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enlpb\Desktop\ESCRITORIO\PLANEACIÓN APDR\PERSONAL\PROYECTO JHON\"/>
    </mc:Choice>
  </mc:AlternateContent>
  <xr:revisionPtr revIDLastSave="0" documentId="10_ncr:0_{B8E86C4F-5F0B-4B22-B266-EBD4F067807E}" xr6:coauthVersionLast="36" xr6:coauthVersionMax="36" xr10:uidLastSave="{00000000-0000-0000-0000-000000000000}"/>
  <bookViews>
    <workbookView xWindow="0" yWindow="0" windowWidth="19200" windowHeight="6930" activeTab="3" xr2:uid="{D27E04AD-168F-4C86-9DFF-C75A269F3879}"/>
  </bookViews>
  <sheets>
    <sheet name="ENERO" sheetId="1" r:id="rId1"/>
    <sheet name="FEBRERO" sheetId="3" r:id="rId2"/>
    <sheet name="MARZO" sheetId="4" r:id="rId3"/>
    <sheet name="ABRIL" sheetId="5" r:id="rId4"/>
  </sheets>
  <externalReferences>
    <externalReference r:id="rId5"/>
    <externalReference r:id="rId6"/>
    <externalReference r:id="rId7"/>
  </externalReferences>
  <definedNames>
    <definedName name="_xlnm._FilterDatabase" localSheetId="3" hidden="1">ABRIL!$11:$62</definedName>
    <definedName name="_xlnm._FilterDatabase" localSheetId="0" hidden="1">ENERO!$11:$61</definedName>
    <definedName name="_xlnm._FilterDatabase" localSheetId="1" hidden="1">FEBRERO!$11:$61</definedName>
    <definedName name="_xlnm._FilterDatabase" localSheetId="2" hidden="1">MARZO!$11:$61</definedName>
    <definedName name="centros">[2]centros!$A$1:$A$72</definedName>
    <definedName name="Centros_Logisticos">'[3]Centros Logísticos'!$A$2:$A$74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1" i="5" l="1"/>
  <c r="Q118" i="5"/>
  <c r="P118" i="5"/>
  <c r="K118" i="5"/>
  <c r="E118" i="5"/>
  <c r="D118" i="5"/>
  <c r="S117" i="5"/>
  <c r="R117" i="5"/>
  <c r="O117" i="5"/>
  <c r="H117" i="5" s="1"/>
  <c r="J117" i="5"/>
  <c r="I117" i="5"/>
  <c r="O116" i="5"/>
  <c r="O115" i="5"/>
  <c r="O114" i="5"/>
  <c r="O113" i="5"/>
  <c r="H113" i="5"/>
  <c r="O112" i="5"/>
  <c r="R111" i="5"/>
  <c r="R110" i="5"/>
  <c r="O110" i="5"/>
  <c r="H110" i="5" s="1"/>
  <c r="R109" i="5"/>
  <c r="O109" i="5"/>
  <c r="H109" i="5" s="1"/>
  <c r="S108" i="5"/>
  <c r="R108" i="5"/>
  <c r="O108" i="5"/>
  <c r="H108" i="5"/>
  <c r="S107" i="5"/>
  <c r="R107" i="5"/>
  <c r="O107" i="5"/>
  <c r="H107" i="5"/>
  <c r="S106" i="5"/>
  <c r="R106" i="5"/>
  <c r="O106" i="5"/>
  <c r="H106" i="5" s="1"/>
  <c r="AY105" i="5"/>
  <c r="O105" i="5"/>
  <c r="AY104" i="5"/>
  <c r="O104" i="5"/>
  <c r="O103" i="5"/>
  <c r="J103" i="5"/>
  <c r="H103" i="5"/>
  <c r="O102" i="5"/>
  <c r="J102" i="5"/>
  <c r="H102" i="5"/>
  <c r="O101" i="5"/>
  <c r="J101" i="5"/>
  <c r="S100" i="5"/>
  <c r="R100" i="5"/>
  <c r="O100" i="5"/>
  <c r="J100" i="5"/>
  <c r="R99" i="5"/>
  <c r="O99" i="5"/>
  <c r="J99" i="5"/>
  <c r="H99" i="5"/>
  <c r="S98" i="5"/>
  <c r="R98" i="5"/>
  <c r="O98" i="5"/>
  <c r="J98" i="5"/>
  <c r="S97" i="5"/>
  <c r="R97" i="5"/>
  <c r="O97" i="5"/>
  <c r="J97" i="5"/>
  <c r="R96" i="5"/>
  <c r="O96" i="5"/>
  <c r="J96" i="5"/>
  <c r="R95" i="5"/>
  <c r="O95" i="5"/>
  <c r="R94" i="5"/>
  <c r="O94" i="5"/>
  <c r="H94" i="5"/>
  <c r="R93" i="5"/>
  <c r="O93" i="5"/>
  <c r="S92" i="5"/>
  <c r="R92" i="5"/>
  <c r="O92" i="5"/>
  <c r="H92" i="5" s="1"/>
  <c r="S91" i="5"/>
  <c r="R91" i="5"/>
  <c r="H91" i="5"/>
  <c r="I91" i="5" s="1"/>
  <c r="S90" i="5"/>
  <c r="R90" i="5"/>
  <c r="O90" i="5"/>
  <c r="H90" i="5"/>
  <c r="I90" i="5" s="1"/>
  <c r="U89" i="5"/>
  <c r="S89" i="5"/>
  <c r="R89" i="5"/>
  <c r="O89" i="5"/>
  <c r="H89" i="5" s="1"/>
  <c r="R88" i="5"/>
  <c r="O88" i="5"/>
  <c r="R87" i="5"/>
  <c r="O87" i="5"/>
  <c r="S86" i="5"/>
  <c r="R86" i="5"/>
  <c r="O86" i="5"/>
  <c r="S85" i="5"/>
  <c r="R85" i="5"/>
  <c r="O85" i="5"/>
  <c r="O84" i="5"/>
  <c r="J84" i="5"/>
  <c r="S83" i="5"/>
  <c r="R83" i="5"/>
  <c r="O83" i="5"/>
  <c r="J83" i="5"/>
  <c r="R82" i="5"/>
  <c r="O82" i="5"/>
  <c r="J82" i="5"/>
  <c r="S81" i="5"/>
  <c r="R81" i="5"/>
  <c r="O81" i="5"/>
  <c r="J81" i="5"/>
  <c r="H81" i="5"/>
  <c r="S80" i="5"/>
  <c r="R80" i="5"/>
  <c r="O80" i="5"/>
  <c r="J80" i="5"/>
  <c r="AY79" i="5"/>
  <c r="O79" i="5"/>
  <c r="O78" i="5"/>
  <c r="J78" i="5"/>
  <c r="AX76" i="5"/>
  <c r="AY94" i="5" s="1"/>
  <c r="U74" i="5"/>
  <c r="AX74" i="5" s="1"/>
  <c r="I71" i="5"/>
  <c r="I73" i="5" s="1"/>
  <c r="E71" i="5"/>
  <c r="E73" i="5" s="1"/>
  <c r="L70" i="5"/>
  <c r="J70" i="5"/>
  <c r="J95" i="5" s="1"/>
  <c r="I70" i="5"/>
  <c r="J109" i="5" s="1"/>
  <c r="H70" i="5"/>
  <c r="G70" i="5"/>
  <c r="F70" i="5"/>
  <c r="L69" i="5"/>
  <c r="K69" i="5"/>
  <c r="J69" i="5"/>
  <c r="I69" i="5"/>
  <c r="H69" i="5"/>
  <c r="G69" i="5"/>
  <c r="H116" i="5" s="1"/>
  <c r="F69" i="5"/>
  <c r="E69" i="5"/>
  <c r="J68" i="5"/>
  <c r="I68" i="5"/>
  <c r="H68" i="5"/>
  <c r="F68" i="5"/>
  <c r="M66" i="5"/>
  <c r="K65" i="5"/>
  <c r="Q62" i="5"/>
  <c r="E62" i="5"/>
  <c r="D62" i="5"/>
  <c r="J61" i="5"/>
  <c r="R60" i="5"/>
  <c r="O60" i="5"/>
  <c r="H60" i="5"/>
  <c r="R59" i="5"/>
  <c r="O59" i="5"/>
  <c r="J59" i="5"/>
  <c r="R58" i="5"/>
  <c r="O58" i="5"/>
  <c r="R57" i="5"/>
  <c r="O57" i="5"/>
  <c r="J57" i="5"/>
  <c r="H57" i="5"/>
  <c r="R56" i="5"/>
  <c r="O56" i="5"/>
  <c r="R55" i="5"/>
  <c r="O55" i="5"/>
  <c r="BC54" i="5"/>
  <c r="AX54" i="5"/>
  <c r="R54" i="5"/>
  <c r="O54" i="5"/>
  <c r="BB53" i="5"/>
  <c r="BC53" i="5" s="1"/>
  <c r="R53" i="5"/>
  <c r="O53" i="5"/>
  <c r="R52" i="5"/>
  <c r="O52" i="5"/>
  <c r="J52" i="5"/>
  <c r="R51" i="5"/>
  <c r="O51" i="5"/>
  <c r="R50" i="5"/>
  <c r="O50" i="5"/>
  <c r="I50" i="5"/>
  <c r="H50" i="5"/>
  <c r="R49" i="5"/>
  <c r="R62" i="5" s="1"/>
  <c r="R48" i="5"/>
  <c r="R47" i="5"/>
  <c r="O47" i="5"/>
  <c r="R46" i="5"/>
  <c r="O46" i="5"/>
  <c r="R45" i="5"/>
  <c r="O45" i="5"/>
  <c r="H45" i="5"/>
  <c r="R44" i="5"/>
  <c r="O44" i="5"/>
  <c r="R43" i="5"/>
  <c r="O43" i="5"/>
  <c r="I43" i="5"/>
  <c r="H43" i="5"/>
  <c r="R42" i="5"/>
  <c r="O42" i="5"/>
  <c r="R41" i="5"/>
  <c r="O41" i="5"/>
  <c r="H41" i="5"/>
  <c r="R40" i="5"/>
  <c r="O40" i="5"/>
  <c r="J40" i="5"/>
  <c r="R39" i="5"/>
  <c r="O39" i="5"/>
  <c r="R38" i="5"/>
  <c r="O38" i="5"/>
  <c r="O37" i="5"/>
  <c r="O36" i="5"/>
  <c r="O35" i="5"/>
  <c r="R34" i="5"/>
  <c r="O34" i="5"/>
  <c r="H34" i="5"/>
  <c r="I34" i="5" s="1"/>
  <c r="O33" i="5"/>
  <c r="H33" i="5"/>
  <c r="O32" i="5"/>
  <c r="O31" i="5"/>
  <c r="R30" i="5"/>
  <c r="O30" i="5"/>
  <c r="J30" i="5"/>
  <c r="R29" i="5"/>
  <c r="O29" i="5"/>
  <c r="J29" i="5"/>
  <c r="R28" i="5"/>
  <c r="O28" i="5"/>
  <c r="H28" i="5"/>
  <c r="R27" i="5"/>
  <c r="O27" i="5"/>
  <c r="J27" i="5"/>
  <c r="I27" i="5"/>
  <c r="O26" i="5"/>
  <c r="R25" i="5"/>
  <c r="O25" i="5"/>
  <c r="R24" i="5"/>
  <c r="O24" i="5"/>
  <c r="R23" i="5"/>
  <c r="O23" i="5"/>
  <c r="J23" i="5"/>
  <c r="R22" i="5"/>
  <c r="O22" i="5"/>
  <c r="R21" i="5"/>
  <c r="O21" i="5"/>
  <c r="H21" i="5"/>
  <c r="R20" i="5"/>
  <c r="O20" i="5"/>
  <c r="H20" i="5"/>
  <c r="R19" i="5"/>
  <c r="O19" i="5"/>
  <c r="I19" i="5"/>
  <c r="R18" i="5"/>
  <c r="O18" i="5"/>
  <c r="H18" i="5"/>
  <c r="R17" i="5"/>
  <c r="O17" i="5"/>
  <c r="R16" i="5"/>
  <c r="O16" i="5"/>
  <c r="H16" i="5"/>
  <c r="R15" i="5"/>
  <c r="O15" i="5"/>
  <c r="H15" i="5"/>
  <c r="R14" i="5"/>
  <c r="O14" i="5"/>
  <c r="H14" i="5"/>
  <c r="BA13" i="5"/>
  <c r="BB13" i="5" s="1"/>
  <c r="O13" i="5"/>
  <c r="O12" i="5"/>
  <c r="J12" i="5"/>
  <c r="AA11" i="5"/>
  <c r="AA12" i="5" s="1"/>
  <c r="Z10" i="5"/>
  <c r="U10" i="5"/>
  <c r="N9" i="5"/>
  <c r="L9" i="5"/>
  <c r="U8" i="5"/>
  <c r="N7" i="5"/>
  <c r="L7" i="5"/>
  <c r="M6" i="5"/>
  <c r="J55" i="5" s="1"/>
  <c r="L6" i="5"/>
  <c r="K6" i="5"/>
  <c r="J6" i="5"/>
  <c r="H6" i="5"/>
  <c r="G6" i="5"/>
  <c r="J51" i="5" s="1"/>
  <c r="F6" i="5"/>
  <c r="J28" i="5" s="1"/>
  <c r="A28" i="5" s="1"/>
  <c r="E6" i="5"/>
  <c r="J38" i="5" s="1"/>
  <c r="D6" i="5"/>
  <c r="N5" i="5"/>
  <c r="M5" i="5"/>
  <c r="H56" i="5" s="1"/>
  <c r="I56" i="5" s="1"/>
  <c r="L5" i="5"/>
  <c r="H19" i="5" s="1"/>
  <c r="K5" i="5"/>
  <c r="H47" i="5" s="1"/>
  <c r="J5" i="5"/>
  <c r="H32" i="5" s="1"/>
  <c r="I5" i="5"/>
  <c r="H5" i="5"/>
  <c r="H30" i="5" s="1"/>
  <c r="F5" i="5"/>
  <c r="E5" i="5"/>
  <c r="H27" i="5" s="1"/>
  <c r="D5" i="5"/>
  <c r="N4" i="5"/>
  <c r="I4" i="5"/>
  <c r="G4" i="5"/>
  <c r="G5" i="5" s="1"/>
  <c r="E3" i="5"/>
  <c r="I32" i="5" l="1"/>
  <c r="A33" i="5"/>
  <c r="A47" i="5"/>
  <c r="I16" i="5"/>
  <c r="I108" i="5"/>
  <c r="J14" i="5"/>
  <c r="L14" i="5" s="1"/>
  <c r="J47" i="5"/>
  <c r="J45" i="5"/>
  <c r="A45" i="5" s="1"/>
  <c r="J15" i="5"/>
  <c r="A15" i="5" s="1"/>
  <c r="J16" i="5"/>
  <c r="A16" i="5" s="1"/>
  <c r="A94" i="5"/>
  <c r="N94" i="5" s="1"/>
  <c r="I41" i="5"/>
  <c r="R118" i="5"/>
  <c r="H61" i="5"/>
  <c r="D7" i="5"/>
  <c r="D9" i="5" s="1"/>
  <c r="H29" i="5"/>
  <c r="J44" i="5"/>
  <c r="J113" i="5"/>
  <c r="A113" i="5" s="1"/>
  <c r="N113" i="5" s="1"/>
  <c r="J115" i="5"/>
  <c r="J116" i="5"/>
  <c r="A116" i="5" s="1"/>
  <c r="N116" i="5" s="1"/>
  <c r="J91" i="5"/>
  <c r="A91" i="5" s="1"/>
  <c r="N91" i="5" s="1"/>
  <c r="J90" i="5"/>
  <c r="L90" i="5" s="1"/>
  <c r="M90" i="5" s="1"/>
  <c r="J92" i="5"/>
  <c r="A92" i="5" s="1"/>
  <c r="N92" i="5" s="1"/>
  <c r="J89" i="5"/>
  <c r="A89" i="5" s="1"/>
  <c r="N89" i="5" s="1"/>
  <c r="J112" i="5"/>
  <c r="J114" i="5"/>
  <c r="J111" i="5"/>
  <c r="I18" i="5"/>
  <c r="I33" i="5"/>
  <c r="J34" i="5"/>
  <c r="J24" i="5"/>
  <c r="J26" i="5"/>
  <c r="J36" i="5"/>
  <c r="J33" i="5"/>
  <c r="L33" i="5" s="1"/>
  <c r="J58" i="5"/>
  <c r="J53" i="5"/>
  <c r="J37" i="5"/>
  <c r="J35" i="5"/>
  <c r="J54" i="5"/>
  <c r="J32" i="5"/>
  <c r="A32" i="5" s="1"/>
  <c r="G7" i="5"/>
  <c r="G9" i="5" s="1"/>
  <c r="H51" i="5"/>
  <c r="H22" i="5"/>
  <c r="L27" i="5"/>
  <c r="J13" i="5"/>
  <c r="J77" i="5"/>
  <c r="A30" i="5"/>
  <c r="L16" i="5"/>
  <c r="H78" i="5"/>
  <c r="H104" i="5"/>
  <c r="H105" i="5"/>
  <c r="H87" i="5"/>
  <c r="H86" i="5"/>
  <c r="H85" i="5"/>
  <c r="H23" i="5"/>
  <c r="H35" i="5"/>
  <c r="H25" i="5"/>
  <c r="H31" i="5"/>
  <c r="H54" i="5"/>
  <c r="H53" i="5"/>
  <c r="H58" i="5"/>
  <c r="H37" i="5"/>
  <c r="H24" i="5"/>
  <c r="H36" i="5"/>
  <c r="J18" i="5"/>
  <c r="A18" i="5" s="1"/>
  <c r="J20" i="5"/>
  <c r="L20" i="5" s="1"/>
  <c r="J21" i="5"/>
  <c r="L21" i="5" s="1"/>
  <c r="J19" i="5"/>
  <c r="I14" i="5"/>
  <c r="A14" i="5"/>
  <c r="I21" i="5"/>
  <c r="H26" i="5"/>
  <c r="I116" i="5"/>
  <c r="A81" i="5"/>
  <c r="N81" i="5" s="1"/>
  <c r="I81" i="5"/>
  <c r="I94" i="5"/>
  <c r="L47" i="5"/>
  <c r="I47" i="5"/>
  <c r="J31" i="5"/>
  <c r="I45" i="5"/>
  <c r="L45" i="5" s="1"/>
  <c r="H84" i="5"/>
  <c r="H83" i="5"/>
  <c r="H100" i="5"/>
  <c r="H101" i="5"/>
  <c r="H98" i="5"/>
  <c r="H82" i="5"/>
  <c r="H71" i="5"/>
  <c r="H73" i="5" s="1"/>
  <c r="F71" i="5"/>
  <c r="F73" i="5" s="1"/>
  <c r="H97" i="5"/>
  <c r="I102" i="5"/>
  <c r="A102" i="5"/>
  <c r="N102" i="5" s="1"/>
  <c r="H7" i="5"/>
  <c r="H9" i="5" s="1"/>
  <c r="H12" i="5"/>
  <c r="I57" i="5"/>
  <c r="A57" i="5"/>
  <c r="H79" i="5"/>
  <c r="L91" i="5"/>
  <c r="M91" i="5"/>
  <c r="I106" i="5"/>
  <c r="I109" i="5"/>
  <c r="A109" i="5"/>
  <c r="N109" i="5" s="1"/>
  <c r="J7" i="5"/>
  <c r="J9" i="5" s="1"/>
  <c r="M27" i="5"/>
  <c r="I89" i="5"/>
  <c r="I7" i="5"/>
  <c r="I9" i="5" s="1"/>
  <c r="H52" i="5"/>
  <c r="A34" i="5"/>
  <c r="L34" i="5"/>
  <c r="M34" i="5" s="1"/>
  <c r="H88" i="5"/>
  <c r="I99" i="5"/>
  <c r="A99" i="5"/>
  <c r="N99" i="5" s="1"/>
  <c r="J17" i="5"/>
  <c r="J22" i="5"/>
  <c r="J46" i="5"/>
  <c r="I107" i="5"/>
  <c r="I110" i="5"/>
  <c r="L15" i="5"/>
  <c r="I15" i="5"/>
  <c r="I20" i="5"/>
  <c r="J25" i="5"/>
  <c r="I30" i="5"/>
  <c r="A50" i="5"/>
  <c r="I60" i="5"/>
  <c r="J79" i="5"/>
  <c r="J105" i="5"/>
  <c r="J87" i="5"/>
  <c r="J86" i="5"/>
  <c r="J85" i="5"/>
  <c r="J88" i="5"/>
  <c r="J104" i="5"/>
  <c r="H80" i="5"/>
  <c r="I92" i="5"/>
  <c r="J50" i="5"/>
  <c r="L50" i="5" s="1"/>
  <c r="M50" i="5" s="1"/>
  <c r="H96" i="5"/>
  <c r="J71" i="5"/>
  <c r="J73" i="5" s="1"/>
  <c r="O118" i="5"/>
  <c r="M117" i="5"/>
  <c r="L117" i="5"/>
  <c r="A27" i="5"/>
  <c r="M7" i="5"/>
  <c r="M9" i="5" s="1"/>
  <c r="H59" i="5"/>
  <c r="H13" i="5"/>
  <c r="F7" i="5"/>
  <c r="F9" i="5" s="1"/>
  <c r="H38" i="5"/>
  <c r="J48" i="5"/>
  <c r="A117" i="5"/>
  <c r="N117" i="5" s="1"/>
  <c r="A90" i="5"/>
  <c r="N90" i="5" s="1"/>
  <c r="I113" i="5"/>
  <c r="H17" i="5"/>
  <c r="K7" i="5"/>
  <c r="K9" i="5" s="1"/>
  <c r="H46" i="5"/>
  <c r="J60" i="5"/>
  <c r="A60" i="5" s="1"/>
  <c r="J41" i="5"/>
  <c r="L41" i="5" s="1"/>
  <c r="J56" i="5"/>
  <c r="J43" i="5"/>
  <c r="I28" i="5"/>
  <c r="H49" i="5"/>
  <c r="H40" i="5"/>
  <c r="H55" i="5"/>
  <c r="H48" i="5"/>
  <c r="H42" i="5"/>
  <c r="E7" i="5"/>
  <c r="E9" i="5" s="1"/>
  <c r="H39" i="5"/>
  <c r="J42" i="5"/>
  <c r="J49" i="5"/>
  <c r="H93" i="5"/>
  <c r="A103" i="5"/>
  <c r="N103" i="5" s="1"/>
  <c r="J39" i="5"/>
  <c r="H44" i="5"/>
  <c r="H112" i="5"/>
  <c r="G71" i="5"/>
  <c r="G73" i="5" s="1"/>
  <c r="H114" i="5"/>
  <c r="H115" i="5"/>
  <c r="H111" i="5"/>
  <c r="H77" i="5"/>
  <c r="H95" i="5"/>
  <c r="I103" i="5"/>
  <c r="J93" i="5"/>
  <c r="J94" i="5"/>
  <c r="J110" i="5"/>
  <c r="A110" i="5" s="1"/>
  <c r="N110" i="5" s="1"/>
  <c r="J106" i="5"/>
  <c r="A106" i="5" s="1"/>
  <c r="N106" i="5" s="1"/>
  <c r="J107" i="5"/>
  <c r="A107" i="5" s="1"/>
  <c r="N107" i="5" s="1"/>
  <c r="J108" i="5"/>
  <c r="A108" i="5" s="1"/>
  <c r="N108" i="5" s="1"/>
  <c r="AY93" i="5"/>
  <c r="A20" i="5" l="1"/>
  <c r="A84" i="5"/>
  <c r="N84" i="5" s="1"/>
  <c r="I84" i="5"/>
  <c r="A55" i="5"/>
  <c r="I55" i="5"/>
  <c r="L55" i="5" s="1"/>
  <c r="M113" i="5"/>
  <c r="L113" i="5"/>
  <c r="M15" i="5"/>
  <c r="I88" i="5"/>
  <c r="A88" i="5"/>
  <c r="N88" i="5" s="1"/>
  <c r="L109" i="5"/>
  <c r="M109" i="5"/>
  <c r="I97" i="5"/>
  <c r="A97" i="5"/>
  <c r="N97" i="5" s="1"/>
  <c r="L19" i="5"/>
  <c r="M19" i="5" s="1"/>
  <c r="A19" i="5"/>
  <c r="I35" i="5"/>
  <c r="L35" i="5"/>
  <c r="A35" i="5"/>
  <c r="I29" i="5"/>
  <c r="A29" i="5"/>
  <c r="L29" i="5"/>
  <c r="L39" i="5"/>
  <c r="A39" i="5"/>
  <c r="I39" i="5"/>
  <c r="A112" i="5"/>
  <c r="N112" i="5" s="1"/>
  <c r="I112" i="5"/>
  <c r="I40" i="5"/>
  <c r="L40" i="5"/>
  <c r="A40" i="5"/>
  <c r="L94" i="5"/>
  <c r="M94" i="5" s="1"/>
  <c r="L23" i="5"/>
  <c r="I23" i="5"/>
  <c r="A23" i="5"/>
  <c r="L106" i="5"/>
  <c r="M106" i="5" s="1"/>
  <c r="L108" i="5"/>
  <c r="M108" i="5" s="1"/>
  <c r="I36" i="5"/>
  <c r="L36" i="5" s="1"/>
  <c r="A36" i="5"/>
  <c r="L81" i="5"/>
  <c r="M81" i="5"/>
  <c r="I22" i="5"/>
  <c r="L22" i="5" s="1"/>
  <c r="A22" i="5"/>
  <c r="A61" i="5"/>
  <c r="I61" i="5"/>
  <c r="A96" i="5"/>
  <c r="N96" i="5" s="1"/>
  <c r="I96" i="5"/>
  <c r="L43" i="5"/>
  <c r="M43" i="5" s="1"/>
  <c r="A43" i="5"/>
  <c r="M41" i="5"/>
  <c r="L103" i="5"/>
  <c r="M103" i="5"/>
  <c r="A56" i="5"/>
  <c r="L56" i="5"/>
  <c r="M56" i="5" s="1"/>
  <c r="M92" i="5"/>
  <c r="L92" i="5"/>
  <c r="M89" i="5"/>
  <c r="L89" i="5"/>
  <c r="A79" i="5"/>
  <c r="N79" i="5" s="1"/>
  <c r="I79" i="5"/>
  <c r="M116" i="5"/>
  <c r="L116" i="5"/>
  <c r="A24" i="5"/>
  <c r="L24" i="5"/>
  <c r="I24" i="5"/>
  <c r="I105" i="5"/>
  <c r="A105" i="5"/>
  <c r="N105" i="5" s="1"/>
  <c r="A21" i="5"/>
  <c r="A41" i="5"/>
  <c r="I49" i="5"/>
  <c r="A49" i="5"/>
  <c r="M110" i="5"/>
  <c r="L110" i="5"/>
  <c r="I85" i="5"/>
  <c r="A85" i="5"/>
  <c r="N85" i="5" s="1"/>
  <c r="M28" i="5"/>
  <c r="L52" i="5"/>
  <c r="I52" i="5"/>
  <c r="A52" i="5"/>
  <c r="A82" i="5"/>
  <c r="N82" i="5" s="1"/>
  <c r="I82" i="5"/>
  <c r="I86" i="5"/>
  <c r="A86" i="5"/>
  <c r="N86" i="5" s="1"/>
  <c r="I51" i="5"/>
  <c r="L51" i="5"/>
  <c r="A51" i="5"/>
  <c r="M16" i="5"/>
  <c r="I38" i="5"/>
  <c r="A38" i="5"/>
  <c r="I98" i="5"/>
  <c r="A98" i="5"/>
  <c r="N98" i="5" s="1"/>
  <c r="I87" i="5"/>
  <c r="A87" i="5"/>
  <c r="N87" i="5" s="1"/>
  <c r="I93" i="5"/>
  <c r="A93" i="5"/>
  <c r="N93" i="5" s="1"/>
  <c r="L107" i="5"/>
  <c r="M107" i="5"/>
  <c r="I101" i="5"/>
  <c r="A101" i="5"/>
  <c r="N101" i="5" s="1"/>
  <c r="A95" i="5"/>
  <c r="N95" i="5" s="1"/>
  <c r="I95" i="5"/>
  <c r="I13" i="5"/>
  <c r="L13" i="5" s="1"/>
  <c r="A13" i="5"/>
  <c r="M30" i="5"/>
  <c r="L60" i="5"/>
  <c r="M60" i="5" s="1"/>
  <c r="A100" i="5"/>
  <c r="N100" i="5" s="1"/>
  <c r="I100" i="5"/>
  <c r="I37" i="5"/>
  <c r="A37" i="5"/>
  <c r="L37" i="5"/>
  <c r="I104" i="5"/>
  <c r="A104" i="5"/>
  <c r="N104" i="5" s="1"/>
  <c r="M57" i="5"/>
  <c r="L57" i="5"/>
  <c r="M33" i="5"/>
  <c r="I77" i="5"/>
  <c r="A77" i="5"/>
  <c r="N77" i="5" s="1"/>
  <c r="H118" i="5"/>
  <c r="A12" i="5"/>
  <c r="I12" i="5"/>
  <c r="M21" i="5"/>
  <c r="A53" i="5"/>
  <c r="I53" i="5"/>
  <c r="L18" i="5"/>
  <c r="A111" i="5"/>
  <c r="N111" i="5" s="1"/>
  <c r="I111" i="5"/>
  <c r="A54" i="5"/>
  <c r="I54" i="5"/>
  <c r="M18" i="5"/>
  <c r="I115" i="5"/>
  <c r="A115" i="5"/>
  <c r="N115" i="5" s="1"/>
  <c r="I17" i="5"/>
  <c r="A17" i="5"/>
  <c r="M20" i="5"/>
  <c r="L28" i="5"/>
  <c r="I31" i="5"/>
  <c r="L31" i="5"/>
  <c r="A31" i="5"/>
  <c r="L30" i="5"/>
  <c r="L32" i="5"/>
  <c r="M32" i="5" s="1"/>
  <c r="I44" i="5"/>
  <c r="A44" i="5"/>
  <c r="L44" i="5"/>
  <c r="I59" i="5"/>
  <c r="A59" i="5"/>
  <c r="L59" i="5"/>
  <c r="A80" i="5"/>
  <c r="N80" i="5" s="1"/>
  <c r="I80" i="5"/>
  <c r="A83" i="5"/>
  <c r="N83" i="5" s="1"/>
  <c r="I83" i="5"/>
  <c r="I26" i="5"/>
  <c r="A26" i="5"/>
  <c r="L26" i="5"/>
  <c r="L58" i="5"/>
  <c r="A58" i="5"/>
  <c r="I58" i="5"/>
  <c r="A78" i="5"/>
  <c r="N78" i="5" s="1"/>
  <c r="I78" i="5"/>
  <c r="I46" i="5"/>
  <c r="A46" i="5"/>
  <c r="L46" i="5"/>
  <c r="M45" i="5"/>
  <c r="A42" i="5"/>
  <c r="I42" i="5"/>
  <c r="L42" i="5"/>
  <c r="A114" i="5"/>
  <c r="N114" i="5" s="1"/>
  <c r="I114" i="5"/>
  <c r="A48" i="5"/>
  <c r="I48" i="5"/>
  <c r="L99" i="5"/>
  <c r="M99" i="5" s="1"/>
  <c r="L102" i="5"/>
  <c r="M102" i="5" s="1"/>
  <c r="M47" i="5"/>
  <c r="M14" i="5"/>
  <c r="I25" i="5"/>
  <c r="A25" i="5"/>
  <c r="J118" i="5"/>
  <c r="M42" i="5" l="1"/>
  <c r="M44" i="5"/>
  <c r="L115" i="5"/>
  <c r="M115" i="5"/>
  <c r="M12" i="5"/>
  <c r="G12" i="5" s="1"/>
  <c r="F13" i="5" s="1"/>
  <c r="G13" i="5" s="1"/>
  <c r="F14" i="5" s="1"/>
  <c r="G14" i="5" s="1"/>
  <c r="F15" i="5" s="1"/>
  <c r="G15" i="5" s="1"/>
  <c r="F16" i="5" s="1"/>
  <c r="G16" i="5" s="1"/>
  <c r="F17" i="5" s="1"/>
  <c r="M101" i="5"/>
  <c r="L101" i="5"/>
  <c r="M24" i="5"/>
  <c r="M23" i="5"/>
  <c r="M26" i="5"/>
  <c r="L12" i="5"/>
  <c r="M100" i="5"/>
  <c r="L100" i="5"/>
  <c r="L85" i="5"/>
  <c r="M85" i="5"/>
  <c r="M29" i="5"/>
  <c r="L104" i="5"/>
  <c r="M104" i="5"/>
  <c r="M105" i="5"/>
  <c r="L105" i="5"/>
  <c r="M37" i="5"/>
  <c r="M22" i="5"/>
  <c r="L88" i="5"/>
  <c r="M88" i="5"/>
  <c r="L83" i="5"/>
  <c r="M83" i="5" s="1"/>
  <c r="L54" i="5"/>
  <c r="M54" i="5" s="1"/>
  <c r="M51" i="5"/>
  <c r="L80" i="5"/>
  <c r="M80" i="5"/>
  <c r="M111" i="5"/>
  <c r="L111" i="5"/>
  <c r="L86" i="5"/>
  <c r="M86" i="5" s="1"/>
  <c r="M35" i="5"/>
  <c r="L87" i="5"/>
  <c r="M87" i="5" s="1"/>
  <c r="L82" i="5"/>
  <c r="M82" i="5"/>
  <c r="M49" i="5"/>
  <c r="L96" i="5"/>
  <c r="M96" i="5" s="1"/>
  <c r="M40" i="5"/>
  <c r="N118" i="5"/>
  <c r="L93" i="5"/>
  <c r="M93" i="5" s="1"/>
  <c r="M31" i="5"/>
  <c r="L77" i="5"/>
  <c r="I118" i="5"/>
  <c r="M79" i="5"/>
  <c r="L79" i="5"/>
  <c r="M36" i="5"/>
  <c r="M55" i="5"/>
  <c r="M48" i="5"/>
  <c r="M46" i="5"/>
  <c r="L48" i="5"/>
  <c r="L78" i="5"/>
  <c r="M78" i="5"/>
  <c r="L49" i="5"/>
  <c r="L112" i="5"/>
  <c r="M112" i="5" s="1"/>
  <c r="L17" i="5"/>
  <c r="M17" i="5" s="1"/>
  <c r="M13" i="5"/>
  <c r="M98" i="5"/>
  <c r="L98" i="5"/>
  <c r="M61" i="5"/>
  <c r="L84" i="5"/>
  <c r="M84" i="5" s="1"/>
  <c r="L25" i="5"/>
  <c r="M25" i="5" s="1"/>
  <c r="L114" i="5"/>
  <c r="M114" i="5" s="1"/>
  <c r="M58" i="5"/>
  <c r="M59" i="5"/>
  <c r="L53" i="5"/>
  <c r="M53" i="5" s="1"/>
  <c r="L95" i="5"/>
  <c r="M95" i="5" s="1"/>
  <c r="L38" i="5"/>
  <c r="M38" i="5" s="1"/>
  <c r="M52" i="5"/>
  <c r="L61" i="5"/>
  <c r="M39" i="5"/>
  <c r="M97" i="5"/>
  <c r="L97" i="5"/>
  <c r="L118" i="5" l="1"/>
  <c r="G17" i="5"/>
  <c r="F18" i="5" s="1"/>
  <c r="G18" i="5" s="1"/>
  <c r="F19" i="5" s="1"/>
  <c r="G19" i="5" s="1"/>
  <c r="F20" i="5" s="1"/>
  <c r="G20" i="5" s="1"/>
  <c r="F21" i="5" s="1"/>
  <c r="G21" i="5" s="1"/>
  <c r="F22" i="5" s="1"/>
  <c r="G22" i="5" s="1"/>
  <c r="F23" i="5" s="1"/>
  <c r="G23" i="5" s="1"/>
  <c r="F24" i="5" s="1"/>
  <c r="G24" i="5" s="1"/>
  <c r="F25" i="5" s="1"/>
  <c r="G25" i="5" s="1"/>
  <c r="F26" i="5" s="1"/>
  <c r="G26" i="5" s="1"/>
  <c r="F27" i="5" s="1"/>
  <c r="G27" i="5" s="1"/>
  <c r="F28" i="5" s="1"/>
  <c r="G28" i="5" s="1"/>
  <c r="F29" i="5" s="1"/>
  <c r="G29" i="5" s="1"/>
  <c r="F30" i="5" s="1"/>
  <c r="G30" i="5" s="1"/>
  <c r="F31" i="5" s="1"/>
  <c r="G31" i="5" s="1"/>
  <c r="F32" i="5" s="1"/>
  <c r="G32" i="5" s="1"/>
  <c r="F33" i="5" s="1"/>
  <c r="G33" i="5" s="1"/>
  <c r="F34" i="5" s="1"/>
  <c r="G34" i="5" s="1"/>
  <c r="F35" i="5" s="1"/>
  <c r="G35" i="5" s="1"/>
  <c r="F36" i="5" s="1"/>
  <c r="G36" i="5" s="1"/>
  <c r="F37" i="5" s="1"/>
  <c r="G37" i="5" s="1"/>
  <c r="F38" i="5" s="1"/>
  <c r="G38" i="5" s="1"/>
  <c r="F39" i="5" s="1"/>
  <c r="G39" i="5" s="1"/>
  <c r="F40" i="5" s="1"/>
  <c r="G40" i="5" s="1"/>
  <c r="F41" i="5" s="1"/>
  <c r="G41" i="5" s="1"/>
  <c r="F42" i="5" s="1"/>
  <c r="G42" i="5" s="1"/>
  <c r="F43" i="5" s="1"/>
  <c r="G43" i="5" s="1"/>
  <c r="F44" i="5" s="1"/>
  <c r="G44" i="5" s="1"/>
  <c r="F45" i="5" s="1"/>
  <c r="G45" i="5" s="1"/>
  <c r="F46" i="5" s="1"/>
  <c r="G46" i="5" s="1"/>
  <c r="F47" i="5" s="1"/>
  <c r="G47" i="5" s="1"/>
  <c r="F48" i="5" s="1"/>
  <c r="G48" i="5" s="1"/>
  <c r="F49" i="5" s="1"/>
  <c r="G49" i="5" s="1"/>
  <c r="F50" i="5" s="1"/>
  <c r="G50" i="5" s="1"/>
  <c r="F51" i="5" s="1"/>
  <c r="G51" i="5" s="1"/>
  <c r="F52" i="5" s="1"/>
  <c r="G52" i="5" s="1"/>
  <c r="F53" i="5" s="1"/>
  <c r="G53" i="5" s="1"/>
  <c r="F54" i="5" s="1"/>
  <c r="G54" i="5" s="1"/>
  <c r="F55" i="5" s="1"/>
  <c r="G55" i="5" s="1"/>
  <c r="F56" i="5" s="1"/>
  <c r="G56" i="5" s="1"/>
  <c r="F57" i="5" s="1"/>
  <c r="G57" i="5" s="1"/>
  <c r="F58" i="5" s="1"/>
  <c r="G58" i="5" s="1"/>
  <c r="F59" i="5" s="1"/>
  <c r="G59" i="5" s="1"/>
  <c r="F60" i="5" s="1"/>
  <c r="G60" i="5" s="1"/>
  <c r="F61" i="5" s="1"/>
  <c r="G61" i="5" s="1"/>
  <c r="F62" i="5" s="1"/>
  <c r="G62" i="5" s="1"/>
  <c r="M77" i="5"/>
  <c r="M118" i="5" l="1"/>
  <c r="G77" i="5"/>
  <c r="F78" i="5" s="1"/>
  <c r="G78" i="5" s="1"/>
  <c r="F79" i="5" s="1"/>
  <c r="G79" i="5" s="1"/>
  <c r="F80" i="5" s="1"/>
  <c r="G80" i="5" s="1"/>
  <c r="F81" i="5" s="1"/>
  <c r="G81" i="5" s="1"/>
  <c r="F82" i="5" s="1"/>
  <c r="G82" i="5" s="1"/>
  <c r="F83" i="5" s="1"/>
  <c r="G83" i="5" s="1"/>
  <c r="F84" i="5" s="1"/>
  <c r="G84" i="5" s="1"/>
  <c r="F85" i="5" s="1"/>
  <c r="G85" i="5" s="1"/>
  <c r="F86" i="5" s="1"/>
  <c r="G86" i="5" s="1"/>
  <c r="F87" i="5" s="1"/>
  <c r="G87" i="5" s="1"/>
  <c r="F88" i="5" s="1"/>
  <c r="G88" i="5" s="1"/>
  <c r="F89" i="5" s="1"/>
  <c r="G89" i="5" s="1"/>
  <c r="F90" i="5" s="1"/>
  <c r="G90" i="5" s="1"/>
  <c r="F91" i="5" s="1"/>
  <c r="G91" i="5" s="1"/>
  <c r="F92" i="5" s="1"/>
  <c r="G92" i="5" s="1"/>
  <c r="F93" i="5" s="1"/>
  <c r="G93" i="5" s="1"/>
  <c r="F94" i="5" s="1"/>
  <c r="G94" i="5" s="1"/>
  <c r="F95" i="5" s="1"/>
  <c r="G95" i="5" s="1"/>
  <c r="F96" i="5" s="1"/>
  <c r="G96" i="5" s="1"/>
  <c r="F97" i="5" s="1"/>
  <c r="G97" i="5" s="1"/>
  <c r="F98" i="5" s="1"/>
  <c r="G98" i="5" s="1"/>
  <c r="F99" i="5" s="1"/>
  <c r="G99" i="5" s="1"/>
  <c r="F100" i="5" s="1"/>
  <c r="G100" i="5" s="1"/>
  <c r="F101" i="5" s="1"/>
  <c r="G101" i="5" s="1"/>
  <c r="F102" i="5" s="1"/>
  <c r="G102" i="5" s="1"/>
  <c r="F103" i="5" s="1"/>
  <c r="G103" i="5" s="1"/>
  <c r="F104" i="5" s="1"/>
  <c r="G104" i="5" s="1"/>
  <c r="F105" i="5" s="1"/>
  <c r="G105" i="5" s="1"/>
  <c r="F106" i="5" s="1"/>
  <c r="G106" i="5" s="1"/>
  <c r="F107" i="5" s="1"/>
  <c r="G107" i="5" s="1"/>
  <c r="F108" i="5" s="1"/>
  <c r="G108" i="5" s="1"/>
  <c r="F109" i="5" s="1"/>
  <c r="G109" i="5" s="1"/>
  <c r="F110" i="5" s="1"/>
  <c r="G110" i="5" s="1"/>
  <c r="F111" i="5" s="1"/>
  <c r="G111" i="5" s="1"/>
  <c r="F112" i="5" s="1"/>
  <c r="G112" i="5" s="1"/>
  <c r="F113" i="5" s="1"/>
  <c r="G113" i="5" s="1"/>
  <c r="F114" i="5" s="1"/>
  <c r="G114" i="5" s="1"/>
  <c r="F115" i="5" s="1"/>
  <c r="G115" i="5" s="1"/>
  <c r="F116" i="5" s="1"/>
  <c r="G116" i="5" s="1"/>
  <c r="F117" i="5" s="1"/>
  <c r="G117" i="5" s="1"/>
  <c r="Q112" i="4" l="1"/>
  <c r="P112" i="4"/>
  <c r="K112" i="4"/>
  <c r="E112" i="4"/>
  <c r="D112" i="4"/>
  <c r="S111" i="4"/>
  <c r="R111" i="4"/>
  <c r="O111" i="4"/>
  <c r="J111" i="4"/>
  <c r="H111" i="4"/>
  <c r="A111" i="4" s="1"/>
  <c r="N111" i="4" s="1"/>
  <c r="O110" i="4"/>
  <c r="H110" i="4" s="1"/>
  <c r="O109" i="4"/>
  <c r="J109" i="4"/>
  <c r="O108" i="4"/>
  <c r="J108" i="4"/>
  <c r="H108" i="4"/>
  <c r="A108" i="4" s="1"/>
  <c r="N108" i="4" s="1"/>
  <c r="O107" i="4"/>
  <c r="N107" i="4"/>
  <c r="J107" i="4"/>
  <c r="H107" i="4"/>
  <c r="I107" i="4" s="1"/>
  <c r="A107" i="4"/>
  <c r="O106" i="4"/>
  <c r="J106" i="4"/>
  <c r="A106" i="4" s="1"/>
  <c r="N106" i="4" s="1"/>
  <c r="H106" i="4"/>
  <c r="I106" i="4" s="1"/>
  <c r="R105" i="4"/>
  <c r="J105" i="4"/>
  <c r="H105" i="4"/>
  <c r="I105" i="4" s="1"/>
  <c r="A105" i="4"/>
  <c r="N105" i="4" s="1"/>
  <c r="R104" i="4"/>
  <c r="O104" i="4"/>
  <c r="H104" i="4"/>
  <c r="R103" i="4"/>
  <c r="O103" i="4"/>
  <c r="S102" i="4"/>
  <c r="R102" i="4"/>
  <c r="O102" i="4"/>
  <c r="S101" i="4"/>
  <c r="R101" i="4"/>
  <c r="O101" i="4"/>
  <c r="O100" i="4"/>
  <c r="J100" i="4"/>
  <c r="S99" i="4"/>
  <c r="R99" i="4"/>
  <c r="O99" i="4"/>
  <c r="R98" i="4"/>
  <c r="O98" i="4"/>
  <c r="J98" i="4"/>
  <c r="H98" i="4"/>
  <c r="A98" i="4" s="1"/>
  <c r="N98" i="4" s="1"/>
  <c r="S97" i="4"/>
  <c r="R97" i="4"/>
  <c r="O97" i="4"/>
  <c r="J97" i="4"/>
  <c r="S96" i="4"/>
  <c r="R96" i="4"/>
  <c r="O96" i="4"/>
  <c r="J96" i="4"/>
  <c r="H96" i="4"/>
  <c r="R95" i="4"/>
  <c r="O95" i="4"/>
  <c r="J95" i="4"/>
  <c r="R94" i="4"/>
  <c r="O94" i="4"/>
  <c r="J94" i="4"/>
  <c r="S93" i="4"/>
  <c r="R93" i="4"/>
  <c r="O93" i="4"/>
  <c r="S92" i="4"/>
  <c r="R92" i="4"/>
  <c r="O92" i="4"/>
  <c r="S91" i="4"/>
  <c r="R91" i="4"/>
  <c r="O91" i="4"/>
  <c r="J91" i="4"/>
  <c r="R90" i="4"/>
  <c r="O90" i="4"/>
  <c r="R89" i="4"/>
  <c r="O89" i="4"/>
  <c r="AY88" i="4"/>
  <c r="R88" i="4"/>
  <c r="O88" i="4"/>
  <c r="AY87" i="4"/>
  <c r="R87" i="4"/>
  <c r="O87" i="4"/>
  <c r="S86" i="4"/>
  <c r="R86" i="4"/>
  <c r="O86" i="4"/>
  <c r="I86" i="4"/>
  <c r="H86" i="4"/>
  <c r="S85" i="4"/>
  <c r="R85" i="4"/>
  <c r="J85" i="4"/>
  <c r="H85" i="4"/>
  <c r="S84" i="4"/>
  <c r="R84" i="4"/>
  <c r="O84" i="4"/>
  <c r="L84" i="4"/>
  <c r="J84" i="4"/>
  <c r="H84" i="4"/>
  <c r="I84" i="4" s="1"/>
  <c r="A84" i="4"/>
  <c r="N84" i="4" s="1"/>
  <c r="U83" i="4"/>
  <c r="S83" i="4"/>
  <c r="R83" i="4"/>
  <c r="O83" i="4"/>
  <c r="H83" i="4"/>
  <c r="AY82" i="4"/>
  <c r="O82" i="4"/>
  <c r="AY81" i="4"/>
  <c r="O81" i="4"/>
  <c r="J81" i="4"/>
  <c r="O80" i="4"/>
  <c r="O79" i="4"/>
  <c r="O112" i="4" s="1"/>
  <c r="J79" i="4"/>
  <c r="O78" i="4"/>
  <c r="J78" i="4"/>
  <c r="O77" i="4"/>
  <c r="J77" i="4"/>
  <c r="H76" i="4"/>
  <c r="AX75" i="4"/>
  <c r="AY78" i="4" s="1"/>
  <c r="AX73" i="4"/>
  <c r="U73" i="4"/>
  <c r="G70" i="4"/>
  <c r="G72" i="4" s="1"/>
  <c r="F70" i="4"/>
  <c r="F72" i="4" s="1"/>
  <c r="J69" i="4"/>
  <c r="I69" i="4"/>
  <c r="H69" i="4"/>
  <c r="J99" i="4" s="1"/>
  <c r="G69" i="4"/>
  <c r="J110" i="4" s="1"/>
  <c r="F69" i="4"/>
  <c r="L68" i="4"/>
  <c r="K68" i="4"/>
  <c r="L69" i="4" s="1"/>
  <c r="H68" i="4"/>
  <c r="G68" i="4"/>
  <c r="H109" i="4" s="1"/>
  <c r="E68" i="4"/>
  <c r="E70" i="4" s="1"/>
  <c r="E72" i="4" s="1"/>
  <c r="J67" i="4"/>
  <c r="J68" i="4" s="1"/>
  <c r="H89" i="4" s="1"/>
  <c r="I67" i="4"/>
  <c r="I68" i="4" s="1"/>
  <c r="H67" i="4"/>
  <c r="F67" i="4"/>
  <c r="F68" i="4" s="1"/>
  <c r="M65" i="4"/>
  <c r="K64" i="4"/>
  <c r="R61" i="4"/>
  <c r="Q61" i="4"/>
  <c r="E61" i="4"/>
  <c r="D61" i="4"/>
  <c r="R59" i="4"/>
  <c r="O59" i="4"/>
  <c r="R58" i="4"/>
  <c r="O58" i="4"/>
  <c r="H58" i="4"/>
  <c r="R57" i="4"/>
  <c r="O57" i="4"/>
  <c r="J57" i="4"/>
  <c r="R56" i="4"/>
  <c r="O56" i="4"/>
  <c r="J56" i="4"/>
  <c r="R55" i="4"/>
  <c r="O55" i="4"/>
  <c r="H55" i="4"/>
  <c r="R54" i="4"/>
  <c r="O54" i="4"/>
  <c r="R53" i="4"/>
  <c r="O53" i="4"/>
  <c r="R52" i="4"/>
  <c r="O52" i="4"/>
  <c r="R51" i="4"/>
  <c r="O51" i="4"/>
  <c r="R50" i="4"/>
  <c r="O50" i="4"/>
  <c r="J50" i="4"/>
  <c r="R49" i="4"/>
  <c r="O49" i="4"/>
  <c r="J49" i="4"/>
  <c r="R48" i="4"/>
  <c r="AX48" i="4" s="1"/>
  <c r="O48" i="4"/>
  <c r="J48" i="4"/>
  <c r="BB47" i="4"/>
  <c r="R47" i="4"/>
  <c r="O47" i="4"/>
  <c r="J47" i="4"/>
  <c r="R46" i="4"/>
  <c r="O46" i="4"/>
  <c r="R45" i="4"/>
  <c r="O45" i="4"/>
  <c r="R44" i="4"/>
  <c r="O44" i="4"/>
  <c r="R43" i="4"/>
  <c r="O43" i="4"/>
  <c r="R42" i="4"/>
  <c r="O42" i="4"/>
  <c r="R41" i="4"/>
  <c r="O41" i="4"/>
  <c r="H41" i="4"/>
  <c r="R40" i="4"/>
  <c r="O40" i="4"/>
  <c r="R39" i="4"/>
  <c r="O39" i="4"/>
  <c r="R38" i="4"/>
  <c r="O38" i="4"/>
  <c r="H38" i="4"/>
  <c r="I38" i="4" s="1"/>
  <c r="R37" i="4"/>
  <c r="O37" i="4"/>
  <c r="J37" i="4"/>
  <c r="O36" i="4"/>
  <c r="J36" i="4"/>
  <c r="O35" i="4"/>
  <c r="O34" i="4"/>
  <c r="J34" i="4"/>
  <c r="R33" i="4"/>
  <c r="O33" i="4"/>
  <c r="O32" i="4"/>
  <c r="J32" i="4"/>
  <c r="O31" i="4"/>
  <c r="J31" i="4"/>
  <c r="O30" i="4"/>
  <c r="J30" i="4"/>
  <c r="R29" i="4"/>
  <c r="O29" i="4"/>
  <c r="J29" i="4"/>
  <c r="R28" i="4"/>
  <c r="O28" i="4"/>
  <c r="J28" i="4"/>
  <c r="A28" i="4" s="1"/>
  <c r="R27" i="4"/>
  <c r="O27" i="4"/>
  <c r="J27" i="4"/>
  <c r="H27" i="4"/>
  <c r="I27" i="4" s="1"/>
  <c r="L27" i="4" s="1"/>
  <c r="M27" i="4" s="1"/>
  <c r="A27" i="4"/>
  <c r="R26" i="4"/>
  <c r="O26" i="4"/>
  <c r="J26" i="4"/>
  <c r="R25" i="4"/>
  <c r="O25" i="4"/>
  <c r="R24" i="4"/>
  <c r="O24" i="4"/>
  <c r="J24" i="4"/>
  <c r="R23" i="4"/>
  <c r="O23" i="4"/>
  <c r="H23" i="4"/>
  <c r="R22" i="4"/>
  <c r="J22" i="4"/>
  <c r="R21" i="4"/>
  <c r="I21" i="4"/>
  <c r="H21" i="4"/>
  <c r="R20" i="4"/>
  <c r="O20" i="4"/>
  <c r="R19" i="4"/>
  <c r="O19" i="4"/>
  <c r="J19" i="4"/>
  <c r="R18" i="4"/>
  <c r="O18" i="4"/>
  <c r="R17" i="4"/>
  <c r="O17" i="4"/>
  <c r="R16" i="4"/>
  <c r="O16" i="4"/>
  <c r="J16" i="4"/>
  <c r="R15" i="4"/>
  <c r="O15" i="4"/>
  <c r="R14" i="4"/>
  <c r="O14" i="4"/>
  <c r="BB13" i="4"/>
  <c r="BA13" i="4"/>
  <c r="O13" i="4"/>
  <c r="J13" i="4"/>
  <c r="AA12" i="4"/>
  <c r="O12" i="4"/>
  <c r="J12" i="4"/>
  <c r="H12" i="4"/>
  <c r="A12" i="4" s="1"/>
  <c r="AA11" i="4"/>
  <c r="Z10" i="4"/>
  <c r="H9" i="4"/>
  <c r="F9" i="4"/>
  <c r="U8" i="4"/>
  <c r="U10" i="4" s="1"/>
  <c r="N7" i="4"/>
  <c r="N9" i="4" s="1"/>
  <c r="M7" i="4"/>
  <c r="M9" i="4" s="1"/>
  <c r="H7" i="4"/>
  <c r="F7" i="4"/>
  <c r="D7" i="4"/>
  <c r="D9" i="4" s="1"/>
  <c r="M6" i="4"/>
  <c r="L6" i="4"/>
  <c r="K6" i="4"/>
  <c r="J6" i="4"/>
  <c r="J33" i="4" s="1"/>
  <c r="H6" i="4"/>
  <c r="G6" i="4"/>
  <c r="F6" i="4"/>
  <c r="E6" i="4"/>
  <c r="J46" i="4" s="1"/>
  <c r="D6" i="4"/>
  <c r="J60" i="4" s="1"/>
  <c r="N5" i="4"/>
  <c r="M5" i="4"/>
  <c r="L5" i="4"/>
  <c r="K5" i="4"/>
  <c r="J5" i="4"/>
  <c r="I5" i="4"/>
  <c r="H5" i="4"/>
  <c r="F5" i="4"/>
  <c r="D5" i="4"/>
  <c r="H28" i="4" s="1"/>
  <c r="I28" i="4" s="1"/>
  <c r="N4" i="4"/>
  <c r="I4" i="4"/>
  <c r="G4" i="4"/>
  <c r="G5" i="4" s="1"/>
  <c r="E3" i="4"/>
  <c r="E5" i="4" s="1"/>
  <c r="A89" i="4" l="1"/>
  <c r="N89" i="4" s="1"/>
  <c r="I89" i="4"/>
  <c r="M38" i="4"/>
  <c r="A96" i="4"/>
  <c r="N96" i="4" s="1"/>
  <c r="I96" i="4"/>
  <c r="J52" i="4"/>
  <c r="J14" i="4"/>
  <c r="J17" i="4"/>
  <c r="J51" i="4"/>
  <c r="J15" i="4"/>
  <c r="I41" i="4"/>
  <c r="I58" i="4"/>
  <c r="A58" i="4"/>
  <c r="J38" i="4"/>
  <c r="J40" i="4"/>
  <c r="J39" i="4"/>
  <c r="J53" i="4"/>
  <c r="A83" i="4"/>
  <c r="N83" i="4" s="1"/>
  <c r="J44" i="4"/>
  <c r="J23" i="4"/>
  <c r="J54" i="4"/>
  <c r="J45" i="4"/>
  <c r="J42" i="4"/>
  <c r="J55" i="4"/>
  <c r="A55" i="4" s="1"/>
  <c r="J21" i="4"/>
  <c r="L21" i="4" s="1"/>
  <c r="M21" i="4" s="1"/>
  <c r="J43" i="4"/>
  <c r="J41" i="4"/>
  <c r="A41" i="4" s="1"/>
  <c r="R112" i="4"/>
  <c r="L105" i="4"/>
  <c r="M105" i="4" s="1"/>
  <c r="I111" i="4"/>
  <c r="L38" i="4"/>
  <c r="A38" i="4"/>
  <c r="I104" i="4"/>
  <c r="I98" i="4"/>
  <c r="I7" i="4"/>
  <c r="I9" i="4" s="1"/>
  <c r="H29" i="4"/>
  <c r="L107" i="4"/>
  <c r="M107" i="4"/>
  <c r="H57" i="4"/>
  <c r="H30" i="4"/>
  <c r="H19" i="4"/>
  <c r="H31" i="4"/>
  <c r="J7" i="4"/>
  <c r="J9" i="4" s="1"/>
  <c r="H48" i="4"/>
  <c r="H36" i="4"/>
  <c r="H20" i="4"/>
  <c r="H33" i="4"/>
  <c r="H49" i="4"/>
  <c r="H34" i="4"/>
  <c r="H32" i="4"/>
  <c r="H47" i="4"/>
  <c r="A76" i="4"/>
  <c r="N76" i="4" s="1"/>
  <c r="H51" i="4"/>
  <c r="H17" i="4"/>
  <c r="K7" i="4"/>
  <c r="K9" i="4" s="1"/>
  <c r="H53" i="4"/>
  <c r="H14" i="4"/>
  <c r="H50" i="4"/>
  <c r="H16" i="4"/>
  <c r="H15" i="4"/>
  <c r="I76" i="4"/>
  <c r="I83" i="4"/>
  <c r="L7" i="4"/>
  <c r="L9" i="4" s="1"/>
  <c r="H37" i="4"/>
  <c r="H39" i="4"/>
  <c r="J59" i="4"/>
  <c r="J92" i="4"/>
  <c r="J93" i="4"/>
  <c r="H46" i="4"/>
  <c r="E7" i="4"/>
  <c r="E9" i="4" s="1"/>
  <c r="I12" i="4"/>
  <c r="L23" i="4"/>
  <c r="A23" i="4"/>
  <c r="J80" i="4"/>
  <c r="J89" i="4"/>
  <c r="J88" i="4"/>
  <c r="J87" i="4"/>
  <c r="J90" i="4"/>
  <c r="I23" i="4"/>
  <c r="H92" i="4"/>
  <c r="H91" i="4"/>
  <c r="H94" i="4"/>
  <c r="H95" i="4"/>
  <c r="I70" i="4"/>
  <c r="I72" i="4" s="1"/>
  <c r="H93" i="4"/>
  <c r="I108" i="4"/>
  <c r="H18" i="4"/>
  <c r="H35" i="4"/>
  <c r="H79" i="4"/>
  <c r="H87" i="4"/>
  <c r="H80" i="4"/>
  <c r="J70" i="4"/>
  <c r="J72" i="4" s="1"/>
  <c r="H88" i="4"/>
  <c r="H40" i="4"/>
  <c r="H90" i="4"/>
  <c r="L106" i="4"/>
  <c r="M106" i="4" s="1"/>
  <c r="A21" i="4"/>
  <c r="H26" i="4"/>
  <c r="H52" i="4"/>
  <c r="I55" i="4"/>
  <c r="I109" i="4"/>
  <c r="A109" i="4"/>
  <c r="N109" i="4" s="1"/>
  <c r="H100" i="4"/>
  <c r="H99" i="4"/>
  <c r="H70" i="4"/>
  <c r="H72" i="4" s="1"/>
  <c r="H22" i="4"/>
  <c r="H43" i="4"/>
  <c r="H59" i="4"/>
  <c r="H45" i="4"/>
  <c r="H54" i="4"/>
  <c r="L28" i="4"/>
  <c r="M28" i="4" s="1"/>
  <c r="H24" i="4"/>
  <c r="G7" i="4"/>
  <c r="G9" i="4" s="1"/>
  <c r="I85" i="4"/>
  <c r="A85" i="4"/>
  <c r="N85" i="4" s="1"/>
  <c r="H97" i="4"/>
  <c r="H42" i="4"/>
  <c r="H44" i="4"/>
  <c r="BC48" i="4"/>
  <c r="BC47" i="4"/>
  <c r="M84" i="4"/>
  <c r="H25" i="4"/>
  <c r="H13" i="4"/>
  <c r="H56" i="4"/>
  <c r="J103" i="4"/>
  <c r="J102" i="4"/>
  <c r="J101" i="4"/>
  <c r="J104" i="4"/>
  <c r="A104" i="4" s="1"/>
  <c r="N104" i="4" s="1"/>
  <c r="H78" i="4"/>
  <c r="H103" i="4"/>
  <c r="H102" i="4"/>
  <c r="H101" i="4"/>
  <c r="H81" i="4"/>
  <c r="H77" i="4"/>
  <c r="H82" i="4"/>
  <c r="I110" i="4"/>
  <c r="A110" i="4"/>
  <c r="N110" i="4" s="1"/>
  <c r="J58" i="4"/>
  <c r="J25" i="4"/>
  <c r="H60" i="4"/>
  <c r="J82" i="4"/>
  <c r="J20" i="4"/>
  <c r="J35" i="4"/>
  <c r="J76" i="4"/>
  <c r="J83" i="4"/>
  <c r="J86" i="4"/>
  <c r="J18" i="4"/>
  <c r="I103" i="4" l="1"/>
  <c r="A103" i="4"/>
  <c r="N103" i="4" s="1"/>
  <c r="A22" i="4"/>
  <c r="I22" i="4"/>
  <c r="L22" i="4"/>
  <c r="I78" i="4"/>
  <c r="A78" i="4"/>
  <c r="N78" i="4" s="1"/>
  <c r="L110" i="4"/>
  <c r="M110" i="4" s="1"/>
  <c r="M55" i="4"/>
  <c r="A92" i="4"/>
  <c r="N92" i="4" s="1"/>
  <c r="I92" i="4"/>
  <c r="I82" i="4"/>
  <c r="A82" i="4"/>
  <c r="N82" i="4" s="1"/>
  <c r="I13" i="4"/>
  <c r="A13" i="4"/>
  <c r="L13" i="4"/>
  <c r="L55" i="4"/>
  <c r="I80" i="4"/>
  <c r="A80" i="4"/>
  <c r="N80" i="4" s="1"/>
  <c r="I20" i="4"/>
  <c r="A20" i="4"/>
  <c r="M58" i="4"/>
  <c r="A77" i="4"/>
  <c r="N77" i="4" s="1"/>
  <c r="N112" i="4" s="1"/>
  <c r="I77" i="4"/>
  <c r="A54" i="4"/>
  <c r="I54" i="4"/>
  <c r="L54" i="4" s="1"/>
  <c r="A53" i="4"/>
  <c r="I53" i="4"/>
  <c r="L58" i="4"/>
  <c r="L52" i="4"/>
  <c r="I52" i="4"/>
  <c r="A52" i="4"/>
  <c r="A48" i="4"/>
  <c r="I48" i="4"/>
  <c r="L48" i="4"/>
  <c r="M41" i="4"/>
  <c r="J112" i="4"/>
  <c r="A59" i="4"/>
  <c r="I59" i="4"/>
  <c r="A26" i="4"/>
  <c r="L26" i="4"/>
  <c r="I26" i="4"/>
  <c r="A35" i="4"/>
  <c r="I35" i="4"/>
  <c r="I17" i="4"/>
  <c r="L17" i="4"/>
  <c r="A17" i="4"/>
  <c r="L41" i="4"/>
  <c r="I42" i="4"/>
  <c r="L42" i="4" s="1"/>
  <c r="A42" i="4"/>
  <c r="A93" i="4"/>
  <c r="N93" i="4" s="1"/>
  <c r="I93" i="4"/>
  <c r="A30" i="4"/>
  <c r="I30" i="4"/>
  <c r="A56" i="4"/>
  <c r="L56" i="4"/>
  <c r="I56" i="4"/>
  <c r="A24" i="4"/>
  <c r="I24" i="4"/>
  <c r="L24" i="4" s="1"/>
  <c r="I46" i="4"/>
  <c r="L46" i="4" s="1"/>
  <c r="A46" i="4"/>
  <c r="A50" i="4"/>
  <c r="I50" i="4"/>
  <c r="L50" i="4" s="1"/>
  <c r="I33" i="4"/>
  <c r="A33" i="4"/>
  <c r="M23" i="4"/>
  <c r="I14" i="4"/>
  <c r="A14" i="4"/>
  <c r="L98" i="4"/>
  <c r="M98" i="4" s="1"/>
  <c r="A86" i="4"/>
  <c r="N86" i="4" s="1"/>
  <c r="L86" i="4"/>
  <c r="M86" i="4" s="1"/>
  <c r="I25" i="4"/>
  <c r="A25" i="4"/>
  <c r="I87" i="4"/>
  <c r="A87" i="4"/>
  <c r="N87" i="4" s="1"/>
  <c r="A36" i="4"/>
  <c r="I36" i="4"/>
  <c r="L36" i="4"/>
  <c r="L89" i="4"/>
  <c r="M89" i="4" s="1"/>
  <c r="A81" i="4"/>
  <c r="N81" i="4" s="1"/>
  <c r="I81" i="4"/>
  <c r="I45" i="4"/>
  <c r="L45" i="4" s="1"/>
  <c r="A45" i="4"/>
  <c r="I79" i="4"/>
  <c r="A79" i="4"/>
  <c r="N79" i="4" s="1"/>
  <c r="L104" i="4"/>
  <c r="M104" i="4"/>
  <c r="I101" i="4"/>
  <c r="A101" i="4"/>
  <c r="N101" i="4" s="1"/>
  <c r="I102" i="4"/>
  <c r="A102" i="4"/>
  <c r="N102" i="4" s="1"/>
  <c r="I43" i="4"/>
  <c r="L43" i="4"/>
  <c r="A43" i="4"/>
  <c r="L18" i="4"/>
  <c r="A18" i="4"/>
  <c r="I18" i="4"/>
  <c r="I39" i="4"/>
  <c r="L39" i="4" s="1"/>
  <c r="A39" i="4"/>
  <c r="I51" i="4"/>
  <c r="A51" i="4"/>
  <c r="L51" i="4"/>
  <c r="A31" i="4"/>
  <c r="I31" i="4"/>
  <c r="M111" i="4"/>
  <c r="L111" i="4"/>
  <c r="A60" i="4"/>
  <c r="I60" i="4"/>
  <c r="A97" i="4"/>
  <c r="N97" i="4" s="1"/>
  <c r="I97" i="4"/>
  <c r="L83" i="4"/>
  <c r="M83" i="4" s="1"/>
  <c r="I57" i="4"/>
  <c r="A57" i="4"/>
  <c r="L57" i="4"/>
  <c r="M85" i="4"/>
  <c r="L85" i="4"/>
  <c r="A44" i="4"/>
  <c r="I44" i="4"/>
  <c r="L44" i="4" s="1"/>
  <c r="M108" i="4"/>
  <c r="L108" i="4"/>
  <c r="I37" i="4"/>
  <c r="A37" i="4"/>
  <c r="L37" i="4"/>
  <c r="A19" i="4"/>
  <c r="I19" i="4"/>
  <c r="L19" i="4"/>
  <c r="H112" i="4"/>
  <c r="I99" i="4"/>
  <c r="A99" i="4"/>
  <c r="N99" i="4" s="1"/>
  <c r="A47" i="4"/>
  <c r="I47" i="4"/>
  <c r="L47" i="4" s="1"/>
  <c r="I100" i="4"/>
  <c r="A100" i="4"/>
  <c r="N100" i="4" s="1"/>
  <c r="A90" i="4"/>
  <c r="N90" i="4" s="1"/>
  <c r="I90" i="4"/>
  <c r="A95" i="4"/>
  <c r="N95" i="4" s="1"/>
  <c r="I95" i="4"/>
  <c r="L76" i="4"/>
  <c r="I32" i="4"/>
  <c r="A32" i="4"/>
  <c r="L32" i="4"/>
  <c r="I40" i="4"/>
  <c r="A40" i="4"/>
  <c r="A94" i="4"/>
  <c r="N94" i="4" s="1"/>
  <c r="I94" i="4"/>
  <c r="L12" i="4"/>
  <c r="M12" i="4" s="1"/>
  <c r="G12" i="4" s="1"/>
  <c r="F13" i="4" s="1"/>
  <c r="A15" i="4"/>
  <c r="I15" i="4"/>
  <c r="L15" i="4"/>
  <c r="L34" i="4"/>
  <c r="I34" i="4"/>
  <c r="A34" i="4"/>
  <c r="L109" i="4"/>
  <c r="M109" i="4"/>
  <c r="I88" i="4"/>
  <c r="A88" i="4"/>
  <c r="N88" i="4" s="1"/>
  <c r="A91" i="4"/>
  <c r="N91" i="4" s="1"/>
  <c r="I91" i="4"/>
  <c r="A16" i="4"/>
  <c r="I16" i="4"/>
  <c r="L16" i="4"/>
  <c r="A49" i="4"/>
  <c r="I49" i="4"/>
  <c r="A29" i="4"/>
  <c r="I29" i="4"/>
  <c r="L96" i="4"/>
  <c r="M96" i="4" s="1"/>
  <c r="M19" i="4" l="1"/>
  <c r="L90" i="4"/>
  <c r="M90" i="4" s="1"/>
  <c r="M57" i="4"/>
  <c r="L81" i="4"/>
  <c r="M81" i="4"/>
  <c r="M35" i="4"/>
  <c r="L77" i="4"/>
  <c r="M77" i="4"/>
  <c r="M49" i="4"/>
  <c r="M37" i="4"/>
  <c r="L102" i="4"/>
  <c r="M102" i="4"/>
  <c r="L93" i="4"/>
  <c r="M93" i="4" s="1"/>
  <c r="L92" i="4"/>
  <c r="M92" i="4" s="1"/>
  <c r="L49" i="4"/>
  <c r="M34" i="4"/>
  <c r="L97" i="4"/>
  <c r="M97" i="4" s="1"/>
  <c r="M51" i="4"/>
  <c r="M26" i="4"/>
  <c r="M52" i="4"/>
  <c r="M88" i="4"/>
  <c r="L88" i="4"/>
  <c r="M43" i="4"/>
  <c r="L35" i="4"/>
  <c r="L103" i="4"/>
  <c r="M103" i="4" s="1"/>
  <c r="L101" i="4"/>
  <c r="M101" i="4" s="1"/>
  <c r="L60" i="4"/>
  <c r="M60" i="4" s="1"/>
  <c r="L14" i="4"/>
  <c r="M14" i="4" s="1"/>
  <c r="L94" i="4"/>
  <c r="M94" i="4" s="1"/>
  <c r="M45" i="4"/>
  <c r="M22" i="4"/>
  <c r="M50" i="4"/>
  <c r="M17" i="4"/>
  <c r="L29" i="4"/>
  <c r="M29" i="4" s="1"/>
  <c r="L40" i="4"/>
  <c r="M40" i="4" s="1"/>
  <c r="L30" i="4"/>
  <c r="M30" i="4" s="1"/>
  <c r="L82" i="4"/>
  <c r="M82" i="4" s="1"/>
  <c r="L100" i="4"/>
  <c r="M100" i="4"/>
  <c r="M32" i="4"/>
  <c r="M46" i="4"/>
  <c r="M39" i="4"/>
  <c r="M36" i="4"/>
  <c r="M24" i="4"/>
  <c r="M15" i="4"/>
  <c r="I112" i="4"/>
  <c r="L99" i="4"/>
  <c r="M99" i="4" s="1"/>
  <c r="M18" i="4"/>
  <c r="L80" i="4"/>
  <c r="M80" i="4"/>
  <c r="M95" i="4"/>
  <c r="L95" i="4"/>
  <c r="M54" i="4"/>
  <c r="M31" i="4"/>
  <c r="M33" i="4"/>
  <c r="L25" i="4"/>
  <c r="M25" i="4" s="1"/>
  <c r="M13" i="4"/>
  <c r="G13" i="4" s="1"/>
  <c r="F14" i="4" s="1"/>
  <c r="L31" i="4"/>
  <c r="M48" i="4"/>
  <c r="M47" i="4"/>
  <c r="M20" i="4"/>
  <c r="M44" i="4"/>
  <c r="M42" i="4"/>
  <c r="L20" i="4"/>
  <c r="M16" i="4"/>
  <c r="M76" i="4"/>
  <c r="L91" i="4"/>
  <c r="M91" i="4" s="1"/>
  <c r="M79" i="4"/>
  <c r="L79" i="4"/>
  <c r="L87" i="4"/>
  <c r="M87" i="4" s="1"/>
  <c r="L33" i="4"/>
  <c r="M56" i="4"/>
  <c r="L59" i="4"/>
  <c r="M59" i="4" s="1"/>
  <c r="L53" i="4"/>
  <c r="M53" i="4" s="1"/>
  <c r="L78" i="4"/>
  <c r="M78" i="4" s="1"/>
  <c r="G14" i="4" l="1"/>
  <c r="F15" i="4" s="1"/>
  <c r="G15" i="4" s="1"/>
  <c r="F16" i="4" s="1"/>
  <c r="G16" i="4" s="1"/>
  <c r="F17" i="4" s="1"/>
  <c r="G17" i="4" s="1"/>
  <c r="F18" i="4" s="1"/>
  <c r="G18" i="4" s="1"/>
  <c r="F19" i="4" s="1"/>
  <c r="G19" i="4" s="1"/>
  <c r="F20" i="4" s="1"/>
  <c r="G20" i="4" s="1"/>
  <c r="F21" i="4" s="1"/>
  <c r="G21" i="4" s="1"/>
  <c r="F22" i="4" s="1"/>
  <c r="G22" i="4" s="1"/>
  <c r="F23" i="4" s="1"/>
  <c r="G23" i="4" s="1"/>
  <c r="F24" i="4" s="1"/>
  <c r="G24" i="4" s="1"/>
  <c r="F25" i="4" s="1"/>
  <c r="G25" i="4" s="1"/>
  <c r="F26" i="4" s="1"/>
  <c r="G26" i="4" s="1"/>
  <c r="F27" i="4" s="1"/>
  <c r="G27" i="4" s="1"/>
  <c r="F28" i="4" s="1"/>
  <c r="G28" i="4" s="1"/>
  <c r="F29" i="4" s="1"/>
  <c r="G29" i="4" s="1"/>
  <c r="F30" i="4" s="1"/>
  <c r="G30" i="4" s="1"/>
  <c r="F31" i="4" s="1"/>
  <c r="G31" i="4" s="1"/>
  <c r="F32" i="4" s="1"/>
  <c r="G32" i="4" s="1"/>
  <c r="F33" i="4" s="1"/>
  <c r="G33" i="4" s="1"/>
  <c r="F34" i="4" s="1"/>
  <c r="G34" i="4" s="1"/>
  <c r="F35" i="4" s="1"/>
  <c r="G35" i="4" s="1"/>
  <c r="F36" i="4" s="1"/>
  <c r="G36" i="4" s="1"/>
  <c r="F37" i="4" s="1"/>
  <c r="G37" i="4" s="1"/>
  <c r="F38" i="4" s="1"/>
  <c r="G38" i="4" s="1"/>
  <c r="F39" i="4" s="1"/>
  <c r="G39" i="4" s="1"/>
  <c r="F40" i="4" s="1"/>
  <c r="G40" i="4" s="1"/>
  <c r="F41" i="4" s="1"/>
  <c r="G41" i="4" s="1"/>
  <c r="F42" i="4" s="1"/>
  <c r="G42" i="4" s="1"/>
  <c r="F43" i="4" s="1"/>
  <c r="G43" i="4" s="1"/>
  <c r="F44" i="4" s="1"/>
  <c r="G44" i="4" s="1"/>
  <c r="F45" i="4" s="1"/>
  <c r="G45" i="4" s="1"/>
  <c r="F46" i="4" s="1"/>
  <c r="G46" i="4" s="1"/>
  <c r="F47" i="4" s="1"/>
  <c r="G47" i="4" s="1"/>
  <c r="F48" i="4" s="1"/>
  <c r="G48" i="4" s="1"/>
  <c r="F49" i="4" s="1"/>
  <c r="G49" i="4" s="1"/>
  <c r="F50" i="4" s="1"/>
  <c r="G50" i="4" s="1"/>
  <c r="F51" i="4" s="1"/>
  <c r="G51" i="4" s="1"/>
  <c r="F52" i="4" s="1"/>
  <c r="G52" i="4" s="1"/>
  <c r="F53" i="4" s="1"/>
  <c r="G53" i="4" s="1"/>
  <c r="F54" i="4" s="1"/>
  <c r="G54" i="4" s="1"/>
  <c r="F55" i="4" s="1"/>
  <c r="G55" i="4" s="1"/>
  <c r="F56" i="4" s="1"/>
  <c r="G56" i="4" s="1"/>
  <c r="F57" i="4" s="1"/>
  <c r="G57" i="4" s="1"/>
  <c r="F58" i="4" s="1"/>
  <c r="G58" i="4" s="1"/>
  <c r="F59" i="4" s="1"/>
  <c r="G59" i="4" s="1"/>
  <c r="F60" i="4" s="1"/>
  <c r="G60" i="4" s="1"/>
  <c r="F61" i="4" s="1"/>
  <c r="G61" i="4" s="1"/>
  <c r="L112" i="4"/>
  <c r="M112" i="4"/>
  <c r="G76" i="4"/>
  <c r="F77" i="4" s="1"/>
  <c r="G77" i="4" s="1"/>
  <c r="F78" i="4" s="1"/>
  <c r="G78" i="4" s="1"/>
  <c r="F79" i="4" s="1"/>
  <c r="G79" i="4" s="1"/>
  <c r="F80" i="4" s="1"/>
  <c r="G80" i="4" s="1"/>
  <c r="F81" i="4" s="1"/>
  <c r="G81" i="4" s="1"/>
  <c r="F82" i="4" s="1"/>
  <c r="G82" i="4" s="1"/>
  <c r="F83" i="4" s="1"/>
  <c r="G83" i="4" s="1"/>
  <c r="F84" i="4" s="1"/>
  <c r="G84" i="4" s="1"/>
  <c r="F85" i="4" s="1"/>
  <c r="G85" i="4" s="1"/>
  <c r="F86" i="4" s="1"/>
  <c r="G86" i="4" s="1"/>
  <c r="F87" i="4" s="1"/>
  <c r="G87" i="4" s="1"/>
  <c r="F88" i="4" s="1"/>
  <c r="G88" i="4" s="1"/>
  <c r="F89" i="4" s="1"/>
  <c r="G89" i="4" s="1"/>
  <c r="F90" i="4" s="1"/>
  <c r="G90" i="4" s="1"/>
  <c r="F91" i="4" s="1"/>
  <c r="G91" i="4" s="1"/>
  <c r="F92" i="4" s="1"/>
  <c r="G92" i="4" s="1"/>
  <c r="F93" i="4" s="1"/>
  <c r="G93" i="4" s="1"/>
  <c r="F94" i="4" s="1"/>
  <c r="G94" i="4" s="1"/>
  <c r="F95" i="4" s="1"/>
  <c r="G95" i="4" s="1"/>
  <c r="F96" i="4" s="1"/>
  <c r="G96" i="4" s="1"/>
  <c r="F97" i="4" s="1"/>
  <c r="G97" i="4" s="1"/>
  <c r="F98" i="4" s="1"/>
  <c r="G98" i="4" s="1"/>
  <c r="F99" i="4" s="1"/>
  <c r="G99" i="4" s="1"/>
  <c r="F100" i="4" s="1"/>
  <c r="G100" i="4" s="1"/>
  <c r="F101" i="4" s="1"/>
  <c r="G101" i="4" s="1"/>
  <c r="F102" i="4" s="1"/>
  <c r="G102" i="4" s="1"/>
  <c r="F103" i="4" s="1"/>
  <c r="G103" i="4" s="1"/>
  <c r="F104" i="4" s="1"/>
  <c r="G104" i="4" s="1"/>
  <c r="F105" i="4" s="1"/>
  <c r="G105" i="4" s="1"/>
  <c r="F106" i="4" s="1"/>
  <c r="G106" i="4" s="1"/>
  <c r="F107" i="4" s="1"/>
  <c r="G107" i="4" s="1"/>
  <c r="F108" i="4" s="1"/>
  <c r="G108" i="4" s="1"/>
  <c r="F109" i="4" s="1"/>
  <c r="G109" i="4" s="1"/>
  <c r="F110" i="4" s="1"/>
  <c r="G110" i="4" s="1"/>
  <c r="F111" i="4" s="1"/>
  <c r="G111" i="4" s="1"/>
  <c r="Q112" i="3" l="1"/>
  <c r="P112" i="3"/>
  <c r="K112" i="3"/>
  <c r="E112" i="3"/>
  <c r="D112" i="3"/>
  <c r="S111" i="3"/>
  <c r="R111" i="3"/>
  <c r="O111" i="3"/>
  <c r="J111" i="3"/>
  <c r="O110" i="3"/>
  <c r="O109" i="3"/>
  <c r="H109" i="3" s="1"/>
  <c r="J109" i="3"/>
  <c r="I109" i="3"/>
  <c r="O108" i="3"/>
  <c r="H108" i="3"/>
  <c r="O107" i="3"/>
  <c r="H107" i="3"/>
  <c r="O106" i="3"/>
  <c r="J106" i="3"/>
  <c r="H106" i="3"/>
  <c r="A106" i="3" s="1"/>
  <c r="N106" i="3" s="1"/>
  <c r="R105" i="3"/>
  <c r="H105" i="3"/>
  <c r="R104" i="3"/>
  <c r="O104" i="3"/>
  <c r="R103" i="3"/>
  <c r="O103" i="3"/>
  <c r="S102" i="3"/>
  <c r="R102" i="3"/>
  <c r="O102" i="3"/>
  <c r="J102" i="3"/>
  <c r="S101" i="3"/>
  <c r="R101" i="3"/>
  <c r="O101" i="3"/>
  <c r="J101" i="3"/>
  <c r="R100" i="3"/>
  <c r="O100" i="3"/>
  <c r="R99" i="3"/>
  <c r="O99" i="3"/>
  <c r="H99" i="3"/>
  <c r="AY98" i="3"/>
  <c r="R98" i="3"/>
  <c r="O98" i="3"/>
  <c r="AY97" i="3"/>
  <c r="R97" i="3"/>
  <c r="O97" i="3"/>
  <c r="E97" i="3"/>
  <c r="O96" i="3"/>
  <c r="J96" i="3"/>
  <c r="S95" i="3"/>
  <c r="R95" i="3"/>
  <c r="O95" i="3"/>
  <c r="J95" i="3"/>
  <c r="R94" i="3"/>
  <c r="O94" i="3"/>
  <c r="S93" i="3"/>
  <c r="R93" i="3"/>
  <c r="O93" i="3"/>
  <c r="J93" i="3"/>
  <c r="S92" i="3"/>
  <c r="R92" i="3"/>
  <c r="O92" i="3"/>
  <c r="J92" i="3"/>
  <c r="R91" i="3"/>
  <c r="O91" i="3"/>
  <c r="J91" i="3"/>
  <c r="R90" i="3"/>
  <c r="O90" i="3"/>
  <c r="S89" i="3"/>
  <c r="R89" i="3"/>
  <c r="O89" i="3"/>
  <c r="S88" i="3"/>
  <c r="R88" i="3"/>
  <c r="O88" i="3"/>
  <c r="J88" i="3"/>
  <c r="S87" i="3"/>
  <c r="R87" i="3"/>
  <c r="O87" i="3"/>
  <c r="J87" i="3"/>
  <c r="S86" i="3"/>
  <c r="R86" i="3"/>
  <c r="O86" i="3"/>
  <c r="J86" i="3"/>
  <c r="H86" i="3"/>
  <c r="A86" i="3" s="1"/>
  <c r="N86" i="3" s="1"/>
  <c r="S85" i="3"/>
  <c r="R85" i="3"/>
  <c r="J85" i="3"/>
  <c r="A85" i="3" s="1"/>
  <c r="N85" i="3" s="1"/>
  <c r="I85" i="3"/>
  <c r="H85" i="3"/>
  <c r="S84" i="3"/>
  <c r="R84" i="3"/>
  <c r="O84" i="3"/>
  <c r="J84" i="3"/>
  <c r="H84" i="3"/>
  <c r="A84" i="3" s="1"/>
  <c r="N84" i="3" s="1"/>
  <c r="U83" i="3"/>
  <c r="S83" i="3"/>
  <c r="R83" i="3"/>
  <c r="O83" i="3"/>
  <c r="J83" i="3"/>
  <c r="H83" i="3"/>
  <c r="A83" i="3" s="1"/>
  <c r="N83" i="3" s="1"/>
  <c r="AY82" i="3"/>
  <c r="O82" i="3"/>
  <c r="H82" i="3"/>
  <c r="I82" i="3" s="1"/>
  <c r="AY81" i="3"/>
  <c r="O81" i="3"/>
  <c r="J81" i="3"/>
  <c r="O80" i="3"/>
  <c r="O79" i="3"/>
  <c r="AY78" i="3"/>
  <c r="O78" i="3"/>
  <c r="J78" i="3"/>
  <c r="O77" i="3"/>
  <c r="H77" i="3"/>
  <c r="J76" i="3"/>
  <c r="H76" i="3"/>
  <c r="I76" i="3" s="1"/>
  <c r="AX75" i="3"/>
  <c r="AX73" i="3"/>
  <c r="U73" i="3"/>
  <c r="G70" i="3"/>
  <c r="G72" i="3" s="1"/>
  <c r="F70" i="3"/>
  <c r="F72" i="3" s="1"/>
  <c r="J69" i="3"/>
  <c r="I69" i="3"/>
  <c r="J90" i="3" s="1"/>
  <c r="H69" i="3"/>
  <c r="J94" i="3" s="1"/>
  <c r="G69" i="3"/>
  <c r="J110" i="3" s="1"/>
  <c r="F69" i="3"/>
  <c r="L68" i="3"/>
  <c r="K68" i="3"/>
  <c r="L69" i="3" s="1"/>
  <c r="G68" i="3"/>
  <c r="E68" i="3"/>
  <c r="J67" i="3"/>
  <c r="J68" i="3" s="1"/>
  <c r="I67" i="3"/>
  <c r="I68" i="3" s="1"/>
  <c r="H87" i="3" s="1"/>
  <c r="H67" i="3"/>
  <c r="H68" i="3" s="1"/>
  <c r="F67" i="3"/>
  <c r="F68" i="3" s="1"/>
  <c r="M65" i="3"/>
  <c r="K64" i="3"/>
  <c r="R61" i="3"/>
  <c r="Q61" i="3"/>
  <c r="E61" i="3"/>
  <c r="D61" i="3"/>
  <c r="J60" i="3"/>
  <c r="H60" i="3"/>
  <c r="R59" i="3"/>
  <c r="O59" i="3"/>
  <c r="J59" i="3"/>
  <c r="H59" i="3"/>
  <c r="R58" i="3"/>
  <c r="O58" i="3"/>
  <c r="R57" i="3"/>
  <c r="O57" i="3"/>
  <c r="J57" i="3"/>
  <c r="R56" i="3"/>
  <c r="O56" i="3"/>
  <c r="J56" i="3"/>
  <c r="H56" i="3"/>
  <c r="A56" i="3"/>
  <c r="R55" i="3"/>
  <c r="O55" i="3"/>
  <c r="R54" i="3"/>
  <c r="O54" i="3"/>
  <c r="J54" i="3"/>
  <c r="R53" i="3"/>
  <c r="O53" i="3"/>
  <c r="H53" i="3"/>
  <c r="R52" i="3"/>
  <c r="O52" i="3"/>
  <c r="I52" i="3"/>
  <c r="R51" i="3"/>
  <c r="O51" i="3"/>
  <c r="R50" i="3"/>
  <c r="O50" i="3"/>
  <c r="R49" i="3"/>
  <c r="O49" i="3"/>
  <c r="H49" i="3"/>
  <c r="R48" i="3"/>
  <c r="O48" i="3"/>
  <c r="J48" i="3"/>
  <c r="H48" i="3"/>
  <c r="R47" i="3"/>
  <c r="O47" i="3"/>
  <c r="J47" i="3"/>
  <c r="BC46" i="3"/>
  <c r="R46" i="3"/>
  <c r="AX46" i="3" s="1"/>
  <c r="O46" i="3"/>
  <c r="J46" i="3"/>
  <c r="BB45" i="3"/>
  <c r="BC45" i="3" s="1"/>
  <c r="R45" i="3"/>
  <c r="O45" i="3"/>
  <c r="J45" i="3"/>
  <c r="H45" i="3"/>
  <c r="I45" i="3" s="1"/>
  <c r="A45" i="3"/>
  <c r="R44" i="3"/>
  <c r="O44" i="3"/>
  <c r="R43" i="3"/>
  <c r="O43" i="3"/>
  <c r="J43" i="3"/>
  <c r="R42" i="3"/>
  <c r="O42" i="3"/>
  <c r="J42" i="3"/>
  <c r="R41" i="3"/>
  <c r="O41" i="3"/>
  <c r="H41" i="3"/>
  <c r="R40" i="3"/>
  <c r="O40" i="3"/>
  <c r="J40" i="3"/>
  <c r="R39" i="3"/>
  <c r="O39" i="3"/>
  <c r="J39" i="3"/>
  <c r="I39" i="3"/>
  <c r="H39" i="3"/>
  <c r="R38" i="3"/>
  <c r="O38" i="3"/>
  <c r="H38" i="3"/>
  <c r="I38" i="3" s="1"/>
  <c r="A38" i="3"/>
  <c r="R37" i="3"/>
  <c r="O37" i="3"/>
  <c r="R36" i="3"/>
  <c r="O36" i="3"/>
  <c r="J36" i="3"/>
  <c r="H36" i="3"/>
  <c r="I36" i="3" s="1"/>
  <c r="R35" i="3"/>
  <c r="O35" i="3"/>
  <c r="H35" i="3"/>
  <c r="R34" i="3"/>
  <c r="O34" i="3"/>
  <c r="R33" i="3"/>
  <c r="O33" i="3"/>
  <c r="J33" i="3"/>
  <c r="H33" i="3"/>
  <c r="O32" i="3"/>
  <c r="O31" i="3"/>
  <c r="J31" i="3"/>
  <c r="O30" i="3"/>
  <c r="J30" i="3"/>
  <c r="H30" i="3"/>
  <c r="R29" i="3"/>
  <c r="O29" i="3"/>
  <c r="J29" i="3"/>
  <c r="O28" i="3"/>
  <c r="H28" i="3"/>
  <c r="O27" i="3"/>
  <c r="J27" i="3"/>
  <c r="O26" i="3"/>
  <c r="J26" i="3"/>
  <c r="R25" i="3"/>
  <c r="O25" i="3"/>
  <c r="J25" i="3"/>
  <c r="R24" i="3"/>
  <c r="O24" i="3"/>
  <c r="J24" i="3"/>
  <c r="H24" i="3"/>
  <c r="R23" i="3"/>
  <c r="O23" i="3"/>
  <c r="R22" i="3"/>
  <c r="O22" i="3"/>
  <c r="R21" i="3"/>
  <c r="O21" i="3"/>
  <c r="H21" i="3"/>
  <c r="R20" i="3"/>
  <c r="O20" i="3"/>
  <c r="J20" i="3"/>
  <c r="R19" i="3"/>
  <c r="J19" i="3"/>
  <c r="A19" i="3" s="1"/>
  <c r="H19" i="3"/>
  <c r="R18" i="3"/>
  <c r="H18" i="3"/>
  <c r="I18" i="3" s="1"/>
  <c r="R17" i="3"/>
  <c r="O17" i="3"/>
  <c r="J17" i="3"/>
  <c r="R16" i="3"/>
  <c r="O16" i="3"/>
  <c r="H16" i="3"/>
  <c r="R15" i="3"/>
  <c r="O15" i="3"/>
  <c r="R14" i="3"/>
  <c r="O14" i="3"/>
  <c r="H14" i="3"/>
  <c r="BB13" i="3"/>
  <c r="BA13" i="3"/>
  <c r="O13" i="3"/>
  <c r="H13" i="3"/>
  <c r="O12" i="3"/>
  <c r="J12" i="3"/>
  <c r="AA11" i="3"/>
  <c r="AA12" i="3" s="1"/>
  <c r="Z10" i="3"/>
  <c r="U10" i="3"/>
  <c r="M9" i="3"/>
  <c r="H9" i="3"/>
  <c r="U8" i="3"/>
  <c r="N7" i="3"/>
  <c r="N9" i="3" s="1"/>
  <c r="M7" i="3"/>
  <c r="J7" i="3"/>
  <c r="J9" i="3" s="1"/>
  <c r="H7" i="3"/>
  <c r="M6" i="3"/>
  <c r="L6" i="3"/>
  <c r="J38" i="3" s="1"/>
  <c r="K6" i="3"/>
  <c r="J6" i="3"/>
  <c r="J32" i="3" s="1"/>
  <c r="H6" i="3"/>
  <c r="G6" i="3"/>
  <c r="J21" i="3" s="1"/>
  <c r="F6" i="3"/>
  <c r="J58" i="3" s="1"/>
  <c r="E6" i="3"/>
  <c r="J23" i="3" s="1"/>
  <c r="D6" i="3"/>
  <c r="N5" i="3"/>
  <c r="M5" i="3"/>
  <c r="H55" i="3" s="1"/>
  <c r="L5" i="3"/>
  <c r="K5" i="3"/>
  <c r="H52" i="3" s="1"/>
  <c r="J5" i="3"/>
  <c r="H31" i="3" s="1"/>
  <c r="I5" i="3"/>
  <c r="I7" i="3" s="1"/>
  <c r="I9" i="3" s="1"/>
  <c r="H5" i="3"/>
  <c r="F5" i="3"/>
  <c r="E5" i="3"/>
  <c r="D5" i="3"/>
  <c r="N4" i="3"/>
  <c r="I4" i="3"/>
  <c r="G4" i="3"/>
  <c r="G5" i="3" s="1"/>
  <c r="E3" i="3"/>
  <c r="A87" i="3" l="1"/>
  <c r="N87" i="3" s="1"/>
  <c r="I87" i="3"/>
  <c r="M85" i="3"/>
  <c r="J52" i="3"/>
  <c r="A52" i="3" s="1"/>
  <c r="J51" i="3"/>
  <c r="J16" i="3"/>
  <c r="A16" i="3" s="1"/>
  <c r="J15" i="3"/>
  <c r="J50" i="3"/>
  <c r="J49" i="3"/>
  <c r="J14" i="3"/>
  <c r="A76" i="3"/>
  <c r="N76" i="3" s="1"/>
  <c r="A31" i="3"/>
  <c r="I31" i="3"/>
  <c r="L31" i="3"/>
  <c r="A33" i="3"/>
  <c r="L33" i="3"/>
  <c r="M36" i="3"/>
  <c r="H42" i="3"/>
  <c r="L76" i="3"/>
  <c r="I105" i="3"/>
  <c r="I33" i="3"/>
  <c r="A36" i="3"/>
  <c r="L36" i="3"/>
  <c r="M39" i="3"/>
  <c r="L45" i="3"/>
  <c r="M45" i="3" s="1"/>
  <c r="L48" i="3"/>
  <c r="I48" i="3"/>
  <c r="A48" i="3"/>
  <c r="A30" i="3"/>
  <c r="L82" i="3"/>
  <c r="I16" i="3"/>
  <c r="I30" i="3"/>
  <c r="L30" i="3" s="1"/>
  <c r="J80" i="3"/>
  <c r="J100" i="3"/>
  <c r="J79" i="3"/>
  <c r="J98" i="3"/>
  <c r="J97" i="3"/>
  <c r="J99" i="3"/>
  <c r="H96" i="3"/>
  <c r="H94" i="3"/>
  <c r="H93" i="3"/>
  <c r="H95" i="3"/>
  <c r="H92" i="3"/>
  <c r="H70" i="3"/>
  <c r="H72" i="3" s="1"/>
  <c r="H88" i="3"/>
  <c r="H89" i="3"/>
  <c r="I70" i="3"/>
  <c r="I72" i="3" s="1"/>
  <c r="H90" i="3"/>
  <c r="A60" i="3"/>
  <c r="L60" i="3"/>
  <c r="A14" i="3"/>
  <c r="I14" i="3"/>
  <c r="A21" i="3"/>
  <c r="I21" i="3"/>
  <c r="I28" i="3"/>
  <c r="I60" i="3"/>
  <c r="L85" i="3"/>
  <c r="H91" i="3"/>
  <c r="M76" i="3"/>
  <c r="A99" i="3"/>
  <c r="N99" i="3" s="1"/>
  <c r="H25" i="3"/>
  <c r="D7" i="3"/>
  <c r="D9" i="3" s="1"/>
  <c r="H12" i="3"/>
  <c r="A13" i="3"/>
  <c r="J22" i="3"/>
  <c r="I83" i="3"/>
  <c r="I99" i="3"/>
  <c r="H43" i="3"/>
  <c r="H23" i="3"/>
  <c r="E7" i="3"/>
  <c r="E9" i="3" s="1"/>
  <c r="I13" i="3"/>
  <c r="I59" i="3"/>
  <c r="A107" i="3"/>
  <c r="N107" i="3" s="1"/>
  <c r="H22" i="3"/>
  <c r="H58" i="3"/>
  <c r="F7" i="3"/>
  <c r="F9" i="3" s="1"/>
  <c r="J13" i="3"/>
  <c r="I107" i="3"/>
  <c r="L39" i="3"/>
  <c r="A39" i="3"/>
  <c r="H100" i="3"/>
  <c r="H79" i="3"/>
  <c r="J70" i="3"/>
  <c r="J72" i="3" s="1"/>
  <c r="H97" i="3"/>
  <c r="H80" i="3"/>
  <c r="H98" i="3"/>
  <c r="O112" i="3"/>
  <c r="A55" i="3"/>
  <c r="L55" i="3"/>
  <c r="I55" i="3"/>
  <c r="A49" i="3"/>
  <c r="L56" i="3"/>
  <c r="E70" i="3"/>
  <c r="E72" i="3" s="1"/>
  <c r="H111" i="3"/>
  <c r="R112" i="3"/>
  <c r="G7" i="3"/>
  <c r="G9" i="3" s="1"/>
  <c r="L19" i="3"/>
  <c r="A24" i="3"/>
  <c r="I24" i="3"/>
  <c r="L24" i="3"/>
  <c r="I49" i="3"/>
  <c r="I56" i="3"/>
  <c r="A59" i="3"/>
  <c r="H110" i="3"/>
  <c r="I84" i="3"/>
  <c r="I19" i="3"/>
  <c r="L109" i="3"/>
  <c r="M109" i="3" s="1"/>
  <c r="A35" i="3"/>
  <c r="I35" i="3"/>
  <c r="J18" i="3"/>
  <c r="A18" i="3" s="1"/>
  <c r="J55" i="3"/>
  <c r="H32" i="3"/>
  <c r="H50" i="3"/>
  <c r="I106" i="3"/>
  <c r="L7" i="3"/>
  <c r="L9" i="3" s="1"/>
  <c r="L35" i="3"/>
  <c r="H44" i="3"/>
  <c r="J104" i="3"/>
  <c r="J82" i="3"/>
  <c r="A82" i="3" s="1"/>
  <c r="N82" i="3" s="1"/>
  <c r="J41" i="3"/>
  <c r="L41" i="3" s="1"/>
  <c r="H20" i="3"/>
  <c r="H26" i="3"/>
  <c r="H40" i="3"/>
  <c r="J77" i="3"/>
  <c r="A77" i="3" s="1"/>
  <c r="N77" i="3" s="1"/>
  <c r="J103" i="3"/>
  <c r="J34" i="3"/>
  <c r="J37" i="3"/>
  <c r="H78" i="3"/>
  <c r="H104" i="3"/>
  <c r="H103" i="3"/>
  <c r="H102" i="3"/>
  <c r="H101" i="3"/>
  <c r="H81" i="3"/>
  <c r="J89" i="3"/>
  <c r="H27" i="3"/>
  <c r="H57" i="3"/>
  <c r="H46" i="3"/>
  <c r="H47" i="3"/>
  <c r="L38" i="3"/>
  <c r="M38" i="3" s="1"/>
  <c r="H51" i="3"/>
  <c r="H17" i="3"/>
  <c r="K7" i="3"/>
  <c r="K9" i="3" s="1"/>
  <c r="H15" i="3"/>
  <c r="H29" i="3"/>
  <c r="J35" i="3"/>
  <c r="A41" i="3"/>
  <c r="I53" i="3"/>
  <c r="M82" i="3"/>
  <c r="I86" i="3"/>
  <c r="A109" i="3"/>
  <c r="N109" i="3" s="1"/>
  <c r="L18" i="3"/>
  <c r="M18" i="3" s="1"/>
  <c r="I41" i="3"/>
  <c r="J53" i="3"/>
  <c r="A53" i="3" s="1"/>
  <c r="I108" i="3"/>
  <c r="H37" i="3"/>
  <c r="H54" i="3"/>
  <c r="H34" i="3"/>
  <c r="J105" i="3"/>
  <c r="A105" i="3" s="1"/>
  <c r="N105" i="3" s="1"/>
  <c r="J107" i="3"/>
  <c r="I77" i="3"/>
  <c r="J108" i="3"/>
  <c r="A108" i="3" s="1"/>
  <c r="N108" i="3" s="1"/>
  <c r="J28" i="3"/>
  <c r="L28" i="3" s="1"/>
  <c r="J44" i="3"/>
  <c r="A98" i="3" l="1"/>
  <c r="N98" i="3" s="1"/>
  <c r="I98" i="3"/>
  <c r="M28" i="3"/>
  <c r="L21" i="3"/>
  <c r="M21" i="3" s="1"/>
  <c r="L77" i="3"/>
  <c r="M77" i="3" s="1"/>
  <c r="A92" i="3"/>
  <c r="N92" i="3" s="1"/>
  <c r="I92" i="3"/>
  <c r="M31" i="3"/>
  <c r="I57" i="3"/>
  <c r="A57" i="3"/>
  <c r="L57" i="3"/>
  <c r="I110" i="3"/>
  <c r="A110" i="3"/>
  <c r="N110" i="3" s="1"/>
  <c r="M13" i="3"/>
  <c r="A93" i="3"/>
  <c r="N93" i="3" s="1"/>
  <c r="I93" i="3"/>
  <c r="I34" i="3"/>
  <c r="A34" i="3"/>
  <c r="L34" i="3"/>
  <c r="I32" i="3"/>
  <c r="L32" i="3"/>
  <c r="A32" i="3"/>
  <c r="G76" i="3"/>
  <c r="F77" i="3" s="1"/>
  <c r="A94" i="3"/>
  <c r="N94" i="3" s="1"/>
  <c r="I94" i="3"/>
  <c r="L52" i="3"/>
  <c r="M52" i="3" s="1"/>
  <c r="J112" i="3"/>
  <c r="I54" i="3"/>
  <c r="A54" i="3"/>
  <c r="L54" i="3"/>
  <c r="A81" i="3"/>
  <c r="N81" i="3" s="1"/>
  <c r="I81" i="3"/>
  <c r="A20" i="3"/>
  <c r="I20" i="3"/>
  <c r="L20" i="3"/>
  <c r="M49" i="3"/>
  <c r="M55" i="3"/>
  <c r="L13" i="3"/>
  <c r="I43" i="3"/>
  <c r="A43" i="3"/>
  <c r="L43" i="3"/>
  <c r="A96" i="3"/>
  <c r="N96" i="3" s="1"/>
  <c r="I96" i="3"/>
  <c r="I17" i="3"/>
  <c r="A17" i="3"/>
  <c r="L17" i="3"/>
  <c r="I104" i="3"/>
  <c r="A104" i="3"/>
  <c r="N104" i="3" s="1"/>
  <c r="M41" i="3"/>
  <c r="I51" i="3"/>
  <c r="L51" i="3" s="1"/>
  <c r="A51" i="3"/>
  <c r="H112" i="3"/>
  <c r="I78" i="3"/>
  <c r="A78" i="3"/>
  <c r="N78" i="3" s="1"/>
  <c r="N112" i="3" s="1"/>
  <c r="I44" i="3"/>
  <c r="A44" i="3"/>
  <c r="I80" i="3"/>
  <c r="I112" i="3" s="1"/>
  <c r="A80" i="3"/>
  <c r="N80" i="3" s="1"/>
  <c r="L58" i="3"/>
  <c r="I58" i="3"/>
  <c r="A58" i="3"/>
  <c r="I89" i="3"/>
  <c r="A89" i="3"/>
  <c r="N89" i="3" s="1"/>
  <c r="A97" i="3"/>
  <c r="N97" i="3" s="1"/>
  <c r="I97" i="3"/>
  <c r="I22" i="3"/>
  <c r="L22" i="3"/>
  <c r="A22" i="3"/>
  <c r="I12" i="3"/>
  <c r="A12" i="3"/>
  <c r="A88" i="3"/>
  <c r="N88" i="3" s="1"/>
  <c r="I88" i="3"/>
  <c r="I47" i="3"/>
  <c r="L47" i="3"/>
  <c r="A47" i="3"/>
  <c r="M19" i="3"/>
  <c r="M30" i="3"/>
  <c r="L86" i="3"/>
  <c r="M86" i="3"/>
  <c r="A46" i="3"/>
  <c r="I46" i="3"/>
  <c r="L46" i="3"/>
  <c r="M84" i="3"/>
  <c r="L84" i="3"/>
  <c r="I111" i="3"/>
  <c r="A111" i="3"/>
  <c r="N111" i="3" s="1"/>
  <c r="I79" i="3"/>
  <c r="A79" i="3"/>
  <c r="N79" i="3" s="1"/>
  <c r="A25" i="3"/>
  <c r="I25" i="3"/>
  <c r="L25" i="3"/>
  <c r="M14" i="3"/>
  <c r="M16" i="3"/>
  <c r="L106" i="3"/>
  <c r="M106" i="3" s="1"/>
  <c r="I100" i="3"/>
  <c r="A100" i="3"/>
  <c r="N100" i="3" s="1"/>
  <c r="L14" i="3"/>
  <c r="A95" i="3"/>
  <c r="N95" i="3" s="1"/>
  <c r="I95" i="3"/>
  <c r="M33" i="3"/>
  <c r="L87" i="3"/>
  <c r="M87" i="3" s="1"/>
  <c r="I27" i="3"/>
  <c r="A27" i="3"/>
  <c r="I40" i="3"/>
  <c r="A40" i="3"/>
  <c r="L40" i="3"/>
  <c r="A50" i="3"/>
  <c r="I50" i="3"/>
  <c r="A26" i="3"/>
  <c r="I26" i="3"/>
  <c r="M56" i="3"/>
  <c r="A23" i="3"/>
  <c r="I23" i="3"/>
  <c r="I37" i="3"/>
  <c r="A37" i="3"/>
  <c r="L37" i="3"/>
  <c r="I29" i="3"/>
  <c r="A29" i="3"/>
  <c r="I101" i="3"/>
  <c r="A101" i="3"/>
  <c r="N101" i="3" s="1"/>
  <c r="L53" i="3"/>
  <c r="M53" i="3" s="1"/>
  <c r="L107" i="3"/>
  <c r="M107" i="3" s="1"/>
  <c r="L99" i="3"/>
  <c r="M99" i="3" s="1"/>
  <c r="A91" i="3"/>
  <c r="N91" i="3" s="1"/>
  <c r="I91" i="3"/>
  <c r="A28" i="3"/>
  <c r="L16" i="3"/>
  <c r="L105" i="3"/>
  <c r="M105" i="3"/>
  <c r="L108" i="3"/>
  <c r="M108" i="3" s="1"/>
  <c r="A15" i="3"/>
  <c r="I15" i="3"/>
  <c r="I102" i="3"/>
  <c r="A102" i="3"/>
  <c r="N102" i="3" s="1"/>
  <c r="M24" i="3"/>
  <c r="L83" i="3"/>
  <c r="M83" i="3" s="1"/>
  <c r="L49" i="3"/>
  <c r="I103" i="3"/>
  <c r="A103" i="3"/>
  <c r="N103" i="3" s="1"/>
  <c r="M35" i="3"/>
  <c r="L59" i="3"/>
  <c r="M59" i="3" s="1"/>
  <c r="M60" i="3"/>
  <c r="I90" i="3"/>
  <c r="A90" i="3"/>
  <c r="N90" i="3" s="1"/>
  <c r="M48" i="3"/>
  <c r="I42" i="3"/>
  <c r="L42" i="3"/>
  <c r="A42" i="3"/>
  <c r="M94" i="3" l="1"/>
  <c r="L94" i="3"/>
  <c r="L103" i="3"/>
  <c r="M103" i="3" s="1"/>
  <c r="L27" i="3"/>
  <c r="M27" i="3" s="1"/>
  <c r="M12" i="3"/>
  <c r="G12" i="3" s="1"/>
  <c r="F13" i="3" s="1"/>
  <c r="G13" i="3" s="1"/>
  <c r="F14" i="3" s="1"/>
  <c r="G14" i="3" s="1"/>
  <c r="F15" i="3" s="1"/>
  <c r="L26" i="3"/>
  <c r="M26" i="3" s="1"/>
  <c r="L12" i="3"/>
  <c r="L104" i="3"/>
  <c r="M104" i="3" s="1"/>
  <c r="G77" i="3"/>
  <c r="F78" i="3" s="1"/>
  <c r="M20" i="3"/>
  <c r="M25" i="3"/>
  <c r="L98" i="3"/>
  <c r="M98" i="3" s="1"/>
  <c r="M22" i="3"/>
  <c r="M17" i="3"/>
  <c r="L50" i="3"/>
  <c r="M50" i="3" s="1"/>
  <c r="L96" i="3"/>
  <c r="M96" i="3" s="1"/>
  <c r="M57" i="3"/>
  <c r="L90" i="3"/>
  <c r="M90" i="3" s="1"/>
  <c r="M102" i="3"/>
  <c r="L102" i="3"/>
  <c r="M37" i="3"/>
  <c r="M23" i="3"/>
  <c r="L111" i="3"/>
  <c r="M111" i="3" s="1"/>
  <c r="M47" i="3"/>
  <c r="M89" i="3"/>
  <c r="L89" i="3"/>
  <c r="M54" i="3"/>
  <c r="M34" i="3"/>
  <c r="L15" i="3"/>
  <c r="M15" i="3" s="1"/>
  <c r="M40" i="3"/>
  <c r="L100" i="3"/>
  <c r="M100" i="3"/>
  <c r="L88" i="3"/>
  <c r="M88" i="3" s="1"/>
  <c r="M43" i="3"/>
  <c r="M46" i="3"/>
  <c r="M101" i="3"/>
  <c r="L101" i="3"/>
  <c r="L80" i="3"/>
  <c r="M80" i="3" s="1"/>
  <c r="M110" i="3"/>
  <c r="L110" i="3"/>
  <c r="M42" i="3"/>
  <c r="L29" i="3"/>
  <c r="M29" i="3" s="1"/>
  <c r="L44" i="3"/>
  <c r="M44" i="3" s="1"/>
  <c r="L81" i="3"/>
  <c r="M81" i="3"/>
  <c r="L91" i="3"/>
  <c r="M91" i="3" s="1"/>
  <c r="L95" i="3"/>
  <c r="M95" i="3" s="1"/>
  <c r="L97" i="3"/>
  <c r="M97" i="3" s="1"/>
  <c r="M32" i="3"/>
  <c r="L79" i="3"/>
  <c r="M79" i="3"/>
  <c r="L78" i="3"/>
  <c r="L112" i="3" s="1"/>
  <c r="M92" i="3"/>
  <c r="L92" i="3"/>
  <c r="L23" i="3"/>
  <c r="M58" i="3"/>
  <c r="M51" i="3"/>
  <c r="L93" i="3"/>
  <c r="M93" i="3" s="1"/>
  <c r="M78" i="3" l="1"/>
  <c r="M112" i="3" s="1"/>
  <c r="G15" i="3"/>
  <c r="F16" i="3" s="1"/>
  <c r="G16" i="3" s="1"/>
  <c r="F17" i="3" s="1"/>
  <c r="G17" i="3" s="1"/>
  <c r="F18" i="3" s="1"/>
  <c r="G18" i="3" s="1"/>
  <c r="F19" i="3" s="1"/>
  <c r="G19" i="3" s="1"/>
  <c r="F20" i="3" s="1"/>
  <c r="G20" i="3" s="1"/>
  <c r="F21" i="3" s="1"/>
  <c r="G21" i="3" s="1"/>
  <c r="F22" i="3" s="1"/>
  <c r="G22" i="3" s="1"/>
  <c r="F23" i="3" s="1"/>
  <c r="G23" i="3" s="1"/>
  <c r="F24" i="3" s="1"/>
  <c r="G24" i="3" s="1"/>
  <c r="F25" i="3" s="1"/>
  <c r="G25" i="3" s="1"/>
  <c r="F26" i="3" s="1"/>
  <c r="G26" i="3" s="1"/>
  <c r="F27" i="3" s="1"/>
  <c r="G27" i="3" s="1"/>
  <c r="F28" i="3" s="1"/>
  <c r="G28" i="3" s="1"/>
  <c r="F29" i="3" s="1"/>
  <c r="G29" i="3" s="1"/>
  <c r="F30" i="3" s="1"/>
  <c r="G30" i="3" s="1"/>
  <c r="F31" i="3" s="1"/>
  <c r="G31" i="3" s="1"/>
  <c r="F32" i="3" s="1"/>
  <c r="G32" i="3" s="1"/>
  <c r="F33" i="3" s="1"/>
  <c r="G33" i="3" s="1"/>
  <c r="F34" i="3" s="1"/>
  <c r="G34" i="3" s="1"/>
  <c r="F35" i="3" s="1"/>
  <c r="G35" i="3" s="1"/>
  <c r="F36" i="3" s="1"/>
  <c r="G36" i="3" s="1"/>
  <c r="F37" i="3" s="1"/>
  <c r="G37" i="3" s="1"/>
  <c r="F38" i="3" s="1"/>
  <c r="G38" i="3" s="1"/>
  <c r="F39" i="3" s="1"/>
  <c r="G39" i="3" s="1"/>
  <c r="F40" i="3" s="1"/>
  <c r="G40" i="3" s="1"/>
  <c r="F41" i="3" s="1"/>
  <c r="G41" i="3" s="1"/>
  <c r="F42" i="3" s="1"/>
  <c r="G42" i="3" s="1"/>
  <c r="F43" i="3" s="1"/>
  <c r="G43" i="3" s="1"/>
  <c r="F44" i="3" s="1"/>
  <c r="G44" i="3" s="1"/>
  <c r="F45" i="3" s="1"/>
  <c r="G45" i="3" s="1"/>
  <c r="F46" i="3" s="1"/>
  <c r="G46" i="3" s="1"/>
  <c r="F47" i="3" s="1"/>
  <c r="G47" i="3" s="1"/>
  <c r="F48" i="3" s="1"/>
  <c r="G48" i="3" s="1"/>
  <c r="F49" i="3" s="1"/>
  <c r="G49" i="3" s="1"/>
  <c r="F50" i="3" s="1"/>
  <c r="G50" i="3" s="1"/>
  <c r="F51" i="3" s="1"/>
  <c r="G51" i="3" s="1"/>
  <c r="F52" i="3" s="1"/>
  <c r="G52" i="3" s="1"/>
  <c r="F53" i="3" s="1"/>
  <c r="G53" i="3" s="1"/>
  <c r="F54" i="3" s="1"/>
  <c r="G54" i="3" s="1"/>
  <c r="F55" i="3" s="1"/>
  <c r="G55" i="3" s="1"/>
  <c r="F56" i="3" s="1"/>
  <c r="G56" i="3" s="1"/>
  <c r="F57" i="3" s="1"/>
  <c r="G57" i="3" s="1"/>
  <c r="F58" i="3" s="1"/>
  <c r="G58" i="3" s="1"/>
  <c r="F59" i="3" s="1"/>
  <c r="G59" i="3" s="1"/>
  <c r="F60" i="3" s="1"/>
  <c r="G60" i="3" s="1"/>
  <c r="F61" i="3" s="1"/>
  <c r="G61" i="3" s="1"/>
  <c r="G78" i="3"/>
  <c r="F79" i="3" s="1"/>
  <c r="G79" i="3" s="1"/>
  <c r="F80" i="3" s="1"/>
  <c r="G80" i="3" s="1"/>
  <c r="F81" i="3" s="1"/>
  <c r="G81" i="3" s="1"/>
  <c r="F82" i="3" s="1"/>
  <c r="G82" i="3" s="1"/>
  <c r="F83" i="3" s="1"/>
  <c r="G83" i="3" s="1"/>
  <c r="F84" i="3" s="1"/>
  <c r="G84" i="3" s="1"/>
  <c r="F85" i="3" s="1"/>
  <c r="G85" i="3" s="1"/>
  <c r="F86" i="3" s="1"/>
  <c r="G86" i="3" s="1"/>
  <c r="F87" i="3" s="1"/>
  <c r="G87" i="3" s="1"/>
  <c r="F88" i="3" s="1"/>
  <c r="G88" i="3" s="1"/>
  <c r="F89" i="3" s="1"/>
  <c r="G89" i="3" s="1"/>
  <c r="F90" i="3" s="1"/>
  <c r="G90" i="3" s="1"/>
  <c r="F91" i="3" s="1"/>
  <c r="G91" i="3" s="1"/>
  <c r="F92" i="3" s="1"/>
  <c r="G92" i="3" s="1"/>
  <c r="F93" i="3" s="1"/>
  <c r="G93" i="3" s="1"/>
  <c r="F94" i="3" s="1"/>
  <c r="G94" i="3" s="1"/>
  <c r="F95" i="3" s="1"/>
  <c r="G95" i="3" s="1"/>
  <c r="F96" i="3" s="1"/>
  <c r="G96" i="3" s="1"/>
  <c r="F97" i="3" s="1"/>
  <c r="G97" i="3" s="1"/>
  <c r="F98" i="3" s="1"/>
  <c r="G98" i="3" s="1"/>
  <c r="F99" i="3" s="1"/>
  <c r="G99" i="3" s="1"/>
  <c r="F100" i="3" s="1"/>
  <c r="G100" i="3" s="1"/>
  <c r="F101" i="3" s="1"/>
  <c r="G101" i="3" s="1"/>
  <c r="F102" i="3" s="1"/>
  <c r="G102" i="3" s="1"/>
  <c r="F103" i="3" s="1"/>
  <c r="G103" i="3" s="1"/>
  <c r="F104" i="3" s="1"/>
  <c r="G104" i="3" s="1"/>
  <c r="F105" i="3" s="1"/>
  <c r="G105" i="3" s="1"/>
  <c r="F106" i="3" s="1"/>
  <c r="G106" i="3" s="1"/>
  <c r="F107" i="3" s="1"/>
  <c r="G107" i="3" s="1"/>
  <c r="F108" i="3" s="1"/>
  <c r="G108" i="3" s="1"/>
  <c r="F109" i="3" s="1"/>
  <c r="G109" i="3" s="1"/>
  <c r="F110" i="3" s="1"/>
  <c r="G110" i="3" s="1"/>
  <c r="F111" i="3" s="1"/>
  <c r="G111" i="3" s="1"/>
  <c r="Q112" i="1" l="1"/>
  <c r="P112" i="1"/>
  <c r="K112" i="1"/>
  <c r="E112" i="1"/>
  <c r="S111" i="1"/>
  <c r="R111" i="1"/>
  <c r="O111" i="1"/>
  <c r="J111" i="1"/>
  <c r="R110" i="1"/>
  <c r="O110" i="1"/>
  <c r="R109" i="1"/>
  <c r="O109" i="1"/>
  <c r="S108" i="1"/>
  <c r="R108" i="1"/>
  <c r="O108" i="1"/>
  <c r="S107" i="1"/>
  <c r="R107" i="1"/>
  <c r="O107" i="1"/>
  <c r="S106" i="1"/>
  <c r="R106" i="1"/>
  <c r="O106" i="1"/>
  <c r="O105" i="1"/>
  <c r="O104" i="1"/>
  <c r="O103" i="1"/>
  <c r="O102" i="1"/>
  <c r="O101" i="1"/>
  <c r="O100" i="1"/>
  <c r="D100" i="1"/>
  <c r="S100" i="1" s="1"/>
  <c r="D99" i="1"/>
  <c r="R99" i="1" s="1"/>
  <c r="D98" i="1"/>
  <c r="S98" i="1" s="1"/>
  <c r="O97" i="1"/>
  <c r="D97" i="1"/>
  <c r="U96" i="1"/>
  <c r="O96" i="1"/>
  <c r="D96" i="1"/>
  <c r="S96" i="1" s="1"/>
  <c r="O95" i="1"/>
  <c r="D95" i="1"/>
  <c r="R95" i="1" s="1"/>
  <c r="O94" i="1"/>
  <c r="D94" i="1"/>
  <c r="R94" i="1" s="1"/>
  <c r="O93" i="1"/>
  <c r="H93" i="1"/>
  <c r="D93" i="1"/>
  <c r="S93" i="1" s="1"/>
  <c r="O92" i="1"/>
  <c r="D92" i="1"/>
  <c r="S92" i="1" s="1"/>
  <c r="O91" i="1"/>
  <c r="D91" i="1"/>
  <c r="O90" i="1"/>
  <c r="D90" i="1"/>
  <c r="O89" i="1"/>
  <c r="D89" i="1"/>
  <c r="R89" i="1" s="1"/>
  <c r="O88" i="1"/>
  <c r="J88" i="1"/>
  <c r="D88" i="1"/>
  <c r="O87" i="1"/>
  <c r="D87" i="1"/>
  <c r="S87" i="1" s="1"/>
  <c r="O86" i="1"/>
  <c r="D86" i="1"/>
  <c r="R86" i="1" s="1"/>
  <c r="R85" i="1"/>
  <c r="O85" i="1"/>
  <c r="AY84" i="1"/>
  <c r="O84" i="1"/>
  <c r="D84" i="1"/>
  <c r="R84" i="1" s="1"/>
  <c r="O83" i="1"/>
  <c r="D83" i="1"/>
  <c r="R83" i="1" s="1"/>
  <c r="O82" i="1"/>
  <c r="J82" i="1"/>
  <c r="H82" i="1"/>
  <c r="O81" i="1"/>
  <c r="O80" i="1"/>
  <c r="D80" i="1"/>
  <c r="O79" i="1"/>
  <c r="D79" i="1"/>
  <c r="AY78" i="1"/>
  <c r="O78" i="1"/>
  <c r="H78" i="1"/>
  <c r="O77" i="1"/>
  <c r="O112" i="1" s="1"/>
  <c r="J76" i="1"/>
  <c r="AX75" i="1"/>
  <c r="AY83" i="1" s="1"/>
  <c r="U73" i="1"/>
  <c r="AX73" i="1" s="1"/>
  <c r="E70" i="1"/>
  <c r="E72" i="1" s="1"/>
  <c r="J69" i="1"/>
  <c r="J86" i="1" s="1"/>
  <c r="I69" i="1"/>
  <c r="J109" i="1" s="1"/>
  <c r="H69" i="1"/>
  <c r="G69" i="1"/>
  <c r="F69" i="1"/>
  <c r="J81" i="1" s="1"/>
  <c r="L68" i="1"/>
  <c r="L69" i="1" s="1"/>
  <c r="K68" i="1"/>
  <c r="G68" i="1"/>
  <c r="E68" i="1"/>
  <c r="H111" i="1" s="1"/>
  <c r="J67" i="1"/>
  <c r="J68" i="1" s="1"/>
  <c r="I67" i="1"/>
  <c r="I68" i="1" s="1"/>
  <c r="H67" i="1"/>
  <c r="H68" i="1" s="1"/>
  <c r="F67" i="1"/>
  <c r="F68" i="1" s="1"/>
  <c r="M65" i="1"/>
  <c r="K64" i="1"/>
  <c r="Q61" i="1"/>
  <c r="E61" i="1"/>
  <c r="J60" i="1"/>
  <c r="R59" i="1"/>
  <c r="O59" i="1"/>
  <c r="H59" i="1"/>
  <c r="R58" i="1"/>
  <c r="O58" i="1"/>
  <c r="R57" i="1"/>
  <c r="O57" i="1"/>
  <c r="J57" i="1"/>
  <c r="R55" i="1"/>
  <c r="O55" i="1"/>
  <c r="R54" i="1"/>
  <c r="O54" i="1"/>
  <c r="R53" i="1"/>
  <c r="O53" i="1"/>
  <c r="R52" i="1"/>
  <c r="O52" i="1"/>
  <c r="J52" i="1"/>
  <c r="R51" i="1"/>
  <c r="O51" i="1"/>
  <c r="J51" i="1"/>
  <c r="H51" i="1"/>
  <c r="I51" i="1" s="1"/>
  <c r="O50" i="1"/>
  <c r="H50" i="1"/>
  <c r="I50" i="1" s="1"/>
  <c r="D50" i="1"/>
  <c r="R50" i="1" s="1"/>
  <c r="D49" i="1"/>
  <c r="O48" i="1"/>
  <c r="H48" i="1"/>
  <c r="D48" i="1"/>
  <c r="R48" i="1" s="1"/>
  <c r="R47" i="1"/>
  <c r="O47" i="1"/>
  <c r="H47" i="1"/>
  <c r="D47" i="1"/>
  <c r="R46" i="1"/>
  <c r="R45" i="1"/>
  <c r="O45" i="1"/>
  <c r="J45" i="1"/>
  <c r="AX44" i="1"/>
  <c r="R44" i="1"/>
  <c r="O44" i="1"/>
  <c r="BB43" i="1"/>
  <c r="R43" i="1"/>
  <c r="O43" i="1"/>
  <c r="R42" i="1"/>
  <c r="O42" i="1"/>
  <c r="J42" i="1"/>
  <c r="I42" i="1"/>
  <c r="H42" i="1"/>
  <c r="J41" i="1"/>
  <c r="D41" i="1"/>
  <c r="O40" i="1"/>
  <c r="J40" i="1"/>
  <c r="D40" i="1"/>
  <c r="I40" i="1" s="1"/>
  <c r="A40" i="1"/>
  <c r="O39" i="1"/>
  <c r="D39" i="1"/>
  <c r="O38" i="1"/>
  <c r="D38" i="1"/>
  <c r="O37" i="1"/>
  <c r="J37" i="1"/>
  <c r="D37" i="1"/>
  <c r="R36" i="1"/>
  <c r="O36" i="1"/>
  <c r="I36" i="1"/>
  <c r="H36" i="1"/>
  <c r="D36" i="1"/>
  <c r="O35" i="1"/>
  <c r="J35" i="1"/>
  <c r="H35" i="1"/>
  <c r="A35" i="1" s="1"/>
  <c r="D35" i="1"/>
  <c r="O34" i="1"/>
  <c r="H34" i="1"/>
  <c r="D34" i="1"/>
  <c r="D33" i="1"/>
  <c r="R32" i="1"/>
  <c r="O32" i="1"/>
  <c r="D32" i="1"/>
  <c r="R31" i="1"/>
  <c r="O31" i="1"/>
  <c r="D31" i="1"/>
  <c r="R30" i="1"/>
  <c r="O30" i="1"/>
  <c r="J30" i="1"/>
  <c r="D30" i="1"/>
  <c r="O29" i="1"/>
  <c r="J29" i="1"/>
  <c r="D29" i="1"/>
  <c r="R29" i="1" s="1"/>
  <c r="R28" i="1"/>
  <c r="O28" i="1"/>
  <c r="J28" i="1"/>
  <c r="D28" i="1"/>
  <c r="O27" i="1"/>
  <c r="D27" i="1"/>
  <c r="R27" i="1" s="1"/>
  <c r="R26" i="1"/>
  <c r="O26" i="1"/>
  <c r="J26" i="1"/>
  <c r="H26" i="1"/>
  <c r="J25" i="1"/>
  <c r="D25" i="1"/>
  <c r="O24" i="1"/>
  <c r="J24" i="1"/>
  <c r="D24" i="1"/>
  <c r="R23" i="1"/>
  <c r="D23" i="1"/>
  <c r="O22" i="1"/>
  <c r="D22" i="1"/>
  <c r="O21" i="1"/>
  <c r="J21" i="1"/>
  <c r="D21" i="1"/>
  <c r="O20" i="1"/>
  <c r="J20" i="1"/>
  <c r="D20" i="1"/>
  <c r="R19" i="1"/>
  <c r="O19" i="1"/>
  <c r="J19" i="1"/>
  <c r="H19" i="1"/>
  <c r="A19" i="1" s="1"/>
  <c r="R18" i="1"/>
  <c r="H18" i="1"/>
  <c r="R17" i="1"/>
  <c r="R61" i="1" s="1"/>
  <c r="J17" i="1"/>
  <c r="H17" i="1"/>
  <c r="R16" i="1"/>
  <c r="O16" i="1"/>
  <c r="H16" i="1"/>
  <c r="R15" i="1"/>
  <c r="O15" i="1"/>
  <c r="H15" i="1"/>
  <c r="I15" i="1" s="1"/>
  <c r="R14" i="1"/>
  <c r="O14" i="1"/>
  <c r="H14" i="1"/>
  <c r="BB13" i="1"/>
  <c r="BA13" i="1"/>
  <c r="O13" i="1"/>
  <c r="J13" i="1"/>
  <c r="O12" i="1"/>
  <c r="H12" i="1"/>
  <c r="AA11" i="1"/>
  <c r="AA12" i="1" s="1"/>
  <c r="Z10" i="1"/>
  <c r="E9" i="1"/>
  <c r="U8" i="1"/>
  <c r="U10" i="1" s="1"/>
  <c r="M7" i="1"/>
  <c r="M9" i="1" s="1"/>
  <c r="I7" i="1"/>
  <c r="I9" i="1" s="1"/>
  <c r="E7" i="1"/>
  <c r="M6" i="1"/>
  <c r="J18" i="1" s="1"/>
  <c r="L6" i="1"/>
  <c r="J31" i="1" s="1"/>
  <c r="K6" i="1"/>
  <c r="J15" i="1" s="1"/>
  <c r="J6" i="1"/>
  <c r="H6" i="1"/>
  <c r="J27" i="1" s="1"/>
  <c r="F6" i="1"/>
  <c r="J58" i="1" s="1"/>
  <c r="E6" i="1"/>
  <c r="D6" i="1"/>
  <c r="N5" i="1"/>
  <c r="N7" i="1" s="1"/>
  <c r="N9" i="1" s="1"/>
  <c r="M5" i="1"/>
  <c r="H24" i="1" s="1"/>
  <c r="L5" i="1"/>
  <c r="K5" i="1"/>
  <c r="H49" i="1" s="1"/>
  <c r="J5" i="1"/>
  <c r="H55" i="1" s="1"/>
  <c r="H5" i="1"/>
  <c r="H7" i="1" s="1"/>
  <c r="H9" i="1" s="1"/>
  <c r="G5" i="1"/>
  <c r="H57" i="1" s="1"/>
  <c r="F5" i="1"/>
  <c r="D5" i="1"/>
  <c r="N4" i="1"/>
  <c r="I4" i="1"/>
  <c r="I5" i="1" s="1"/>
  <c r="H40" i="1" s="1"/>
  <c r="G4" i="1"/>
  <c r="E3" i="1"/>
  <c r="E5" i="1" s="1"/>
  <c r="H41" i="1" s="1"/>
  <c r="I90" i="1" l="1"/>
  <c r="A49" i="1"/>
  <c r="A24" i="1"/>
  <c r="I24" i="1"/>
  <c r="A15" i="1"/>
  <c r="L15" i="1"/>
  <c r="M15" i="1" s="1"/>
  <c r="H60" i="1"/>
  <c r="D7" i="1"/>
  <c r="D9" i="1" s="1"/>
  <c r="H32" i="1"/>
  <c r="A17" i="1"/>
  <c r="L26" i="1"/>
  <c r="A26" i="1"/>
  <c r="L39" i="1"/>
  <c r="H90" i="1"/>
  <c r="H89" i="1"/>
  <c r="H88" i="1"/>
  <c r="A88" i="1" s="1"/>
  <c r="N88" i="1" s="1"/>
  <c r="H87" i="1"/>
  <c r="H70" i="1"/>
  <c r="H72" i="1" s="1"/>
  <c r="H25" i="1"/>
  <c r="H58" i="1"/>
  <c r="J46" i="1"/>
  <c r="J38" i="1"/>
  <c r="J54" i="1"/>
  <c r="J39" i="1"/>
  <c r="J33" i="1"/>
  <c r="J55" i="1"/>
  <c r="I26" i="1"/>
  <c r="L42" i="1"/>
  <c r="M42" i="1" s="1"/>
  <c r="A42" i="1"/>
  <c r="I59" i="1"/>
  <c r="H109" i="1"/>
  <c r="H108" i="1"/>
  <c r="H107" i="1"/>
  <c r="H106" i="1"/>
  <c r="H110" i="1"/>
  <c r="I70" i="1"/>
  <c r="I72" i="1" s="1"/>
  <c r="I89" i="1"/>
  <c r="I93" i="1"/>
  <c r="I19" i="1"/>
  <c r="I14" i="1"/>
  <c r="I35" i="1"/>
  <c r="L35" i="1" s="1"/>
  <c r="I33" i="1"/>
  <c r="A18" i="1"/>
  <c r="R25" i="1"/>
  <c r="J43" i="1"/>
  <c r="H80" i="1"/>
  <c r="I80" i="1" s="1"/>
  <c r="H86" i="1"/>
  <c r="H85" i="1"/>
  <c r="H84" i="1"/>
  <c r="J70" i="1"/>
  <c r="J72" i="1" s="1"/>
  <c r="A111" i="1"/>
  <c r="N111" i="1" s="1"/>
  <c r="I111" i="1"/>
  <c r="H103" i="1"/>
  <c r="H104" i="1"/>
  <c r="H105" i="1"/>
  <c r="H76" i="1"/>
  <c r="H99" i="1"/>
  <c r="H98" i="1"/>
  <c r="H101" i="1"/>
  <c r="H100" i="1"/>
  <c r="A100" i="1" s="1"/>
  <c r="N100" i="1" s="1"/>
  <c r="H97" i="1"/>
  <c r="A97" i="1" s="1"/>
  <c r="N97" i="1" s="1"/>
  <c r="G70" i="1"/>
  <c r="G72" i="1" s="1"/>
  <c r="H102" i="1"/>
  <c r="H96" i="1"/>
  <c r="A96" i="1" s="1"/>
  <c r="N96" i="1" s="1"/>
  <c r="F7" i="1"/>
  <c r="F9" i="1" s="1"/>
  <c r="H52" i="1"/>
  <c r="H20" i="1"/>
  <c r="H21" i="1"/>
  <c r="A21" i="1" s="1"/>
  <c r="H23" i="1"/>
  <c r="A23" i="1" s="1"/>
  <c r="H53" i="1"/>
  <c r="H22" i="1"/>
  <c r="A22" i="1" s="1"/>
  <c r="G7" i="1"/>
  <c r="G9" i="1" s="1"/>
  <c r="H27" i="1"/>
  <c r="I34" i="1"/>
  <c r="S97" i="1"/>
  <c r="R97" i="1"/>
  <c r="H79" i="1"/>
  <c r="H28" i="1"/>
  <c r="H29" i="1"/>
  <c r="H30" i="1"/>
  <c r="H31" i="1"/>
  <c r="A31" i="1" s="1"/>
  <c r="A41" i="1"/>
  <c r="H13" i="1"/>
  <c r="I16" i="1"/>
  <c r="J104" i="1"/>
  <c r="J105" i="1"/>
  <c r="J99" i="1"/>
  <c r="J98" i="1"/>
  <c r="J101" i="1"/>
  <c r="J100" i="1"/>
  <c r="J97" i="1"/>
  <c r="J102" i="1"/>
  <c r="J96" i="1"/>
  <c r="J103" i="1"/>
  <c r="H83" i="1"/>
  <c r="I88" i="1"/>
  <c r="H91" i="1"/>
  <c r="A91" i="1" s="1"/>
  <c r="N91" i="1" s="1"/>
  <c r="D112" i="1"/>
  <c r="I12" i="1"/>
  <c r="L12" i="1" s="1"/>
  <c r="S90" i="1"/>
  <c r="R90" i="1"/>
  <c r="R40" i="1"/>
  <c r="L40" i="1"/>
  <c r="M40" i="1" s="1"/>
  <c r="I41" i="1"/>
  <c r="L41" i="1" s="1"/>
  <c r="R41" i="1"/>
  <c r="R49" i="1"/>
  <c r="L49" i="1"/>
  <c r="A55" i="1"/>
  <c r="J87" i="1"/>
  <c r="J91" i="1"/>
  <c r="J90" i="1"/>
  <c r="J89" i="1"/>
  <c r="J50" i="1"/>
  <c r="L50" i="1" s="1"/>
  <c r="J16" i="1"/>
  <c r="A16" i="1" s="1"/>
  <c r="J47" i="1"/>
  <c r="A47" i="1" s="1"/>
  <c r="J48" i="1"/>
  <c r="A48" i="1" s="1"/>
  <c r="J49" i="1"/>
  <c r="M50" i="1"/>
  <c r="A57" i="1"/>
  <c r="I82" i="1"/>
  <c r="A82" i="1"/>
  <c r="N82" i="1" s="1"/>
  <c r="A14" i="1"/>
  <c r="I17" i="1"/>
  <c r="I57" i="1"/>
  <c r="L57" i="1" s="1"/>
  <c r="R22" i="1"/>
  <c r="J14" i="1"/>
  <c r="L14" i="1" s="1"/>
  <c r="I21" i="1"/>
  <c r="L51" i="1"/>
  <c r="M51" i="1" s="1"/>
  <c r="A51" i="1"/>
  <c r="J12" i="1"/>
  <c r="A12" i="1" s="1"/>
  <c r="J32" i="1"/>
  <c r="K7" i="1"/>
  <c r="K9" i="1" s="1"/>
  <c r="I18" i="1"/>
  <c r="R20" i="1"/>
  <c r="D61" i="1"/>
  <c r="BC44" i="1"/>
  <c r="BC43" i="1"/>
  <c r="I49" i="1"/>
  <c r="I55" i="1"/>
  <c r="I78" i="1"/>
  <c r="L7" i="1"/>
  <c r="L9" i="1" s="1"/>
  <c r="I20" i="1"/>
  <c r="R21" i="1"/>
  <c r="R24" i="1"/>
  <c r="J34" i="1"/>
  <c r="L34" i="1" s="1"/>
  <c r="J36" i="1"/>
  <c r="J44" i="1"/>
  <c r="H92" i="1"/>
  <c r="H81" i="1"/>
  <c r="H77" i="1"/>
  <c r="H95" i="1"/>
  <c r="A95" i="1" s="1"/>
  <c r="N95" i="1" s="1"/>
  <c r="H94" i="1"/>
  <c r="A94" i="1" s="1"/>
  <c r="N94" i="1" s="1"/>
  <c r="F70" i="1"/>
  <c r="F72" i="1" s="1"/>
  <c r="H33" i="1"/>
  <c r="A33" i="1" s="1"/>
  <c r="H39" i="1"/>
  <c r="A39" i="1" s="1"/>
  <c r="I48" i="1"/>
  <c r="H54" i="1"/>
  <c r="J80" i="1"/>
  <c r="J92" i="1"/>
  <c r="I39" i="1"/>
  <c r="I47" i="1"/>
  <c r="J78" i="1"/>
  <c r="A78" i="1" s="1"/>
  <c r="N78" i="1" s="1"/>
  <c r="J79" i="1"/>
  <c r="J93" i="1"/>
  <c r="A93" i="1" s="1"/>
  <c r="N93" i="1" s="1"/>
  <c r="I96" i="1"/>
  <c r="H38" i="1"/>
  <c r="I38" i="1" s="1"/>
  <c r="H46" i="1"/>
  <c r="AY82" i="1"/>
  <c r="J94" i="1"/>
  <c r="J95" i="1"/>
  <c r="J77" i="1"/>
  <c r="J112" i="1" s="1"/>
  <c r="AY81" i="1"/>
  <c r="R87" i="1"/>
  <c r="J23" i="1"/>
  <c r="J22" i="1"/>
  <c r="H37" i="1"/>
  <c r="I37" i="1" s="1"/>
  <c r="H43" i="1"/>
  <c r="H44" i="1"/>
  <c r="H45" i="1"/>
  <c r="A50" i="1"/>
  <c r="J53" i="1"/>
  <c r="R88" i="1"/>
  <c r="I99" i="1"/>
  <c r="S88" i="1"/>
  <c r="R92" i="1"/>
  <c r="J110" i="1"/>
  <c r="R93" i="1"/>
  <c r="J106" i="1"/>
  <c r="J107" i="1"/>
  <c r="J108" i="1"/>
  <c r="R96" i="1"/>
  <c r="R112" i="1" s="1"/>
  <c r="J59" i="1"/>
  <c r="L59" i="1" s="1"/>
  <c r="J83" i="1"/>
  <c r="R98" i="1"/>
  <c r="R100" i="1"/>
  <c r="J7" i="1"/>
  <c r="J9" i="1" s="1"/>
  <c r="J84" i="1"/>
  <c r="J85" i="1"/>
  <c r="L80" i="1" l="1"/>
  <c r="M80" i="1" s="1"/>
  <c r="L38" i="1"/>
  <c r="M38" i="1" s="1"/>
  <c r="A29" i="1"/>
  <c r="I84" i="1"/>
  <c r="A84" i="1"/>
  <c r="N84" i="1" s="1"/>
  <c r="I45" i="1"/>
  <c r="A45" i="1"/>
  <c r="M39" i="1"/>
  <c r="I81" i="1"/>
  <c r="A81" i="1"/>
  <c r="N81" i="1" s="1"/>
  <c r="A79" i="1"/>
  <c r="N79" i="1" s="1"/>
  <c r="I85" i="1"/>
  <c r="A85" i="1"/>
  <c r="N85" i="1" s="1"/>
  <c r="M59" i="1"/>
  <c r="I58" i="1"/>
  <c r="A58" i="1"/>
  <c r="L58" i="1"/>
  <c r="I22" i="1"/>
  <c r="L22" i="1" s="1"/>
  <c r="I44" i="1"/>
  <c r="L44" i="1" s="1"/>
  <c r="A44" i="1"/>
  <c r="L48" i="1"/>
  <c r="A92" i="1"/>
  <c r="N92" i="1" s="1"/>
  <c r="I92" i="1"/>
  <c r="L88" i="1"/>
  <c r="M88" i="1" s="1"/>
  <c r="I97" i="1"/>
  <c r="L53" i="1"/>
  <c r="I53" i="1"/>
  <c r="A53" i="1"/>
  <c r="A101" i="1"/>
  <c r="N101" i="1" s="1"/>
  <c r="I101" i="1"/>
  <c r="I86" i="1"/>
  <c r="A86" i="1"/>
  <c r="N86" i="1" s="1"/>
  <c r="I25" i="1"/>
  <c r="A25" i="1"/>
  <c r="M20" i="1"/>
  <c r="L30" i="1"/>
  <c r="A30" i="1"/>
  <c r="M90" i="1"/>
  <c r="L90" i="1"/>
  <c r="M14" i="1"/>
  <c r="A98" i="1"/>
  <c r="N98" i="1" s="1"/>
  <c r="A37" i="1"/>
  <c r="L37" i="1"/>
  <c r="M37" i="1" s="1"/>
  <c r="I79" i="1"/>
  <c r="M41" i="1"/>
  <c r="M16" i="1"/>
  <c r="A99" i="1"/>
  <c r="N99" i="1" s="1"/>
  <c r="I87" i="1"/>
  <c r="A87" i="1"/>
  <c r="N87" i="1" s="1"/>
  <c r="A28" i="1"/>
  <c r="I28" i="1"/>
  <c r="I83" i="1"/>
  <c r="A83" i="1"/>
  <c r="N83" i="1" s="1"/>
  <c r="A38" i="1"/>
  <c r="I23" i="1"/>
  <c r="A54" i="1"/>
  <c r="L54" i="1"/>
  <c r="I54" i="1"/>
  <c r="A36" i="1"/>
  <c r="L36" i="1"/>
  <c r="M36" i="1" s="1"/>
  <c r="L16" i="1"/>
  <c r="A20" i="1"/>
  <c r="L20" i="1"/>
  <c r="I76" i="1"/>
  <c r="A76" i="1"/>
  <c r="N76" i="1" s="1"/>
  <c r="H112" i="1"/>
  <c r="I30" i="1"/>
  <c r="I32" i="1"/>
  <c r="L32" i="1" s="1"/>
  <c r="A32" i="1"/>
  <c r="I107" i="1"/>
  <c r="A107" i="1"/>
  <c r="N107" i="1" s="1"/>
  <c r="L82" i="1"/>
  <c r="M82" i="1" s="1"/>
  <c r="M35" i="1"/>
  <c r="A77" i="1"/>
  <c r="N77" i="1" s="1"/>
  <c r="I77" i="1"/>
  <c r="M49" i="1"/>
  <c r="A80" i="1"/>
  <c r="N80" i="1" s="1"/>
  <c r="M93" i="1"/>
  <c r="L93" i="1"/>
  <c r="M96" i="1"/>
  <c r="L96" i="1"/>
  <c r="M48" i="1"/>
  <c r="I91" i="1"/>
  <c r="I52" i="1"/>
  <c r="A52" i="1"/>
  <c r="L52" i="1"/>
  <c r="I105" i="1"/>
  <c r="A105" i="1"/>
  <c r="N105" i="1" s="1"/>
  <c r="L89" i="1"/>
  <c r="M89" i="1" s="1"/>
  <c r="M26" i="1"/>
  <c r="A89" i="1"/>
  <c r="N89" i="1" s="1"/>
  <c r="A102" i="1"/>
  <c r="N102" i="1" s="1"/>
  <c r="I102" i="1"/>
  <c r="M12" i="1"/>
  <c r="G12" i="1" s="1"/>
  <c r="F13" i="1" s="1"/>
  <c r="A27" i="1"/>
  <c r="I27" i="1"/>
  <c r="I108" i="1"/>
  <c r="A108" i="1"/>
  <c r="N108" i="1" s="1"/>
  <c r="I109" i="1"/>
  <c r="A109" i="1"/>
  <c r="N109" i="1" s="1"/>
  <c r="L47" i="1"/>
  <c r="M47" i="1" s="1"/>
  <c r="I29" i="1"/>
  <c r="L29" i="1" s="1"/>
  <c r="I100" i="1"/>
  <c r="I95" i="1"/>
  <c r="L24" i="1"/>
  <c r="M24" i="1" s="1"/>
  <c r="A34" i="1"/>
  <c r="M57" i="1"/>
  <c r="A13" i="1"/>
  <c r="I13" i="1"/>
  <c r="I104" i="1"/>
  <c r="A104" i="1"/>
  <c r="N104" i="1" s="1"/>
  <c r="A90" i="1"/>
  <c r="N90" i="1" s="1"/>
  <c r="I60" i="1"/>
  <c r="A60" i="1"/>
  <c r="L60" i="1"/>
  <c r="L78" i="1"/>
  <c r="M78" i="1" s="1"/>
  <c r="I43" i="1"/>
  <c r="A43" i="1"/>
  <c r="L43" i="1"/>
  <c r="L99" i="1"/>
  <c r="M99" i="1" s="1"/>
  <c r="I94" i="1"/>
  <c r="L55" i="1"/>
  <c r="M55" i="1" s="1"/>
  <c r="M34" i="1"/>
  <c r="L19" i="1"/>
  <c r="M19" i="1" s="1"/>
  <c r="I103" i="1"/>
  <c r="A103" i="1"/>
  <c r="N103" i="1" s="1"/>
  <c r="I110" i="1"/>
  <c r="A110" i="1"/>
  <c r="N110" i="1" s="1"/>
  <c r="A59" i="1"/>
  <c r="L17" i="1"/>
  <c r="M17" i="1" s="1"/>
  <c r="L18" i="1"/>
  <c r="M18" i="1" s="1"/>
  <c r="I46" i="1"/>
  <c r="A46" i="1"/>
  <c r="I98" i="1"/>
  <c r="I31" i="1"/>
  <c r="L111" i="1"/>
  <c r="M111" i="1" s="1"/>
  <c r="L33" i="1"/>
  <c r="M33" i="1" s="1"/>
  <c r="I106" i="1"/>
  <c r="A106" i="1"/>
  <c r="N106" i="1" s="1"/>
  <c r="L21" i="1"/>
  <c r="M21" i="1" s="1"/>
  <c r="L109" i="1" l="1"/>
  <c r="M109" i="1" s="1"/>
  <c r="M30" i="1"/>
  <c r="L106" i="1"/>
  <c r="M106" i="1" s="1"/>
  <c r="L13" i="1"/>
  <c r="M13" i="1" s="1"/>
  <c r="G13" i="1" s="1"/>
  <c r="F14" i="1" s="1"/>
  <c r="G14" i="1" s="1"/>
  <c r="F15" i="1" s="1"/>
  <c r="G15" i="1" s="1"/>
  <c r="F16" i="1" s="1"/>
  <c r="G16" i="1" s="1"/>
  <c r="F17" i="1" s="1"/>
  <c r="G17" i="1" s="1"/>
  <c r="F18" i="1" s="1"/>
  <c r="G18" i="1" s="1"/>
  <c r="F19" i="1" s="1"/>
  <c r="G19" i="1" s="1"/>
  <c r="F20" i="1" s="1"/>
  <c r="G20" i="1" s="1"/>
  <c r="F21" i="1" s="1"/>
  <c r="G21" i="1" s="1"/>
  <c r="F22" i="1" s="1"/>
  <c r="G22" i="1" s="1"/>
  <c r="F23" i="1" s="1"/>
  <c r="G23" i="1" s="1"/>
  <c r="F24" i="1" s="1"/>
  <c r="G24" i="1" s="1"/>
  <c r="F25" i="1" s="1"/>
  <c r="G25" i="1" s="1"/>
  <c r="F26" i="1" s="1"/>
  <c r="G26" i="1" s="1"/>
  <c r="F27" i="1" s="1"/>
  <c r="G27" i="1" s="1"/>
  <c r="F28" i="1" s="1"/>
  <c r="G28" i="1" s="1"/>
  <c r="F29" i="1" s="1"/>
  <c r="G29" i="1" s="1"/>
  <c r="F30" i="1" s="1"/>
  <c r="G30" i="1" s="1"/>
  <c r="F31" i="1" s="1"/>
  <c r="G31" i="1" s="1"/>
  <c r="F32" i="1" s="1"/>
  <c r="G32" i="1" s="1"/>
  <c r="F33" i="1" s="1"/>
  <c r="G33" i="1" s="1"/>
  <c r="F34" i="1" s="1"/>
  <c r="G34" i="1" s="1"/>
  <c r="F35" i="1" s="1"/>
  <c r="G35" i="1" s="1"/>
  <c r="F36" i="1" s="1"/>
  <c r="G36" i="1" s="1"/>
  <c r="F37" i="1" s="1"/>
  <c r="G37" i="1" s="1"/>
  <c r="F38" i="1" s="1"/>
  <c r="G38" i="1" s="1"/>
  <c r="F39" i="1" s="1"/>
  <c r="G39" i="1" s="1"/>
  <c r="F40" i="1" s="1"/>
  <c r="G40" i="1" s="1"/>
  <c r="F41" i="1" s="1"/>
  <c r="G41" i="1" s="1"/>
  <c r="F42" i="1" s="1"/>
  <c r="G42" i="1" s="1"/>
  <c r="F43" i="1" s="1"/>
  <c r="G43" i="1" s="1"/>
  <c r="F44" i="1" s="1"/>
  <c r="G44" i="1" s="1"/>
  <c r="F45" i="1" s="1"/>
  <c r="G45" i="1" s="1"/>
  <c r="F46" i="1" s="1"/>
  <c r="G46" i="1" s="1"/>
  <c r="F47" i="1" s="1"/>
  <c r="G47" i="1" s="1"/>
  <c r="F48" i="1" s="1"/>
  <c r="G48" i="1" s="1"/>
  <c r="F49" i="1" s="1"/>
  <c r="G49" i="1" s="1"/>
  <c r="F50" i="1" s="1"/>
  <c r="G50" i="1" s="1"/>
  <c r="F51" i="1" s="1"/>
  <c r="G51" i="1" s="1"/>
  <c r="F52" i="1" s="1"/>
  <c r="G52" i="1" s="1"/>
  <c r="F53" i="1" s="1"/>
  <c r="G53" i="1" s="1"/>
  <c r="F54" i="1" s="1"/>
  <c r="G54" i="1" s="1"/>
  <c r="F55" i="1" s="1"/>
  <c r="G55" i="1" s="1"/>
  <c r="F56" i="1" s="1"/>
  <c r="G56" i="1" s="1"/>
  <c r="F57" i="1" s="1"/>
  <c r="G57" i="1" s="1"/>
  <c r="F58" i="1" s="1"/>
  <c r="G58" i="1" s="1"/>
  <c r="F59" i="1" s="1"/>
  <c r="G59" i="1" s="1"/>
  <c r="F60" i="1" s="1"/>
  <c r="G60" i="1" s="1"/>
  <c r="F61" i="1" s="1"/>
  <c r="G61" i="1" s="1"/>
  <c r="L108" i="1"/>
  <c r="M108" i="1" s="1"/>
  <c r="L105" i="1"/>
  <c r="M105" i="1" s="1"/>
  <c r="L77" i="1"/>
  <c r="M77" i="1" s="1"/>
  <c r="M58" i="1"/>
  <c r="L84" i="1"/>
  <c r="M84" i="1" s="1"/>
  <c r="M110" i="1"/>
  <c r="L110" i="1"/>
  <c r="N112" i="1"/>
  <c r="L79" i="1"/>
  <c r="M79" i="1" s="1"/>
  <c r="L25" i="1"/>
  <c r="M25" i="1" s="1"/>
  <c r="L27" i="1"/>
  <c r="M27" i="1" s="1"/>
  <c r="I112" i="1"/>
  <c r="L76" i="1"/>
  <c r="L83" i="1"/>
  <c r="M83" i="1" s="1"/>
  <c r="L92" i="1"/>
  <c r="M92" i="1" s="1"/>
  <c r="M22" i="1"/>
  <c r="M103" i="1"/>
  <c r="L103" i="1"/>
  <c r="M52" i="1"/>
  <c r="L85" i="1"/>
  <c r="M85" i="1" s="1"/>
  <c r="L31" i="1"/>
  <c r="M31" i="1" s="1"/>
  <c r="L91" i="1"/>
  <c r="M91" i="1" s="1"/>
  <c r="L28" i="1"/>
  <c r="M28" i="1" s="1"/>
  <c r="M86" i="1"/>
  <c r="L86" i="1"/>
  <c r="M32" i="1"/>
  <c r="L97" i="1"/>
  <c r="M97" i="1" s="1"/>
  <c r="M43" i="1"/>
  <c r="L98" i="1"/>
  <c r="M98" i="1" s="1"/>
  <c r="M95" i="1"/>
  <c r="L95" i="1"/>
  <c r="L102" i="1"/>
  <c r="M102" i="1" s="1"/>
  <c r="M101" i="1"/>
  <c r="L101" i="1"/>
  <c r="M60" i="1"/>
  <c r="L100" i="1"/>
  <c r="M100" i="1" s="1"/>
  <c r="L107" i="1"/>
  <c r="M107" i="1" s="1"/>
  <c r="M81" i="1"/>
  <c r="L81" i="1"/>
  <c r="L104" i="1"/>
  <c r="M104" i="1"/>
  <c r="M44" i="1"/>
  <c r="M46" i="1"/>
  <c r="M29" i="1"/>
  <c r="L46" i="1"/>
  <c r="L94" i="1"/>
  <c r="M94" i="1" s="1"/>
  <c r="L23" i="1"/>
  <c r="M23" i="1" s="1"/>
  <c r="M54" i="1"/>
  <c r="L87" i="1"/>
  <c r="M87" i="1" s="1"/>
  <c r="M53" i="1"/>
  <c r="L45" i="1"/>
  <c r="M45" i="1" s="1"/>
  <c r="L112" i="1" l="1"/>
  <c r="M76" i="1"/>
  <c r="M112" i="1" l="1"/>
  <c r="G76" i="1"/>
  <c r="F77" i="1" s="1"/>
  <c r="G77" i="1" s="1"/>
  <c r="F78" i="1" s="1"/>
  <c r="G78" i="1" s="1"/>
  <c r="F79" i="1" s="1"/>
  <c r="G79" i="1" s="1"/>
  <c r="F80" i="1" s="1"/>
  <c r="G80" i="1" s="1"/>
  <c r="F81" i="1" s="1"/>
  <c r="G81" i="1" s="1"/>
  <c r="F82" i="1" s="1"/>
  <c r="G82" i="1" s="1"/>
  <c r="F83" i="1" s="1"/>
  <c r="G83" i="1" s="1"/>
  <c r="F84" i="1" s="1"/>
  <c r="G84" i="1" s="1"/>
  <c r="F85" i="1" s="1"/>
  <c r="G85" i="1" s="1"/>
  <c r="F86" i="1" s="1"/>
  <c r="G86" i="1" s="1"/>
  <c r="F87" i="1" s="1"/>
  <c r="G87" i="1" s="1"/>
  <c r="F88" i="1" s="1"/>
  <c r="G88" i="1" s="1"/>
  <c r="F89" i="1" s="1"/>
  <c r="G89" i="1" s="1"/>
  <c r="F90" i="1" s="1"/>
  <c r="G90" i="1" s="1"/>
  <c r="F91" i="1" s="1"/>
  <c r="G91" i="1" s="1"/>
  <c r="F92" i="1" s="1"/>
  <c r="G92" i="1" s="1"/>
  <c r="F93" i="1" s="1"/>
  <c r="G93" i="1" s="1"/>
  <c r="F94" i="1" s="1"/>
  <c r="G94" i="1" s="1"/>
  <c r="F95" i="1" s="1"/>
  <c r="G95" i="1" s="1"/>
  <c r="F96" i="1" s="1"/>
  <c r="G96" i="1" s="1"/>
  <c r="F97" i="1" s="1"/>
  <c r="G97" i="1" s="1"/>
  <c r="F98" i="1" s="1"/>
  <c r="G98" i="1" s="1"/>
  <c r="F99" i="1" s="1"/>
  <c r="G99" i="1" s="1"/>
  <c r="F100" i="1" s="1"/>
  <c r="G100" i="1" s="1"/>
  <c r="F101" i="1" s="1"/>
  <c r="G101" i="1" s="1"/>
  <c r="F102" i="1" s="1"/>
  <c r="G102" i="1" s="1"/>
  <c r="F103" i="1" s="1"/>
  <c r="G103" i="1" s="1"/>
  <c r="F104" i="1" s="1"/>
  <c r="G104" i="1" s="1"/>
  <c r="F105" i="1" s="1"/>
  <c r="G105" i="1" s="1"/>
  <c r="F106" i="1" s="1"/>
  <c r="G106" i="1" s="1"/>
  <c r="F107" i="1" s="1"/>
  <c r="G107" i="1" s="1"/>
  <c r="F108" i="1" s="1"/>
  <c r="G108" i="1" s="1"/>
  <c r="F109" i="1" s="1"/>
  <c r="G109" i="1" s="1"/>
  <c r="F110" i="1" s="1"/>
  <c r="G110" i="1" s="1"/>
  <c r="F111" i="1" s="1"/>
  <c r="G111" i="1" s="1"/>
</calcChain>
</file>

<file path=xl/sharedStrings.xml><?xml version="1.0" encoding="utf-8"?>
<sst xmlns="http://schemas.openxmlformats.org/spreadsheetml/2006/main" count="693" uniqueCount="116">
  <si>
    <t>N°2</t>
  </si>
  <si>
    <t>N°3</t>
  </si>
  <si>
    <t>N°4</t>
  </si>
  <si>
    <t>8.5mm</t>
  </si>
  <si>
    <t>9mm</t>
  </si>
  <si>
    <t>12mm</t>
  </si>
  <si>
    <t>5.5mm</t>
  </si>
  <si>
    <t>8mm</t>
  </si>
  <si>
    <t>3/8"</t>
  </si>
  <si>
    <t>1/4"</t>
  </si>
  <si>
    <t>1/2"</t>
  </si>
  <si>
    <t>capacidade teorica - t/h</t>
  </si>
  <si>
    <t>morgan mayo</t>
  </si>
  <si>
    <t>Rendimiento</t>
  </si>
  <si>
    <t>2 y 3 de mayo para</t>
  </si>
  <si>
    <t>eficiencia</t>
  </si>
  <si>
    <t>Produtividad teorica - ton/hora</t>
  </si>
  <si>
    <t>IU</t>
  </si>
  <si>
    <t>Produccion horaria  Bruta real  - ton/hora</t>
  </si>
  <si>
    <t>Calidad</t>
  </si>
  <si>
    <t>ALAMBRON 5,5mm ELECTRODO</t>
  </si>
  <si>
    <t>Produccion horaria  real t/día</t>
  </si>
  <si>
    <t>ALAMBRON 5,5mm 1008</t>
  </si>
  <si>
    <t>t/día</t>
  </si>
  <si>
    <t>CODIGO</t>
  </si>
  <si>
    <t>material</t>
  </si>
  <si>
    <t>Cantidad (t) Programada</t>
  </si>
  <si>
    <t>Mtto pro. (h)</t>
  </si>
  <si>
    <t>Inicio</t>
  </si>
  <si>
    <t>Fin</t>
  </si>
  <si>
    <t>Product. (t/h)</t>
  </si>
  <si>
    <t>Tiempo lam. (h)</t>
  </si>
  <si>
    <t>Índice de utilizacion (%)</t>
  </si>
  <si>
    <t>Paradas setups (h)</t>
  </si>
  <si>
    <t>Paradas imprevistas (h)</t>
  </si>
  <si>
    <t>Tiempo (días)</t>
  </si>
  <si>
    <t>FACTOR</t>
  </si>
  <si>
    <t>Ajuste 06/02</t>
  </si>
  <si>
    <t>Dif</t>
  </si>
  <si>
    <t>Observacion</t>
  </si>
  <si>
    <t>Dif con cambios</t>
  </si>
  <si>
    <t>dejar alambron alambron 1/4 minimo 500</t>
  </si>
  <si>
    <t>ROLLO CORRU N°4</t>
  </si>
  <si>
    <t>ALAMBRON 8mm 1008</t>
  </si>
  <si>
    <t>ALAMBRON 8mm 1012</t>
  </si>
  <si>
    <t>ALAMBRON 8mm 1015</t>
  </si>
  <si>
    <t>ALAMBRON 1/4PULG 1008</t>
  </si>
  <si>
    <t>ALAMBRON 1/4PULG 1015</t>
  </si>
  <si>
    <t>ALAMBRON 1/4PULG 1012</t>
  </si>
  <si>
    <t>ALAMBRON 1/4PULG 10B06</t>
  </si>
  <si>
    <t>ALAMBRON 1/4PULG 10B22 NTC 330</t>
  </si>
  <si>
    <t>ROLLO CORRU N°3</t>
  </si>
  <si>
    <t>ROLLO CORRU 9MM NTC 2289</t>
  </si>
  <si>
    <t xml:space="preserve">800t mas </t>
  </si>
  <si>
    <t>ALAMBRON 3/8in 1012</t>
  </si>
  <si>
    <t>ALAMBRON 3/8in 1015</t>
  </si>
  <si>
    <t>ALAMBRON 3/8in 1008</t>
  </si>
  <si>
    <t>ALAMBRON 3/8PULG 10B06</t>
  </si>
  <si>
    <t>ROLLO CORRU N°2</t>
  </si>
  <si>
    <t>600t mas</t>
  </si>
  <si>
    <t>ALAMBRON 5,5mm 10B06</t>
  </si>
  <si>
    <t>ALAMBRON 5,5mm 10B22</t>
  </si>
  <si>
    <t>ALAMBRON 5,5MM 10B04 NTC 330</t>
  </si>
  <si>
    <t>ALAMBRON 5,5MM 1015 NTC 330</t>
  </si>
  <si>
    <t>ALAMBRON 5,5mm 1012</t>
  </si>
  <si>
    <t>ROLLO CORRU 12MM NTC-2289</t>
  </si>
  <si>
    <t>ALAMBRON 8mm 10B06</t>
  </si>
  <si>
    <t>ROLLO CORRU 8,5MM NTC 2289</t>
  </si>
  <si>
    <t>TOTAL</t>
  </si>
  <si>
    <t>N°5</t>
  </si>
  <si>
    <t>N°6</t>
  </si>
  <si>
    <t>N°7</t>
  </si>
  <si>
    <t>N°8</t>
  </si>
  <si>
    <t>N°10</t>
  </si>
  <si>
    <t>Capacidade teorica - t/h</t>
  </si>
  <si>
    <t>Eficiencia</t>
  </si>
  <si>
    <t>t/h</t>
  </si>
  <si>
    <t>t/dia</t>
  </si>
  <si>
    <t>11 y 25</t>
  </si>
  <si>
    <t>ton/dia</t>
  </si>
  <si>
    <t>MATERIAL</t>
  </si>
  <si>
    <t>Cantidad (t)</t>
  </si>
  <si>
    <t>Índice de utilización (%)</t>
  </si>
  <si>
    <t>Paradas por setups (h)</t>
  </si>
  <si>
    <t>Cambio 5 de febrero</t>
  </si>
  <si>
    <t>% Cump</t>
  </si>
  <si>
    <t>sin turno inicio de año</t>
  </si>
  <si>
    <t>BARRA CORRU N.5X12M NTC 2289</t>
  </si>
  <si>
    <t>BARRA CORRU N.5X6M NTC 2289</t>
  </si>
  <si>
    <t>BARRA CORR N.9X14m NTC 2289 G60</t>
  </si>
  <si>
    <t>BARRA CORR N.9X12m NTC 2289 G60</t>
  </si>
  <si>
    <t>BARRA CORRU N.5X9M NTC 2289</t>
  </si>
  <si>
    <t>BARRA CORRU N.5X14M NTC 2289</t>
  </si>
  <si>
    <t>BARRA CORRU N.10X12M NTC 2289</t>
  </si>
  <si>
    <t>BARRA CORRU N.10x14M NTC 2289</t>
  </si>
  <si>
    <t>BARRA CORRU N.10X10M NTC 2289</t>
  </si>
  <si>
    <t>BARRA CORRU N.10x9M NTC 2289</t>
  </si>
  <si>
    <t>BARRA CORRU N.7X12M NTC 2289</t>
  </si>
  <si>
    <t>BARRA CORRU N.7X14M NTC 2289</t>
  </si>
  <si>
    <t>BARRA CORRU N.7X6M NTC 2289</t>
  </si>
  <si>
    <t>BARRA CORRU N.7X9M NTC 2289</t>
  </si>
  <si>
    <t>BARRA CORRU N.7X15M NTC 2289</t>
  </si>
  <si>
    <t>-</t>
  </si>
  <si>
    <t>BARRA CORRU N.6X9M NTC 2289</t>
  </si>
  <si>
    <t>BARRA CORRU N.6X6M NTC 2289</t>
  </si>
  <si>
    <t>BARRA CORRU N.6X12M NTC 2289</t>
  </si>
  <si>
    <t>BARRA CORRU N.6X15M NTC 2289</t>
  </si>
  <si>
    <t>BARRA CORRU N.6X14M NTC 2289</t>
  </si>
  <si>
    <t>BARRA CORRU N.8X14M NTC 2289</t>
  </si>
  <si>
    <t>BARRA CORRU N.8X12M NTC 2289</t>
  </si>
  <si>
    <t>BARRA CORRU N.8X9M NTC 2289</t>
  </si>
  <si>
    <t>BARRA CORRU N.8X15M NTC 2289</t>
  </si>
  <si>
    <t>BARRA CORRU N.8X6M NTC 2289</t>
  </si>
  <si>
    <t>BARRA CORRU N.4X6M NTC 2289</t>
  </si>
  <si>
    <t xml:space="preserve">: </t>
  </si>
  <si>
    <t>BARRA CORRU N.7X10M NTC 2289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</si>
</sst>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4" formatCode="_-&quot;$&quot;\ * #,##0.00_-;\-&quot;$&quot;\ * #,##0.00_-;_-&quot;$&quot;\ * &quot;-&quot;??_-;_-@_-"/>
    <numFmt numFmtId="164" formatCode="[$-C0A]mmm\-yy;@"/>
    <numFmt numFmtId="165" formatCode="_(* #,##0.00_);_(* \(#,##0.00\);_(* &quot;-&quot;??_);_(@_)"/>
    <numFmt numFmtId="166" formatCode="0.0000"/>
    <numFmt numFmtId="167" formatCode="_-* #,##0.000_-;\-* #,##0.000_-;_-* &quot;-&quot;_-;_-@_-"/>
    <numFmt numFmtId="168" formatCode="0.0%"/>
    <numFmt numFmtId="169" formatCode="0.0"/>
    <numFmt numFmtId="170" formatCode="_(* #,##0_);_(* \(#,##0\);_(* &quot;-&quot;??_);_(@_)"/>
    <numFmt numFmtId="171" formatCode="_(* #,##0.0_);_(* \(#,##0.0\);_(* &quot;-&quot;??_);_(@_)"/>
    <numFmt numFmtId="172" formatCode="_(* #,##0.000_);_(* \(#,##0.000\);_(* &quot;-&quot;??_);_(@_)"/>
    <numFmt numFmtId="173" formatCode="0.000%"/>
    <numFmt numFmtId="174" formatCode="[$-F800]dddd\,\ mmmm\ dd\,\ 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5">
    <xf numFmtId="0" fontId="0" fillId="0" borderId="0" xfId="0"/>
    <xf numFmtId="164" fontId="0" fillId="0" borderId="0" xfId="0" applyNumberFormat="1"/>
    <xf numFmtId="1" fontId="0" fillId="0" borderId="0" xfId="0" applyNumberFormat="1"/>
    <xf numFmtId="164" fontId="0" fillId="0" borderId="1" xfId="0" applyNumberFormat="1" applyBorder="1"/>
    <xf numFmtId="164" fontId="6" fillId="2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Border="1"/>
    <xf numFmtId="165" fontId="8" fillId="3" borderId="1" xfId="1" applyFont="1" applyFill="1" applyBorder="1" applyAlignment="1">
      <alignment horizontal="center" vertical="center"/>
    </xf>
    <xf numFmtId="166" fontId="0" fillId="0" borderId="0" xfId="0" applyNumberFormat="1"/>
    <xf numFmtId="10" fontId="8" fillId="3" borderId="1" xfId="0" applyNumberFormat="1" applyFont="1" applyFill="1" applyBorder="1" applyAlignment="1">
      <alignment horizontal="right" vertical="center"/>
    </xf>
    <xf numFmtId="10" fontId="8" fillId="4" borderId="1" xfId="0" applyNumberFormat="1" applyFont="1" applyFill="1" applyBorder="1" applyAlignment="1">
      <alignment horizontal="right" vertical="center"/>
    </xf>
    <xf numFmtId="10" fontId="8" fillId="4" borderId="1" xfId="0" applyNumberFormat="1" applyFont="1" applyFill="1" applyBorder="1" applyAlignment="1">
      <alignment horizontal="center" vertical="center"/>
    </xf>
    <xf numFmtId="10" fontId="8" fillId="3" borderId="1" xfId="0" applyNumberFormat="1" applyFont="1" applyFill="1" applyBorder="1" applyAlignment="1">
      <alignment horizontal="center" vertical="center"/>
    </xf>
    <xf numFmtId="167" fontId="0" fillId="0" borderId="0" xfId="2" applyNumberFormat="1" applyFont="1"/>
    <xf numFmtId="166" fontId="0" fillId="4" borderId="0" xfId="0" applyNumberFormat="1" applyFill="1"/>
    <xf numFmtId="168" fontId="3" fillId="3" borderId="1" xfId="0" applyNumberFormat="1" applyFont="1" applyFill="1" applyBorder="1" applyAlignment="1">
      <alignment horizontal="right" vertical="center"/>
    </xf>
    <xf numFmtId="168" fontId="8" fillId="3" borderId="1" xfId="0" applyNumberFormat="1" applyFont="1" applyFill="1" applyBorder="1" applyAlignment="1">
      <alignment horizontal="right" vertical="center"/>
    </xf>
    <xf numFmtId="168" fontId="8" fillId="4" borderId="1" xfId="0" applyNumberFormat="1" applyFont="1" applyFill="1" applyBorder="1" applyAlignment="1">
      <alignment horizontal="right" vertical="center"/>
    </xf>
    <xf numFmtId="168" fontId="8" fillId="3" borderId="1" xfId="0" applyNumberFormat="1" applyFont="1" applyFill="1" applyBorder="1" applyAlignment="1">
      <alignment horizontal="center" vertical="center"/>
    </xf>
    <xf numFmtId="9" fontId="0" fillId="0" borderId="0" xfId="4" applyFont="1"/>
    <xf numFmtId="164" fontId="7" fillId="5" borderId="1" xfId="0" applyNumberFormat="1" applyFont="1" applyFill="1" applyBorder="1"/>
    <xf numFmtId="165" fontId="8" fillId="6" borderId="1" xfId="1" applyFont="1" applyFill="1" applyBorder="1" applyAlignment="1">
      <alignment horizontal="right" vertical="center"/>
    </xf>
    <xf numFmtId="165" fontId="8" fillId="3" borderId="1" xfId="1" applyFont="1" applyFill="1" applyBorder="1" applyAlignment="1">
      <alignment horizontal="right" vertical="center"/>
    </xf>
    <xf numFmtId="169" fontId="0" fillId="0" borderId="0" xfId="0" applyNumberFormat="1"/>
    <xf numFmtId="10" fontId="3" fillId="3" borderId="1" xfId="0" applyNumberFormat="1" applyFont="1" applyFill="1" applyBorder="1" applyAlignment="1">
      <alignment horizontal="center" vertical="center"/>
    </xf>
    <xf numFmtId="9" fontId="8" fillId="3" borderId="1" xfId="0" applyNumberFormat="1" applyFont="1" applyFill="1" applyBorder="1" applyAlignment="1">
      <alignment horizontal="right" vertical="center"/>
    </xf>
    <xf numFmtId="164" fontId="7" fillId="0" borderId="2" xfId="0" applyNumberFormat="1" applyFont="1" applyBorder="1"/>
    <xf numFmtId="165" fontId="0" fillId="3" borderId="1" xfId="0" applyNumberFormat="1" applyFill="1" applyBorder="1"/>
    <xf numFmtId="165" fontId="0" fillId="3" borderId="0" xfId="0" applyNumberFormat="1" applyFill="1"/>
    <xf numFmtId="1" fontId="0" fillId="7" borderId="3" xfId="0" applyNumberFormat="1" applyFill="1" applyBorder="1" applyAlignment="1">
      <alignment horizontal="center" vertical="center"/>
    </xf>
    <xf numFmtId="164" fontId="4" fillId="7" borderId="3" xfId="0" applyNumberFormat="1" applyFont="1" applyFill="1" applyBorder="1"/>
    <xf numFmtId="2" fontId="0" fillId="0" borderId="0" xfId="0" applyNumberFormat="1"/>
    <xf numFmtId="170" fontId="1" fillId="0" borderId="1" xfId="1" applyNumberFormat="1" applyFont="1" applyFill="1" applyBorder="1" applyAlignment="1">
      <alignment vertical="center"/>
    </xf>
    <xf numFmtId="171" fontId="9" fillId="3" borderId="1" xfId="1" applyNumberFormat="1" applyFont="1" applyFill="1" applyBorder="1" applyAlignment="1">
      <alignment horizontal="center" vertical="center"/>
    </xf>
    <xf numFmtId="171" fontId="6" fillId="3" borderId="1" xfId="1" applyNumberFormat="1" applyFont="1" applyFill="1" applyBorder="1" applyAlignment="1">
      <alignment horizontal="center" vertical="center"/>
    </xf>
    <xf numFmtId="164" fontId="4" fillId="7" borderId="3" xfId="0" applyNumberFormat="1" applyFont="1" applyFill="1" applyBorder="1" applyAlignment="1">
      <alignment horizontal="left" vertical="center"/>
    </xf>
    <xf numFmtId="171" fontId="8" fillId="0" borderId="0" xfId="1" applyNumberFormat="1" applyFont="1" applyBorder="1" applyAlignment="1">
      <alignment horizontal="center" vertical="center"/>
    </xf>
    <xf numFmtId="165" fontId="1" fillId="0" borderId="1" xfId="1" applyFont="1" applyFill="1" applyBorder="1" applyAlignment="1">
      <alignment vertical="center"/>
    </xf>
    <xf numFmtId="164" fontId="10" fillId="8" borderId="3" xfId="0" applyNumberFormat="1" applyFont="1" applyFill="1" applyBorder="1" applyAlignment="1">
      <alignment horizontal="center" vertical="center" wrapText="1"/>
    </xf>
    <xf numFmtId="164" fontId="11" fillId="8" borderId="3" xfId="0" applyNumberFormat="1" applyFont="1" applyFill="1" applyBorder="1" applyAlignment="1">
      <alignment horizontal="center" vertical="center" wrapText="1"/>
    </xf>
    <xf numFmtId="164" fontId="11" fillId="9" borderId="3" xfId="0" applyNumberFormat="1" applyFont="1" applyFill="1" applyBorder="1" applyAlignment="1">
      <alignment horizontal="center" vertical="center" wrapText="1"/>
    </xf>
    <xf numFmtId="164" fontId="11" fillId="9" borderId="4" xfId="0" applyNumberFormat="1" applyFont="1" applyFill="1" applyBorder="1" applyAlignment="1">
      <alignment horizontal="center" vertical="center" wrapText="1"/>
    </xf>
    <xf numFmtId="9" fontId="12" fillId="4" borderId="0" xfId="0" applyNumberFormat="1" applyFont="1" applyFill="1" applyAlignment="1">
      <alignment horizontal="center" vertical="center"/>
    </xf>
    <xf numFmtId="165" fontId="2" fillId="0" borderId="0" xfId="1" applyFont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64" fontId="4" fillId="5" borderId="3" xfId="0" applyNumberFormat="1" applyFont="1" applyFill="1" applyBorder="1" applyAlignment="1">
      <alignment horizontal="left" vertical="center"/>
    </xf>
    <xf numFmtId="170" fontId="5" fillId="5" borderId="3" xfId="1" applyNumberFormat="1" applyFont="1" applyFill="1" applyBorder="1" applyAlignment="1">
      <alignment vertical="center"/>
    </xf>
    <xf numFmtId="1" fontId="1" fillId="5" borderId="3" xfId="1" applyNumberFormat="1" applyFont="1" applyFill="1" applyBorder="1" applyAlignment="1">
      <alignment horizontal="center"/>
    </xf>
    <xf numFmtId="22" fontId="0" fillId="5" borderId="3" xfId="0" applyNumberFormat="1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165" fontId="1" fillId="5" borderId="3" xfId="1" applyFont="1" applyFill="1" applyBorder="1" applyAlignment="1">
      <alignment horizontal="center" vertical="center"/>
    </xf>
    <xf numFmtId="168" fontId="0" fillId="5" borderId="3" xfId="4" applyNumberFormat="1" applyFont="1" applyFill="1" applyBorder="1" applyAlignment="1">
      <alignment horizontal="center" vertical="center"/>
    </xf>
    <xf numFmtId="1" fontId="0" fillId="5" borderId="3" xfId="1" applyNumberFormat="1" applyFont="1" applyFill="1" applyBorder="1" applyAlignment="1">
      <alignment horizontal="center" vertical="center"/>
    </xf>
    <xf numFmtId="165" fontId="0" fillId="7" borderId="3" xfId="1" applyFont="1" applyFill="1" applyBorder="1" applyAlignment="1">
      <alignment horizontal="center" vertical="center"/>
    </xf>
    <xf numFmtId="165" fontId="0" fillId="0" borderId="0" xfId="1" applyFont="1"/>
    <xf numFmtId="9" fontId="0" fillId="0" borderId="0" xfId="0" applyNumberFormat="1"/>
    <xf numFmtId="170" fontId="0" fillId="0" borderId="0" xfId="0" applyNumberFormat="1"/>
    <xf numFmtId="3" fontId="4" fillId="0" borderId="5" xfId="1" applyNumberFormat="1" applyFont="1" applyFill="1" applyBorder="1" applyAlignment="1">
      <alignment horizontal="center" vertical="center"/>
    </xf>
    <xf numFmtId="1" fontId="0" fillId="10" borderId="6" xfId="0" applyNumberFormat="1" applyFill="1" applyBorder="1" applyAlignment="1">
      <alignment horizontal="center" vertical="center"/>
    </xf>
    <xf numFmtId="164" fontId="0" fillId="10" borderId="6" xfId="0" applyNumberFormat="1" applyFill="1" applyBorder="1" applyAlignment="1">
      <alignment horizontal="left" vertical="center"/>
    </xf>
    <xf numFmtId="170" fontId="4" fillId="10" borderId="3" xfId="1" applyNumberFormat="1" applyFont="1" applyFill="1" applyBorder="1" applyAlignment="1">
      <alignment horizontal="center" vertical="center"/>
    </xf>
    <xf numFmtId="1" fontId="1" fillId="10" borderId="6" xfId="1" applyNumberFormat="1" applyFont="1" applyFill="1" applyBorder="1" applyAlignment="1">
      <alignment horizontal="center" vertical="center"/>
    </xf>
    <xf numFmtId="22" fontId="0" fillId="10" borderId="6" xfId="0" applyNumberFormat="1" applyFill="1" applyBorder="1" applyAlignment="1">
      <alignment horizontal="center" vertical="center"/>
    </xf>
    <xf numFmtId="2" fontId="0" fillId="10" borderId="3" xfId="0" applyNumberFormat="1" applyFill="1" applyBorder="1" applyAlignment="1">
      <alignment horizontal="center" vertical="center"/>
    </xf>
    <xf numFmtId="165" fontId="1" fillId="10" borderId="6" xfId="1" applyFont="1" applyFill="1" applyBorder="1" applyAlignment="1">
      <alignment horizontal="center" vertical="center"/>
    </xf>
    <xf numFmtId="168" fontId="1" fillId="10" borderId="3" xfId="4" applyNumberFormat="1" applyFont="1" applyFill="1" applyBorder="1" applyAlignment="1">
      <alignment horizontal="center" vertical="center"/>
    </xf>
    <xf numFmtId="165" fontId="0" fillId="0" borderId="6" xfId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70" fontId="1" fillId="10" borderId="6" xfId="1" applyNumberFormat="1" applyFont="1" applyFill="1" applyBorder="1" applyAlignment="1">
      <alignment vertical="center"/>
    </xf>
    <xf numFmtId="9" fontId="1" fillId="10" borderId="6" xfId="4" applyFont="1" applyFill="1" applyBorder="1" applyAlignment="1">
      <alignment horizontal="center" vertical="center"/>
    </xf>
    <xf numFmtId="170" fontId="1" fillId="7" borderId="3" xfId="1" applyNumberFormat="1" applyFont="1" applyFill="1" applyBorder="1" applyAlignment="1">
      <alignment horizontal="center" vertical="center"/>
    </xf>
    <xf numFmtId="170" fontId="1" fillId="10" borderId="3" xfId="1" applyNumberFormat="1" applyFont="1" applyFill="1" applyBorder="1" applyAlignment="1">
      <alignment horizontal="center" vertical="center"/>
    </xf>
    <xf numFmtId="1" fontId="1" fillId="10" borderId="3" xfId="1" applyNumberFormat="1" applyFont="1" applyFill="1" applyBorder="1" applyAlignment="1">
      <alignment horizontal="center" vertical="center"/>
    </xf>
    <xf numFmtId="164" fontId="0" fillId="10" borderId="3" xfId="0" applyNumberFormat="1" applyFill="1" applyBorder="1" applyAlignment="1">
      <alignment horizontal="left" vertical="center"/>
    </xf>
    <xf numFmtId="1" fontId="0" fillId="10" borderId="3" xfId="1" applyNumberFormat="1" applyFont="1" applyFill="1" applyBorder="1" applyAlignment="1">
      <alignment horizontal="center" vertical="center"/>
    </xf>
    <xf numFmtId="22" fontId="0" fillId="10" borderId="3" xfId="0" applyNumberFormat="1" applyFill="1" applyBorder="1" applyAlignment="1">
      <alignment horizontal="center" vertical="center"/>
    </xf>
    <xf numFmtId="165" fontId="0" fillId="10" borderId="3" xfId="1" applyFont="1" applyFill="1" applyBorder="1" applyAlignment="1">
      <alignment horizontal="center" vertical="center"/>
    </xf>
    <xf numFmtId="168" fontId="0" fillId="10" borderId="3" xfId="4" applyNumberFormat="1" applyFont="1" applyFill="1" applyBorder="1" applyAlignment="1">
      <alignment horizontal="center" vertical="center"/>
    </xf>
    <xf numFmtId="165" fontId="0" fillId="10" borderId="0" xfId="1" applyFont="1" applyFill="1" applyBorder="1" applyAlignment="1">
      <alignment horizontal="center" vertical="center"/>
    </xf>
    <xf numFmtId="3" fontId="4" fillId="10" borderId="5" xfId="1" applyNumberFormat="1" applyFont="1" applyFill="1" applyBorder="1" applyAlignment="1">
      <alignment horizontal="center" vertical="center"/>
    </xf>
    <xf numFmtId="165" fontId="0" fillId="10" borderId="6" xfId="1" applyFont="1" applyFill="1" applyBorder="1" applyAlignment="1">
      <alignment horizontal="center" vertical="center"/>
    </xf>
    <xf numFmtId="164" fontId="0" fillId="10" borderId="0" xfId="0" applyNumberFormat="1" applyFill="1"/>
    <xf numFmtId="9" fontId="12" fillId="10" borderId="0" xfId="0" applyNumberFormat="1" applyFont="1" applyFill="1" applyAlignment="1">
      <alignment horizontal="center" vertical="center"/>
    </xf>
    <xf numFmtId="9" fontId="1" fillId="7" borderId="3" xfId="4" applyFont="1" applyFill="1" applyBorder="1" applyAlignment="1">
      <alignment horizontal="center" vertical="center"/>
    </xf>
    <xf numFmtId="1" fontId="1" fillId="7" borderId="3" xfId="1" applyNumberFormat="1" applyFont="1" applyFill="1" applyBorder="1" applyAlignment="1">
      <alignment horizontal="center" vertical="center"/>
    </xf>
    <xf numFmtId="170" fontId="1" fillId="10" borderId="0" xfId="1" applyNumberFormat="1" applyFont="1" applyFill="1" applyBorder="1" applyAlignment="1">
      <alignment vertical="center"/>
    </xf>
    <xf numFmtId="165" fontId="1" fillId="10" borderId="0" xfId="1" applyFont="1" applyFill="1" applyBorder="1" applyAlignment="1">
      <alignment vertical="center"/>
    </xf>
    <xf numFmtId="170" fontId="0" fillId="10" borderId="0" xfId="0" applyNumberFormat="1" applyFill="1"/>
    <xf numFmtId="0" fontId="0" fillId="10" borderId="0" xfId="0" applyFill="1"/>
    <xf numFmtId="0" fontId="13" fillId="10" borderId="0" xfId="0" applyFont="1" applyFill="1" applyAlignment="1">
      <alignment horizontal="left" indent="1"/>
    </xf>
    <xf numFmtId="0" fontId="13" fillId="10" borderId="0" xfId="0" applyFont="1" applyFill="1"/>
    <xf numFmtId="164" fontId="0" fillId="7" borderId="3" xfId="0" applyNumberFormat="1" applyFill="1" applyBorder="1" applyAlignment="1">
      <alignment horizontal="left" vertical="center"/>
    </xf>
    <xf numFmtId="1" fontId="0" fillId="7" borderId="3" xfId="1" applyNumberFormat="1" applyFont="1" applyFill="1" applyBorder="1" applyAlignment="1">
      <alignment horizontal="center" vertical="center"/>
    </xf>
    <xf numFmtId="22" fontId="0" fillId="7" borderId="3" xfId="0" applyNumberFormat="1" applyFill="1" applyBorder="1" applyAlignment="1">
      <alignment horizontal="center" vertical="center"/>
    </xf>
    <xf numFmtId="2" fontId="0" fillId="7" borderId="3" xfId="0" applyNumberFormat="1" applyFill="1" applyBorder="1" applyAlignment="1">
      <alignment horizontal="center" vertical="center"/>
    </xf>
    <xf numFmtId="168" fontId="0" fillId="7" borderId="3" xfId="4" applyNumberFormat="1" applyFont="1" applyFill="1" applyBorder="1" applyAlignment="1">
      <alignment horizontal="center" vertical="center"/>
    </xf>
    <xf numFmtId="165" fontId="0" fillId="7" borderId="0" xfId="1" applyFont="1" applyFill="1" applyBorder="1" applyAlignment="1">
      <alignment horizontal="center" vertical="center"/>
    </xf>
    <xf numFmtId="164" fontId="0" fillId="0" borderId="7" xfId="0" applyNumberFormat="1" applyBorder="1"/>
    <xf numFmtId="9" fontId="12" fillId="4" borderId="1" xfId="0" applyNumberFormat="1" applyFont="1" applyFill="1" applyBorder="1" applyAlignment="1">
      <alignment horizontal="center" vertical="center"/>
    </xf>
    <xf numFmtId="9" fontId="1" fillId="7" borderId="3" xfId="4" applyFont="1" applyFill="1" applyBorder="1" applyAlignment="1">
      <alignment horizontal="right" vertical="center"/>
    </xf>
    <xf numFmtId="170" fontId="1" fillId="0" borderId="3" xfId="1" applyNumberFormat="1" applyFont="1" applyFill="1" applyBorder="1" applyAlignment="1">
      <alignment horizontal="center" vertical="center"/>
    </xf>
    <xf numFmtId="9" fontId="0" fillId="0" borderId="7" xfId="4" applyFont="1" applyBorder="1"/>
    <xf numFmtId="0" fontId="0" fillId="0" borderId="1" xfId="0" applyBorder="1"/>
    <xf numFmtId="165" fontId="0" fillId="0" borderId="7" xfId="1" applyFont="1" applyBorder="1"/>
    <xf numFmtId="165" fontId="0" fillId="11" borderId="6" xfId="1" applyFont="1" applyFill="1" applyBorder="1" applyAlignment="1">
      <alignment horizontal="center" vertical="center"/>
    </xf>
    <xf numFmtId="9" fontId="12" fillId="4" borderId="8" xfId="0" applyNumberFormat="1" applyFont="1" applyFill="1" applyBorder="1" applyAlignment="1">
      <alignment horizontal="center" vertical="center"/>
    </xf>
    <xf numFmtId="9" fontId="1" fillId="10" borderId="6" xfId="4" applyFont="1" applyFill="1" applyBorder="1" applyAlignment="1">
      <alignment vertical="center"/>
    </xf>
    <xf numFmtId="170" fontId="14" fillId="0" borderId="0" xfId="0" applyNumberFormat="1" applyFont="1"/>
    <xf numFmtId="16" fontId="0" fillId="0" borderId="0" xfId="0" applyNumberFormat="1"/>
    <xf numFmtId="9" fontId="0" fillId="7" borderId="6" xfId="4" applyFont="1" applyFill="1" applyBorder="1" applyAlignment="1">
      <alignment horizontal="right" vertical="center"/>
    </xf>
    <xf numFmtId="1" fontId="1" fillId="7" borderId="0" xfId="1" applyNumberFormat="1" applyFont="1" applyFill="1" applyBorder="1" applyAlignment="1">
      <alignment horizontal="center" vertical="center"/>
    </xf>
    <xf numFmtId="164" fontId="0" fillId="7" borderId="0" xfId="0" applyNumberFormat="1" applyFill="1" applyAlignment="1">
      <alignment horizontal="left" vertical="center"/>
    </xf>
    <xf numFmtId="1" fontId="0" fillId="0" borderId="7" xfId="0" applyNumberFormat="1" applyBorder="1"/>
    <xf numFmtId="9" fontId="1" fillId="10" borderId="6" xfId="4" applyFont="1" applyFill="1" applyBorder="1" applyAlignment="1">
      <alignment horizontal="right" vertical="center"/>
    </xf>
    <xf numFmtId="0" fontId="4" fillId="0" borderId="0" xfId="0" applyFont="1"/>
    <xf numFmtId="170" fontId="1" fillId="0" borderId="0" xfId="1" applyNumberFormat="1" applyFont="1" applyFill="1" applyBorder="1" applyAlignment="1">
      <alignment vertical="center"/>
    </xf>
    <xf numFmtId="170" fontId="1" fillId="10" borderId="0" xfId="1" applyNumberFormat="1" applyFont="1" applyFill="1" applyBorder="1" applyAlignment="1">
      <alignment horizontal="center" vertical="center"/>
    </xf>
    <xf numFmtId="164" fontId="0" fillId="11" borderId="7" xfId="0" applyNumberFormat="1" applyFill="1" applyBorder="1"/>
    <xf numFmtId="0" fontId="0" fillId="11" borderId="0" xfId="0" applyFill="1"/>
    <xf numFmtId="9" fontId="1" fillId="11" borderId="6" xfId="4" applyFont="1" applyFill="1" applyBorder="1" applyAlignment="1">
      <alignment horizontal="center" vertical="center"/>
    </xf>
    <xf numFmtId="9" fontId="0" fillId="7" borderId="3" xfId="4" applyFont="1" applyFill="1" applyBorder="1" applyAlignment="1">
      <alignment horizontal="right" vertical="center"/>
    </xf>
    <xf numFmtId="3" fontId="4" fillId="12" borderId="5" xfId="1" applyNumberFormat="1" applyFont="1" applyFill="1" applyBorder="1" applyAlignment="1">
      <alignment horizontal="center" vertical="center"/>
    </xf>
    <xf numFmtId="1" fontId="0" fillId="12" borderId="6" xfId="0" applyNumberFormat="1" applyFill="1" applyBorder="1" applyAlignment="1">
      <alignment horizontal="center" vertical="center"/>
    </xf>
    <xf numFmtId="164" fontId="0" fillId="12" borderId="6" xfId="0" applyNumberFormat="1" applyFill="1" applyBorder="1" applyAlignment="1">
      <alignment horizontal="left" vertical="center"/>
    </xf>
    <xf numFmtId="170" fontId="1" fillId="12" borderId="6" xfId="1" applyNumberFormat="1" applyFont="1" applyFill="1" applyBorder="1" applyAlignment="1">
      <alignment vertical="center"/>
    </xf>
    <xf numFmtId="1" fontId="1" fillId="12" borderId="6" xfId="1" applyNumberFormat="1" applyFont="1" applyFill="1" applyBorder="1" applyAlignment="1">
      <alignment horizontal="center" vertical="center"/>
    </xf>
    <xf numFmtId="22" fontId="0" fillId="12" borderId="6" xfId="0" applyNumberFormat="1" applyFill="1" applyBorder="1" applyAlignment="1">
      <alignment horizontal="center" vertical="center"/>
    </xf>
    <xf numFmtId="2" fontId="0" fillId="12" borderId="3" xfId="0" applyNumberFormat="1" applyFill="1" applyBorder="1" applyAlignment="1">
      <alignment horizontal="center" vertical="center"/>
    </xf>
    <xf numFmtId="165" fontId="1" fillId="12" borderId="6" xfId="1" applyFont="1" applyFill="1" applyBorder="1" applyAlignment="1">
      <alignment horizontal="center" vertical="center"/>
    </xf>
    <xf numFmtId="168" fontId="1" fillId="12" borderId="3" xfId="4" applyNumberFormat="1" applyFont="1" applyFill="1" applyBorder="1" applyAlignment="1">
      <alignment horizontal="center" vertical="center"/>
    </xf>
    <xf numFmtId="165" fontId="4" fillId="0" borderId="6" xfId="1" applyFont="1" applyFill="1" applyBorder="1" applyAlignment="1">
      <alignment horizontal="center" vertical="center"/>
    </xf>
    <xf numFmtId="9" fontId="4" fillId="0" borderId="0" xfId="4" applyFont="1"/>
    <xf numFmtId="9" fontId="4" fillId="0" borderId="0" xfId="0" applyNumberFormat="1" applyFont="1"/>
    <xf numFmtId="9" fontId="4" fillId="10" borderId="3" xfId="4" applyFont="1" applyFill="1" applyBorder="1" applyAlignment="1">
      <alignment horizontal="right" vertical="center"/>
    </xf>
    <xf numFmtId="9" fontId="1" fillId="10" borderId="3" xfId="4" applyFont="1" applyFill="1" applyBorder="1" applyAlignment="1">
      <alignment horizontal="right" vertical="center"/>
    </xf>
    <xf numFmtId="170" fontId="4" fillId="10" borderId="6" xfId="1" applyNumberFormat="1" applyFont="1" applyFill="1" applyBorder="1" applyAlignment="1">
      <alignment vertical="center"/>
    </xf>
    <xf numFmtId="165" fontId="0" fillId="4" borderId="6" xfId="1" applyFont="1" applyFill="1" applyBorder="1" applyAlignment="1">
      <alignment horizontal="center" vertical="center"/>
    </xf>
    <xf numFmtId="164" fontId="0" fillId="4" borderId="7" xfId="0" applyNumberFormat="1" applyFill="1" applyBorder="1"/>
    <xf numFmtId="0" fontId="0" fillId="4" borderId="0" xfId="0" applyFill="1"/>
    <xf numFmtId="170" fontId="1" fillId="4" borderId="1" xfId="1" applyNumberFormat="1" applyFont="1" applyFill="1" applyBorder="1" applyAlignment="1">
      <alignment vertical="center"/>
    </xf>
    <xf numFmtId="165" fontId="1" fillId="4" borderId="1" xfId="1" applyFont="1" applyFill="1" applyBorder="1" applyAlignment="1">
      <alignment vertical="center"/>
    </xf>
    <xf numFmtId="1" fontId="0" fillId="4" borderId="0" xfId="0" applyNumberFormat="1" applyFill="1"/>
    <xf numFmtId="0" fontId="13" fillId="4" borderId="0" xfId="0" applyFont="1" applyFill="1"/>
    <xf numFmtId="0" fontId="4" fillId="4" borderId="0" xfId="0" applyFont="1" applyFill="1"/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8" fontId="0" fillId="0" borderId="0" xfId="4" applyNumberFormat="1" applyFont="1" applyFill="1" applyBorder="1" applyAlignment="1">
      <alignment horizontal="center" vertical="center"/>
    </xf>
    <xf numFmtId="170" fontId="1" fillId="0" borderId="6" xfId="1" applyNumberFormat="1" applyFont="1" applyFill="1" applyBorder="1" applyAlignment="1">
      <alignment horizontal="center" vertical="center"/>
    </xf>
    <xf numFmtId="165" fontId="1" fillId="0" borderId="0" xfId="1" applyFont="1" applyFill="1" applyBorder="1" applyAlignment="1">
      <alignment vertical="center"/>
    </xf>
    <xf numFmtId="165" fontId="1" fillId="7" borderId="3" xfId="1" applyFont="1" applyFill="1" applyBorder="1" applyAlignment="1">
      <alignment horizontal="center" vertical="center"/>
    </xf>
    <xf numFmtId="168" fontId="1" fillId="7" borderId="3" xfId="4" applyNumberFormat="1" applyFont="1" applyFill="1" applyBorder="1" applyAlignment="1">
      <alignment horizontal="center" vertical="center"/>
    </xf>
    <xf numFmtId="3" fontId="2" fillId="8" borderId="9" xfId="0" applyNumberFormat="1" applyFont="1" applyFill="1" applyBorder="1" applyAlignment="1">
      <alignment horizontal="right"/>
    </xf>
    <xf numFmtId="3" fontId="2" fillId="8" borderId="9" xfId="0" applyNumberFormat="1" applyFont="1" applyFill="1" applyBorder="1" applyAlignment="1">
      <alignment horizontal="center"/>
    </xf>
    <xf numFmtId="1" fontId="2" fillId="8" borderId="9" xfId="2" applyNumberFormat="1" applyFont="1" applyFill="1" applyBorder="1" applyAlignment="1">
      <alignment horizontal="center" vertical="center"/>
    </xf>
    <xf numFmtId="22" fontId="5" fillId="8" borderId="3" xfId="0" applyNumberFormat="1" applyFont="1" applyFill="1" applyBorder="1" applyAlignment="1">
      <alignment horizontal="center"/>
    </xf>
    <xf numFmtId="165" fontId="0" fillId="0" borderId="0" xfId="1" applyFont="1" applyFill="1" applyBorder="1" applyAlignment="1">
      <alignment vertical="center"/>
    </xf>
    <xf numFmtId="170" fontId="4" fillId="0" borderId="0" xfId="1" applyNumberFormat="1" applyFont="1" applyFill="1" applyBorder="1" applyAlignment="1">
      <alignment horizontal="center" vertical="center"/>
    </xf>
    <xf numFmtId="165" fontId="0" fillId="0" borderId="0" xfId="1" applyFont="1" applyFill="1" applyBorder="1"/>
    <xf numFmtId="170" fontId="1" fillId="0" borderId="3" xfId="1" applyNumberFormat="1" applyFont="1" applyFill="1" applyBorder="1" applyAlignment="1">
      <alignment vertical="center"/>
    </xf>
    <xf numFmtId="172" fontId="4" fillId="0" borderId="0" xfId="1" applyNumberFormat="1" applyFont="1" applyFill="1" applyBorder="1" applyAlignment="1">
      <alignment vertical="center"/>
    </xf>
    <xf numFmtId="170" fontId="4" fillId="0" borderId="0" xfId="1" applyNumberFormat="1" applyFont="1" applyFill="1" applyBorder="1" applyAlignment="1">
      <alignment vertical="center"/>
    </xf>
    <xf numFmtId="170" fontId="15" fillId="0" borderId="0" xfId="1" applyNumberFormat="1" applyFont="1" applyFill="1" applyBorder="1" applyAlignment="1">
      <alignment vertical="center"/>
    </xf>
    <xf numFmtId="22" fontId="0" fillId="0" borderId="3" xfId="0" applyNumberFormat="1" applyBorder="1" applyAlignment="1">
      <alignment horizontal="center" vertical="center"/>
    </xf>
    <xf numFmtId="170" fontId="0" fillId="0" borderId="0" xfId="1" applyNumberFormat="1" applyFont="1" applyFill="1" applyBorder="1"/>
    <xf numFmtId="164" fontId="0" fillId="0" borderId="0" xfId="0" applyNumberFormat="1" applyAlignment="1">
      <alignment vertical="center"/>
    </xf>
    <xf numFmtId="170" fontId="0" fillId="0" borderId="0" xfId="1" applyNumberFormat="1" applyFont="1" applyFill="1" applyBorder="1" applyAlignment="1">
      <alignment horizontal="center" vertical="center"/>
    </xf>
    <xf numFmtId="170" fontId="1" fillId="7" borderId="1" xfId="1" applyNumberFormat="1" applyFont="1" applyFill="1" applyBorder="1" applyAlignment="1">
      <alignment horizontal="center" vertical="center"/>
    </xf>
    <xf numFmtId="164" fontId="4" fillId="0" borderId="1" xfId="0" applyNumberFormat="1" applyFont="1" applyBorder="1"/>
    <xf numFmtId="165" fontId="4" fillId="0" borderId="3" xfId="1" applyFon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65" fontId="1" fillId="0" borderId="3" xfId="1" applyFont="1" applyFill="1" applyBorder="1" applyAlignment="1">
      <alignment horizontal="center" vertical="center"/>
    </xf>
    <xf numFmtId="168" fontId="0" fillId="0" borderId="3" xfId="4" applyNumberFormat="1" applyFont="1" applyFill="1" applyBorder="1" applyAlignment="1">
      <alignment horizontal="center" vertical="center"/>
    </xf>
    <xf numFmtId="165" fontId="0" fillId="0" borderId="3" xfId="1" applyFont="1" applyFill="1" applyBorder="1" applyAlignment="1">
      <alignment horizontal="center" vertical="center"/>
    </xf>
    <xf numFmtId="170" fontId="0" fillId="0" borderId="1" xfId="0" applyNumberFormat="1" applyBorder="1"/>
    <xf numFmtId="9" fontId="0" fillId="0" borderId="1" xfId="4" applyFont="1" applyBorder="1"/>
    <xf numFmtId="170" fontId="0" fillId="0" borderId="0" xfId="1" applyNumberFormat="1" applyFont="1" applyFill="1" applyBorder="1" applyAlignment="1">
      <alignment vertical="center"/>
    </xf>
    <xf numFmtId="164" fontId="0" fillId="4" borderId="1" xfId="0" applyNumberFormat="1" applyFill="1" applyBorder="1"/>
    <xf numFmtId="170" fontId="0" fillId="4" borderId="1" xfId="0" applyNumberFormat="1" applyFill="1" applyBorder="1"/>
    <xf numFmtId="172" fontId="16" fillId="0" borderId="1" xfId="1" applyNumberFormat="1" applyFont="1" applyBorder="1" applyAlignment="1">
      <alignment horizontal="center" vertical="center"/>
    </xf>
    <xf numFmtId="165" fontId="16" fillId="0" borderId="1" xfId="1" applyFont="1" applyBorder="1" applyAlignment="1">
      <alignment horizontal="center" vertical="center"/>
    </xf>
    <xf numFmtId="170" fontId="0" fillId="0" borderId="0" xfId="1" applyNumberFormat="1" applyFont="1" applyAlignment="1">
      <alignment vertical="center"/>
    </xf>
    <xf numFmtId="1" fontId="0" fillId="7" borderId="0" xfId="0" applyNumberFormat="1" applyFill="1" applyAlignment="1">
      <alignment horizontal="center" vertical="center"/>
    </xf>
    <xf numFmtId="168" fontId="16" fillId="0" borderId="1" xfId="4" applyNumberFormat="1" applyFont="1" applyBorder="1" applyAlignment="1">
      <alignment horizontal="center" vertical="center"/>
    </xf>
    <xf numFmtId="168" fontId="16" fillId="4" borderId="1" xfId="4" applyNumberFormat="1" applyFont="1" applyFill="1" applyBorder="1" applyAlignment="1">
      <alignment horizontal="center" vertical="center"/>
    </xf>
    <xf numFmtId="10" fontId="16" fillId="0" borderId="1" xfId="4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16" fillId="3" borderId="1" xfId="1" applyFont="1" applyFill="1" applyBorder="1" applyAlignment="1">
      <alignment horizontal="center" vertical="center"/>
    </xf>
    <xf numFmtId="168" fontId="16" fillId="0" borderId="1" xfId="0" applyNumberFormat="1" applyFont="1" applyBorder="1" applyAlignment="1">
      <alignment horizontal="center" vertical="center"/>
    </xf>
    <xf numFmtId="173" fontId="17" fillId="0" borderId="1" xfId="0" applyNumberFormat="1" applyFont="1" applyBorder="1" applyAlignment="1">
      <alignment horizontal="center" vertical="center"/>
    </xf>
    <xf numFmtId="10" fontId="17" fillId="0" borderId="1" xfId="0" applyNumberFormat="1" applyFont="1" applyBorder="1" applyAlignment="1">
      <alignment horizontal="center" vertical="center"/>
    </xf>
    <xf numFmtId="173" fontId="16" fillId="0" borderId="1" xfId="0" applyNumberFormat="1" applyFont="1" applyBorder="1" applyAlignment="1">
      <alignment horizontal="center" vertical="center"/>
    </xf>
    <xf numFmtId="165" fontId="18" fillId="3" borderId="1" xfId="0" applyNumberFormat="1" applyFont="1" applyFill="1" applyBorder="1" applyAlignment="1">
      <alignment horizontal="center"/>
    </xf>
    <xf numFmtId="168" fontId="18" fillId="0" borderId="0" xfId="4" applyNumberFormat="1" applyFont="1" applyAlignment="1">
      <alignment horizontal="center"/>
    </xf>
    <xf numFmtId="164" fontId="0" fillId="0" borderId="10" xfId="0" applyNumberFormat="1" applyBorder="1" applyAlignment="1">
      <alignment vertical="center"/>
    </xf>
    <xf numFmtId="165" fontId="0" fillId="0" borderId="0" xfId="0" applyNumberFormat="1"/>
    <xf numFmtId="165" fontId="6" fillId="3" borderId="1" xfId="1" applyFont="1" applyFill="1" applyBorder="1" applyAlignment="1">
      <alignment horizontal="center" vertical="center"/>
    </xf>
    <xf numFmtId="170" fontId="4" fillId="0" borderId="0" xfId="0" applyNumberFormat="1" applyFont="1"/>
    <xf numFmtId="0" fontId="0" fillId="4" borderId="1" xfId="0" applyFill="1" applyBorder="1"/>
    <xf numFmtId="164" fontId="0" fillId="0" borderId="2" xfId="0" applyNumberFormat="1" applyBorder="1"/>
    <xf numFmtId="165" fontId="4" fillId="0" borderId="0" xfId="0" applyNumberFormat="1" applyFont="1"/>
    <xf numFmtId="170" fontId="5" fillId="7" borderId="3" xfId="1" applyNumberFormat="1" applyFont="1" applyFill="1" applyBorder="1" applyAlignment="1">
      <alignment vertical="center"/>
    </xf>
    <xf numFmtId="1" fontId="1" fillId="7" borderId="3" xfId="1" applyNumberFormat="1" applyFont="1" applyFill="1" applyBorder="1" applyAlignment="1">
      <alignment horizontal="center"/>
    </xf>
    <xf numFmtId="1" fontId="0" fillId="7" borderId="0" xfId="1" applyNumberFormat="1" applyFont="1" applyFill="1" applyAlignment="1">
      <alignment horizontal="center"/>
    </xf>
    <xf numFmtId="165" fontId="0" fillId="0" borderId="0" xfId="1" applyFont="1" applyFill="1"/>
    <xf numFmtId="1" fontId="0" fillId="7" borderId="3" xfId="1" applyNumberFormat="1" applyFont="1" applyFill="1" applyBorder="1" applyAlignment="1">
      <alignment horizontal="center"/>
    </xf>
    <xf numFmtId="165" fontId="4" fillId="10" borderId="3" xfId="1" applyFont="1" applyFill="1" applyBorder="1" applyAlignment="1">
      <alignment horizontal="center" vertical="center"/>
    </xf>
    <xf numFmtId="1" fontId="0" fillId="10" borderId="3" xfId="0" applyNumberFormat="1" applyFill="1" applyBorder="1" applyAlignment="1">
      <alignment horizontal="center" vertical="center"/>
    </xf>
    <xf numFmtId="170" fontId="0" fillId="7" borderId="3" xfId="1" applyNumberFormat="1" applyFont="1" applyFill="1" applyBorder="1" applyAlignment="1">
      <alignment horizontal="center" vertical="center"/>
    </xf>
    <xf numFmtId="170" fontId="0" fillId="0" borderId="3" xfId="1" applyNumberFormat="1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left" vertical="center"/>
    </xf>
    <xf numFmtId="1" fontId="0" fillId="0" borderId="3" xfId="1" applyNumberFormat="1" applyFont="1" applyFill="1" applyBorder="1" applyAlignment="1">
      <alignment horizontal="center"/>
    </xf>
    <xf numFmtId="165" fontId="4" fillId="7" borderId="3" xfId="1" applyFont="1" applyFill="1" applyBorder="1" applyAlignment="1">
      <alignment horizontal="center" vertical="center"/>
    </xf>
    <xf numFmtId="1" fontId="1" fillId="0" borderId="3" xfId="1" applyNumberFormat="1" applyFont="1" applyFill="1" applyBorder="1" applyAlignment="1">
      <alignment horizontal="center"/>
    </xf>
    <xf numFmtId="0" fontId="1" fillId="7" borderId="3" xfId="4" applyNumberFormat="1" applyFont="1" applyFill="1" applyBorder="1" applyAlignment="1">
      <alignment horizontal="center" vertical="center"/>
    </xf>
    <xf numFmtId="0" fontId="0" fillId="0" borderId="0" xfId="4" applyNumberFormat="1" applyFont="1"/>
    <xf numFmtId="164" fontId="0" fillId="9" borderId="0" xfId="0" applyNumberFormat="1" applyFill="1"/>
    <xf numFmtId="1" fontId="0" fillId="9" borderId="0" xfId="0" applyNumberFormat="1" applyFill="1"/>
    <xf numFmtId="1" fontId="0" fillId="10" borderId="0" xfId="1" applyNumberFormat="1" applyFont="1" applyFill="1" applyAlignment="1">
      <alignment horizontal="center"/>
    </xf>
    <xf numFmtId="1" fontId="0" fillId="0" borderId="0" xfId="1" applyNumberFormat="1" applyFont="1" applyFill="1" applyAlignment="1">
      <alignment horizontal="center"/>
    </xf>
    <xf numFmtId="0" fontId="0" fillId="0" borderId="0" xfId="0" applyAlignment="1">
      <alignment horizontal="center"/>
    </xf>
    <xf numFmtId="3" fontId="5" fillId="8" borderId="3" xfId="0" applyNumberFormat="1" applyFont="1" applyFill="1" applyBorder="1" applyAlignment="1">
      <alignment horizontal="center"/>
    </xf>
    <xf numFmtId="3" fontId="5" fillId="8" borderId="3" xfId="0" applyNumberFormat="1" applyFont="1" applyFill="1" applyBorder="1" applyAlignment="1">
      <alignment horizontal="right"/>
    </xf>
    <xf numFmtId="170" fontId="0" fillId="0" borderId="0" xfId="1" applyNumberFormat="1" applyFont="1"/>
    <xf numFmtId="165" fontId="0" fillId="10" borderId="0" xfId="0" applyNumberFormat="1" applyFill="1"/>
    <xf numFmtId="165" fontId="0" fillId="10" borderId="0" xfId="1" applyFont="1" applyFill="1" applyBorder="1"/>
    <xf numFmtId="22" fontId="2" fillId="9" borderId="0" xfId="0" applyNumberFormat="1" applyFont="1" applyFill="1" applyAlignment="1">
      <alignment horizontal="center"/>
    </xf>
    <xf numFmtId="170" fontId="0" fillId="0" borderId="0" xfId="1" applyNumberFormat="1" applyFont="1" applyBorder="1"/>
    <xf numFmtId="3" fontId="4" fillId="0" borderId="0" xfId="0" applyNumberFormat="1" applyFont="1"/>
    <xf numFmtId="3" fontId="0" fillId="0" borderId="0" xfId="0" applyNumberFormat="1"/>
    <xf numFmtId="44" fontId="0" fillId="0" borderId="0" xfId="3" applyFont="1" applyBorder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174" fontId="1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70" fontId="1" fillId="7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4" fillId="7" borderId="5" xfId="1" applyNumberFormat="1" applyFont="1" applyFill="1" applyBorder="1" applyAlignment="1">
      <alignment horizontal="center" vertical="center"/>
    </xf>
    <xf numFmtId="1" fontId="0" fillId="7" borderId="6" xfId="0" applyNumberFormat="1" applyFill="1" applyBorder="1" applyAlignment="1">
      <alignment horizontal="center" vertical="center"/>
    </xf>
    <xf numFmtId="164" fontId="0" fillId="7" borderId="6" xfId="0" applyNumberFormat="1" applyFill="1" applyBorder="1" applyAlignment="1">
      <alignment horizontal="left" vertical="center"/>
    </xf>
    <xf numFmtId="170" fontId="1" fillId="7" borderId="6" xfId="1" applyNumberFormat="1" applyFont="1" applyFill="1" applyBorder="1" applyAlignment="1">
      <alignment vertical="center"/>
    </xf>
    <xf numFmtId="1" fontId="1" fillId="7" borderId="6" xfId="1" applyNumberFormat="1" applyFont="1" applyFill="1" applyBorder="1" applyAlignment="1">
      <alignment horizontal="center" vertical="center"/>
    </xf>
    <xf numFmtId="22" fontId="0" fillId="7" borderId="6" xfId="0" applyNumberFormat="1" applyFill="1" applyBorder="1" applyAlignment="1">
      <alignment horizontal="center" vertical="center"/>
    </xf>
    <xf numFmtId="165" fontId="1" fillId="7" borderId="6" xfId="1" applyFont="1" applyFill="1" applyBorder="1" applyAlignment="1">
      <alignment horizontal="center" vertical="center"/>
    </xf>
    <xf numFmtId="22" fontId="4" fillId="7" borderId="3" xfId="0" applyNumberFormat="1" applyFont="1" applyFill="1" applyBorder="1" applyAlignment="1">
      <alignment horizontal="center" vertical="center"/>
    </xf>
    <xf numFmtId="1" fontId="4" fillId="10" borderId="6" xfId="1" applyNumberFormat="1" applyFont="1" applyFill="1" applyBorder="1" applyAlignment="1">
      <alignment horizontal="center" vertical="center"/>
    </xf>
    <xf numFmtId="1" fontId="0" fillId="10" borderId="3" xfId="1" applyNumberFormat="1" applyFont="1" applyFill="1" applyBorder="1" applyAlignment="1">
      <alignment horizontal="center"/>
    </xf>
  </cellXfs>
  <cellStyles count="5">
    <cellStyle name="Millares" xfId="1" builtinId="3"/>
    <cellStyle name="Millares [0]" xfId="2" builtinId="6"/>
    <cellStyle name="Moneda" xfId="3" builtinId="4"/>
    <cellStyle name="Normal" xfId="0" builtinId="0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ianacg\OneDrive%20-%20Votorantim\Documentos\ARCHIVOS%20DIANA%20GIL\A&#209;O%202026\ENERO\BALANCE%20ENE%20FEB%20MA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uan%20Caballero\PazdelRio\POVE\2012\Mayo\Pove%20para%20consolidar%20MAYO%2020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uanacj\AppData\Local\Microsoft\Windows\Temporary%20Internet%20Files\Content.Outlook\A0CLS9AN\Pove%20Noviembre%20CARLOS%20J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ÑO INTERCAMBIO"/>
      <sheetName val="SM37 INICIO"/>
      <sheetName val="Hoja4"/>
      <sheetName val="Balance de Comprado"/>
      <sheetName val="Necesidad Ferroaleaciones"/>
      <sheetName val="COMPRA "/>
      <sheetName val="BALANCE TRIMESTRAL"/>
      <sheetName val="Hoja6"/>
      <sheetName val="alineacion campañas"/>
      <sheetName val="Hoja7"/>
      <sheetName val="Hoja5"/>
      <sheetName val="Hoja1"/>
      <sheetName val="Hoja19"/>
      <sheetName val="FORECAST ORG"/>
      <sheetName val="FORECAST TRIM"/>
      <sheetName val="PLAN DE VENTAS"/>
      <sheetName val="Fecha de Campañas 1504"/>
      <sheetName val="Fecha de Campañas"/>
      <sheetName val="Fecha de Campañas (2)"/>
      <sheetName val="cobertura"/>
      <sheetName val="ORDEN CAMPAÑAS"/>
      <sheetName val="Fecha de Campañas (3)"/>
      <sheetName val="CODCORR"/>
      <sheetName val="CONVERSIN  COD"/>
      <sheetName val="compra n"/>
      <sheetName val="Hoja9"/>
      <sheetName val="S&amp;OP"/>
      <sheetName val="Hoja3"/>
      <sheetName val="Hoja2"/>
      <sheetName val="PO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6">
          <cell r="C6" t="str">
            <v>Codigo</v>
          </cell>
          <cell r="D6" t="str">
            <v>Material</v>
          </cell>
          <cell r="E6" t="str">
            <v>No.</v>
          </cell>
          <cell r="F6" t="str">
            <v>Stock Fin Mes -1</v>
          </cell>
          <cell r="G6" t="str">
            <v>Cobert</v>
          </cell>
          <cell r="H6" t="str">
            <v>Directo</v>
          </cell>
          <cell r="I6" t="str">
            <v>Derivados</v>
          </cell>
          <cell r="J6" t="str">
            <v>Demanda neta</v>
          </cell>
          <cell r="K6" t="str">
            <v>Demanda Mes</v>
          </cell>
          <cell r="L6" t="str">
            <v xml:space="preserve">Producción </v>
          </cell>
        </row>
        <row r="7">
          <cell r="C7">
            <v>6097968</v>
          </cell>
          <cell r="D7" t="str">
            <v>ALAMBRON 1/4PULG 1008 NTC 330</v>
          </cell>
          <cell r="E7" t="str">
            <v>1/4"</v>
          </cell>
          <cell r="F7">
            <v>0</v>
          </cell>
          <cell r="G7">
            <v>0</v>
          </cell>
          <cell r="H7">
            <v>69.5</v>
          </cell>
          <cell r="I7">
            <v>0</v>
          </cell>
          <cell r="J7">
            <v>69.5</v>
          </cell>
          <cell r="K7">
            <v>69.5</v>
          </cell>
          <cell r="L7">
            <v>104.3</v>
          </cell>
        </row>
        <row r="8">
          <cell r="C8">
            <v>6097970</v>
          </cell>
          <cell r="D8" t="str">
            <v>ALAMBRON 1/4PULG 1012 NTC 330</v>
          </cell>
          <cell r="E8" t="str">
            <v>1/4"</v>
          </cell>
          <cell r="F8">
            <v>70</v>
          </cell>
          <cell r="G8">
            <v>1.6734532442255936</v>
          </cell>
          <cell r="H8">
            <v>846.00298259363092</v>
          </cell>
          <cell r="I8">
            <v>199.71559687177876</v>
          </cell>
          <cell r="J8">
            <v>1045.7185794654097</v>
          </cell>
          <cell r="K8">
            <v>1045.7417953196709</v>
          </cell>
          <cell r="L8">
            <v>1266.6797619429021</v>
          </cell>
        </row>
        <row r="9">
          <cell r="C9">
            <v>6097982</v>
          </cell>
          <cell r="D9" t="str">
            <v>ALAMBRON 1/4PULG 1015 NTC 330</v>
          </cell>
          <cell r="E9" t="str">
            <v>1/4"</v>
          </cell>
          <cell r="F9">
            <v>0</v>
          </cell>
          <cell r="G9">
            <v>0</v>
          </cell>
          <cell r="H9">
            <v>224</v>
          </cell>
          <cell r="I9">
            <v>84.204117659477504</v>
          </cell>
          <cell r="J9">
            <v>308.2041176594775</v>
          </cell>
          <cell r="K9">
            <v>308.2041176594775</v>
          </cell>
          <cell r="L9">
            <v>418.22983619694844</v>
          </cell>
        </row>
        <row r="10">
          <cell r="C10">
            <v>6097986</v>
          </cell>
          <cell r="D10" t="str">
            <v>ALAMBRON 1/4PULG 10B06 NTC 330</v>
          </cell>
          <cell r="E10" t="str">
            <v>1/4"</v>
          </cell>
          <cell r="F10">
            <v>0</v>
          </cell>
          <cell r="G10">
            <v>0</v>
          </cell>
          <cell r="H10">
            <v>99</v>
          </cell>
          <cell r="I10">
            <v>0</v>
          </cell>
          <cell r="J10">
            <v>99</v>
          </cell>
          <cell r="K10">
            <v>99</v>
          </cell>
          <cell r="L10">
            <v>99</v>
          </cell>
        </row>
        <row r="11">
          <cell r="C11">
            <v>6132286</v>
          </cell>
          <cell r="D11" t="str">
            <v>ALAMBRON 1/4PULG 10B22 NTC 330</v>
          </cell>
          <cell r="E11" t="str">
            <v>1/4"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C12">
            <v>6099425</v>
          </cell>
          <cell r="D12" t="str">
            <v>ALAMBRON 1/4PULG 1006</v>
          </cell>
          <cell r="E12" t="str">
            <v>1/4"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C13">
            <v>6097989</v>
          </cell>
          <cell r="D13" t="str">
            <v>ALAMBRON 3/8PULG 1008 NTC 330</v>
          </cell>
          <cell r="E13" t="str">
            <v>3/8"</v>
          </cell>
          <cell r="F13">
            <v>83</v>
          </cell>
          <cell r="G13">
            <v>345.83333333333337</v>
          </cell>
          <cell r="H13">
            <v>6</v>
          </cell>
          <cell r="I13">
            <v>0</v>
          </cell>
          <cell r="J13">
            <v>6</v>
          </cell>
          <cell r="K13">
            <v>6</v>
          </cell>
          <cell r="L13">
            <v>0</v>
          </cell>
        </row>
        <row r="14">
          <cell r="C14">
            <v>6097990</v>
          </cell>
          <cell r="D14" t="str">
            <v>ALAMBRON 3/8PULG 1012 NTC 330</v>
          </cell>
          <cell r="E14" t="str">
            <v>3/8"</v>
          </cell>
          <cell r="F14">
            <v>198</v>
          </cell>
          <cell r="G14">
            <v>16.077492785876931</v>
          </cell>
          <cell r="H14">
            <v>196</v>
          </cell>
          <cell r="I14">
            <v>111.88382653471092</v>
          </cell>
          <cell r="J14">
            <v>307.88382653471092</v>
          </cell>
          <cell r="K14">
            <v>307.88382653471092</v>
          </cell>
          <cell r="L14">
            <v>234.1683577618594</v>
          </cell>
        </row>
        <row r="15">
          <cell r="C15">
            <v>6097991</v>
          </cell>
          <cell r="D15" t="str">
            <v>ALAMBRON 3/8PULG 1015 NTC 330</v>
          </cell>
          <cell r="E15" t="str">
            <v>3/8"</v>
          </cell>
          <cell r="F15">
            <v>0</v>
          </cell>
          <cell r="G15">
            <v>0</v>
          </cell>
          <cell r="H15">
            <v>107.82528387860641</v>
          </cell>
          <cell r="I15">
            <v>93.1585297949877</v>
          </cell>
          <cell r="J15">
            <v>200.98381367359411</v>
          </cell>
          <cell r="K15">
            <v>200.98381367359409</v>
          </cell>
          <cell r="L15">
            <v>307.04791813215962</v>
          </cell>
        </row>
        <row r="16">
          <cell r="C16">
            <v>6097993</v>
          </cell>
          <cell r="D16" t="str">
            <v>ALAMBRON 3/8PULG 10B06 NTC 330</v>
          </cell>
          <cell r="E16" t="str">
            <v>3/8"</v>
          </cell>
          <cell r="F16">
            <v>112</v>
          </cell>
          <cell r="G16">
            <v>116.66666666666667</v>
          </cell>
          <cell r="H16">
            <v>24</v>
          </cell>
          <cell r="I16">
            <v>0</v>
          </cell>
          <cell r="J16">
            <v>24</v>
          </cell>
          <cell r="K16">
            <v>24</v>
          </cell>
          <cell r="L16">
            <v>0</v>
          </cell>
        </row>
        <row r="17">
          <cell r="C17">
            <v>6097996</v>
          </cell>
          <cell r="D17" t="str">
            <v>ALAMBRON 5,5MM 1008 NTC 330</v>
          </cell>
          <cell r="E17" t="str">
            <v>5,5MM</v>
          </cell>
          <cell r="F17">
            <v>35</v>
          </cell>
          <cell r="G17">
            <v>1.3120116574166876</v>
          </cell>
          <cell r="H17">
            <v>663.77549585342945</v>
          </cell>
          <cell r="I17">
            <v>3.1393101650241988</v>
          </cell>
          <cell r="J17">
            <v>666.91480601845365</v>
          </cell>
          <cell r="K17">
            <v>666.91480601845365</v>
          </cell>
          <cell r="L17">
            <v>838.72862883398204</v>
          </cell>
        </row>
        <row r="18">
          <cell r="C18">
            <v>6097998</v>
          </cell>
          <cell r="D18" t="str">
            <v>ALAMBRON 5,5MM 1012 NTC 330</v>
          </cell>
          <cell r="E18" t="str">
            <v>5,5MM</v>
          </cell>
          <cell r="F18">
            <v>137</v>
          </cell>
          <cell r="G18">
            <v>2.4744257156743785</v>
          </cell>
          <cell r="H18">
            <v>1034.0029825936308</v>
          </cell>
          <cell r="I18">
            <v>350.1565734213907</v>
          </cell>
          <cell r="J18">
            <v>1384.1595560150215</v>
          </cell>
          <cell r="K18">
            <v>1384.1595560150215</v>
          </cell>
          <cell r="L18">
            <v>1247.1595560150215</v>
          </cell>
        </row>
        <row r="19">
          <cell r="C19">
            <v>6097999</v>
          </cell>
          <cell r="D19" t="str">
            <v>ALAMBRON 5,5MM 1015 NTC 330</v>
          </cell>
          <cell r="E19" t="str">
            <v>5,5MM</v>
          </cell>
          <cell r="F19">
            <v>9</v>
          </cell>
          <cell r="G19">
            <v>0.83333333333333326</v>
          </cell>
          <cell r="H19">
            <v>270</v>
          </cell>
          <cell r="I19">
            <v>0</v>
          </cell>
          <cell r="J19">
            <v>270</v>
          </cell>
          <cell r="K19">
            <v>270</v>
          </cell>
          <cell r="L19">
            <v>261</v>
          </cell>
        </row>
        <row r="20">
          <cell r="C20">
            <v>6098005</v>
          </cell>
          <cell r="D20" t="str">
            <v>ALAMBRON 5,5MM 10B06 NTC 330</v>
          </cell>
          <cell r="E20" t="str">
            <v>5,5MM</v>
          </cell>
          <cell r="F20">
            <v>245</v>
          </cell>
          <cell r="G20">
            <v>1.7008361303846469</v>
          </cell>
          <cell r="H20">
            <v>3299.6824367994013</v>
          </cell>
          <cell r="I20">
            <v>301.48753518068679</v>
          </cell>
          <cell r="J20">
            <v>3601.1699719800881</v>
          </cell>
          <cell r="K20">
            <v>3601.1699719800881</v>
          </cell>
          <cell r="L20">
            <v>4052.9778538915525</v>
          </cell>
        </row>
        <row r="21">
          <cell r="C21">
            <v>6098007</v>
          </cell>
          <cell r="D21" t="str">
            <v>ALAMBRON 5,5MM 10B22 NTC 330</v>
          </cell>
          <cell r="E21" t="str">
            <v>5,5MM</v>
          </cell>
          <cell r="F21">
            <v>0</v>
          </cell>
          <cell r="G21">
            <v>0</v>
          </cell>
          <cell r="H21">
            <v>673</v>
          </cell>
          <cell r="I21">
            <v>0</v>
          </cell>
          <cell r="J21">
            <v>673</v>
          </cell>
          <cell r="K21">
            <v>673</v>
          </cell>
          <cell r="L21">
            <v>673</v>
          </cell>
        </row>
        <row r="22">
          <cell r="C22">
            <v>6134124</v>
          </cell>
          <cell r="D22" t="str">
            <v>ALAMBRON 5,5MM 10B04 NTC 330</v>
          </cell>
          <cell r="E22" t="str">
            <v>5,5MM</v>
          </cell>
          <cell r="F22">
            <v>352</v>
          </cell>
          <cell r="G22">
            <v>36.666666666666671</v>
          </cell>
          <cell r="H22">
            <v>240</v>
          </cell>
          <cell r="I22">
            <v>0</v>
          </cell>
          <cell r="J22">
            <v>240</v>
          </cell>
          <cell r="K22">
            <v>240</v>
          </cell>
          <cell r="L22">
            <v>0</v>
          </cell>
        </row>
        <row r="23">
          <cell r="C23">
            <v>6098008</v>
          </cell>
          <cell r="D23" t="str">
            <v>ALAMBRON 5,5MM ELECTRODO NTC 330</v>
          </cell>
          <cell r="E23" t="str">
            <v>5,5MM</v>
          </cell>
          <cell r="F23">
            <v>671</v>
          </cell>
          <cell r="G23">
            <v>14.461206896551724</v>
          </cell>
          <cell r="H23">
            <v>1160</v>
          </cell>
          <cell r="I23">
            <v>0</v>
          </cell>
          <cell r="J23">
            <v>1160</v>
          </cell>
          <cell r="K23">
            <v>1160</v>
          </cell>
          <cell r="L23">
            <v>999.40000000000009</v>
          </cell>
        </row>
        <row r="24">
          <cell r="C24">
            <v>6098011</v>
          </cell>
          <cell r="D24" t="str">
            <v>ALAMBRON 8MM 1008 NTC 330</v>
          </cell>
          <cell r="E24" t="str">
            <v>8MM</v>
          </cell>
          <cell r="F24">
            <v>550</v>
          </cell>
          <cell r="G24">
            <v>25.622029018929993</v>
          </cell>
          <cell r="H24">
            <v>536.64758516358188</v>
          </cell>
          <cell r="I24">
            <v>0</v>
          </cell>
          <cell r="J24">
            <v>536.64758516358188</v>
          </cell>
          <cell r="K24">
            <v>536.64758516358188</v>
          </cell>
          <cell r="L24">
            <v>33.635569653979701</v>
          </cell>
        </row>
        <row r="25">
          <cell r="C25">
            <v>6098013</v>
          </cell>
          <cell r="D25" t="str">
            <v>ALAMBRON 8MM 1012 NTC 330</v>
          </cell>
          <cell r="E25" t="str">
            <v>8MM</v>
          </cell>
          <cell r="F25">
            <v>83</v>
          </cell>
          <cell r="G25">
            <v>1.2807612804857209</v>
          </cell>
          <cell r="H25">
            <v>921</v>
          </cell>
          <cell r="I25">
            <v>699.13017696246175</v>
          </cell>
          <cell r="J25">
            <v>1620.1301769624617</v>
          </cell>
          <cell r="K25">
            <v>1620.1301769624617</v>
          </cell>
          <cell r="L25">
            <v>1776.9005770498384</v>
          </cell>
        </row>
        <row r="26">
          <cell r="C26">
            <v>6099373</v>
          </cell>
          <cell r="D26" t="str">
            <v>ALAMBRON 8MM 1015 NTC 330</v>
          </cell>
          <cell r="E26" t="str">
            <v>8MM</v>
          </cell>
          <cell r="F26">
            <v>400</v>
          </cell>
          <cell r="G26">
            <v>22.898553036651723</v>
          </cell>
          <cell r="H26">
            <v>38</v>
          </cell>
          <cell r="I26">
            <v>398.73203252026923</v>
          </cell>
          <cell r="J26">
            <v>436.73203252026923</v>
          </cell>
          <cell r="K26">
            <v>436.70881666600809</v>
          </cell>
          <cell r="L26">
            <v>110.46892197785678</v>
          </cell>
        </row>
        <row r="27">
          <cell r="C27">
            <v>6098018</v>
          </cell>
          <cell r="D27" t="str">
            <v>ALAMBRON 8MM 10B06 NTC 330</v>
          </cell>
          <cell r="E27" t="str">
            <v>8MM</v>
          </cell>
          <cell r="F27">
            <v>36.480000000000018</v>
          </cell>
          <cell r="G27">
            <v>3.0174902687409797</v>
          </cell>
          <cell r="H27">
            <v>302.23792581790963</v>
          </cell>
          <cell r="I27">
            <v>0</v>
          </cell>
          <cell r="J27">
            <v>302.23792581790963</v>
          </cell>
          <cell r="K27">
            <v>302.23792581790963</v>
          </cell>
          <cell r="L27">
            <v>265.75792581790961</v>
          </cell>
        </row>
        <row r="28">
          <cell r="C28">
            <v>6098009</v>
          </cell>
          <cell r="D28" t="str">
            <v>ALAMBRON 8MM 1006</v>
          </cell>
          <cell r="E28" t="str">
            <v>8MM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C29">
            <v>6098497</v>
          </cell>
          <cell r="D29" t="str">
            <v>ROLLO CORRU 12MM NTC-2289</v>
          </cell>
          <cell r="E29" t="str">
            <v>12MM</v>
          </cell>
          <cell r="F29">
            <v>96.852877142008538</v>
          </cell>
          <cell r="G29">
            <v>3.6483752790370487</v>
          </cell>
          <cell r="H29">
            <v>0</v>
          </cell>
          <cell r="I29">
            <v>657.10028732073795</v>
          </cell>
          <cell r="J29">
            <v>657.10028732073795</v>
          </cell>
          <cell r="K29">
            <v>663.67129019394531</v>
          </cell>
          <cell r="L29">
            <v>600.59454353957858</v>
          </cell>
        </row>
        <row r="30">
          <cell r="C30">
            <v>6098495</v>
          </cell>
          <cell r="D30" t="str">
            <v>ROLLO CORRU 8,5MM NTC 2289</v>
          </cell>
          <cell r="E30" t="str">
            <v>8,5MM</v>
          </cell>
          <cell r="F30">
            <v>6.3869999999999996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C31">
            <v>6098496</v>
          </cell>
          <cell r="D31" t="str">
            <v>ROLLO CORRU 9MM NTC 2289</v>
          </cell>
          <cell r="E31" t="str">
            <v>9MM</v>
          </cell>
          <cell r="F31">
            <v>91.906158538062755</v>
          </cell>
          <cell r="G31">
            <v>1.8420909603790008</v>
          </cell>
          <cell r="H31">
            <v>126.21109302866579</v>
          </cell>
          <cell r="I31">
            <v>1109.996492472264</v>
          </cell>
          <cell r="J31">
            <v>1236.2075855009298</v>
          </cell>
          <cell r="K31">
            <v>1247.3075504256524</v>
          </cell>
          <cell r="L31">
            <v>1251.1909243113785</v>
          </cell>
        </row>
        <row r="32">
          <cell r="C32">
            <v>6098498</v>
          </cell>
          <cell r="D32" t="str">
            <v>ROLLO CORRU N.2 SR NTC 2289</v>
          </cell>
          <cell r="E32" t="str">
            <v>N.2</v>
          </cell>
          <cell r="F32">
            <v>197.46920688563841</v>
          </cell>
          <cell r="G32">
            <v>2.0020484874096529</v>
          </cell>
          <cell r="H32">
            <v>1570.7489245002926</v>
          </cell>
          <cell r="I32">
            <v>871.72771460476361</v>
          </cell>
          <cell r="J32">
            <v>2442.4766391050562</v>
          </cell>
          <cell r="K32">
            <v>2465.8394655208081</v>
          </cell>
          <cell r="L32">
            <v>2448.5409740354767</v>
          </cell>
        </row>
        <row r="33">
          <cell r="C33">
            <v>6098500</v>
          </cell>
          <cell r="D33" t="str">
            <v>ROLLO CORRU N.4 SR NTC- 2289</v>
          </cell>
          <cell r="E33" t="str">
            <v>N.4</v>
          </cell>
          <cell r="F33">
            <v>520.67471559003798</v>
          </cell>
          <cell r="G33">
            <v>2.5166091198139799</v>
          </cell>
          <cell r="H33">
            <v>518.31774359661676</v>
          </cell>
          <cell r="I33">
            <v>4492.5285054020787</v>
          </cell>
          <cell r="J33">
            <v>5010.846248998696</v>
          </cell>
          <cell r="K33">
            <v>5172.3836599277347</v>
          </cell>
          <cell r="L33">
            <v>4914.0865351910779</v>
          </cell>
        </row>
        <row r="34">
          <cell r="C34">
            <v>6098499</v>
          </cell>
          <cell r="D34" t="str">
            <v>ROLLO CORRUGADO N.3 SR NTC 2289</v>
          </cell>
          <cell r="E34" t="str">
            <v>N.3</v>
          </cell>
          <cell r="F34">
            <v>295.53224701578256</v>
          </cell>
          <cell r="G34">
            <v>0.92269202375645376</v>
          </cell>
          <cell r="H34">
            <v>4571.0602606235061</v>
          </cell>
          <cell r="I34">
            <v>3291.8126245705162</v>
          </cell>
          <cell r="J34">
            <v>7862.8728851940223</v>
          </cell>
          <cell r="K34">
            <v>8007.3372102160065</v>
          </cell>
          <cell r="L34">
            <v>8097.1321156484864</v>
          </cell>
        </row>
        <row r="35">
          <cell r="C35">
            <v>6138036</v>
          </cell>
          <cell r="D35" t="str">
            <v>ROLLO CORRU 11MM SR NTC 2289</v>
          </cell>
          <cell r="E35" t="str">
            <v>N.11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C36">
            <v>6098503</v>
          </cell>
          <cell r="D36" t="str">
            <v>ROLLO LISO 3/8PULG AH-28 NTC 161</v>
          </cell>
          <cell r="E36" t="str">
            <v>3/8"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C37">
            <v>6098501</v>
          </cell>
          <cell r="D37" t="str">
            <v>ROLLO LISO 1/2PULG AH-28 NTC 161</v>
          </cell>
          <cell r="E37" t="str">
            <v>1/2"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9">
          <cell r="C39">
            <v>6098040</v>
          </cell>
          <cell r="D39" t="str">
            <v>BARRA CORRU N.10X12M NTC 2289</v>
          </cell>
          <cell r="E39" t="str">
            <v>N.10</v>
          </cell>
          <cell r="F39">
            <v>361</v>
          </cell>
          <cell r="G39">
            <v>11.350566115171809</v>
          </cell>
          <cell r="H39">
            <v>340</v>
          </cell>
          <cell r="I39">
            <v>496.15645022931938</v>
          </cell>
          <cell r="J39">
            <v>836.15645022931938</v>
          </cell>
          <cell r="K39">
            <v>795.11452630866359</v>
          </cell>
          <cell r="L39">
            <v>1289.6405320637025</v>
          </cell>
        </row>
        <row r="40">
          <cell r="C40">
            <v>6099559</v>
          </cell>
          <cell r="D40" t="str">
            <v>BARRA CORRU N.10x14M NTC 2289</v>
          </cell>
          <cell r="E40" t="str">
            <v>N.10</v>
          </cell>
          <cell r="F40">
            <v>1</v>
          </cell>
          <cell r="G40">
            <v>0.60913323771885552</v>
          </cell>
          <cell r="H40">
            <v>0</v>
          </cell>
          <cell r="I40">
            <v>0</v>
          </cell>
          <cell r="J40">
            <v>0</v>
          </cell>
          <cell r="K40">
            <v>41.041923920655783</v>
          </cell>
          <cell r="L40">
            <v>95.326671983641319</v>
          </cell>
        </row>
        <row r="41">
          <cell r="C41">
            <v>6099560</v>
          </cell>
          <cell r="D41" t="str">
            <v>BARRA CORRU N.10x9M NTC 2289</v>
          </cell>
          <cell r="E41" t="str">
            <v>N.10</v>
          </cell>
          <cell r="F41">
            <v>58</v>
          </cell>
          <cell r="G41">
            <v>35.329727787693621</v>
          </cell>
          <cell r="H41">
            <v>0</v>
          </cell>
          <cell r="I41">
            <v>0</v>
          </cell>
          <cell r="J41">
            <v>0</v>
          </cell>
          <cell r="K41">
            <v>41.041923920655783</v>
          </cell>
          <cell r="L41">
            <v>0</v>
          </cell>
        </row>
        <row r="42">
          <cell r="C42">
            <v>6195032</v>
          </cell>
          <cell r="D42" t="str">
            <v>BARRA CORR N.9X14m NTC 2289 G60</v>
          </cell>
          <cell r="E42" t="str">
            <v>N.9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100</v>
          </cell>
        </row>
        <row r="43">
          <cell r="C43">
            <v>6098059</v>
          </cell>
          <cell r="D43" t="str">
            <v>BARRA CORR N.9X12m NTC 2289 G60</v>
          </cell>
          <cell r="E43" t="str">
            <v>N.9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200</v>
          </cell>
        </row>
        <row r="44">
          <cell r="C44">
            <v>6099561</v>
          </cell>
          <cell r="D44" t="str">
            <v>BARRA CORRU N.5X14M NTC 2289</v>
          </cell>
          <cell r="E44" t="str">
            <v>N.5</v>
          </cell>
          <cell r="F44">
            <v>23</v>
          </cell>
          <cell r="G44">
            <v>4.4770992633972737</v>
          </cell>
          <cell r="H44">
            <v>128.43137178148771</v>
          </cell>
          <cell r="I44">
            <v>0</v>
          </cell>
          <cell r="J44">
            <v>128.43137178148771</v>
          </cell>
          <cell r="K44">
            <v>128.43137178148771</v>
          </cell>
          <cell r="L44">
            <v>191.83137178148769</v>
          </cell>
        </row>
        <row r="45">
          <cell r="C45">
            <v>6098046</v>
          </cell>
          <cell r="D45" t="str">
            <v>BARRA CORRU N.5X12M NTC 2289</v>
          </cell>
          <cell r="E45" t="str">
            <v>N.5</v>
          </cell>
          <cell r="F45">
            <v>803</v>
          </cell>
          <cell r="G45">
            <v>15.575132270965705</v>
          </cell>
          <cell r="H45">
            <v>241.48716514016888</v>
          </cell>
          <cell r="I45">
            <v>967.63260681229713</v>
          </cell>
          <cell r="J45">
            <v>1209.119771952466</v>
          </cell>
          <cell r="K45">
            <v>1288.9136124656031</v>
          </cell>
          <cell r="L45">
            <v>1312.6437755921311</v>
          </cell>
        </row>
        <row r="46">
          <cell r="C46">
            <v>6099562</v>
          </cell>
          <cell r="D46" t="str">
            <v>BARRA CORRU N.5X9M NTC 2289</v>
          </cell>
          <cell r="E46" t="str">
            <v>N.5</v>
          </cell>
          <cell r="F46">
            <v>61</v>
          </cell>
          <cell r="G46">
            <v>17.547812797033497</v>
          </cell>
          <cell r="H46">
            <v>86.905417651697604</v>
          </cell>
          <cell r="I46">
            <v>0</v>
          </cell>
          <cell r="J46">
            <v>86.905417651697604</v>
          </cell>
          <cell r="K46">
            <v>86.905417651697604</v>
          </cell>
          <cell r="L46">
            <v>87.834860365138979</v>
          </cell>
        </row>
        <row r="47">
          <cell r="C47">
            <v>6195123</v>
          </cell>
          <cell r="D47" t="str">
            <v>BARRA CORRU N.5X10 M NTC 2289</v>
          </cell>
          <cell r="E47" t="str">
            <v>N.5</v>
          </cell>
          <cell r="F47">
            <v>57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C48">
            <v>6098047</v>
          </cell>
          <cell r="D48" t="str">
            <v>BARRA CORRU N.5X6M NTC 2289</v>
          </cell>
          <cell r="E48" t="str">
            <v>N.5</v>
          </cell>
          <cell r="F48">
            <v>157</v>
          </cell>
          <cell r="G48">
            <v>9.4597796022099647</v>
          </cell>
          <cell r="H48">
            <v>414.91452920140483</v>
          </cell>
          <cell r="I48">
            <v>0</v>
          </cell>
          <cell r="J48">
            <v>414.91452920140483</v>
          </cell>
          <cell r="K48">
            <v>414.91452920140483</v>
          </cell>
          <cell r="L48">
            <v>535.08033676998321</v>
          </cell>
        </row>
        <row r="49">
          <cell r="C49">
            <v>6098049</v>
          </cell>
          <cell r="D49" t="str">
            <v>BARRA CORRU N.6X12M NTC 2289</v>
          </cell>
          <cell r="E49" t="str">
            <v>N.6</v>
          </cell>
          <cell r="F49">
            <v>761</v>
          </cell>
          <cell r="G49">
            <v>22.040094577436566</v>
          </cell>
          <cell r="H49">
            <v>266.45210117566774</v>
          </cell>
          <cell r="I49">
            <v>647.38717693220497</v>
          </cell>
          <cell r="J49">
            <v>913.8392781078727</v>
          </cell>
          <cell r="K49">
            <v>863.19956264964242</v>
          </cell>
          <cell r="L49">
            <v>1148.7463762212656</v>
          </cell>
        </row>
        <row r="50">
          <cell r="C50">
            <v>6099563</v>
          </cell>
          <cell r="D50" t="str">
            <v>BARRA CORRU N.6X14M NTC 2289</v>
          </cell>
          <cell r="E50" t="str">
            <v>N.6</v>
          </cell>
          <cell r="F50">
            <v>86</v>
          </cell>
          <cell r="G50">
            <v>18.122093362209355</v>
          </cell>
          <cell r="H50">
            <v>68</v>
          </cell>
          <cell r="I50">
            <v>0</v>
          </cell>
          <cell r="J50">
            <v>68</v>
          </cell>
          <cell r="K50">
            <v>118.6397154582302</v>
          </cell>
          <cell r="L50">
            <v>194.17073437428996</v>
          </cell>
        </row>
        <row r="51">
          <cell r="C51">
            <v>6098050</v>
          </cell>
          <cell r="D51" t="str">
            <v>BARRA CORRU N.6X6M NTC 2289</v>
          </cell>
          <cell r="E51" t="str">
            <v>N.6</v>
          </cell>
          <cell r="F51">
            <v>75</v>
          </cell>
          <cell r="G51">
            <v>69.764708808141705</v>
          </cell>
          <cell r="H51">
            <v>26.87605283577394</v>
          </cell>
          <cell r="I51">
            <v>0</v>
          </cell>
          <cell r="J51">
            <v>26.87605283577394</v>
          </cell>
          <cell r="K51">
            <v>26.87605283577394</v>
          </cell>
          <cell r="L51">
            <v>0</v>
          </cell>
        </row>
        <row r="52">
          <cell r="C52">
            <v>6099564</v>
          </cell>
          <cell r="D52" t="str">
            <v>BARRA CORRU N.6X9M NTC 2289</v>
          </cell>
          <cell r="E52" t="str">
            <v>N.6</v>
          </cell>
          <cell r="F52">
            <v>137</v>
          </cell>
          <cell r="G52">
            <v>49.571281301663987</v>
          </cell>
          <cell r="H52">
            <v>18.452708825848802</v>
          </cell>
          <cell r="I52">
            <v>0</v>
          </cell>
          <cell r="J52">
            <v>18.452708825848802</v>
          </cell>
          <cell r="K52">
            <v>69.092424284079001</v>
          </cell>
          <cell r="L52">
            <v>33.631312128006527</v>
          </cell>
        </row>
        <row r="53">
          <cell r="C53">
            <v>6130321</v>
          </cell>
          <cell r="D53" t="str">
            <v>BARRA CORRU N.6X15M NTC 2289</v>
          </cell>
          <cell r="E53" t="str">
            <v>N.6</v>
          </cell>
          <cell r="F53">
            <v>50</v>
          </cell>
          <cell r="G53">
            <v>148.2558274496393</v>
          </cell>
          <cell r="H53">
            <v>8.4313717814877105</v>
          </cell>
          <cell r="I53">
            <v>0</v>
          </cell>
          <cell r="J53">
            <v>8.4313717814877105</v>
          </cell>
          <cell r="K53">
            <v>8.4313717814877105</v>
          </cell>
          <cell r="L53">
            <v>0</v>
          </cell>
        </row>
        <row r="54">
          <cell r="C54">
            <v>6098052</v>
          </cell>
          <cell r="D54" t="str">
            <v>BARRA CORRU N.7X12M NTC 2289</v>
          </cell>
          <cell r="E54" t="str">
            <v>N.7</v>
          </cell>
          <cell r="F54">
            <v>132</v>
          </cell>
          <cell r="G54">
            <v>8.5576888314849082</v>
          </cell>
          <cell r="H54">
            <v>0</v>
          </cell>
          <cell r="I54">
            <v>353.28494259914874</v>
          </cell>
          <cell r="J54">
            <v>353.28494259914874</v>
          </cell>
          <cell r="K54">
            <v>385.61813416945569</v>
          </cell>
          <cell r="L54">
            <v>810.9415760574152</v>
          </cell>
        </row>
        <row r="55">
          <cell r="C55">
            <v>6099565</v>
          </cell>
          <cell r="D55" t="str">
            <v>BARRA CORRU N.7X14M NTC 2289</v>
          </cell>
          <cell r="E55" t="str">
            <v>N.7</v>
          </cell>
          <cell r="F55">
            <v>59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C56">
            <v>6098053</v>
          </cell>
          <cell r="D56" t="str">
            <v>BARRA CORRU N.7X6M NTC 2289</v>
          </cell>
          <cell r="E56" t="str">
            <v>N.7</v>
          </cell>
          <cell r="F56">
            <v>12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C57">
            <v>6099566</v>
          </cell>
          <cell r="D57" t="str">
            <v>BARRA CORRU N.7X9M NTC 2289</v>
          </cell>
          <cell r="E57" t="str">
            <v>N.7</v>
          </cell>
          <cell r="F57">
            <v>23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C58">
            <v>6130210</v>
          </cell>
          <cell r="D58" t="str">
            <v>BARRA CORRU N.7X15M NTC 2289</v>
          </cell>
          <cell r="E58" t="str">
            <v>N.7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C59">
            <v>6098055</v>
          </cell>
          <cell r="D59" t="str">
            <v>BARRA CORRU N.8X12M NTC 2289</v>
          </cell>
          <cell r="E59" t="str">
            <v>N.8</v>
          </cell>
          <cell r="F59">
            <v>385</v>
          </cell>
          <cell r="G59">
            <v>14.895865457653565</v>
          </cell>
          <cell r="H59">
            <v>42.648714689958666</v>
          </cell>
          <cell r="I59">
            <v>571.67448064828511</v>
          </cell>
          <cell r="J59">
            <v>614.32319533824375</v>
          </cell>
          <cell r="K59">
            <v>646.1524526629388</v>
          </cell>
          <cell r="L59">
            <v>0.15245266293879922</v>
          </cell>
        </row>
        <row r="60">
          <cell r="C60">
            <v>6098056</v>
          </cell>
          <cell r="D60" t="str">
            <v>BARRA CORRU N.8X6M NTC 2289</v>
          </cell>
          <cell r="E60" t="str">
            <v>N.8</v>
          </cell>
          <cell r="F60">
            <v>34</v>
          </cell>
          <cell r="G60">
            <v>117.25727711690426</v>
          </cell>
          <cell r="H60">
            <v>7.2490170409855157</v>
          </cell>
          <cell r="I60">
            <v>0</v>
          </cell>
          <cell r="J60">
            <v>7.2490170409855157</v>
          </cell>
          <cell r="K60">
            <v>7.2490170409855157</v>
          </cell>
          <cell r="L60">
            <v>0</v>
          </cell>
        </row>
        <row r="61">
          <cell r="C61">
            <v>6099400</v>
          </cell>
          <cell r="D61" t="str">
            <v>BARRA CORRU N.8X14M NTC 2289</v>
          </cell>
          <cell r="E61" t="str">
            <v>N.8</v>
          </cell>
          <cell r="F61">
            <v>111</v>
          </cell>
          <cell r="G61">
            <v>275.69771899664863</v>
          </cell>
          <cell r="H61">
            <v>10.065371632740032</v>
          </cell>
          <cell r="I61">
            <v>0</v>
          </cell>
          <cell r="J61">
            <v>10.065371632740032</v>
          </cell>
          <cell r="K61">
            <v>10.065371632740032</v>
          </cell>
          <cell r="L61">
            <v>0</v>
          </cell>
        </row>
        <row r="62">
          <cell r="C62">
            <v>6099316</v>
          </cell>
          <cell r="D62" t="str">
            <v>BARRA CORRU N.8X15M NTC 2289</v>
          </cell>
          <cell r="E62" t="str">
            <v>N.8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C63">
            <v>6098057</v>
          </cell>
          <cell r="D63" t="str">
            <v>BARRA CORRU N.8X9M NTC 2289</v>
          </cell>
          <cell r="E63" t="str">
            <v>N.8</v>
          </cell>
          <cell r="F63">
            <v>136</v>
          </cell>
          <cell r="G63">
            <v>188.88888888888889</v>
          </cell>
          <cell r="H63">
            <v>18</v>
          </cell>
          <cell r="I63">
            <v>0</v>
          </cell>
          <cell r="J63">
            <v>18</v>
          </cell>
          <cell r="K63">
            <v>18</v>
          </cell>
          <cell r="L63">
            <v>0</v>
          </cell>
        </row>
        <row r="64"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ódigos"/>
      <sheetName val="Productos por Jerarquia(Luisa)"/>
      <sheetName val="Productos por Jerarquia"/>
      <sheetName val="POVE MAYO"/>
      <sheetName val="Equivalencias Comer-Propios"/>
      <sheetName val="Cod nuev y antiguos"/>
      <sheetName val="centros"/>
      <sheetName val="pegar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BOGOTÁ DISTRIBUCIÓN</v>
          </cell>
        </row>
        <row r="2">
          <cell r="A2" t="str">
            <v>BOGOTÁ ARMALCO CONSIGNACIÓN</v>
          </cell>
        </row>
        <row r="3">
          <cell r="A3" t="str">
            <v>BOGOTÁ PROALCO</v>
          </cell>
        </row>
        <row r="4">
          <cell r="A4" t="str">
            <v>BOGOTÁ DIOGENES PARRADO</v>
          </cell>
        </row>
        <row r="5">
          <cell r="A5" t="str">
            <v>BOGOTÁ FERRETERIA ANDRES MARTINEZ</v>
          </cell>
        </row>
        <row r="6">
          <cell r="A6" t="str">
            <v>BOGOTÁ PROMATTCO</v>
          </cell>
        </row>
        <row r="7">
          <cell r="A7" t="str">
            <v>BOGOTÁ HIERROS Y CEMENTOS EL LAGUITO</v>
          </cell>
        </row>
        <row r="8">
          <cell r="A8" t="str">
            <v>BOGOTÁ FERRELUGUE</v>
          </cell>
        </row>
        <row r="9">
          <cell r="A9" t="str">
            <v xml:space="preserve">BOGOTÁ HIERROS HB  </v>
          </cell>
        </row>
        <row r="10">
          <cell r="A10" t="str">
            <v>BOGOTÁ CONSTRUVARIOS BOGOTA</v>
          </cell>
        </row>
        <row r="11">
          <cell r="A11" t="str">
            <v>BOGOTÁ FIG Y MALLAS ANDRES M</v>
          </cell>
        </row>
        <row r="12">
          <cell r="A12" t="str">
            <v>BOGOTÁ HIERROS ANTOMAR- FUNZA</v>
          </cell>
        </row>
        <row r="13">
          <cell r="A13" t="str">
            <v>BOGOTÁ INVERSIONES DISTRICEM</v>
          </cell>
        </row>
        <row r="14">
          <cell r="A14" t="str">
            <v>BELENCITO PRODUCTOS TERMINADOS</v>
          </cell>
        </row>
        <row r="15">
          <cell r="A15" t="str">
            <v>COSTA NORTE ALPOPULAR BARRANQUILLA</v>
          </cell>
        </row>
        <row r="16">
          <cell r="A16" t="str">
            <v>COSTA NORTE SIGMA STEEL ZONA FRANCA</v>
          </cell>
        </row>
        <row r="17">
          <cell r="A17" t="str">
            <v>COSTA NORTE SIGMA STEEL NACIONALIZADO</v>
          </cell>
        </row>
        <row r="18">
          <cell r="A18" t="str">
            <v>COSTA NORTE LA CASITA VALLEDUPAR</v>
          </cell>
        </row>
        <row r="19">
          <cell r="A19" t="str">
            <v>COSTA NORTE PUERTO PALERMO</v>
          </cell>
        </row>
        <row r="20">
          <cell r="A20" t="str">
            <v>COSTA NORTE SOCIEDAD PORTUARIA BARRANQUILLA</v>
          </cell>
        </row>
        <row r="21">
          <cell r="A21" t="str">
            <v>COSTA NORTE FERRO MATERIALES GARCES</v>
          </cell>
        </row>
        <row r="22">
          <cell r="A22" t="str">
            <v>COSTA NORTE HIERROS ANTOMAR - B/QUILLA</v>
          </cell>
        </row>
        <row r="23">
          <cell r="A23" t="str">
            <v>COSTA NORTE HIERROS ANTOMAR - VALLEDUPAR</v>
          </cell>
        </row>
        <row r="24">
          <cell r="A24" t="str">
            <v>COSTA NORTE SOCIEDAD PORTUARIA SANTA MARTA</v>
          </cell>
        </row>
        <row r="25">
          <cell r="A25" t="str">
            <v>COSTA NORTE HIERROS ANTOMAR- SINCELEJO</v>
          </cell>
        </row>
        <row r="26">
          <cell r="A26" t="str">
            <v>COSTA NORTE HIERROS ANTOMAR - MONTERIA</v>
          </cell>
        </row>
        <row r="27">
          <cell r="A27" t="str">
            <v>SUR OCCIDENTE CALI ALMACENAR ALMAGRAN</v>
          </cell>
        </row>
        <row r="28">
          <cell r="A28" t="str">
            <v>SUR OCCIDENTE FERRETERIA TUBOLAMINAS CALI</v>
          </cell>
        </row>
        <row r="29">
          <cell r="A29" t="str">
            <v>SUR OCCIDENTE FERRETERIA TUBOLAMINAS POPAYAN</v>
          </cell>
        </row>
        <row r="30">
          <cell r="A30" t="str">
            <v>SUR OCCIDENTE FERRETERIA TUBOLAMINAS PALMIRA</v>
          </cell>
        </row>
        <row r="31">
          <cell r="A31" t="str">
            <v>SUR OCCIDENTE SOFERCO PALMIRA</v>
          </cell>
        </row>
        <row r="32">
          <cell r="A32" t="str">
            <v>SUR OCCIDENTE SOFERCO BUGA</v>
          </cell>
        </row>
        <row r="33">
          <cell r="A33" t="str">
            <v>SUR OCCIDENTE SOFERCO TULUA</v>
          </cell>
        </row>
        <row r="34">
          <cell r="A34" t="str">
            <v>SUR OCCIDENTE HIERROS HB CALI</v>
          </cell>
        </row>
        <row r="35">
          <cell r="A35" t="str">
            <v>SUR OCCIDENTE HIERROS ANTOMAR - PEREIRA</v>
          </cell>
        </row>
        <row r="36">
          <cell r="A36" t="str">
            <v>SUR OCCIDENTE HIERROS ANTOMAR - CALI</v>
          </cell>
        </row>
        <row r="37">
          <cell r="A37" t="str">
            <v>NOROCCIDENTE AL POPULAR MEDELLÍN</v>
          </cell>
        </row>
        <row r="38">
          <cell r="A38" t="str">
            <v>NOROCCIDENTE PROALCO - TEBAIDA</v>
          </cell>
        </row>
        <row r="39">
          <cell r="A39" t="str">
            <v>NOROCCIDENTE FERRASA MEDELLÍN</v>
          </cell>
        </row>
        <row r="40">
          <cell r="A40" t="str">
            <v>NOROCCIDENTE HIERROS HB MEDELLIN</v>
          </cell>
        </row>
        <row r="41">
          <cell r="A41" t="str">
            <v>NOROCCIDENTE HIERROS HD ARMENIA</v>
          </cell>
        </row>
        <row r="42">
          <cell r="A42" t="str">
            <v>NOROCCIDENTE ARMETALES MANIZALES</v>
          </cell>
        </row>
        <row r="43">
          <cell r="A43" t="str">
            <v>NOROCCIDENTE ARMETALES ARMENIA</v>
          </cell>
        </row>
        <row r="44">
          <cell r="A44" t="str">
            <v>NOROCCIDENTE FERRETERIA TAMA PEREIRA</v>
          </cell>
        </row>
        <row r="45">
          <cell r="A45" t="str">
            <v>NOROCCIDENTE DEPOSITO SAN PIO</v>
          </cell>
        </row>
        <row r="46">
          <cell r="A46" t="str">
            <v>NOROCCIDENTE COMERC FERROC JJ</v>
          </cell>
        </row>
        <row r="47">
          <cell r="A47" t="str">
            <v>SANTANDERES ALMAGRARIO BUCARAMANGA</v>
          </cell>
        </row>
        <row r="48">
          <cell r="A48" t="str">
            <v>SANTANDERES ALPOPULAR CÚCUTA</v>
          </cell>
        </row>
        <row r="49">
          <cell r="A49" t="str">
            <v>SANTANDERES ALDIA BUCARAMANGA</v>
          </cell>
        </row>
        <row r="50">
          <cell r="A50" t="str">
            <v>SANTANDERES FERCO</v>
          </cell>
        </row>
        <row r="51">
          <cell r="A51" t="str">
            <v>SANTANDERES FERRET ARDILA Y SANTOS</v>
          </cell>
        </row>
        <row r="52">
          <cell r="A52" t="str">
            <v>ANDINO Y LLANOS ORIENTALES PARRADO NEIVA</v>
          </cell>
        </row>
        <row r="53">
          <cell r="A53" t="str">
            <v>ANDINO Y LLANOS ORIENTALES HIERROS HD IBAGUE</v>
          </cell>
        </row>
        <row r="54">
          <cell r="A54" t="str">
            <v>ANDINO Y LLANOS ORIENTALES PARRADO VILLAVICENCIO</v>
          </cell>
        </row>
        <row r="55">
          <cell r="A55" t="str">
            <v>ANDINO Y LLANOS ORIENTALES GRAPAS Y PUNTILLAS</v>
          </cell>
        </row>
        <row r="56">
          <cell r="A56" t="str">
            <v>ANDINO Y LLANOS ORIENTALES PROALAMBRES</v>
          </cell>
        </row>
        <row r="57">
          <cell r="A57" t="str">
            <v>ANDINO Y LLANOS ORIENTALES CONSTRU VARIOS YOPAL</v>
          </cell>
        </row>
        <row r="58">
          <cell r="A58" t="str">
            <v>ANDINO Y LLANOS ORIENTALES ARMETALES MARIQUITA</v>
          </cell>
        </row>
        <row r="59">
          <cell r="A59" t="str">
            <v>ANDINO Y LLANOS ORIENTALES HIERROS ANTOMAR - IBAGUE</v>
          </cell>
        </row>
        <row r="60">
          <cell r="A60" t="str">
            <v>ANDINO Y LLANOS ORIENTALES ARMETALES - IBAGUE</v>
          </cell>
        </row>
        <row r="61">
          <cell r="A61" t="str">
            <v>CENTRAL DE CORTES Y SERVICIOS CORTES/SERVICIOS</v>
          </cell>
        </row>
        <row r="62">
          <cell r="A62" t="str">
            <v>MAQUILA MEDELLÍN SERACER</v>
          </cell>
        </row>
        <row r="63">
          <cell r="A63" t="str">
            <v>TERMICON CALI TERMICON CALI</v>
          </cell>
        </row>
        <row r="64">
          <cell r="A64" t="str">
            <v>ARMALCO CALLE 80 MATERIA PRIMA</v>
          </cell>
        </row>
        <row r="65">
          <cell r="A65" t="str">
            <v>ARMALCO CALLE 13 MATERIA PRIMA</v>
          </cell>
        </row>
        <row r="66">
          <cell r="A66" t="str">
            <v>ARMALCO FONTIBON MATERIA PRIMA</v>
          </cell>
        </row>
        <row r="67">
          <cell r="A67" t="str">
            <v>ARMALCO MEDELLIN MATERIA PRIMA</v>
          </cell>
        </row>
        <row r="68">
          <cell r="A68" t="str">
            <v>COMSTEEL BOGOTA MATERIA PRIMA</v>
          </cell>
        </row>
        <row r="69">
          <cell r="A69" t="str">
            <v>COMSTEEL DUITAMA MATERIA PRIMA</v>
          </cell>
        </row>
        <row r="70">
          <cell r="A70" t="str">
            <v>COMSTEEL CALI MATERIA PRIMA</v>
          </cell>
        </row>
        <row r="71">
          <cell r="A71" t="str">
            <v>COMSTEEL B/QUILLA MATERIA PRIMA</v>
          </cell>
        </row>
        <row r="72">
          <cell r="A72" t="str">
            <v>MEPSA MATERIA PRIMA</v>
          </cell>
        </row>
      </sheetData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ntros Logísticos"/>
      <sheetName val="Base POVE"/>
    </sheetNames>
    <sheetDataSet>
      <sheetData sheetId="0">
        <row r="2">
          <cell r="A2" t="str">
            <v>BOGOTÁ-DISTRIBUCIÓN</v>
          </cell>
        </row>
        <row r="3">
          <cell r="A3" t="str">
            <v>BOGOTÁ-ARMALCO CONSIGNACIÓN</v>
          </cell>
        </row>
        <row r="4">
          <cell r="A4" t="str">
            <v>BOGOTÁ-PROALCO</v>
          </cell>
        </row>
        <row r="5">
          <cell r="A5" t="str">
            <v>BOGOTÁ-DIOGENES PARRADO</v>
          </cell>
        </row>
        <row r="6">
          <cell r="A6" t="str">
            <v>BOGOTÁ-FERRETERIA ANDRES MARTINEZ</v>
          </cell>
        </row>
        <row r="7">
          <cell r="A7" t="str">
            <v>BOGOTÁ-PROMATTCO</v>
          </cell>
        </row>
        <row r="8">
          <cell r="A8" t="str">
            <v>BOGOTÁ-HIERROS Y CEMENTOS EL LAGUITO</v>
          </cell>
        </row>
        <row r="9">
          <cell r="A9" t="str">
            <v>BOGOTÁ-FERRELUGUE</v>
          </cell>
        </row>
        <row r="10">
          <cell r="A10" t="str">
            <v xml:space="preserve">BOGOTÁ-HIERROS HB  </v>
          </cell>
        </row>
        <row r="11">
          <cell r="A11" t="str">
            <v>BOGOTÁ-CONSTRUVARIOS BOGOTA</v>
          </cell>
        </row>
        <row r="12">
          <cell r="A12" t="str">
            <v>BOGOTÁ-FIG Y MALLAS ANDRES M</v>
          </cell>
        </row>
        <row r="13">
          <cell r="A13" t="str">
            <v>BOGOTÁ-HIERROS ANTOMAR- FUNZA</v>
          </cell>
        </row>
        <row r="14">
          <cell r="A14" t="str">
            <v>BOGOTÁ-INVERSIONES DISTRICEM</v>
          </cell>
        </row>
        <row r="15">
          <cell r="A15" t="str">
            <v>BOGOTÁ-METALCENTER</v>
          </cell>
        </row>
        <row r="16">
          <cell r="A16" t="str">
            <v>BELENCITO-PRODUCTOS TERMINADOS</v>
          </cell>
        </row>
        <row r="17">
          <cell r="A17" t="str">
            <v>COSTA NORTE-ALPOPULAR BARRANQUILLA</v>
          </cell>
        </row>
        <row r="18">
          <cell r="A18" t="str">
            <v>COSTA NORTE-SIGMA STEEL ZONA FRANCA</v>
          </cell>
        </row>
        <row r="19">
          <cell r="A19" t="str">
            <v>COSTA NORTE-SIGMA STEEL NACIONALIZADO</v>
          </cell>
        </row>
        <row r="20">
          <cell r="A20" t="str">
            <v>COSTA NORTE-LA CASITA VALLEDUPAR</v>
          </cell>
        </row>
        <row r="21">
          <cell r="A21" t="str">
            <v>COSTA NORTE-PUERTO PALERMO</v>
          </cell>
        </row>
        <row r="22">
          <cell r="A22" t="str">
            <v>COSTA NORTE-SOCIEDAD PORTUARIA BARRANQUILLA</v>
          </cell>
        </row>
        <row r="23">
          <cell r="A23" t="str">
            <v>COSTA NORTE-FERRO MATERIALES GARCES</v>
          </cell>
        </row>
        <row r="24">
          <cell r="A24" t="str">
            <v>COSTA NORTE-HIERROS ANTOMAR - B/QUILLA</v>
          </cell>
        </row>
        <row r="25">
          <cell r="A25" t="str">
            <v>COSTA NORTE-HIERROS ANTOMAR - VALLEDUPAR</v>
          </cell>
        </row>
        <row r="26">
          <cell r="A26" t="str">
            <v>COSTA NORTE-SOCIEDAD PORTUARIA SANTA MARTA</v>
          </cell>
        </row>
        <row r="27">
          <cell r="A27" t="str">
            <v>COSTA NORTE-HIERROS ANTOMAR- SINCELEJO</v>
          </cell>
        </row>
        <row r="28">
          <cell r="A28" t="str">
            <v>COSTA NORTE-HIERROS ANTOMAR - MONTERIA</v>
          </cell>
        </row>
        <row r="29">
          <cell r="A29" t="str">
            <v>SUR OCCIDENTE-CALI ALMACENAR ALMAGRAN</v>
          </cell>
        </row>
        <row r="30">
          <cell r="A30" t="str">
            <v>SUR OCCIDENTE-FERRETERIA TUBOLAMINAS CALI</v>
          </cell>
        </row>
        <row r="31">
          <cell r="A31" t="str">
            <v>SUR OCCIDENTE-FERRETERIA TUBOLAMINAS POPAYAN</v>
          </cell>
        </row>
        <row r="32">
          <cell r="A32" t="str">
            <v>SUR OCCIDENTE-FERRETERIA TUBOLAMINAS PALMIRA</v>
          </cell>
        </row>
        <row r="33">
          <cell r="A33" t="str">
            <v>SUR OCCIDENTE-SOFERCO PALMIRA</v>
          </cell>
        </row>
        <row r="34">
          <cell r="A34" t="str">
            <v>SUR OCCIDENTE-SOFERCO BUGA</v>
          </cell>
        </row>
        <row r="35">
          <cell r="A35" t="str">
            <v>SUR OCCIDENTE-SOFERCO TULUA</v>
          </cell>
        </row>
        <row r="36">
          <cell r="A36" t="str">
            <v>SUR OCCIDENTE-HIERROS HB CALI</v>
          </cell>
        </row>
        <row r="37">
          <cell r="A37" t="str">
            <v>SUR OCCIDENTE-HIERROS ANTOMAR - PEREIRA</v>
          </cell>
        </row>
        <row r="38">
          <cell r="A38" t="str">
            <v>SUR OCCIDENTE-HIERROS ANTOMAR - CALI</v>
          </cell>
        </row>
        <row r="39">
          <cell r="A39" t="str">
            <v>NOROCCIDENTE-AL POPULAR MEDELLÍN</v>
          </cell>
        </row>
        <row r="40">
          <cell r="A40" t="str">
            <v>NOROCCIDENTE-PROALCO - TEBAIDA</v>
          </cell>
        </row>
        <row r="41">
          <cell r="A41" t="str">
            <v>NOROCCIDENTE-FERRASA MEDELLÍN</v>
          </cell>
        </row>
        <row r="42">
          <cell r="A42" t="str">
            <v>NOROCCIDENTE-HIERROS HB MEDELLIN</v>
          </cell>
        </row>
        <row r="43">
          <cell r="A43" t="str">
            <v>NOROCCIDENTE-HIERROS HD ARMENIA</v>
          </cell>
        </row>
        <row r="44">
          <cell r="A44" t="str">
            <v>NOROCCIDENTE-ARMETALES MANIZALES</v>
          </cell>
        </row>
        <row r="45">
          <cell r="A45" t="str">
            <v>NOROCCIDENTE-ARMETALES ARMENIA</v>
          </cell>
        </row>
        <row r="46">
          <cell r="A46" t="str">
            <v>NOROCCIDENTE-FERRETERIA TAMA PEREIRA</v>
          </cell>
        </row>
        <row r="47">
          <cell r="A47" t="str">
            <v>NOROCCIDENTE-DEPOSITO SAN PIO</v>
          </cell>
        </row>
        <row r="48">
          <cell r="A48" t="str">
            <v>NOROCCIDENTE-COMERC FERROC JJ</v>
          </cell>
        </row>
        <row r="49">
          <cell r="A49" t="str">
            <v>SANTANDERES-ALMAGRARIO BUCARAMANGA</v>
          </cell>
        </row>
        <row r="50">
          <cell r="A50" t="str">
            <v>SANTANDERES-ALPOPULAR CÚCUTA</v>
          </cell>
        </row>
        <row r="51">
          <cell r="A51" t="str">
            <v>SANTANDERES-ALDIA BUCARAMANGA</v>
          </cell>
        </row>
        <row r="52">
          <cell r="A52" t="str">
            <v>SANTANDERES-FERCO</v>
          </cell>
        </row>
        <row r="53">
          <cell r="A53" t="str">
            <v>SANTANDERES-FERRET ARDILA Y SANTOS</v>
          </cell>
        </row>
        <row r="54">
          <cell r="A54" t="str">
            <v>ANDINO Y LLANOS ORIENTALES-PARRADO NEIVA</v>
          </cell>
        </row>
        <row r="55">
          <cell r="A55" t="str">
            <v>ANDINO Y LLANOS ORIENTALES-HIERROS HD IBAGUE</v>
          </cell>
        </row>
        <row r="56">
          <cell r="A56" t="str">
            <v>ANDINO Y LLANOS ORIENTALES-PARRADO VILLAVICENCIO</v>
          </cell>
        </row>
        <row r="57">
          <cell r="A57" t="str">
            <v>ANDINO Y LLANOS ORIENTALES-GRAPAS Y PUNTILLAS</v>
          </cell>
        </row>
        <row r="58">
          <cell r="A58" t="str">
            <v>ANDINO Y LLANOS ORIENTALES-PROALAMBRES</v>
          </cell>
        </row>
        <row r="59">
          <cell r="A59" t="str">
            <v>ANDINO Y LLANOS ORIENTALES-CONSTRU VARIOS YOPAL</v>
          </cell>
        </row>
        <row r="60">
          <cell r="A60" t="str">
            <v>ANDINO Y LLANOS ORIENTALES-ARMETALES MARIQUITA</v>
          </cell>
        </row>
        <row r="61">
          <cell r="A61" t="str">
            <v>ANDINO Y LLANOS ORIENTALES-HIERROS ANTOMAR - IBAGUE</v>
          </cell>
        </row>
        <row r="62">
          <cell r="A62" t="str">
            <v>ANDINO Y LLANOS ORIENTALES-ARMETALES - IBAGUE</v>
          </cell>
        </row>
        <row r="63">
          <cell r="A63" t="str">
            <v>CENTRAL DE CORTES Y SERVICIOS-CORTES/SERVICIOS</v>
          </cell>
        </row>
        <row r="64">
          <cell r="A64" t="str">
            <v>MAQUILA MEDELLÍN-SERACER</v>
          </cell>
        </row>
        <row r="65">
          <cell r="A65" t="str">
            <v>TERMICON CALI-TERMICON CALI</v>
          </cell>
        </row>
        <row r="66">
          <cell r="A66" t="str">
            <v>ARMALCO CALLE 80-MATERIA PRIMA</v>
          </cell>
        </row>
        <row r="67">
          <cell r="A67" t="str">
            <v>ARMALCO CALLE 13-MATERIA PRIMA</v>
          </cell>
        </row>
        <row r="68">
          <cell r="A68" t="str">
            <v>ARMALCO FONTIBON-MATERIA PRIMA</v>
          </cell>
        </row>
        <row r="69">
          <cell r="A69" t="str">
            <v>ARMALCO MEDELLIN-MATERIA PRIMA</v>
          </cell>
        </row>
        <row r="70">
          <cell r="A70" t="str">
            <v>COMSTEEL BOGOTA-MATERIA PRIMA</v>
          </cell>
        </row>
        <row r="71">
          <cell r="A71" t="str">
            <v>COMSTEEL DUITAMA-MATERIA PRIMA</v>
          </cell>
        </row>
        <row r="72">
          <cell r="A72" t="str">
            <v>COMSTEEL CALI-MATERIA PRIMA</v>
          </cell>
        </row>
        <row r="73">
          <cell r="A73" t="str">
            <v>COMSTEEL B/QUILLA-MATERIA PRIMA</v>
          </cell>
        </row>
        <row r="74">
          <cell r="A74" t="str">
            <v>MEPSA-MATERIA PRIMA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6C480-6C74-4820-A3F1-F38FE210FB95}">
  <sheetPr>
    <tabColor rgb="FF92D050"/>
  </sheetPr>
  <dimension ref="A1:XFD129"/>
  <sheetViews>
    <sheetView showGridLines="0" topLeftCell="A65" zoomScale="60" zoomScaleNormal="60" workbookViewId="0">
      <selection activeCell="G30" sqref="G30"/>
    </sheetView>
  </sheetViews>
  <sheetFormatPr baseColWidth="10" defaultRowHeight="14.5" x14ac:dyDescent="0.35"/>
  <cols>
    <col min="1" max="1" width="10.26953125" customWidth="1"/>
    <col min="2" max="2" width="10.7265625" customWidth="1"/>
    <col min="3" max="3" width="43" bestFit="1" customWidth="1"/>
    <col min="4" max="4" width="13.7265625" customWidth="1"/>
    <col min="5" max="5" width="12" customWidth="1"/>
    <col min="6" max="6" width="18.54296875" customWidth="1"/>
    <col min="7" max="7" width="19.81640625" customWidth="1"/>
    <col min="8" max="8" width="16.54296875" customWidth="1"/>
    <col min="9" max="9" width="9.54296875" customWidth="1"/>
    <col min="10" max="10" width="26.1796875" customWidth="1"/>
    <col min="11" max="11" width="12.81640625" customWidth="1"/>
    <col min="12" max="12" width="10" hidden="1" customWidth="1"/>
    <col min="13" max="14" width="9.81640625" hidden="1" customWidth="1"/>
    <col min="15" max="15" width="7.7265625" hidden="1" customWidth="1"/>
    <col min="16" max="16" width="15.81640625" hidden="1" customWidth="1"/>
    <col min="17" max="17" width="17.7265625" hidden="1" customWidth="1"/>
    <col min="18" max="18" width="9" hidden="1" customWidth="1"/>
    <col min="19" max="19" width="11.54296875" hidden="1" customWidth="1"/>
    <col min="20" max="20" width="53.453125" hidden="1" customWidth="1"/>
    <col min="21" max="21" width="10.453125" hidden="1" customWidth="1"/>
    <col min="22" max="22" width="31.54296875" hidden="1" customWidth="1"/>
    <col min="23" max="23" width="22.54296875" hidden="1" customWidth="1"/>
    <col min="24" max="24" width="12.7265625" hidden="1" customWidth="1"/>
    <col min="25" max="25" width="13.453125" hidden="1" customWidth="1"/>
    <col min="26" max="26" width="29" hidden="1" customWidth="1"/>
    <col min="27" max="31" width="11.453125" hidden="1" customWidth="1"/>
    <col min="32" max="32" width="31.26953125" hidden="1" customWidth="1"/>
    <col min="33" max="53" width="11.453125" hidden="1" customWidth="1"/>
    <col min="54" max="57" width="11.453125" customWidth="1"/>
  </cols>
  <sheetData>
    <row r="1" spans="1:54" s="1" customFormat="1" ht="15.5" x14ac:dyDescent="0.35">
      <c r="B1" s="2"/>
      <c r="C1" s="3"/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</row>
    <row r="2" spans="1:54" s="1" customFormat="1" ht="15.5" x14ac:dyDescent="0.35">
      <c r="B2" s="2"/>
      <c r="C2" s="5" t="s">
        <v>11</v>
      </c>
      <c r="D2" s="6">
        <v>70</v>
      </c>
      <c r="E2" s="6">
        <v>75</v>
      </c>
      <c r="F2" s="6">
        <v>75</v>
      </c>
      <c r="G2" s="6">
        <v>65</v>
      </c>
      <c r="H2" s="6">
        <v>73</v>
      </c>
      <c r="I2" s="6">
        <v>75</v>
      </c>
      <c r="J2" s="6">
        <v>60</v>
      </c>
      <c r="K2" s="6">
        <v>75</v>
      </c>
      <c r="L2" s="6">
        <v>73</v>
      </c>
      <c r="M2" s="6">
        <v>70</v>
      </c>
      <c r="N2" s="6">
        <v>65</v>
      </c>
      <c r="W2" s="1" t="s">
        <v>12</v>
      </c>
    </row>
    <row r="3" spans="1:54" s="1" customFormat="1" ht="15.5" x14ac:dyDescent="0.35">
      <c r="B3" s="7"/>
      <c r="C3" s="5" t="s">
        <v>13</v>
      </c>
      <c r="D3" s="8">
        <v>0.97</v>
      </c>
      <c r="E3" s="9">
        <f>97%</f>
        <v>0.97</v>
      </c>
      <c r="F3" s="8">
        <v>0.97</v>
      </c>
      <c r="G3" s="8">
        <v>0.97</v>
      </c>
      <c r="H3" s="8">
        <v>0.97</v>
      </c>
      <c r="I3" s="8">
        <v>0.97</v>
      </c>
      <c r="J3" s="8">
        <v>0.97</v>
      </c>
      <c r="K3" s="10">
        <v>0.97</v>
      </c>
      <c r="L3" s="11">
        <v>0.97</v>
      </c>
      <c r="M3" s="10">
        <v>0.97</v>
      </c>
      <c r="N3" s="11">
        <v>0.97</v>
      </c>
      <c r="P3" s="12"/>
      <c r="W3" s="1" t="s">
        <v>14</v>
      </c>
    </row>
    <row r="4" spans="1:54" s="1" customFormat="1" ht="15.5" x14ac:dyDescent="0.35">
      <c r="B4" s="13"/>
      <c r="C4" s="5" t="s">
        <v>15</v>
      </c>
      <c r="D4" s="14">
        <v>0.88805846492058471</v>
      </c>
      <c r="E4" s="15">
        <v>0.95</v>
      </c>
      <c r="F4" s="15">
        <v>0.96199999999999997</v>
      </c>
      <c r="G4" s="16">
        <f>94%-4%</f>
        <v>0.89999999999999991</v>
      </c>
      <c r="H4" s="15">
        <v>0.99559580758951627</v>
      </c>
      <c r="I4" s="15">
        <f>94%-4%</f>
        <v>0.89999999999999991</v>
      </c>
      <c r="J4" s="15">
        <v>0.93519860077071959</v>
      </c>
      <c r="K4" s="15">
        <v>0.93999999999999972</v>
      </c>
      <c r="L4" s="15">
        <v>0.91269315232113568</v>
      </c>
      <c r="M4" s="17">
        <v>0.93392548405667453</v>
      </c>
      <c r="N4" s="17">
        <f>94%-4%</f>
        <v>0.89999999999999991</v>
      </c>
      <c r="P4" s="18"/>
    </row>
    <row r="5" spans="1:54" s="1" customFormat="1" ht="15.5" x14ac:dyDescent="0.35">
      <c r="B5" s="7"/>
      <c r="C5" s="19" t="s">
        <v>16</v>
      </c>
      <c r="D5" s="20">
        <f>D2*D3*D4</f>
        <v>60.299169768107696</v>
      </c>
      <c r="E5" s="21">
        <f>E2*E3*E4</f>
        <v>69.112499999999997</v>
      </c>
      <c r="F5" s="21">
        <f t="shared" ref="F5:N5" si="0">F2*F3*F4</f>
        <v>69.985500000000002</v>
      </c>
      <c r="G5" s="21">
        <f t="shared" si="0"/>
        <v>56.74499999999999</v>
      </c>
      <c r="H5" s="21">
        <f t="shared" si="0"/>
        <v>70.498139135413652</v>
      </c>
      <c r="I5" s="21">
        <f t="shared" si="0"/>
        <v>65.474999999999994</v>
      </c>
      <c r="J5" s="20">
        <f>J2*J3*J4</f>
        <v>54.428558564855877</v>
      </c>
      <c r="K5" s="21">
        <f>K2*K3*K4</f>
        <v>68.384999999999977</v>
      </c>
      <c r="L5" s="21">
        <f>L2*L3*L4</f>
        <v>64.627802115859623</v>
      </c>
      <c r="M5" s="21">
        <f t="shared" si="0"/>
        <v>63.413540367448192</v>
      </c>
      <c r="N5" s="21">
        <f t="shared" si="0"/>
        <v>56.74499999999999</v>
      </c>
      <c r="P5" s="18"/>
    </row>
    <row r="6" spans="1:54" s="1" customFormat="1" ht="15.5" x14ac:dyDescent="0.35">
      <c r="B6" s="22"/>
      <c r="C6" s="19" t="s">
        <v>17</v>
      </c>
      <c r="D6" s="11">
        <f>76.1622156280909%+3.46%</f>
        <v>0.79622215628090898</v>
      </c>
      <c r="E6" s="23">
        <f>72.4907945752239%</f>
        <v>0.72490794575223905</v>
      </c>
      <c r="F6" s="11">
        <f>71.5865434994415%</f>
        <v>0.71586543499441502</v>
      </c>
      <c r="G6" s="11">
        <v>0.69</v>
      </c>
      <c r="H6" s="11">
        <f>70.3%+0.5%</f>
        <v>0.70799999999999996</v>
      </c>
      <c r="I6" s="23">
        <v>0.73319999999999996</v>
      </c>
      <c r="J6" s="23">
        <f>80.5416797846398%-3.8%-4%-2.1%</f>
        <v>0.70641679784639788</v>
      </c>
      <c r="K6" s="23">
        <f>73.2619732409178%</f>
        <v>0.73261973240917799</v>
      </c>
      <c r="L6" s="11">
        <f>74.2910798122066%</f>
        <v>0.74291079812206606</v>
      </c>
      <c r="M6" s="23">
        <f>72.4217311233886%+1%+2.3%</f>
        <v>0.75721731123388603</v>
      </c>
      <c r="N6" s="24">
        <v>0.65</v>
      </c>
      <c r="P6" s="18"/>
    </row>
    <row r="7" spans="1:54" ht="15.5" x14ac:dyDescent="0.35">
      <c r="C7" s="25" t="s">
        <v>18</v>
      </c>
      <c r="D7" s="26">
        <f>D5*D6</f>
        <v>48.01153497471131</v>
      </c>
      <c r="E7" s="26">
        <f>E5*E6</f>
        <v>50.100200400801619</v>
      </c>
      <c r="F7" s="26">
        <f t="shared" ref="F7:N7" si="1">F5*F6</f>
        <v>50.100200400801633</v>
      </c>
      <c r="G7" s="26">
        <f t="shared" si="1"/>
        <v>39.154049999999991</v>
      </c>
      <c r="H7" s="26">
        <f t="shared" si="1"/>
        <v>49.912682507872866</v>
      </c>
      <c r="I7" s="26">
        <f>I5*I6</f>
        <v>48.006269999999994</v>
      </c>
      <c r="J7" s="26">
        <f>J5*J6</f>
        <v>38.449248052780625</v>
      </c>
      <c r="K7" s="26">
        <f>K5*K6</f>
        <v>50.100200400801619</v>
      </c>
      <c r="L7" s="26">
        <f t="shared" si="1"/>
        <v>48.012692050768223</v>
      </c>
      <c r="M7" s="26">
        <f>M5*M6</f>
        <v>48.017830532860614</v>
      </c>
      <c r="N7" s="27">
        <f t="shared" si="1"/>
        <v>36.884249999999994</v>
      </c>
    </row>
    <row r="8" spans="1:54" s="1" customFormat="1" ht="15.5" x14ac:dyDescent="0.35">
      <c r="B8" s="22"/>
      <c r="C8" s="5" t="s">
        <v>19</v>
      </c>
      <c r="D8" s="11">
        <v>0.998</v>
      </c>
      <c r="E8" s="11">
        <v>0.998</v>
      </c>
      <c r="F8" s="11">
        <v>0.998</v>
      </c>
      <c r="G8" s="11">
        <v>0.998</v>
      </c>
      <c r="H8" s="11">
        <v>0.998</v>
      </c>
      <c r="I8" s="11">
        <v>0.998</v>
      </c>
      <c r="J8" s="11">
        <v>0.998</v>
      </c>
      <c r="K8" s="11">
        <v>0.998</v>
      </c>
      <c r="L8" s="11">
        <v>0.998</v>
      </c>
      <c r="M8" s="11">
        <v>0.998</v>
      </c>
      <c r="N8" s="11">
        <v>0.998</v>
      </c>
      <c r="P8" s="28">
        <v>6098008</v>
      </c>
      <c r="Q8" s="29" t="s">
        <v>20</v>
      </c>
      <c r="U8" s="30">
        <f>24*60</f>
        <v>1440</v>
      </c>
      <c r="V8" s="31"/>
    </row>
    <row r="9" spans="1:54" s="1" customFormat="1" ht="15.5" x14ac:dyDescent="0.35">
      <c r="B9" s="2"/>
      <c r="C9" s="5" t="s">
        <v>21</v>
      </c>
      <c r="D9" s="32">
        <f>D7*24*D8</f>
        <v>1149.9722857142854</v>
      </c>
      <c r="E9" s="32">
        <f>E7*24*E8</f>
        <v>1200.0000000000005</v>
      </c>
      <c r="F9" s="32">
        <f>F7*24*F8</f>
        <v>1200.0000000000007</v>
      </c>
      <c r="G9" s="32">
        <f t="shared" ref="G9:N9" si="2">G7*24*G8</f>
        <v>937.81780559999982</v>
      </c>
      <c r="H9" s="32">
        <f t="shared" si="2"/>
        <v>1195.508571428571</v>
      </c>
      <c r="I9" s="32">
        <f>I7*24*I8</f>
        <v>1149.8461790399997</v>
      </c>
      <c r="J9" s="32">
        <f>J7*24*J8</f>
        <v>920.93638936020147</v>
      </c>
      <c r="K9" s="32">
        <f>K7*24*K8</f>
        <v>1200.0000000000005</v>
      </c>
      <c r="L9" s="32">
        <f t="shared" si="2"/>
        <v>1150.0000000000005</v>
      </c>
      <c r="M9" s="32">
        <f t="shared" si="2"/>
        <v>1150.1230769230774</v>
      </c>
      <c r="N9" s="33">
        <f t="shared" si="2"/>
        <v>883.45155599999987</v>
      </c>
      <c r="P9" s="28">
        <v>6097996</v>
      </c>
      <c r="Q9" s="29" t="s">
        <v>22</v>
      </c>
      <c r="U9" s="30">
        <v>51</v>
      </c>
      <c r="V9" s="31"/>
      <c r="W9" s="31"/>
      <c r="X9" s="31"/>
      <c r="Z9" s="30"/>
      <c r="AA9" s="30">
        <v>5550</v>
      </c>
      <c r="AB9" s="30"/>
    </row>
    <row r="10" spans="1:54" s="1" customFormat="1" x14ac:dyDescent="0.35">
      <c r="B10" s="28"/>
      <c r="C10" s="34"/>
      <c r="D10" s="35">
        <v>1058.3999999999999</v>
      </c>
      <c r="E10" s="35">
        <v>1108.8</v>
      </c>
      <c r="F10" s="35">
        <v>1070.1599999999999</v>
      </c>
      <c r="G10" s="35">
        <v>1066.8</v>
      </c>
      <c r="H10" s="35">
        <v>1075.1999999999998</v>
      </c>
      <c r="I10" s="35">
        <v>1075.1999999999998</v>
      </c>
      <c r="J10" s="35">
        <v>785.41714285714295</v>
      </c>
      <c r="K10" s="35">
        <v>1092</v>
      </c>
      <c r="L10" s="35">
        <v>1041.5999999999999</v>
      </c>
      <c r="M10" s="35">
        <v>1041.5999999999999</v>
      </c>
      <c r="N10" s="35">
        <v>1068.48</v>
      </c>
      <c r="U10" s="30">
        <f>+U8/U9</f>
        <v>28.235294117647058</v>
      </c>
      <c r="W10" s="36"/>
      <c r="Y10" s="30">
        <v>28</v>
      </c>
      <c r="Z10" s="30">
        <f>+Y10*37</f>
        <v>1036</v>
      </c>
      <c r="AA10" s="30">
        <v>789</v>
      </c>
      <c r="AB10" s="30"/>
    </row>
    <row r="11" spans="1:54" s="1" customFormat="1" ht="35.25" customHeight="1" x14ac:dyDescent="0.35">
      <c r="A11" s="37" t="s">
        <v>23</v>
      </c>
      <c r="B11" s="37" t="s">
        <v>24</v>
      </c>
      <c r="C11" s="37" t="s">
        <v>25</v>
      </c>
      <c r="D11" s="37" t="s">
        <v>26</v>
      </c>
      <c r="E11" s="37" t="s">
        <v>27</v>
      </c>
      <c r="F11" s="37" t="s">
        <v>28</v>
      </c>
      <c r="G11" s="37" t="s">
        <v>29</v>
      </c>
      <c r="H11" s="38" t="s">
        <v>30</v>
      </c>
      <c r="I11" s="38" t="s">
        <v>31</v>
      </c>
      <c r="J11" s="38" t="s">
        <v>32</v>
      </c>
      <c r="K11" s="38" t="s">
        <v>33</v>
      </c>
      <c r="L11" s="39" t="s">
        <v>34</v>
      </c>
      <c r="M11" s="39" t="s">
        <v>35</v>
      </c>
      <c r="O11" s="40" t="s">
        <v>36</v>
      </c>
      <c r="P11" s="41">
        <v>1</v>
      </c>
      <c r="Q11" s="37" t="s">
        <v>37</v>
      </c>
      <c r="R11" s="37" t="s">
        <v>38</v>
      </c>
      <c r="S11" s="37"/>
      <c r="T11" s="37" t="s">
        <v>39</v>
      </c>
      <c r="U11" s="38" t="s">
        <v>40</v>
      </c>
      <c r="Z11" s="30"/>
      <c r="AA11" s="30">
        <f>+AA9-AA10</f>
        <v>4761</v>
      </c>
      <c r="AB11" s="30"/>
    </row>
    <row r="12" spans="1:54" ht="15.75" hidden="1" customHeight="1" x14ac:dyDescent="0.35">
      <c r="A12" s="42">
        <f>H12*24*J12</f>
        <v>1152.2768393930714</v>
      </c>
      <c r="B12" s="43"/>
      <c r="C12" s="44" t="s">
        <v>41</v>
      </c>
      <c r="D12" s="45"/>
      <c r="E12" s="46"/>
      <c r="F12" s="47">
        <v>46023.354166666664</v>
      </c>
      <c r="G12" s="47">
        <f>F12+M12</f>
        <v>46023.354166666664</v>
      </c>
      <c r="H12" s="48">
        <f>D5</f>
        <v>60.299169768107696</v>
      </c>
      <c r="I12" s="49">
        <f t="shared" ref="I12:I60" si="3">IFERROR(D12/H12,0)</f>
        <v>0</v>
      </c>
      <c r="J12" s="50">
        <f>$D$6</f>
        <v>0.79622215628090898</v>
      </c>
      <c r="K12" s="51"/>
      <c r="L12" s="52">
        <f t="shared" ref="L12:L60" si="4">(D12/H12)/J12-I12</f>
        <v>0</v>
      </c>
      <c r="M12" s="28">
        <f t="shared" ref="M12:M60" si="5">(I12+L12)/24</f>
        <v>0</v>
      </c>
      <c r="N12" s="53"/>
      <c r="O12" s="54">
        <f t="shared" ref="O12:O59" si="6">$P$11</f>
        <v>1</v>
      </c>
      <c r="P12" s="41"/>
      <c r="S12" s="55"/>
      <c r="V12" s="31"/>
      <c r="W12" s="31"/>
      <c r="X12" s="31"/>
      <c r="Y12" s="1"/>
      <c r="Z12" s="30"/>
      <c r="AA12" s="30">
        <f>+AA11/Z10</f>
        <v>4.5955598455598459</v>
      </c>
      <c r="AB12" s="30"/>
    </row>
    <row r="13" spans="1:54" ht="15" hidden="1" customHeight="1" x14ac:dyDescent="0.35">
      <c r="A13" s="56">
        <f>H13*24*J13</f>
        <v>1202.4048096192391</v>
      </c>
      <c r="B13" s="57">
        <v>6098500</v>
      </c>
      <c r="C13" s="58" t="s">
        <v>42</v>
      </c>
      <c r="D13" s="59"/>
      <c r="E13" s="60"/>
      <c r="F13" s="61">
        <f>G12+K12/24+E12/24</f>
        <v>46023.354166666664</v>
      </c>
      <c r="G13" s="61">
        <f>F13+M13</f>
        <v>46023.354166666664</v>
      </c>
      <c r="H13" s="62">
        <f>+$F$5</f>
        <v>69.985500000000002</v>
      </c>
      <c r="I13" s="63">
        <f t="shared" si="3"/>
        <v>0</v>
      </c>
      <c r="J13" s="64">
        <f>$F$6</f>
        <v>0.71586543499441502</v>
      </c>
      <c r="K13" s="63"/>
      <c r="L13" s="65">
        <f t="shared" si="4"/>
        <v>0</v>
      </c>
      <c r="M13" s="65">
        <f t="shared" si="5"/>
        <v>0</v>
      </c>
      <c r="N13" s="18"/>
      <c r="O13" s="54">
        <f t="shared" si="6"/>
        <v>1</v>
      </c>
      <c r="P13" s="41"/>
      <c r="Q13" s="66"/>
      <c r="R13" s="55"/>
      <c r="S13" s="18"/>
      <c r="V13" s="31"/>
      <c r="W13" s="31"/>
      <c r="X13" s="1"/>
      <c r="Y13" s="1"/>
      <c r="Z13" s="30"/>
      <c r="AA13" s="30"/>
      <c r="AB13" s="30"/>
      <c r="BA13">
        <f>24</f>
        <v>24</v>
      </c>
      <c r="BB13">
        <f>BA13-11</f>
        <v>13</v>
      </c>
    </row>
    <row r="14" spans="1:54" ht="14.25" customHeight="1" x14ac:dyDescent="0.35">
      <c r="A14" s="56">
        <f>H14*24*J14*$D$8</f>
        <v>1200.0000000000005</v>
      </c>
      <c r="B14" s="57">
        <v>6098011</v>
      </c>
      <c r="C14" s="58" t="s">
        <v>43</v>
      </c>
      <c r="D14" s="59"/>
      <c r="E14" s="60"/>
      <c r="F14" s="61">
        <f t="shared" ref="F14:F30" si="7">G13+K13/24+E13/24</f>
        <v>46023.354166666664</v>
      </c>
      <c r="G14" s="61">
        <f t="shared" ref="G14:G30" si="8">F14+M14</f>
        <v>46023.354166666664</v>
      </c>
      <c r="H14" s="62">
        <f>$K$5</f>
        <v>68.384999999999977</v>
      </c>
      <c r="I14" s="63">
        <f t="shared" si="3"/>
        <v>0</v>
      </c>
      <c r="J14" s="64">
        <f>$K$6</f>
        <v>0.73261973240917799</v>
      </c>
      <c r="K14" s="63"/>
      <c r="L14" s="65">
        <f>(D14/H14)/J14-I14</f>
        <v>0</v>
      </c>
      <c r="M14" s="65">
        <f>(I14+L14)/24</f>
        <v>0</v>
      </c>
      <c r="O14">
        <f t="shared" si="6"/>
        <v>1</v>
      </c>
      <c r="Q14" s="67"/>
      <c r="R14" s="67">
        <f>Q14-D14</f>
        <v>0</v>
      </c>
      <c r="S14" s="68"/>
      <c r="T14" s="60"/>
      <c r="U14" s="69"/>
      <c r="Y14" s="55"/>
      <c r="Z14" s="30"/>
      <c r="AA14" s="30"/>
      <c r="AB14" s="30"/>
    </row>
    <row r="15" spans="1:54" ht="14.25" customHeight="1" x14ac:dyDescent="0.35">
      <c r="A15" s="56">
        <f>H15*24*J15*$D$8</f>
        <v>1200.0000000000005</v>
      </c>
      <c r="B15" s="57">
        <v>6098013</v>
      </c>
      <c r="C15" s="58" t="s">
        <v>44</v>
      </c>
      <c r="D15" s="70">
        <v>600</v>
      </c>
      <c r="E15" s="60"/>
      <c r="F15" s="61">
        <f t="shared" si="7"/>
        <v>46023.354166666664</v>
      </c>
      <c r="G15" s="61">
        <f t="shared" si="8"/>
        <v>46023.853166666668</v>
      </c>
      <c r="H15" s="62">
        <f>$K$5</f>
        <v>68.384999999999977</v>
      </c>
      <c r="I15" s="63">
        <f t="shared" si="3"/>
        <v>8.7738539153323121</v>
      </c>
      <c r="J15" s="64">
        <f>$K$6</f>
        <v>0.73261973240917799</v>
      </c>
      <c r="K15" s="63"/>
      <c r="L15" s="65">
        <f>(D15/H15)/J15-I15</f>
        <v>3.2021460846676835</v>
      </c>
      <c r="M15" s="65">
        <f>(I15+L15)/24</f>
        <v>0.49899999999999983</v>
      </c>
      <c r="O15">
        <f t="shared" si="6"/>
        <v>1</v>
      </c>
      <c r="Q15" s="67"/>
      <c r="R15" s="67">
        <f>Q15-D15</f>
        <v>-600</v>
      </c>
      <c r="S15" s="68"/>
      <c r="T15" s="60"/>
      <c r="U15" s="69"/>
      <c r="Z15" s="55"/>
      <c r="AA15" s="55"/>
      <c r="AC15" s="55"/>
    </row>
    <row r="16" spans="1:54" ht="14.25" customHeight="1" x14ac:dyDescent="0.35">
      <c r="A16" s="56">
        <f>H16*24*J16*$D$8</f>
        <v>1200.0000000000005</v>
      </c>
      <c r="B16" s="57">
        <v>6099373</v>
      </c>
      <c r="C16" s="58" t="s">
        <v>45</v>
      </c>
      <c r="D16" s="59"/>
      <c r="E16" s="60"/>
      <c r="F16" s="61">
        <f>G15+K15/24+E15/24</f>
        <v>46023.853166666668</v>
      </c>
      <c r="G16" s="61">
        <f>F16+M16</f>
        <v>46023.853166666668</v>
      </c>
      <c r="H16" s="62">
        <f>$K$5</f>
        <v>68.384999999999977</v>
      </c>
      <c r="I16" s="63">
        <f t="shared" si="3"/>
        <v>0</v>
      </c>
      <c r="J16" s="64">
        <f>$K$6</f>
        <v>0.73261973240917799</v>
      </c>
      <c r="K16" s="63">
        <v>4</v>
      </c>
      <c r="L16" s="65">
        <f>(D16/H16)/J16-I16</f>
        <v>0</v>
      </c>
      <c r="M16" s="65">
        <f>(I16+L16)/24</f>
        <v>0</v>
      </c>
      <c r="O16">
        <f t="shared" si="6"/>
        <v>1</v>
      </c>
      <c r="Q16" s="67"/>
      <c r="R16" s="67">
        <f>Q16-D16</f>
        <v>0</v>
      </c>
      <c r="S16" s="68"/>
      <c r="T16" s="60"/>
      <c r="U16" s="69"/>
      <c r="Y16" s="55"/>
      <c r="Z16" s="55"/>
      <c r="AA16" s="55"/>
      <c r="AC16" s="55"/>
    </row>
    <row r="17" spans="1:52" ht="15" hidden="1" customHeight="1" x14ac:dyDescent="0.35">
      <c r="A17" s="56">
        <f>H17*24*J17</f>
        <v>1152.4279327886545</v>
      </c>
      <c r="B17" s="71">
        <v>6097968</v>
      </c>
      <c r="C17" s="72" t="s">
        <v>46</v>
      </c>
      <c r="D17" s="70"/>
      <c r="E17" s="73"/>
      <c r="F17" s="74">
        <f t="shared" si="7"/>
        <v>46024.019833333332</v>
      </c>
      <c r="G17" s="74">
        <f t="shared" si="8"/>
        <v>46024.019833333332</v>
      </c>
      <c r="H17" s="62">
        <f>$M$5</f>
        <v>63.413540367448192</v>
      </c>
      <c r="I17" s="75">
        <f t="shared" si="3"/>
        <v>0</v>
      </c>
      <c r="J17" s="76">
        <f>$M$6</f>
        <v>0.75721731123388603</v>
      </c>
      <c r="K17" s="77"/>
      <c r="L17" s="65">
        <f t="shared" ref="L17:L39" si="9">(D17/H17)/J17-I17</f>
        <v>0</v>
      </c>
      <c r="M17" s="65">
        <f t="shared" ref="M17:M39" si="10">(I17+L17)/24</f>
        <v>0</v>
      </c>
      <c r="N17" s="18"/>
      <c r="O17" s="54"/>
      <c r="P17" s="41"/>
      <c r="Q17" s="70">
        <v>79</v>
      </c>
      <c r="R17" s="69">
        <f t="shared" ref="R17:R31" si="11">Q17-D17</f>
        <v>79</v>
      </c>
      <c r="S17" s="18"/>
      <c r="T17" s="72"/>
      <c r="V17" s="31"/>
      <c r="W17" s="31"/>
      <c r="X17" s="1"/>
      <c r="Y17" s="1"/>
      <c r="Z17" s="30"/>
      <c r="AA17" s="30"/>
      <c r="AB17" s="30"/>
    </row>
    <row r="18" spans="1:52" ht="15" hidden="1" customHeight="1" x14ac:dyDescent="0.35">
      <c r="A18" s="56">
        <f>H18*24*J18</f>
        <v>1152.4279327886545</v>
      </c>
      <c r="B18" s="71">
        <v>6097982</v>
      </c>
      <c r="C18" s="72" t="s">
        <v>47</v>
      </c>
      <c r="D18" s="70"/>
      <c r="E18" s="73"/>
      <c r="F18" s="74">
        <f t="shared" si="7"/>
        <v>46024.019833333332</v>
      </c>
      <c r="G18" s="74">
        <f t="shared" si="8"/>
        <v>46024.019833333332</v>
      </c>
      <c r="H18" s="62">
        <f>$M$5</f>
        <v>63.413540367448192</v>
      </c>
      <c r="I18" s="75">
        <f t="shared" si="3"/>
        <v>0</v>
      </c>
      <c r="J18" s="76">
        <f>$M$6</f>
        <v>0.75721731123388603</v>
      </c>
      <c r="K18" s="77"/>
      <c r="L18" s="65">
        <f t="shared" si="9"/>
        <v>0</v>
      </c>
      <c r="M18" s="65">
        <f t="shared" si="10"/>
        <v>0</v>
      </c>
      <c r="N18" s="18"/>
      <c r="O18" s="54"/>
      <c r="P18" s="41"/>
      <c r="Q18" s="70">
        <v>102</v>
      </c>
      <c r="R18" s="69">
        <f t="shared" si="11"/>
        <v>102</v>
      </c>
      <c r="S18" s="18"/>
      <c r="T18" s="72"/>
      <c r="V18" s="31"/>
      <c r="W18" s="31"/>
      <c r="X18" s="1"/>
      <c r="Y18" s="1"/>
      <c r="Z18" s="30"/>
      <c r="AA18" s="30"/>
      <c r="AB18" s="30"/>
    </row>
    <row r="19" spans="1:52" s="87" customFormat="1" ht="14.25" hidden="1" customHeight="1" x14ac:dyDescent="0.35">
      <c r="A19" s="78">
        <f>H19*24*J19*$D$8</f>
        <v>1150.1230769230772</v>
      </c>
      <c r="B19" s="57">
        <v>6097970</v>
      </c>
      <c r="C19" s="58" t="s">
        <v>48</v>
      </c>
      <c r="D19" s="70"/>
      <c r="E19" s="60"/>
      <c r="F19" s="61">
        <f t="shared" si="7"/>
        <v>46024.019833333332</v>
      </c>
      <c r="G19" s="61">
        <f t="shared" si="8"/>
        <v>46024.019833333332</v>
      </c>
      <c r="H19" s="62">
        <f>$M$5</f>
        <v>63.413540367448192</v>
      </c>
      <c r="I19" s="63">
        <f t="shared" si="3"/>
        <v>0</v>
      </c>
      <c r="J19" s="64">
        <f>$M$6</f>
        <v>0.75721731123388603</v>
      </c>
      <c r="K19" s="63"/>
      <c r="L19" s="79">
        <f t="shared" si="9"/>
        <v>0</v>
      </c>
      <c r="M19" s="79">
        <f t="shared" si="10"/>
        <v>0</v>
      </c>
      <c r="N19" s="80"/>
      <c r="O19">
        <f t="shared" si="6"/>
        <v>1</v>
      </c>
      <c r="P19" s="81"/>
      <c r="Q19" s="69"/>
      <c r="R19" s="69">
        <f t="shared" si="11"/>
        <v>0</v>
      </c>
      <c r="S19" s="82"/>
      <c r="T19" s="83"/>
      <c r="U19" s="70"/>
      <c r="V19" s="84"/>
      <c r="W19" s="84"/>
      <c r="X19" s="85"/>
      <c r="Y19" s="86"/>
      <c r="AF19" s="88"/>
      <c r="AG19" s="89"/>
    </row>
    <row r="20" spans="1:52" ht="15" customHeight="1" x14ac:dyDescent="0.35">
      <c r="A20" s="56">
        <f t="shared" ref="A20:A23" si="12">H20*24*J20*$D$8</f>
        <v>1150.1230769230772</v>
      </c>
      <c r="B20" s="83">
        <v>6097968</v>
      </c>
      <c r="C20" s="90" t="s">
        <v>46</v>
      </c>
      <c r="D20" s="69">
        <f>VLOOKUP(B20,'[1]BALANCE TRIMESTRAL'!$C$6:$L$37,10,0)</f>
        <v>104.3</v>
      </c>
      <c r="E20" s="91"/>
      <c r="F20" s="92">
        <f t="shared" si="7"/>
        <v>46024.019833333332</v>
      </c>
      <c r="G20" s="92">
        <f t="shared" si="8"/>
        <v>46024.110337908096</v>
      </c>
      <c r="H20" s="93">
        <f t="shared" ref="H20:H24" si="13">$M$5</f>
        <v>63.413540367448192</v>
      </c>
      <c r="I20" s="52">
        <f t="shared" si="3"/>
        <v>1.6447591381215467</v>
      </c>
      <c r="J20" s="94">
        <f t="shared" ref="J20:J24" si="14">$M$6</f>
        <v>0.75721731123388603</v>
      </c>
      <c r="K20" s="95"/>
      <c r="L20" s="65">
        <f>(D20/H20)/J20-I20</f>
        <v>0.52735065614796195</v>
      </c>
      <c r="M20" s="65">
        <f>(I20+L20)/24</f>
        <v>9.0504574761229528E-2</v>
      </c>
      <c r="N20" s="96"/>
      <c r="O20">
        <f t="shared" si="6"/>
        <v>1</v>
      </c>
      <c r="P20" s="97"/>
      <c r="Q20" s="70">
        <v>49.224174545775895</v>
      </c>
      <c r="R20" s="70">
        <f t="shared" si="11"/>
        <v>-55.075825454224102</v>
      </c>
      <c r="S20" s="98"/>
      <c r="T20" s="72"/>
      <c r="U20" s="99"/>
      <c r="V20" s="31"/>
      <c r="W20" s="31"/>
      <c r="X20" s="36"/>
      <c r="Y20" s="55"/>
      <c r="Z20" s="55"/>
      <c r="AA20" s="55"/>
      <c r="AF20" s="88"/>
      <c r="AG20" s="89"/>
    </row>
    <row r="21" spans="1:52" ht="14.25" customHeight="1" x14ac:dyDescent="0.35">
      <c r="A21" s="56">
        <f t="shared" si="12"/>
        <v>1150.1230769230772</v>
      </c>
      <c r="B21" s="83">
        <v>6097986</v>
      </c>
      <c r="C21" s="90" t="s">
        <v>49</v>
      </c>
      <c r="D21" s="69">
        <f>VLOOKUP(B21,'[1]BALANCE TRIMESTRAL'!$C$6:$L$37,10,0)</f>
        <v>99</v>
      </c>
      <c r="E21" s="91"/>
      <c r="F21" s="92">
        <f t="shared" si="7"/>
        <v>46024.110337908096</v>
      </c>
      <c r="G21" s="92">
        <f t="shared" si="8"/>
        <v>46024.196243496794</v>
      </c>
      <c r="H21" s="93">
        <f t="shared" si="13"/>
        <v>63.413540367448192</v>
      </c>
      <c r="I21" s="52">
        <f t="shared" si="3"/>
        <v>1.5611807734806629</v>
      </c>
      <c r="J21" s="94">
        <f t="shared" si="14"/>
        <v>0.75721731123388603</v>
      </c>
      <c r="K21" s="95"/>
      <c r="L21" s="65">
        <f>(D21/H21)/J21-I21</f>
        <v>0.50055335530822864</v>
      </c>
      <c r="M21" s="65">
        <f>(I21+L21)/24</f>
        <v>8.5905588699537141E-2</v>
      </c>
      <c r="N21" s="100"/>
      <c r="O21">
        <f t="shared" si="6"/>
        <v>1</v>
      </c>
      <c r="P21" s="97"/>
      <c r="Q21" s="70">
        <v>75.259</v>
      </c>
      <c r="R21" s="70">
        <f t="shared" si="11"/>
        <v>-23.741</v>
      </c>
      <c r="S21" s="98"/>
      <c r="T21" s="72"/>
      <c r="U21" s="99"/>
      <c r="V21" s="31"/>
      <c r="W21" s="31"/>
      <c r="X21" s="36"/>
      <c r="Z21" s="55"/>
      <c r="AA21" s="55"/>
      <c r="AG21" s="89"/>
    </row>
    <row r="22" spans="1:52" ht="15" customHeight="1" x14ac:dyDescent="0.35">
      <c r="A22" s="56">
        <f t="shared" si="12"/>
        <v>1150.1230769230772</v>
      </c>
      <c r="B22" s="83">
        <v>6097970</v>
      </c>
      <c r="C22" s="90" t="s">
        <v>48</v>
      </c>
      <c r="D22" s="69">
        <f>VLOOKUP(B22,'[1]BALANCE TRIMESTRAL'!$C$6:$L$37,10,0)</f>
        <v>1266.6797619429021</v>
      </c>
      <c r="E22" s="91"/>
      <c r="F22" s="92">
        <f t="shared" si="7"/>
        <v>46024.196243496794</v>
      </c>
      <c r="G22" s="92">
        <f t="shared" si="8"/>
        <v>46025.295383604302</v>
      </c>
      <c r="H22" s="93">
        <f t="shared" si="13"/>
        <v>63.413540367448192</v>
      </c>
      <c r="I22" s="52">
        <f t="shared" si="3"/>
        <v>19.974910005073959</v>
      </c>
      <c r="J22" s="94">
        <f t="shared" si="14"/>
        <v>0.75721731123388603</v>
      </c>
      <c r="K22" s="95"/>
      <c r="L22" s="65">
        <f>(D22/H22)/J22-I22</f>
        <v>6.4044525751671522</v>
      </c>
      <c r="M22" s="65">
        <f>(I22+L22)/24</f>
        <v>1.0991401075100462</v>
      </c>
      <c r="N22" s="96"/>
      <c r="O22">
        <f t="shared" si="6"/>
        <v>1</v>
      </c>
      <c r="P22" s="101"/>
      <c r="Q22" s="70">
        <v>1502.326221240965</v>
      </c>
      <c r="R22" s="70">
        <f t="shared" si="11"/>
        <v>235.64645929806284</v>
      </c>
      <c r="S22" s="98"/>
      <c r="T22" s="72"/>
      <c r="U22" s="99"/>
      <c r="V22" s="31"/>
      <c r="W22" s="31"/>
      <c r="X22" s="36"/>
      <c r="Z22" s="55"/>
      <c r="AA22" s="55"/>
      <c r="AG22" s="89"/>
    </row>
    <row r="23" spans="1:52" ht="15" customHeight="1" x14ac:dyDescent="0.35">
      <c r="A23" s="56">
        <f t="shared" si="12"/>
        <v>1150.1230769230772</v>
      </c>
      <c r="B23" s="83">
        <v>6132286</v>
      </c>
      <c r="C23" s="90" t="s">
        <v>50</v>
      </c>
      <c r="D23" s="69">
        <f>VLOOKUP(B23,'[1]BALANCE TRIMESTRAL'!$C$6:$L$37,10,0)</f>
        <v>0</v>
      </c>
      <c r="E23" s="91"/>
      <c r="F23" s="92">
        <f t="shared" si="7"/>
        <v>46025.295383604302</v>
      </c>
      <c r="G23" s="92">
        <f t="shared" si="8"/>
        <v>46025.295383604302</v>
      </c>
      <c r="H23" s="93">
        <f t="shared" si="13"/>
        <v>63.413540367448192</v>
      </c>
      <c r="I23" s="52">
        <f t="shared" si="3"/>
        <v>0</v>
      </c>
      <c r="J23" s="94">
        <f t="shared" si="14"/>
        <v>0.75721731123388603</v>
      </c>
      <c r="K23" s="95"/>
      <c r="L23" s="65">
        <f>(D23/H23)/J23-I23</f>
        <v>0</v>
      </c>
      <c r="M23" s="65">
        <f>(I23+L23)/24</f>
        <v>0</v>
      </c>
      <c r="N23" s="96"/>
      <c r="P23" s="101"/>
      <c r="Q23" s="70">
        <v>70.565999999999988</v>
      </c>
      <c r="R23" s="70">
        <f t="shared" si="11"/>
        <v>70.565999999999988</v>
      </c>
      <c r="S23" s="98"/>
      <c r="T23" s="72"/>
      <c r="U23" s="99"/>
      <c r="V23" s="31"/>
      <c r="W23" s="31"/>
      <c r="X23" s="36"/>
      <c r="Z23" s="55"/>
      <c r="AA23" s="55"/>
      <c r="AG23" s="89"/>
    </row>
    <row r="24" spans="1:52" ht="15" customHeight="1" x14ac:dyDescent="0.35">
      <c r="A24" s="56">
        <f>H24*24*J24*$D$8</f>
        <v>1150.1230769230772</v>
      </c>
      <c r="B24" s="83">
        <v>6097982</v>
      </c>
      <c r="C24" s="90" t="s">
        <v>47</v>
      </c>
      <c r="D24" s="69">
        <f>VLOOKUP(B24,'[1]BALANCE TRIMESTRAL'!$C$6:$L$37,10,0)</f>
        <v>418.22983619694844</v>
      </c>
      <c r="E24" s="91"/>
      <c r="F24" s="92">
        <f t="shared" si="7"/>
        <v>46025.295383604302</v>
      </c>
      <c r="G24" s="92">
        <f t="shared" si="8"/>
        <v>46025.658295526424</v>
      </c>
      <c r="H24" s="93">
        <f t="shared" si="13"/>
        <v>63.413540367448192</v>
      </c>
      <c r="I24" s="52">
        <f>IFERROR(D24/H24,0)</f>
        <v>6.595276557238817</v>
      </c>
      <c r="J24" s="94">
        <f t="shared" si="14"/>
        <v>0.75721731123388603</v>
      </c>
      <c r="K24" s="95">
        <v>4</v>
      </c>
      <c r="L24" s="65">
        <f>(D24/H24)/J24-I24</f>
        <v>2.114609573721145</v>
      </c>
      <c r="M24" s="65">
        <f>(I24+L24)/24</f>
        <v>0.36291192212333173</v>
      </c>
      <c r="N24" s="102"/>
      <c r="O24">
        <f t="shared" si="6"/>
        <v>1</v>
      </c>
      <c r="P24" s="97"/>
      <c r="Q24" s="70">
        <v>507.12433899858411</v>
      </c>
      <c r="R24" s="70">
        <f t="shared" si="11"/>
        <v>88.894502801635667</v>
      </c>
      <c r="S24" s="98"/>
      <c r="T24" s="72"/>
      <c r="U24" s="99"/>
      <c r="V24" s="31"/>
      <c r="W24" s="31"/>
      <c r="X24" s="36"/>
      <c r="Y24" s="55"/>
      <c r="Z24" s="55"/>
      <c r="AA24" s="55"/>
      <c r="AG24" s="89"/>
    </row>
    <row r="25" spans="1:52" ht="14.25" customHeight="1" x14ac:dyDescent="0.35">
      <c r="A25" s="56">
        <f>H25*24*J25*$D$8</f>
        <v>1200.0000000000007</v>
      </c>
      <c r="B25" s="57">
        <v>6098500</v>
      </c>
      <c r="C25" s="58" t="s">
        <v>42</v>
      </c>
      <c r="D25" s="70">
        <f>VLOOKUP(B25,'[1]BALANCE TRIMESTRAL'!$C$6:$L$37,10,0)</f>
        <v>4914.0865351910779</v>
      </c>
      <c r="E25" s="60"/>
      <c r="F25" s="61">
        <f t="shared" si="7"/>
        <v>46025.824962193088</v>
      </c>
      <c r="G25" s="61">
        <f t="shared" si="8"/>
        <v>46029.911844161521</v>
      </c>
      <c r="H25" s="62">
        <f>+$F$5</f>
        <v>69.985500000000002</v>
      </c>
      <c r="I25" s="63">
        <f t="shared" si="3"/>
        <v>70.215780914490537</v>
      </c>
      <c r="J25" s="64">
        <f>$F$6</f>
        <v>0.71586543499441502</v>
      </c>
      <c r="K25" s="63">
        <v>4</v>
      </c>
      <c r="L25" s="103">
        <f t="shared" si="9"/>
        <v>27.869386327923308</v>
      </c>
      <c r="M25" s="103">
        <f t="shared" si="10"/>
        <v>4.0868819684339099</v>
      </c>
      <c r="N25" s="96"/>
      <c r="P25" s="104"/>
      <c r="Q25" s="67"/>
      <c r="R25" s="67">
        <f t="shared" si="11"/>
        <v>-4914.0865351910779</v>
      </c>
      <c r="S25" s="105"/>
      <c r="T25" s="67"/>
      <c r="U25" s="67"/>
      <c r="V25" s="31"/>
      <c r="W25" s="31"/>
      <c r="X25" s="36"/>
      <c r="Y25" s="106"/>
      <c r="Z25" s="55"/>
      <c r="AA25" s="55"/>
      <c r="AG25" s="89"/>
      <c r="AZ25" s="107">
        <v>45963</v>
      </c>
    </row>
    <row r="26" spans="1:52" x14ac:dyDescent="0.35">
      <c r="A26" s="56">
        <f t="shared" ref="A26" si="15">H26*24*J26*$D$8</f>
        <v>1200.0000000000002</v>
      </c>
      <c r="B26" s="83">
        <v>6098499</v>
      </c>
      <c r="C26" s="90" t="s">
        <v>51</v>
      </c>
      <c r="D26" s="69">
        <v>4700</v>
      </c>
      <c r="E26" s="91"/>
      <c r="F26" s="92">
        <f t="shared" si="7"/>
        <v>46030.078510828185</v>
      </c>
      <c r="G26" s="92">
        <f t="shared" si="8"/>
        <v>46033.98734416152</v>
      </c>
      <c r="H26" s="93">
        <f>$E$5</f>
        <v>69.112499999999997</v>
      </c>
      <c r="I26" s="52">
        <f t="shared" si="3"/>
        <v>68.005064206909026</v>
      </c>
      <c r="J26" s="94">
        <f>$E$6</f>
        <v>0.72490794575223905</v>
      </c>
      <c r="K26" s="95">
        <v>4</v>
      </c>
      <c r="L26" s="65">
        <f t="shared" si="9"/>
        <v>25.806935793090943</v>
      </c>
      <c r="M26" s="65">
        <f t="shared" si="10"/>
        <v>3.908833333333332</v>
      </c>
      <c r="N26" s="96"/>
      <c r="O26">
        <f t="shared" si="6"/>
        <v>1</v>
      </c>
      <c r="Q26" s="70">
        <v>3600</v>
      </c>
      <c r="R26" s="70">
        <f t="shared" si="11"/>
        <v>-1100</v>
      </c>
      <c r="S26" s="108"/>
      <c r="T26" s="72"/>
      <c r="U26" s="69"/>
      <c r="Z26" s="109"/>
      <c r="AA26" s="110"/>
      <c r="AB26" s="110"/>
      <c r="AZ26" s="107">
        <v>45963</v>
      </c>
    </row>
    <row r="27" spans="1:52" ht="15" customHeight="1" x14ac:dyDescent="0.35">
      <c r="A27" s="56">
        <f>H27*24*J27*$D$8</f>
        <v>1195.5085714285708</v>
      </c>
      <c r="B27" s="57">
        <v>6098496</v>
      </c>
      <c r="C27" s="58" t="s">
        <v>52</v>
      </c>
      <c r="D27" s="67">
        <f>VLOOKUP(B27,'[1]BALANCE TRIMESTRAL'!$C$6:$L$37,10,0)</f>
        <v>1251.1909243113785</v>
      </c>
      <c r="E27" s="60"/>
      <c r="F27" s="61">
        <f t="shared" si="7"/>
        <v>46034.154010828184</v>
      </c>
      <c r="G27" s="61">
        <f t="shared" si="8"/>
        <v>46035.198493964737</v>
      </c>
      <c r="H27" s="62">
        <f>$H$5</f>
        <v>70.498139135413652</v>
      </c>
      <c r="I27" s="63">
        <f>IFERROR(D27/H27,0)</f>
        <v>17.747857456323441</v>
      </c>
      <c r="J27" s="64">
        <f>$H$6</f>
        <v>0.70799999999999996</v>
      </c>
      <c r="K27" s="63">
        <v>3</v>
      </c>
      <c r="L27" s="65">
        <f>(D27/H27)/J27-I27</f>
        <v>7.3197378209695572</v>
      </c>
      <c r="M27" s="65">
        <f>(I27+L27)/24</f>
        <v>1.0444831365538749</v>
      </c>
      <c r="N27" s="111" t="s">
        <v>53</v>
      </c>
      <c r="O27">
        <f t="shared" si="6"/>
        <v>1</v>
      </c>
      <c r="P27" s="97"/>
      <c r="Q27" s="69">
        <v>1004</v>
      </c>
      <c r="R27" s="69">
        <f>Q27-D27</f>
        <v>-247.19092431137847</v>
      </c>
      <c r="S27" s="112"/>
      <c r="T27" s="90"/>
      <c r="U27" s="67"/>
      <c r="V27" s="31"/>
      <c r="W27" s="31"/>
      <c r="X27" s="36"/>
      <c r="Y27" s="113"/>
      <c r="Z27" s="114"/>
      <c r="AA27" s="83">
        <v>6097996</v>
      </c>
      <c r="AB27" s="90" t="s">
        <v>22</v>
      </c>
      <c r="AF27" s="88"/>
      <c r="AG27" s="89"/>
    </row>
    <row r="28" spans="1:52" ht="15" customHeight="1" x14ac:dyDescent="0.35">
      <c r="A28" s="56">
        <f t="shared" ref="A28:A39" si="16">H28*24*J28*$D$8</f>
        <v>1150.0000000000005</v>
      </c>
      <c r="B28" s="83">
        <v>6097990</v>
      </c>
      <c r="C28" s="90" t="s">
        <v>54</v>
      </c>
      <c r="D28" s="69">
        <f>VLOOKUP(B28,'[1]BALANCE TRIMESTRAL'!$C$6:$L$37,10,0)</f>
        <v>234.1683577618594</v>
      </c>
      <c r="E28" s="91"/>
      <c r="F28" s="92">
        <f t="shared" si="7"/>
        <v>46035.323493964737</v>
      </c>
      <c r="G28" s="92">
        <f t="shared" si="8"/>
        <v>46035.526711374339</v>
      </c>
      <c r="H28" s="93">
        <f>L5</f>
        <v>64.627802115859623</v>
      </c>
      <c r="I28" s="52">
        <f t="shared" si="3"/>
        <v>3.6233377910958637</v>
      </c>
      <c r="J28" s="94">
        <f>+L6</f>
        <v>0.74291079812206606</v>
      </c>
      <c r="K28" s="95"/>
      <c r="L28" s="65">
        <f t="shared" si="9"/>
        <v>1.253880039436357</v>
      </c>
      <c r="M28" s="65">
        <f t="shared" si="10"/>
        <v>0.20321740960550919</v>
      </c>
      <c r="N28" s="102"/>
      <c r="O28">
        <f t="shared" si="6"/>
        <v>1</v>
      </c>
      <c r="P28" s="104"/>
      <c r="Q28" s="69">
        <v>352.41951997238903</v>
      </c>
      <c r="R28" s="69">
        <f t="shared" si="11"/>
        <v>118.25116221052963</v>
      </c>
      <c r="S28" s="82"/>
      <c r="T28" s="90"/>
      <c r="U28" s="69"/>
      <c r="V28" s="31"/>
      <c r="W28" s="31"/>
      <c r="X28" s="36"/>
      <c r="Z28" s="18"/>
      <c r="AF28" s="88"/>
      <c r="AG28" s="89"/>
    </row>
    <row r="29" spans="1:52" ht="15" customHeight="1" x14ac:dyDescent="0.35">
      <c r="A29" s="56">
        <f t="shared" si="16"/>
        <v>1150.0000000000005</v>
      </c>
      <c r="B29" s="83">
        <v>6097991</v>
      </c>
      <c r="C29" s="90" t="s">
        <v>55</v>
      </c>
      <c r="D29" s="69">
        <f>VLOOKUP(B29,'[1]BALANCE TRIMESTRAL'!$C$6:$L$37,10,0)</f>
        <v>307.04791813215962</v>
      </c>
      <c r="E29" s="91"/>
      <c r="F29" s="92">
        <f t="shared" si="7"/>
        <v>46035.526711374339</v>
      </c>
      <c r="G29" s="92">
        <f t="shared" si="8"/>
        <v>46035.79317556764</v>
      </c>
      <c r="H29" s="93">
        <f>L5</f>
        <v>64.627802115859623</v>
      </c>
      <c r="I29" s="52">
        <f t="shared" si="3"/>
        <v>4.751019036384811</v>
      </c>
      <c r="J29" s="94">
        <f>$L$6</f>
        <v>0.74291079812206606</v>
      </c>
      <c r="K29" s="95"/>
      <c r="L29" s="65">
        <f t="shared" si="9"/>
        <v>1.644121602833871</v>
      </c>
      <c r="M29" s="65">
        <f t="shared" si="10"/>
        <v>0.26646419330077842</v>
      </c>
      <c r="N29" s="102"/>
      <c r="O29">
        <f t="shared" si="6"/>
        <v>1</v>
      </c>
      <c r="P29" s="104"/>
      <c r="Q29" s="69">
        <v>109.07185258237558</v>
      </c>
      <c r="R29" s="69">
        <f t="shared" si="11"/>
        <v>-197.97606554978404</v>
      </c>
      <c r="S29" s="82"/>
      <c r="T29" s="90"/>
      <c r="U29" s="69"/>
      <c r="V29" s="31"/>
      <c r="W29" s="31"/>
      <c r="X29" s="36"/>
      <c r="AB29" s="113"/>
      <c r="AF29" s="88"/>
      <c r="AG29" s="89"/>
    </row>
    <row r="30" spans="1:52" ht="15" customHeight="1" x14ac:dyDescent="0.35">
      <c r="A30" s="56">
        <f t="shared" si="16"/>
        <v>1150.0000000000005</v>
      </c>
      <c r="B30" s="83">
        <v>6097989</v>
      </c>
      <c r="C30" s="90" t="s">
        <v>56</v>
      </c>
      <c r="D30" s="69">
        <f>VLOOKUP(B30,'[1]BALANCE TRIMESTRAL'!$C$6:$L$37,10,0)</f>
        <v>0</v>
      </c>
      <c r="E30" s="91"/>
      <c r="F30" s="92">
        <f t="shared" si="7"/>
        <v>46035.79317556764</v>
      </c>
      <c r="G30" s="92">
        <f t="shared" si="8"/>
        <v>46035.79317556764</v>
      </c>
      <c r="H30" s="93">
        <f>$L$5</f>
        <v>64.627802115859623</v>
      </c>
      <c r="I30" s="52">
        <f t="shared" si="3"/>
        <v>0</v>
      </c>
      <c r="J30" s="94">
        <f>$L$6</f>
        <v>0.74291079812206606</v>
      </c>
      <c r="K30" s="95"/>
      <c r="L30" s="65">
        <f t="shared" si="9"/>
        <v>0</v>
      </c>
      <c r="M30" s="65">
        <f t="shared" si="10"/>
        <v>0</v>
      </c>
      <c r="N30" s="96"/>
      <c r="O30">
        <f t="shared" si="6"/>
        <v>1</v>
      </c>
      <c r="P30" s="104"/>
      <c r="Q30" s="69">
        <v>238.47481165287712</v>
      </c>
      <c r="R30" s="69">
        <f t="shared" si="11"/>
        <v>238.47481165287712</v>
      </c>
      <c r="S30" s="68"/>
      <c r="T30" s="90"/>
      <c r="U30" s="69"/>
      <c r="V30" s="31"/>
      <c r="W30" s="31"/>
      <c r="X30" s="36"/>
      <c r="AB30" s="113"/>
      <c r="AF30" s="88"/>
      <c r="AG30" s="89"/>
    </row>
    <row r="31" spans="1:52" ht="15" customHeight="1" x14ac:dyDescent="0.35">
      <c r="A31" s="56">
        <f t="shared" si="16"/>
        <v>1150.0000000000005</v>
      </c>
      <c r="B31" s="83">
        <v>6097993</v>
      </c>
      <c r="C31" s="90" t="s">
        <v>57</v>
      </c>
      <c r="D31" s="69">
        <f>VLOOKUP(B31,'[1]BALANCE TRIMESTRAL'!$C$6:$L$37,10,0)</f>
        <v>0</v>
      </c>
      <c r="E31" s="91"/>
      <c r="F31" s="92">
        <f>G30+K30/24+E30/24</f>
        <v>46035.79317556764</v>
      </c>
      <c r="G31" s="92">
        <f>F31+M31</f>
        <v>46035.79317556764</v>
      </c>
      <c r="H31" s="93">
        <f>$L$5</f>
        <v>64.627802115859623</v>
      </c>
      <c r="I31" s="52">
        <f t="shared" si="3"/>
        <v>0</v>
      </c>
      <c r="J31" s="94">
        <f>$L$6</f>
        <v>0.74291079812206606</v>
      </c>
      <c r="K31" s="95">
        <v>4</v>
      </c>
      <c r="L31" s="65">
        <f t="shared" si="9"/>
        <v>0</v>
      </c>
      <c r="M31" s="65">
        <f t="shared" si="10"/>
        <v>0</v>
      </c>
      <c r="N31" s="96"/>
      <c r="O31">
        <f t="shared" si="6"/>
        <v>1</v>
      </c>
      <c r="P31" s="104"/>
      <c r="Q31" s="69">
        <v>7.5150000000000006</v>
      </c>
      <c r="R31" s="69">
        <f t="shared" si="11"/>
        <v>7.5150000000000006</v>
      </c>
      <c r="S31" s="68"/>
      <c r="T31" s="90"/>
      <c r="U31" s="69"/>
      <c r="V31" s="31"/>
      <c r="W31" s="31"/>
      <c r="X31" s="36"/>
      <c r="AF31" s="88"/>
      <c r="AG31" s="89"/>
    </row>
    <row r="32" spans="1:52" ht="14.25" customHeight="1" x14ac:dyDescent="0.35">
      <c r="A32" s="56">
        <f>H32*24*J32*$D$8</f>
        <v>1149.9722857142854</v>
      </c>
      <c r="B32" s="57">
        <v>6098498</v>
      </c>
      <c r="C32" s="58" t="s">
        <v>58</v>
      </c>
      <c r="D32" s="67">
        <f>VLOOKUP(B32,'[1]BALANCE TRIMESTRAL'!$C$6:$L$37,10,0)</f>
        <v>2448.5409740354767</v>
      </c>
      <c r="E32" s="60">
        <v>16</v>
      </c>
      <c r="F32" s="61">
        <f>G31+K31/24+E31/24</f>
        <v>46035.959842234304</v>
      </c>
      <c r="G32" s="61">
        <f t="shared" ref="G32:G60" si="17">F32+M32</f>
        <v>46038.084801176745</v>
      </c>
      <c r="H32" s="62">
        <f>+$D$5</f>
        <v>60.299169768107696</v>
      </c>
      <c r="I32" s="63">
        <f>IFERROR(D32/H32,0)</f>
        <v>40.606545387802555</v>
      </c>
      <c r="J32" s="64">
        <f>+$D$6</f>
        <v>0.79622215628090898</v>
      </c>
      <c r="K32" s="63">
        <v>3</v>
      </c>
      <c r="L32" s="65">
        <f>(D32/H32)/J32-I32</f>
        <v>10.392469230771404</v>
      </c>
      <c r="M32" s="65">
        <f>(I32+L32)/24</f>
        <v>2.1249589424405815</v>
      </c>
      <c r="N32" s="96" t="s">
        <v>59</v>
      </c>
      <c r="O32">
        <f t="shared" si="6"/>
        <v>1</v>
      </c>
      <c r="P32" s="97"/>
      <c r="Q32" s="69">
        <v>2390</v>
      </c>
      <c r="R32" s="69">
        <f>Q32-D32</f>
        <v>-58.540974035476665</v>
      </c>
      <c r="S32" s="112"/>
      <c r="T32" s="90"/>
      <c r="U32" s="67"/>
      <c r="V32" s="31"/>
      <c r="W32" s="31"/>
      <c r="X32" s="36"/>
      <c r="Y32" s="106"/>
      <c r="Z32" s="55"/>
      <c r="AA32" s="55"/>
      <c r="AG32" s="89"/>
    </row>
    <row r="33" spans="1:55" s="87" customFormat="1" ht="15" customHeight="1" x14ac:dyDescent="0.35">
      <c r="A33" s="56">
        <f t="shared" si="16"/>
        <v>920.93638936020147</v>
      </c>
      <c r="B33" s="83">
        <v>6098008</v>
      </c>
      <c r="C33" s="90" t="s">
        <v>20</v>
      </c>
      <c r="D33" s="69">
        <f>VLOOKUP(B33,'[1]BALANCE TRIMESTRAL'!$C$6:$L$37,10,0)</f>
        <v>999.40000000000009</v>
      </c>
      <c r="E33" s="91"/>
      <c r="F33" s="92">
        <f t="shared" ref="F33:F60" si="18">G32+K32/24+E32/24</f>
        <v>46038.876467843409</v>
      </c>
      <c r="G33" s="92">
        <f t="shared" si="17"/>
        <v>46039.959497259471</v>
      </c>
      <c r="H33" s="93">
        <f>$J$5</f>
        <v>54.428558564855877</v>
      </c>
      <c r="I33" s="52">
        <f t="shared" si="3"/>
        <v>18.361684129649273</v>
      </c>
      <c r="J33" s="94">
        <f t="shared" ref="J33:J55" si="19">$J$6</f>
        <v>0.70641679784639788</v>
      </c>
      <c r="K33" s="95"/>
      <c r="L33" s="79">
        <f t="shared" si="9"/>
        <v>7.6310218558641232</v>
      </c>
      <c r="M33" s="79">
        <f t="shared" si="10"/>
        <v>1.0830294160630582</v>
      </c>
      <c r="N33" s="80"/>
      <c r="O33"/>
      <c r="P33" s="81"/>
      <c r="Q33" s="69"/>
      <c r="R33" s="69"/>
      <c r="S33" s="112"/>
      <c r="T33" s="110"/>
      <c r="U33" s="115"/>
      <c r="V33" s="84"/>
      <c r="W33" s="84"/>
      <c r="X33" s="85"/>
      <c r="Y33" s="86"/>
      <c r="AF33" s="88"/>
      <c r="AG33" s="89"/>
    </row>
    <row r="34" spans="1:55" ht="15" customHeight="1" x14ac:dyDescent="0.35">
      <c r="A34" s="56">
        <f t="shared" si="16"/>
        <v>920.93638936020147</v>
      </c>
      <c r="B34" s="83">
        <v>6098005</v>
      </c>
      <c r="C34" s="90" t="s">
        <v>60</v>
      </c>
      <c r="D34" s="69">
        <f>VLOOKUP(B34,'[1]BALANCE TRIMESTRAL'!$C$6:$L$37,10,0)</f>
        <v>4052.9778538915525</v>
      </c>
      <c r="E34" s="91">
        <v>24</v>
      </c>
      <c r="F34" s="92">
        <f t="shared" si="18"/>
        <v>46039.959497259471</v>
      </c>
      <c r="G34" s="92">
        <f t="shared" si="17"/>
        <v>46044.351626775599</v>
      </c>
      <c r="H34" s="93">
        <f t="shared" ref="H34:H39" si="20">$J$5</f>
        <v>54.428558564855877</v>
      </c>
      <c r="I34" s="52">
        <f t="shared" si="3"/>
        <v>74.464177644206998</v>
      </c>
      <c r="J34" s="94">
        <f t="shared" si="19"/>
        <v>0.70641679784639788</v>
      </c>
      <c r="K34" s="95"/>
      <c r="L34" s="65">
        <f t="shared" si="9"/>
        <v>30.946930742825401</v>
      </c>
      <c r="M34" s="65">
        <f t="shared" si="10"/>
        <v>4.3921295161263503</v>
      </c>
      <c r="N34" s="96"/>
      <c r="O34">
        <f t="shared" si="6"/>
        <v>1</v>
      </c>
      <c r="P34" s="104"/>
      <c r="Q34" s="69"/>
      <c r="R34" s="69"/>
      <c r="S34" s="91"/>
      <c r="T34" s="101"/>
      <c r="V34" s="31"/>
      <c r="W34" s="31"/>
      <c r="X34" s="36"/>
      <c r="AF34" s="88"/>
      <c r="AG34" s="89"/>
    </row>
    <row r="35" spans="1:55" ht="15" customHeight="1" x14ac:dyDescent="0.35">
      <c r="A35" s="56">
        <f t="shared" si="16"/>
        <v>920.93638936020147</v>
      </c>
      <c r="B35" s="83">
        <v>6098007</v>
      </c>
      <c r="C35" s="90" t="s">
        <v>61</v>
      </c>
      <c r="D35" s="69">
        <f>VLOOKUP(B35,'[1]BALANCE TRIMESTRAL'!$C$6:$L$37,10,0)</f>
        <v>673</v>
      </c>
      <c r="E35" s="91"/>
      <c r="F35" s="92">
        <f t="shared" si="18"/>
        <v>46045.351626775599</v>
      </c>
      <c r="G35" s="92">
        <f t="shared" si="17"/>
        <v>46046.080943162444</v>
      </c>
      <c r="H35" s="93">
        <f t="shared" si="20"/>
        <v>54.428558564855877</v>
      </c>
      <c r="I35" s="52">
        <f t="shared" si="3"/>
        <v>12.364832318645146</v>
      </c>
      <c r="J35" s="94">
        <f t="shared" si="19"/>
        <v>0.70641679784639788</v>
      </c>
      <c r="K35" s="95"/>
      <c r="L35" s="65">
        <f t="shared" si="9"/>
        <v>5.1387609655758979</v>
      </c>
      <c r="M35" s="65">
        <f t="shared" si="10"/>
        <v>0.72931638684254352</v>
      </c>
      <c r="N35" s="96"/>
      <c r="O35">
        <f t="shared" si="6"/>
        <v>1</v>
      </c>
      <c r="P35" s="104"/>
      <c r="Q35" s="69"/>
      <c r="R35" s="69"/>
      <c r="S35" s="91"/>
      <c r="T35" s="101"/>
      <c r="V35" s="31"/>
      <c r="W35" s="31"/>
      <c r="X35" s="36"/>
      <c r="AF35" s="88"/>
      <c r="AG35" s="89"/>
    </row>
    <row r="36" spans="1:55" ht="15" customHeight="1" x14ac:dyDescent="0.35">
      <c r="A36" s="56">
        <f t="shared" si="16"/>
        <v>920.93638936020147</v>
      </c>
      <c r="B36" s="83">
        <v>6134124</v>
      </c>
      <c r="C36" s="90" t="s">
        <v>62</v>
      </c>
      <c r="D36" s="69">
        <f>VLOOKUP(B36,'[1]BALANCE TRIMESTRAL'!$C$6:$L$37,10,0)</f>
        <v>0</v>
      </c>
      <c r="E36" s="91"/>
      <c r="F36" s="92">
        <f t="shared" si="18"/>
        <v>46046.080943162444</v>
      </c>
      <c r="G36" s="92">
        <f t="shared" si="17"/>
        <v>46046.080943162444</v>
      </c>
      <c r="H36" s="93">
        <f t="shared" si="20"/>
        <v>54.428558564855877</v>
      </c>
      <c r="I36" s="52">
        <f t="shared" si="3"/>
        <v>0</v>
      </c>
      <c r="J36" s="94">
        <f t="shared" si="19"/>
        <v>0.70641679784639788</v>
      </c>
      <c r="K36" s="95"/>
      <c r="L36" s="65">
        <f t="shared" si="9"/>
        <v>0</v>
      </c>
      <c r="M36" s="65">
        <f t="shared" si="10"/>
        <v>0</v>
      </c>
      <c r="N36" s="96"/>
      <c r="O36">
        <f t="shared" si="6"/>
        <v>1</v>
      </c>
      <c r="P36" s="97"/>
      <c r="Q36" s="69"/>
      <c r="R36" s="69">
        <f>+Q36-D36</f>
        <v>0</v>
      </c>
      <c r="S36" s="91"/>
      <c r="T36" s="101"/>
      <c r="V36" s="31"/>
      <c r="W36" s="31"/>
      <c r="X36" s="36"/>
      <c r="AF36" s="88"/>
      <c r="AG36" s="89"/>
    </row>
    <row r="37" spans="1:55" ht="15" customHeight="1" x14ac:dyDescent="0.35">
      <c r="A37" s="56">
        <f t="shared" si="16"/>
        <v>920.93638936020147</v>
      </c>
      <c r="B37" s="83">
        <v>6097999</v>
      </c>
      <c r="C37" s="90" t="s">
        <v>63</v>
      </c>
      <c r="D37" s="69">
        <f>VLOOKUP(B37,'[1]BALANCE TRIMESTRAL'!$C$6:$L$37,10,0)</f>
        <v>261</v>
      </c>
      <c r="E37" s="91"/>
      <c r="F37" s="92">
        <f t="shared" si="18"/>
        <v>46046.080943162444</v>
      </c>
      <c r="G37" s="92">
        <f t="shared" si="17"/>
        <v>46046.363783544264</v>
      </c>
      <c r="H37" s="93">
        <f t="shared" si="20"/>
        <v>54.428558564855877</v>
      </c>
      <c r="I37" s="52">
        <f t="shared" si="3"/>
        <v>4.7952767238727834</v>
      </c>
      <c r="J37" s="94">
        <f t="shared" si="19"/>
        <v>0.70641679784639788</v>
      </c>
      <c r="K37" s="95"/>
      <c r="L37" s="65">
        <f t="shared" si="9"/>
        <v>1.992892439844443</v>
      </c>
      <c r="M37" s="65">
        <f t="shared" si="10"/>
        <v>0.28284038182155108</v>
      </c>
      <c r="N37" s="96"/>
      <c r="O37">
        <f t="shared" si="6"/>
        <v>1</v>
      </c>
      <c r="P37" s="104"/>
      <c r="Q37" s="69"/>
      <c r="R37" s="69"/>
      <c r="S37" s="91"/>
      <c r="T37" s="101"/>
      <c r="V37" s="31"/>
      <c r="W37" s="31"/>
      <c r="X37" s="36"/>
      <c r="AF37" s="88"/>
      <c r="AG37" s="89"/>
    </row>
    <row r="38" spans="1:55" ht="15" customHeight="1" x14ac:dyDescent="0.35">
      <c r="A38" s="56">
        <f t="shared" si="16"/>
        <v>920.93638936020147</v>
      </c>
      <c r="B38" s="83">
        <v>6097996</v>
      </c>
      <c r="C38" s="90" t="s">
        <v>22</v>
      </c>
      <c r="D38" s="69">
        <f>VLOOKUP(B38,'[1]BALANCE TRIMESTRAL'!$C$6:$L$37,10,0)</f>
        <v>838.72862883398204</v>
      </c>
      <c r="E38" s="91"/>
      <c r="F38" s="92">
        <f t="shared" si="18"/>
        <v>46046.363783544264</v>
      </c>
      <c r="G38" s="92">
        <f t="shared" si="17"/>
        <v>46047.272696669257</v>
      </c>
      <c r="H38" s="93">
        <f t="shared" si="20"/>
        <v>54.428558564855877</v>
      </c>
      <c r="I38" s="52">
        <f t="shared" si="3"/>
        <v>15.409715982733061</v>
      </c>
      <c r="J38" s="94">
        <f t="shared" si="19"/>
        <v>0.70641679784639788</v>
      </c>
      <c r="K38" s="95"/>
      <c r="L38" s="65">
        <f t="shared" si="9"/>
        <v>6.404199017181373</v>
      </c>
      <c r="M38" s="65">
        <f t="shared" si="10"/>
        <v>0.90891312499643473</v>
      </c>
      <c r="N38" s="96"/>
      <c r="O38">
        <f t="shared" si="6"/>
        <v>1</v>
      </c>
      <c r="P38" s="104"/>
      <c r="Q38" s="69"/>
      <c r="R38" s="69"/>
      <c r="S38" s="91"/>
      <c r="T38" s="101"/>
      <c r="V38" s="31"/>
      <c r="W38" s="31"/>
      <c r="X38" s="36"/>
      <c r="AF38" s="88"/>
      <c r="AG38" s="89"/>
    </row>
    <row r="39" spans="1:55" ht="15" customHeight="1" x14ac:dyDescent="0.35">
      <c r="A39" s="56">
        <f t="shared" si="16"/>
        <v>920.93638936020147</v>
      </c>
      <c r="B39" s="83">
        <v>6097998</v>
      </c>
      <c r="C39" s="90" t="s">
        <v>64</v>
      </c>
      <c r="D39" s="69">
        <f>VLOOKUP(B39,'[1]BALANCE TRIMESTRAL'!$C$6:$L$37,10,0)</f>
        <v>1247.1595560150215</v>
      </c>
      <c r="E39" s="91"/>
      <c r="F39" s="92">
        <f t="shared" si="18"/>
        <v>46047.272696669257</v>
      </c>
      <c r="G39" s="92">
        <f t="shared" si="17"/>
        <v>46048.624218067787</v>
      </c>
      <c r="H39" s="93">
        <f t="shared" si="20"/>
        <v>54.428558564855877</v>
      </c>
      <c r="I39" s="52">
        <f t="shared" si="3"/>
        <v>22.913698045648839</v>
      </c>
      <c r="J39" s="94">
        <f t="shared" si="19"/>
        <v>0.70641679784639788</v>
      </c>
      <c r="K39" s="95">
        <v>4</v>
      </c>
      <c r="L39" s="65">
        <f t="shared" si="9"/>
        <v>9.5228155190118322</v>
      </c>
      <c r="M39" s="65">
        <f t="shared" si="10"/>
        <v>1.3515213985275281</v>
      </c>
      <c r="N39" s="96"/>
      <c r="O39">
        <f t="shared" si="6"/>
        <v>1</v>
      </c>
      <c r="P39" s="104"/>
      <c r="Q39" s="69"/>
      <c r="R39" s="69"/>
      <c r="S39" s="91"/>
      <c r="T39" s="101"/>
      <c r="V39" s="31"/>
      <c r="W39" s="31"/>
      <c r="X39" s="36"/>
      <c r="AF39" s="88"/>
      <c r="AG39" s="89"/>
    </row>
    <row r="40" spans="1:55" s="87" customFormat="1" ht="15" customHeight="1" x14ac:dyDescent="0.35">
      <c r="A40" s="56">
        <f>H40*24*J40*$D$8</f>
        <v>1149.8461790399997</v>
      </c>
      <c r="B40" s="57">
        <v>6098497</v>
      </c>
      <c r="C40" s="58" t="s">
        <v>65</v>
      </c>
      <c r="D40" s="67">
        <f>VLOOKUP(B40,'[1]BALANCE TRIMESTRAL'!$C$6:$L$37,10,0)</f>
        <v>600.59454353957858</v>
      </c>
      <c r="E40" s="60"/>
      <c r="F40" s="61">
        <f t="shared" si="18"/>
        <v>46048.790884734452</v>
      </c>
      <c r="G40" s="61">
        <f t="shared" si="17"/>
        <v>46049.312166072232</v>
      </c>
      <c r="H40" s="62">
        <f>$I$5</f>
        <v>65.474999999999994</v>
      </c>
      <c r="I40" s="63">
        <f>IFERROR(D40/H40,0)</f>
        <v>9.1728834446671037</v>
      </c>
      <c r="J40" s="64">
        <f>$I$6</f>
        <v>0.73319999999999996</v>
      </c>
      <c r="K40" s="63">
        <v>4</v>
      </c>
      <c r="L40" s="79">
        <f>(D40/H40)/J40-I40</f>
        <v>3.3378686620801741</v>
      </c>
      <c r="M40" s="79">
        <f>(I40+L40)/24</f>
        <v>0.52128133778113661</v>
      </c>
      <c r="N40" s="80"/>
      <c r="O40">
        <f t="shared" si="6"/>
        <v>1</v>
      </c>
      <c r="P40" s="81"/>
      <c r="Q40" s="69">
        <v>0</v>
      </c>
      <c r="R40" s="69">
        <f>Q40-D40</f>
        <v>-600.59454353957858</v>
      </c>
      <c r="S40" s="112"/>
      <c r="T40" s="90"/>
      <c r="U40" s="70"/>
      <c r="V40" s="84"/>
      <c r="W40" s="84"/>
      <c r="X40" s="85"/>
      <c r="Y40" s="86"/>
      <c r="AF40" s="88"/>
      <c r="AG40" s="89"/>
    </row>
    <row r="41" spans="1:55" x14ac:dyDescent="0.35">
      <c r="A41" s="56">
        <f>H41*24*J41*$D$8</f>
        <v>1200.0000000000002</v>
      </c>
      <c r="B41" s="83">
        <v>6098499</v>
      </c>
      <c r="C41" s="90" t="s">
        <v>51</v>
      </c>
      <c r="D41" s="69">
        <f>VLOOKUP(B41,'[1]BALANCE TRIMESTRAL'!$C$6:$L$37,10,0)-VLOOKUP(B41,B25:D27,3,0)</f>
        <v>3397.1321156484864</v>
      </c>
      <c r="E41" s="91"/>
      <c r="F41" s="92">
        <f t="shared" si="18"/>
        <v>46049.478832738896</v>
      </c>
      <c r="G41" s="92">
        <f t="shared" si="17"/>
        <v>46052.304114281746</v>
      </c>
      <c r="H41" s="93">
        <f>$E$5</f>
        <v>69.112499999999997</v>
      </c>
      <c r="I41" s="52">
        <f>IFERROR(D41/H41,0)</f>
        <v>49.153656945537875</v>
      </c>
      <c r="J41" s="94">
        <f>$E$6</f>
        <v>0.72490794575223905</v>
      </c>
      <c r="K41" s="95">
        <v>4</v>
      </c>
      <c r="L41" s="103">
        <f>(D41/H41)/J41-I41</f>
        <v>18.653100082805892</v>
      </c>
      <c r="M41" s="103">
        <f>(I41+L41)/24</f>
        <v>2.825281542847657</v>
      </c>
      <c r="N41" s="116"/>
      <c r="O41" s="117"/>
      <c r="P41" s="117"/>
      <c r="Q41" s="70">
        <v>4135.95096795069</v>
      </c>
      <c r="R41" s="70">
        <f>Q41-D41</f>
        <v>738.8188523022036</v>
      </c>
      <c r="S41" s="118"/>
      <c r="T41" s="72"/>
      <c r="U41" s="69"/>
      <c r="Z41" s="109"/>
      <c r="AA41" s="110"/>
      <c r="AB41" s="110"/>
    </row>
    <row r="42" spans="1:55" ht="15" hidden="1" customHeight="1" x14ac:dyDescent="0.35">
      <c r="A42" s="56">
        <f t="shared" ref="A42:A55" si="21">H42*24*J42*$D$8</f>
        <v>920.93638936020147</v>
      </c>
      <c r="B42" s="57">
        <v>6098005</v>
      </c>
      <c r="C42" s="58" t="s">
        <v>60</v>
      </c>
      <c r="D42" s="67"/>
      <c r="E42" s="60"/>
      <c r="F42" s="61">
        <f t="shared" si="18"/>
        <v>46052.47078094841</v>
      </c>
      <c r="G42" s="61">
        <f t="shared" si="17"/>
        <v>46052.47078094841</v>
      </c>
      <c r="H42" s="62">
        <f t="shared" ref="H42:H55" si="22">$J$5</f>
        <v>54.428558564855877</v>
      </c>
      <c r="I42" s="63">
        <f t="shared" si="3"/>
        <v>0</v>
      </c>
      <c r="J42" s="64">
        <f t="shared" si="19"/>
        <v>0.70641679784639788</v>
      </c>
      <c r="K42" s="63"/>
      <c r="L42" s="65">
        <f t="shared" ref="L42:L55" si="23">(D42/H42)/J42-I42</f>
        <v>0</v>
      </c>
      <c r="M42" s="65">
        <f t="shared" ref="M42:M55" si="24">(I42+L42)/24</f>
        <v>0</v>
      </c>
      <c r="N42" s="96"/>
      <c r="O42">
        <f t="shared" si="6"/>
        <v>1</v>
      </c>
      <c r="P42" s="104"/>
      <c r="Q42" s="67">
        <v>3738.1320253414701</v>
      </c>
      <c r="R42" s="67">
        <f t="shared" ref="R42:R55" si="25">Q42-D42</f>
        <v>3738.1320253414701</v>
      </c>
      <c r="S42" s="119"/>
      <c r="T42" s="58"/>
      <c r="V42" s="31"/>
      <c r="W42" s="31"/>
      <c r="X42" s="36"/>
      <c r="AF42" s="88"/>
      <c r="AG42" s="89"/>
      <c r="BB42">
        <v>921</v>
      </c>
    </row>
    <row r="43" spans="1:55" ht="15" hidden="1" customHeight="1" x14ac:dyDescent="0.35">
      <c r="A43" s="56">
        <f t="shared" si="21"/>
        <v>920.93638936020147</v>
      </c>
      <c r="B43" s="57">
        <v>6098007</v>
      </c>
      <c r="C43" s="58" t="s">
        <v>61</v>
      </c>
      <c r="D43" s="67"/>
      <c r="E43" s="60"/>
      <c r="F43" s="61">
        <f t="shared" si="18"/>
        <v>46052.47078094841</v>
      </c>
      <c r="G43" s="61">
        <f t="shared" si="17"/>
        <v>46052.47078094841</v>
      </c>
      <c r="H43" s="62">
        <f t="shared" si="22"/>
        <v>54.428558564855877</v>
      </c>
      <c r="I43" s="63">
        <f t="shared" si="3"/>
        <v>0</v>
      </c>
      <c r="J43" s="64">
        <f t="shared" si="19"/>
        <v>0.70641679784639788</v>
      </c>
      <c r="K43" s="63"/>
      <c r="L43" s="65">
        <f t="shared" si="23"/>
        <v>0</v>
      </c>
      <c r="M43" s="65">
        <f t="shared" si="24"/>
        <v>0</v>
      </c>
      <c r="N43" s="96"/>
      <c r="O43">
        <f t="shared" si="6"/>
        <v>1</v>
      </c>
      <c r="P43" s="97"/>
      <c r="Q43" s="67">
        <v>699.63276282456138</v>
      </c>
      <c r="R43" s="67">
        <f t="shared" si="25"/>
        <v>699.63276282456138</v>
      </c>
      <c r="S43" s="105"/>
      <c r="T43" s="58"/>
      <c r="U43" s="69"/>
      <c r="V43" s="31"/>
      <c r="W43" s="31"/>
      <c r="X43" s="36"/>
      <c r="Y43" s="113"/>
      <c r="AA43" s="83">
        <v>6097999</v>
      </c>
      <c r="AB43" s="90" t="s">
        <v>63</v>
      </c>
      <c r="AG43" s="89"/>
      <c r="AZ43" s="107">
        <v>45963</v>
      </c>
      <c r="BA43">
        <v>13</v>
      </c>
      <c r="BB43">
        <f>BB42/24</f>
        <v>38.375</v>
      </c>
      <c r="BC43">
        <f>BB43*BA43</f>
        <v>498.875</v>
      </c>
    </row>
    <row r="44" spans="1:55" ht="15" hidden="1" customHeight="1" x14ac:dyDescent="0.35">
      <c r="A44" s="56">
        <f t="shared" si="21"/>
        <v>920.93638936020147</v>
      </c>
      <c r="B44" s="57">
        <v>6134124</v>
      </c>
      <c r="C44" s="58" t="s">
        <v>62</v>
      </c>
      <c r="D44" s="67"/>
      <c r="E44" s="60"/>
      <c r="F44" s="61">
        <f t="shared" si="18"/>
        <v>46052.47078094841</v>
      </c>
      <c r="G44" s="61">
        <f t="shared" si="17"/>
        <v>46052.47078094841</v>
      </c>
      <c r="H44" s="62">
        <f t="shared" si="22"/>
        <v>54.428558564855877</v>
      </c>
      <c r="I44" s="63">
        <f t="shared" si="3"/>
        <v>0</v>
      </c>
      <c r="J44" s="64">
        <f t="shared" si="19"/>
        <v>0.70641679784639788</v>
      </c>
      <c r="K44" s="63"/>
      <c r="L44" s="65">
        <f t="shared" si="23"/>
        <v>0</v>
      </c>
      <c r="M44" s="65">
        <f t="shared" si="24"/>
        <v>0</v>
      </c>
      <c r="N44" s="96"/>
      <c r="O44">
        <f t="shared" si="6"/>
        <v>1</v>
      </c>
      <c r="P44" s="97"/>
      <c r="Q44" s="67">
        <v>410.10255405405405</v>
      </c>
      <c r="R44" s="67">
        <f t="shared" si="25"/>
        <v>410.10255405405405</v>
      </c>
      <c r="S44" s="105"/>
      <c r="T44" s="58"/>
      <c r="U44" s="69"/>
      <c r="V44" s="31"/>
      <c r="W44" s="31"/>
      <c r="X44" s="36"/>
      <c r="Y44" s="113"/>
      <c r="AA44" s="83">
        <v>6098007</v>
      </c>
      <c r="AB44" s="90" t="s">
        <v>61</v>
      </c>
      <c r="AF44" s="88"/>
      <c r="AG44" s="89"/>
      <c r="AX44">
        <f>R44/0.973</f>
        <v>421.48258381711622</v>
      </c>
      <c r="AZ44" s="107">
        <v>45964</v>
      </c>
      <c r="BA44">
        <v>24</v>
      </c>
      <c r="BC44">
        <f>BB43*BA44</f>
        <v>921</v>
      </c>
    </row>
    <row r="45" spans="1:55" ht="15" hidden="1" customHeight="1" x14ac:dyDescent="0.35">
      <c r="A45" s="120">
        <f t="shared" si="21"/>
        <v>920.93638936020147</v>
      </c>
      <c r="B45" s="121">
        <v>6097996</v>
      </c>
      <c r="C45" s="122" t="s">
        <v>22</v>
      </c>
      <c r="D45" s="123"/>
      <c r="E45" s="124"/>
      <c r="F45" s="125">
        <f t="shared" si="18"/>
        <v>46052.47078094841</v>
      </c>
      <c r="G45" s="125">
        <f t="shared" si="17"/>
        <v>46052.47078094841</v>
      </c>
      <c r="H45" s="126">
        <f t="shared" si="22"/>
        <v>54.428558564855877</v>
      </c>
      <c r="I45" s="127">
        <f t="shared" si="3"/>
        <v>0</v>
      </c>
      <c r="J45" s="128">
        <f t="shared" si="19"/>
        <v>0.70641679784639788</v>
      </c>
      <c r="K45" s="127"/>
      <c r="L45" s="65">
        <f t="shared" si="23"/>
        <v>0</v>
      </c>
      <c r="M45" s="65">
        <f t="shared" si="24"/>
        <v>0</v>
      </c>
      <c r="N45" s="96"/>
      <c r="O45">
        <f t="shared" si="6"/>
        <v>1</v>
      </c>
      <c r="P45" s="97"/>
      <c r="Q45" s="67">
        <v>0</v>
      </c>
      <c r="R45" s="67">
        <f t="shared" si="25"/>
        <v>0</v>
      </c>
      <c r="S45" s="105"/>
      <c r="T45" s="58"/>
      <c r="U45" s="69"/>
      <c r="V45" s="31"/>
      <c r="W45" s="31"/>
      <c r="X45" s="36"/>
      <c r="AA45" s="83">
        <v>6098005</v>
      </c>
      <c r="AB45" s="90" t="s">
        <v>60</v>
      </c>
      <c r="AF45" s="88"/>
      <c r="AG45" s="89"/>
      <c r="AZ45" s="107">
        <v>45965</v>
      </c>
    </row>
    <row r="46" spans="1:55" hidden="1" x14ac:dyDescent="0.35">
      <c r="A46" s="56">
        <f t="shared" si="21"/>
        <v>920.93638936020147</v>
      </c>
      <c r="B46" s="57">
        <v>6097998</v>
      </c>
      <c r="C46" s="58" t="s">
        <v>64</v>
      </c>
      <c r="D46" s="67"/>
      <c r="E46" s="60"/>
      <c r="F46" s="61">
        <f t="shared" si="18"/>
        <v>46052.47078094841</v>
      </c>
      <c r="G46" s="61">
        <f t="shared" si="17"/>
        <v>46052.47078094841</v>
      </c>
      <c r="H46" s="62">
        <f t="shared" si="22"/>
        <v>54.428558564855877</v>
      </c>
      <c r="I46" s="63">
        <f t="shared" si="3"/>
        <v>0</v>
      </c>
      <c r="J46" s="64">
        <f t="shared" si="19"/>
        <v>0.70641679784639788</v>
      </c>
      <c r="K46" s="63"/>
      <c r="L46" s="65">
        <f t="shared" si="23"/>
        <v>0</v>
      </c>
      <c r="M46" s="65">
        <f t="shared" si="24"/>
        <v>0</v>
      </c>
      <c r="N46" s="96"/>
      <c r="Q46" s="67">
        <v>442.996156874343</v>
      </c>
      <c r="R46" s="67">
        <f t="shared" si="25"/>
        <v>442.996156874343</v>
      </c>
      <c r="S46" s="105"/>
      <c r="T46" s="58"/>
      <c r="U46" s="69"/>
      <c r="Z46" s="83">
        <v>6097996</v>
      </c>
      <c r="AA46" s="90" t="s">
        <v>22</v>
      </c>
      <c r="AB46" s="90" t="s">
        <v>64</v>
      </c>
      <c r="AZ46" s="107">
        <v>45963</v>
      </c>
    </row>
    <row r="47" spans="1:55" ht="15" customHeight="1" x14ac:dyDescent="0.35">
      <c r="A47" s="56">
        <f t="shared" si="21"/>
        <v>1200.0000000000005</v>
      </c>
      <c r="B47" s="57">
        <v>6098011</v>
      </c>
      <c r="C47" s="58" t="s">
        <v>43</v>
      </c>
      <c r="D47" s="67">
        <f>VLOOKUP(B47,'[1]BALANCE TRIMESTRAL'!$C$6:$L$37,10,0)</f>
        <v>33.635569653979701</v>
      </c>
      <c r="E47" s="60"/>
      <c r="F47" s="61">
        <f t="shared" si="18"/>
        <v>46052.47078094841</v>
      </c>
      <c r="G47" s="61">
        <f t="shared" si="17"/>
        <v>46052.498754530505</v>
      </c>
      <c r="H47" s="62">
        <f>$K$5</f>
        <v>68.384999999999977</v>
      </c>
      <c r="I47" s="63">
        <f t="shared" si="3"/>
        <v>0.49185595750500422</v>
      </c>
      <c r="J47" s="64">
        <f>$K$6</f>
        <v>0.73261973240917799</v>
      </c>
      <c r="K47" s="63"/>
      <c r="L47" s="129">
        <f t="shared" si="23"/>
        <v>0.17951001278843037</v>
      </c>
      <c r="M47" s="129">
        <f t="shared" si="24"/>
        <v>2.7973582095559776E-2</v>
      </c>
      <c r="N47" s="130"/>
      <c r="O47" s="131">
        <f t="shared" si="6"/>
        <v>1</v>
      </c>
      <c r="P47" s="41"/>
      <c r="Q47" s="69">
        <v>80.3060087987418</v>
      </c>
      <c r="R47" s="69">
        <f t="shared" si="25"/>
        <v>46.670439144762099</v>
      </c>
      <c r="S47" s="132"/>
      <c r="T47" s="90"/>
      <c r="V47" s="31"/>
      <c r="W47" s="31"/>
      <c r="X47" s="1"/>
      <c r="Y47" s="1"/>
      <c r="Z47" s="30"/>
      <c r="AA47" s="30"/>
      <c r="AB47" s="30"/>
    </row>
    <row r="48" spans="1:55" ht="15" customHeight="1" x14ac:dyDescent="0.35">
      <c r="A48" s="56">
        <f t="shared" si="21"/>
        <v>1200.0000000000005</v>
      </c>
      <c r="B48" s="57">
        <v>6099373</v>
      </c>
      <c r="C48" s="58" t="s">
        <v>45</v>
      </c>
      <c r="D48" s="67">
        <f>VLOOKUP(B48,'[1]BALANCE TRIMESTRAL'!$C$6:$L$37,10,0)</f>
        <v>110.46892197785678</v>
      </c>
      <c r="E48" s="60"/>
      <c r="F48" s="61">
        <f t="shared" si="18"/>
        <v>46052.498754530505</v>
      </c>
      <c r="G48" s="61">
        <f t="shared" si="17"/>
        <v>46052.590627850615</v>
      </c>
      <c r="H48" s="62">
        <f>$K$5</f>
        <v>68.384999999999977</v>
      </c>
      <c r="I48" s="63">
        <f t="shared" si="3"/>
        <v>1.6153969726965975</v>
      </c>
      <c r="J48" s="64">
        <f>$K$6</f>
        <v>0.73261973240917799</v>
      </c>
      <c r="K48" s="63"/>
      <c r="L48" s="65">
        <f t="shared" si="23"/>
        <v>0.58956270998142335</v>
      </c>
      <c r="M48" s="65">
        <f t="shared" si="24"/>
        <v>9.1873320111584209E-2</v>
      </c>
      <c r="N48" s="18"/>
      <c r="O48" s="54">
        <f t="shared" si="6"/>
        <v>1</v>
      </c>
      <c r="P48" s="41"/>
      <c r="Q48" s="69">
        <v>414.16886083208402</v>
      </c>
      <c r="R48" s="69">
        <f t="shared" si="25"/>
        <v>303.69993885422724</v>
      </c>
      <c r="S48" s="133"/>
      <c r="T48" s="90"/>
      <c r="V48" s="31"/>
      <c r="W48" s="31"/>
      <c r="X48" s="1"/>
      <c r="Y48" s="1"/>
      <c r="Z48" s="30"/>
      <c r="AA48" s="30"/>
      <c r="AB48" s="30"/>
    </row>
    <row r="49" spans="1:35" ht="15" customHeight="1" x14ac:dyDescent="0.35">
      <c r="A49" s="56">
        <f t="shared" si="21"/>
        <v>1200.0000000000005</v>
      </c>
      <c r="B49" s="57">
        <v>6098013</v>
      </c>
      <c r="C49" s="58" t="s">
        <v>44</v>
      </c>
      <c r="D49" s="67">
        <f>VLOOKUP(B49,'[1]BALANCE TRIMESTRAL'!$C$6:$L$37,10,0)-VLOOKUP(B49,B11:D61,3,0)</f>
        <v>1176.9005770498384</v>
      </c>
      <c r="E49" s="60"/>
      <c r="F49" s="61">
        <f t="shared" si="18"/>
        <v>46052.590627850615</v>
      </c>
      <c r="G49" s="61">
        <f t="shared" si="17"/>
        <v>46053.569416830527</v>
      </c>
      <c r="H49" s="62">
        <f>$K$5</f>
        <v>68.384999999999977</v>
      </c>
      <c r="I49" s="63">
        <f t="shared" si="3"/>
        <v>17.209922893175971</v>
      </c>
      <c r="J49" s="64">
        <f>$K$6</f>
        <v>0.73261973240917799</v>
      </c>
      <c r="K49" s="63"/>
      <c r="L49" s="65">
        <f t="shared" si="23"/>
        <v>6.2810126247387963</v>
      </c>
      <c r="M49" s="65">
        <f t="shared" si="24"/>
        <v>0.97878897991311531</v>
      </c>
      <c r="N49" s="18"/>
      <c r="O49" s="54"/>
      <c r="P49" s="41"/>
      <c r="Q49" s="69">
        <v>1738.1804459298328</v>
      </c>
      <c r="R49" s="69">
        <f t="shared" si="25"/>
        <v>561.27986887999441</v>
      </c>
      <c r="S49" s="133"/>
      <c r="T49" s="90"/>
      <c r="V49" s="31"/>
      <c r="W49" s="31"/>
      <c r="X49" s="1"/>
      <c r="Y49" s="1"/>
      <c r="Z49" s="30"/>
      <c r="AA49" s="30"/>
      <c r="AB49" s="30"/>
    </row>
    <row r="50" spans="1:35" ht="15" customHeight="1" x14ac:dyDescent="0.35">
      <c r="A50" s="56">
        <f t="shared" si="21"/>
        <v>1200.0000000000005</v>
      </c>
      <c r="B50" s="57">
        <v>6098018</v>
      </c>
      <c r="C50" s="58" t="s">
        <v>66</v>
      </c>
      <c r="D50" s="67">
        <f>VLOOKUP(B50,'[1]BALANCE TRIMESTRAL'!$C$6:$L$37,10,0)</f>
        <v>265.75792581790961</v>
      </c>
      <c r="E50" s="60"/>
      <c r="F50" s="61">
        <f t="shared" si="18"/>
        <v>46053.569416830527</v>
      </c>
      <c r="G50" s="61">
        <f t="shared" si="17"/>
        <v>46053.790438838834</v>
      </c>
      <c r="H50" s="62">
        <f>$K$5</f>
        <v>68.384999999999977</v>
      </c>
      <c r="I50" s="63">
        <f t="shared" si="3"/>
        <v>3.8862020299467677</v>
      </c>
      <c r="J50" s="64">
        <f>$K$6</f>
        <v>0.73261973240917799</v>
      </c>
      <c r="K50" s="63"/>
      <c r="L50" s="65">
        <f t="shared" si="23"/>
        <v>1.4183261693787061</v>
      </c>
      <c r="M50" s="65">
        <f t="shared" si="24"/>
        <v>0.22102200830522808</v>
      </c>
      <c r="N50" s="96"/>
      <c r="O50">
        <f t="shared" si="6"/>
        <v>1</v>
      </c>
      <c r="P50" s="104"/>
      <c r="Q50" s="69">
        <v>142.838045880278</v>
      </c>
      <c r="R50" s="69">
        <f t="shared" si="25"/>
        <v>-122.91987993763161</v>
      </c>
      <c r="S50" s="133"/>
      <c r="T50" s="90"/>
      <c r="U50" s="69"/>
      <c r="V50" s="31"/>
      <c r="W50" s="31"/>
      <c r="X50" s="36"/>
      <c r="Z50" s="55"/>
      <c r="AA50" s="55"/>
      <c r="AF50" s="88"/>
      <c r="AG50" s="89"/>
    </row>
    <row r="51" spans="1:35" s="87" customFormat="1" ht="14.25" hidden="1" customHeight="1" x14ac:dyDescent="0.35">
      <c r="A51" s="78">
        <f t="shared" si="21"/>
        <v>1150.1230769230772</v>
      </c>
      <c r="B51" s="57">
        <v>6097968</v>
      </c>
      <c r="C51" s="58" t="s">
        <v>46</v>
      </c>
      <c r="D51" s="67"/>
      <c r="E51" s="60"/>
      <c r="F51" s="61">
        <f t="shared" si="18"/>
        <v>46053.790438838834</v>
      </c>
      <c r="G51" s="61">
        <f t="shared" si="17"/>
        <v>46053.790438838834</v>
      </c>
      <c r="H51" s="62">
        <f>$M$5</f>
        <v>63.413540367448192</v>
      </c>
      <c r="I51" s="63">
        <f>IFERROR(D51/H51,0)</f>
        <v>0</v>
      </c>
      <c r="J51" s="64">
        <f>$M$6</f>
        <v>0.75721731123388603</v>
      </c>
      <c r="K51" s="63"/>
      <c r="L51" s="79">
        <f t="shared" si="23"/>
        <v>0</v>
      </c>
      <c r="M51" s="79">
        <f t="shared" si="24"/>
        <v>0</v>
      </c>
      <c r="N51" s="80"/>
      <c r="O51">
        <f t="shared" si="6"/>
        <v>1</v>
      </c>
      <c r="P51" s="81"/>
      <c r="Q51" s="69"/>
      <c r="R51" s="69">
        <f t="shared" si="25"/>
        <v>0</v>
      </c>
      <c r="S51" s="82"/>
      <c r="T51" s="83"/>
      <c r="U51" s="70"/>
      <c r="V51" s="84"/>
      <c r="W51" s="84"/>
      <c r="X51" s="85"/>
      <c r="Y51" s="86"/>
      <c r="AF51" s="88"/>
      <c r="AG51" s="89"/>
    </row>
    <row r="52" spans="1:35" s="87" customFormat="1" ht="14.25" hidden="1" customHeight="1" x14ac:dyDescent="0.35">
      <c r="A52" s="78">
        <f t="shared" si="21"/>
        <v>1150.1230769230772</v>
      </c>
      <c r="B52" s="57">
        <v>6097986</v>
      </c>
      <c r="C52" s="58" t="s">
        <v>49</v>
      </c>
      <c r="D52" s="67"/>
      <c r="E52" s="60"/>
      <c r="F52" s="61">
        <f t="shared" si="18"/>
        <v>46053.790438838834</v>
      </c>
      <c r="G52" s="61">
        <f t="shared" si="17"/>
        <v>46053.790438838834</v>
      </c>
      <c r="H52" s="62">
        <f>$M$5</f>
        <v>63.413540367448192</v>
      </c>
      <c r="I52" s="63">
        <f>IFERROR(D52/H52,0)</f>
        <v>0</v>
      </c>
      <c r="J52" s="64">
        <f>$M$6</f>
        <v>0.75721731123388603</v>
      </c>
      <c r="K52" s="63"/>
      <c r="L52" s="79">
        <f t="shared" si="23"/>
        <v>0</v>
      </c>
      <c r="M52" s="79">
        <f t="shared" si="24"/>
        <v>0</v>
      </c>
      <c r="N52" s="80"/>
      <c r="O52">
        <f t="shared" si="6"/>
        <v>1</v>
      </c>
      <c r="P52" s="81"/>
      <c r="Q52" s="69"/>
      <c r="R52" s="69">
        <f t="shared" si="25"/>
        <v>0</v>
      </c>
      <c r="S52" s="82"/>
      <c r="T52" s="83"/>
      <c r="U52" s="70"/>
      <c r="V52" s="84"/>
      <c r="W52" s="84"/>
      <c r="X52" s="85"/>
      <c r="Y52" s="86"/>
      <c r="AF52" s="88"/>
      <c r="AG52" s="89"/>
    </row>
    <row r="53" spans="1:35" s="87" customFormat="1" ht="15" hidden="1" customHeight="1" x14ac:dyDescent="0.35">
      <c r="A53" s="78">
        <f t="shared" si="21"/>
        <v>1150.1230769230772</v>
      </c>
      <c r="B53" s="57">
        <v>6097982</v>
      </c>
      <c r="C53" s="58" t="s">
        <v>47</v>
      </c>
      <c r="D53" s="67"/>
      <c r="E53" s="60"/>
      <c r="F53" s="61">
        <f t="shared" si="18"/>
        <v>46053.790438838834</v>
      </c>
      <c r="G53" s="61">
        <f t="shared" si="17"/>
        <v>46053.790438838834</v>
      </c>
      <c r="H53" s="62">
        <f>$M$5</f>
        <v>63.413540367448192</v>
      </c>
      <c r="I53" s="63">
        <f>IFERROR(D53/H53,0)</f>
        <v>0</v>
      </c>
      <c r="J53" s="64">
        <f>$M$6</f>
        <v>0.75721731123388603</v>
      </c>
      <c r="K53" s="63"/>
      <c r="L53" s="79">
        <f t="shared" si="23"/>
        <v>0</v>
      </c>
      <c r="M53" s="79">
        <f t="shared" si="24"/>
        <v>0</v>
      </c>
      <c r="N53" s="80"/>
      <c r="O53">
        <f t="shared" si="6"/>
        <v>1</v>
      </c>
      <c r="P53" s="81"/>
      <c r="Q53" s="69"/>
      <c r="R53" s="69">
        <f t="shared" si="25"/>
        <v>0</v>
      </c>
      <c r="S53" s="82"/>
      <c r="T53" s="83"/>
      <c r="U53" s="70"/>
      <c r="V53" s="84"/>
      <c r="W53" s="84"/>
      <c r="X53" s="85"/>
      <c r="Y53" s="86"/>
      <c r="AF53" s="88"/>
      <c r="AG53" s="89"/>
    </row>
    <row r="54" spans="1:35" ht="15" hidden="1" customHeight="1" x14ac:dyDescent="0.35">
      <c r="A54" s="56">
        <f t="shared" si="21"/>
        <v>920.93638936020147</v>
      </c>
      <c r="B54" s="57">
        <v>6098008</v>
      </c>
      <c r="C54" s="58" t="s">
        <v>20</v>
      </c>
      <c r="D54" s="134"/>
      <c r="E54" s="60"/>
      <c r="F54" s="61">
        <f t="shared" si="18"/>
        <v>46053.790438838834</v>
      </c>
      <c r="G54" s="61">
        <f t="shared" si="17"/>
        <v>46053.790438838834</v>
      </c>
      <c r="H54" s="62">
        <f t="shared" si="22"/>
        <v>54.428558564855877</v>
      </c>
      <c r="I54" s="63">
        <f t="shared" ref="I54:I55" si="26">IFERROR(D54/H54,0)</f>
        <v>0</v>
      </c>
      <c r="J54" s="64">
        <f t="shared" si="19"/>
        <v>0.70641679784639788</v>
      </c>
      <c r="K54" s="63"/>
      <c r="L54" s="65">
        <f t="shared" si="23"/>
        <v>0</v>
      </c>
      <c r="M54" s="65">
        <f t="shared" si="24"/>
        <v>0</v>
      </c>
      <c r="N54" s="96"/>
      <c r="O54">
        <f t="shared" si="6"/>
        <v>1</v>
      </c>
      <c r="P54" s="97"/>
      <c r="Q54" s="67">
        <v>657.98099999999999</v>
      </c>
      <c r="R54" s="67">
        <f t="shared" si="25"/>
        <v>657.98099999999999</v>
      </c>
      <c r="S54" s="105"/>
      <c r="T54" s="58"/>
      <c r="U54" s="69"/>
      <c r="V54" s="31"/>
      <c r="W54" s="31"/>
      <c r="X54" s="36"/>
      <c r="Y54" s="113"/>
      <c r="AA54" s="83">
        <v>6134124</v>
      </c>
      <c r="AB54" s="90" t="s">
        <v>62</v>
      </c>
      <c r="AF54" s="88"/>
      <c r="AG54" s="89"/>
    </row>
    <row r="55" spans="1:35" s="137" customFormat="1" ht="15.75" hidden="1" customHeight="1" x14ac:dyDescent="0.35">
      <c r="A55" s="56">
        <f t="shared" si="21"/>
        <v>920.93638936020147</v>
      </c>
      <c r="B55" s="57">
        <v>6097999</v>
      </c>
      <c r="C55" s="58" t="s">
        <v>63</v>
      </c>
      <c r="D55" s="67"/>
      <c r="E55" s="60"/>
      <c r="F55" s="61">
        <f t="shared" si="18"/>
        <v>46053.790438838834</v>
      </c>
      <c r="G55" s="61">
        <f t="shared" si="17"/>
        <v>46053.790438838834</v>
      </c>
      <c r="H55" s="62">
        <f t="shared" si="22"/>
        <v>54.428558564855877</v>
      </c>
      <c r="I55" s="63">
        <f t="shared" si="26"/>
        <v>0</v>
      </c>
      <c r="J55" s="64">
        <f t="shared" si="19"/>
        <v>0.70641679784639788</v>
      </c>
      <c r="K55" s="63"/>
      <c r="L55" s="135">
        <f t="shared" si="23"/>
        <v>0</v>
      </c>
      <c r="M55" s="135">
        <f t="shared" si="24"/>
        <v>0</v>
      </c>
      <c r="N55" s="136"/>
      <c r="O55" s="137">
        <f t="shared" si="6"/>
        <v>1</v>
      </c>
      <c r="P55" s="97"/>
      <c r="Q55" s="67">
        <v>172.50208333333299</v>
      </c>
      <c r="R55" s="67">
        <f t="shared" si="25"/>
        <v>172.50208333333299</v>
      </c>
      <c r="S55" s="105"/>
      <c r="T55" s="58"/>
      <c r="U55" s="69"/>
      <c r="V55" s="138"/>
      <c r="W55" s="138"/>
      <c r="X55" s="139"/>
      <c r="Z55" s="140"/>
      <c r="AG55" s="141"/>
      <c r="AI55" s="142"/>
    </row>
    <row r="56" spans="1:35" hidden="1" x14ac:dyDescent="0.35">
      <c r="F56">
        <f t="shared" si="18"/>
        <v>46053.790438838834</v>
      </c>
      <c r="G56">
        <f t="shared" si="17"/>
        <v>46053.790438838834</v>
      </c>
    </row>
    <row r="57" spans="1:35" ht="18.5" hidden="1" x14ac:dyDescent="0.35">
      <c r="A57" s="56">
        <f t="shared" ref="A57:A60" si="27">H57*24*J57*$D$8</f>
        <v>937.8178055999997</v>
      </c>
      <c r="B57" s="143">
        <v>6098495</v>
      </c>
      <c r="C57" s="114" t="s">
        <v>67</v>
      </c>
      <c r="D57" s="2"/>
      <c r="F57" s="61">
        <f t="shared" si="18"/>
        <v>46053.790438838834</v>
      </c>
      <c r="G57" s="61">
        <f t="shared" si="17"/>
        <v>46053.790438838834</v>
      </c>
      <c r="H57" s="144">
        <f>$G$5</f>
        <v>56.74499999999999</v>
      </c>
      <c r="I57">
        <f>IFERROR(D57/H57,0)</f>
        <v>0</v>
      </c>
      <c r="J57" s="145">
        <f>$G$6</f>
        <v>0.69</v>
      </c>
      <c r="L57" s="65">
        <f>(D57/H57)/J57-I57</f>
        <v>0</v>
      </c>
      <c r="M57" s="65">
        <f>(I57+L57)/24</f>
        <v>0</v>
      </c>
      <c r="N57" s="96"/>
      <c r="O57">
        <f t="shared" si="6"/>
        <v>1</v>
      </c>
      <c r="P57" s="104"/>
      <c r="Q57" s="2"/>
      <c r="R57" s="2">
        <f>+Q57-D57</f>
        <v>0</v>
      </c>
      <c r="U57" s="106"/>
      <c r="Z57" s="55"/>
      <c r="AA57" s="55"/>
    </row>
    <row r="58" spans="1:35" ht="15" hidden="1" customHeight="1" x14ac:dyDescent="0.35">
      <c r="A58" s="56">
        <f t="shared" si="27"/>
        <v>1200.0000000000007</v>
      </c>
      <c r="B58" s="57">
        <v>6098500</v>
      </c>
      <c r="C58" s="58" t="s">
        <v>42</v>
      </c>
      <c r="D58" s="67"/>
      <c r="E58" s="60"/>
      <c r="F58" s="61">
        <f t="shared" si="18"/>
        <v>46053.790438838834</v>
      </c>
      <c r="G58" s="61">
        <f t="shared" si="17"/>
        <v>46053.790438838834</v>
      </c>
      <c r="H58" s="62">
        <f>$F$5</f>
        <v>69.985500000000002</v>
      </c>
      <c r="I58" s="63">
        <f t="shared" ref="I58" si="28">IFERROR(D58/H58,0)</f>
        <v>0</v>
      </c>
      <c r="J58" s="64">
        <f>$F$6</f>
        <v>0.71586543499441502</v>
      </c>
      <c r="K58" s="63"/>
      <c r="L58" s="65">
        <f t="shared" ref="L58" si="29">(D58/H58)/J58-I58</f>
        <v>0</v>
      </c>
      <c r="M58" s="65">
        <f t="shared" ref="M58" si="30">(I58+L58)/24</f>
        <v>0</v>
      </c>
      <c r="N58" s="1"/>
      <c r="O58">
        <f t="shared" si="6"/>
        <v>1</v>
      </c>
      <c r="P58" s="41"/>
      <c r="Q58" s="67">
        <v>4280.2281691876506</v>
      </c>
      <c r="R58" s="67">
        <f t="shared" ref="R58:R59" si="31">Q58-D58</f>
        <v>4280.2281691876506</v>
      </c>
      <c r="S58" s="98"/>
      <c r="T58" s="58"/>
      <c r="U58" s="146"/>
      <c r="V58" s="114"/>
      <c r="W58" s="114"/>
      <c r="X58" s="147"/>
      <c r="AF58" s="88"/>
      <c r="AG58" s="89"/>
    </row>
    <row r="59" spans="1:35" s="87" customFormat="1" ht="14.25" hidden="1" customHeight="1" x14ac:dyDescent="0.35">
      <c r="A59" s="78">
        <f t="shared" si="27"/>
        <v>1150.1230769230772</v>
      </c>
      <c r="B59" s="83">
        <v>6132286</v>
      </c>
      <c r="C59" s="90" t="s">
        <v>50</v>
      </c>
      <c r="D59" s="69"/>
      <c r="E59" s="83"/>
      <c r="F59" s="61">
        <f t="shared" si="18"/>
        <v>46053.790438838834</v>
      </c>
      <c r="G59" s="61">
        <f t="shared" si="17"/>
        <v>46053.790438838834</v>
      </c>
      <c r="H59" s="93">
        <f>$M$5</f>
        <v>63.413540367448192</v>
      </c>
      <c r="I59" s="148">
        <f t="shared" si="3"/>
        <v>0</v>
      </c>
      <c r="J59" s="149">
        <f>$M$6</f>
        <v>0.75721731123388603</v>
      </c>
      <c r="K59" s="148"/>
      <c r="L59" s="79">
        <f t="shared" si="4"/>
        <v>0</v>
      </c>
      <c r="M59" s="79">
        <f t="shared" si="5"/>
        <v>0</v>
      </c>
      <c r="N59" s="80"/>
      <c r="O59">
        <f t="shared" si="6"/>
        <v>1</v>
      </c>
      <c r="P59" s="81"/>
      <c r="Q59" s="69"/>
      <c r="R59" s="69">
        <f t="shared" si="31"/>
        <v>0</v>
      </c>
      <c r="S59" s="82"/>
      <c r="T59" s="83"/>
      <c r="U59" s="70"/>
      <c r="V59" s="84"/>
      <c r="W59" s="84"/>
      <c r="X59" s="85"/>
      <c r="Y59" s="86"/>
      <c r="AF59" s="88"/>
      <c r="AG59" s="89"/>
    </row>
    <row r="60" spans="1:35" ht="15" hidden="1" customHeight="1" x14ac:dyDescent="0.35">
      <c r="A60" s="56">
        <f t="shared" si="27"/>
        <v>1149.9722857142854</v>
      </c>
      <c r="B60" s="71">
        <v>6098498</v>
      </c>
      <c r="C60" s="72" t="s">
        <v>58</v>
      </c>
      <c r="D60" s="70"/>
      <c r="E60" s="73"/>
      <c r="F60" s="61">
        <f t="shared" si="18"/>
        <v>46053.790438838834</v>
      </c>
      <c r="G60" s="61">
        <f t="shared" si="17"/>
        <v>46053.790438838834</v>
      </c>
      <c r="H60" s="62">
        <f>+$D$5</f>
        <v>60.299169768107696</v>
      </c>
      <c r="I60" s="75">
        <f t="shared" si="3"/>
        <v>0</v>
      </c>
      <c r="J60" s="76">
        <f>+$D$6</f>
        <v>0.79622215628090898</v>
      </c>
      <c r="K60" s="77"/>
      <c r="L60" s="65">
        <f t="shared" si="4"/>
        <v>0</v>
      </c>
      <c r="M60" s="65">
        <f t="shared" si="5"/>
        <v>0</v>
      </c>
      <c r="N60" s="102"/>
      <c r="P60" s="104"/>
      <c r="Q60" s="70"/>
      <c r="R60" s="70"/>
      <c r="S60" s="73"/>
      <c r="T60" s="91"/>
      <c r="U60" s="69"/>
      <c r="V60" s="114"/>
      <c r="W60" s="114"/>
      <c r="X60" s="147"/>
      <c r="Y60" s="55"/>
      <c r="Z60" s="55"/>
      <c r="AA60" s="55"/>
      <c r="AG60" s="89"/>
    </row>
    <row r="61" spans="1:35" s="1" customFormat="1" ht="12.5" customHeight="1" x14ac:dyDescent="0.35">
      <c r="A61" s="150"/>
      <c r="B61" s="150"/>
      <c r="C61" s="151" t="s">
        <v>68</v>
      </c>
      <c r="D61" s="150">
        <f>SUM(D13:D60)</f>
        <v>30000.000000000004</v>
      </c>
      <c r="E61" s="152">
        <f>SUM(E12:E60)</f>
        <v>40</v>
      </c>
      <c r="F61" s="153">
        <f>G60+K60/24+E60/24</f>
        <v>46053.790438838834</v>
      </c>
      <c r="G61" s="153">
        <f>F61+M61</f>
        <v>46053.790438838834</v>
      </c>
      <c r="H61" s="153"/>
      <c r="I61" s="153"/>
      <c r="J61" s="153"/>
      <c r="K61" s="153"/>
      <c r="L61" s="154"/>
      <c r="M61" s="155"/>
      <c r="N61" s="156"/>
      <c r="O61" s="54"/>
      <c r="Q61" s="150">
        <f>SUM(Q17:Q18)</f>
        <v>181</v>
      </c>
      <c r="R61" s="150">
        <f>SUM(R17:R18)</f>
        <v>181</v>
      </c>
      <c r="S61" s="152"/>
      <c r="T61" s="157"/>
      <c r="U61"/>
      <c r="Z61" s="55"/>
    </row>
    <row r="62" spans="1:35" s="1" customFormat="1" x14ac:dyDescent="0.35">
      <c r="A62" s="158"/>
      <c r="B62" s="159"/>
      <c r="C62" s="159"/>
      <c r="D62" s="160"/>
      <c r="E62" s="160"/>
      <c r="F62" s="161"/>
      <c r="G62" s="161"/>
      <c r="H62" s="162"/>
      <c r="I62" s="162"/>
      <c r="J62" s="156"/>
      <c r="K62" s="163"/>
      <c r="L62" s="163"/>
      <c r="M62" s="164"/>
      <c r="N62" s="164"/>
      <c r="O62" s="164"/>
      <c r="P62" s="164"/>
      <c r="Q62" s="70"/>
      <c r="R62" s="70"/>
      <c r="S62"/>
      <c r="T62" s="165"/>
      <c r="V62" s="166"/>
      <c r="W62" s="166"/>
      <c r="X62" s="166"/>
    </row>
    <row r="63" spans="1:35" s="1" customFormat="1" x14ac:dyDescent="0.35">
      <c r="A63" s="159"/>
      <c r="B63" s="159"/>
      <c r="C63" s="167"/>
      <c r="D63" s="43"/>
      <c r="E63" s="43"/>
      <c r="F63" s="161"/>
      <c r="G63" s="161"/>
      <c r="H63" s="161"/>
      <c r="I63" s="161"/>
      <c r="J63" s="168"/>
      <c r="K63" s="169"/>
      <c r="L63" s="170"/>
      <c r="M63" s="73"/>
      <c r="N63" s="171"/>
      <c r="O63" s="171"/>
      <c r="P63" s="164"/>
      <c r="Q63" s="70"/>
      <c r="R63" s="70"/>
      <c r="S63"/>
      <c r="T63" s="55"/>
      <c r="V63" s="3"/>
      <c r="W63" s="3"/>
      <c r="X63" s="172"/>
    </row>
    <row r="64" spans="1:35" s="1" customFormat="1" ht="15.5" x14ac:dyDescent="0.35">
      <c r="A64" s="159"/>
      <c r="B64" s="28"/>
      <c r="C64" s="29"/>
      <c r="D64" s="173">
        <v>0.91840997293789972</v>
      </c>
      <c r="E64" s="4" t="s">
        <v>2</v>
      </c>
      <c r="F64" s="4" t="s">
        <v>69</v>
      </c>
      <c r="G64" s="4" t="s">
        <v>70</v>
      </c>
      <c r="H64" s="4" t="s">
        <v>71</v>
      </c>
      <c r="I64" s="4" t="s">
        <v>72</v>
      </c>
      <c r="J64" s="4" t="s">
        <v>73</v>
      </c>
      <c r="K64" s="169">
        <f>+K63*4</f>
        <v>0</v>
      </c>
      <c r="L64" s="174">
        <v>140</v>
      </c>
      <c r="M64" s="164"/>
      <c r="N64" s="164"/>
      <c r="O64" s="164"/>
      <c r="P64" s="164"/>
      <c r="Q64" s="69"/>
      <c r="R64" s="69"/>
      <c r="S64">
        <v>6400</v>
      </c>
      <c r="T64" s="55"/>
      <c r="V64" s="175"/>
      <c r="W64" s="175"/>
      <c r="X64" s="176"/>
      <c r="Y64" s="114"/>
    </row>
    <row r="65" spans="1:51" s="1" customFormat="1" ht="15.5" x14ac:dyDescent="0.35">
      <c r="A65" s="159"/>
      <c r="B65" s="28"/>
      <c r="C65" s="5" t="s">
        <v>74</v>
      </c>
      <c r="D65" s="5"/>
      <c r="E65" s="177">
        <v>11</v>
      </c>
      <c r="F65" s="178">
        <v>20</v>
      </c>
      <c r="G65" s="178">
        <v>20</v>
      </c>
      <c r="H65" s="178">
        <v>20</v>
      </c>
      <c r="I65" s="178">
        <v>20</v>
      </c>
      <c r="J65" s="178">
        <v>20</v>
      </c>
      <c r="K65" s="179">
        <v>1299</v>
      </c>
      <c r="L65" s="179">
        <v>850</v>
      </c>
      <c r="M65" s="164">
        <f>+L65-345</f>
        <v>505</v>
      </c>
      <c r="N65" s="164"/>
      <c r="O65" s="164"/>
      <c r="P65" s="164"/>
      <c r="Q65" s="70"/>
      <c r="R65" s="70"/>
      <c r="S65"/>
      <c r="T65" s="55"/>
      <c r="V65" s="175"/>
      <c r="W65" s="175"/>
      <c r="X65" s="176"/>
      <c r="Y65" s="114"/>
    </row>
    <row r="66" spans="1:51" s="1" customFormat="1" ht="15.5" x14ac:dyDescent="0.35">
      <c r="A66" s="159"/>
      <c r="B66" s="180"/>
      <c r="C66" s="5" t="s">
        <v>13</v>
      </c>
      <c r="D66" s="5"/>
      <c r="E66" s="181">
        <v>0.9</v>
      </c>
      <c r="F66" s="182">
        <v>0.90600000000000003</v>
      </c>
      <c r="G66" s="182">
        <v>0.90600000000000003</v>
      </c>
      <c r="H66" s="181">
        <v>0.91</v>
      </c>
      <c r="I66" s="181">
        <v>0.91</v>
      </c>
      <c r="J66" s="182">
        <v>0.90200000000000002</v>
      </c>
      <c r="K66" s="179">
        <v>426</v>
      </c>
      <c r="L66" s="179">
        <v>550</v>
      </c>
      <c r="M66" s="164"/>
      <c r="N66" s="164"/>
      <c r="O66" s="164"/>
      <c r="P66" s="164"/>
      <c r="Q66" s="69"/>
      <c r="R66" s="69"/>
      <c r="S66"/>
      <c r="V66" s="175"/>
      <c r="W66" s="175"/>
      <c r="X66" s="176"/>
      <c r="Y66" s="114"/>
    </row>
    <row r="67" spans="1:51" s="1" customFormat="1" ht="15.5" x14ac:dyDescent="0.35">
      <c r="A67" s="159"/>
      <c r="B67" s="180"/>
      <c r="C67" s="5" t="s">
        <v>75</v>
      </c>
      <c r="D67" s="5"/>
      <c r="E67" s="183">
        <v>0.85</v>
      </c>
      <c r="F67" s="183">
        <f>99.1%-4.8%+1%-12%</f>
        <v>0.83299999999999996</v>
      </c>
      <c r="G67" s="183">
        <v>0.89</v>
      </c>
      <c r="H67" s="183">
        <f>99.1%-1%</f>
        <v>0.98099999999999998</v>
      </c>
      <c r="I67" s="183">
        <f>99.1%+0.2%</f>
        <v>0.99299999999999999</v>
      </c>
      <c r="J67" s="183">
        <f>99.1%-4%-1%-1%</f>
        <v>0.93099999999999994</v>
      </c>
      <c r="K67" s="179">
        <v>162</v>
      </c>
      <c r="L67" s="179">
        <v>68</v>
      </c>
      <c r="M67" s="164"/>
      <c r="N67" s="164"/>
      <c r="O67" s="164"/>
      <c r="P67" s="164"/>
      <c r="Q67" s="67"/>
      <c r="R67" s="67"/>
      <c r="S67"/>
      <c r="T67"/>
      <c r="V67" s="3"/>
      <c r="W67" s="3"/>
      <c r="X67" s="172"/>
      <c r="Y67" s="114"/>
    </row>
    <row r="68" spans="1:51" s="1" customFormat="1" ht="15.5" x14ac:dyDescent="0.35">
      <c r="A68" s="159"/>
      <c r="B68" s="180"/>
      <c r="C68" s="5" t="s">
        <v>16</v>
      </c>
      <c r="D68" s="184" t="s">
        <v>76</v>
      </c>
      <c r="E68" s="185">
        <f t="shared" ref="E68:J68" si="32">E65*E66*E67</f>
        <v>8.4150000000000009</v>
      </c>
      <c r="F68" s="185">
        <f t="shared" si="32"/>
        <v>15.093960000000001</v>
      </c>
      <c r="G68" s="185">
        <f t="shared" si="32"/>
        <v>16.126799999999999</v>
      </c>
      <c r="H68" s="185">
        <f t="shared" si="32"/>
        <v>17.854199999999999</v>
      </c>
      <c r="I68" s="185">
        <f t="shared" si="32"/>
        <v>18.072599999999998</v>
      </c>
      <c r="J68" s="185">
        <f t="shared" si="32"/>
        <v>16.79524</v>
      </c>
      <c r="K68" s="179">
        <f>+K65+K66+K67</f>
        <v>1887</v>
      </c>
      <c r="L68" s="179">
        <f>+L65+L66+L67+L64</f>
        <v>1608</v>
      </c>
      <c r="M68" s="164"/>
      <c r="N68" s="164"/>
      <c r="O68" s="164"/>
      <c r="P68" s="164"/>
      <c r="Q68" s="67"/>
      <c r="R68" s="67"/>
      <c r="S68"/>
      <c r="V68" s="3"/>
      <c r="W68" s="3"/>
      <c r="X68" s="172"/>
      <c r="Y68" s="114"/>
      <c r="Z68" s="114"/>
    </row>
    <row r="69" spans="1:51" s="1" customFormat="1" ht="15.5" x14ac:dyDescent="0.35">
      <c r="A69" s="159"/>
      <c r="B69" s="159"/>
      <c r="C69" s="5" t="s">
        <v>17</v>
      </c>
      <c r="D69" s="184" t="s">
        <v>17</v>
      </c>
      <c r="E69" s="186">
        <v>0.5</v>
      </c>
      <c r="F69" s="187">
        <f>62%+5%-0.65%</f>
        <v>0.66350000000000009</v>
      </c>
      <c r="G69" s="187">
        <f>63.4%+1%+0.3%+2.7%</f>
        <v>0.67400000000000004</v>
      </c>
      <c r="H69" s="187">
        <f>60%+2.1%+2%-0.7%-2%-1%</f>
        <v>0.60399999999999998</v>
      </c>
      <c r="I69" s="188">
        <f>60%+3.3%+2%-1.9%-3%-0.5%</f>
        <v>0.59899999999999998</v>
      </c>
      <c r="J69" s="189">
        <f>50%+14%+2%-1.7%</f>
        <v>0.64300000000000002</v>
      </c>
      <c r="K69" s="179"/>
      <c r="L69" s="179">
        <f>+K68-L68</f>
        <v>279</v>
      </c>
      <c r="M69" s="155"/>
      <c r="N69" s="164"/>
      <c r="O69" s="164"/>
      <c r="P69" s="164"/>
      <c r="Q69" s="67"/>
      <c r="R69" s="67"/>
      <c r="S69"/>
      <c r="V69" s="3"/>
      <c r="W69" s="3"/>
      <c r="X69" s="172"/>
      <c r="Y69" s="114"/>
    </row>
    <row r="70" spans="1:51" s="1" customFormat="1" ht="15.5" x14ac:dyDescent="0.35">
      <c r="A70" s="159"/>
      <c r="B70" s="159"/>
      <c r="C70" s="25" t="s">
        <v>18</v>
      </c>
      <c r="D70" s="184"/>
      <c r="E70" s="190">
        <f t="shared" ref="E70:J70" si="33">E68*E69</f>
        <v>4.2075000000000005</v>
      </c>
      <c r="F70" s="190">
        <f t="shared" si="33"/>
        <v>10.014842460000002</v>
      </c>
      <c r="G70" s="190">
        <f t="shared" si="33"/>
        <v>10.8694632</v>
      </c>
      <c r="H70" s="190">
        <f t="shared" si="33"/>
        <v>10.783936799999999</v>
      </c>
      <c r="I70" s="190">
        <f t="shared" si="33"/>
        <v>10.825487399999998</v>
      </c>
      <c r="J70" s="190">
        <f t="shared" si="33"/>
        <v>10.79933932</v>
      </c>
      <c r="K70" s="179"/>
      <c r="L70" s="179">
        <v>140</v>
      </c>
      <c r="M70" s="155"/>
      <c r="P70" s="164"/>
      <c r="Q70" s="67"/>
      <c r="R70" s="67"/>
      <c r="S70"/>
      <c r="V70" s="3"/>
      <c r="W70" s="3"/>
      <c r="X70" s="172"/>
      <c r="Y70" s="114"/>
    </row>
    <row r="71" spans="1:51" s="1" customFormat="1" ht="15.5" x14ac:dyDescent="0.35">
      <c r="A71" s="159"/>
      <c r="B71" s="159"/>
      <c r="C71" s="5" t="s">
        <v>19</v>
      </c>
      <c r="D71" s="184" t="s">
        <v>77</v>
      </c>
      <c r="E71" s="191">
        <v>0.998</v>
      </c>
      <c r="F71" s="191">
        <v>0.998</v>
      </c>
      <c r="G71" s="191">
        <v>0.998</v>
      </c>
      <c r="H71" s="191">
        <v>0.998</v>
      </c>
      <c r="I71" s="191">
        <v>0.998</v>
      </c>
      <c r="J71" s="191">
        <v>0.998</v>
      </c>
      <c r="K71" s="192"/>
      <c r="L71" s="163"/>
      <c r="M71" s="155"/>
      <c r="P71" s="2"/>
      <c r="Q71" s="67"/>
      <c r="R71" s="67"/>
      <c r="S71"/>
      <c r="V71" s="3"/>
      <c r="W71" s="3"/>
      <c r="X71" s="172"/>
      <c r="Y71" s="114"/>
    </row>
    <row r="72" spans="1:51" ht="15.5" x14ac:dyDescent="0.35">
      <c r="A72" s="159"/>
      <c r="B72" s="159"/>
      <c r="C72" s="5" t="s">
        <v>21</v>
      </c>
      <c r="D72" s="193"/>
      <c r="E72" s="194">
        <f t="shared" ref="E72:J72" si="34">E70*E71*24</f>
        <v>100.77804</v>
      </c>
      <c r="F72" s="194">
        <f t="shared" si="34"/>
        <v>239.87550660192005</v>
      </c>
      <c r="G72" s="194">
        <f t="shared" si="34"/>
        <v>260.34538256640002</v>
      </c>
      <c r="H72" s="194">
        <f t="shared" si="34"/>
        <v>258.29685423359996</v>
      </c>
      <c r="I72" s="194">
        <f t="shared" si="34"/>
        <v>259.29207420479997</v>
      </c>
      <c r="J72" s="194">
        <f t="shared" si="34"/>
        <v>258.66577539264</v>
      </c>
      <c r="M72" s="195"/>
      <c r="O72" t="s">
        <v>78</v>
      </c>
      <c r="P72">
        <v>450</v>
      </c>
      <c r="Q72" s="67"/>
      <c r="R72" s="67"/>
      <c r="T72">
        <v>11</v>
      </c>
      <c r="U72">
        <v>24</v>
      </c>
      <c r="V72" s="175"/>
      <c r="W72" s="175"/>
      <c r="X72" s="196"/>
      <c r="AX72">
        <v>11</v>
      </c>
      <c r="AY72">
        <v>9</v>
      </c>
    </row>
    <row r="73" spans="1:51" x14ac:dyDescent="0.35">
      <c r="A73" s="159"/>
      <c r="B73" s="159"/>
      <c r="C73" s="159"/>
      <c r="D73" s="193"/>
      <c r="E73" s="193"/>
      <c r="F73" s="193"/>
      <c r="G73" s="193"/>
      <c r="M73" s="195"/>
      <c r="Q73" s="67"/>
      <c r="R73" s="67"/>
      <c r="U73">
        <f>T72*U72</f>
        <v>264</v>
      </c>
      <c r="V73" s="197"/>
      <c r="AX73">
        <f>U73+AY72</f>
        <v>273</v>
      </c>
    </row>
    <row r="74" spans="1:51" x14ac:dyDescent="0.35">
      <c r="A74" s="159"/>
      <c r="B74" s="159"/>
      <c r="C74" s="159"/>
      <c r="D74" s="198"/>
      <c r="E74" s="198"/>
      <c r="F74" s="161"/>
      <c r="G74" s="161"/>
      <c r="M74" s="195"/>
      <c r="R74" s="55"/>
    </row>
    <row r="75" spans="1:51" s="1" customFormat="1" ht="39" x14ac:dyDescent="0.35">
      <c r="A75" s="37" t="s">
        <v>79</v>
      </c>
      <c r="B75" s="37" t="s">
        <v>24</v>
      </c>
      <c r="C75" s="37" t="s">
        <v>80</v>
      </c>
      <c r="D75" s="37" t="s">
        <v>81</v>
      </c>
      <c r="E75" s="37" t="s">
        <v>27</v>
      </c>
      <c r="F75" s="37" t="s">
        <v>28</v>
      </c>
      <c r="G75" s="37" t="s">
        <v>29</v>
      </c>
      <c r="H75" s="37" t="s">
        <v>30</v>
      </c>
      <c r="I75" s="37" t="s">
        <v>31</v>
      </c>
      <c r="J75" s="37" t="s">
        <v>82</v>
      </c>
      <c r="K75" s="37" t="s">
        <v>83</v>
      </c>
      <c r="L75" s="39" t="s">
        <v>34</v>
      </c>
      <c r="M75" s="39" t="s">
        <v>35</v>
      </c>
      <c r="O75" s="40" t="s">
        <v>36</v>
      </c>
      <c r="P75" s="41">
        <v>1</v>
      </c>
      <c r="Q75" s="37" t="s">
        <v>84</v>
      </c>
      <c r="R75" s="37" t="s">
        <v>38</v>
      </c>
      <c r="S75" s="37" t="s">
        <v>85</v>
      </c>
      <c r="T75" s="37"/>
      <c r="U75">
        <v>240</v>
      </c>
      <c r="V75" s="197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>
        <f>U75/24</f>
        <v>10</v>
      </c>
    </row>
    <row r="76" spans="1:51" s="1" customFormat="1" ht="15" hidden="1" customHeight="1" x14ac:dyDescent="0.35">
      <c r="A76" s="148">
        <f>H76*24*J76</f>
        <v>260.86711679999996</v>
      </c>
      <c r="B76" s="28"/>
      <c r="C76" s="34" t="s">
        <v>86</v>
      </c>
      <c r="D76" s="199"/>
      <c r="E76" s="200">
        <v>15</v>
      </c>
      <c r="F76" s="92">
        <v>46023</v>
      </c>
      <c r="G76" s="92">
        <f>F76+M76</f>
        <v>46023</v>
      </c>
      <c r="H76" s="93">
        <f t="shared" ref="H76" si="35">$G$68*O76</f>
        <v>16.126799999999999</v>
      </c>
      <c r="I76" s="148">
        <f t="shared" ref="I76:I111" si="36">IFERROR(D76/H76,0)</f>
        <v>0</v>
      </c>
      <c r="J76" s="94">
        <f>$G$69</f>
        <v>0.67400000000000004</v>
      </c>
      <c r="K76" s="201"/>
      <c r="L76" s="171">
        <f t="shared" ref="L76:L86" si="37">I76/J76-I76</f>
        <v>0</v>
      </c>
      <c r="M76" s="171">
        <f t="shared" ref="M76:M111" si="38">(I76+L76)/24</f>
        <v>0</v>
      </c>
      <c r="N76" s="53">
        <f t="shared" ref="N76:N111" si="39">A76-P76</f>
        <v>260.86711679999996</v>
      </c>
      <c r="O76" s="54">
        <v>1</v>
      </c>
      <c r="P76" s="202"/>
      <c r="Q76"/>
      <c r="R76" s="55"/>
      <c r="S76"/>
    </row>
    <row r="77" spans="1:51" s="1" customFormat="1" ht="15" hidden="1" customHeight="1" x14ac:dyDescent="0.35">
      <c r="A77" s="148">
        <f t="shared" ref="A77:A111" si="40">H77*24*J77</f>
        <v>240.35621904000004</v>
      </c>
      <c r="B77" s="28">
        <v>6098046</v>
      </c>
      <c r="C77" s="90" t="s">
        <v>87</v>
      </c>
      <c r="D77" s="69"/>
      <c r="E77" s="203"/>
      <c r="F77" s="92">
        <f>G76+K76/24+E76/24</f>
        <v>46023.625</v>
      </c>
      <c r="G77" s="92">
        <f>F77+M77</f>
        <v>46023.625</v>
      </c>
      <c r="H77" s="93">
        <f>$F$68*O77</f>
        <v>15.093960000000001</v>
      </c>
      <c r="I77" s="52">
        <f t="shared" si="36"/>
        <v>0</v>
      </c>
      <c r="J77" s="94">
        <f>$F$69</f>
        <v>0.66350000000000009</v>
      </c>
      <c r="K77" s="69"/>
      <c r="L77" s="171">
        <f t="shared" si="37"/>
        <v>0</v>
      </c>
      <c r="M77" s="171">
        <f t="shared" si="38"/>
        <v>0</v>
      </c>
      <c r="N77" s="204">
        <f t="shared" si="39"/>
        <v>240.35621904000004</v>
      </c>
      <c r="O77" s="205">
        <f>$P$75</f>
        <v>1</v>
      </c>
      <c r="P77" s="202"/>
      <c r="Q77"/>
      <c r="R77" s="55"/>
      <c r="S77"/>
    </row>
    <row r="78" spans="1:51" s="1" customFormat="1" ht="15" hidden="1" customHeight="1" x14ac:dyDescent="0.35">
      <c r="A78" s="148">
        <f t="shared" si="40"/>
        <v>240.35621904000004</v>
      </c>
      <c r="B78" s="28">
        <v>6098047</v>
      </c>
      <c r="C78" s="90" t="s">
        <v>88</v>
      </c>
      <c r="D78" s="69"/>
      <c r="E78" s="203"/>
      <c r="F78" s="92">
        <f t="shared" ref="F78:F111" si="41">G77+K77/24+E77/24</f>
        <v>46023.625</v>
      </c>
      <c r="G78" s="92">
        <f t="shared" ref="G78:G111" si="42">F78+M78</f>
        <v>46023.625</v>
      </c>
      <c r="H78" s="93">
        <f>$F$68*O78</f>
        <v>15.093960000000001</v>
      </c>
      <c r="I78" s="52">
        <f t="shared" si="36"/>
        <v>0</v>
      </c>
      <c r="J78" s="94">
        <f>$F$69</f>
        <v>0.66350000000000009</v>
      </c>
      <c r="K78" s="69"/>
      <c r="L78" s="171">
        <f t="shared" si="37"/>
        <v>0</v>
      </c>
      <c r="M78" s="171">
        <f t="shared" si="38"/>
        <v>0</v>
      </c>
      <c r="N78" s="204">
        <f t="shared" si="39"/>
        <v>240.35621904000004</v>
      </c>
      <c r="O78" s="205">
        <f t="shared" ref="O78:O111" si="43">$P$75</f>
        <v>1</v>
      </c>
      <c r="P78" s="202"/>
      <c r="Q78"/>
      <c r="R78" s="55"/>
      <c r="S78"/>
      <c r="AX78">
        <v>11</v>
      </c>
      <c r="AY78">
        <f>AX78*AX75</f>
        <v>110</v>
      </c>
    </row>
    <row r="79" spans="1:51" s="1" customFormat="1" ht="15" customHeight="1" x14ac:dyDescent="0.35">
      <c r="A79" s="28">
        <f t="shared" si="40"/>
        <v>259.18414367999998</v>
      </c>
      <c r="B79" s="28">
        <v>6195032</v>
      </c>
      <c r="C79" s="90" t="s">
        <v>89</v>
      </c>
      <c r="D79" s="69">
        <f>VLOOKUP($B79,'[1]BALANCE TRIMESTRAL'!$C$39:$L$64,10,0)</f>
        <v>100</v>
      </c>
      <c r="E79" s="203"/>
      <c r="F79" s="92">
        <f t="shared" si="41"/>
        <v>46023.625</v>
      </c>
      <c r="G79" s="92">
        <f t="shared" si="42"/>
        <v>46024.010826071688</v>
      </c>
      <c r="H79" s="93">
        <f>$J$68*O79</f>
        <v>16.79524</v>
      </c>
      <c r="I79" s="52">
        <f t="shared" si="36"/>
        <v>5.9540679382968031</v>
      </c>
      <c r="J79" s="94">
        <f>$J$69</f>
        <v>0.64300000000000002</v>
      </c>
      <c r="K79" s="69"/>
      <c r="L79" s="171">
        <f t="shared" si="37"/>
        <v>3.3057577822269968</v>
      </c>
      <c r="M79" s="171">
        <f t="shared" si="38"/>
        <v>0.38582607168849165</v>
      </c>
      <c r="N79" s="204">
        <f t="shared" si="39"/>
        <v>259.18414367999998</v>
      </c>
      <c r="O79" s="205">
        <f t="shared" si="43"/>
        <v>1</v>
      </c>
      <c r="P79" s="202"/>
      <c r="Q79"/>
      <c r="R79" s="55"/>
      <c r="S79"/>
      <c r="AX79"/>
      <c r="AY79"/>
    </row>
    <row r="80" spans="1:51" s="1" customFormat="1" ht="15" customHeight="1" x14ac:dyDescent="0.35">
      <c r="A80" s="28">
        <f t="shared" si="40"/>
        <v>259.18414367999998</v>
      </c>
      <c r="B80" s="28">
        <v>6098059</v>
      </c>
      <c r="C80" s="90" t="s">
        <v>90</v>
      </c>
      <c r="D80" s="69">
        <f>VLOOKUP($B80,'[1]BALANCE TRIMESTRAL'!$C$39:$L$64,10,0)</f>
        <v>200</v>
      </c>
      <c r="E80" s="203"/>
      <c r="F80" s="92">
        <f t="shared" si="41"/>
        <v>46024.010826071688</v>
      </c>
      <c r="G80" s="92">
        <f t="shared" si="42"/>
        <v>46024.782478215064</v>
      </c>
      <c r="H80" s="93">
        <f>$J$68*O80</f>
        <v>16.79524</v>
      </c>
      <c r="I80" s="52">
        <f t="shared" si="36"/>
        <v>11.908135876593606</v>
      </c>
      <c r="J80" s="94">
        <f>$J$69</f>
        <v>0.64300000000000002</v>
      </c>
      <c r="K80" s="69">
        <v>16</v>
      </c>
      <c r="L80" s="171">
        <f t="shared" si="37"/>
        <v>6.6115155644539936</v>
      </c>
      <c r="M80" s="171">
        <f t="shared" si="38"/>
        <v>0.77165214337698329</v>
      </c>
      <c r="N80" s="204">
        <f t="shared" si="39"/>
        <v>259.18414367999998</v>
      </c>
      <c r="O80" s="205">
        <f t="shared" si="43"/>
        <v>1</v>
      </c>
      <c r="P80" s="202"/>
      <c r="Q80"/>
      <c r="R80" s="55"/>
      <c r="S80"/>
      <c r="AX80"/>
      <c r="AY80"/>
    </row>
    <row r="81" spans="1:16384" s="1" customFormat="1" ht="15" hidden="1" customHeight="1" x14ac:dyDescent="0.35">
      <c r="A81" s="206">
        <f t="shared" si="40"/>
        <v>240.35621904000004</v>
      </c>
      <c r="B81" s="28">
        <v>6099562</v>
      </c>
      <c r="C81" s="90" t="s">
        <v>91</v>
      </c>
      <c r="D81" s="69"/>
      <c r="E81" s="203"/>
      <c r="F81" s="92">
        <f t="shared" si="41"/>
        <v>46025.449144881728</v>
      </c>
      <c r="G81" s="92">
        <f t="shared" si="42"/>
        <v>46025.449144881728</v>
      </c>
      <c r="H81" s="93">
        <f>$F$68*O81</f>
        <v>15.093960000000001</v>
      </c>
      <c r="I81" s="52">
        <f t="shared" si="36"/>
        <v>0</v>
      </c>
      <c r="J81" s="94">
        <f>$F$69</f>
        <v>0.66350000000000009</v>
      </c>
      <c r="K81" s="69"/>
      <c r="L81" s="171">
        <f t="shared" si="37"/>
        <v>0</v>
      </c>
      <c r="M81" s="171">
        <f t="shared" si="38"/>
        <v>0</v>
      </c>
      <c r="N81" s="204">
        <f t="shared" si="39"/>
        <v>240.35621904000004</v>
      </c>
      <c r="O81" s="205">
        <f t="shared" si="43"/>
        <v>1</v>
      </c>
      <c r="P81" s="202"/>
      <c r="Q81"/>
      <c r="R81" s="55"/>
      <c r="S81"/>
      <c r="AX81">
        <v>24</v>
      </c>
      <c r="AY81">
        <f>AX81*$AX$75</f>
        <v>240</v>
      </c>
    </row>
    <row r="82" spans="1:16384" s="1" customFormat="1" ht="15" hidden="1" customHeight="1" x14ac:dyDescent="0.35">
      <c r="A82" s="206">
        <f t="shared" si="40"/>
        <v>240.35621904000004</v>
      </c>
      <c r="B82" s="28">
        <v>6099561</v>
      </c>
      <c r="C82" s="90" t="s">
        <v>92</v>
      </c>
      <c r="D82" s="69"/>
      <c r="E82" s="203"/>
      <c r="F82" s="92">
        <f t="shared" si="41"/>
        <v>46025.449144881728</v>
      </c>
      <c r="G82" s="92">
        <f t="shared" si="42"/>
        <v>46025.449144881728</v>
      </c>
      <c r="H82" s="93">
        <f>$F$68*O82</f>
        <v>15.093960000000001</v>
      </c>
      <c r="I82" s="52">
        <f t="shared" si="36"/>
        <v>0</v>
      </c>
      <c r="J82" s="94">
        <f>$F$69</f>
        <v>0.66350000000000009</v>
      </c>
      <c r="K82" s="69"/>
      <c r="L82" s="171">
        <f t="shared" si="37"/>
        <v>0</v>
      </c>
      <c r="M82" s="171">
        <f t="shared" si="38"/>
        <v>0</v>
      </c>
      <c r="N82" s="204">
        <f t="shared" si="39"/>
        <v>240.35621904000004</v>
      </c>
      <c r="O82" s="205">
        <f t="shared" si="43"/>
        <v>1</v>
      </c>
      <c r="P82" s="202"/>
      <c r="Q82"/>
      <c r="R82" s="55"/>
      <c r="S82"/>
      <c r="AX82">
        <v>24</v>
      </c>
      <c r="AY82">
        <f t="shared" ref="AY82" si="44">AX82*$AX$75</f>
        <v>240</v>
      </c>
    </row>
    <row r="83" spans="1:16384" s="1" customFormat="1" x14ac:dyDescent="0.35">
      <c r="A83" s="207">
        <f t="shared" si="40"/>
        <v>259.18414367999998</v>
      </c>
      <c r="B83" s="43">
        <v>6098040</v>
      </c>
      <c r="C83" s="208" t="s">
        <v>93</v>
      </c>
      <c r="D83" s="99">
        <f>VLOOKUP($B83,'[1]BALANCE TRIMESTRAL'!$C$39:$L$64,10,0)</f>
        <v>1289.6405320637025</v>
      </c>
      <c r="E83" s="209"/>
      <c r="F83" s="161">
        <f t="shared" si="41"/>
        <v>46025.449144881728</v>
      </c>
      <c r="G83" s="161">
        <f t="shared" si="42"/>
        <v>46030.42491428549</v>
      </c>
      <c r="H83" s="168">
        <f>$J$68*O83</f>
        <v>16.79524</v>
      </c>
      <c r="I83" s="171">
        <f t="shared" si="36"/>
        <v>76.786073438885211</v>
      </c>
      <c r="J83" s="170">
        <f>$J$69</f>
        <v>0.64300000000000002</v>
      </c>
      <c r="K83" s="99"/>
      <c r="L83" s="171">
        <f t="shared" si="37"/>
        <v>42.632392251449488</v>
      </c>
      <c r="M83" s="171">
        <f t="shared" si="38"/>
        <v>4.9757694037639455</v>
      </c>
      <c r="N83" s="53">
        <f t="shared" si="39"/>
        <v>-1.5856320000011692E-2</v>
      </c>
      <c r="O83" s="54">
        <f t="shared" si="43"/>
        <v>1</v>
      </c>
      <c r="P83" s="53">
        <v>259.2</v>
      </c>
      <c r="Q83" s="99">
        <v>300</v>
      </c>
      <c r="R83" s="99">
        <f t="shared" ref="R83:R90" si="45">Q83-D83</f>
        <v>-989.64053206370249</v>
      </c>
      <c r="S83" s="18"/>
      <c r="T83" s="99"/>
      <c r="AX83">
        <v>24</v>
      </c>
      <c r="AY83">
        <f>AX83*$AX$75</f>
        <v>240</v>
      </c>
    </row>
    <row r="84" spans="1:16384" s="1" customFormat="1" x14ac:dyDescent="0.35">
      <c r="A84" s="207">
        <f t="shared" si="40"/>
        <v>259.18414367999998</v>
      </c>
      <c r="B84" s="43">
        <v>6099559</v>
      </c>
      <c r="C84" s="208" t="s">
        <v>94</v>
      </c>
      <c r="D84" s="99">
        <f>VLOOKUP($B84,'[1]BALANCE TRIMESTRAL'!$C$39:$L$64,10,0)</f>
        <v>95.326671983641319</v>
      </c>
      <c r="E84" s="209"/>
      <c r="F84" s="161">
        <f t="shared" si="41"/>
        <v>46030.42491428549</v>
      </c>
      <c r="G84" s="161">
        <f t="shared" si="42"/>
        <v>46030.792709439273</v>
      </c>
      <c r="H84" s="168">
        <f>$J$68*O84</f>
        <v>16.79524</v>
      </c>
      <c r="I84" s="171">
        <f t="shared" si="36"/>
        <v>5.675814813223349</v>
      </c>
      <c r="J84" s="170">
        <f>$J$69</f>
        <v>0.64300000000000002</v>
      </c>
      <c r="K84" s="99"/>
      <c r="L84" s="171">
        <f t="shared" si="37"/>
        <v>3.1512688776372251</v>
      </c>
      <c r="M84" s="171">
        <f t="shared" si="38"/>
        <v>0.36779515378585725</v>
      </c>
      <c r="N84" s="53">
        <f t="shared" si="39"/>
        <v>-1.5856320000011692E-2</v>
      </c>
      <c r="O84" s="54">
        <f t="shared" si="43"/>
        <v>1</v>
      </c>
      <c r="P84" s="53">
        <v>259.2</v>
      </c>
      <c r="Q84" s="99">
        <v>0</v>
      </c>
      <c r="R84" s="99">
        <f t="shared" si="45"/>
        <v>-95.326671983641319</v>
      </c>
      <c r="S84" s="18"/>
      <c r="T84" s="99"/>
      <c r="AX84">
        <v>24</v>
      </c>
      <c r="AY84">
        <f>AX84*$AX$75</f>
        <v>240</v>
      </c>
    </row>
    <row r="85" spans="1:16384" s="1" customFormat="1" x14ac:dyDescent="0.35">
      <c r="A85" s="207">
        <f t="shared" si="40"/>
        <v>259.18414367999998</v>
      </c>
      <c r="B85" s="43">
        <v>6163951</v>
      </c>
      <c r="C85" s="208" t="s">
        <v>95</v>
      </c>
      <c r="D85" s="99">
        <v>0</v>
      </c>
      <c r="E85" s="209"/>
      <c r="F85" s="161">
        <f t="shared" si="41"/>
        <v>46030.792709439273</v>
      </c>
      <c r="G85" s="161">
        <f t="shared" si="42"/>
        <v>46030.792709439273</v>
      </c>
      <c r="H85" s="168">
        <f>$J$68*O85</f>
        <v>16.79524</v>
      </c>
      <c r="I85" s="171">
        <f t="shared" si="36"/>
        <v>0</v>
      </c>
      <c r="J85" s="170">
        <f>$J$69</f>
        <v>0.64300000000000002</v>
      </c>
      <c r="K85" s="99"/>
      <c r="L85" s="171">
        <f t="shared" si="37"/>
        <v>0</v>
      </c>
      <c r="M85" s="171">
        <f t="shared" si="38"/>
        <v>0</v>
      </c>
      <c r="N85" s="53">
        <f t="shared" si="39"/>
        <v>-1.5856320000011692E-2</v>
      </c>
      <c r="O85" s="54">
        <f t="shared" si="43"/>
        <v>1</v>
      </c>
      <c r="P85" s="53">
        <v>259.2</v>
      </c>
      <c r="Q85" s="99">
        <v>0</v>
      </c>
      <c r="R85" s="99">
        <f t="shared" si="45"/>
        <v>0</v>
      </c>
      <c r="S85" s="18"/>
      <c r="T85" s="99"/>
      <c r="AX85"/>
    </row>
    <row r="86" spans="1:16384" s="1" customFormat="1" ht="16.5" customHeight="1" x14ac:dyDescent="0.35">
      <c r="A86" s="207">
        <f t="shared" si="40"/>
        <v>259.18414367999998</v>
      </c>
      <c r="B86" s="43">
        <v>6099560</v>
      </c>
      <c r="C86" s="208" t="s">
        <v>96</v>
      </c>
      <c r="D86" s="99">
        <f>VLOOKUP($B86,'[1]BALANCE TRIMESTRAL'!$C$39:$L$64,10,0)</f>
        <v>0</v>
      </c>
      <c r="E86" s="209">
        <v>16</v>
      </c>
      <c r="F86" s="161">
        <f t="shared" si="41"/>
        <v>46030.792709439273</v>
      </c>
      <c r="G86" s="161">
        <f t="shared" si="42"/>
        <v>46030.792709439273</v>
      </c>
      <c r="H86" s="168">
        <f>$J$68*O86</f>
        <v>16.79524</v>
      </c>
      <c r="I86" s="171">
        <f t="shared" si="36"/>
        <v>0</v>
      </c>
      <c r="J86" s="170">
        <f>$J$69</f>
        <v>0.64300000000000002</v>
      </c>
      <c r="K86" s="99">
        <v>16</v>
      </c>
      <c r="L86" s="171">
        <f t="shared" si="37"/>
        <v>0</v>
      </c>
      <c r="M86" s="171">
        <f t="shared" si="38"/>
        <v>0</v>
      </c>
      <c r="N86" s="53">
        <f t="shared" si="39"/>
        <v>-1.5856320000011692E-2</v>
      </c>
      <c r="O86" s="54">
        <f t="shared" si="43"/>
        <v>1</v>
      </c>
      <c r="P86" s="53">
        <v>259.2</v>
      </c>
      <c r="Q86" s="99">
        <v>0</v>
      </c>
      <c r="R86" s="99">
        <f t="shared" si="45"/>
        <v>0</v>
      </c>
      <c r="S86" s="18"/>
      <c r="T86" s="99"/>
      <c r="AX86"/>
    </row>
    <row r="87" spans="1:16384" s="1" customFormat="1" x14ac:dyDescent="0.35">
      <c r="A87" s="52">
        <f t="shared" si="40"/>
        <v>258.81448319999998</v>
      </c>
      <c r="B87" s="28">
        <v>6098052</v>
      </c>
      <c r="C87" s="90" t="s">
        <v>97</v>
      </c>
      <c r="D87" s="69">
        <f>VLOOKUP($B87,'[1]BALANCE TRIMESTRAL'!$C$39:$L$64,10,0)</f>
        <v>810.9415760574152</v>
      </c>
      <c r="E87" s="203"/>
      <c r="F87" s="92">
        <f t="shared" si="41"/>
        <v>46032.126042772601</v>
      </c>
      <c r="G87" s="92">
        <f t="shared" si="42"/>
        <v>46035.259335647213</v>
      </c>
      <c r="H87" s="93">
        <f>$H$68*O87</f>
        <v>17.854199999999999</v>
      </c>
      <c r="I87" s="52">
        <f>IFERROR(D87/H87,0)</f>
        <v>45.420213510401766</v>
      </c>
      <c r="J87" s="94">
        <f>$H$69</f>
        <v>0.60399999999999998</v>
      </c>
      <c r="K87" s="210"/>
      <c r="L87" s="171">
        <f>I87/J87-I87</f>
        <v>29.778815480329641</v>
      </c>
      <c r="M87" s="171">
        <f t="shared" si="38"/>
        <v>3.1332928746138085</v>
      </c>
      <c r="N87" s="53">
        <f t="shared" si="39"/>
        <v>-0.38551680000000488</v>
      </c>
      <c r="O87" s="54">
        <f t="shared" si="43"/>
        <v>1</v>
      </c>
      <c r="P87" s="161">
        <v>259.2</v>
      </c>
      <c r="Q87" s="69"/>
      <c r="R87" s="69">
        <f t="shared" si="45"/>
        <v>-810.9415760574152</v>
      </c>
      <c r="S87" s="82">
        <f>+Q87/D87</f>
        <v>0</v>
      </c>
      <c r="T87" s="92"/>
      <c r="U87" s="167"/>
      <c r="V87" s="43"/>
      <c r="W87" s="208"/>
      <c r="X87" s="157"/>
      <c r="Y87" s="211"/>
      <c r="Z87" s="69"/>
      <c r="AA87" s="161"/>
      <c r="AB87" s="168"/>
      <c r="AC87" s="169"/>
      <c r="AD87" s="170"/>
      <c r="AE87" s="157"/>
      <c r="AF87" s="157"/>
      <c r="AH87" s="157"/>
      <c r="AI87" s="211"/>
      <c r="AJ87" s="161"/>
      <c r="AK87" s="161"/>
      <c r="AL87" s="168"/>
      <c r="AM87" s="169"/>
      <c r="AN87" s="170"/>
      <c r="AO87" s="167"/>
      <c r="AP87" s="43"/>
      <c r="AQ87" s="208"/>
      <c r="AR87" s="157"/>
      <c r="AS87" s="211"/>
      <c r="AT87" s="161"/>
      <c r="AU87" s="161"/>
      <c r="AV87" s="168"/>
      <c r="AW87" s="169"/>
      <c r="AX87" s="170"/>
      <c r="AY87" s="167"/>
      <c r="AZ87" s="43"/>
      <c r="BA87" s="208"/>
      <c r="BB87" s="157"/>
      <c r="BC87" s="211"/>
      <c r="BD87" s="161"/>
      <c r="BE87" s="161"/>
      <c r="BF87" s="168"/>
      <c r="BG87" s="169"/>
      <c r="BH87" s="170"/>
      <c r="BI87" s="167"/>
      <c r="BJ87" s="43"/>
      <c r="BK87" s="208"/>
      <c r="BL87" s="157"/>
      <c r="BM87" s="211"/>
      <c r="BN87" s="161"/>
      <c r="BO87" s="161"/>
      <c r="BP87" s="168"/>
      <c r="BQ87" s="169"/>
      <c r="BR87" s="170"/>
      <c r="BS87" s="167"/>
      <c r="BT87" s="43"/>
      <c r="BU87" s="208"/>
      <c r="BV87" s="157"/>
      <c r="BW87" s="211"/>
      <c r="BX87" s="161"/>
      <c r="BY87" s="161"/>
      <c r="BZ87" s="168"/>
      <c r="CA87" s="169"/>
      <c r="CB87" s="170"/>
      <c r="CC87" s="167"/>
      <c r="CD87" s="43"/>
      <c r="CE87" s="208"/>
      <c r="CF87" s="157"/>
      <c r="CG87" s="211"/>
      <c r="CH87" s="161"/>
      <c r="CI87" s="161"/>
      <c r="CJ87" s="168"/>
      <c r="CK87" s="169"/>
      <c r="CL87" s="170"/>
      <c r="CM87" s="167"/>
      <c r="CN87" s="43"/>
      <c r="CO87" s="208"/>
      <c r="CP87" s="157"/>
      <c r="CQ87" s="211"/>
      <c r="CR87" s="161"/>
      <c r="CS87" s="161"/>
      <c r="CT87" s="168"/>
      <c r="CU87" s="169"/>
      <c r="CV87" s="170"/>
      <c r="CW87" s="167"/>
      <c r="CX87" s="43"/>
      <c r="CY87" s="208"/>
      <c r="CZ87" s="157"/>
      <c r="DA87" s="211"/>
      <c r="DB87" s="161"/>
      <c r="DC87" s="161"/>
      <c r="DD87" s="168"/>
      <c r="DE87" s="169"/>
      <c r="DF87" s="170"/>
      <c r="DG87" s="167"/>
      <c r="DH87" s="43"/>
      <c r="DI87" s="208"/>
      <c r="DJ87" s="157"/>
      <c r="DK87" s="211"/>
      <c r="DL87" s="161"/>
      <c r="DM87" s="161"/>
      <c r="DN87" s="168"/>
      <c r="DO87" s="169"/>
      <c r="DP87" s="170"/>
      <c r="DQ87" s="167"/>
      <c r="DR87" s="43"/>
      <c r="DS87" s="208"/>
      <c r="DT87" s="157"/>
      <c r="DU87" s="211"/>
      <c r="DV87" s="161"/>
      <c r="DW87" s="161"/>
      <c r="DX87" s="168"/>
      <c r="DY87" s="169"/>
      <c r="DZ87" s="170"/>
      <c r="EA87" s="167"/>
      <c r="EB87" s="43"/>
      <c r="EC87" s="208"/>
      <c r="ED87" s="157"/>
      <c r="EE87" s="211"/>
      <c r="EF87" s="161"/>
      <c r="EG87" s="161"/>
      <c r="EH87" s="168"/>
      <c r="EI87" s="169"/>
      <c r="EJ87" s="170"/>
      <c r="EK87" s="167"/>
      <c r="EL87" s="43"/>
      <c r="EM87" s="208"/>
      <c r="EN87" s="157"/>
      <c r="EO87" s="211"/>
      <c r="EP87" s="161"/>
      <c r="EQ87" s="161"/>
      <c r="ER87" s="168"/>
      <c r="ES87" s="169"/>
      <c r="ET87" s="170"/>
      <c r="EU87" s="167"/>
      <c r="EV87" s="43"/>
      <c r="EW87" s="208"/>
      <c r="EX87" s="157"/>
      <c r="EY87" s="211"/>
      <c r="EZ87" s="161"/>
      <c r="FA87" s="161"/>
      <c r="FB87" s="168"/>
      <c r="FC87" s="169"/>
      <c r="FD87" s="170"/>
      <c r="FE87" s="167"/>
      <c r="FF87" s="43"/>
      <c r="FG87" s="208"/>
      <c r="FH87" s="157"/>
      <c r="FI87" s="211"/>
      <c r="FJ87" s="161"/>
      <c r="FK87" s="161"/>
      <c r="FL87" s="168"/>
      <c r="FM87" s="169"/>
      <c r="FN87" s="170"/>
      <c r="FO87" s="167"/>
      <c r="FP87" s="43"/>
      <c r="FQ87" s="208"/>
      <c r="FR87" s="157"/>
      <c r="FS87" s="211"/>
      <c r="FT87" s="161"/>
      <c r="FU87" s="161"/>
      <c r="FV87" s="168"/>
      <c r="FW87" s="169"/>
      <c r="FX87" s="170"/>
      <c r="FY87" s="167"/>
      <c r="FZ87" s="43"/>
      <c r="GA87" s="208"/>
      <c r="GB87" s="157"/>
      <c r="GC87" s="211"/>
      <c r="GD87" s="161"/>
      <c r="GE87" s="161"/>
      <c r="GF87" s="168"/>
      <c r="GG87" s="169"/>
      <c r="GH87" s="170"/>
      <c r="GI87" s="167"/>
      <c r="GJ87" s="43"/>
      <c r="GK87" s="208"/>
      <c r="GL87" s="157"/>
      <c r="GM87" s="211"/>
      <c r="GN87" s="161"/>
      <c r="GO87" s="161"/>
      <c r="GP87" s="168"/>
      <c r="GQ87" s="169"/>
      <c r="GR87" s="170"/>
      <c r="GS87" s="167"/>
      <c r="GT87" s="43"/>
      <c r="GU87" s="208"/>
      <c r="GV87" s="157"/>
      <c r="GW87" s="211"/>
      <c r="GX87" s="161"/>
      <c r="GY87" s="161"/>
      <c r="GZ87" s="168"/>
      <c r="HA87" s="169"/>
      <c r="HB87" s="170"/>
      <c r="HC87" s="167"/>
      <c r="HD87" s="43"/>
      <c r="HE87" s="208"/>
      <c r="HF87" s="157"/>
      <c r="HG87" s="211"/>
      <c r="HH87" s="161"/>
      <c r="HI87" s="161"/>
      <c r="HJ87" s="168"/>
      <c r="HK87" s="169"/>
      <c r="HL87" s="170"/>
      <c r="HM87" s="167"/>
      <c r="HN87" s="43"/>
      <c r="HO87" s="208"/>
      <c r="HP87" s="157"/>
      <c r="HQ87" s="211"/>
      <c r="HR87" s="161"/>
      <c r="HS87" s="161"/>
      <c r="HT87" s="168"/>
      <c r="HU87" s="169"/>
      <c r="HV87" s="170"/>
      <c r="HW87" s="167"/>
      <c r="HX87" s="43"/>
      <c r="HY87" s="208"/>
      <c r="HZ87" s="157"/>
      <c r="IA87" s="211"/>
      <c r="IB87" s="161"/>
      <c r="IC87" s="161"/>
      <c r="ID87" s="168"/>
      <c r="IE87" s="169"/>
      <c r="IF87" s="170"/>
      <c r="IG87" s="167"/>
      <c r="IH87" s="43"/>
      <c r="II87" s="208"/>
      <c r="IJ87" s="157"/>
      <c r="IK87" s="211"/>
      <c r="IL87" s="161"/>
      <c r="IM87" s="161"/>
      <c r="IN87" s="168"/>
      <c r="IO87" s="169"/>
      <c r="IP87" s="170"/>
      <c r="IQ87" s="167"/>
      <c r="IR87" s="43"/>
      <c r="IS87" s="208"/>
      <c r="IT87" s="157"/>
      <c r="IU87" s="211"/>
      <c r="IV87" s="161"/>
      <c r="IW87" s="161"/>
      <c r="IX87" s="168"/>
      <c r="IY87" s="169"/>
      <c r="IZ87" s="170"/>
      <c r="JA87" s="167"/>
      <c r="JB87" s="43"/>
      <c r="JC87" s="208"/>
      <c r="JD87" s="157"/>
      <c r="JE87" s="211"/>
      <c r="JF87" s="161"/>
      <c r="JG87" s="161"/>
      <c r="JH87" s="168"/>
      <c r="JI87" s="169"/>
      <c r="JJ87" s="170"/>
      <c r="JK87" s="167"/>
      <c r="JL87" s="43"/>
      <c r="JM87" s="208"/>
      <c r="JN87" s="157"/>
      <c r="JO87" s="211"/>
      <c r="JP87" s="161"/>
      <c r="JQ87" s="161"/>
      <c r="JR87" s="168"/>
      <c r="JS87" s="169"/>
      <c r="JT87" s="170"/>
      <c r="JU87" s="167"/>
      <c r="JV87" s="43"/>
      <c r="JW87" s="208"/>
      <c r="JX87" s="157"/>
      <c r="JY87" s="211"/>
      <c r="JZ87" s="161"/>
      <c r="KA87" s="161"/>
      <c r="KB87" s="168"/>
      <c r="KC87" s="169"/>
      <c r="KD87" s="170"/>
      <c r="KE87" s="167"/>
      <c r="KF87" s="43"/>
      <c r="KG87" s="208"/>
      <c r="KH87" s="157"/>
      <c r="KI87" s="211"/>
      <c r="KJ87" s="161"/>
      <c r="KK87" s="161"/>
      <c r="KL87" s="168"/>
      <c r="KM87" s="169"/>
      <c r="KN87" s="170"/>
      <c r="KO87" s="167"/>
      <c r="KP87" s="43"/>
      <c r="KQ87" s="208"/>
      <c r="KR87" s="157"/>
      <c r="KS87" s="211"/>
      <c r="KT87" s="161"/>
      <c r="KU87" s="161"/>
      <c r="KV87" s="168"/>
      <c r="KW87" s="169"/>
      <c r="KX87" s="170"/>
      <c r="KY87" s="167"/>
      <c r="KZ87" s="43"/>
      <c r="LA87" s="208"/>
      <c r="LB87" s="157"/>
      <c r="LC87" s="211"/>
      <c r="LD87" s="161"/>
      <c r="LE87" s="161"/>
      <c r="LF87" s="168"/>
      <c r="LG87" s="169"/>
      <c r="LH87" s="170"/>
      <c r="LI87" s="167"/>
      <c r="LJ87" s="43"/>
      <c r="LK87" s="208"/>
      <c r="LL87" s="157"/>
      <c r="LM87" s="211"/>
      <c r="LN87" s="161"/>
      <c r="LO87" s="161"/>
      <c r="LP87" s="168"/>
      <c r="LQ87" s="169"/>
      <c r="LR87" s="170"/>
      <c r="LS87" s="167"/>
      <c r="LT87" s="43"/>
      <c r="LU87" s="208"/>
      <c r="LV87" s="157"/>
      <c r="LW87" s="211"/>
      <c r="LX87" s="161"/>
      <c r="LY87" s="161"/>
      <c r="LZ87" s="168"/>
      <c r="MA87" s="169"/>
      <c r="MB87" s="170"/>
      <c r="MC87" s="167"/>
      <c r="MD87" s="43"/>
      <c r="ME87" s="208"/>
      <c r="MF87" s="157"/>
      <c r="MG87" s="211"/>
      <c r="MH87" s="161"/>
      <c r="MI87" s="161"/>
      <c r="MJ87" s="168"/>
      <c r="MK87" s="169"/>
      <c r="ML87" s="170"/>
      <c r="MM87" s="167"/>
      <c r="MN87" s="43"/>
      <c r="MO87" s="208"/>
      <c r="MP87" s="157"/>
      <c r="MQ87" s="211"/>
      <c r="MR87" s="161"/>
      <c r="MS87" s="161"/>
      <c r="MT87" s="168"/>
      <c r="MU87" s="169"/>
      <c r="MV87" s="170"/>
      <c r="MW87" s="167"/>
      <c r="MX87" s="43"/>
      <c r="MY87" s="208"/>
      <c r="MZ87" s="157"/>
      <c r="NA87" s="211"/>
      <c r="NB87" s="161"/>
      <c r="NC87" s="161"/>
      <c r="ND87" s="168"/>
      <c r="NE87" s="169"/>
      <c r="NF87" s="170"/>
      <c r="NG87" s="167"/>
      <c r="NH87" s="43"/>
      <c r="NI87" s="208"/>
      <c r="NJ87" s="157"/>
      <c r="NK87" s="211"/>
      <c r="NL87" s="161"/>
      <c r="NM87" s="161"/>
      <c r="NN87" s="168"/>
      <c r="NO87" s="169"/>
      <c r="NP87" s="170"/>
      <c r="NQ87" s="167"/>
      <c r="NR87" s="43"/>
      <c r="NS87" s="208"/>
      <c r="NT87" s="157"/>
      <c r="NU87" s="211"/>
      <c r="NV87" s="161"/>
      <c r="NW87" s="161"/>
      <c r="NX87" s="168"/>
      <c r="NY87" s="169"/>
      <c r="NZ87" s="170"/>
      <c r="OA87" s="167"/>
      <c r="OB87" s="43"/>
      <c r="OC87" s="208"/>
      <c r="OD87" s="157"/>
      <c r="OE87" s="211"/>
      <c r="OF87" s="161"/>
      <c r="OG87" s="161"/>
      <c r="OH87" s="168"/>
      <c r="OI87" s="169"/>
      <c r="OJ87" s="170"/>
      <c r="OK87" s="167"/>
      <c r="OL87" s="43"/>
      <c r="OM87" s="208"/>
      <c r="ON87" s="157"/>
      <c r="OO87" s="211"/>
      <c r="OP87" s="161"/>
      <c r="OQ87" s="161"/>
      <c r="OR87" s="168"/>
      <c r="OS87" s="169"/>
      <c r="OT87" s="170"/>
      <c r="OU87" s="167"/>
      <c r="OV87" s="43"/>
      <c r="OW87" s="208"/>
      <c r="OX87" s="157"/>
      <c r="OY87" s="211"/>
      <c r="OZ87" s="161"/>
      <c r="PA87" s="161"/>
      <c r="PB87" s="168"/>
      <c r="PC87" s="169"/>
      <c r="PD87" s="170"/>
      <c r="PE87" s="167"/>
      <c r="PF87" s="43"/>
      <c r="PG87" s="208"/>
      <c r="PH87" s="157"/>
      <c r="PI87" s="211"/>
      <c r="PJ87" s="161"/>
      <c r="PK87" s="161"/>
      <c r="PL87" s="168"/>
      <c r="PM87" s="169"/>
      <c r="PN87" s="170"/>
      <c r="PO87" s="167"/>
      <c r="PP87" s="43"/>
      <c r="PQ87" s="208"/>
      <c r="PR87" s="157"/>
      <c r="PS87" s="211"/>
      <c r="PT87" s="161"/>
      <c r="PU87" s="161"/>
      <c r="PV87" s="168"/>
      <c r="PW87" s="169"/>
      <c r="PX87" s="170"/>
      <c r="PY87" s="167"/>
      <c r="PZ87" s="43"/>
      <c r="QA87" s="208"/>
      <c r="QB87" s="157"/>
      <c r="QC87" s="211"/>
      <c r="QD87" s="161"/>
      <c r="QE87" s="161"/>
      <c r="QF87" s="168"/>
      <c r="QG87" s="169"/>
      <c r="QH87" s="170"/>
      <c r="QI87" s="167"/>
      <c r="QJ87" s="43"/>
      <c r="QK87" s="208"/>
      <c r="QL87" s="157"/>
      <c r="QM87" s="211"/>
      <c r="QN87" s="161"/>
      <c r="QO87" s="161"/>
      <c r="QP87" s="168"/>
      <c r="QQ87" s="169"/>
      <c r="QR87" s="170"/>
      <c r="QS87" s="167"/>
      <c r="QT87" s="43"/>
      <c r="QU87" s="208"/>
      <c r="QV87" s="157"/>
      <c r="QW87" s="211"/>
      <c r="QX87" s="161"/>
      <c r="QY87" s="161"/>
      <c r="QZ87" s="168"/>
      <c r="RA87" s="169"/>
      <c r="RB87" s="170"/>
      <c r="RC87" s="167"/>
      <c r="RD87" s="43"/>
      <c r="RE87" s="208"/>
      <c r="RF87" s="157"/>
      <c r="RG87" s="211"/>
      <c r="RH87" s="161"/>
      <c r="RI87" s="161"/>
      <c r="RJ87" s="168"/>
      <c r="RK87" s="169"/>
      <c r="RL87" s="170"/>
      <c r="RM87" s="167"/>
      <c r="RN87" s="43"/>
      <c r="RO87" s="208"/>
      <c r="RP87" s="157"/>
      <c r="RQ87" s="211"/>
      <c r="RR87" s="161"/>
      <c r="RS87" s="161"/>
      <c r="RT87" s="168"/>
      <c r="RU87" s="169"/>
      <c r="RV87" s="170"/>
      <c r="RW87" s="167"/>
      <c r="RX87" s="43"/>
      <c r="RY87" s="208"/>
      <c r="RZ87" s="157"/>
      <c r="SA87" s="211"/>
      <c r="SB87" s="161"/>
      <c r="SC87" s="161"/>
      <c r="SD87" s="168"/>
      <c r="SE87" s="169"/>
      <c r="SF87" s="170"/>
      <c r="SG87" s="167"/>
      <c r="SH87" s="43"/>
      <c r="SI87" s="208"/>
      <c r="SJ87" s="157"/>
      <c r="SK87" s="211"/>
      <c r="SL87" s="161"/>
      <c r="SM87" s="161"/>
      <c r="SN87" s="168"/>
      <c r="SO87" s="169"/>
      <c r="SP87" s="170"/>
      <c r="SQ87" s="167"/>
      <c r="SR87" s="43"/>
      <c r="SS87" s="208"/>
      <c r="ST87" s="157"/>
      <c r="SU87" s="211"/>
      <c r="SV87" s="161"/>
      <c r="SW87" s="161"/>
      <c r="SX87" s="168"/>
      <c r="SY87" s="169"/>
      <c r="SZ87" s="170"/>
      <c r="TA87" s="167"/>
      <c r="TB87" s="43"/>
      <c r="TC87" s="208"/>
      <c r="TD87" s="157"/>
      <c r="TE87" s="211"/>
      <c r="TF87" s="161"/>
      <c r="TG87" s="161"/>
      <c r="TH87" s="168"/>
      <c r="TI87" s="169"/>
      <c r="TJ87" s="170"/>
      <c r="TK87" s="167"/>
      <c r="TL87" s="43"/>
      <c r="TM87" s="208"/>
      <c r="TN87" s="157"/>
      <c r="TO87" s="211"/>
      <c r="TP87" s="161"/>
      <c r="TQ87" s="161"/>
      <c r="TR87" s="168"/>
      <c r="TS87" s="169"/>
      <c r="TT87" s="170"/>
      <c r="TU87" s="167"/>
      <c r="TV87" s="43"/>
      <c r="TW87" s="208"/>
      <c r="TX87" s="157"/>
      <c r="TY87" s="211"/>
      <c r="TZ87" s="161"/>
      <c r="UA87" s="161"/>
      <c r="UB87" s="168"/>
      <c r="UC87" s="169"/>
      <c r="UD87" s="170"/>
      <c r="UE87" s="167"/>
      <c r="UF87" s="43"/>
      <c r="UG87" s="208"/>
      <c r="UH87" s="157"/>
      <c r="UI87" s="211"/>
      <c r="UJ87" s="161"/>
      <c r="UK87" s="161"/>
      <c r="UL87" s="168"/>
      <c r="UM87" s="169"/>
      <c r="UN87" s="170"/>
      <c r="UO87" s="167"/>
      <c r="UP87" s="43"/>
      <c r="UQ87" s="208"/>
      <c r="UR87" s="157"/>
      <c r="US87" s="211"/>
      <c r="UT87" s="161"/>
      <c r="UU87" s="161"/>
      <c r="UV87" s="168"/>
      <c r="UW87" s="169"/>
      <c r="UX87" s="170"/>
      <c r="UY87" s="167"/>
      <c r="UZ87" s="43"/>
      <c r="VA87" s="208"/>
      <c r="VB87" s="157"/>
      <c r="VC87" s="211"/>
      <c r="VD87" s="161"/>
      <c r="VE87" s="161"/>
      <c r="VF87" s="168"/>
      <c r="VG87" s="169"/>
      <c r="VH87" s="170"/>
      <c r="VI87" s="167"/>
      <c r="VJ87" s="43"/>
      <c r="VK87" s="208"/>
      <c r="VL87" s="157"/>
      <c r="VM87" s="211"/>
      <c r="VN87" s="161"/>
      <c r="VO87" s="161"/>
      <c r="VP87" s="168"/>
      <c r="VQ87" s="169"/>
      <c r="VR87" s="170"/>
      <c r="VS87" s="167"/>
      <c r="VT87" s="43"/>
      <c r="VU87" s="208"/>
      <c r="VV87" s="157"/>
      <c r="VW87" s="211"/>
      <c r="VX87" s="161"/>
      <c r="VY87" s="161"/>
      <c r="VZ87" s="168"/>
      <c r="WA87" s="169"/>
      <c r="WB87" s="170"/>
      <c r="WC87" s="167"/>
      <c r="WD87" s="43"/>
      <c r="WE87" s="208"/>
      <c r="WF87" s="157"/>
      <c r="WG87" s="211"/>
      <c r="WH87" s="161"/>
      <c r="WI87" s="161"/>
      <c r="WJ87" s="168"/>
      <c r="WK87" s="169"/>
      <c r="WL87" s="170"/>
      <c r="WM87" s="167"/>
      <c r="WN87" s="43"/>
      <c r="WO87" s="208"/>
      <c r="WP87" s="157"/>
      <c r="WQ87" s="211"/>
      <c r="WR87" s="161"/>
      <c r="WS87" s="161"/>
      <c r="WT87" s="168"/>
      <c r="WU87" s="169"/>
      <c r="WV87" s="170"/>
      <c r="WW87" s="167"/>
      <c r="WX87" s="43"/>
      <c r="WY87" s="208"/>
      <c r="WZ87" s="157"/>
      <c r="XA87" s="211"/>
      <c r="XB87" s="161"/>
      <c r="XC87" s="161"/>
      <c r="XD87" s="168"/>
      <c r="XE87" s="169"/>
      <c r="XF87" s="170"/>
      <c r="XG87" s="167"/>
      <c r="XH87" s="43"/>
      <c r="XI87" s="208"/>
      <c r="XJ87" s="157"/>
      <c r="XK87" s="211"/>
      <c r="XL87" s="161"/>
      <c r="XM87" s="161"/>
      <c r="XN87" s="168"/>
      <c r="XO87" s="169"/>
      <c r="XP87" s="170"/>
      <c r="XQ87" s="167"/>
      <c r="XR87" s="43"/>
      <c r="XS87" s="208"/>
      <c r="XT87" s="157"/>
      <c r="XU87" s="211"/>
      <c r="XV87" s="161"/>
      <c r="XW87" s="161"/>
      <c r="XX87" s="168"/>
      <c r="XY87" s="169"/>
      <c r="XZ87" s="170"/>
      <c r="YA87" s="167"/>
      <c r="YB87" s="43"/>
      <c r="YC87" s="208"/>
      <c r="YD87" s="157"/>
      <c r="YE87" s="211"/>
      <c r="YF87" s="161"/>
      <c r="YG87" s="161"/>
      <c r="YH87" s="168"/>
      <c r="YI87" s="169"/>
      <c r="YJ87" s="170"/>
      <c r="YK87" s="167"/>
      <c r="YL87" s="43"/>
      <c r="YM87" s="208"/>
      <c r="YN87" s="157"/>
      <c r="YO87" s="211"/>
      <c r="YP87" s="161"/>
      <c r="YQ87" s="161"/>
      <c r="YR87" s="168"/>
      <c r="YS87" s="169"/>
      <c r="YT87" s="170"/>
      <c r="YU87" s="167"/>
      <c r="YV87" s="43"/>
      <c r="YW87" s="208"/>
      <c r="YX87" s="157"/>
      <c r="YY87" s="211"/>
      <c r="YZ87" s="161"/>
      <c r="ZA87" s="161"/>
      <c r="ZB87" s="168"/>
      <c r="ZC87" s="169"/>
      <c r="ZD87" s="170"/>
      <c r="ZE87" s="167"/>
      <c r="ZF87" s="43"/>
      <c r="ZG87" s="208"/>
      <c r="ZH87" s="157"/>
      <c r="ZI87" s="211"/>
      <c r="ZJ87" s="161"/>
      <c r="ZK87" s="161"/>
      <c r="ZL87" s="168"/>
      <c r="ZM87" s="169"/>
      <c r="ZN87" s="170"/>
      <c r="ZO87" s="167"/>
      <c r="ZP87" s="43"/>
      <c r="ZQ87" s="208"/>
      <c r="ZR87" s="157"/>
      <c r="ZS87" s="211"/>
      <c r="ZT87" s="161"/>
      <c r="ZU87" s="161"/>
      <c r="ZV87" s="168"/>
      <c r="ZW87" s="169"/>
      <c r="ZX87" s="170"/>
      <c r="ZY87" s="167"/>
      <c r="ZZ87" s="43"/>
      <c r="AAA87" s="208"/>
      <c r="AAB87" s="157"/>
      <c r="AAC87" s="211"/>
      <c r="AAD87" s="161"/>
      <c r="AAE87" s="161"/>
      <c r="AAF87" s="168"/>
      <c r="AAG87" s="169"/>
      <c r="AAH87" s="170"/>
      <c r="AAI87" s="167"/>
      <c r="AAJ87" s="43"/>
      <c r="AAK87" s="208"/>
      <c r="AAL87" s="157"/>
      <c r="AAM87" s="211"/>
      <c r="AAN87" s="161"/>
      <c r="AAO87" s="161"/>
      <c r="AAP87" s="168"/>
      <c r="AAQ87" s="169"/>
      <c r="AAR87" s="170"/>
      <c r="AAS87" s="167"/>
      <c r="AAT87" s="43"/>
      <c r="AAU87" s="208"/>
      <c r="AAV87" s="157"/>
      <c r="AAW87" s="211"/>
      <c r="AAX87" s="161"/>
      <c r="AAY87" s="161"/>
      <c r="AAZ87" s="168"/>
      <c r="ABA87" s="169"/>
      <c r="ABB87" s="170"/>
      <c r="ABC87" s="167"/>
      <c r="ABD87" s="43"/>
      <c r="ABE87" s="208"/>
      <c r="ABF87" s="157"/>
      <c r="ABG87" s="211"/>
      <c r="ABH87" s="161"/>
      <c r="ABI87" s="161"/>
      <c r="ABJ87" s="168"/>
      <c r="ABK87" s="169"/>
      <c r="ABL87" s="170"/>
      <c r="ABM87" s="167"/>
      <c r="ABN87" s="43"/>
      <c r="ABO87" s="208"/>
      <c r="ABP87" s="157"/>
      <c r="ABQ87" s="211"/>
      <c r="ABR87" s="161"/>
      <c r="ABS87" s="161"/>
      <c r="ABT87" s="168"/>
      <c r="ABU87" s="169"/>
      <c r="ABV87" s="170"/>
      <c r="ABW87" s="167"/>
      <c r="ABX87" s="43"/>
      <c r="ABY87" s="208"/>
      <c r="ABZ87" s="157"/>
      <c r="ACA87" s="211"/>
      <c r="ACB87" s="161"/>
      <c r="ACC87" s="161"/>
      <c r="ACD87" s="168"/>
      <c r="ACE87" s="169"/>
      <c r="ACF87" s="170"/>
      <c r="ACG87" s="167"/>
      <c r="ACH87" s="43"/>
      <c r="ACI87" s="208"/>
      <c r="ACJ87" s="157"/>
      <c r="ACK87" s="211"/>
      <c r="ACL87" s="161"/>
      <c r="ACM87" s="161"/>
      <c r="ACN87" s="168"/>
      <c r="ACO87" s="169"/>
      <c r="ACP87" s="170"/>
      <c r="ACQ87" s="167"/>
      <c r="ACR87" s="43"/>
      <c r="ACS87" s="208"/>
      <c r="ACT87" s="157"/>
      <c r="ACU87" s="211"/>
      <c r="ACV87" s="161"/>
      <c r="ACW87" s="161"/>
      <c r="ACX87" s="168"/>
      <c r="ACY87" s="169"/>
      <c r="ACZ87" s="170"/>
      <c r="ADA87" s="167"/>
      <c r="ADB87" s="43"/>
      <c r="ADC87" s="208"/>
      <c r="ADD87" s="157"/>
      <c r="ADE87" s="211"/>
      <c r="ADF87" s="161"/>
      <c r="ADG87" s="161"/>
      <c r="ADH87" s="168"/>
      <c r="ADI87" s="169"/>
      <c r="ADJ87" s="170"/>
      <c r="ADK87" s="167"/>
      <c r="ADL87" s="43"/>
      <c r="ADM87" s="208"/>
      <c r="ADN87" s="157"/>
      <c r="ADO87" s="211"/>
      <c r="ADP87" s="161"/>
      <c r="ADQ87" s="161"/>
      <c r="ADR87" s="168"/>
      <c r="ADS87" s="169"/>
      <c r="ADT87" s="170"/>
      <c r="ADU87" s="167"/>
      <c r="ADV87" s="43"/>
      <c r="ADW87" s="208"/>
      <c r="ADX87" s="157"/>
      <c r="ADY87" s="211"/>
      <c r="ADZ87" s="161"/>
      <c r="AEA87" s="161"/>
      <c r="AEB87" s="168"/>
      <c r="AEC87" s="169"/>
      <c r="AED87" s="170"/>
      <c r="AEE87" s="167"/>
      <c r="AEF87" s="43"/>
      <c r="AEG87" s="208"/>
      <c r="AEH87" s="157"/>
      <c r="AEI87" s="211"/>
      <c r="AEJ87" s="161"/>
      <c r="AEK87" s="161"/>
      <c r="AEL87" s="168"/>
      <c r="AEM87" s="169"/>
      <c r="AEN87" s="170"/>
      <c r="AEO87" s="167"/>
      <c r="AEP87" s="43"/>
      <c r="AEQ87" s="208"/>
      <c r="AER87" s="157"/>
      <c r="AES87" s="211"/>
      <c r="AET87" s="161"/>
      <c r="AEU87" s="161"/>
      <c r="AEV87" s="168"/>
      <c r="AEW87" s="169"/>
      <c r="AEX87" s="170"/>
      <c r="AEY87" s="167"/>
      <c r="AEZ87" s="43"/>
      <c r="AFA87" s="208"/>
      <c r="AFB87" s="157"/>
      <c r="AFC87" s="211"/>
      <c r="AFD87" s="161"/>
      <c r="AFE87" s="161"/>
      <c r="AFF87" s="168"/>
      <c r="AFG87" s="169"/>
      <c r="AFH87" s="170"/>
      <c r="AFI87" s="167"/>
      <c r="AFJ87" s="43"/>
      <c r="AFK87" s="208"/>
      <c r="AFL87" s="157"/>
      <c r="AFM87" s="211"/>
      <c r="AFN87" s="161"/>
      <c r="AFO87" s="161"/>
      <c r="AFP87" s="168"/>
      <c r="AFQ87" s="169"/>
      <c r="AFR87" s="170"/>
      <c r="AFS87" s="167"/>
      <c r="AFT87" s="43"/>
      <c r="AFU87" s="208"/>
      <c r="AFV87" s="157"/>
      <c r="AFW87" s="211"/>
      <c r="AFX87" s="161"/>
      <c r="AFY87" s="161"/>
      <c r="AFZ87" s="168"/>
      <c r="AGA87" s="169"/>
      <c r="AGB87" s="170"/>
      <c r="AGC87" s="167"/>
      <c r="AGD87" s="43"/>
      <c r="AGE87" s="208"/>
      <c r="AGF87" s="157"/>
      <c r="AGG87" s="211"/>
      <c r="AGH87" s="161"/>
      <c r="AGI87" s="161"/>
      <c r="AGJ87" s="168"/>
      <c r="AGK87" s="169"/>
      <c r="AGL87" s="170"/>
      <c r="AGM87" s="167"/>
      <c r="AGN87" s="43"/>
      <c r="AGO87" s="208"/>
      <c r="AGP87" s="157"/>
      <c r="AGQ87" s="211"/>
      <c r="AGR87" s="161"/>
      <c r="AGS87" s="161"/>
      <c r="AGT87" s="168"/>
      <c r="AGU87" s="169"/>
      <c r="AGV87" s="170"/>
      <c r="AGW87" s="167"/>
      <c r="AGX87" s="43"/>
      <c r="AGY87" s="208"/>
      <c r="AGZ87" s="157"/>
      <c r="AHA87" s="211"/>
      <c r="AHB87" s="161"/>
      <c r="AHC87" s="161"/>
      <c r="AHD87" s="168"/>
      <c r="AHE87" s="169"/>
      <c r="AHF87" s="170"/>
      <c r="AHG87" s="167"/>
      <c r="AHH87" s="43"/>
      <c r="AHI87" s="208"/>
      <c r="AHJ87" s="157"/>
      <c r="AHK87" s="211"/>
      <c r="AHL87" s="161"/>
      <c r="AHM87" s="161"/>
      <c r="AHN87" s="168"/>
      <c r="AHO87" s="169"/>
      <c r="AHP87" s="170"/>
      <c r="AHQ87" s="167"/>
      <c r="AHR87" s="43"/>
      <c r="AHS87" s="208"/>
      <c r="AHT87" s="157"/>
      <c r="AHU87" s="211"/>
      <c r="AHV87" s="161"/>
      <c r="AHW87" s="161"/>
      <c r="AHX87" s="168"/>
      <c r="AHY87" s="169"/>
      <c r="AHZ87" s="170"/>
      <c r="AIA87" s="167"/>
      <c r="AIB87" s="43"/>
      <c r="AIC87" s="208"/>
      <c r="AID87" s="157"/>
      <c r="AIE87" s="211"/>
      <c r="AIF87" s="161"/>
      <c r="AIG87" s="161"/>
      <c r="AIH87" s="168"/>
      <c r="AII87" s="169"/>
      <c r="AIJ87" s="170"/>
      <c r="AIK87" s="167"/>
      <c r="AIL87" s="43"/>
      <c r="AIM87" s="208"/>
      <c r="AIN87" s="157"/>
      <c r="AIO87" s="211"/>
      <c r="AIP87" s="161"/>
      <c r="AIQ87" s="161"/>
      <c r="AIR87" s="168"/>
      <c r="AIS87" s="169"/>
      <c r="AIT87" s="170"/>
      <c r="AIU87" s="167"/>
      <c r="AIV87" s="43"/>
      <c r="AIW87" s="208"/>
      <c r="AIX87" s="157"/>
      <c r="AIY87" s="211"/>
      <c r="AIZ87" s="161"/>
      <c r="AJA87" s="161"/>
      <c r="AJB87" s="168"/>
      <c r="AJC87" s="169"/>
      <c r="AJD87" s="170"/>
      <c r="AJE87" s="167"/>
      <c r="AJF87" s="43"/>
      <c r="AJG87" s="208"/>
      <c r="AJH87" s="157"/>
      <c r="AJI87" s="211"/>
      <c r="AJJ87" s="161"/>
      <c r="AJK87" s="161"/>
      <c r="AJL87" s="168"/>
      <c r="AJM87" s="169"/>
      <c r="AJN87" s="170"/>
      <c r="AJO87" s="167"/>
      <c r="AJP87" s="43"/>
      <c r="AJQ87" s="208"/>
      <c r="AJR87" s="157"/>
      <c r="AJS87" s="211"/>
      <c r="AJT87" s="161"/>
      <c r="AJU87" s="161"/>
      <c r="AJV87" s="168"/>
      <c r="AJW87" s="169"/>
      <c r="AJX87" s="170"/>
      <c r="AJY87" s="167"/>
      <c r="AJZ87" s="43"/>
      <c r="AKA87" s="208"/>
      <c r="AKB87" s="157"/>
      <c r="AKC87" s="211"/>
      <c r="AKD87" s="161"/>
      <c r="AKE87" s="161"/>
      <c r="AKF87" s="168"/>
      <c r="AKG87" s="169"/>
      <c r="AKH87" s="170"/>
      <c r="AKI87" s="167"/>
      <c r="AKJ87" s="43"/>
      <c r="AKK87" s="208"/>
      <c r="AKL87" s="157"/>
      <c r="AKM87" s="211"/>
      <c r="AKN87" s="161"/>
      <c r="AKO87" s="161"/>
      <c r="AKP87" s="168"/>
      <c r="AKQ87" s="169"/>
      <c r="AKR87" s="170"/>
      <c r="AKS87" s="167"/>
      <c r="AKT87" s="43"/>
      <c r="AKU87" s="208"/>
      <c r="AKV87" s="157"/>
      <c r="AKW87" s="211"/>
      <c r="AKX87" s="161"/>
      <c r="AKY87" s="161"/>
      <c r="AKZ87" s="168"/>
      <c r="ALA87" s="169"/>
      <c r="ALB87" s="170"/>
      <c r="ALC87" s="167"/>
      <c r="ALD87" s="43"/>
      <c r="ALE87" s="208"/>
      <c r="ALF87" s="157"/>
      <c r="ALG87" s="211"/>
      <c r="ALH87" s="161"/>
      <c r="ALI87" s="161"/>
      <c r="ALJ87" s="168"/>
      <c r="ALK87" s="169"/>
      <c r="ALL87" s="170"/>
      <c r="ALM87" s="167"/>
      <c r="ALN87" s="43"/>
      <c r="ALO87" s="208"/>
      <c r="ALP87" s="157"/>
      <c r="ALQ87" s="211"/>
      <c r="ALR87" s="161"/>
      <c r="ALS87" s="161"/>
      <c r="ALT87" s="168"/>
      <c r="ALU87" s="169"/>
      <c r="ALV87" s="170"/>
      <c r="ALW87" s="167"/>
      <c r="ALX87" s="43"/>
      <c r="ALY87" s="208"/>
      <c r="ALZ87" s="157"/>
      <c r="AMA87" s="211"/>
      <c r="AMB87" s="161"/>
      <c r="AMC87" s="161"/>
      <c r="AMD87" s="168"/>
      <c r="AME87" s="169"/>
      <c r="AMF87" s="170"/>
      <c r="AMG87" s="167"/>
      <c r="AMH87" s="43"/>
      <c r="AMI87" s="208"/>
      <c r="AMJ87" s="157"/>
      <c r="AMK87" s="211"/>
      <c r="AML87" s="161"/>
      <c r="AMM87" s="161"/>
      <c r="AMN87" s="168"/>
      <c r="AMO87" s="169"/>
      <c r="AMP87" s="170"/>
      <c r="AMQ87" s="167"/>
      <c r="AMR87" s="43"/>
      <c r="AMS87" s="208"/>
      <c r="AMT87" s="157"/>
      <c r="AMU87" s="211"/>
      <c r="AMV87" s="161"/>
      <c r="AMW87" s="161"/>
      <c r="AMX87" s="168"/>
      <c r="AMY87" s="169"/>
      <c r="AMZ87" s="170"/>
      <c r="ANA87" s="167"/>
      <c r="ANB87" s="43"/>
      <c r="ANC87" s="208"/>
      <c r="AND87" s="157"/>
      <c r="ANE87" s="211"/>
      <c r="ANF87" s="161"/>
      <c r="ANG87" s="161"/>
      <c r="ANH87" s="168"/>
      <c r="ANI87" s="169"/>
      <c r="ANJ87" s="170"/>
      <c r="ANK87" s="167"/>
      <c r="ANL87" s="43"/>
      <c r="ANM87" s="208"/>
      <c r="ANN87" s="157"/>
      <c r="ANO87" s="211"/>
      <c r="ANP87" s="161"/>
      <c r="ANQ87" s="161"/>
      <c r="ANR87" s="168"/>
      <c r="ANS87" s="169"/>
      <c r="ANT87" s="170"/>
      <c r="ANU87" s="167"/>
      <c r="ANV87" s="43"/>
      <c r="ANW87" s="208"/>
      <c r="ANX87" s="157"/>
      <c r="ANY87" s="211"/>
      <c r="ANZ87" s="161"/>
      <c r="AOA87" s="161"/>
      <c r="AOB87" s="168"/>
      <c r="AOC87" s="169"/>
      <c r="AOD87" s="170"/>
      <c r="AOE87" s="167"/>
      <c r="AOF87" s="43"/>
      <c r="AOG87" s="208"/>
      <c r="AOH87" s="157"/>
      <c r="AOI87" s="211"/>
      <c r="AOJ87" s="161"/>
      <c r="AOK87" s="161"/>
      <c r="AOL87" s="168"/>
      <c r="AOM87" s="169"/>
      <c r="AON87" s="170"/>
      <c r="AOO87" s="167"/>
      <c r="AOP87" s="43"/>
      <c r="AOQ87" s="208"/>
      <c r="AOR87" s="157"/>
      <c r="AOS87" s="211"/>
      <c r="AOT87" s="161"/>
      <c r="AOU87" s="161"/>
      <c r="AOV87" s="168"/>
      <c r="AOW87" s="169"/>
      <c r="AOX87" s="170"/>
      <c r="AOY87" s="167"/>
      <c r="AOZ87" s="43"/>
      <c r="APA87" s="208"/>
      <c r="APB87" s="157"/>
      <c r="APC87" s="211"/>
      <c r="APD87" s="161"/>
      <c r="APE87" s="161"/>
      <c r="APF87" s="168"/>
      <c r="APG87" s="169"/>
      <c r="APH87" s="170"/>
      <c r="API87" s="167"/>
      <c r="APJ87" s="43"/>
      <c r="APK87" s="208"/>
      <c r="APL87" s="157"/>
      <c r="APM87" s="211"/>
      <c r="APN87" s="161"/>
      <c r="APO87" s="161"/>
      <c r="APP87" s="168"/>
      <c r="APQ87" s="169"/>
      <c r="APR87" s="170"/>
      <c r="APS87" s="167"/>
      <c r="APT87" s="43"/>
      <c r="APU87" s="208"/>
      <c r="APV87" s="157"/>
      <c r="APW87" s="211"/>
      <c r="APX87" s="161"/>
      <c r="APY87" s="161"/>
      <c r="APZ87" s="168"/>
      <c r="AQA87" s="169"/>
      <c r="AQB87" s="170"/>
      <c r="AQC87" s="167"/>
      <c r="AQD87" s="43"/>
      <c r="AQE87" s="208"/>
      <c r="AQF87" s="157"/>
      <c r="AQG87" s="211"/>
      <c r="AQH87" s="161"/>
      <c r="AQI87" s="161"/>
      <c r="AQJ87" s="168"/>
      <c r="AQK87" s="169"/>
      <c r="AQL87" s="170"/>
      <c r="AQM87" s="167"/>
      <c r="AQN87" s="43"/>
      <c r="AQO87" s="208"/>
      <c r="AQP87" s="157"/>
      <c r="AQQ87" s="211"/>
      <c r="AQR87" s="161"/>
      <c r="AQS87" s="161"/>
      <c r="AQT87" s="168"/>
      <c r="AQU87" s="169"/>
      <c r="AQV87" s="170"/>
      <c r="AQW87" s="167"/>
      <c r="AQX87" s="43"/>
      <c r="AQY87" s="208"/>
      <c r="AQZ87" s="157"/>
      <c r="ARA87" s="211"/>
      <c r="ARB87" s="161"/>
      <c r="ARC87" s="161"/>
      <c r="ARD87" s="168"/>
      <c r="ARE87" s="169"/>
      <c r="ARF87" s="170"/>
      <c r="ARG87" s="167"/>
      <c r="ARH87" s="43"/>
      <c r="ARI87" s="208"/>
      <c r="ARJ87" s="157"/>
      <c r="ARK87" s="211"/>
      <c r="ARL87" s="161"/>
      <c r="ARM87" s="161"/>
      <c r="ARN87" s="168"/>
      <c r="ARO87" s="169"/>
      <c r="ARP87" s="170"/>
      <c r="ARQ87" s="167"/>
      <c r="ARR87" s="43"/>
      <c r="ARS87" s="208"/>
      <c r="ART87" s="157"/>
      <c r="ARU87" s="211"/>
      <c r="ARV87" s="161"/>
      <c r="ARW87" s="161"/>
      <c r="ARX87" s="168"/>
      <c r="ARY87" s="169"/>
      <c r="ARZ87" s="170"/>
      <c r="ASA87" s="167"/>
      <c r="ASB87" s="43"/>
      <c r="ASC87" s="208"/>
      <c r="ASD87" s="157"/>
      <c r="ASE87" s="211"/>
      <c r="ASF87" s="161"/>
      <c r="ASG87" s="161"/>
      <c r="ASH87" s="168"/>
      <c r="ASI87" s="169"/>
      <c r="ASJ87" s="170"/>
      <c r="ASK87" s="167"/>
      <c r="ASL87" s="43"/>
      <c r="ASM87" s="208"/>
      <c r="ASN87" s="157"/>
      <c r="ASO87" s="211"/>
      <c r="ASP87" s="161"/>
      <c r="ASQ87" s="161"/>
      <c r="ASR87" s="168"/>
      <c r="ASS87" s="169"/>
      <c r="AST87" s="170"/>
      <c r="ASU87" s="167"/>
      <c r="ASV87" s="43"/>
      <c r="ASW87" s="208"/>
      <c r="ASX87" s="157"/>
      <c r="ASY87" s="211"/>
      <c r="ASZ87" s="161"/>
      <c r="ATA87" s="161"/>
      <c r="ATB87" s="168"/>
      <c r="ATC87" s="169"/>
      <c r="ATD87" s="170"/>
      <c r="ATE87" s="167"/>
      <c r="ATF87" s="43"/>
      <c r="ATG87" s="208"/>
      <c r="ATH87" s="157"/>
      <c r="ATI87" s="211"/>
      <c r="ATJ87" s="161"/>
      <c r="ATK87" s="161"/>
      <c r="ATL87" s="168"/>
      <c r="ATM87" s="169"/>
      <c r="ATN87" s="170"/>
      <c r="ATO87" s="167"/>
      <c r="ATP87" s="43"/>
      <c r="ATQ87" s="208"/>
      <c r="ATR87" s="157"/>
      <c r="ATS87" s="211"/>
      <c r="ATT87" s="161"/>
      <c r="ATU87" s="161"/>
      <c r="ATV87" s="168"/>
      <c r="ATW87" s="169"/>
      <c r="ATX87" s="170"/>
      <c r="ATY87" s="167"/>
      <c r="ATZ87" s="43"/>
      <c r="AUA87" s="208"/>
      <c r="AUB87" s="157"/>
      <c r="AUC87" s="211"/>
      <c r="AUD87" s="161"/>
      <c r="AUE87" s="161"/>
      <c r="AUF87" s="168"/>
      <c r="AUG87" s="169"/>
      <c r="AUH87" s="170"/>
      <c r="AUI87" s="167"/>
      <c r="AUJ87" s="43"/>
      <c r="AUK87" s="208"/>
      <c r="AUL87" s="157"/>
      <c r="AUM87" s="211"/>
      <c r="AUN87" s="161"/>
      <c r="AUO87" s="161"/>
      <c r="AUP87" s="168"/>
      <c r="AUQ87" s="169"/>
      <c r="AUR87" s="170"/>
      <c r="AUS87" s="167"/>
      <c r="AUT87" s="43"/>
      <c r="AUU87" s="208"/>
      <c r="AUV87" s="157"/>
      <c r="AUW87" s="211"/>
      <c r="AUX87" s="161"/>
      <c r="AUY87" s="161"/>
      <c r="AUZ87" s="168"/>
      <c r="AVA87" s="169"/>
      <c r="AVB87" s="170"/>
      <c r="AVC87" s="167"/>
      <c r="AVD87" s="43"/>
      <c r="AVE87" s="208"/>
      <c r="AVF87" s="157"/>
      <c r="AVG87" s="211"/>
      <c r="AVH87" s="161"/>
      <c r="AVI87" s="161"/>
      <c r="AVJ87" s="168"/>
      <c r="AVK87" s="169"/>
      <c r="AVL87" s="170"/>
      <c r="AVM87" s="167"/>
      <c r="AVN87" s="43"/>
      <c r="AVO87" s="208"/>
      <c r="AVP87" s="157"/>
      <c r="AVQ87" s="211"/>
      <c r="AVR87" s="161"/>
      <c r="AVS87" s="161"/>
      <c r="AVT87" s="168"/>
      <c r="AVU87" s="169"/>
      <c r="AVV87" s="170"/>
      <c r="AVW87" s="167"/>
      <c r="AVX87" s="43"/>
      <c r="AVY87" s="208"/>
      <c r="AVZ87" s="157"/>
      <c r="AWA87" s="211"/>
      <c r="AWB87" s="161"/>
      <c r="AWC87" s="161"/>
      <c r="AWD87" s="168"/>
      <c r="AWE87" s="169"/>
      <c r="AWF87" s="170"/>
      <c r="AWG87" s="167"/>
      <c r="AWH87" s="43"/>
      <c r="AWI87" s="208"/>
      <c r="AWJ87" s="157"/>
      <c r="AWK87" s="211"/>
      <c r="AWL87" s="161"/>
      <c r="AWM87" s="161"/>
      <c r="AWN87" s="168"/>
      <c r="AWO87" s="169"/>
      <c r="AWP87" s="170"/>
      <c r="AWQ87" s="167"/>
      <c r="AWR87" s="43"/>
      <c r="AWS87" s="208"/>
      <c r="AWT87" s="157"/>
      <c r="AWU87" s="211"/>
      <c r="AWV87" s="161"/>
      <c r="AWW87" s="161"/>
      <c r="AWX87" s="168"/>
      <c r="AWY87" s="169"/>
      <c r="AWZ87" s="170"/>
      <c r="AXA87" s="167"/>
      <c r="AXB87" s="43"/>
      <c r="AXC87" s="208"/>
      <c r="AXD87" s="157"/>
      <c r="AXE87" s="211"/>
      <c r="AXF87" s="161"/>
      <c r="AXG87" s="161"/>
      <c r="AXH87" s="168"/>
      <c r="AXI87" s="169"/>
      <c r="AXJ87" s="170"/>
      <c r="AXK87" s="167"/>
      <c r="AXL87" s="43"/>
      <c r="AXM87" s="208"/>
      <c r="AXN87" s="157"/>
      <c r="AXO87" s="211"/>
      <c r="AXP87" s="161"/>
      <c r="AXQ87" s="161"/>
      <c r="AXR87" s="168"/>
      <c r="AXS87" s="169"/>
      <c r="AXT87" s="170"/>
      <c r="AXU87" s="167"/>
      <c r="AXV87" s="43"/>
      <c r="AXW87" s="208"/>
      <c r="AXX87" s="157"/>
      <c r="AXY87" s="211"/>
      <c r="AXZ87" s="161"/>
      <c r="AYA87" s="161"/>
      <c r="AYB87" s="168"/>
      <c r="AYC87" s="169"/>
      <c r="AYD87" s="170"/>
      <c r="AYE87" s="167"/>
      <c r="AYF87" s="43"/>
      <c r="AYG87" s="208"/>
      <c r="AYH87" s="157"/>
      <c r="AYI87" s="211"/>
      <c r="AYJ87" s="161"/>
      <c r="AYK87" s="161"/>
      <c r="AYL87" s="168"/>
      <c r="AYM87" s="169"/>
      <c r="AYN87" s="170"/>
      <c r="AYO87" s="167"/>
      <c r="AYP87" s="43"/>
      <c r="AYQ87" s="208"/>
      <c r="AYR87" s="157"/>
      <c r="AYS87" s="211"/>
      <c r="AYT87" s="161"/>
      <c r="AYU87" s="161"/>
      <c r="AYV87" s="168"/>
      <c r="AYW87" s="169"/>
      <c r="AYX87" s="170"/>
      <c r="AYY87" s="167"/>
      <c r="AYZ87" s="43"/>
      <c r="AZA87" s="208"/>
      <c r="AZB87" s="157"/>
      <c r="AZC87" s="211"/>
      <c r="AZD87" s="161"/>
      <c r="AZE87" s="161"/>
      <c r="AZF87" s="168"/>
      <c r="AZG87" s="169"/>
      <c r="AZH87" s="170"/>
      <c r="AZI87" s="167"/>
      <c r="AZJ87" s="43"/>
      <c r="AZK87" s="208"/>
      <c r="AZL87" s="157"/>
      <c r="AZM87" s="211"/>
      <c r="AZN87" s="161"/>
      <c r="AZO87" s="161"/>
      <c r="AZP87" s="168"/>
      <c r="AZQ87" s="169"/>
      <c r="AZR87" s="170"/>
      <c r="AZS87" s="167"/>
      <c r="AZT87" s="43"/>
      <c r="AZU87" s="208"/>
      <c r="AZV87" s="157"/>
      <c r="AZW87" s="211"/>
      <c r="AZX87" s="161"/>
      <c r="AZY87" s="161"/>
      <c r="AZZ87" s="168"/>
      <c r="BAA87" s="169"/>
      <c r="BAB87" s="170"/>
      <c r="BAC87" s="167"/>
      <c r="BAD87" s="43"/>
      <c r="BAE87" s="208"/>
      <c r="BAF87" s="157"/>
      <c r="BAG87" s="211"/>
      <c r="BAH87" s="161"/>
      <c r="BAI87" s="161"/>
      <c r="BAJ87" s="168"/>
      <c r="BAK87" s="169"/>
      <c r="BAL87" s="170"/>
      <c r="BAM87" s="167"/>
      <c r="BAN87" s="43"/>
      <c r="BAO87" s="208"/>
      <c r="BAP87" s="157"/>
      <c r="BAQ87" s="211"/>
      <c r="BAR87" s="161"/>
      <c r="BAS87" s="161"/>
      <c r="BAT87" s="168"/>
      <c r="BAU87" s="169"/>
      <c r="BAV87" s="170"/>
      <c r="BAW87" s="167"/>
      <c r="BAX87" s="43"/>
      <c r="BAY87" s="208"/>
      <c r="BAZ87" s="157"/>
      <c r="BBA87" s="211"/>
      <c r="BBB87" s="161"/>
      <c r="BBC87" s="161"/>
      <c r="BBD87" s="168"/>
      <c r="BBE87" s="169"/>
      <c r="BBF87" s="170"/>
      <c r="BBG87" s="167"/>
      <c r="BBH87" s="43"/>
      <c r="BBI87" s="208"/>
      <c r="BBJ87" s="157"/>
      <c r="BBK87" s="211"/>
      <c r="BBL87" s="161"/>
      <c r="BBM87" s="161"/>
      <c r="BBN87" s="168"/>
      <c r="BBO87" s="169"/>
      <c r="BBP87" s="170"/>
      <c r="BBQ87" s="167"/>
      <c r="BBR87" s="43"/>
      <c r="BBS87" s="208"/>
      <c r="BBT87" s="157"/>
      <c r="BBU87" s="211"/>
      <c r="BBV87" s="161"/>
      <c r="BBW87" s="161"/>
      <c r="BBX87" s="168"/>
      <c r="BBY87" s="169"/>
      <c r="BBZ87" s="170"/>
      <c r="BCA87" s="167"/>
      <c r="BCB87" s="43"/>
      <c r="BCC87" s="208"/>
      <c r="BCD87" s="157"/>
      <c r="BCE87" s="211"/>
      <c r="BCF87" s="161"/>
      <c r="BCG87" s="161"/>
      <c r="BCH87" s="168"/>
      <c r="BCI87" s="169"/>
      <c r="BCJ87" s="170"/>
      <c r="BCK87" s="167"/>
      <c r="BCL87" s="43"/>
      <c r="BCM87" s="208"/>
      <c r="BCN87" s="157"/>
      <c r="BCO87" s="211"/>
      <c r="BCP87" s="161"/>
      <c r="BCQ87" s="161"/>
      <c r="BCR87" s="168"/>
      <c r="BCS87" s="169"/>
      <c r="BCT87" s="170"/>
      <c r="BCU87" s="167"/>
      <c r="BCV87" s="43"/>
      <c r="BCW87" s="208"/>
      <c r="BCX87" s="157"/>
      <c r="BCY87" s="211"/>
      <c r="BCZ87" s="161"/>
      <c r="BDA87" s="161"/>
      <c r="BDB87" s="168"/>
      <c r="BDC87" s="169"/>
      <c r="BDD87" s="170"/>
      <c r="BDE87" s="167"/>
      <c r="BDF87" s="43"/>
      <c r="BDG87" s="208"/>
      <c r="BDH87" s="157"/>
      <c r="BDI87" s="211"/>
      <c r="BDJ87" s="161"/>
      <c r="BDK87" s="161"/>
      <c r="BDL87" s="168"/>
      <c r="BDM87" s="169"/>
      <c r="BDN87" s="170"/>
      <c r="BDO87" s="167"/>
      <c r="BDP87" s="43"/>
      <c r="BDQ87" s="208"/>
      <c r="BDR87" s="157"/>
      <c r="BDS87" s="211"/>
      <c r="BDT87" s="161"/>
      <c r="BDU87" s="161"/>
      <c r="BDV87" s="168"/>
      <c r="BDW87" s="169"/>
      <c r="BDX87" s="170"/>
      <c r="BDY87" s="167"/>
      <c r="BDZ87" s="43"/>
      <c r="BEA87" s="208"/>
      <c r="BEB87" s="157"/>
      <c r="BEC87" s="211"/>
      <c r="BED87" s="161"/>
      <c r="BEE87" s="161"/>
      <c r="BEF87" s="168"/>
      <c r="BEG87" s="169"/>
      <c r="BEH87" s="170"/>
      <c r="BEI87" s="167"/>
      <c r="BEJ87" s="43"/>
      <c r="BEK87" s="208"/>
      <c r="BEL87" s="157"/>
      <c r="BEM87" s="211"/>
      <c r="BEN87" s="161"/>
      <c r="BEO87" s="161"/>
      <c r="BEP87" s="168"/>
      <c r="BEQ87" s="169"/>
      <c r="BER87" s="170"/>
      <c r="BES87" s="167"/>
      <c r="BET87" s="43"/>
      <c r="BEU87" s="208"/>
      <c r="BEV87" s="157"/>
      <c r="BEW87" s="211"/>
      <c r="BEX87" s="161"/>
      <c r="BEY87" s="161"/>
      <c r="BEZ87" s="168"/>
      <c r="BFA87" s="169"/>
      <c r="BFB87" s="170"/>
      <c r="BFC87" s="167"/>
      <c r="BFD87" s="43"/>
      <c r="BFE87" s="208"/>
      <c r="BFF87" s="157"/>
      <c r="BFG87" s="211"/>
      <c r="BFH87" s="161"/>
      <c r="BFI87" s="161"/>
      <c r="BFJ87" s="168"/>
      <c r="BFK87" s="169"/>
      <c r="BFL87" s="170"/>
      <c r="BFM87" s="167"/>
      <c r="BFN87" s="43"/>
      <c r="BFO87" s="208"/>
      <c r="BFP87" s="157"/>
      <c r="BFQ87" s="211"/>
      <c r="BFR87" s="161"/>
      <c r="BFS87" s="161"/>
      <c r="BFT87" s="168"/>
      <c r="BFU87" s="169"/>
      <c r="BFV87" s="170"/>
      <c r="BFW87" s="167"/>
      <c r="BFX87" s="43"/>
      <c r="BFY87" s="208"/>
      <c r="BFZ87" s="157"/>
      <c r="BGA87" s="211"/>
      <c r="BGB87" s="161"/>
      <c r="BGC87" s="161"/>
      <c r="BGD87" s="168"/>
      <c r="BGE87" s="169"/>
      <c r="BGF87" s="170"/>
      <c r="BGG87" s="167"/>
      <c r="BGH87" s="43"/>
      <c r="BGI87" s="208"/>
      <c r="BGJ87" s="157"/>
      <c r="BGK87" s="211"/>
      <c r="BGL87" s="161"/>
      <c r="BGM87" s="161"/>
      <c r="BGN87" s="168"/>
      <c r="BGO87" s="169"/>
      <c r="BGP87" s="170"/>
      <c r="BGQ87" s="167"/>
      <c r="BGR87" s="43"/>
      <c r="BGS87" s="208"/>
      <c r="BGT87" s="157"/>
      <c r="BGU87" s="211"/>
      <c r="BGV87" s="161"/>
      <c r="BGW87" s="161"/>
      <c r="BGX87" s="168"/>
      <c r="BGY87" s="169"/>
      <c r="BGZ87" s="170"/>
      <c r="BHA87" s="167"/>
      <c r="BHB87" s="43"/>
      <c r="BHC87" s="208"/>
      <c r="BHD87" s="157"/>
      <c r="BHE87" s="211"/>
      <c r="BHF87" s="161"/>
      <c r="BHG87" s="161"/>
      <c r="BHH87" s="168"/>
      <c r="BHI87" s="169"/>
      <c r="BHJ87" s="170"/>
      <c r="BHK87" s="167"/>
      <c r="BHL87" s="43"/>
      <c r="BHM87" s="208"/>
      <c r="BHN87" s="157"/>
      <c r="BHO87" s="211"/>
      <c r="BHP87" s="161"/>
      <c r="BHQ87" s="161"/>
      <c r="BHR87" s="168"/>
      <c r="BHS87" s="169"/>
      <c r="BHT87" s="170"/>
      <c r="BHU87" s="167"/>
      <c r="BHV87" s="43"/>
      <c r="BHW87" s="208"/>
      <c r="BHX87" s="157"/>
      <c r="BHY87" s="211"/>
      <c r="BHZ87" s="161"/>
      <c r="BIA87" s="161"/>
      <c r="BIB87" s="168"/>
      <c r="BIC87" s="169"/>
      <c r="BID87" s="170"/>
      <c r="BIE87" s="167"/>
      <c r="BIF87" s="43"/>
      <c r="BIG87" s="208"/>
      <c r="BIH87" s="157"/>
      <c r="BII87" s="211"/>
      <c r="BIJ87" s="161"/>
      <c r="BIK87" s="161"/>
      <c r="BIL87" s="168"/>
      <c r="BIM87" s="169"/>
      <c r="BIN87" s="170"/>
      <c r="BIO87" s="167"/>
      <c r="BIP87" s="43"/>
      <c r="BIQ87" s="208"/>
      <c r="BIR87" s="157"/>
      <c r="BIS87" s="211"/>
      <c r="BIT87" s="161"/>
      <c r="BIU87" s="161"/>
      <c r="BIV87" s="168"/>
      <c r="BIW87" s="169"/>
      <c r="BIX87" s="170"/>
      <c r="BIY87" s="167"/>
      <c r="BIZ87" s="43"/>
      <c r="BJA87" s="208"/>
      <c r="BJB87" s="157"/>
      <c r="BJC87" s="211"/>
      <c r="BJD87" s="161"/>
      <c r="BJE87" s="161"/>
      <c r="BJF87" s="168"/>
      <c r="BJG87" s="169"/>
      <c r="BJH87" s="170"/>
      <c r="BJI87" s="167"/>
      <c r="BJJ87" s="43"/>
      <c r="BJK87" s="208"/>
      <c r="BJL87" s="157"/>
      <c r="BJM87" s="211"/>
      <c r="BJN87" s="161"/>
      <c r="BJO87" s="161"/>
      <c r="BJP87" s="168"/>
      <c r="BJQ87" s="169"/>
      <c r="BJR87" s="170"/>
      <c r="BJS87" s="167"/>
      <c r="BJT87" s="43"/>
      <c r="BJU87" s="208"/>
      <c r="BJV87" s="157"/>
      <c r="BJW87" s="211"/>
      <c r="BJX87" s="161"/>
      <c r="BJY87" s="161"/>
      <c r="BJZ87" s="168"/>
      <c r="BKA87" s="169"/>
      <c r="BKB87" s="170"/>
      <c r="BKC87" s="167"/>
      <c r="BKD87" s="43"/>
      <c r="BKE87" s="208"/>
      <c r="BKF87" s="157"/>
      <c r="BKG87" s="211"/>
      <c r="BKH87" s="161"/>
      <c r="BKI87" s="161"/>
      <c r="BKJ87" s="168"/>
      <c r="BKK87" s="169"/>
      <c r="BKL87" s="170"/>
      <c r="BKM87" s="167"/>
      <c r="BKN87" s="43"/>
      <c r="BKO87" s="208"/>
      <c r="BKP87" s="157"/>
      <c r="BKQ87" s="211"/>
      <c r="BKR87" s="161"/>
      <c r="BKS87" s="161"/>
      <c r="BKT87" s="168"/>
      <c r="BKU87" s="169"/>
      <c r="BKV87" s="170"/>
      <c r="BKW87" s="167"/>
      <c r="BKX87" s="43"/>
      <c r="BKY87" s="208"/>
      <c r="BKZ87" s="157"/>
      <c r="BLA87" s="211"/>
      <c r="BLB87" s="161"/>
      <c r="BLC87" s="161"/>
      <c r="BLD87" s="168"/>
      <c r="BLE87" s="169"/>
      <c r="BLF87" s="170"/>
      <c r="BLG87" s="167"/>
      <c r="BLH87" s="43"/>
      <c r="BLI87" s="208"/>
      <c r="BLJ87" s="157"/>
      <c r="BLK87" s="211"/>
      <c r="BLL87" s="161"/>
      <c r="BLM87" s="161"/>
      <c r="BLN87" s="168"/>
      <c r="BLO87" s="169"/>
      <c r="BLP87" s="170"/>
      <c r="BLQ87" s="167"/>
      <c r="BLR87" s="43"/>
      <c r="BLS87" s="208"/>
      <c r="BLT87" s="157"/>
      <c r="BLU87" s="211"/>
      <c r="BLV87" s="161"/>
      <c r="BLW87" s="161"/>
      <c r="BLX87" s="168"/>
      <c r="BLY87" s="169"/>
      <c r="BLZ87" s="170"/>
      <c r="BMA87" s="167"/>
      <c r="BMB87" s="43"/>
      <c r="BMC87" s="208"/>
      <c r="BMD87" s="157"/>
      <c r="BME87" s="211"/>
      <c r="BMF87" s="161"/>
      <c r="BMG87" s="161"/>
      <c r="BMH87" s="168"/>
      <c r="BMI87" s="169"/>
      <c r="BMJ87" s="170"/>
      <c r="BMK87" s="167"/>
      <c r="BML87" s="43"/>
      <c r="BMM87" s="208"/>
      <c r="BMN87" s="157"/>
      <c r="BMO87" s="211"/>
      <c r="BMP87" s="161"/>
      <c r="BMQ87" s="161"/>
      <c r="BMR87" s="168"/>
      <c r="BMS87" s="169"/>
      <c r="BMT87" s="170"/>
      <c r="BMU87" s="167"/>
      <c r="BMV87" s="43"/>
      <c r="BMW87" s="208"/>
      <c r="BMX87" s="157"/>
      <c r="BMY87" s="211"/>
      <c r="BMZ87" s="161"/>
      <c r="BNA87" s="161"/>
      <c r="BNB87" s="168"/>
      <c r="BNC87" s="169"/>
      <c r="BND87" s="170"/>
      <c r="BNE87" s="167"/>
      <c r="BNF87" s="43"/>
      <c r="BNG87" s="208"/>
      <c r="BNH87" s="157"/>
      <c r="BNI87" s="211"/>
      <c r="BNJ87" s="161"/>
      <c r="BNK87" s="161"/>
      <c r="BNL87" s="168"/>
      <c r="BNM87" s="169"/>
      <c r="BNN87" s="170"/>
      <c r="BNO87" s="167"/>
      <c r="BNP87" s="43"/>
      <c r="BNQ87" s="208"/>
      <c r="BNR87" s="157"/>
      <c r="BNS87" s="211"/>
      <c r="BNT87" s="161"/>
      <c r="BNU87" s="161"/>
      <c r="BNV87" s="168"/>
      <c r="BNW87" s="169"/>
      <c r="BNX87" s="170"/>
      <c r="BNY87" s="167"/>
      <c r="BNZ87" s="43"/>
      <c r="BOA87" s="208"/>
      <c r="BOB87" s="157"/>
      <c r="BOC87" s="211"/>
      <c r="BOD87" s="161"/>
      <c r="BOE87" s="161"/>
      <c r="BOF87" s="168"/>
      <c r="BOG87" s="169"/>
      <c r="BOH87" s="170"/>
      <c r="BOI87" s="167"/>
      <c r="BOJ87" s="43"/>
      <c r="BOK87" s="208"/>
      <c r="BOL87" s="157"/>
      <c r="BOM87" s="211"/>
      <c r="BON87" s="161"/>
      <c r="BOO87" s="161"/>
      <c r="BOP87" s="168"/>
      <c r="BOQ87" s="169"/>
      <c r="BOR87" s="170"/>
      <c r="BOS87" s="167"/>
      <c r="BOT87" s="43"/>
      <c r="BOU87" s="208"/>
      <c r="BOV87" s="157"/>
      <c r="BOW87" s="211"/>
      <c r="BOX87" s="161"/>
      <c r="BOY87" s="161"/>
      <c r="BOZ87" s="168"/>
      <c r="BPA87" s="169"/>
      <c r="BPB87" s="170"/>
      <c r="BPC87" s="167"/>
      <c r="BPD87" s="43"/>
      <c r="BPE87" s="208"/>
      <c r="BPF87" s="157"/>
      <c r="BPG87" s="211"/>
      <c r="BPH87" s="161"/>
      <c r="BPI87" s="161"/>
      <c r="BPJ87" s="168"/>
      <c r="BPK87" s="169"/>
      <c r="BPL87" s="170"/>
      <c r="BPM87" s="167"/>
      <c r="BPN87" s="43"/>
      <c r="BPO87" s="208"/>
      <c r="BPP87" s="157"/>
      <c r="BPQ87" s="211"/>
      <c r="BPR87" s="161"/>
      <c r="BPS87" s="161"/>
      <c r="BPT87" s="168"/>
      <c r="BPU87" s="169"/>
      <c r="BPV87" s="170"/>
      <c r="BPW87" s="167"/>
      <c r="BPX87" s="43"/>
      <c r="BPY87" s="208"/>
      <c r="BPZ87" s="157"/>
      <c r="BQA87" s="211"/>
      <c r="BQB87" s="161"/>
      <c r="BQC87" s="161"/>
      <c r="BQD87" s="168"/>
      <c r="BQE87" s="169"/>
      <c r="BQF87" s="170"/>
      <c r="BQG87" s="167"/>
      <c r="BQH87" s="43"/>
      <c r="BQI87" s="208"/>
      <c r="BQJ87" s="157"/>
      <c r="BQK87" s="211"/>
      <c r="BQL87" s="161"/>
      <c r="BQM87" s="161"/>
      <c r="BQN87" s="168"/>
      <c r="BQO87" s="169"/>
      <c r="BQP87" s="170"/>
      <c r="BQQ87" s="167"/>
      <c r="BQR87" s="43"/>
      <c r="BQS87" s="208"/>
      <c r="BQT87" s="157"/>
      <c r="BQU87" s="211"/>
      <c r="BQV87" s="161"/>
      <c r="BQW87" s="161"/>
      <c r="BQX87" s="168"/>
      <c r="BQY87" s="169"/>
      <c r="BQZ87" s="170"/>
      <c r="BRA87" s="167"/>
      <c r="BRB87" s="43"/>
      <c r="BRC87" s="208"/>
      <c r="BRD87" s="157"/>
      <c r="BRE87" s="211"/>
      <c r="BRF87" s="161"/>
      <c r="BRG87" s="161"/>
      <c r="BRH87" s="168"/>
      <c r="BRI87" s="169"/>
      <c r="BRJ87" s="170"/>
      <c r="BRK87" s="167"/>
      <c r="BRL87" s="43"/>
      <c r="BRM87" s="208"/>
      <c r="BRN87" s="157"/>
      <c r="BRO87" s="211"/>
      <c r="BRP87" s="161"/>
      <c r="BRQ87" s="161"/>
      <c r="BRR87" s="168"/>
      <c r="BRS87" s="169"/>
      <c r="BRT87" s="170"/>
      <c r="BRU87" s="167"/>
      <c r="BRV87" s="43"/>
      <c r="BRW87" s="208"/>
      <c r="BRX87" s="157"/>
      <c r="BRY87" s="211"/>
      <c r="BRZ87" s="161"/>
      <c r="BSA87" s="161"/>
      <c r="BSB87" s="168"/>
      <c r="BSC87" s="169"/>
      <c r="BSD87" s="170"/>
      <c r="BSE87" s="167"/>
      <c r="BSF87" s="43"/>
      <c r="BSG87" s="208"/>
      <c r="BSH87" s="157"/>
      <c r="BSI87" s="211"/>
      <c r="BSJ87" s="161"/>
      <c r="BSK87" s="161"/>
      <c r="BSL87" s="168"/>
      <c r="BSM87" s="169"/>
      <c r="BSN87" s="170"/>
      <c r="BSO87" s="167"/>
      <c r="BSP87" s="43"/>
      <c r="BSQ87" s="208"/>
      <c r="BSR87" s="157"/>
      <c r="BSS87" s="211"/>
      <c r="BST87" s="161"/>
      <c r="BSU87" s="161"/>
      <c r="BSV87" s="168"/>
      <c r="BSW87" s="169"/>
      <c r="BSX87" s="170"/>
      <c r="BSY87" s="167"/>
      <c r="BSZ87" s="43"/>
      <c r="BTA87" s="208"/>
      <c r="BTB87" s="157"/>
      <c r="BTC87" s="211"/>
      <c r="BTD87" s="161"/>
      <c r="BTE87" s="161"/>
      <c r="BTF87" s="168"/>
      <c r="BTG87" s="169"/>
      <c r="BTH87" s="170"/>
      <c r="BTI87" s="167"/>
      <c r="BTJ87" s="43"/>
      <c r="BTK87" s="208"/>
      <c r="BTL87" s="157"/>
      <c r="BTM87" s="211"/>
      <c r="BTN87" s="161"/>
      <c r="BTO87" s="161"/>
      <c r="BTP87" s="168"/>
      <c r="BTQ87" s="169"/>
      <c r="BTR87" s="170"/>
      <c r="BTS87" s="167"/>
      <c r="BTT87" s="43"/>
      <c r="BTU87" s="208"/>
      <c r="BTV87" s="157"/>
      <c r="BTW87" s="211"/>
      <c r="BTX87" s="161"/>
      <c r="BTY87" s="161"/>
      <c r="BTZ87" s="168"/>
      <c r="BUA87" s="169"/>
      <c r="BUB87" s="170"/>
      <c r="BUC87" s="167"/>
      <c r="BUD87" s="43"/>
      <c r="BUE87" s="208"/>
      <c r="BUF87" s="157"/>
      <c r="BUG87" s="211"/>
      <c r="BUH87" s="161"/>
      <c r="BUI87" s="161"/>
      <c r="BUJ87" s="168"/>
      <c r="BUK87" s="169"/>
      <c r="BUL87" s="170"/>
      <c r="BUM87" s="167"/>
      <c r="BUN87" s="43"/>
      <c r="BUO87" s="208"/>
      <c r="BUP87" s="157"/>
      <c r="BUQ87" s="211"/>
      <c r="BUR87" s="161"/>
      <c r="BUS87" s="161"/>
      <c r="BUT87" s="168"/>
      <c r="BUU87" s="169"/>
      <c r="BUV87" s="170"/>
      <c r="BUW87" s="167"/>
      <c r="BUX87" s="43"/>
      <c r="BUY87" s="208"/>
      <c r="BUZ87" s="157"/>
      <c r="BVA87" s="211"/>
      <c r="BVB87" s="161"/>
      <c r="BVC87" s="161"/>
      <c r="BVD87" s="168"/>
      <c r="BVE87" s="169"/>
      <c r="BVF87" s="170"/>
      <c r="BVG87" s="167"/>
      <c r="BVH87" s="43"/>
      <c r="BVI87" s="208"/>
      <c r="BVJ87" s="157"/>
      <c r="BVK87" s="211"/>
      <c r="BVL87" s="161"/>
      <c r="BVM87" s="161"/>
      <c r="BVN87" s="168"/>
      <c r="BVO87" s="169"/>
      <c r="BVP87" s="170"/>
      <c r="BVQ87" s="167"/>
      <c r="BVR87" s="43"/>
      <c r="BVS87" s="208"/>
      <c r="BVT87" s="157"/>
      <c r="BVU87" s="211"/>
      <c r="BVV87" s="161"/>
      <c r="BVW87" s="161"/>
      <c r="BVX87" s="168"/>
      <c r="BVY87" s="169"/>
      <c r="BVZ87" s="170"/>
      <c r="BWA87" s="167"/>
      <c r="BWB87" s="43"/>
      <c r="BWC87" s="208"/>
      <c r="BWD87" s="157"/>
      <c r="BWE87" s="211"/>
      <c r="BWF87" s="161"/>
      <c r="BWG87" s="161"/>
      <c r="BWH87" s="168"/>
      <c r="BWI87" s="169"/>
      <c r="BWJ87" s="170"/>
      <c r="BWK87" s="167"/>
      <c r="BWL87" s="43"/>
      <c r="BWM87" s="208"/>
      <c r="BWN87" s="157"/>
      <c r="BWO87" s="211"/>
      <c r="BWP87" s="161"/>
      <c r="BWQ87" s="161"/>
      <c r="BWR87" s="168"/>
      <c r="BWS87" s="169"/>
      <c r="BWT87" s="170"/>
      <c r="BWU87" s="167"/>
      <c r="BWV87" s="43"/>
      <c r="BWW87" s="208"/>
      <c r="BWX87" s="157"/>
      <c r="BWY87" s="211"/>
      <c r="BWZ87" s="161"/>
      <c r="BXA87" s="161"/>
      <c r="BXB87" s="168"/>
      <c r="BXC87" s="169"/>
      <c r="BXD87" s="170"/>
      <c r="BXE87" s="167"/>
      <c r="BXF87" s="43"/>
      <c r="BXG87" s="208"/>
      <c r="BXH87" s="157"/>
      <c r="BXI87" s="211"/>
      <c r="BXJ87" s="161"/>
      <c r="BXK87" s="161"/>
      <c r="BXL87" s="168"/>
      <c r="BXM87" s="169"/>
      <c r="BXN87" s="170"/>
      <c r="BXO87" s="167"/>
      <c r="BXP87" s="43"/>
      <c r="BXQ87" s="208"/>
      <c r="BXR87" s="157"/>
      <c r="BXS87" s="211"/>
      <c r="BXT87" s="161"/>
      <c r="BXU87" s="161"/>
      <c r="BXV87" s="168"/>
      <c r="BXW87" s="169"/>
      <c r="BXX87" s="170"/>
      <c r="BXY87" s="167"/>
      <c r="BXZ87" s="43"/>
      <c r="BYA87" s="208"/>
      <c r="BYB87" s="157"/>
      <c r="BYC87" s="211"/>
      <c r="BYD87" s="161"/>
      <c r="BYE87" s="161"/>
      <c r="BYF87" s="168"/>
      <c r="BYG87" s="169"/>
      <c r="BYH87" s="170"/>
      <c r="BYI87" s="167"/>
      <c r="BYJ87" s="43"/>
      <c r="BYK87" s="208"/>
      <c r="BYL87" s="157"/>
      <c r="BYM87" s="211"/>
      <c r="BYN87" s="161"/>
      <c r="BYO87" s="161"/>
      <c r="BYP87" s="168"/>
      <c r="BYQ87" s="169"/>
      <c r="BYR87" s="170"/>
      <c r="BYS87" s="167"/>
      <c r="BYT87" s="43"/>
      <c r="BYU87" s="208"/>
      <c r="BYV87" s="157"/>
      <c r="BYW87" s="211"/>
      <c r="BYX87" s="161"/>
      <c r="BYY87" s="161"/>
      <c r="BYZ87" s="168"/>
      <c r="BZA87" s="169"/>
      <c r="BZB87" s="170"/>
      <c r="BZC87" s="167"/>
      <c r="BZD87" s="43"/>
      <c r="BZE87" s="208"/>
      <c r="BZF87" s="157"/>
      <c r="BZG87" s="211"/>
      <c r="BZH87" s="161"/>
      <c r="BZI87" s="161"/>
      <c r="BZJ87" s="168"/>
      <c r="BZK87" s="169"/>
      <c r="BZL87" s="170"/>
      <c r="BZM87" s="167"/>
      <c r="BZN87" s="43"/>
      <c r="BZO87" s="208"/>
      <c r="BZP87" s="157"/>
      <c r="BZQ87" s="211"/>
      <c r="BZR87" s="161"/>
      <c r="BZS87" s="161"/>
      <c r="BZT87" s="168"/>
      <c r="BZU87" s="169"/>
      <c r="BZV87" s="170"/>
      <c r="BZW87" s="167"/>
      <c r="BZX87" s="43"/>
      <c r="BZY87" s="208"/>
      <c r="BZZ87" s="157"/>
      <c r="CAA87" s="211"/>
      <c r="CAB87" s="161"/>
      <c r="CAC87" s="161"/>
      <c r="CAD87" s="168"/>
      <c r="CAE87" s="169"/>
      <c r="CAF87" s="170"/>
      <c r="CAG87" s="167"/>
      <c r="CAH87" s="43"/>
      <c r="CAI87" s="208"/>
      <c r="CAJ87" s="157"/>
      <c r="CAK87" s="211"/>
      <c r="CAL87" s="161"/>
      <c r="CAM87" s="161"/>
      <c r="CAN87" s="168"/>
      <c r="CAO87" s="169"/>
      <c r="CAP87" s="170"/>
      <c r="CAQ87" s="167"/>
      <c r="CAR87" s="43"/>
      <c r="CAS87" s="208"/>
      <c r="CAT87" s="157"/>
      <c r="CAU87" s="211"/>
      <c r="CAV87" s="161"/>
      <c r="CAW87" s="161"/>
      <c r="CAX87" s="168"/>
      <c r="CAY87" s="169"/>
      <c r="CAZ87" s="170"/>
      <c r="CBA87" s="167"/>
      <c r="CBB87" s="43"/>
      <c r="CBC87" s="208"/>
      <c r="CBD87" s="157"/>
      <c r="CBE87" s="211"/>
      <c r="CBF87" s="161"/>
      <c r="CBG87" s="161"/>
      <c r="CBH87" s="168"/>
      <c r="CBI87" s="169"/>
      <c r="CBJ87" s="170"/>
      <c r="CBK87" s="167"/>
      <c r="CBL87" s="43"/>
      <c r="CBM87" s="208"/>
      <c r="CBN87" s="157"/>
      <c r="CBO87" s="211"/>
      <c r="CBP87" s="161"/>
      <c r="CBQ87" s="161"/>
      <c r="CBR87" s="168"/>
      <c r="CBS87" s="169"/>
      <c r="CBT87" s="170"/>
      <c r="CBU87" s="167"/>
      <c r="CBV87" s="43"/>
      <c r="CBW87" s="208"/>
      <c r="CBX87" s="157"/>
      <c r="CBY87" s="211"/>
      <c r="CBZ87" s="161"/>
      <c r="CCA87" s="161"/>
      <c r="CCB87" s="168"/>
      <c r="CCC87" s="169"/>
      <c r="CCD87" s="170"/>
      <c r="CCE87" s="167"/>
      <c r="CCF87" s="43"/>
      <c r="CCG87" s="208"/>
      <c r="CCH87" s="157"/>
      <c r="CCI87" s="211"/>
      <c r="CCJ87" s="161"/>
      <c r="CCK87" s="161"/>
      <c r="CCL87" s="168"/>
      <c r="CCM87" s="169"/>
      <c r="CCN87" s="170"/>
      <c r="CCO87" s="167"/>
      <c r="CCP87" s="43"/>
      <c r="CCQ87" s="208"/>
      <c r="CCR87" s="157"/>
      <c r="CCS87" s="211"/>
      <c r="CCT87" s="161"/>
      <c r="CCU87" s="161"/>
      <c r="CCV87" s="168"/>
      <c r="CCW87" s="169"/>
      <c r="CCX87" s="170"/>
      <c r="CCY87" s="167"/>
      <c r="CCZ87" s="43"/>
      <c r="CDA87" s="208"/>
      <c r="CDB87" s="157"/>
      <c r="CDC87" s="211"/>
      <c r="CDD87" s="161"/>
      <c r="CDE87" s="161"/>
      <c r="CDF87" s="168"/>
      <c r="CDG87" s="169"/>
      <c r="CDH87" s="170"/>
      <c r="CDI87" s="167"/>
      <c r="CDJ87" s="43"/>
      <c r="CDK87" s="208"/>
      <c r="CDL87" s="157"/>
      <c r="CDM87" s="211"/>
      <c r="CDN87" s="161"/>
      <c r="CDO87" s="161"/>
      <c r="CDP87" s="168"/>
      <c r="CDQ87" s="169"/>
      <c r="CDR87" s="170"/>
      <c r="CDS87" s="167"/>
      <c r="CDT87" s="43"/>
      <c r="CDU87" s="208"/>
      <c r="CDV87" s="157"/>
      <c r="CDW87" s="211"/>
      <c r="CDX87" s="161"/>
      <c r="CDY87" s="161"/>
      <c r="CDZ87" s="168"/>
      <c r="CEA87" s="169"/>
      <c r="CEB87" s="170"/>
      <c r="CEC87" s="167"/>
      <c r="CED87" s="43"/>
      <c r="CEE87" s="208"/>
      <c r="CEF87" s="157"/>
      <c r="CEG87" s="211"/>
      <c r="CEH87" s="161"/>
      <c r="CEI87" s="161"/>
      <c r="CEJ87" s="168"/>
      <c r="CEK87" s="169"/>
      <c r="CEL87" s="170"/>
      <c r="CEM87" s="167"/>
      <c r="CEN87" s="43"/>
      <c r="CEO87" s="208"/>
      <c r="CEP87" s="157"/>
      <c r="CEQ87" s="211"/>
      <c r="CER87" s="161"/>
      <c r="CES87" s="161"/>
      <c r="CET87" s="168"/>
      <c r="CEU87" s="169"/>
      <c r="CEV87" s="170"/>
      <c r="CEW87" s="167"/>
      <c r="CEX87" s="43"/>
      <c r="CEY87" s="208"/>
      <c r="CEZ87" s="157"/>
      <c r="CFA87" s="211"/>
      <c r="CFB87" s="161"/>
      <c r="CFC87" s="161"/>
      <c r="CFD87" s="168"/>
      <c r="CFE87" s="169"/>
      <c r="CFF87" s="170"/>
      <c r="CFG87" s="167"/>
      <c r="CFH87" s="43"/>
      <c r="CFI87" s="208"/>
      <c r="CFJ87" s="157"/>
      <c r="CFK87" s="211"/>
      <c r="CFL87" s="161"/>
      <c r="CFM87" s="161"/>
      <c r="CFN87" s="168"/>
      <c r="CFO87" s="169"/>
      <c r="CFP87" s="170"/>
      <c r="CFQ87" s="167"/>
      <c r="CFR87" s="43"/>
      <c r="CFS87" s="208"/>
      <c r="CFT87" s="157"/>
      <c r="CFU87" s="211"/>
      <c r="CFV87" s="161"/>
      <c r="CFW87" s="161"/>
      <c r="CFX87" s="168"/>
      <c r="CFY87" s="169"/>
      <c r="CFZ87" s="170"/>
      <c r="CGA87" s="167"/>
      <c r="CGB87" s="43"/>
      <c r="CGC87" s="208"/>
      <c r="CGD87" s="157"/>
      <c r="CGE87" s="211"/>
      <c r="CGF87" s="161"/>
      <c r="CGG87" s="161"/>
      <c r="CGH87" s="168"/>
      <c r="CGI87" s="169"/>
      <c r="CGJ87" s="170"/>
      <c r="CGK87" s="167"/>
      <c r="CGL87" s="43"/>
      <c r="CGM87" s="208"/>
      <c r="CGN87" s="157"/>
      <c r="CGO87" s="211"/>
      <c r="CGP87" s="161"/>
      <c r="CGQ87" s="161"/>
      <c r="CGR87" s="168"/>
      <c r="CGS87" s="169"/>
      <c r="CGT87" s="170"/>
      <c r="CGU87" s="167"/>
      <c r="CGV87" s="43"/>
      <c r="CGW87" s="208"/>
      <c r="CGX87" s="157"/>
      <c r="CGY87" s="211"/>
      <c r="CGZ87" s="161"/>
      <c r="CHA87" s="161"/>
      <c r="CHB87" s="168"/>
      <c r="CHC87" s="169"/>
      <c r="CHD87" s="170"/>
      <c r="CHE87" s="167"/>
      <c r="CHF87" s="43"/>
      <c r="CHG87" s="208"/>
      <c r="CHH87" s="157"/>
      <c r="CHI87" s="211"/>
      <c r="CHJ87" s="161"/>
      <c r="CHK87" s="161"/>
      <c r="CHL87" s="168"/>
      <c r="CHM87" s="169"/>
      <c r="CHN87" s="170"/>
      <c r="CHO87" s="167"/>
      <c r="CHP87" s="43"/>
      <c r="CHQ87" s="208"/>
      <c r="CHR87" s="157"/>
      <c r="CHS87" s="211"/>
      <c r="CHT87" s="161"/>
      <c r="CHU87" s="161"/>
      <c r="CHV87" s="168"/>
      <c r="CHW87" s="169"/>
      <c r="CHX87" s="170"/>
      <c r="CHY87" s="167"/>
      <c r="CHZ87" s="43"/>
      <c r="CIA87" s="208"/>
      <c r="CIB87" s="157"/>
      <c r="CIC87" s="211"/>
      <c r="CID87" s="161"/>
      <c r="CIE87" s="161"/>
      <c r="CIF87" s="168"/>
      <c r="CIG87" s="169"/>
      <c r="CIH87" s="170"/>
      <c r="CII87" s="167"/>
      <c r="CIJ87" s="43"/>
      <c r="CIK87" s="208"/>
      <c r="CIL87" s="157"/>
      <c r="CIM87" s="211"/>
      <c r="CIN87" s="161"/>
      <c r="CIO87" s="161"/>
      <c r="CIP87" s="168"/>
      <c r="CIQ87" s="169"/>
      <c r="CIR87" s="170"/>
      <c r="CIS87" s="167"/>
      <c r="CIT87" s="43"/>
      <c r="CIU87" s="208"/>
      <c r="CIV87" s="157"/>
      <c r="CIW87" s="211"/>
      <c r="CIX87" s="161"/>
      <c r="CIY87" s="161"/>
      <c r="CIZ87" s="168"/>
      <c r="CJA87" s="169"/>
      <c r="CJB87" s="170"/>
      <c r="CJC87" s="167"/>
      <c r="CJD87" s="43"/>
      <c r="CJE87" s="208"/>
      <c r="CJF87" s="157"/>
      <c r="CJG87" s="211"/>
      <c r="CJH87" s="161"/>
      <c r="CJI87" s="161"/>
      <c r="CJJ87" s="168"/>
      <c r="CJK87" s="169"/>
      <c r="CJL87" s="170"/>
      <c r="CJM87" s="167"/>
      <c r="CJN87" s="43"/>
      <c r="CJO87" s="208"/>
      <c r="CJP87" s="157"/>
      <c r="CJQ87" s="211"/>
      <c r="CJR87" s="161"/>
      <c r="CJS87" s="161"/>
      <c r="CJT87" s="168"/>
      <c r="CJU87" s="169"/>
      <c r="CJV87" s="170"/>
      <c r="CJW87" s="167"/>
      <c r="CJX87" s="43"/>
      <c r="CJY87" s="208"/>
      <c r="CJZ87" s="157"/>
      <c r="CKA87" s="211"/>
      <c r="CKB87" s="161"/>
      <c r="CKC87" s="161"/>
      <c r="CKD87" s="168"/>
      <c r="CKE87" s="169"/>
      <c r="CKF87" s="170"/>
      <c r="CKG87" s="167"/>
      <c r="CKH87" s="43"/>
      <c r="CKI87" s="208"/>
      <c r="CKJ87" s="157"/>
      <c r="CKK87" s="211"/>
      <c r="CKL87" s="161"/>
      <c r="CKM87" s="161"/>
      <c r="CKN87" s="168"/>
      <c r="CKO87" s="169"/>
      <c r="CKP87" s="170"/>
      <c r="CKQ87" s="167"/>
      <c r="CKR87" s="43"/>
      <c r="CKS87" s="208"/>
      <c r="CKT87" s="157"/>
      <c r="CKU87" s="211"/>
      <c r="CKV87" s="161"/>
      <c r="CKW87" s="161"/>
      <c r="CKX87" s="168"/>
      <c r="CKY87" s="169"/>
      <c r="CKZ87" s="170"/>
      <c r="CLA87" s="167"/>
      <c r="CLB87" s="43"/>
      <c r="CLC87" s="208"/>
      <c r="CLD87" s="157"/>
      <c r="CLE87" s="211"/>
      <c r="CLF87" s="161"/>
      <c r="CLG87" s="161"/>
      <c r="CLH87" s="168"/>
      <c r="CLI87" s="169"/>
      <c r="CLJ87" s="170"/>
      <c r="CLK87" s="167"/>
      <c r="CLL87" s="43"/>
      <c r="CLM87" s="208"/>
      <c r="CLN87" s="157"/>
      <c r="CLO87" s="211"/>
      <c r="CLP87" s="161"/>
      <c r="CLQ87" s="161"/>
      <c r="CLR87" s="168"/>
      <c r="CLS87" s="169"/>
      <c r="CLT87" s="170"/>
      <c r="CLU87" s="167"/>
      <c r="CLV87" s="43"/>
      <c r="CLW87" s="208"/>
      <c r="CLX87" s="157"/>
      <c r="CLY87" s="211"/>
      <c r="CLZ87" s="161"/>
      <c r="CMA87" s="161"/>
      <c r="CMB87" s="168"/>
      <c r="CMC87" s="169"/>
      <c r="CMD87" s="170"/>
      <c r="CME87" s="167"/>
      <c r="CMF87" s="43"/>
      <c r="CMG87" s="208"/>
      <c r="CMH87" s="157"/>
      <c r="CMI87" s="211"/>
      <c r="CMJ87" s="161"/>
      <c r="CMK87" s="161"/>
      <c r="CML87" s="168"/>
      <c r="CMM87" s="169"/>
      <c r="CMN87" s="170"/>
      <c r="CMO87" s="167"/>
      <c r="CMP87" s="43"/>
      <c r="CMQ87" s="208"/>
      <c r="CMR87" s="157"/>
      <c r="CMS87" s="211"/>
      <c r="CMT87" s="161"/>
      <c r="CMU87" s="161"/>
      <c r="CMV87" s="168"/>
      <c r="CMW87" s="169"/>
      <c r="CMX87" s="170"/>
      <c r="CMY87" s="167"/>
      <c r="CMZ87" s="43"/>
      <c r="CNA87" s="208"/>
      <c r="CNB87" s="157"/>
      <c r="CNC87" s="211"/>
      <c r="CND87" s="161"/>
      <c r="CNE87" s="161"/>
      <c r="CNF87" s="168"/>
      <c r="CNG87" s="169"/>
      <c r="CNH87" s="170"/>
      <c r="CNI87" s="167"/>
      <c r="CNJ87" s="43"/>
      <c r="CNK87" s="208"/>
      <c r="CNL87" s="157"/>
      <c r="CNM87" s="211"/>
      <c r="CNN87" s="161"/>
      <c r="CNO87" s="161"/>
      <c r="CNP87" s="168"/>
      <c r="CNQ87" s="169"/>
      <c r="CNR87" s="170"/>
      <c r="CNS87" s="167"/>
      <c r="CNT87" s="43"/>
      <c r="CNU87" s="208"/>
      <c r="CNV87" s="157"/>
      <c r="CNW87" s="211"/>
      <c r="CNX87" s="161"/>
      <c r="CNY87" s="161"/>
      <c r="CNZ87" s="168"/>
      <c r="COA87" s="169"/>
      <c r="COB87" s="170"/>
      <c r="COC87" s="167"/>
      <c r="COD87" s="43"/>
      <c r="COE87" s="208"/>
      <c r="COF87" s="157"/>
      <c r="COG87" s="211"/>
      <c r="COH87" s="161"/>
      <c r="COI87" s="161"/>
      <c r="COJ87" s="168"/>
      <c r="COK87" s="169"/>
      <c r="COL87" s="170"/>
      <c r="COM87" s="167"/>
      <c r="CON87" s="43"/>
      <c r="COO87" s="208"/>
      <c r="COP87" s="157"/>
      <c r="COQ87" s="211"/>
      <c r="COR87" s="161"/>
      <c r="COS87" s="161"/>
      <c r="COT87" s="168"/>
      <c r="COU87" s="169"/>
      <c r="COV87" s="170"/>
      <c r="COW87" s="167"/>
      <c r="COX87" s="43"/>
      <c r="COY87" s="208"/>
      <c r="COZ87" s="157"/>
      <c r="CPA87" s="211"/>
      <c r="CPB87" s="161"/>
      <c r="CPC87" s="161"/>
      <c r="CPD87" s="168"/>
      <c r="CPE87" s="169"/>
      <c r="CPF87" s="170"/>
      <c r="CPG87" s="167"/>
      <c r="CPH87" s="43"/>
      <c r="CPI87" s="208"/>
      <c r="CPJ87" s="157"/>
      <c r="CPK87" s="211"/>
      <c r="CPL87" s="161"/>
      <c r="CPM87" s="161"/>
      <c r="CPN87" s="168"/>
      <c r="CPO87" s="169"/>
      <c r="CPP87" s="170"/>
      <c r="CPQ87" s="167"/>
      <c r="CPR87" s="43"/>
      <c r="CPS87" s="208"/>
      <c r="CPT87" s="157"/>
      <c r="CPU87" s="211"/>
      <c r="CPV87" s="161"/>
      <c r="CPW87" s="161"/>
      <c r="CPX87" s="168"/>
      <c r="CPY87" s="169"/>
      <c r="CPZ87" s="170"/>
      <c r="CQA87" s="167"/>
      <c r="CQB87" s="43"/>
      <c r="CQC87" s="208"/>
      <c r="CQD87" s="157"/>
      <c r="CQE87" s="211"/>
      <c r="CQF87" s="161"/>
      <c r="CQG87" s="161"/>
      <c r="CQH87" s="168"/>
      <c r="CQI87" s="169"/>
      <c r="CQJ87" s="170"/>
      <c r="CQK87" s="167"/>
      <c r="CQL87" s="43"/>
      <c r="CQM87" s="208"/>
      <c r="CQN87" s="157"/>
      <c r="CQO87" s="211"/>
      <c r="CQP87" s="161"/>
      <c r="CQQ87" s="161"/>
      <c r="CQR87" s="168"/>
      <c r="CQS87" s="169"/>
      <c r="CQT87" s="170"/>
      <c r="CQU87" s="167"/>
      <c r="CQV87" s="43"/>
      <c r="CQW87" s="208"/>
      <c r="CQX87" s="157"/>
      <c r="CQY87" s="211"/>
      <c r="CQZ87" s="161"/>
      <c r="CRA87" s="161"/>
      <c r="CRB87" s="168"/>
      <c r="CRC87" s="169"/>
      <c r="CRD87" s="170"/>
      <c r="CRE87" s="167"/>
      <c r="CRF87" s="43"/>
      <c r="CRG87" s="208"/>
      <c r="CRH87" s="157"/>
      <c r="CRI87" s="211"/>
      <c r="CRJ87" s="161"/>
      <c r="CRK87" s="161"/>
      <c r="CRL87" s="168"/>
      <c r="CRM87" s="169"/>
      <c r="CRN87" s="170"/>
      <c r="CRO87" s="167"/>
      <c r="CRP87" s="43"/>
      <c r="CRQ87" s="208"/>
      <c r="CRR87" s="157"/>
      <c r="CRS87" s="211"/>
      <c r="CRT87" s="161"/>
      <c r="CRU87" s="161"/>
      <c r="CRV87" s="168"/>
      <c r="CRW87" s="169"/>
      <c r="CRX87" s="170"/>
      <c r="CRY87" s="167"/>
      <c r="CRZ87" s="43"/>
      <c r="CSA87" s="208"/>
      <c r="CSB87" s="157"/>
      <c r="CSC87" s="211"/>
      <c r="CSD87" s="161"/>
      <c r="CSE87" s="161"/>
      <c r="CSF87" s="168"/>
      <c r="CSG87" s="169"/>
      <c r="CSH87" s="170"/>
      <c r="CSI87" s="167"/>
      <c r="CSJ87" s="43"/>
      <c r="CSK87" s="208"/>
      <c r="CSL87" s="157"/>
      <c r="CSM87" s="211"/>
      <c r="CSN87" s="161"/>
      <c r="CSO87" s="161"/>
      <c r="CSP87" s="168"/>
      <c r="CSQ87" s="169"/>
      <c r="CSR87" s="170"/>
      <c r="CSS87" s="167"/>
      <c r="CST87" s="43"/>
      <c r="CSU87" s="208"/>
      <c r="CSV87" s="157"/>
      <c r="CSW87" s="211"/>
      <c r="CSX87" s="161"/>
      <c r="CSY87" s="161"/>
      <c r="CSZ87" s="168"/>
      <c r="CTA87" s="169"/>
      <c r="CTB87" s="170"/>
      <c r="CTC87" s="167"/>
      <c r="CTD87" s="43"/>
      <c r="CTE87" s="208"/>
      <c r="CTF87" s="157"/>
      <c r="CTG87" s="211"/>
      <c r="CTH87" s="161"/>
      <c r="CTI87" s="161"/>
      <c r="CTJ87" s="168"/>
      <c r="CTK87" s="169"/>
      <c r="CTL87" s="170"/>
      <c r="CTM87" s="167"/>
      <c r="CTN87" s="43"/>
      <c r="CTO87" s="208"/>
      <c r="CTP87" s="157"/>
      <c r="CTQ87" s="211"/>
      <c r="CTR87" s="161"/>
      <c r="CTS87" s="161"/>
      <c r="CTT87" s="168"/>
      <c r="CTU87" s="169"/>
      <c r="CTV87" s="170"/>
      <c r="CTW87" s="167"/>
      <c r="CTX87" s="43"/>
      <c r="CTY87" s="208"/>
      <c r="CTZ87" s="157"/>
      <c r="CUA87" s="211"/>
      <c r="CUB87" s="161"/>
      <c r="CUC87" s="161"/>
      <c r="CUD87" s="168"/>
      <c r="CUE87" s="169"/>
      <c r="CUF87" s="170"/>
      <c r="CUG87" s="167"/>
      <c r="CUH87" s="43"/>
      <c r="CUI87" s="208"/>
      <c r="CUJ87" s="157"/>
      <c r="CUK87" s="211"/>
      <c r="CUL87" s="161"/>
      <c r="CUM87" s="161"/>
      <c r="CUN87" s="168"/>
      <c r="CUO87" s="169"/>
      <c r="CUP87" s="170"/>
      <c r="CUQ87" s="167"/>
      <c r="CUR87" s="43"/>
      <c r="CUS87" s="208"/>
      <c r="CUT87" s="157"/>
      <c r="CUU87" s="211"/>
      <c r="CUV87" s="161"/>
      <c r="CUW87" s="161"/>
      <c r="CUX87" s="168"/>
      <c r="CUY87" s="169"/>
      <c r="CUZ87" s="170"/>
      <c r="CVA87" s="167"/>
      <c r="CVB87" s="43"/>
      <c r="CVC87" s="208"/>
      <c r="CVD87" s="157"/>
      <c r="CVE87" s="211"/>
      <c r="CVF87" s="161"/>
      <c r="CVG87" s="161"/>
      <c r="CVH87" s="168"/>
      <c r="CVI87" s="169"/>
      <c r="CVJ87" s="170"/>
      <c r="CVK87" s="167"/>
      <c r="CVL87" s="43"/>
      <c r="CVM87" s="208"/>
      <c r="CVN87" s="157"/>
      <c r="CVO87" s="211"/>
      <c r="CVP87" s="161"/>
      <c r="CVQ87" s="161"/>
      <c r="CVR87" s="168"/>
      <c r="CVS87" s="169"/>
      <c r="CVT87" s="170"/>
      <c r="CVU87" s="167"/>
      <c r="CVV87" s="43"/>
      <c r="CVW87" s="208"/>
      <c r="CVX87" s="157"/>
      <c r="CVY87" s="211"/>
      <c r="CVZ87" s="161"/>
      <c r="CWA87" s="161"/>
      <c r="CWB87" s="168"/>
      <c r="CWC87" s="169"/>
      <c r="CWD87" s="170"/>
      <c r="CWE87" s="167"/>
      <c r="CWF87" s="43"/>
      <c r="CWG87" s="208"/>
      <c r="CWH87" s="157"/>
      <c r="CWI87" s="211"/>
      <c r="CWJ87" s="161"/>
      <c r="CWK87" s="161"/>
      <c r="CWL87" s="168"/>
      <c r="CWM87" s="169"/>
      <c r="CWN87" s="170"/>
      <c r="CWO87" s="167"/>
      <c r="CWP87" s="43"/>
      <c r="CWQ87" s="208"/>
      <c r="CWR87" s="157"/>
      <c r="CWS87" s="211"/>
      <c r="CWT87" s="161"/>
      <c r="CWU87" s="161"/>
      <c r="CWV87" s="168"/>
      <c r="CWW87" s="169"/>
      <c r="CWX87" s="170"/>
      <c r="CWY87" s="167"/>
      <c r="CWZ87" s="43"/>
      <c r="CXA87" s="208"/>
      <c r="CXB87" s="157"/>
      <c r="CXC87" s="211"/>
      <c r="CXD87" s="161"/>
      <c r="CXE87" s="161"/>
      <c r="CXF87" s="168"/>
      <c r="CXG87" s="169"/>
      <c r="CXH87" s="170"/>
      <c r="CXI87" s="167"/>
      <c r="CXJ87" s="43"/>
      <c r="CXK87" s="208"/>
      <c r="CXL87" s="157"/>
      <c r="CXM87" s="211"/>
      <c r="CXN87" s="161"/>
      <c r="CXO87" s="161"/>
      <c r="CXP87" s="168"/>
      <c r="CXQ87" s="169"/>
      <c r="CXR87" s="170"/>
      <c r="CXS87" s="167"/>
      <c r="CXT87" s="43"/>
      <c r="CXU87" s="208"/>
      <c r="CXV87" s="157"/>
      <c r="CXW87" s="211"/>
      <c r="CXX87" s="161"/>
      <c r="CXY87" s="161"/>
      <c r="CXZ87" s="168"/>
      <c r="CYA87" s="169"/>
      <c r="CYB87" s="170"/>
      <c r="CYC87" s="167"/>
      <c r="CYD87" s="43"/>
      <c r="CYE87" s="208"/>
      <c r="CYF87" s="157"/>
      <c r="CYG87" s="211"/>
      <c r="CYH87" s="161"/>
      <c r="CYI87" s="161"/>
      <c r="CYJ87" s="168"/>
      <c r="CYK87" s="169"/>
      <c r="CYL87" s="170"/>
      <c r="CYM87" s="167"/>
      <c r="CYN87" s="43"/>
      <c r="CYO87" s="208"/>
      <c r="CYP87" s="157"/>
      <c r="CYQ87" s="211"/>
      <c r="CYR87" s="161"/>
      <c r="CYS87" s="161"/>
      <c r="CYT87" s="168"/>
      <c r="CYU87" s="169"/>
      <c r="CYV87" s="170"/>
      <c r="CYW87" s="167"/>
      <c r="CYX87" s="43"/>
      <c r="CYY87" s="208"/>
      <c r="CYZ87" s="157"/>
      <c r="CZA87" s="211"/>
      <c r="CZB87" s="161"/>
      <c r="CZC87" s="161"/>
      <c r="CZD87" s="168"/>
      <c r="CZE87" s="169"/>
      <c r="CZF87" s="170"/>
      <c r="CZG87" s="167"/>
      <c r="CZH87" s="43"/>
      <c r="CZI87" s="208"/>
      <c r="CZJ87" s="157"/>
      <c r="CZK87" s="211"/>
      <c r="CZL87" s="161"/>
      <c r="CZM87" s="161"/>
      <c r="CZN87" s="168"/>
      <c r="CZO87" s="169"/>
      <c r="CZP87" s="170"/>
      <c r="CZQ87" s="167"/>
      <c r="CZR87" s="43"/>
      <c r="CZS87" s="208"/>
      <c r="CZT87" s="157"/>
      <c r="CZU87" s="211"/>
      <c r="CZV87" s="161"/>
      <c r="CZW87" s="161"/>
      <c r="CZX87" s="168"/>
      <c r="CZY87" s="169"/>
      <c r="CZZ87" s="170"/>
      <c r="DAA87" s="167"/>
      <c r="DAB87" s="43"/>
      <c r="DAC87" s="208"/>
      <c r="DAD87" s="157"/>
      <c r="DAE87" s="211"/>
      <c r="DAF87" s="161"/>
      <c r="DAG87" s="161"/>
      <c r="DAH87" s="168"/>
      <c r="DAI87" s="169"/>
      <c r="DAJ87" s="170"/>
      <c r="DAK87" s="167"/>
      <c r="DAL87" s="43"/>
      <c r="DAM87" s="208"/>
      <c r="DAN87" s="157"/>
      <c r="DAO87" s="211"/>
      <c r="DAP87" s="161"/>
      <c r="DAQ87" s="161"/>
      <c r="DAR87" s="168"/>
      <c r="DAS87" s="169"/>
      <c r="DAT87" s="170"/>
      <c r="DAU87" s="167"/>
      <c r="DAV87" s="43"/>
      <c r="DAW87" s="208"/>
      <c r="DAX87" s="157"/>
      <c r="DAY87" s="211"/>
      <c r="DAZ87" s="161"/>
      <c r="DBA87" s="161"/>
      <c r="DBB87" s="168"/>
      <c r="DBC87" s="169"/>
      <c r="DBD87" s="170"/>
      <c r="DBE87" s="167"/>
      <c r="DBF87" s="43"/>
      <c r="DBG87" s="208"/>
      <c r="DBH87" s="157"/>
      <c r="DBI87" s="211"/>
      <c r="DBJ87" s="161"/>
      <c r="DBK87" s="161"/>
      <c r="DBL87" s="168"/>
      <c r="DBM87" s="169"/>
      <c r="DBN87" s="170"/>
      <c r="DBO87" s="167"/>
      <c r="DBP87" s="43"/>
      <c r="DBQ87" s="208"/>
      <c r="DBR87" s="157"/>
      <c r="DBS87" s="211"/>
      <c r="DBT87" s="161"/>
      <c r="DBU87" s="161"/>
      <c r="DBV87" s="168"/>
      <c r="DBW87" s="169"/>
      <c r="DBX87" s="170"/>
      <c r="DBY87" s="167"/>
      <c r="DBZ87" s="43"/>
      <c r="DCA87" s="208"/>
      <c r="DCB87" s="157"/>
      <c r="DCC87" s="211"/>
      <c r="DCD87" s="161"/>
      <c r="DCE87" s="161"/>
      <c r="DCF87" s="168"/>
      <c r="DCG87" s="169"/>
      <c r="DCH87" s="170"/>
      <c r="DCI87" s="167"/>
      <c r="DCJ87" s="43"/>
      <c r="DCK87" s="208"/>
      <c r="DCL87" s="157"/>
      <c r="DCM87" s="211"/>
      <c r="DCN87" s="161"/>
      <c r="DCO87" s="161"/>
      <c r="DCP87" s="168"/>
      <c r="DCQ87" s="169"/>
      <c r="DCR87" s="170"/>
      <c r="DCS87" s="167"/>
      <c r="DCT87" s="43"/>
      <c r="DCU87" s="208"/>
      <c r="DCV87" s="157"/>
      <c r="DCW87" s="211"/>
      <c r="DCX87" s="161"/>
      <c r="DCY87" s="161"/>
      <c r="DCZ87" s="168"/>
      <c r="DDA87" s="169"/>
      <c r="DDB87" s="170"/>
      <c r="DDC87" s="167"/>
      <c r="DDD87" s="43"/>
      <c r="DDE87" s="208"/>
      <c r="DDF87" s="157"/>
      <c r="DDG87" s="211"/>
      <c r="DDH87" s="161"/>
      <c r="DDI87" s="161"/>
      <c r="DDJ87" s="168"/>
      <c r="DDK87" s="169"/>
      <c r="DDL87" s="170"/>
      <c r="DDM87" s="167"/>
      <c r="DDN87" s="43"/>
      <c r="DDO87" s="208"/>
      <c r="DDP87" s="157"/>
      <c r="DDQ87" s="211"/>
      <c r="DDR87" s="161"/>
      <c r="DDS87" s="161"/>
      <c r="DDT87" s="168"/>
      <c r="DDU87" s="169"/>
      <c r="DDV87" s="170"/>
      <c r="DDW87" s="167"/>
      <c r="DDX87" s="43"/>
      <c r="DDY87" s="208"/>
      <c r="DDZ87" s="157"/>
      <c r="DEA87" s="211"/>
      <c r="DEB87" s="161"/>
      <c r="DEC87" s="161"/>
      <c r="DED87" s="168"/>
      <c r="DEE87" s="169"/>
      <c r="DEF87" s="170"/>
      <c r="DEG87" s="167"/>
      <c r="DEH87" s="43"/>
      <c r="DEI87" s="208"/>
      <c r="DEJ87" s="157"/>
      <c r="DEK87" s="211"/>
      <c r="DEL87" s="161"/>
      <c r="DEM87" s="161"/>
      <c r="DEN87" s="168"/>
      <c r="DEO87" s="169"/>
      <c r="DEP87" s="170"/>
      <c r="DEQ87" s="167"/>
      <c r="DER87" s="43"/>
      <c r="DES87" s="208"/>
      <c r="DET87" s="157"/>
      <c r="DEU87" s="211"/>
      <c r="DEV87" s="161"/>
      <c r="DEW87" s="161"/>
      <c r="DEX87" s="168"/>
      <c r="DEY87" s="169"/>
      <c r="DEZ87" s="170"/>
      <c r="DFA87" s="167"/>
      <c r="DFB87" s="43"/>
      <c r="DFC87" s="208"/>
      <c r="DFD87" s="157"/>
      <c r="DFE87" s="211"/>
      <c r="DFF87" s="161"/>
      <c r="DFG87" s="161"/>
      <c r="DFH87" s="168"/>
      <c r="DFI87" s="169"/>
      <c r="DFJ87" s="170"/>
      <c r="DFK87" s="167"/>
      <c r="DFL87" s="43"/>
      <c r="DFM87" s="208"/>
      <c r="DFN87" s="157"/>
      <c r="DFO87" s="211"/>
      <c r="DFP87" s="161"/>
      <c r="DFQ87" s="161"/>
      <c r="DFR87" s="168"/>
      <c r="DFS87" s="169"/>
      <c r="DFT87" s="170"/>
      <c r="DFU87" s="167"/>
      <c r="DFV87" s="43"/>
      <c r="DFW87" s="208"/>
      <c r="DFX87" s="157"/>
      <c r="DFY87" s="211"/>
      <c r="DFZ87" s="161"/>
      <c r="DGA87" s="161"/>
      <c r="DGB87" s="168"/>
      <c r="DGC87" s="169"/>
      <c r="DGD87" s="170"/>
      <c r="DGE87" s="167"/>
      <c r="DGF87" s="43"/>
      <c r="DGG87" s="208"/>
      <c r="DGH87" s="157"/>
      <c r="DGI87" s="211"/>
      <c r="DGJ87" s="161"/>
      <c r="DGK87" s="161"/>
      <c r="DGL87" s="168"/>
      <c r="DGM87" s="169"/>
      <c r="DGN87" s="170"/>
      <c r="DGO87" s="167"/>
      <c r="DGP87" s="43"/>
      <c r="DGQ87" s="208"/>
      <c r="DGR87" s="157"/>
      <c r="DGS87" s="211"/>
      <c r="DGT87" s="161"/>
      <c r="DGU87" s="161"/>
      <c r="DGV87" s="168"/>
      <c r="DGW87" s="169"/>
      <c r="DGX87" s="170"/>
      <c r="DGY87" s="167"/>
      <c r="DGZ87" s="43"/>
      <c r="DHA87" s="208"/>
      <c r="DHB87" s="157"/>
      <c r="DHC87" s="211"/>
      <c r="DHD87" s="161"/>
      <c r="DHE87" s="161"/>
      <c r="DHF87" s="168"/>
      <c r="DHG87" s="169"/>
      <c r="DHH87" s="170"/>
      <c r="DHI87" s="167"/>
      <c r="DHJ87" s="43"/>
      <c r="DHK87" s="208"/>
      <c r="DHL87" s="157"/>
      <c r="DHM87" s="211"/>
      <c r="DHN87" s="161"/>
      <c r="DHO87" s="161"/>
      <c r="DHP87" s="168"/>
      <c r="DHQ87" s="169"/>
      <c r="DHR87" s="170"/>
      <c r="DHS87" s="167"/>
      <c r="DHT87" s="43"/>
      <c r="DHU87" s="208"/>
      <c r="DHV87" s="157"/>
      <c r="DHW87" s="211"/>
      <c r="DHX87" s="161"/>
      <c r="DHY87" s="161"/>
      <c r="DHZ87" s="168"/>
      <c r="DIA87" s="169"/>
      <c r="DIB87" s="170"/>
      <c r="DIC87" s="167"/>
      <c r="DID87" s="43"/>
      <c r="DIE87" s="208"/>
      <c r="DIF87" s="157"/>
      <c r="DIG87" s="211"/>
      <c r="DIH87" s="161"/>
      <c r="DII87" s="161"/>
      <c r="DIJ87" s="168"/>
      <c r="DIK87" s="169"/>
      <c r="DIL87" s="170"/>
      <c r="DIM87" s="167"/>
      <c r="DIN87" s="43"/>
      <c r="DIO87" s="208"/>
      <c r="DIP87" s="157"/>
      <c r="DIQ87" s="211"/>
      <c r="DIR87" s="161"/>
      <c r="DIS87" s="161"/>
      <c r="DIT87" s="168"/>
      <c r="DIU87" s="169"/>
      <c r="DIV87" s="170"/>
      <c r="DIW87" s="167"/>
      <c r="DIX87" s="43"/>
      <c r="DIY87" s="208"/>
      <c r="DIZ87" s="157"/>
      <c r="DJA87" s="211"/>
      <c r="DJB87" s="161"/>
      <c r="DJC87" s="161"/>
      <c r="DJD87" s="168"/>
      <c r="DJE87" s="169"/>
      <c r="DJF87" s="170"/>
      <c r="DJG87" s="167"/>
      <c r="DJH87" s="43"/>
      <c r="DJI87" s="208"/>
      <c r="DJJ87" s="157"/>
      <c r="DJK87" s="211"/>
      <c r="DJL87" s="161"/>
      <c r="DJM87" s="161"/>
      <c r="DJN87" s="168"/>
      <c r="DJO87" s="169"/>
      <c r="DJP87" s="170"/>
      <c r="DJQ87" s="167"/>
      <c r="DJR87" s="43"/>
      <c r="DJS87" s="208"/>
      <c r="DJT87" s="157"/>
      <c r="DJU87" s="211"/>
      <c r="DJV87" s="161"/>
      <c r="DJW87" s="161"/>
      <c r="DJX87" s="168"/>
      <c r="DJY87" s="169"/>
      <c r="DJZ87" s="170"/>
      <c r="DKA87" s="167"/>
      <c r="DKB87" s="43"/>
      <c r="DKC87" s="208"/>
      <c r="DKD87" s="157"/>
      <c r="DKE87" s="211"/>
      <c r="DKF87" s="161"/>
      <c r="DKG87" s="161"/>
      <c r="DKH87" s="168"/>
      <c r="DKI87" s="169"/>
      <c r="DKJ87" s="170"/>
      <c r="DKK87" s="167"/>
      <c r="DKL87" s="43"/>
      <c r="DKM87" s="208"/>
      <c r="DKN87" s="157"/>
      <c r="DKO87" s="211"/>
      <c r="DKP87" s="161"/>
      <c r="DKQ87" s="161"/>
      <c r="DKR87" s="168"/>
      <c r="DKS87" s="169"/>
      <c r="DKT87" s="170"/>
      <c r="DKU87" s="167"/>
      <c r="DKV87" s="43"/>
      <c r="DKW87" s="208"/>
      <c r="DKX87" s="157"/>
      <c r="DKY87" s="211"/>
      <c r="DKZ87" s="161"/>
      <c r="DLA87" s="161"/>
      <c r="DLB87" s="168"/>
      <c r="DLC87" s="169"/>
      <c r="DLD87" s="170"/>
      <c r="DLE87" s="167"/>
      <c r="DLF87" s="43"/>
      <c r="DLG87" s="208"/>
      <c r="DLH87" s="157"/>
      <c r="DLI87" s="211"/>
      <c r="DLJ87" s="161"/>
      <c r="DLK87" s="161"/>
      <c r="DLL87" s="168"/>
      <c r="DLM87" s="169"/>
      <c r="DLN87" s="170"/>
      <c r="DLO87" s="167"/>
      <c r="DLP87" s="43"/>
      <c r="DLQ87" s="208"/>
      <c r="DLR87" s="157"/>
      <c r="DLS87" s="211"/>
      <c r="DLT87" s="161"/>
      <c r="DLU87" s="161"/>
      <c r="DLV87" s="168"/>
      <c r="DLW87" s="169"/>
      <c r="DLX87" s="170"/>
      <c r="DLY87" s="167"/>
      <c r="DLZ87" s="43"/>
      <c r="DMA87" s="208"/>
      <c r="DMB87" s="157"/>
      <c r="DMC87" s="211"/>
      <c r="DMD87" s="161"/>
      <c r="DME87" s="161"/>
      <c r="DMF87" s="168"/>
      <c r="DMG87" s="169"/>
      <c r="DMH87" s="170"/>
      <c r="DMI87" s="167"/>
      <c r="DMJ87" s="43"/>
      <c r="DMK87" s="208"/>
      <c r="DML87" s="157"/>
      <c r="DMM87" s="211"/>
      <c r="DMN87" s="161"/>
      <c r="DMO87" s="161"/>
      <c r="DMP87" s="168"/>
      <c r="DMQ87" s="169"/>
      <c r="DMR87" s="170"/>
      <c r="DMS87" s="167"/>
      <c r="DMT87" s="43"/>
      <c r="DMU87" s="208"/>
      <c r="DMV87" s="157"/>
      <c r="DMW87" s="211"/>
      <c r="DMX87" s="161"/>
      <c r="DMY87" s="161"/>
      <c r="DMZ87" s="168"/>
      <c r="DNA87" s="169"/>
      <c r="DNB87" s="170"/>
      <c r="DNC87" s="167"/>
      <c r="DND87" s="43"/>
      <c r="DNE87" s="208"/>
      <c r="DNF87" s="157"/>
      <c r="DNG87" s="211"/>
      <c r="DNH87" s="161"/>
      <c r="DNI87" s="161"/>
      <c r="DNJ87" s="168"/>
      <c r="DNK87" s="169"/>
      <c r="DNL87" s="170"/>
      <c r="DNM87" s="167"/>
      <c r="DNN87" s="43"/>
      <c r="DNO87" s="208"/>
      <c r="DNP87" s="157"/>
      <c r="DNQ87" s="211"/>
      <c r="DNR87" s="161"/>
      <c r="DNS87" s="161"/>
      <c r="DNT87" s="168"/>
      <c r="DNU87" s="169"/>
      <c r="DNV87" s="170"/>
      <c r="DNW87" s="167"/>
      <c r="DNX87" s="43"/>
      <c r="DNY87" s="208"/>
      <c r="DNZ87" s="157"/>
      <c r="DOA87" s="211"/>
      <c r="DOB87" s="161"/>
      <c r="DOC87" s="161"/>
      <c r="DOD87" s="168"/>
      <c r="DOE87" s="169"/>
      <c r="DOF87" s="170"/>
      <c r="DOG87" s="167"/>
      <c r="DOH87" s="43"/>
      <c r="DOI87" s="208"/>
      <c r="DOJ87" s="157"/>
      <c r="DOK87" s="211"/>
      <c r="DOL87" s="161"/>
      <c r="DOM87" s="161"/>
      <c r="DON87" s="168"/>
      <c r="DOO87" s="169"/>
      <c r="DOP87" s="170"/>
      <c r="DOQ87" s="167"/>
      <c r="DOR87" s="43"/>
      <c r="DOS87" s="208"/>
      <c r="DOT87" s="157"/>
      <c r="DOU87" s="211"/>
      <c r="DOV87" s="161"/>
      <c r="DOW87" s="161"/>
      <c r="DOX87" s="168"/>
      <c r="DOY87" s="169"/>
      <c r="DOZ87" s="170"/>
      <c r="DPA87" s="167"/>
      <c r="DPB87" s="43"/>
      <c r="DPC87" s="208"/>
      <c r="DPD87" s="157"/>
      <c r="DPE87" s="211"/>
      <c r="DPF87" s="161"/>
      <c r="DPG87" s="161"/>
      <c r="DPH87" s="168"/>
      <c r="DPI87" s="169"/>
      <c r="DPJ87" s="170"/>
      <c r="DPK87" s="167"/>
      <c r="DPL87" s="43"/>
      <c r="DPM87" s="208"/>
      <c r="DPN87" s="157"/>
      <c r="DPO87" s="211"/>
      <c r="DPP87" s="161"/>
      <c r="DPQ87" s="161"/>
      <c r="DPR87" s="168"/>
      <c r="DPS87" s="169"/>
      <c r="DPT87" s="170"/>
      <c r="DPU87" s="167"/>
      <c r="DPV87" s="43"/>
      <c r="DPW87" s="208"/>
      <c r="DPX87" s="157"/>
      <c r="DPY87" s="211"/>
      <c r="DPZ87" s="161"/>
      <c r="DQA87" s="161"/>
      <c r="DQB87" s="168"/>
      <c r="DQC87" s="169"/>
      <c r="DQD87" s="170"/>
      <c r="DQE87" s="167"/>
      <c r="DQF87" s="43"/>
      <c r="DQG87" s="208"/>
      <c r="DQH87" s="157"/>
      <c r="DQI87" s="211"/>
      <c r="DQJ87" s="161"/>
      <c r="DQK87" s="161"/>
      <c r="DQL87" s="168"/>
      <c r="DQM87" s="169"/>
      <c r="DQN87" s="170"/>
      <c r="DQO87" s="167"/>
      <c r="DQP87" s="43"/>
      <c r="DQQ87" s="208"/>
      <c r="DQR87" s="157"/>
      <c r="DQS87" s="211"/>
      <c r="DQT87" s="161"/>
      <c r="DQU87" s="161"/>
      <c r="DQV87" s="168"/>
      <c r="DQW87" s="169"/>
      <c r="DQX87" s="170"/>
      <c r="DQY87" s="167"/>
      <c r="DQZ87" s="43"/>
      <c r="DRA87" s="208"/>
      <c r="DRB87" s="157"/>
      <c r="DRC87" s="211"/>
      <c r="DRD87" s="161"/>
      <c r="DRE87" s="161"/>
      <c r="DRF87" s="168"/>
      <c r="DRG87" s="169"/>
      <c r="DRH87" s="170"/>
      <c r="DRI87" s="167"/>
      <c r="DRJ87" s="43"/>
      <c r="DRK87" s="208"/>
      <c r="DRL87" s="157"/>
      <c r="DRM87" s="211"/>
      <c r="DRN87" s="161"/>
      <c r="DRO87" s="161"/>
      <c r="DRP87" s="168"/>
      <c r="DRQ87" s="169"/>
      <c r="DRR87" s="170"/>
      <c r="DRS87" s="167"/>
      <c r="DRT87" s="43"/>
      <c r="DRU87" s="208"/>
      <c r="DRV87" s="157"/>
      <c r="DRW87" s="211"/>
      <c r="DRX87" s="161"/>
      <c r="DRY87" s="161"/>
      <c r="DRZ87" s="168"/>
      <c r="DSA87" s="169"/>
      <c r="DSB87" s="170"/>
      <c r="DSC87" s="167"/>
      <c r="DSD87" s="43"/>
      <c r="DSE87" s="208"/>
      <c r="DSF87" s="157"/>
      <c r="DSG87" s="211"/>
      <c r="DSH87" s="161"/>
      <c r="DSI87" s="161"/>
      <c r="DSJ87" s="168"/>
      <c r="DSK87" s="169"/>
      <c r="DSL87" s="170"/>
      <c r="DSM87" s="167"/>
      <c r="DSN87" s="43"/>
      <c r="DSO87" s="208"/>
      <c r="DSP87" s="157"/>
      <c r="DSQ87" s="211"/>
      <c r="DSR87" s="161"/>
      <c r="DSS87" s="161"/>
      <c r="DST87" s="168"/>
      <c r="DSU87" s="169"/>
      <c r="DSV87" s="170"/>
      <c r="DSW87" s="167"/>
      <c r="DSX87" s="43"/>
      <c r="DSY87" s="208"/>
      <c r="DSZ87" s="157"/>
      <c r="DTA87" s="211"/>
      <c r="DTB87" s="161"/>
      <c r="DTC87" s="161"/>
      <c r="DTD87" s="168"/>
      <c r="DTE87" s="169"/>
      <c r="DTF87" s="170"/>
      <c r="DTG87" s="167"/>
      <c r="DTH87" s="43"/>
      <c r="DTI87" s="208"/>
      <c r="DTJ87" s="157"/>
      <c r="DTK87" s="211"/>
      <c r="DTL87" s="161"/>
      <c r="DTM87" s="161"/>
      <c r="DTN87" s="168"/>
      <c r="DTO87" s="169"/>
      <c r="DTP87" s="170"/>
      <c r="DTQ87" s="167"/>
      <c r="DTR87" s="43"/>
      <c r="DTS87" s="208"/>
      <c r="DTT87" s="157"/>
      <c r="DTU87" s="211"/>
      <c r="DTV87" s="161"/>
      <c r="DTW87" s="161"/>
      <c r="DTX87" s="168"/>
      <c r="DTY87" s="169"/>
      <c r="DTZ87" s="170"/>
      <c r="DUA87" s="167"/>
      <c r="DUB87" s="43"/>
      <c r="DUC87" s="208"/>
      <c r="DUD87" s="157"/>
      <c r="DUE87" s="211"/>
      <c r="DUF87" s="161"/>
      <c r="DUG87" s="161"/>
      <c r="DUH87" s="168"/>
      <c r="DUI87" s="169"/>
      <c r="DUJ87" s="170"/>
      <c r="DUK87" s="167"/>
      <c r="DUL87" s="43"/>
      <c r="DUM87" s="208"/>
      <c r="DUN87" s="157"/>
      <c r="DUO87" s="211"/>
      <c r="DUP87" s="161"/>
      <c r="DUQ87" s="161"/>
      <c r="DUR87" s="168"/>
      <c r="DUS87" s="169"/>
      <c r="DUT87" s="170"/>
      <c r="DUU87" s="167"/>
      <c r="DUV87" s="43"/>
      <c r="DUW87" s="208"/>
      <c r="DUX87" s="157"/>
      <c r="DUY87" s="211"/>
      <c r="DUZ87" s="161"/>
      <c r="DVA87" s="161"/>
      <c r="DVB87" s="168"/>
      <c r="DVC87" s="169"/>
      <c r="DVD87" s="170"/>
      <c r="DVE87" s="167"/>
      <c r="DVF87" s="43"/>
      <c r="DVG87" s="208"/>
      <c r="DVH87" s="157"/>
      <c r="DVI87" s="211"/>
      <c r="DVJ87" s="161"/>
      <c r="DVK87" s="161"/>
      <c r="DVL87" s="168"/>
      <c r="DVM87" s="169"/>
      <c r="DVN87" s="170"/>
      <c r="DVO87" s="167"/>
      <c r="DVP87" s="43"/>
      <c r="DVQ87" s="208"/>
      <c r="DVR87" s="157"/>
      <c r="DVS87" s="211"/>
      <c r="DVT87" s="161"/>
      <c r="DVU87" s="161"/>
      <c r="DVV87" s="168"/>
      <c r="DVW87" s="169"/>
      <c r="DVX87" s="170"/>
      <c r="DVY87" s="167"/>
      <c r="DVZ87" s="43"/>
      <c r="DWA87" s="208"/>
      <c r="DWB87" s="157"/>
      <c r="DWC87" s="211"/>
      <c r="DWD87" s="161"/>
      <c r="DWE87" s="161"/>
      <c r="DWF87" s="168"/>
      <c r="DWG87" s="169"/>
      <c r="DWH87" s="170"/>
      <c r="DWI87" s="167"/>
      <c r="DWJ87" s="43"/>
      <c r="DWK87" s="208"/>
      <c r="DWL87" s="157"/>
      <c r="DWM87" s="211"/>
      <c r="DWN87" s="161"/>
      <c r="DWO87" s="161"/>
      <c r="DWP87" s="168"/>
      <c r="DWQ87" s="169"/>
      <c r="DWR87" s="170"/>
      <c r="DWS87" s="167"/>
      <c r="DWT87" s="43"/>
      <c r="DWU87" s="208"/>
      <c r="DWV87" s="157"/>
      <c r="DWW87" s="211"/>
      <c r="DWX87" s="161"/>
      <c r="DWY87" s="161"/>
      <c r="DWZ87" s="168"/>
      <c r="DXA87" s="169"/>
      <c r="DXB87" s="170"/>
      <c r="DXC87" s="167"/>
      <c r="DXD87" s="43"/>
      <c r="DXE87" s="208"/>
      <c r="DXF87" s="157"/>
      <c r="DXG87" s="211"/>
      <c r="DXH87" s="161"/>
      <c r="DXI87" s="161"/>
      <c r="DXJ87" s="168"/>
      <c r="DXK87" s="169"/>
      <c r="DXL87" s="170"/>
      <c r="DXM87" s="167"/>
      <c r="DXN87" s="43"/>
      <c r="DXO87" s="208"/>
      <c r="DXP87" s="157"/>
      <c r="DXQ87" s="211"/>
      <c r="DXR87" s="161"/>
      <c r="DXS87" s="161"/>
      <c r="DXT87" s="168"/>
      <c r="DXU87" s="169"/>
      <c r="DXV87" s="170"/>
      <c r="DXW87" s="167"/>
      <c r="DXX87" s="43"/>
      <c r="DXY87" s="208"/>
      <c r="DXZ87" s="157"/>
      <c r="DYA87" s="211"/>
      <c r="DYB87" s="161"/>
      <c r="DYC87" s="161"/>
      <c r="DYD87" s="168"/>
      <c r="DYE87" s="169"/>
      <c r="DYF87" s="170"/>
      <c r="DYG87" s="167"/>
      <c r="DYH87" s="43"/>
      <c r="DYI87" s="208"/>
      <c r="DYJ87" s="157"/>
      <c r="DYK87" s="211"/>
      <c r="DYL87" s="161"/>
      <c r="DYM87" s="161"/>
      <c r="DYN87" s="168"/>
      <c r="DYO87" s="169"/>
      <c r="DYP87" s="170"/>
      <c r="DYQ87" s="167"/>
      <c r="DYR87" s="43"/>
      <c r="DYS87" s="208"/>
      <c r="DYT87" s="157"/>
      <c r="DYU87" s="211"/>
      <c r="DYV87" s="161"/>
      <c r="DYW87" s="161"/>
      <c r="DYX87" s="168"/>
      <c r="DYY87" s="169"/>
      <c r="DYZ87" s="170"/>
      <c r="DZA87" s="167"/>
      <c r="DZB87" s="43"/>
      <c r="DZC87" s="208"/>
      <c r="DZD87" s="157"/>
      <c r="DZE87" s="211"/>
      <c r="DZF87" s="161"/>
      <c r="DZG87" s="161"/>
      <c r="DZH87" s="168"/>
      <c r="DZI87" s="169"/>
      <c r="DZJ87" s="170"/>
      <c r="DZK87" s="167"/>
      <c r="DZL87" s="43"/>
      <c r="DZM87" s="208"/>
      <c r="DZN87" s="157"/>
      <c r="DZO87" s="211"/>
      <c r="DZP87" s="161"/>
      <c r="DZQ87" s="161"/>
      <c r="DZR87" s="168"/>
      <c r="DZS87" s="169"/>
      <c r="DZT87" s="170"/>
      <c r="DZU87" s="167"/>
      <c r="DZV87" s="43"/>
      <c r="DZW87" s="208"/>
      <c r="DZX87" s="157"/>
      <c r="DZY87" s="211"/>
      <c r="DZZ87" s="161"/>
      <c r="EAA87" s="161"/>
      <c r="EAB87" s="168"/>
      <c r="EAC87" s="169"/>
      <c r="EAD87" s="170"/>
      <c r="EAE87" s="167"/>
      <c r="EAF87" s="43"/>
      <c r="EAG87" s="208"/>
      <c r="EAH87" s="157"/>
      <c r="EAI87" s="211"/>
      <c r="EAJ87" s="161"/>
      <c r="EAK87" s="161"/>
      <c r="EAL87" s="168"/>
      <c r="EAM87" s="169"/>
      <c r="EAN87" s="170"/>
      <c r="EAO87" s="167"/>
      <c r="EAP87" s="43"/>
      <c r="EAQ87" s="208"/>
      <c r="EAR87" s="157"/>
      <c r="EAS87" s="211"/>
      <c r="EAT87" s="161"/>
      <c r="EAU87" s="161"/>
      <c r="EAV87" s="168"/>
      <c r="EAW87" s="169"/>
      <c r="EAX87" s="170"/>
      <c r="EAY87" s="167"/>
      <c r="EAZ87" s="43"/>
      <c r="EBA87" s="208"/>
      <c r="EBB87" s="157"/>
      <c r="EBC87" s="211"/>
      <c r="EBD87" s="161"/>
      <c r="EBE87" s="161"/>
      <c r="EBF87" s="168"/>
      <c r="EBG87" s="169"/>
      <c r="EBH87" s="170"/>
      <c r="EBI87" s="167"/>
      <c r="EBJ87" s="43"/>
      <c r="EBK87" s="208"/>
      <c r="EBL87" s="157"/>
      <c r="EBM87" s="211"/>
      <c r="EBN87" s="161"/>
      <c r="EBO87" s="161"/>
      <c r="EBP87" s="168"/>
      <c r="EBQ87" s="169"/>
      <c r="EBR87" s="170"/>
      <c r="EBS87" s="167"/>
      <c r="EBT87" s="43"/>
      <c r="EBU87" s="208"/>
      <c r="EBV87" s="157"/>
      <c r="EBW87" s="211"/>
      <c r="EBX87" s="161"/>
      <c r="EBY87" s="161"/>
      <c r="EBZ87" s="168"/>
      <c r="ECA87" s="169"/>
      <c r="ECB87" s="170"/>
      <c r="ECC87" s="167"/>
      <c r="ECD87" s="43"/>
      <c r="ECE87" s="208"/>
      <c r="ECF87" s="157"/>
      <c r="ECG87" s="211"/>
      <c r="ECH87" s="161"/>
      <c r="ECI87" s="161"/>
      <c r="ECJ87" s="168"/>
      <c r="ECK87" s="169"/>
      <c r="ECL87" s="170"/>
      <c r="ECM87" s="167"/>
      <c r="ECN87" s="43"/>
      <c r="ECO87" s="208"/>
      <c r="ECP87" s="157"/>
      <c r="ECQ87" s="211"/>
      <c r="ECR87" s="161"/>
      <c r="ECS87" s="161"/>
      <c r="ECT87" s="168"/>
      <c r="ECU87" s="169"/>
      <c r="ECV87" s="170"/>
      <c r="ECW87" s="167"/>
      <c r="ECX87" s="43"/>
      <c r="ECY87" s="208"/>
      <c r="ECZ87" s="157"/>
      <c r="EDA87" s="211"/>
      <c r="EDB87" s="161"/>
      <c r="EDC87" s="161"/>
      <c r="EDD87" s="168"/>
      <c r="EDE87" s="169"/>
      <c r="EDF87" s="170"/>
      <c r="EDG87" s="167"/>
      <c r="EDH87" s="43"/>
      <c r="EDI87" s="208"/>
      <c r="EDJ87" s="157"/>
      <c r="EDK87" s="211"/>
      <c r="EDL87" s="161"/>
      <c r="EDM87" s="161"/>
      <c r="EDN87" s="168"/>
      <c r="EDO87" s="169"/>
      <c r="EDP87" s="170"/>
      <c r="EDQ87" s="167"/>
      <c r="EDR87" s="43"/>
      <c r="EDS87" s="208"/>
      <c r="EDT87" s="157"/>
      <c r="EDU87" s="211"/>
      <c r="EDV87" s="161"/>
      <c r="EDW87" s="161"/>
      <c r="EDX87" s="168"/>
      <c r="EDY87" s="169"/>
      <c r="EDZ87" s="170"/>
      <c r="EEA87" s="167"/>
      <c r="EEB87" s="43"/>
      <c r="EEC87" s="208"/>
      <c r="EED87" s="157"/>
      <c r="EEE87" s="211"/>
      <c r="EEF87" s="161"/>
      <c r="EEG87" s="161"/>
      <c r="EEH87" s="168"/>
      <c r="EEI87" s="169"/>
      <c r="EEJ87" s="170"/>
      <c r="EEK87" s="167"/>
      <c r="EEL87" s="43"/>
      <c r="EEM87" s="208"/>
      <c r="EEN87" s="157"/>
      <c r="EEO87" s="211"/>
      <c r="EEP87" s="161"/>
      <c r="EEQ87" s="161"/>
      <c r="EER87" s="168"/>
      <c r="EES87" s="169"/>
      <c r="EET87" s="170"/>
      <c r="EEU87" s="167"/>
      <c r="EEV87" s="43"/>
      <c r="EEW87" s="208"/>
      <c r="EEX87" s="157"/>
      <c r="EEY87" s="211"/>
      <c r="EEZ87" s="161"/>
      <c r="EFA87" s="161"/>
      <c r="EFB87" s="168"/>
      <c r="EFC87" s="169"/>
      <c r="EFD87" s="170"/>
      <c r="EFE87" s="167"/>
      <c r="EFF87" s="43"/>
      <c r="EFG87" s="208"/>
      <c r="EFH87" s="157"/>
      <c r="EFI87" s="211"/>
      <c r="EFJ87" s="161"/>
      <c r="EFK87" s="161"/>
      <c r="EFL87" s="168"/>
      <c r="EFM87" s="169"/>
      <c r="EFN87" s="170"/>
      <c r="EFO87" s="167"/>
      <c r="EFP87" s="43"/>
      <c r="EFQ87" s="208"/>
      <c r="EFR87" s="157"/>
      <c r="EFS87" s="211"/>
      <c r="EFT87" s="161"/>
      <c r="EFU87" s="161"/>
      <c r="EFV87" s="168"/>
      <c r="EFW87" s="169"/>
      <c r="EFX87" s="170"/>
      <c r="EFY87" s="167"/>
      <c r="EFZ87" s="43"/>
      <c r="EGA87" s="208"/>
      <c r="EGB87" s="157"/>
      <c r="EGC87" s="211"/>
      <c r="EGD87" s="161"/>
      <c r="EGE87" s="161"/>
      <c r="EGF87" s="168"/>
      <c r="EGG87" s="169"/>
      <c r="EGH87" s="170"/>
      <c r="EGI87" s="167"/>
      <c r="EGJ87" s="43"/>
      <c r="EGK87" s="208"/>
      <c r="EGL87" s="157"/>
      <c r="EGM87" s="211"/>
      <c r="EGN87" s="161"/>
      <c r="EGO87" s="161"/>
      <c r="EGP87" s="168"/>
      <c r="EGQ87" s="169"/>
      <c r="EGR87" s="170"/>
      <c r="EGS87" s="167"/>
      <c r="EGT87" s="43"/>
      <c r="EGU87" s="208"/>
      <c r="EGV87" s="157"/>
      <c r="EGW87" s="211"/>
      <c r="EGX87" s="161"/>
      <c r="EGY87" s="161"/>
      <c r="EGZ87" s="168"/>
      <c r="EHA87" s="169"/>
      <c r="EHB87" s="170"/>
      <c r="EHC87" s="167"/>
      <c r="EHD87" s="43"/>
      <c r="EHE87" s="208"/>
      <c r="EHF87" s="157"/>
      <c r="EHG87" s="211"/>
      <c r="EHH87" s="161"/>
      <c r="EHI87" s="161"/>
      <c r="EHJ87" s="168"/>
      <c r="EHK87" s="169"/>
      <c r="EHL87" s="170"/>
      <c r="EHM87" s="167"/>
      <c r="EHN87" s="43"/>
      <c r="EHO87" s="208"/>
      <c r="EHP87" s="157"/>
      <c r="EHQ87" s="211"/>
      <c r="EHR87" s="161"/>
      <c r="EHS87" s="161"/>
      <c r="EHT87" s="168"/>
      <c r="EHU87" s="169"/>
      <c r="EHV87" s="170"/>
      <c r="EHW87" s="167"/>
      <c r="EHX87" s="43"/>
      <c r="EHY87" s="208"/>
      <c r="EHZ87" s="157"/>
      <c r="EIA87" s="211"/>
      <c r="EIB87" s="161"/>
      <c r="EIC87" s="161"/>
      <c r="EID87" s="168"/>
      <c r="EIE87" s="169"/>
      <c r="EIF87" s="170"/>
      <c r="EIG87" s="167"/>
      <c r="EIH87" s="43"/>
      <c r="EII87" s="208"/>
      <c r="EIJ87" s="157"/>
      <c r="EIK87" s="211"/>
      <c r="EIL87" s="161"/>
      <c r="EIM87" s="161"/>
      <c r="EIN87" s="168"/>
      <c r="EIO87" s="169"/>
      <c r="EIP87" s="170"/>
      <c r="EIQ87" s="167"/>
      <c r="EIR87" s="43"/>
      <c r="EIS87" s="208"/>
      <c r="EIT87" s="157"/>
      <c r="EIU87" s="211"/>
      <c r="EIV87" s="161"/>
      <c r="EIW87" s="161"/>
      <c r="EIX87" s="168"/>
      <c r="EIY87" s="169"/>
      <c r="EIZ87" s="170"/>
      <c r="EJA87" s="167"/>
      <c r="EJB87" s="43"/>
      <c r="EJC87" s="208"/>
      <c r="EJD87" s="157"/>
      <c r="EJE87" s="211"/>
      <c r="EJF87" s="161"/>
      <c r="EJG87" s="161"/>
      <c r="EJH87" s="168"/>
      <c r="EJI87" s="169"/>
      <c r="EJJ87" s="170"/>
      <c r="EJK87" s="167"/>
      <c r="EJL87" s="43"/>
      <c r="EJM87" s="208"/>
      <c r="EJN87" s="157"/>
      <c r="EJO87" s="211"/>
      <c r="EJP87" s="161"/>
      <c r="EJQ87" s="161"/>
      <c r="EJR87" s="168"/>
      <c r="EJS87" s="169"/>
      <c r="EJT87" s="170"/>
      <c r="EJU87" s="167"/>
      <c r="EJV87" s="43"/>
      <c r="EJW87" s="208"/>
      <c r="EJX87" s="157"/>
      <c r="EJY87" s="211"/>
      <c r="EJZ87" s="161"/>
      <c r="EKA87" s="161"/>
      <c r="EKB87" s="168"/>
      <c r="EKC87" s="169"/>
      <c r="EKD87" s="170"/>
      <c r="EKE87" s="167"/>
      <c r="EKF87" s="43"/>
      <c r="EKG87" s="208"/>
      <c r="EKH87" s="157"/>
      <c r="EKI87" s="211"/>
      <c r="EKJ87" s="161"/>
      <c r="EKK87" s="161"/>
      <c r="EKL87" s="168"/>
      <c r="EKM87" s="169"/>
      <c r="EKN87" s="170"/>
      <c r="EKO87" s="167"/>
      <c r="EKP87" s="43"/>
      <c r="EKQ87" s="208"/>
      <c r="EKR87" s="157"/>
      <c r="EKS87" s="211"/>
      <c r="EKT87" s="161"/>
      <c r="EKU87" s="161"/>
      <c r="EKV87" s="168"/>
      <c r="EKW87" s="169"/>
      <c r="EKX87" s="170"/>
      <c r="EKY87" s="167"/>
      <c r="EKZ87" s="43"/>
      <c r="ELA87" s="208"/>
      <c r="ELB87" s="157"/>
      <c r="ELC87" s="211"/>
      <c r="ELD87" s="161"/>
      <c r="ELE87" s="161"/>
      <c r="ELF87" s="168"/>
      <c r="ELG87" s="169"/>
      <c r="ELH87" s="170"/>
      <c r="ELI87" s="167"/>
      <c r="ELJ87" s="43"/>
      <c r="ELK87" s="208"/>
      <c r="ELL87" s="157"/>
      <c r="ELM87" s="211"/>
      <c r="ELN87" s="161"/>
      <c r="ELO87" s="161"/>
      <c r="ELP87" s="168"/>
      <c r="ELQ87" s="169"/>
      <c r="ELR87" s="170"/>
      <c r="ELS87" s="167"/>
      <c r="ELT87" s="43"/>
      <c r="ELU87" s="208"/>
      <c r="ELV87" s="157"/>
      <c r="ELW87" s="211"/>
      <c r="ELX87" s="161"/>
      <c r="ELY87" s="161"/>
      <c r="ELZ87" s="168"/>
      <c r="EMA87" s="169"/>
      <c r="EMB87" s="170"/>
      <c r="EMC87" s="167"/>
      <c r="EMD87" s="43"/>
      <c r="EME87" s="208"/>
      <c r="EMF87" s="157"/>
      <c r="EMG87" s="211"/>
      <c r="EMH87" s="161"/>
      <c r="EMI87" s="161"/>
      <c r="EMJ87" s="168"/>
      <c r="EMK87" s="169"/>
      <c r="EML87" s="170"/>
      <c r="EMM87" s="167"/>
      <c r="EMN87" s="43"/>
      <c r="EMO87" s="208"/>
      <c r="EMP87" s="157"/>
      <c r="EMQ87" s="211"/>
      <c r="EMR87" s="161"/>
      <c r="EMS87" s="161"/>
      <c r="EMT87" s="168"/>
      <c r="EMU87" s="169"/>
      <c r="EMV87" s="170"/>
      <c r="EMW87" s="167"/>
      <c r="EMX87" s="43"/>
      <c r="EMY87" s="208"/>
      <c r="EMZ87" s="157"/>
      <c r="ENA87" s="211"/>
      <c r="ENB87" s="161"/>
      <c r="ENC87" s="161"/>
      <c r="END87" s="168"/>
      <c r="ENE87" s="169"/>
      <c r="ENF87" s="170"/>
      <c r="ENG87" s="167"/>
      <c r="ENH87" s="43"/>
      <c r="ENI87" s="208"/>
      <c r="ENJ87" s="157"/>
      <c r="ENK87" s="211"/>
      <c r="ENL87" s="161"/>
      <c r="ENM87" s="161"/>
      <c r="ENN87" s="168"/>
      <c r="ENO87" s="169"/>
      <c r="ENP87" s="170"/>
      <c r="ENQ87" s="167"/>
      <c r="ENR87" s="43"/>
      <c r="ENS87" s="208"/>
      <c r="ENT87" s="157"/>
      <c r="ENU87" s="211"/>
      <c r="ENV87" s="161"/>
      <c r="ENW87" s="161"/>
      <c r="ENX87" s="168"/>
      <c r="ENY87" s="169"/>
      <c r="ENZ87" s="170"/>
      <c r="EOA87" s="167"/>
      <c r="EOB87" s="43"/>
      <c r="EOC87" s="208"/>
      <c r="EOD87" s="157"/>
      <c r="EOE87" s="211"/>
      <c r="EOF87" s="161"/>
      <c r="EOG87" s="161"/>
      <c r="EOH87" s="168"/>
      <c r="EOI87" s="169"/>
      <c r="EOJ87" s="170"/>
      <c r="EOK87" s="167"/>
      <c r="EOL87" s="43"/>
      <c r="EOM87" s="208"/>
      <c r="EON87" s="157"/>
      <c r="EOO87" s="211"/>
      <c r="EOP87" s="161"/>
      <c r="EOQ87" s="161"/>
      <c r="EOR87" s="168"/>
      <c r="EOS87" s="169"/>
      <c r="EOT87" s="170"/>
      <c r="EOU87" s="167"/>
      <c r="EOV87" s="43"/>
      <c r="EOW87" s="208"/>
      <c r="EOX87" s="157"/>
      <c r="EOY87" s="211"/>
      <c r="EOZ87" s="161"/>
      <c r="EPA87" s="161"/>
      <c r="EPB87" s="168"/>
      <c r="EPC87" s="169"/>
      <c r="EPD87" s="170"/>
      <c r="EPE87" s="167"/>
      <c r="EPF87" s="43"/>
      <c r="EPG87" s="208"/>
      <c r="EPH87" s="157"/>
      <c r="EPI87" s="211"/>
      <c r="EPJ87" s="161"/>
      <c r="EPK87" s="161"/>
      <c r="EPL87" s="168"/>
      <c r="EPM87" s="169"/>
      <c r="EPN87" s="170"/>
      <c r="EPO87" s="167"/>
      <c r="EPP87" s="43"/>
      <c r="EPQ87" s="208"/>
      <c r="EPR87" s="157"/>
      <c r="EPS87" s="211"/>
      <c r="EPT87" s="161"/>
      <c r="EPU87" s="161"/>
      <c r="EPV87" s="168"/>
      <c r="EPW87" s="169"/>
      <c r="EPX87" s="170"/>
      <c r="EPY87" s="167"/>
      <c r="EPZ87" s="43"/>
      <c r="EQA87" s="208"/>
      <c r="EQB87" s="157"/>
      <c r="EQC87" s="211"/>
      <c r="EQD87" s="161"/>
      <c r="EQE87" s="161"/>
      <c r="EQF87" s="168"/>
      <c r="EQG87" s="169"/>
      <c r="EQH87" s="170"/>
      <c r="EQI87" s="167"/>
      <c r="EQJ87" s="43"/>
      <c r="EQK87" s="208"/>
      <c r="EQL87" s="157"/>
      <c r="EQM87" s="211"/>
      <c r="EQN87" s="161"/>
      <c r="EQO87" s="161"/>
      <c r="EQP87" s="168"/>
      <c r="EQQ87" s="169"/>
      <c r="EQR87" s="170"/>
      <c r="EQS87" s="167"/>
      <c r="EQT87" s="43"/>
      <c r="EQU87" s="208"/>
      <c r="EQV87" s="157"/>
      <c r="EQW87" s="211"/>
      <c r="EQX87" s="161"/>
      <c r="EQY87" s="161"/>
      <c r="EQZ87" s="168"/>
      <c r="ERA87" s="169"/>
      <c r="ERB87" s="170"/>
      <c r="ERC87" s="167"/>
      <c r="ERD87" s="43"/>
      <c r="ERE87" s="208"/>
      <c r="ERF87" s="157"/>
      <c r="ERG87" s="211"/>
      <c r="ERH87" s="161"/>
      <c r="ERI87" s="161"/>
      <c r="ERJ87" s="168"/>
      <c r="ERK87" s="169"/>
      <c r="ERL87" s="170"/>
      <c r="ERM87" s="167"/>
      <c r="ERN87" s="43"/>
      <c r="ERO87" s="208"/>
      <c r="ERP87" s="157"/>
      <c r="ERQ87" s="211"/>
      <c r="ERR87" s="161"/>
      <c r="ERS87" s="161"/>
      <c r="ERT87" s="168"/>
      <c r="ERU87" s="169"/>
      <c r="ERV87" s="170"/>
      <c r="ERW87" s="167"/>
      <c r="ERX87" s="43"/>
      <c r="ERY87" s="208"/>
      <c r="ERZ87" s="157"/>
      <c r="ESA87" s="211"/>
      <c r="ESB87" s="161"/>
      <c r="ESC87" s="161"/>
      <c r="ESD87" s="168"/>
      <c r="ESE87" s="169"/>
      <c r="ESF87" s="170"/>
      <c r="ESG87" s="167"/>
      <c r="ESH87" s="43"/>
      <c r="ESI87" s="208"/>
      <c r="ESJ87" s="157"/>
      <c r="ESK87" s="211"/>
      <c r="ESL87" s="161"/>
      <c r="ESM87" s="161"/>
      <c r="ESN87" s="168"/>
      <c r="ESO87" s="169"/>
      <c r="ESP87" s="170"/>
      <c r="ESQ87" s="167"/>
      <c r="ESR87" s="43"/>
      <c r="ESS87" s="208"/>
      <c r="EST87" s="157"/>
      <c r="ESU87" s="211"/>
      <c r="ESV87" s="161"/>
      <c r="ESW87" s="161"/>
      <c r="ESX87" s="168"/>
      <c r="ESY87" s="169"/>
      <c r="ESZ87" s="170"/>
      <c r="ETA87" s="167"/>
      <c r="ETB87" s="43"/>
      <c r="ETC87" s="208"/>
      <c r="ETD87" s="157"/>
      <c r="ETE87" s="211"/>
      <c r="ETF87" s="161"/>
      <c r="ETG87" s="161"/>
      <c r="ETH87" s="168"/>
      <c r="ETI87" s="169"/>
      <c r="ETJ87" s="170"/>
      <c r="ETK87" s="167"/>
      <c r="ETL87" s="43"/>
      <c r="ETM87" s="208"/>
      <c r="ETN87" s="157"/>
      <c r="ETO87" s="211"/>
      <c r="ETP87" s="161"/>
      <c r="ETQ87" s="161"/>
      <c r="ETR87" s="168"/>
      <c r="ETS87" s="169"/>
      <c r="ETT87" s="170"/>
      <c r="ETU87" s="167"/>
      <c r="ETV87" s="43"/>
      <c r="ETW87" s="208"/>
      <c r="ETX87" s="157"/>
      <c r="ETY87" s="211"/>
      <c r="ETZ87" s="161"/>
      <c r="EUA87" s="161"/>
      <c r="EUB87" s="168"/>
      <c r="EUC87" s="169"/>
      <c r="EUD87" s="170"/>
      <c r="EUE87" s="167"/>
      <c r="EUF87" s="43"/>
      <c r="EUG87" s="208"/>
      <c r="EUH87" s="157"/>
      <c r="EUI87" s="211"/>
      <c r="EUJ87" s="161"/>
      <c r="EUK87" s="161"/>
      <c r="EUL87" s="168"/>
      <c r="EUM87" s="169"/>
      <c r="EUN87" s="170"/>
      <c r="EUO87" s="167"/>
      <c r="EUP87" s="43"/>
      <c r="EUQ87" s="208"/>
      <c r="EUR87" s="157"/>
      <c r="EUS87" s="211"/>
      <c r="EUT87" s="161"/>
      <c r="EUU87" s="161"/>
      <c r="EUV87" s="168"/>
      <c r="EUW87" s="169"/>
      <c r="EUX87" s="170"/>
      <c r="EUY87" s="167"/>
      <c r="EUZ87" s="43"/>
      <c r="EVA87" s="208"/>
      <c r="EVB87" s="157"/>
      <c r="EVC87" s="211"/>
      <c r="EVD87" s="161"/>
      <c r="EVE87" s="161"/>
      <c r="EVF87" s="168"/>
      <c r="EVG87" s="169"/>
      <c r="EVH87" s="170"/>
      <c r="EVI87" s="167"/>
      <c r="EVJ87" s="43"/>
      <c r="EVK87" s="208"/>
      <c r="EVL87" s="157"/>
      <c r="EVM87" s="211"/>
      <c r="EVN87" s="161"/>
      <c r="EVO87" s="161"/>
      <c r="EVP87" s="168"/>
      <c r="EVQ87" s="169"/>
      <c r="EVR87" s="170"/>
      <c r="EVS87" s="167"/>
      <c r="EVT87" s="43"/>
      <c r="EVU87" s="208"/>
      <c r="EVV87" s="157"/>
      <c r="EVW87" s="211"/>
      <c r="EVX87" s="161"/>
      <c r="EVY87" s="161"/>
      <c r="EVZ87" s="168"/>
      <c r="EWA87" s="169"/>
      <c r="EWB87" s="170"/>
      <c r="EWC87" s="167"/>
      <c r="EWD87" s="43"/>
      <c r="EWE87" s="208"/>
      <c r="EWF87" s="157"/>
      <c r="EWG87" s="211"/>
      <c r="EWH87" s="161"/>
      <c r="EWI87" s="161"/>
      <c r="EWJ87" s="168"/>
      <c r="EWK87" s="169"/>
      <c r="EWL87" s="170"/>
      <c r="EWM87" s="167"/>
      <c r="EWN87" s="43"/>
      <c r="EWO87" s="208"/>
      <c r="EWP87" s="157"/>
      <c r="EWQ87" s="211"/>
      <c r="EWR87" s="161"/>
      <c r="EWS87" s="161"/>
      <c r="EWT87" s="168"/>
      <c r="EWU87" s="169"/>
      <c r="EWV87" s="170"/>
      <c r="EWW87" s="167"/>
      <c r="EWX87" s="43"/>
      <c r="EWY87" s="208"/>
      <c r="EWZ87" s="157"/>
      <c r="EXA87" s="211"/>
      <c r="EXB87" s="161"/>
      <c r="EXC87" s="161"/>
      <c r="EXD87" s="168"/>
      <c r="EXE87" s="169"/>
      <c r="EXF87" s="170"/>
      <c r="EXG87" s="167"/>
      <c r="EXH87" s="43"/>
      <c r="EXI87" s="208"/>
      <c r="EXJ87" s="157"/>
      <c r="EXK87" s="211"/>
      <c r="EXL87" s="161"/>
      <c r="EXM87" s="161"/>
      <c r="EXN87" s="168"/>
      <c r="EXO87" s="169"/>
      <c r="EXP87" s="170"/>
      <c r="EXQ87" s="167"/>
      <c r="EXR87" s="43"/>
      <c r="EXS87" s="208"/>
      <c r="EXT87" s="157"/>
      <c r="EXU87" s="211"/>
      <c r="EXV87" s="161"/>
      <c r="EXW87" s="161"/>
      <c r="EXX87" s="168"/>
      <c r="EXY87" s="169"/>
      <c r="EXZ87" s="170"/>
      <c r="EYA87" s="167"/>
      <c r="EYB87" s="43"/>
      <c r="EYC87" s="208"/>
      <c r="EYD87" s="157"/>
      <c r="EYE87" s="211"/>
      <c r="EYF87" s="161"/>
      <c r="EYG87" s="161"/>
      <c r="EYH87" s="168"/>
      <c r="EYI87" s="169"/>
      <c r="EYJ87" s="170"/>
      <c r="EYK87" s="167"/>
      <c r="EYL87" s="43"/>
      <c r="EYM87" s="208"/>
      <c r="EYN87" s="157"/>
      <c r="EYO87" s="211"/>
      <c r="EYP87" s="161"/>
      <c r="EYQ87" s="161"/>
      <c r="EYR87" s="168"/>
      <c r="EYS87" s="169"/>
      <c r="EYT87" s="170"/>
      <c r="EYU87" s="167"/>
      <c r="EYV87" s="43"/>
      <c r="EYW87" s="208"/>
      <c r="EYX87" s="157"/>
      <c r="EYY87" s="211"/>
      <c r="EYZ87" s="161"/>
      <c r="EZA87" s="161"/>
      <c r="EZB87" s="168"/>
      <c r="EZC87" s="169"/>
      <c r="EZD87" s="170"/>
      <c r="EZE87" s="167"/>
      <c r="EZF87" s="43"/>
      <c r="EZG87" s="208"/>
      <c r="EZH87" s="157"/>
      <c r="EZI87" s="211"/>
      <c r="EZJ87" s="161"/>
      <c r="EZK87" s="161"/>
      <c r="EZL87" s="168"/>
      <c r="EZM87" s="169"/>
      <c r="EZN87" s="170"/>
      <c r="EZO87" s="167"/>
      <c r="EZP87" s="43"/>
      <c r="EZQ87" s="208"/>
      <c r="EZR87" s="157"/>
      <c r="EZS87" s="211"/>
      <c r="EZT87" s="161"/>
      <c r="EZU87" s="161"/>
      <c r="EZV87" s="168"/>
      <c r="EZW87" s="169"/>
      <c r="EZX87" s="170"/>
      <c r="EZY87" s="167"/>
      <c r="EZZ87" s="43"/>
      <c r="FAA87" s="208"/>
      <c r="FAB87" s="157"/>
      <c r="FAC87" s="211"/>
      <c r="FAD87" s="161"/>
      <c r="FAE87" s="161"/>
      <c r="FAF87" s="168"/>
      <c r="FAG87" s="169"/>
      <c r="FAH87" s="170"/>
      <c r="FAI87" s="167"/>
      <c r="FAJ87" s="43"/>
      <c r="FAK87" s="208"/>
      <c r="FAL87" s="157"/>
      <c r="FAM87" s="211"/>
      <c r="FAN87" s="161"/>
      <c r="FAO87" s="161"/>
      <c r="FAP87" s="168"/>
      <c r="FAQ87" s="169"/>
      <c r="FAR87" s="170"/>
      <c r="FAS87" s="167"/>
      <c r="FAT87" s="43"/>
      <c r="FAU87" s="208"/>
      <c r="FAV87" s="157"/>
      <c r="FAW87" s="211"/>
      <c r="FAX87" s="161"/>
      <c r="FAY87" s="161"/>
      <c r="FAZ87" s="168"/>
      <c r="FBA87" s="169"/>
      <c r="FBB87" s="170"/>
      <c r="FBC87" s="167"/>
      <c r="FBD87" s="43"/>
      <c r="FBE87" s="208"/>
      <c r="FBF87" s="157"/>
      <c r="FBG87" s="211"/>
      <c r="FBH87" s="161"/>
      <c r="FBI87" s="161"/>
      <c r="FBJ87" s="168"/>
      <c r="FBK87" s="169"/>
      <c r="FBL87" s="170"/>
      <c r="FBM87" s="167"/>
      <c r="FBN87" s="43"/>
      <c r="FBO87" s="208"/>
      <c r="FBP87" s="157"/>
      <c r="FBQ87" s="211"/>
      <c r="FBR87" s="161"/>
      <c r="FBS87" s="161"/>
      <c r="FBT87" s="168"/>
      <c r="FBU87" s="169"/>
      <c r="FBV87" s="170"/>
      <c r="FBW87" s="167"/>
      <c r="FBX87" s="43"/>
      <c r="FBY87" s="208"/>
      <c r="FBZ87" s="157"/>
      <c r="FCA87" s="211"/>
      <c r="FCB87" s="161"/>
      <c r="FCC87" s="161"/>
      <c r="FCD87" s="168"/>
      <c r="FCE87" s="169"/>
      <c r="FCF87" s="170"/>
      <c r="FCG87" s="167"/>
      <c r="FCH87" s="43"/>
      <c r="FCI87" s="208"/>
      <c r="FCJ87" s="157"/>
      <c r="FCK87" s="211"/>
      <c r="FCL87" s="161"/>
      <c r="FCM87" s="161"/>
      <c r="FCN87" s="168"/>
      <c r="FCO87" s="169"/>
      <c r="FCP87" s="170"/>
      <c r="FCQ87" s="167"/>
      <c r="FCR87" s="43"/>
      <c r="FCS87" s="208"/>
      <c r="FCT87" s="157"/>
      <c r="FCU87" s="211"/>
      <c r="FCV87" s="161"/>
      <c r="FCW87" s="161"/>
      <c r="FCX87" s="168"/>
      <c r="FCY87" s="169"/>
      <c r="FCZ87" s="170"/>
      <c r="FDA87" s="167"/>
      <c r="FDB87" s="43"/>
      <c r="FDC87" s="208"/>
      <c r="FDD87" s="157"/>
      <c r="FDE87" s="211"/>
      <c r="FDF87" s="161"/>
      <c r="FDG87" s="161"/>
      <c r="FDH87" s="168"/>
      <c r="FDI87" s="169"/>
      <c r="FDJ87" s="170"/>
      <c r="FDK87" s="167"/>
      <c r="FDL87" s="43"/>
      <c r="FDM87" s="208"/>
      <c r="FDN87" s="157"/>
      <c r="FDO87" s="211"/>
      <c r="FDP87" s="161"/>
      <c r="FDQ87" s="161"/>
      <c r="FDR87" s="168"/>
      <c r="FDS87" s="169"/>
      <c r="FDT87" s="170"/>
      <c r="FDU87" s="167"/>
      <c r="FDV87" s="43"/>
      <c r="FDW87" s="208"/>
      <c r="FDX87" s="157"/>
      <c r="FDY87" s="211"/>
      <c r="FDZ87" s="161"/>
      <c r="FEA87" s="161"/>
      <c r="FEB87" s="168"/>
      <c r="FEC87" s="169"/>
      <c r="FED87" s="170"/>
      <c r="FEE87" s="167"/>
      <c r="FEF87" s="43"/>
      <c r="FEG87" s="208"/>
      <c r="FEH87" s="157"/>
      <c r="FEI87" s="211"/>
      <c r="FEJ87" s="161"/>
      <c r="FEK87" s="161"/>
      <c r="FEL87" s="168"/>
      <c r="FEM87" s="169"/>
      <c r="FEN87" s="170"/>
      <c r="FEO87" s="167"/>
      <c r="FEP87" s="43"/>
      <c r="FEQ87" s="208"/>
      <c r="FER87" s="157"/>
      <c r="FES87" s="211"/>
      <c r="FET87" s="161"/>
      <c r="FEU87" s="161"/>
      <c r="FEV87" s="168"/>
      <c r="FEW87" s="169"/>
      <c r="FEX87" s="170"/>
      <c r="FEY87" s="167"/>
      <c r="FEZ87" s="43"/>
      <c r="FFA87" s="208"/>
      <c r="FFB87" s="157"/>
      <c r="FFC87" s="211"/>
      <c r="FFD87" s="161"/>
      <c r="FFE87" s="161"/>
      <c r="FFF87" s="168"/>
      <c r="FFG87" s="169"/>
      <c r="FFH87" s="170"/>
      <c r="FFI87" s="167"/>
      <c r="FFJ87" s="43"/>
      <c r="FFK87" s="208"/>
      <c r="FFL87" s="157"/>
      <c r="FFM87" s="211"/>
      <c r="FFN87" s="161"/>
      <c r="FFO87" s="161"/>
      <c r="FFP87" s="168"/>
      <c r="FFQ87" s="169"/>
      <c r="FFR87" s="170"/>
      <c r="FFS87" s="167"/>
      <c r="FFT87" s="43"/>
      <c r="FFU87" s="208"/>
      <c r="FFV87" s="157"/>
      <c r="FFW87" s="211"/>
      <c r="FFX87" s="161"/>
      <c r="FFY87" s="161"/>
      <c r="FFZ87" s="168"/>
      <c r="FGA87" s="169"/>
      <c r="FGB87" s="170"/>
      <c r="FGC87" s="167"/>
      <c r="FGD87" s="43"/>
      <c r="FGE87" s="208"/>
      <c r="FGF87" s="157"/>
      <c r="FGG87" s="211"/>
      <c r="FGH87" s="161"/>
      <c r="FGI87" s="161"/>
      <c r="FGJ87" s="168"/>
      <c r="FGK87" s="169"/>
      <c r="FGL87" s="170"/>
      <c r="FGM87" s="167"/>
      <c r="FGN87" s="43"/>
      <c r="FGO87" s="208"/>
      <c r="FGP87" s="157"/>
      <c r="FGQ87" s="211"/>
      <c r="FGR87" s="161"/>
      <c r="FGS87" s="161"/>
      <c r="FGT87" s="168"/>
      <c r="FGU87" s="169"/>
      <c r="FGV87" s="170"/>
      <c r="FGW87" s="167"/>
      <c r="FGX87" s="43"/>
      <c r="FGY87" s="208"/>
      <c r="FGZ87" s="157"/>
      <c r="FHA87" s="211"/>
      <c r="FHB87" s="161"/>
      <c r="FHC87" s="161"/>
      <c r="FHD87" s="168"/>
      <c r="FHE87" s="169"/>
      <c r="FHF87" s="170"/>
      <c r="FHG87" s="167"/>
      <c r="FHH87" s="43"/>
      <c r="FHI87" s="208"/>
      <c r="FHJ87" s="157"/>
      <c r="FHK87" s="211"/>
      <c r="FHL87" s="161"/>
      <c r="FHM87" s="161"/>
      <c r="FHN87" s="168"/>
      <c r="FHO87" s="169"/>
      <c r="FHP87" s="170"/>
      <c r="FHQ87" s="167"/>
      <c r="FHR87" s="43"/>
      <c r="FHS87" s="208"/>
      <c r="FHT87" s="157"/>
      <c r="FHU87" s="211"/>
      <c r="FHV87" s="161"/>
      <c r="FHW87" s="161"/>
      <c r="FHX87" s="168"/>
      <c r="FHY87" s="169"/>
      <c r="FHZ87" s="170"/>
      <c r="FIA87" s="167"/>
      <c r="FIB87" s="43"/>
      <c r="FIC87" s="208"/>
      <c r="FID87" s="157"/>
      <c r="FIE87" s="211"/>
      <c r="FIF87" s="161"/>
      <c r="FIG87" s="161"/>
      <c r="FIH87" s="168"/>
      <c r="FII87" s="169"/>
      <c r="FIJ87" s="170"/>
      <c r="FIK87" s="167"/>
      <c r="FIL87" s="43"/>
      <c r="FIM87" s="208"/>
      <c r="FIN87" s="157"/>
      <c r="FIO87" s="211"/>
      <c r="FIP87" s="161"/>
      <c r="FIQ87" s="161"/>
      <c r="FIR87" s="168"/>
      <c r="FIS87" s="169"/>
      <c r="FIT87" s="170"/>
      <c r="FIU87" s="167"/>
      <c r="FIV87" s="43"/>
      <c r="FIW87" s="208"/>
      <c r="FIX87" s="157"/>
      <c r="FIY87" s="211"/>
      <c r="FIZ87" s="161"/>
      <c r="FJA87" s="161"/>
      <c r="FJB87" s="168"/>
      <c r="FJC87" s="169"/>
      <c r="FJD87" s="170"/>
      <c r="FJE87" s="167"/>
      <c r="FJF87" s="43"/>
      <c r="FJG87" s="208"/>
      <c r="FJH87" s="157"/>
      <c r="FJI87" s="211"/>
      <c r="FJJ87" s="161"/>
      <c r="FJK87" s="161"/>
      <c r="FJL87" s="168"/>
      <c r="FJM87" s="169"/>
      <c r="FJN87" s="170"/>
      <c r="FJO87" s="167"/>
      <c r="FJP87" s="43"/>
      <c r="FJQ87" s="208"/>
      <c r="FJR87" s="157"/>
      <c r="FJS87" s="211"/>
      <c r="FJT87" s="161"/>
      <c r="FJU87" s="161"/>
      <c r="FJV87" s="168"/>
      <c r="FJW87" s="169"/>
      <c r="FJX87" s="170"/>
      <c r="FJY87" s="167"/>
      <c r="FJZ87" s="43"/>
      <c r="FKA87" s="208"/>
      <c r="FKB87" s="157"/>
      <c r="FKC87" s="211"/>
      <c r="FKD87" s="161"/>
      <c r="FKE87" s="161"/>
      <c r="FKF87" s="168"/>
      <c r="FKG87" s="169"/>
      <c r="FKH87" s="170"/>
      <c r="FKI87" s="167"/>
      <c r="FKJ87" s="43"/>
      <c r="FKK87" s="208"/>
      <c r="FKL87" s="157"/>
      <c r="FKM87" s="211"/>
      <c r="FKN87" s="161"/>
      <c r="FKO87" s="161"/>
      <c r="FKP87" s="168"/>
      <c r="FKQ87" s="169"/>
      <c r="FKR87" s="170"/>
      <c r="FKS87" s="167"/>
      <c r="FKT87" s="43"/>
      <c r="FKU87" s="208"/>
      <c r="FKV87" s="157"/>
      <c r="FKW87" s="211"/>
      <c r="FKX87" s="161"/>
      <c r="FKY87" s="161"/>
      <c r="FKZ87" s="168"/>
      <c r="FLA87" s="169"/>
      <c r="FLB87" s="170"/>
      <c r="FLC87" s="167"/>
      <c r="FLD87" s="43"/>
      <c r="FLE87" s="208"/>
      <c r="FLF87" s="157"/>
      <c r="FLG87" s="211"/>
      <c r="FLH87" s="161"/>
      <c r="FLI87" s="161"/>
      <c r="FLJ87" s="168"/>
      <c r="FLK87" s="169"/>
      <c r="FLL87" s="170"/>
      <c r="FLM87" s="167"/>
      <c r="FLN87" s="43"/>
      <c r="FLO87" s="208"/>
      <c r="FLP87" s="157"/>
      <c r="FLQ87" s="211"/>
      <c r="FLR87" s="161"/>
      <c r="FLS87" s="161"/>
      <c r="FLT87" s="168"/>
      <c r="FLU87" s="169"/>
      <c r="FLV87" s="170"/>
      <c r="FLW87" s="167"/>
      <c r="FLX87" s="43"/>
      <c r="FLY87" s="208"/>
      <c r="FLZ87" s="157"/>
      <c r="FMA87" s="211"/>
      <c r="FMB87" s="161"/>
      <c r="FMC87" s="161"/>
      <c r="FMD87" s="168"/>
      <c r="FME87" s="169"/>
      <c r="FMF87" s="170"/>
      <c r="FMG87" s="167"/>
      <c r="FMH87" s="43"/>
      <c r="FMI87" s="208"/>
      <c r="FMJ87" s="157"/>
      <c r="FMK87" s="211"/>
      <c r="FML87" s="161"/>
      <c r="FMM87" s="161"/>
      <c r="FMN87" s="168"/>
      <c r="FMO87" s="169"/>
      <c r="FMP87" s="170"/>
      <c r="FMQ87" s="167"/>
      <c r="FMR87" s="43"/>
      <c r="FMS87" s="208"/>
      <c r="FMT87" s="157"/>
      <c r="FMU87" s="211"/>
      <c r="FMV87" s="161"/>
      <c r="FMW87" s="161"/>
      <c r="FMX87" s="168"/>
      <c r="FMY87" s="169"/>
      <c r="FMZ87" s="170"/>
      <c r="FNA87" s="167"/>
      <c r="FNB87" s="43"/>
      <c r="FNC87" s="208"/>
      <c r="FND87" s="157"/>
      <c r="FNE87" s="211"/>
      <c r="FNF87" s="161"/>
      <c r="FNG87" s="161"/>
      <c r="FNH87" s="168"/>
      <c r="FNI87" s="169"/>
      <c r="FNJ87" s="170"/>
      <c r="FNK87" s="167"/>
      <c r="FNL87" s="43"/>
      <c r="FNM87" s="208"/>
      <c r="FNN87" s="157"/>
      <c r="FNO87" s="211"/>
      <c r="FNP87" s="161"/>
      <c r="FNQ87" s="161"/>
      <c r="FNR87" s="168"/>
      <c r="FNS87" s="169"/>
      <c r="FNT87" s="170"/>
      <c r="FNU87" s="167"/>
      <c r="FNV87" s="43"/>
      <c r="FNW87" s="208"/>
      <c r="FNX87" s="157"/>
      <c r="FNY87" s="211"/>
      <c r="FNZ87" s="161"/>
      <c r="FOA87" s="161"/>
      <c r="FOB87" s="168"/>
      <c r="FOC87" s="169"/>
      <c r="FOD87" s="170"/>
      <c r="FOE87" s="167"/>
      <c r="FOF87" s="43"/>
      <c r="FOG87" s="208"/>
      <c r="FOH87" s="157"/>
      <c r="FOI87" s="211"/>
      <c r="FOJ87" s="161"/>
      <c r="FOK87" s="161"/>
      <c r="FOL87" s="168"/>
      <c r="FOM87" s="169"/>
      <c r="FON87" s="170"/>
      <c r="FOO87" s="167"/>
      <c r="FOP87" s="43"/>
      <c r="FOQ87" s="208"/>
      <c r="FOR87" s="157"/>
      <c r="FOS87" s="211"/>
      <c r="FOT87" s="161"/>
      <c r="FOU87" s="161"/>
      <c r="FOV87" s="168"/>
      <c r="FOW87" s="169"/>
      <c r="FOX87" s="170"/>
      <c r="FOY87" s="167"/>
      <c r="FOZ87" s="43"/>
      <c r="FPA87" s="208"/>
      <c r="FPB87" s="157"/>
      <c r="FPC87" s="211"/>
      <c r="FPD87" s="161"/>
      <c r="FPE87" s="161"/>
      <c r="FPF87" s="168"/>
      <c r="FPG87" s="169"/>
      <c r="FPH87" s="170"/>
      <c r="FPI87" s="167"/>
      <c r="FPJ87" s="43"/>
      <c r="FPK87" s="208"/>
      <c r="FPL87" s="157"/>
      <c r="FPM87" s="211"/>
      <c r="FPN87" s="161"/>
      <c r="FPO87" s="161"/>
      <c r="FPP87" s="168"/>
      <c r="FPQ87" s="169"/>
      <c r="FPR87" s="170"/>
      <c r="FPS87" s="167"/>
      <c r="FPT87" s="43"/>
      <c r="FPU87" s="208"/>
      <c r="FPV87" s="157"/>
      <c r="FPW87" s="211"/>
      <c r="FPX87" s="161"/>
      <c r="FPY87" s="161"/>
      <c r="FPZ87" s="168"/>
      <c r="FQA87" s="169"/>
      <c r="FQB87" s="170"/>
      <c r="FQC87" s="167"/>
      <c r="FQD87" s="43"/>
      <c r="FQE87" s="208"/>
      <c r="FQF87" s="157"/>
      <c r="FQG87" s="211"/>
      <c r="FQH87" s="161"/>
      <c r="FQI87" s="161"/>
      <c r="FQJ87" s="168"/>
      <c r="FQK87" s="169"/>
      <c r="FQL87" s="170"/>
      <c r="FQM87" s="167"/>
      <c r="FQN87" s="43"/>
      <c r="FQO87" s="208"/>
      <c r="FQP87" s="157"/>
      <c r="FQQ87" s="211"/>
      <c r="FQR87" s="161"/>
      <c r="FQS87" s="161"/>
      <c r="FQT87" s="168"/>
      <c r="FQU87" s="169"/>
      <c r="FQV87" s="170"/>
      <c r="FQW87" s="167"/>
      <c r="FQX87" s="43"/>
      <c r="FQY87" s="208"/>
      <c r="FQZ87" s="157"/>
      <c r="FRA87" s="211"/>
      <c r="FRB87" s="161"/>
      <c r="FRC87" s="161"/>
      <c r="FRD87" s="168"/>
      <c r="FRE87" s="169"/>
      <c r="FRF87" s="170"/>
      <c r="FRG87" s="167"/>
      <c r="FRH87" s="43"/>
      <c r="FRI87" s="208"/>
      <c r="FRJ87" s="157"/>
      <c r="FRK87" s="211"/>
      <c r="FRL87" s="161"/>
      <c r="FRM87" s="161"/>
      <c r="FRN87" s="168"/>
      <c r="FRO87" s="169"/>
      <c r="FRP87" s="170"/>
      <c r="FRQ87" s="167"/>
      <c r="FRR87" s="43"/>
      <c r="FRS87" s="208"/>
      <c r="FRT87" s="157"/>
      <c r="FRU87" s="211"/>
      <c r="FRV87" s="161"/>
      <c r="FRW87" s="161"/>
      <c r="FRX87" s="168"/>
      <c r="FRY87" s="169"/>
      <c r="FRZ87" s="170"/>
      <c r="FSA87" s="167"/>
      <c r="FSB87" s="43"/>
      <c r="FSC87" s="208"/>
      <c r="FSD87" s="157"/>
      <c r="FSE87" s="211"/>
      <c r="FSF87" s="161"/>
      <c r="FSG87" s="161"/>
      <c r="FSH87" s="168"/>
      <c r="FSI87" s="169"/>
      <c r="FSJ87" s="170"/>
      <c r="FSK87" s="167"/>
      <c r="FSL87" s="43"/>
      <c r="FSM87" s="208"/>
      <c r="FSN87" s="157"/>
      <c r="FSO87" s="211"/>
      <c r="FSP87" s="161"/>
      <c r="FSQ87" s="161"/>
      <c r="FSR87" s="168"/>
      <c r="FSS87" s="169"/>
      <c r="FST87" s="170"/>
      <c r="FSU87" s="167"/>
      <c r="FSV87" s="43"/>
      <c r="FSW87" s="208"/>
      <c r="FSX87" s="157"/>
      <c r="FSY87" s="211"/>
      <c r="FSZ87" s="161"/>
      <c r="FTA87" s="161"/>
      <c r="FTB87" s="168"/>
      <c r="FTC87" s="169"/>
      <c r="FTD87" s="170"/>
      <c r="FTE87" s="167"/>
      <c r="FTF87" s="43"/>
      <c r="FTG87" s="208"/>
      <c r="FTH87" s="157"/>
      <c r="FTI87" s="211"/>
      <c r="FTJ87" s="161"/>
      <c r="FTK87" s="161"/>
      <c r="FTL87" s="168"/>
      <c r="FTM87" s="169"/>
      <c r="FTN87" s="170"/>
      <c r="FTO87" s="167"/>
      <c r="FTP87" s="43"/>
      <c r="FTQ87" s="208"/>
      <c r="FTR87" s="157"/>
      <c r="FTS87" s="211"/>
      <c r="FTT87" s="161"/>
      <c r="FTU87" s="161"/>
      <c r="FTV87" s="168"/>
      <c r="FTW87" s="169"/>
      <c r="FTX87" s="170"/>
      <c r="FTY87" s="167"/>
      <c r="FTZ87" s="43"/>
      <c r="FUA87" s="208"/>
      <c r="FUB87" s="157"/>
      <c r="FUC87" s="211"/>
      <c r="FUD87" s="161"/>
      <c r="FUE87" s="161"/>
      <c r="FUF87" s="168"/>
      <c r="FUG87" s="169"/>
      <c r="FUH87" s="170"/>
      <c r="FUI87" s="167"/>
      <c r="FUJ87" s="43"/>
      <c r="FUK87" s="208"/>
      <c r="FUL87" s="157"/>
      <c r="FUM87" s="211"/>
      <c r="FUN87" s="161"/>
      <c r="FUO87" s="161"/>
      <c r="FUP87" s="168"/>
      <c r="FUQ87" s="169"/>
      <c r="FUR87" s="170"/>
      <c r="FUS87" s="167"/>
      <c r="FUT87" s="43"/>
      <c r="FUU87" s="208"/>
      <c r="FUV87" s="157"/>
      <c r="FUW87" s="211"/>
      <c r="FUX87" s="161"/>
      <c r="FUY87" s="161"/>
      <c r="FUZ87" s="168"/>
      <c r="FVA87" s="169"/>
      <c r="FVB87" s="170"/>
      <c r="FVC87" s="167"/>
      <c r="FVD87" s="43"/>
      <c r="FVE87" s="208"/>
      <c r="FVF87" s="157"/>
      <c r="FVG87" s="211"/>
      <c r="FVH87" s="161"/>
      <c r="FVI87" s="161"/>
      <c r="FVJ87" s="168"/>
      <c r="FVK87" s="169"/>
      <c r="FVL87" s="170"/>
      <c r="FVM87" s="167"/>
      <c r="FVN87" s="43"/>
      <c r="FVO87" s="208"/>
      <c r="FVP87" s="157"/>
      <c r="FVQ87" s="211"/>
      <c r="FVR87" s="161"/>
      <c r="FVS87" s="161"/>
      <c r="FVT87" s="168"/>
      <c r="FVU87" s="169"/>
      <c r="FVV87" s="170"/>
      <c r="FVW87" s="167"/>
      <c r="FVX87" s="43"/>
      <c r="FVY87" s="208"/>
      <c r="FVZ87" s="157"/>
      <c r="FWA87" s="211"/>
      <c r="FWB87" s="161"/>
      <c r="FWC87" s="161"/>
      <c r="FWD87" s="168"/>
      <c r="FWE87" s="169"/>
      <c r="FWF87" s="170"/>
      <c r="FWG87" s="167"/>
      <c r="FWH87" s="43"/>
      <c r="FWI87" s="208"/>
      <c r="FWJ87" s="157"/>
      <c r="FWK87" s="211"/>
      <c r="FWL87" s="161"/>
      <c r="FWM87" s="161"/>
      <c r="FWN87" s="168"/>
      <c r="FWO87" s="169"/>
      <c r="FWP87" s="170"/>
      <c r="FWQ87" s="167"/>
      <c r="FWR87" s="43"/>
      <c r="FWS87" s="208"/>
      <c r="FWT87" s="157"/>
      <c r="FWU87" s="211"/>
      <c r="FWV87" s="161"/>
      <c r="FWW87" s="161"/>
      <c r="FWX87" s="168"/>
      <c r="FWY87" s="169"/>
      <c r="FWZ87" s="170"/>
      <c r="FXA87" s="167"/>
      <c r="FXB87" s="43"/>
      <c r="FXC87" s="208"/>
      <c r="FXD87" s="157"/>
      <c r="FXE87" s="211"/>
      <c r="FXF87" s="161"/>
      <c r="FXG87" s="161"/>
      <c r="FXH87" s="168"/>
      <c r="FXI87" s="169"/>
      <c r="FXJ87" s="170"/>
      <c r="FXK87" s="167"/>
      <c r="FXL87" s="43"/>
      <c r="FXM87" s="208"/>
      <c r="FXN87" s="157"/>
      <c r="FXO87" s="211"/>
      <c r="FXP87" s="161"/>
      <c r="FXQ87" s="161"/>
      <c r="FXR87" s="168"/>
      <c r="FXS87" s="169"/>
      <c r="FXT87" s="170"/>
      <c r="FXU87" s="167"/>
      <c r="FXV87" s="43"/>
      <c r="FXW87" s="208"/>
      <c r="FXX87" s="157"/>
      <c r="FXY87" s="211"/>
      <c r="FXZ87" s="161"/>
      <c r="FYA87" s="161"/>
      <c r="FYB87" s="168"/>
      <c r="FYC87" s="169"/>
      <c r="FYD87" s="170"/>
      <c r="FYE87" s="167"/>
      <c r="FYF87" s="43"/>
      <c r="FYG87" s="208"/>
      <c r="FYH87" s="157"/>
      <c r="FYI87" s="211"/>
      <c r="FYJ87" s="161"/>
      <c r="FYK87" s="161"/>
      <c r="FYL87" s="168"/>
      <c r="FYM87" s="169"/>
      <c r="FYN87" s="170"/>
      <c r="FYO87" s="167"/>
      <c r="FYP87" s="43"/>
      <c r="FYQ87" s="208"/>
      <c r="FYR87" s="157"/>
      <c r="FYS87" s="211"/>
      <c r="FYT87" s="161"/>
      <c r="FYU87" s="161"/>
      <c r="FYV87" s="168"/>
      <c r="FYW87" s="169"/>
      <c r="FYX87" s="170"/>
      <c r="FYY87" s="167"/>
      <c r="FYZ87" s="43"/>
      <c r="FZA87" s="208"/>
      <c r="FZB87" s="157"/>
      <c r="FZC87" s="211"/>
      <c r="FZD87" s="161"/>
      <c r="FZE87" s="161"/>
      <c r="FZF87" s="168"/>
      <c r="FZG87" s="169"/>
      <c r="FZH87" s="170"/>
      <c r="FZI87" s="167"/>
      <c r="FZJ87" s="43"/>
      <c r="FZK87" s="208"/>
      <c r="FZL87" s="157"/>
      <c r="FZM87" s="211"/>
      <c r="FZN87" s="161"/>
      <c r="FZO87" s="161"/>
      <c r="FZP87" s="168"/>
      <c r="FZQ87" s="169"/>
      <c r="FZR87" s="170"/>
      <c r="FZS87" s="167"/>
      <c r="FZT87" s="43"/>
      <c r="FZU87" s="208"/>
      <c r="FZV87" s="157"/>
      <c r="FZW87" s="211"/>
      <c r="FZX87" s="161"/>
      <c r="FZY87" s="161"/>
      <c r="FZZ87" s="168"/>
      <c r="GAA87" s="169"/>
      <c r="GAB87" s="170"/>
      <c r="GAC87" s="167"/>
      <c r="GAD87" s="43"/>
      <c r="GAE87" s="208"/>
      <c r="GAF87" s="157"/>
      <c r="GAG87" s="211"/>
      <c r="GAH87" s="161"/>
      <c r="GAI87" s="161"/>
      <c r="GAJ87" s="168"/>
      <c r="GAK87" s="169"/>
      <c r="GAL87" s="170"/>
      <c r="GAM87" s="167"/>
      <c r="GAN87" s="43"/>
      <c r="GAO87" s="208"/>
      <c r="GAP87" s="157"/>
      <c r="GAQ87" s="211"/>
      <c r="GAR87" s="161"/>
      <c r="GAS87" s="161"/>
      <c r="GAT87" s="168"/>
      <c r="GAU87" s="169"/>
      <c r="GAV87" s="170"/>
      <c r="GAW87" s="167"/>
      <c r="GAX87" s="43"/>
      <c r="GAY87" s="208"/>
      <c r="GAZ87" s="157"/>
      <c r="GBA87" s="211"/>
      <c r="GBB87" s="161"/>
      <c r="GBC87" s="161"/>
      <c r="GBD87" s="168"/>
      <c r="GBE87" s="169"/>
      <c r="GBF87" s="170"/>
      <c r="GBG87" s="167"/>
      <c r="GBH87" s="43"/>
      <c r="GBI87" s="208"/>
      <c r="GBJ87" s="157"/>
      <c r="GBK87" s="211"/>
      <c r="GBL87" s="161"/>
      <c r="GBM87" s="161"/>
      <c r="GBN87" s="168"/>
      <c r="GBO87" s="169"/>
      <c r="GBP87" s="170"/>
      <c r="GBQ87" s="167"/>
      <c r="GBR87" s="43"/>
      <c r="GBS87" s="208"/>
      <c r="GBT87" s="157"/>
      <c r="GBU87" s="211"/>
      <c r="GBV87" s="161"/>
      <c r="GBW87" s="161"/>
      <c r="GBX87" s="168"/>
      <c r="GBY87" s="169"/>
      <c r="GBZ87" s="170"/>
      <c r="GCA87" s="167"/>
      <c r="GCB87" s="43"/>
      <c r="GCC87" s="208"/>
      <c r="GCD87" s="157"/>
      <c r="GCE87" s="211"/>
      <c r="GCF87" s="161"/>
      <c r="GCG87" s="161"/>
      <c r="GCH87" s="168"/>
      <c r="GCI87" s="169"/>
      <c r="GCJ87" s="170"/>
      <c r="GCK87" s="167"/>
      <c r="GCL87" s="43"/>
      <c r="GCM87" s="208"/>
      <c r="GCN87" s="157"/>
      <c r="GCO87" s="211"/>
      <c r="GCP87" s="161"/>
      <c r="GCQ87" s="161"/>
      <c r="GCR87" s="168"/>
      <c r="GCS87" s="169"/>
      <c r="GCT87" s="170"/>
      <c r="GCU87" s="167"/>
      <c r="GCV87" s="43"/>
      <c r="GCW87" s="208"/>
      <c r="GCX87" s="157"/>
      <c r="GCY87" s="211"/>
      <c r="GCZ87" s="161"/>
      <c r="GDA87" s="161"/>
      <c r="GDB87" s="168"/>
      <c r="GDC87" s="169"/>
      <c r="GDD87" s="170"/>
      <c r="GDE87" s="167"/>
      <c r="GDF87" s="43"/>
      <c r="GDG87" s="208"/>
      <c r="GDH87" s="157"/>
      <c r="GDI87" s="211"/>
      <c r="GDJ87" s="161"/>
      <c r="GDK87" s="161"/>
      <c r="GDL87" s="168"/>
      <c r="GDM87" s="169"/>
      <c r="GDN87" s="170"/>
      <c r="GDO87" s="167"/>
      <c r="GDP87" s="43"/>
      <c r="GDQ87" s="208"/>
      <c r="GDR87" s="157"/>
      <c r="GDS87" s="211"/>
      <c r="GDT87" s="161"/>
      <c r="GDU87" s="161"/>
      <c r="GDV87" s="168"/>
      <c r="GDW87" s="169"/>
      <c r="GDX87" s="170"/>
      <c r="GDY87" s="167"/>
      <c r="GDZ87" s="43"/>
      <c r="GEA87" s="208"/>
      <c r="GEB87" s="157"/>
      <c r="GEC87" s="211"/>
      <c r="GED87" s="161"/>
      <c r="GEE87" s="161"/>
      <c r="GEF87" s="168"/>
      <c r="GEG87" s="169"/>
      <c r="GEH87" s="170"/>
      <c r="GEI87" s="167"/>
      <c r="GEJ87" s="43"/>
      <c r="GEK87" s="208"/>
      <c r="GEL87" s="157"/>
      <c r="GEM87" s="211"/>
      <c r="GEN87" s="161"/>
      <c r="GEO87" s="161"/>
      <c r="GEP87" s="168"/>
      <c r="GEQ87" s="169"/>
      <c r="GER87" s="170"/>
      <c r="GES87" s="167"/>
      <c r="GET87" s="43"/>
      <c r="GEU87" s="208"/>
      <c r="GEV87" s="157"/>
      <c r="GEW87" s="211"/>
      <c r="GEX87" s="161"/>
      <c r="GEY87" s="161"/>
      <c r="GEZ87" s="168"/>
      <c r="GFA87" s="169"/>
      <c r="GFB87" s="170"/>
      <c r="GFC87" s="167"/>
      <c r="GFD87" s="43"/>
      <c r="GFE87" s="208"/>
      <c r="GFF87" s="157"/>
      <c r="GFG87" s="211"/>
      <c r="GFH87" s="161"/>
      <c r="GFI87" s="161"/>
      <c r="GFJ87" s="168"/>
      <c r="GFK87" s="169"/>
      <c r="GFL87" s="170"/>
      <c r="GFM87" s="167"/>
      <c r="GFN87" s="43"/>
      <c r="GFO87" s="208"/>
      <c r="GFP87" s="157"/>
      <c r="GFQ87" s="211"/>
      <c r="GFR87" s="161"/>
      <c r="GFS87" s="161"/>
      <c r="GFT87" s="168"/>
      <c r="GFU87" s="169"/>
      <c r="GFV87" s="170"/>
      <c r="GFW87" s="167"/>
      <c r="GFX87" s="43"/>
      <c r="GFY87" s="208"/>
      <c r="GFZ87" s="157"/>
      <c r="GGA87" s="211"/>
      <c r="GGB87" s="161"/>
      <c r="GGC87" s="161"/>
      <c r="GGD87" s="168"/>
      <c r="GGE87" s="169"/>
      <c r="GGF87" s="170"/>
      <c r="GGG87" s="167"/>
      <c r="GGH87" s="43"/>
      <c r="GGI87" s="208"/>
      <c r="GGJ87" s="157"/>
      <c r="GGK87" s="211"/>
      <c r="GGL87" s="161"/>
      <c r="GGM87" s="161"/>
      <c r="GGN87" s="168"/>
      <c r="GGO87" s="169"/>
      <c r="GGP87" s="170"/>
      <c r="GGQ87" s="167"/>
      <c r="GGR87" s="43"/>
      <c r="GGS87" s="208"/>
      <c r="GGT87" s="157"/>
      <c r="GGU87" s="211"/>
      <c r="GGV87" s="161"/>
      <c r="GGW87" s="161"/>
      <c r="GGX87" s="168"/>
      <c r="GGY87" s="169"/>
      <c r="GGZ87" s="170"/>
      <c r="GHA87" s="167"/>
      <c r="GHB87" s="43"/>
      <c r="GHC87" s="208"/>
      <c r="GHD87" s="157"/>
      <c r="GHE87" s="211"/>
      <c r="GHF87" s="161"/>
      <c r="GHG87" s="161"/>
      <c r="GHH87" s="168"/>
      <c r="GHI87" s="169"/>
      <c r="GHJ87" s="170"/>
      <c r="GHK87" s="167"/>
      <c r="GHL87" s="43"/>
      <c r="GHM87" s="208"/>
      <c r="GHN87" s="157"/>
      <c r="GHO87" s="211"/>
      <c r="GHP87" s="161"/>
      <c r="GHQ87" s="161"/>
      <c r="GHR87" s="168"/>
      <c r="GHS87" s="169"/>
      <c r="GHT87" s="170"/>
      <c r="GHU87" s="167"/>
      <c r="GHV87" s="43"/>
      <c r="GHW87" s="208"/>
      <c r="GHX87" s="157"/>
      <c r="GHY87" s="211"/>
      <c r="GHZ87" s="161"/>
      <c r="GIA87" s="161"/>
      <c r="GIB87" s="168"/>
      <c r="GIC87" s="169"/>
      <c r="GID87" s="170"/>
      <c r="GIE87" s="167"/>
      <c r="GIF87" s="43"/>
      <c r="GIG87" s="208"/>
      <c r="GIH87" s="157"/>
      <c r="GII87" s="211"/>
      <c r="GIJ87" s="161"/>
      <c r="GIK87" s="161"/>
      <c r="GIL87" s="168"/>
      <c r="GIM87" s="169"/>
      <c r="GIN87" s="170"/>
      <c r="GIO87" s="167"/>
      <c r="GIP87" s="43"/>
      <c r="GIQ87" s="208"/>
      <c r="GIR87" s="157"/>
      <c r="GIS87" s="211"/>
      <c r="GIT87" s="161"/>
      <c r="GIU87" s="161"/>
      <c r="GIV87" s="168"/>
      <c r="GIW87" s="169"/>
      <c r="GIX87" s="170"/>
      <c r="GIY87" s="167"/>
      <c r="GIZ87" s="43"/>
      <c r="GJA87" s="208"/>
      <c r="GJB87" s="157"/>
      <c r="GJC87" s="211"/>
      <c r="GJD87" s="161"/>
      <c r="GJE87" s="161"/>
      <c r="GJF87" s="168"/>
      <c r="GJG87" s="169"/>
      <c r="GJH87" s="170"/>
      <c r="GJI87" s="167"/>
      <c r="GJJ87" s="43"/>
      <c r="GJK87" s="208"/>
      <c r="GJL87" s="157"/>
      <c r="GJM87" s="211"/>
      <c r="GJN87" s="161"/>
      <c r="GJO87" s="161"/>
      <c r="GJP87" s="168"/>
      <c r="GJQ87" s="169"/>
      <c r="GJR87" s="170"/>
      <c r="GJS87" s="167"/>
      <c r="GJT87" s="43"/>
      <c r="GJU87" s="208"/>
      <c r="GJV87" s="157"/>
      <c r="GJW87" s="211"/>
      <c r="GJX87" s="161"/>
      <c r="GJY87" s="161"/>
      <c r="GJZ87" s="168"/>
      <c r="GKA87" s="169"/>
      <c r="GKB87" s="170"/>
      <c r="GKC87" s="167"/>
      <c r="GKD87" s="43"/>
      <c r="GKE87" s="208"/>
      <c r="GKF87" s="157"/>
      <c r="GKG87" s="211"/>
      <c r="GKH87" s="161"/>
      <c r="GKI87" s="161"/>
      <c r="GKJ87" s="168"/>
      <c r="GKK87" s="169"/>
      <c r="GKL87" s="170"/>
      <c r="GKM87" s="167"/>
      <c r="GKN87" s="43"/>
      <c r="GKO87" s="208"/>
      <c r="GKP87" s="157"/>
      <c r="GKQ87" s="211"/>
      <c r="GKR87" s="161"/>
      <c r="GKS87" s="161"/>
      <c r="GKT87" s="168"/>
      <c r="GKU87" s="169"/>
      <c r="GKV87" s="170"/>
      <c r="GKW87" s="167"/>
      <c r="GKX87" s="43"/>
      <c r="GKY87" s="208"/>
      <c r="GKZ87" s="157"/>
      <c r="GLA87" s="211"/>
      <c r="GLB87" s="161"/>
      <c r="GLC87" s="161"/>
      <c r="GLD87" s="168"/>
      <c r="GLE87" s="169"/>
      <c r="GLF87" s="170"/>
      <c r="GLG87" s="167"/>
      <c r="GLH87" s="43"/>
      <c r="GLI87" s="208"/>
      <c r="GLJ87" s="157"/>
      <c r="GLK87" s="211"/>
      <c r="GLL87" s="161"/>
      <c r="GLM87" s="161"/>
      <c r="GLN87" s="168"/>
      <c r="GLO87" s="169"/>
      <c r="GLP87" s="170"/>
      <c r="GLQ87" s="167"/>
      <c r="GLR87" s="43"/>
      <c r="GLS87" s="208"/>
      <c r="GLT87" s="157"/>
      <c r="GLU87" s="211"/>
      <c r="GLV87" s="161"/>
      <c r="GLW87" s="161"/>
      <c r="GLX87" s="168"/>
      <c r="GLY87" s="169"/>
      <c r="GLZ87" s="170"/>
      <c r="GMA87" s="167"/>
      <c r="GMB87" s="43"/>
      <c r="GMC87" s="208"/>
      <c r="GMD87" s="157"/>
      <c r="GME87" s="211"/>
      <c r="GMF87" s="161"/>
      <c r="GMG87" s="161"/>
      <c r="GMH87" s="168"/>
      <c r="GMI87" s="169"/>
      <c r="GMJ87" s="170"/>
      <c r="GMK87" s="167"/>
      <c r="GML87" s="43"/>
      <c r="GMM87" s="208"/>
      <c r="GMN87" s="157"/>
      <c r="GMO87" s="211"/>
      <c r="GMP87" s="161"/>
      <c r="GMQ87" s="161"/>
      <c r="GMR87" s="168"/>
      <c r="GMS87" s="169"/>
      <c r="GMT87" s="170"/>
      <c r="GMU87" s="167"/>
      <c r="GMV87" s="43"/>
      <c r="GMW87" s="208"/>
      <c r="GMX87" s="157"/>
      <c r="GMY87" s="211"/>
      <c r="GMZ87" s="161"/>
      <c r="GNA87" s="161"/>
      <c r="GNB87" s="168"/>
      <c r="GNC87" s="169"/>
      <c r="GND87" s="170"/>
      <c r="GNE87" s="167"/>
      <c r="GNF87" s="43"/>
      <c r="GNG87" s="208"/>
      <c r="GNH87" s="157"/>
      <c r="GNI87" s="211"/>
      <c r="GNJ87" s="161"/>
      <c r="GNK87" s="161"/>
      <c r="GNL87" s="168"/>
      <c r="GNM87" s="169"/>
      <c r="GNN87" s="170"/>
      <c r="GNO87" s="167"/>
      <c r="GNP87" s="43"/>
      <c r="GNQ87" s="208"/>
      <c r="GNR87" s="157"/>
      <c r="GNS87" s="211"/>
      <c r="GNT87" s="161"/>
      <c r="GNU87" s="161"/>
      <c r="GNV87" s="168"/>
      <c r="GNW87" s="169"/>
      <c r="GNX87" s="170"/>
      <c r="GNY87" s="167"/>
      <c r="GNZ87" s="43"/>
      <c r="GOA87" s="208"/>
      <c r="GOB87" s="157"/>
      <c r="GOC87" s="211"/>
      <c r="GOD87" s="161"/>
      <c r="GOE87" s="161"/>
      <c r="GOF87" s="168"/>
      <c r="GOG87" s="169"/>
      <c r="GOH87" s="170"/>
      <c r="GOI87" s="167"/>
      <c r="GOJ87" s="43"/>
      <c r="GOK87" s="208"/>
      <c r="GOL87" s="157"/>
      <c r="GOM87" s="211"/>
      <c r="GON87" s="161"/>
      <c r="GOO87" s="161"/>
      <c r="GOP87" s="168"/>
      <c r="GOQ87" s="169"/>
      <c r="GOR87" s="170"/>
      <c r="GOS87" s="167"/>
      <c r="GOT87" s="43"/>
      <c r="GOU87" s="208"/>
      <c r="GOV87" s="157"/>
      <c r="GOW87" s="211"/>
      <c r="GOX87" s="161"/>
      <c r="GOY87" s="161"/>
      <c r="GOZ87" s="168"/>
      <c r="GPA87" s="169"/>
      <c r="GPB87" s="170"/>
      <c r="GPC87" s="167"/>
      <c r="GPD87" s="43"/>
      <c r="GPE87" s="208"/>
      <c r="GPF87" s="157"/>
      <c r="GPG87" s="211"/>
      <c r="GPH87" s="161"/>
      <c r="GPI87" s="161"/>
      <c r="GPJ87" s="168"/>
      <c r="GPK87" s="169"/>
      <c r="GPL87" s="170"/>
      <c r="GPM87" s="167"/>
      <c r="GPN87" s="43"/>
      <c r="GPO87" s="208"/>
      <c r="GPP87" s="157"/>
      <c r="GPQ87" s="211"/>
      <c r="GPR87" s="161"/>
      <c r="GPS87" s="161"/>
      <c r="GPT87" s="168"/>
      <c r="GPU87" s="169"/>
      <c r="GPV87" s="170"/>
      <c r="GPW87" s="167"/>
      <c r="GPX87" s="43"/>
      <c r="GPY87" s="208"/>
      <c r="GPZ87" s="157"/>
      <c r="GQA87" s="211"/>
      <c r="GQB87" s="161"/>
      <c r="GQC87" s="161"/>
      <c r="GQD87" s="168"/>
      <c r="GQE87" s="169"/>
      <c r="GQF87" s="170"/>
      <c r="GQG87" s="167"/>
      <c r="GQH87" s="43"/>
      <c r="GQI87" s="208"/>
      <c r="GQJ87" s="157"/>
      <c r="GQK87" s="211"/>
      <c r="GQL87" s="161"/>
      <c r="GQM87" s="161"/>
      <c r="GQN87" s="168"/>
      <c r="GQO87" s="169"/>
      <c r="GQP87" s="170"/>
      <c r="GQQ87" s="167"/>
      <c r="GQR87" s="43"/>
      <c r="GQS87" s="208"/>
      <c r="GQT87" s="157"/>
      <c r="GQU87" s="211"/>
      <c r="GQV87" s="161"/>
      <c r="GQW87" s="161"/>
      <c r="GQX87" s="168"/>
      <c r="GQY87" s="169"/>
      <c r="GQZ87" s="170"/>
      <c r="GRA87" s="167"/>
      <c r="GRB87" s="43"/>
      <c r="GRC87" s="208"/>
      <c r="GRD87" s="157"/>
      <c r="GRE87" s="211"/>
      <c r="GRF87" s="161"/>
      <c r="GRG87" s="161"/>
      <c r="GRH87" s="168"/>
      <c r="GRI87" s="169"/>
      <c r="GRJ87" s="170"/>
      <c r="GRK87" s="167"/>
      <c r="GRL87" s="43"/>
      <c r="GRM87" s="208"/>
      <c r="GRN87" s="157"/>
      <c r="GRO87" s="211"/>
      <c r="GRP87" s="161"/>
      <c r="GRQ87" s="161"/>
      <c r="GRR87" s="168"/>
      <c r="GRS87" s="169"/>
      <c r="GRT87" s="170"/>
      <c r="GRU87" s="167"/>
      <c r="GRV87" s="43"/>
      <c r="GRW87" s="208"/>
      <c r="GRX87" s="157"/>
      <c r="GRY87" s="211"/>
      <c r="GRZ87" s="161"/>
      <c r="GSA87" s="161"/>
      <c r="GSB87" s="168"/>
      <c r="GSC87" s="169"/>
      <c r="GSD87" s="170"/>
      <c r="GSE87" s="167"/>
      <c r="GSF87" s="43"/>
      <c r="GSG87" s="208"/>
      <c r="GSH87" s="157"/>
      <c r="GSI87" s="211"/>
      <c r="GSJ87" s="161"/>
      <c r="GSK87" s="161"/>
      <c r="GSL87" s="168"/>
      <c r="GSM87" s="169"/>
      <c r="GSN87" s="170"/>
      <c r="GSO87" s="167"/>
      <c r="GSP87" s="43"/>
      <c r="GSQ87" s="208"/>
      <c r="GSR87" s="157"/>
      <c r="GSS87" s="211"/>
      <c r="GST87" s="161"/>
      <c r="GSU87" s="161"/>
      <c r="GSV87" s="168"/>
      <c r="GSW87" s="169"/>
      <c r="GSX87" s="170"/>
      <c r="GSY87" s="167"/>
      <c r="GSZ87" s="43"/>
      <c r="GTA87" s="208"/>
      <c r="GTB87" s="157"/>
      <c r="GTC87" s="211"/>
      <c r="GTD87" s="161"/>
      <c r="GTE87" s="161"/>
      <c r="GTF87" s="168"/>
      <c r="GTG87" s="169"/>
      <c r="GTH87" s="170"/>
      <c r="GTI87" s="167"/>
      <c r="GTJ87" s="43"/>
      <c r="GTK87" s="208"/>
      <c r="GTL87" s="157"/>
      <c r="GTM87" s="211"/>
      <c r="GTN87" s="161"/>
      <c r="GTO87" s="161"/>
      <c r="GTP87" s="168"/>
      <c r="GTQ87" s="169"/>
      <c r="GTR87" s="170"/>
      <c r="GTS87" s="167"/>
      <c r="GTT87" s="43"/>
      <c r="GTU87" s="208"/>
      <c r="GTV87" s="157"/>
      <c r="GTW87" s="211"/>
      <c r="GTX87" s="161"/>
      <c r="GTY87" s="161"/>
      <c r="GTZ87" s="168"/>
      <c r="GUA87" s="169"/>
      <c r="GUB87" s="170"/>
      <c r="GUC87" s="167"/>
      <c r="GUD87" s="43"/>
      <c r="GUE87" s="208"/>
      <c r="GUF87" s="157"/>
      <c r="GUG87" s="211"/>
      <c r="GUH87" s="161"/>
      <c r="GUI87" s="161"/>
      <c r="GUJ87" s="168"/>
      <c r="GUK87" s="169"/>
      <c r="GUL87" s="170"/>
      <c r="GUM87" s="167"/>
      <c r="GUN87" s="43"/>
      <c r="GUO87" s="208"/>
      <c r="GUP87" s="157"/>
      <c r="GUQ87" s="211"/>
      <c r="GUR87" s="161"/>
      <c r="GUS87" s="161"/>
      <c r="GUT87" s="168"/>
      <c r="GUU87" s="169"/>
      <c r="GUV87" s="170"/>
      <c r="GUW87" s="167"/>
      <c r="GUX87" s="43"/>
      <c r="GUY87" s="208"/>
      <c r="GUZ87" s="157"/>
      <c r="GVA87" s="211"/>
      <c r="GVB87" s="161"/>
      <c r="GVC87" s="161"/>
      <c r="GVD87" s="168"/>
      <c r="GVE87" s="169"/>
      <c r="GVF87" s="170"/>
      <c r="GVG87" s="167"/>
      <c r="GVH87" s="43"/>
      <c r="GVI87" s="208"/>
      <c r="GVJ87" s="157"/>
      <c r="GVK87" s="211"/>
      <c r="GVL87" s="161"/>
      <c r="GVM87" s="161"/>
      <c r="GVN87" s="168"/>
      <c r="GVO87" s="169"/>
      <c r="GVP87" s="170"/>
      <c r="GVQ87" s="167"/>
      <c r="GVR87" s="43"/>
      <c r="GVS87" s="208"/>
      <c r="GVT87" s="157"/>
      <c r="GVU87" s="211"/>
      <c r="GVV87" s="161"/>
      <c r="GVW87" s="161"/>
      <c r="GVX87" s="168"/>
      <c r="GVY87" s="169"/>
      <c r="GVZ87" s="170"/>
      <c r="GWA87" s="167"/>
      <c r="GWB87" s="43"/>
      <c r="GWC87" s="208"/>
      <c r="GWD87" s="157"/>
      <c r="GWE87" s="211"/>
      <c r="GWF87" s="161"/>
      <c r="GWG87" s="161"/>
      <c r="GWH87" s="168"/>
      <c r="GWI87" s="169"/>
      <c r="GWJ87" s="170"/>
      <c r="GWK87" s="167"/>
      <c r="GWL87" s="43"/>
      <c r="GWM87" s="208"/>
      <c r="GWN87" s="157"/>
      <c r="GWO87" s="211"/>
      <c r="GWP87" s="161"/>
      <c r="GWQ87" s="161"/>
      <c r="GWR87" s="168"/>
      <c r="GWS87" s="169"/>
      <c r="GWT87" s="170"/>
      <c r="GWU87" s="167"/>
      <c r="GWV87" s="43"/>
      <c r="GWW87" s="208"/>
      <c r="GWX87" s="157"/>
      <c r="GWY87" s="211"/>
      <c r="GWZ87" s="161"/>
      <c r="GXA87" s="161"/>
      <c r="GXB87" s="168"/>
      <c r="GXC87" s="169"/>
      <c r="GXD87" s="170"/>
      <c r="GXE87" s="167"/>
      <c r="GXF87" s="43"/>
      <c r="GXG87" s="208"/>
      <c r="GXH87" s="157"/>
      <c r="GXI87" s="211"/>
      <c r="GXJ87" s="161"/>
      <c r="GXK87" s="161"/>
      <c r="GXL87" s="168"/>
      <c r="GXM87" s="169"/>
      <c r="GXN87" s="170"/>
      <c r="GXO87" s="167"/>
      <c r="GXP87" s="43"/>
      <c r="GXQ87" s="208"/>
      <c r="GXR87" s="157"/>
      <c r="GXS87" s="211"/>
      <c r="GXT87" s="161"/>
      <c r="GXU87" s="161"/>
      <c r="GXV87" s="168"/>
      <c r="GXW87" s="169"/>
      <c r="GXX87" s="170"/>
      <c r="GXY87" s="167"/>
      <c r="GXZ87" s="43"/>
      <c r="GYA87" s="208"/>
      <c r="GYB87" s="157"/>
      <c r="GYC87" s="211"/>
      <c r="GYD87" s="161"/>
      <c r="GYE87" s="161"/>
      <c r="GYF87" s="168"/>
      <c r="GYG87" s="169"/>
      <c r="GYH87" s="170"/>
      <c r="GYI87" s="167"/>
      <c r="GYJ87" s="43"/>
      <c r="GYK87" s="208"/>
      <c r="GYL87" s="157"/>
      <c r="GYM87" s="211"/>
      <c r="GYN87" s="161"/>
      <c r="GYO87" s="161"/>
      <c r="GYP87" s="168"/>
      <c r="GYQ87" s="169"/>
      <c r="GYR87" s="170"/>
      <c r="GYS87" s="167"/>
      <c r="GYT87" s="43"/>
      <c r="GYU87" s="208"/>
      <c r="GYV87" s="157"/>
      <c r="GYW87" s="211"/>
      <c r="GYX87" s="161"/>
      <c r="GYY87" s="161"/>
      <c r="GYZ87" s="168"/>
      <c r="GZA87" s="169"/>
      <c r="GZB87" s="170"/>
      <c r="GZC87" s="167"/>
      <c r="GZD87" s="43"/>
      <c r="GZE87" s="208"/>
      <c r="GZF87" s="157"/>
      <c r="GZG87" s="211"/>
      <c r="GZH87" s="161"/>
      <c r="GZI87" s="161"/>
      <c r="GZJ87" s="168"/>
      <c r="GZK87" s="169"/>
      <c r="GZL87" s="170"/>
      <c r="GZM87" s="167"/>
      <c r="GZN87" s="43"/>
      <c r="GZO87" s="208"/>
      <c r="GZP87" s="157"/>
      <c r="GZQ87" s="211"/>
      <c r="GZR87" s="161"/>
      <c r="GZS87" s="161"/>
      <c r="GZT87" s="168"/>
      <c r="GZU87" s="169"/>
      <c r="GZV87" s="170"/>
      <c r="GZW87" s="167"/>
      <c r="GZX87" s="43"/>
      <c r="GZY87" s="208"/>
      <c r="GZZ87" s="157"/>
      <c r="HAA87" s="211"/>
      <c r="HAB87" s="161"/>
      <c r="HAC87" s="161"/>
      <c r="HAD87" s="168"/>
      <c r="HAE87" s="169"/>
      <c r="HAF87" s="170"/>
      <c r="HAG87" s="167"/>
      <c r="HAH87" s="43"/>
      <c r="HAI87" s="208"/>
      <c r="HAJ87" s="157"/>
      <c r="HAK87" s="211"/>
      <c r="HAL87" s="161"/>
      <c r="HAM87" s="161"/>
      <c r="HAN87" s="168"/>
      <c r="HAO87" s="169"/>
      <c r="HAP87" s="170"/>
      <c r="HAQ87" s="167"/>
      <c r="HAR87" s="43"/>
      <c r="HAS87" s="208"/>
      <c r="HAT87" s="157"/>
      <c r="HAU87" s="211"/>
      <c r="HAV87" s="161"/>
      <c r="HAW87" s="161"/>
      <c r="HAX87" s="168"/>
      <c r="HAY87" s="169"/>
      <c r="HAZ87" s="170"/>
      <c r="HBA87" s="167"/>
      <c r="HBB87" s="43"/>
      <c r="HBC87" s="208"/>
      <c r="HBD87" s="157"/>
      <c r="HBE87" s="211"/>
      <c r="HBF87" s="161"/>
      <c r="HBG87" s="161"/>
      <c r="HBH87" s="168"/>
      <c r="HBI87" s="169"/>
      <c r="HBJ87" s="170"/>
      <c r="HBK87" s="167"/>
      <c r="HBL87" s="43"/>
      <c r="HBM87" s="208"/>
      <c r="HBN87" s="157"/>
      <c r="HBO87" s="211"/>
      <c r="HBP87" s="161"/>
      <c r="HBQ87" s="161"/>
      <c r="HBR87" s="168"/>
      <c r="HBS87" s="169"/>
      <c r="HBT87" s="170"/>
      <c r="HBU87" s="167"/>
      <c r="HBV87" s="43"/>
      <c r="HBW87" s="208"/>
      <c r="HBX87" s="157"/>
      <c r="HBY87" s="211"/>
      <c r="HBZ87" s="161"/>
      <c r="HCA87" s="161"/>
      <c r="HCB87" s="168"/>
      <c r="HCC87" s="169"/>
      <c r="HCD87" s="170"/>
      <c r="HCE87" s="167"/>
      <c r="HCF87" s="43"/>
      <c r="HCG87" s="208"/>
      <c r="HCH87" s="157"/>
      <c r="HCI87" s="211"/>
      <c r="HCJ87" s="161"/>
      <c r="HCK87" s="161"/>
      <c r="HCL87" s="168"/>
      <c r="HCM87" s="169"/>
      <c r="HCN87" s="170"/>
      <c r="HCO87" s="167"/>
      <c r="HCP87" s="43"/>
      <c r="HCQ87" s="208"/>
      <c r="HCR87" s="157"/>
      <c r="HCS87" s="211"/>
      <c r="HCT87" s="161"/>
      <c r="HCU87" s="161"/>
      <c r="HCV87" s="168"/>
      <c r="HCW87" s="169"/>
      <c r="HCX87" s="170"/>
      <c r="HCY87" s="167"/>
      <c r="HCZ87" s="43"/>
      <c r="HDA87" s="208"/>
      <c r="HDB87" s="157"/>
      <c r="HDC87" s="211"/>
      <c r="HDD87" s="161"/>
      <c r="HDE87" s="161"/>
      <c r="HDF87" s="168"/>
      <c r="HDG87" s="169"/>
      <c r="HDH87" s="170"/>
      <c r="HDI87" s="167"/>
      <c r="HDJ87" s="43"/>
      <c r="HDK87" s="208"/>
      <c r="HDL87" s="157"/>
      <c r="HDM87" s="211"/>
      <c r="HDN87" s="161"/>
      <c r="HDO87" s="161"/>
      <c r="HDP87" s="168"/>
      <c r="HDQ87" s="169"/>
      <c r="HDR87" s="170"/>
      <c r="HDS87" s="167"/>
      <c r="HDT87" s="43"/>
      <c r="HDU87" s="208"/>
      <c r="HDV87" s="157"/>
      <c r="HDW87" s="211"/>
      <c r="HDX87" s="161"/>
      <c r="HDY87" s="161"/>
      <c r="HDZ87" s="168"/>
      <c r="HEA87" s="169"/>
      <c r="HEB87" s="170"/>
      <c r="HEC87" s="167"/>
      <c r="HED87" s="43"/>
      <c r="HEE87" s="208"/>
      <c r="HEF87" s="157"/>
      <c r="HEG87" s="211"/>
      <c r="HEH87" s="161"/>
      <c r="HEI87" s="161"/>
      <c r="HEJ87" s="168"/>
      <c r="HEK87" s="169"/>
      <c r="HEL87" s="170"/>
      <c r="HEM87" s="167"/>
      <c r="HEN87" s="43"/>
      <c r="HEO87" s="208"/>
      <c r="HEP87" s="157"/>
      <c r="HEQ87" s="211"/>
      <c r="HER87" s="161"/>
      <c r="HES87" s="161"/>
      <c r="HET87" s="168"/>
      <c r="HEU87" s="169"/>
      <c r="HEV87" s="170"/>
      <c r="HEW87" s="167"/>
      <c r="HEX87" s="43"/>
      <c r="HEY87" s="208"/>
      <c r="HEZ87" s="157"/>
      <c r="HFA87" s="211"/>
      <c r="HFB87" s="161"/>
      <c r="HFC87" s="161"/>
      <c r="HFD87" s="168"/>
      <c r="HFE87" s="169"/>
      <c r="HFF87" s="170"/>
      <c r="HFG87" s="167"/>
      <c r="HFH87" s="43"/>
      <c r="HFI87" s="208"/>
      <c r="HFJ87" s="157"/>
      <c r="HFK87" s="211"/>
      <c r="HFL87" s="161"/>
      <c r="HFM87" s="161"/>
      <c r="HFN87" s="168"/>
      <c r="HFO87" s="169"/>
      <c r="HFP87" s="170"/>
      <c r="HFQ87" s="167"/>
      <c r="HFR87" s="43"/>
      <c r="HFS87" s="208"/>
      <c r="HFT87" s="157"/>
      <c r="HFU87" s="211"/>
      <c r="HFV87" s="161"/>
      <c r="HFW87" s="161"/>
      <c r="HFX87" s="168"/>
      <c r="HFY87" s="169"/>
      <c r="HFZ87" s="170"/>
      <c r="HGA87" s="167"/>
      <c r="HGB87" s="43"/>
      <c r="HGC87" s="208"/>
      <c r="HGD87" s="157"/>
      <c r="HGE87" s="211"/>
      <c r="HGF87" s="161"/>
      <c r="HGG87" s="161"/>
      <c r="HGH87" s="168"/>
      <c r="HGI87" s="169"/>
      <c r="HGJ87" s="170"/>
      <c r="HGK87" s="167"/>
      <c r="HGL87" s="43"/>
      <c r="HGM87" s="208"/>
      <c r="HGN87" s="157"/>
      <c r="HGO87" s="211"/>
      <c r="HGP87" s="161"/>
      <c r="HGQ87" s="161"/>
      <c r="HGR87" s="168"/>
      <c r="HGS87" s="169"/>
      <c r="HGT87" s="170"/>
      <c r="HGU87" s="167"/>
      <c r="HGV87" s="43"/>
      <c r="HGW87" s="208"/>
      <c r="HGX87" s="157"/>
      <c r="HGY87" s="211"/>
      <c r="HGZ87" s="161"/>
      <c r="HHA87" s="161"/>
      <c r="HHB87" s="168"/>
      <c r="HHC87" s="169"/>
      <c r="HHD87" s="170"/>
      <c r="HHE87" s="167"/>
      <c r="HHF87" s="43"/>
      <c r="HHG87" s="208"/>
      <c r="HHH87" s="157"/>
      <c r="HHI87" s="211"/>
      <c r="HHJ87" s="161"/>
      <c r="HHK87" s="161"/>
      <c r="HHL87" s="168"/>
      <c r="HHM87" s="169"/>
      <c r="HHN87" s="170"/>
      <c r="HHO87" s="167"/>
      <c r="HHP87" s="43"/>
      <c r="HHQ87" s="208"/>
      <c r="HHR87" s="157"/>
      <c r="HHS87" s="211"/>
      <c r="HHT87" s="161"/>
      <c r="HHU87" s="161"/>
      <c r="HHV87" s="168"/>
      <c r="HHW87" s="169"/>
      <c r="HHX87" s="170"/>
      <c r="HHY87" s="167"/>
      <c r="HHZ87" s="43"/>
      <c r="HIA87" s="208"/>
      <c r="HIB87" s="157"/>
      <c r="HIC87" s="211"/>
      <c r="HID87" s="161"/>
      <c r="HIE87" s="161"/>
      <c r="HIF87" s="168"/>
      <c r="HIG87" s="169"/>
      <c r="HIH87" s="170"/>
      <c r="HII87" s="167"/>
      <c r="HIJ87" s="43"/>
      <c r="HIK87" s="208"/>
      <c r="HIL87" s="157"/>
      <c r="HIM87" s="211"/>
      <c r="HIN87" s="161"/>
      <c r="HIO87" s="161"/>
      <c r="HIP87" s="168"/>
      <c r="HIQ87" s="169"/>
      <c r="HIR87" s="170"/>
      <c r="HIS87" s="167"/>
      <c r="HIT87" s="43"/>
      <c r="HIU87" s="208"/>
      <c r="HIV87" s="157"/>
      <c r="HIW87" s="211"/>
      <c r="HIX87" s="161"/>
      <c r="HIY87" s="161"/>
      <c r="HIZ87" s="168"/>
      <c r="HJA87" s="169"/>
      <c r="HJB87" s="170"/>
      <c r="HJC87" s="167"/>
      <c r="HJD87" s="43"/>
      <c r="HJE87" s="208"/>
      <c r="HJF87" s="157"/>
      <c r="HJG87" s="211"/>
      <c r="HJH87" s="161"/>
      <c r="HJI87" s="161"/>
      <c r="HJJ87" s="168"/>
      <c r="HJK87" s="169"/>
      <c r="HJL87" s="170"/>
      <c r="HJM87" s="167"/>
      <c r="HJN87" s="43"/>
      <c r="HJO87" s="208"/>
      <c r="HJP87" s="157"/>
      <c r="HJQ87" s="211"/>
      <c r="HJR87" s="161"/>
      <c r="HJS87" s="161"/>
      <c r="HJT87" s="168"/>
      <c r="HJU87" s="169"/>
      <c r="HJV87" s="170"/>
      <c r="HJW87" s="167"/>
      <c r="HJX87" s="43"/>
      <c r="HJY87" s="208"/>
      <c r="HJZ87" s="157"/>
      <c r="HKA87" s="211"/>
      <c r="HKB87" s="161"/>
      <c r="HKC87" s="161"/>
      <c r="HKD87" s="168"/>
      <c r="HKE87" s="169"/>
      <c r="HKF87" s="170"/>
      <c r="HKG87" s="167"/>
      <c r="HKH87" s="43"/>
      <c r="HKI87" s="208"/>
      <c r="HKJ87" s="157"/>
      <c r="HKK87" s="211"/>
      <c r="HKL87" s="161"/>
      <c r="HKM87" s="161"/>
      <c r="HKN87" s="168"/>
      <c r="HKO87" s="169"/>
      <c r="HKP87" s="170"/>
      <c r="HKQ87" s="167"/>
      <c r="HKR87" s="43"/>
      <c r="HKS87" s="208"/>
      <c r="HKT87" s="157"/>
      <c r="HKU87" s="211"/>
      <c r="HKV87" s="161"/>
      <c r="HKW87" s="161"/>
      <c r="HKX87" s="168"/>
      <c r="HKY87" s="169"/>
      <c r="HKZ87" s="170"/>
      <c r="HLA87" s="167"/>
      <c r="HLB87" s="43"/>
      <c r="HLC87" s="208"/>
      <c r="HLD87" s="157"/>
      <c r="HLE87" s="211"/>
      <c r="HLF87" s="161"/>
      <c r="HLG87" s="161"/>
      <c r="HLH87" s="168"/>
      <c r="HLI87" s="169"/>
      <c r="HLJ87" s="170"/>
      <c r="HLK87" s="167"/>
      <c r="HLL87" s="43"/>
      <c r="HLM87" s="208"/>
      <c r="HLN87" s="157"/>
      <c r="HLO87" s="211"/>
      <c r="HLP87" s="161"/>
      <c r="HLQ87" s="161"/>
      <c r="HLR87" s="168"/>
      <c r="HLS87" s="169"/>
      <c r="HLT87" s="170"/>
      <c r="HLU87" s="167"/>
      <c r="HLV87" s="43"/>
      <c r="HLW87" s="208"/>
      <c r="HLX87" s="157"/>
      <c r="HLY87" s="211"/>
      <c r="HLZ87" s="161"/>
      <c r="HMA87" s="161"/>
      <c r="HMB87" s="168"/>
      <c r="HMC87" s="169"/>
      <c r="HMD87" s="170"/>
      <c r="HME87" s="167"/>
      <c r="HMF87" s="43"/>
      <c r="HMG87" s="208"/>
      <c r="HMH87" s="157"/>
      <c r="HMI87" s="211"/>
      <c r="HMJ87" s="161"/>
      <c r="HMK87" s="161"/>
      <c r="HML87" s="168"/>
      <c r="HMM87" s="169"/>
      <c r="HMN87" s="170"/>
      <c r="HMO87" s="167"/>
      <c r="HMP87" s="43"/>
      <c r="HMQ87" s="208"/>
      <c r="HMR87" s="157"/>
      <c r="HMS87" s="211"/>
      <c r="HMT87" s="161"/>
      <c r="HMU87" s="161"/>
      <c r="HMV87" s="168"/>
      <c r="HMW87" s="169"/>
      <c r="HMX87" s="170"/>
      <c r="HMY87" s="167"/>
      <c r="HMZ87" s="43"/>
      <c r="HNA87" s="208"/>
      <c r="HNB87" s="157"/>
      <c r="HNC87" s="211"/>
      <c r="HND87" s="161"/>
      <c r="HNE87" s="161"/>
      <c r="HNF87" s="168"/>
      <c r="HNG87" s="169"/>
      <c r="HNH87" s="170"/>
      <c r="HNI87" s="167"/>
      <c r="HNJ87" s="43"/>
      <c r="HNK87" s="208"/>
      <c r="HNL87" s="157"/>
      <c r="HNM87" s="211"/>
      <c r="HNN87" s="161"/>
      <c r="HNO87" s="161"/>
      <c r="HNP87" s="168"/>
      <c r="HNQ87" s="169"/>
      <c r="HNR87" s="170"/>
      <c r="HNS87" s="167"/>
      <c r="HNT87" s="43"/>
      <c r="HNU87" s="208"/>
      <c r="HNV87" s="157"/>
      <c r="HNW87" s="211"/>
      <c r="HNX87" s="161"/>
      <c r="HNY87" s="161"/>
      <c r="HNZ87" s="168"/>
      <c r="HOA87" s="169"/>
      <c r="HOB87" s="170"/>
      <c r="HOC87" s="167"/>
      <c r="HOD87" s="43"/>
      <c r="HOE87" s="208"/>
      <c r="HOF87" s="157"/>
      <c r="HOG87" s="211"/>
      <c r="HOH87" s="161"/>
      <c r="HOI87" s="161"/>
      <c r="HOJ87" s="168"/>
      <c r="HOK87" s="169"/>
      <c r="HOL87" s="170"/>
      <c r="HOM87" s="167"/>
      <c r="HON87" s="43"/>
      <c r="HOO87" s="208"/>
      <c r="HOP87" s="157"/>
      <c r="HOQ87" s="211"/>
      <c r="HOR87" s="161"/>
      <c r="HOS87" s="161"/>
      <c r="HOT87" s="168"/>
      <c r="HOU87" s="169"/>
      <c r="HOV87" s="170"/>
      <c r="HOW87" s="167"/>
      <c r="HOX87" s="43"/>
      <c r="HOY87" s="208"/>
      <c r="HOZ87" s="157"/>
      <c r="HPA87" s="211"/>
      <c r="HPB87" s="161"/>
      <c r="HPC87" s="161"/>
      <c r="HPD87" s="168"/>
      <c r="HPE87" s="169"/>
      <c r="HPF87" s="170"/>
      <c r="HPG87" s="167"/>
      <c r="HPH87" s="43"/>
      <c r="HPI87" s="208"/>
      <c r="HPJ87" s="157"/>
      <c r="HPK87" s="211"/>
      <c r="HPL87" s="161"/>
      <c r="HPM87" s="161"/>
      <c r="HPN87" s="168"/>
      <c r="HPO87" s="169"/>
      <c r="HPP87" s="170"/>
      <c r="HPQ87" s="167"/>
      <c r="HPR87" s="43"/>
      <c r="HPS87" s="208"/>
      <c r="HPT87" s="157"/>
      <c r="HPU87" s="211"/>
      <c r="HPV87" s="161"/>
      <c r="HPW87" s="161"/>
      <c r="HPX87" s="168"/>
      <c r="HPY87" s="169"/>
      <c r="HPZ87" s="170"/>
      <c r="HQA87" s="167"/>
      <c r="HQB87" s="43"/>
      <c r="HQC87" s="208"/>
      <c r="HQD87" s="157"/>
      <c r="HQE87" s="211"/>
      <c r="HQF87" s="161"/>
      <c r="HQG87" s="161"/>
      <c r="HQH87" s="168"/>
      <c r="HQI87" s="169"/>
      <c r="HQJ87" s="170"/>
      <c r="HQK87" s="167"/>
      <c r="HQL87" s="43"/>
      <c r="HQM87" s="208"/>
      <c r="HQN87" s="157"/>
      <c r="HQO87" s="211"/>
      <c r="HQP87" s="161"/>
      <c r="HQQ87" s="161"/>
      <c r="HQR87" s="168"/>
      <c r="HQS87" s="169"/>
      <c r="HQT87" s="170"/>
      <c r="HQU87" s="167"/>
      <c r="HQV87" s="43"/>
      <c r="HQW87" s="208"/>
      <c r="HQX87" s="157"/>
      <c r="HQY87" s="211"/>
      <c r="HQZ87" s="161"/>
      <c r="HRA87" s="161"/>
      <c r="HRB87" s="168"/>
      <c r="HRC87" s="169"/>
      <c r="HRD87" s="170"/>
      <c r="HRE87" s="167"/>
      <c r="HRF87" s="43"/>
      <c r="HRG87" s="208"/>
      <c r="HRH87" s="157"/>
      <c r="HRI87" s="211"/>
      <c r="HRJ87" s="161"/>
      <c r="HRK87" s="161"/>
      <c r="HRL87" s="168"/>
      <c r="HRM87" s="169"/>
      <c r="HRN87" s="170"/>
      <c r="HRO87" s="167"/>
      <c r="HRP87" s="43"/>
      <c r="HRQ87" s="208"/>
      <c r="HRR87" s="157"/>
      <c r="HRS87" s="211"/>
      <c r="HRT87" s="161"/>
      <c r="HRU87" s="161"/>
      <c r="HRV87" s="168"/>
      <c r="HRW87" s="169"/>
      <c r="HRX87" s="170"/>
      <c r="HRY87" s="167"/>
      <c r="HRZ87" s="43"/>
      <c r="HSA87" s="208"/>
      <c r="HSB87" s="157"/>
      <c r="HSC87" s="211"/>
      <c r="HSD87" s="161"/>
      <c r="HSE87" s="161"/>
      <c r="HSF87" s="168"/>
      <c r="HSG87" s="169"/>
      <c r="HSH87" s="170"/>
      <c r="HSI87" s="167"/>
      <c r="HSJ87" s="43"/>
      <c r="HSK87" s="208"/>
      <c r="HSL87" s="157"/>
      <c r="HSM87" s="211"/>
      <c r="HSN87" s="161"/>
      <c r="HSO87" s="161"/>
      <c r="HSP87" s="168"/>
      <c r="HSQ87" s="169"/>
      <c r="HSR87" s="170"/>
      <c r="HSS87" s="167"/>
      <c r="HST87" s="43"/>
      <c r="HSU87" s="208"/>
      <c r="HSV87" s="157"/>
      <c r="HSW87" s="211"/>
      <c r="HSX87" s="161"/>
      <c r="HSY87" s="161"/>
      <c r="HSZ87" s="168"/>
      <c r="HTA87" s="169"/>
      <c r="HTB87" s="170"/>
      <c r="HTC87" s="167"/>
      <c r="HTD87" s="43"/>
      <c r="HTE87" s="208"/>
      <c r="HTF87" s="157"/>
      <c r="HTG87" s="211"/>
      <c r="HTH87" s="161"/>
      <c r="HTI87" s="161"/>
      <c r="HTJ87" s="168"/>
      <c r="HTK87" s="169"/>
      <c r="HTL87" s="170"/>
      <c r="HTM87" s="167"/>
      <c r="HTN87" s="43"/>
      <c r="HTO87" s="208"/>
      <c r="HTP87" s="157"/>
      <c r="HTQ87" s="211"/>
      <c r="HTR87" s="161"/>
      <c r="HTS87" s="161"/>
      <c r="HTT87" s="168"/>
      <c r="HTU87" s="169"/>
      <c r="HTV87" s="170"/>
      <c r="HTW87" s="167"/>
      <c r="HTX87" s="43"/>
      <c r="HTY87" s="208"/>
      <c r="HTZ87" s="157"/>
      <c r="HUA87" s="211"/>
      <c r="HUB87" s="161"/>
      <c r="HUC87" s="161"/>
      <c r="HUD87" s="168"/>
      <c r="HUE87" s="169"/>
      <c r="HUF87" s="170"/>
      <c r="HUG87" s="167"/>
      <c r="HUH87" s="43"/>
      <c r="HUI87" s="208"/>
      <c r="HUJ87" s="157"/>
      <c r="HUK87" s="211"/>
      <c r="HUL87" s="161"/>
      <c r="HUM87" s="161"/>
      <c r="HUN87" s="168"/>
      <c r="HUO87" s="169"/>
      <c r="HUP87" s="170"/>
      <c r="HUQ87" s="167"/>
      <c r="HUR87" s="43"/>
      <c r="HUS87" s="208"/>
      <c r="HUT87" s="157"/>
      <c r="HUU87" s="211"/>
      <c r="HUV87" s="161"/>
      <c r="HUW87" s="161"/>
      <c r="HUX87" s="168"/>
      <c r="HUY87" s="169"/>
      <c r="HUZ87" s="170"/>
      <c r="HVA87" s="167"/>
      <c r="HVB87" s="43"/>
      <c r="HVC87" s="208"/>
      <c r="HVD87" s="157"/>
      <c r="HVE87" s="211"/>
      <c r="HVF87" s="161"/>
      <c r="HVG87" s="161"/>
      <c r="HVH87" s="168"/>
      <c r="HVI87" s="169"/>
      <c r="HVJ87" s="170"/>
      <c r="HVK87" s="167"/>
      <c r="HVL87" s="43"/>
      <c r="HVM87" s="208"/>
      <c r="HVN87" s="157"/>
      <c r="HVO87" s="211"/>
      <c r="HVP87" s="161"/>
      <c r="HVQ87" s="161"/>
      <c r="HVR87" s="168"/>
      <c r="HVS87" s="169"/>
      <c r="HVT87" s="170"/>
      <c r="HVU87" s="167"/>
      <c r="HVV87" s="43"/>
      <c r="HVW87" s="208"/>
      <c r="HVX87" s="157"/>
      <c r="HVY87" s="211"/>
      <c r="HVZ87" s="161"/>
      <c r="HWA87" s="161"/>
      <c r="HWB87" s="168"/>
      <c r="HWC87" s="169"/>
      <c r="HWD87" s="170"/>
      <c r="HWE87" s="167"/>
      <c r="HWF87" s="43"/>
      <c r="HWG87" s="208"/>
      <c r="HWH87" s="157"/>
      <c r="HWI87" s="211"/>
      <c r="HWJ87" s="161"/>
      <c r="HWK87" s="161"/>
      <c r="HWL87" s="168"/>
      <c r="HWM87" s="169"/>
      <c r="HWN87" s="170"/>
      <c r="HWO87" s="167"/>
      <c r="HWP87" s="43"/>
      <c r="HWQ87" s="208"/>
      <c r="HWR87" s="157"/>
      <c r="HWS87" s="211"/>
      <c r="HWT87" s="161"/>
      <c r="HWU87" s="161"/>
      <c r="HWV87" s="168"/>
      <c r="HWW87" s="169"/>
      <c r="HWX87" s="170"/>
      <c r="HWY87" s="167"/>
      <c r="HWZ87" s="43"/>
      <c r="HXA87" s="208"/>
      <c r="HXB87" s="157"/>
      <c r="HXC87" s="211"/>
      <c r="HXD87" s="161"/>
      <c r="HXE87" s="161"/>
      <c r="HXF87" s="168"/>
      <c r="HXG87" s="169"/>
      <c r="HXH87" s="170"/>
      <c r="HXI87" s="167"/>
      <c r="HXJ87" s="43"/>
      <c r="HXK87" s="208"/>
      <c r="HXL87" s="157"/>
      <c r="HXM87" s="211"/>
      <c r="HXN87" s="161"/>
      <c r="HXO87" s="161"/>
      <c r="HXP87" s="168"/>
      <c r="HXQ87" s="169"/>
      <c r="HXR87" s="170"/>
      <c r="HXS87" s="167"/>
      <c r="HXT87" s="43"/>
      <c r="HXU87" s="208"/>
      <c r="HXV87" s="157"/>
      <c r="HXW87" s="211"/>
      <c r="HXX87" s="161"/>
      <c r="HXY87" s="161"/>
      <c r="HXZ87" s="168"/>
      <c r="HYA87" s="169"/>
      <c r="HYB87" s="170"/>
      <c r="HYC87" s="167"/>
      <c r="HYD87" s="43"/>
      <c r="HYE87" s="208"/>
      <c r="HYF87" s="157"/>
      <c r="HYG87" s="211"/>
      <c r="HYH87" s="161"/>
      <c r="HYI87" s="161"/>
      <c r="HYJ87" s="168"/>
      <c r="HYK87" s="169"/>
      <c r="HYL87" s="170"/>
      <c r="HYM87" s="167"/>
      <c r="HYN87" s="43"/>
      <c r="HYO87" s="208"/>
      <c r="HYP87" s="157"/>
      <c r="HYQ87" s="211"/>
      <c r="HYR87" s="161"/>
      <c r="HYS87" s="161"/>
      <c r="HYT87" s="168"/>
      <c r="HYU87" s="169"/>
      <c r="HYV87" s="170"/>
      <c r="HYW87" s="167"/>
      <c r="HYX87" s="43"/>
      <c r="HYY87" s="208"/>
      <c r="HYZ87" s="157"/>
      <c r="HZA87" s="211"/>
      <c r="HZB87" s="161"/>
      <c r="HZC87" s="161"/>
      <c r="HZD87" s="168"/>
      <c r="HZE87" s="169"/>
      <c r="HZF87" s="170"/>
      <c r="HZG87" s="167"/>
      <c r="HZH87" s="43"/>
      <c r="HZI87" s="208"/>
      <c r="HZJ87" s="157"/>
      <c r="HZK87" s="211"/>
      <c r="HZL87" s="161"/>
      <c r="HZM87" s="161"/>
      <c r="HZN87" s="168"/>
      <c r="HZO87" s="169"/>
      <c r="HZP87" s="170"/>
      <c r="HZQ87" s="167"/>
      <c r="HZR87" s="43"/>
      <c r="HZS87" s="208"/>
      <c r="HZT87" s="157"/>
      <c r="HZU87" s="211"/>
      <c r="HZV87" s="161"/>
      <c r="HZW87" s="161"/>
      <c r="HZX87" s="168"/>
      <c r="HZY87" s="169"/>
      <c r="HZZ87" s="170"/>
      <c r="IAA87" s="167"/>
      <c r="IAB87" s="43"/>
      <c r="IAC87" s="208"/>
      <c r="IAD87" s="157"/>
      <c r="IAE87" s="211"/>
      <c r="IAF87" s="161"/>
      <c r="IAG87" s="161"/>
      <c r="IAH87" s="168"/>
      <c r="IAI87" s="169"/>
      <c r="IAJ87" s="170"/>
      <c r="IAK87" s="167"/>
      <c r="IAL87" s="43"/>
      <c r="IAM87" s="208"/>
      <c r="IAN87" s="157"/>
      <c r="IAO87" s="211"/>
      <c r="IAP87" s="161"/>
      <c r="IAQ87" s="161"/>
      <c r="IAR87" s="168"/>
      <c r="IAS87" s="169"/>
      <c r="IAT87" s="170"/>
      <c r="IAU87" s="167"/>
      <c r="IAV87" s="43"/>
      <c r="IAW87" s="208"/>
      <c r="IAX87" s="157"/>
      <c r="IAY87" s="211"/>
      <c r="IAZ87" s="161"/>
      <c r="IBA87" s="161"/>
      <c r="IBB87" s="168"/>
      <c r="IBC87" s="169"/>
      <c r="IBD87" s="170"/>
      <c r="IBE87" s="167"/>
      <c r="IBF87" s="43"/>
      <c r="IBG87" s="208"/>
      <c r="IBH87" s="157"/>
      <c r="IBI87" s="211"/>
      <c r="IBJ87" s="161"/>
      <c r="IBK87" s="161"/>
      <c r="IBL87" s="168"/>
      <c r="IBM87" s="169"/>
      <c r="IBN87" s="170"/>
      <c r="IBO87" s="167"/>
      <c r="IBP87" s="43"/>
      <c r="IBQ87" s="208"/>
      <c r="IBR87" s="157"/>
      <c r="IBS87" s="211"/>
      <c r="IBT87" s="161"/>
      <c r="IBU87" s="161"/>
      <c r="IBV87" s="168"/>
      <c r="IBW87" s="169"/>
      <c r="IBX87" s="170"/>
      <c r="IBY87" s="167"/>
      <c r="IBZ87" s="43"/>
      <c r="ICA87" s="208"/>
      <c r="ICB87" s="157"/>
      <c r="ICC87" s="211"/>
      <c r="ICD87" s="161"/>
      <c r="ICE87" s="161"/>
      <c r="ICF87" s="168"/>
      <c r="ICG87" s="169"/>
      <c r="ICH87" s="170"/>
      <c r="ICI87" s="167"/>
      <c r="ICJ87" s="43"/>
      <c r="ICK87" s="208"/>
      <c r="ICL87" s="157"/>
      <c r="ICM87" s="211"/>
      <c r="ICN87" s="161"/>
      <c r="ICO87" s="161"/>
      <c r="ICP87" s="168"/>
      <c r="ICQ87" s="169"/>
      <c r="ICR87" s="170"/>
      <c r="ICS87" s="167"/>
      <c r="ICT87" s="43"/>
      <c r="ICU87" s="208"/>
      <c r="ICV87" s="157"/>
      <c r="ICW87" s="211"/>
      <c r="ICX87" s="161"/>
      <c r="ICY87" s="161"/>
      <c r="ICZ87" s="168"/>
      <c r="IDA87" s="169"/>
      <c r="IDB87" s="170"/>
      <c r="IDC87" s="167"/>
      <c r="IDD87" s="43"/>
      <c r="IDE87" s="208"/>
      <c r="IDF87" s="157"/>
      <c r="IDG87" s="211"/>
      <c r="IDH87" s="161"/>
      <c r="IDI87" s="161"/>
      <c r="IDJ87" s="168"/>
      <c r="IDK87" s="169"/>
      <c r="IDL87" s="170"/>
      <c r="IDM87" s="167"/>
      <c r="IDN87" s="43"/>
      <c r="IDO87" s="208"/>
      <c r="IDP87" s="157"/>
      <c r="IDQ87" s="211"/>
      <c r="IDR87" s="161"/>
      <c r="IDS87" s="161"/>
      <c r="IDT87" s="168"/>
      <c r="IDU87" s="169"/>
      <c r="IDV87" s="170"/>
      <c r="IDW87" s="167"/>
      <c r="IDX87" s="43"/>
      <c r="IDY87" s="208"/>
      <c r="IDZ87" s="157"/>
      <c r="IEA87" s="211"/>
      <c r="IEB87" s="161"/>
      <c r="IEC87" s="161"/>
      <c r="IED87" s="168"/>
      <c r="IEE87" s="169"/>
      <c r="IEF87" s="170"/>
      <c r="IEG87" s="167"/>
      <c r="IEH87" s="43"/>
      <c r="IEI87" s="208"/>
      <c r="IEJ87" s="157"/>
      <c r="IEK87" s="211"/>
      <c r="IEL87" s="161"/>
      <c r="IEM87" s="161"/>
      <c r="IEN87" s="168"/>
      <c r="IEO87" s="169"/>
      <c r="IEP87" s="170"/>
      <c r="IEQ87" s="167"/>
      <c r="IER87" s="43"/>
      <c r="IES87" s="208"/>
      <c r="IET87" s="157"/>
      <c r="IEU87" s="211"/>
      <c r="IEV87" s="161"/>
      <c r="IEW87" s="161"/>
      <c r="IEX87" s="168"/>
      <c r="IEY87" s="169"/>
      <c r="IEZ87" s="170"/>
      <c r="IFA87" s="167"/>
      <c r="IFB87" s="43"/>
      <c r="IFC87" s="208"/>
      <c r="IFD87" s="157"/>
      <c r="IFE87" s="211"/>
      <c r="IFF87" s="161"/>
      <c r="IFG87" s="161"/>
      <c r="IFH87" s="168"/>
      <c r="IFI87" s="169"/>
      <c r="IFJ87" s="170"/>
      <c r="IFK87" s="167"/>
      <c r="IFL87" s="43"/>
      <c r="IFM87" s="208"/>
      <c r="IFN87" s="157"/>
      <c r="IFO87" s="211"/>
      <c r="IFP87" s="161"/>
      <c r="IFQ87" s="161"/>
      <c r="IFR87" s="168"/>
      <c r="IFS87" s="169"/>
      <c r="IFT87" s="170"/>
      <c r="IFU87" s="167"/>
      <c r="IFV87" s="43"/>
      <c r="IFW87" s="208"/>
      <c r="IFX87" s="157"/>
      <c r="IFY87" s="211"/>
      <c r="IFZ87" s="161"/>
      <c r="IGA87" s="161"/>
      <c r="IGB87" s="168"/>
      <c r="IGC87" s="169"/>
      <c r="IGD87" s="170"/>
      <c r="IGE87" s="167"/>
      <c r="IGF87" s="43"/>
      <c r="IGG87" s="208"/>
      <c r="IGH87" s="157"/>
      <c r="IGI87" s="211"/>
      <c r="IGJ87" s="161"/>
      <c r="IGK87" s="161"/>
      <c r="IGL87" s="168"/>
      <c r="IGM87" s="169"/>
      <c r="IGN87" s="170"/>
      <c r="IGO87" s="167"/>
      <c r="IGP87" s="43"/>
      <c r="IGQ87" s="208"/>
      <c r="IGR87" s="157"/>
      <c r="IGS87" s="211"/>
      <c r="IGT87" s="161"/>
      <c r="IGU87" s="161"/>
      <c r="IGV87" s="168"/>
      <c r="IGW87" s="169"/>
      <c r="IGX87" s="170"/>
      <c r="IGY87" s="167"/>
      <c r="IGZ87" s="43"/>
      <c r="IHA87" s="208"/>
      <c r="IHB87" s="157"/>
      <c r="IHC87" s="211"/>
      <c r="IHD87" s="161"/>
      <c r="IHE87" s="161"/>
      <c r="IHF87" s="168"/>
      <c r="IHG87" s="169"/>
      <c r="IHH87" s="170"/>
      <c r="IHI87" s="167"/>
      <c r="IHJ87" s="43"/>
      <c r="IHK87" s="208"/>
      <c r="IHL87" s="157"/>
      <c r="IHM87" s="211"/>
      <c r="IHN87" s="161"/>
      <c r="IHO87" s="161"/>
      <c r="IHP87" s="168"/>
      <c r="IHQ87" s="169"/>
      <c r="IHR87" s="170"/>
      <c r="IHS87" s="167"/>
      <c r="IHT87" s="43"/>
      <c r="IHU87" s="208"/>
      <c r="IHV87" s="157"/>
      <c r="IHW87" s="211"/>
      <c r="IHX87" s="161"/>
      <c r="IHY87" s="161"/>
      <c r="IHZ87" s="168"/>
      <c r="IIA87" s="169"/>
      <c r="IIB87" s="170"/>
      <c r="IIC87" s="167"/>
      <c r="IID87" s="43"/>
      <c r="IIE87" s="208"/>
      <c r="IIF87" s="157"/>
      <c r="IIG87" s="211"/>
      <c r="IIH87" s="161"/>
      <c r="III87" s="161"/>
      <c r="IIJ87" s="168"/>
      <c r="IIK87" s="169"/>
      <c r="IIL87" s="170"/>
      <c r="IIM87" s="167"/>
      <c r="IIN87" s="43"/>
      <c r="IIO87" s="208"/>
      <c r="IIP87" s="157"/>
      <c r="IIQ87" s="211"/>
      <c r="IIR87" s="161"/>
      <c r="IIS87" s="161"/>
      <c r="IIT87" s="168"/>
      <c r="IIU87" s="169"/>
      <c r="IIV87" s="170"/>
      <c r="IIW87" s="167"/>
      <c r="IIX87" s="43"/>
      <c r="IIY87" s="208"/>
      <c r="IIZ87" s="157"/>
      <c r="IJA87" s="211"/>
      <c r="IJB87" s="161"/>
      <c r="IJC87" s="161"/>
      <c r="IJD87" s="168"/>
      <c r="IJE87" s="169"/>
      <c r="IJF87" s="170"/>
      <c r="IJG87" s="167"/>
      <c r="IJH87" s="43"/>
      <c r="IJI87" s="208"/>
      <c r="IJJ87" s="157"/>
      <c r="IJK87" s="211"/>
      <c r="IJL87" s="161"/>
      <c r="IJM87" s="161"/>
      <c r="IJN87" s="168"/>
      <c r="IJO87" s="169"/>
      <c r="IJP87" s="170"/>
      <c r="IJQ87" s="167"/>
      <c r="IJR87" s="43"/>
      <c r="IJS87" s="208"/>
      <c r="IJT87" s="157"/>
      <c r="IJU87" s="211"/>
      <c r="IJV87" s="161"/>
      <c r="IJW87" s="161"/>
      <c r="IJX87" s="168"/>
      <c r="IJY87" s="169"/>
      <c r="IJZ87" s="170"/>
      <c r="IKA87" s="167"/>
      <c r="IKB87" s="43"/>
      <c r="IKC87" s="208"/>
      <c r="IKD87" s="157"/>
      <c r="IKE87" s="211"/>
      <c r="IKF87" s="161"/>
      <c r="IKG87" s="161"/>
      <c r="IKH87" s="168"/>
      <c r="IKI87" s="169"/>
      <c r="IKJ87" s="170"/>
      <c r="IKK87" s="167"/>
      <c r="IKL87" s="43"/>
      <c r="IKM87" s="208"/>
      <c r="IKN87" s="157"/>
      <c r="IKO87" s="211"/>
      <c r="IKP87" s="161"/>
      <c r="IKQ87" s="161"/>
      <c r="IKR87" s="168"/>
      <c r="IKS87" s="169"/>
      <c r="IKT87" s="170"/>
      <c r="IKU87" s="167"/>
      <c r="IKV87" s="43"/>
      <c r="IKW87" s="208"/>
      <c r="IKX87" s="157"/>
      <c r="IKY87" s="211"/>
      <c r="IKZ87" s="161"/>
      <c r="ILA87" s="161"/>
      <c r="ILB87" s="168"/>
      <c r="ILC87" s="169"/>
      <c r="ILD87" s="170"/>
      <c r="ILE87" s="167"/>
      <c r="ILF87" s="43"/>
      <c r="ILG87" s="208"/>
      <c r="ILH87" s="157"/>
      <c r="ILI87" s="211"/>
      <c r="ILJ87" s="161"/>
      <c r="ILK87" s="161"/>
      <c r="ILL87" s="168"/>
      <c r="ILM87" s="169"/>
      <c r="ILN87" s="170"/>
      <c r="ILO87" s="167"/>
      <c r="ILP87" s="43"/>
      <c r="ILQ87" s="208"/>
      <c r="ILR87" s="157"/>
      <c r="ILS87" s="211"/>
      <c r="ILT87" s="161"/>
      <c r="ILU87" s="161"/>
      <c r="ILV87" s="168"/>
      <c r="ILW87" s="169"/>
      <c r="ILX87" s="170"/>
      <c r="ILY87" s="167"/>
      <c r="ILZ87" s="43"/>
      <c r="IMA87" s="208"/>
      <c r="IMB87" s="157"/>
      <c r="IMC87" s="211"/>
      <c r="IMD87" s="161"/>
      <c r="IME87" s="161"/>
      <c r="IMF87" s="168"/>
      <c r="IMG87" s="169"/>
      <c r="IMH87" s="170"/>
      <c r="IMI87" s="167"/>
      <c r="IMJ87" s="43"/>
      <c r="IMK87" s="208"/>
      <c r="IML87" s="157"/>
      <c r="IMM87" s="211"/>
      <c r="IMN87" s="161"/>
      <c r="IMO87" s="161"/>
      <c r="IMP87" s="168"/>
      <c r="IMQ87" s="169"/>
      <c r="IMR87" s="170"/>
      <c r="IMS87" s="167"/>
      <c r="IMT87" s="43"/>
      <c r="IMU87" s="208"/>
      <c r="IMV87" s="157"/>
      <c r="IMW87" s="211"/>
      <c r="IMX87" s="161"/>
      <c r="IMY87" s="161"/>
      <c r="IMZ87" s="168"/>
      <c r="INA87" s="169"/>
      <c r="INB87" s="170"/>
      <c r="INC87" s="167"/>
      <c r="IND87" s="43"/>
      <c r="INE87" s="208"/>
      <c r="INF87" s="157"/>
      <c r="ING87" s="211"/>
      <c r="INH87" s="161"/>
      <c r="INI87" s="161"/>
      <c r="INJ87" s="168"/>
      <c r="INK87" s="169"/>
      <c r="INL87" s="170"/>
      <c r="INM87" s="167"/>
      <c r="INN87" s="43"/>
      <c r="INO87" s="208"/>
      <c r="INP87" s="157"/>
      <c r="INQ87" s="211"/>
      <c r="INR87" s="161"/>
      <c r="INS87" s="161"/>
      <c r="INT87" s="168"/>
      <c r="INU87" s="169"/>
      <c r="INV87" s="170"/>
      <c r="INW87" s="167"/>
      <c r="INX87" s="43"/>
      <c r="INY87" s="208"/>
      <c r="INZ87" s="157"/>
      <c r="IOA87" s="211"/>
      <c r="IOB87" s="161"/>
      <c r="IOC87" s="161"/>
      <c r="IOD87" s="168"/>
      <c r="IOE87" s="169"/>
      <c r="IOF87" s="170"/>
      <c r="IOG87" s="167"/>
      <c r="IOH87" s="43"/>
      <c r="IOI87" s="208"/>
      <c r="IOJ87" s="157"/>
      <c r="IOK87" s="211"/>
      <c r="IOL87" s="161"/>
      <c r="IOM87" s="161"/>
      <c r="ION87" s="168"/>
      <c r="IOO87" s="169"/>
      <c r="IOP87" s="170"/>
      <c r="IOQ87" s="167"/>
      <c r="IOR87" s="43"/>
      <c r="IOS87" s="208"/>
      <c r="IOT87" s="157"/>
      <c r="IOU87" s="211"/>
      <c r="IOV87" s="161"/>
      <c r="IOW87" s="161"/>
      <c r="IOX87" s="168"/>
      <c r="IOY87" s="169"/>
      <c r="IOZ87" s="170"/>
      <c r="IPA87" s="167"/>
      <c r="IPB87" s="43"/>
      <c r="IPC87" s="208"/>
      <c r="IPD87" s="157"/>
      <c r="IPE87" s="211"/>
      <c r="IPF87" s="161"/>
      <c r="IPG87" s="161"/>
      <c r="IPH87" s="168"/>
      <c r="IPI87" s="169"/>
      <c r="IPJ87" s="170"/>
      <c r="IPK87" s="167"/>
      <c r="IPL87" s="43"/>
      <c r="IPM87" s="208"/>
      <c r="IPN87" s="157"/>
      <c r="IPO87" s="211"/>
      <c r="IPP87" s="161"/>
      <c r="IPQ87" s="161"/>
      <c r="IPR87" s="168"/>
      <c r="IPS87" s="169"/>
      <c r="IPT87" s="170"/>
      <c r="IPU87" s="167"/>
      <c r="IPV87" s="43"/>
      <c r="IPW87" s="208"/>
      <c r="IPX87" s="157"/>
      <c r="IPY87" s="211"/>
      <c r="IPZ87" s="161"/>
      <c r="IQA87" s="161"/>
      <c r="IQB87" s="168"/>
      <c r="IQC87" s="169"/>
      <c r="IQD87" s="170"/>
      <c r="IQE87" s="167"/>
      <c r="IQF87" s="43"/>
      <c r="IQG87" s="208"/>
      <c r="IQH87" s="157"/>
      <c r="IQI87" s="211"/>
      <c r="IQJ87" s="161"/>
      <c r="IQK87" s="161"/>
      <c r="IQL87" s="168"/>
      <c r="IQM87" s="169"/>
      <c r="IQN87" s="170"/>
      <c r="IQO87" s="167"/>
      <c r="IQP87" s="43"/>
      <c r="IQQ87" s="208"/>
      <c r="IQR87" s="157"/>
      <c r="IQS87" s="211"/>
      <c r="IQT87" s="161"/>
      <c r="IQU87" s="161"/>
      <c r="IQV87" s="168"/>
      <c r="IQW87" s="169"/>
      <c r="IQX87" s="170"/>
      <c r="IQY87" s="167"/>
      <c r="IQZ87" s="43"/>
      <c r="IRA87" s="208"/>
      <c r="IRB87" s="157"/>
      <c r="IRC87" s="211"/>
      <c r="IRD87" s="161"/>
      <c r="IRE87" s="161"/>
      <c r="IRF87" s="168"/>
      <c r="IRG87" s="169"/>
      <c r="IRH87" s="170"/>
      <c r="IRI87" s="167"/>
      <c r="IRJ87" s="43"/>
      <c r="IRK87" s="208"/>
      <c r="IRL87" s="157"/>
      <c r="IRM87" s="211"/>
      <c r="IRN87" s="161"/>
      <c r="IRO87" s="161"/>
      <c r="IRP87" s="168"/>
      <c r="IRQ87" s="169"/>
      <c r="IRR87" s="170"/>
      <c r="IRS87" s="167"/>
      <c r="IRT87" s="43"/>
      <c r="IRU87" s="208"/>
      <c r="IRV87" s="157"/>
      <c r="IRW87" s="211"/>
      <c r="IRX87" s="161"/>
      <c r="IRY87" s="161"/>
      <c r="IRZ87" s="168"/>
      <c r="ISA87" s="169"/>
      <c r="ISB87" s="170"/>
      <c r="ISC87" s="167"/>
      <c r="ISD87" s="43"/>
      <c r="ISE87" s="208"/>
      <c r="ISF87" s="157"/>
      <c r="ISG87" s="211"/>
      <c r="ISH87" s="161"/>
      <c r="ISI87" s="161"/>
      <c r="ISJ87" s="168"/>
      <c r="ISK87" s="169"/>
      <c r="ISL87" s="170"/>
      <c r="ISM87" s="167"/>
      <c r="ISN87" s="43"/>
      <c r="ISO87" s="208"/>
      <c r="ISP87" s="157"/>
      <c r="ISQ87" s="211"/>
      <c r="ISR87" s="161"/>
      <c r="ISS87" s="161"/>
      <c r="IST87" s="168"/>
      <c r="ISU87" s="169"/>
      <c r="ISV87" s="170"/>
      <c r="ISW87" s="167"/>
      <c r="ISX87" s="43"/>
      <c r="ISY87" s="208"/>
      <c r="ISZ87" s="157"/>
      <c r="ITA87" s="211"/>
      <c r="ITB87" s="161"/>
      <c r="ITC87" s="161"/>
      <c r="ITD87" s="168"/>
      <c r="ITE87" s="169"/>
      <c r="ITF87" s="170"/>
      <c r="ITG87" s="167"/>
      <c r="ITH87" s="43"/>
      <c r="ITI87" s="208"/>
      <c r="ITJ87" s="157"/>
      <c r="ITK87" s="211"/>
      <c r="ITL87" s="161"/>
      <c r="ITM87" s="161"/>
      <c r="ITN87" s="168"/>
      <c r="ITO87" s="169"/>
      <c r="ITP87" s="170"/>
      <c r="ITQ87" s="167"/>
      <c r="ITR87" s="43"/>
      <c r="ITS87" s="208"/>
      <c r="ITT87" s="157"/>
      <c r="ITU87" s="211"/>
      <c r="ITV87" s="161"/>
      <c r="ITW87" s="161"/>
      <c r="ITX87" s="168"/>
      <c r="ITY87" s="169"/>
      <c r="ITZ87" s="170"/>
      <c r="IUA87" s="167"/>
      <c r="IUB87" s="43"/>
      <c r="IUC87" s="208"/>
      <c r="IUD87" s="157"/>
      <c r="IUE87" s="211"/>
      <c r="IUF87" s="161"/>
      <c r="IUG87" s="161"/>
      <c r="IUH87" s="168"/>
      <c r="IUI87" s="169"/>
      <c r="IUJ87" s="170"/>
      <c r="IUK87" s="167"/>
      <c r="IUL87" s="43"/>
      <c r="IUM87" s="208"/>
      <c r="IUN87" s="157"/>
      <c r="IUO87" s="211"/>
      <c r="IUP87" s="161"/>
      <c r="IUQ87" s="161"/>
      <c r="IUR87" s="168"/>
      <c r="IUS87" s="169"/>
      <c r="IUT87" s="170"/>
      <c r="IUU87" s="167"/>
      <c r="IUV87" s="43"/>
      <c r="IUW87" s="208"/>
      <c r="IUX87" s="157"/>
      <c r="IUY87" s="211"/>
      <c r="IUZ87" s="161"/>
      <c r="IVA87" s="161"/>
      <c r="IVB87" s="168"/>
      <c r="IVC87" s="169"/>
      <c r="IVD87" s="170"/>
      <c r="IVE87" s="167"/>
      <c r="IVF87" s="43"/>
      <c r="IVG87" s="208"/>
      <c r="IVH87" s="157"/>
      <c r="IVI87" s="211"/>
      <c r="IVJ87" s="161"/>
      <c r="IVK87" s="161"/>
      <c r="IVL87" s="168"/>
      <c r="IVM87" s="169"/>
      <c r="IVN87" s="170"/>
      <c r="IVO87" s="167"/>
      <c r="IVP87" s="43"/>
      <c r="IVQ87" s="208"/>
      <c r="IVR87" s="157"/>
      <c r="IVS87" s="211"/>
      <c r="IVT87" s="161"/>
      <c r="IVU87" s="161"/>
      <c r="IVV87" s="168"/>
      <c r="IVW87" s="169"/>
      <c r="IVX87" s="170"/>
      <c r="IVY87" s="167"/>
      <c r="IVZ87" s="43"/>
      <c r="IWA87" s="208"/>
      <c r="IWB87" s="157"/>
      <c r="IWC87" s="211"/>
      <c r="IWD87" s="161"/>
      <c r="IWE87" s="161"/>
      <c r="IWF87" s="168"/>
      <c r="IWG87" s="169"/>
      <c r="IWH87" s="170"/>
      <c r="IWI87" s="167"/>
      <c r="IWJ87" s="43"/>
      <c r="IWK87" s="208"/>
      <c r="IWL87" s="157"/>
      <c r="IWM87" s="211"/>
      <c r="IWN87" s="161"/>
      <c r="IWO87" s="161"/>
      <c r="IWP87" s="168"/>
      <c r="IWQ87" s="169"/>
      <c r="IWR87" s="170"/>
      <c r="IWS87" s="167"/>
      <c r="IWT87" s="43"/>
      <c r="IWU87" s="208"/>
      <c r="IWV87" s="157"/>
      <c r="IWW87" s="211"/>
      <c r="IWX87" s="161"/>
      <c r="IWY87" s="161"/>
      <c r="IWZ87" s="168"/>
      <c r="IXA87" s="169"/>
      <c r="IXB87" s="170"/>
      <c r="IXC87" s="167"/>
      <c r="IXD87" s="43"/>
      <c r="IXE87" s="208"/>
      <c r="IXF87" s="157"/>
      <c r="IXG87" s="211"/>
      <c r="IXH87" s="161"/>
      <c r="IXI87" s="161"/>
      <c r="IXJ87" s="168"/>
      <c r="IXK87" s="169"/>
      <c r="IXL87" s="170"/>
      <c r="IXM87" s="167"/>
      <c r="IXN87" s="43"/>
      <c r="IXO87" s="208"/>
      <c r="IXP87" s="157"/>
      <c r="IXQ87" s="211"/>
      <c r="IXR87" s="161"/>
      <c r="IXS87" s="161"/>
      <c r="IXT87" s="168"/>
      <c r="IXU87" s="169"/>
      <c r="IXV87" s="170"/>
      <c r="IXW87" s="167"/>
      <c r="IXX87" s="43"/>
      <c r="IXY87" s="208"/>
      <c r="IXZ87" s="157"/>
      <c r="IYA87" s="211"/>
      <c r="IYB87" s="161"/>
      <c r="IYC87" s="161"/>
      <c r="IYD87" s="168"/>
      <c r="IYE87" s="169"/>
      <c r="IYF87" s="170"/>
      <c r="IYG87" s="167"/>
      <c r="IYH87" s="43"/>
      <c r="IYI87" s="208"/>
      <c r="IYJ87" s="157"/>
      <c r="IYK87" s="211"/>
      <c r="IYL87" s="161"/>
      <c r="IYM87" s="161"/>
      <c r="IYN87" s="168"/>
      <c r="IYO87" s="169"/>
      <c r="IYP87" s="170"/>
      <c r="IYQ87" s="167"/>
      <c r="IYR87" s="43"/>
      <c r="IYS87" s="208"/>
      <c r="IYT87" s="157"/>
      <c r="IYU87" s="211"/>
      <c r="IYV87" s="161"/>
      <c r="IYW87" s="161"/>
      <c r="IYX87" s="168"/>
      <c r="IYY87" s="169"/>
      <c r="IYZ87" s="170"/>
      <c r="IZA87" s="167"/>
      <c r="IZB87" s="43"/>
      <c r="IZC87" s="208"/>
      <c r="IZD87" s="157"/>
      <c r="IZE87" s="211"/>
      <c r="IZF87" s="161"/>
      <c r="IZG87" s="161"/>
      <c r="IZH87" s="168"/>
      <c r="IZI87" s="169"/>
      <c r="IZJ87" s="170"/>
      <c r="IZK87" s="167"/>
      <c r="IZL87" s="43"/>
      <c r="IZM87" s="208"/>
      <c r="IZN87" s="157"/>
      <c r="IZO87" s="211"/>
      <c r="IZP87" s="161"/>
      <c r="IZQ87" s="161"/>
      <c r="IZR87" s="168"/>
      <c r="IZS87" s="169"/>
      <c r="IZT87" s="170"/>
      <c r="IZU87" s="167"/>
      <c r="IZV87" s="43"/>
      <c r="IZW87" s="208"/>
      <c r="IZX87" s="157"/>
      <c r="IZY87" s="211"/>
      <c r="IZZ87" s="161"/>
      <c r="JAA87" s="161"/>
      <c r="JAB87" s="168"/>
      <c r="JAC87" s="169"/>
      <c r="JAD87" s="170"/>
      <c r="JAE87" s="167"/>
      <c r="JAF87" s="43"/>
      <c r="JAG87" s="208"/>
      <c r="JAH87" s="157"/>
      <c r="JAI87" s="211"/>
      <c r="JAJ87" s="161"/>
      <c r="JAK87" s="161"/>
      <c r="JAL87" s="168"/>
      <c r="JAM87" s="169"/>
      <c r="JAN87" s="170"/>
      <c r="JAO87" s="167"/>
      <c r="JAP87" s="43"/>
      <c r="JAQ87" s="208"/>
      <c r="JAR87" s="157"/>
      <c r="JAS87" s="211"/>
      <c r="JAT87" s="161"/>
      <c r="JAU87" s="161"/>
      <c r="JAV87" s="168"/>
      <c r="JAW87" s="169"/>
      <c r="JAX87" s="170"/>
      <c r="JAY87" s="167"/>
      <c r="JAZ87" s="43"/>
      <c r="JBA87" s="208"/>
      <c r="JBB87" s="157"/>
      <c r="JBC87" s="211"/>
      <c r="JBD87" s="161"/>
      <c r="JBE87" s="161"/>
      <c r="JBF87" s="168"/>
      <c r="JBG87" s="169"/>
      <c r="JBH87" s="170"/>
      <c r="JBI87" s="167"/>
      <c r="JBJ87" s="43"/>
      <c r="JBK87" s="208"/>
      <c r="JBL87" s="157"/>
      <c r="JBM87" s="211"/>
      <c r="JBN87" s="161"/>
      <c r="JBO87" s="161"/>
      <c r="JBP87" s="168"/>
      <c r="JBQ87" s="169"/>
      <c r="JBR87" s="170"/>
      <c r="JBS87" s="167"/>
      <c r="JBT87" s="43"/>
      <c r="JBU87" s="208"/>
      <c r="JBV87" s="157"/>
      <c r="JBW87" s="211"/>
      <c r="JBX87" s="161"/>
      <c r="JBY87" s="161"/>
      <c r="JBZ87" s="168"/>
      <c r="JCA87" s="169"/>
      <c r="JCB87" s="170"/>
      <c r="JCC87" s="167"/>
      <c r="JCD87" s="43"/>
      <c r="JCE87" s="208"/>
      <c r="JCF87" s="157"/>
      <c r="JCG87" s="211"/>
      <c r="JCH87" s="161"/>
      <c r="JCI87" s="161"/>
      <c r="JCJ87" s="168"/>
      <c r="JCK87" s="169"/>
      <c r="JCL87" s="170"/>
      <c r="JCM87" s="167"/>
      <c r="JCN87" s="43"/>
      <c r="JCO87" s="208"/>
      <c r="JCP87" s="157"/>
      <c r="JCQ87" s="211"/>
      <c r="JCR87" s="161"/>
      <c r="JCS87" s="161"/>
      <c r="JCT87" s="168"/>
      <c r="JCU87" s="169"/>
      <c r="JCV87" s="170"/>
      <c r="JCW87" s="167"/>
      <c r="JCX87" s="43"/>
      <c r="JCY87" s="208"/>
      <c r="JCZ87" s="157"/>
      <c r="JDA87" s="211"/>
      <c r="JDB87" s="161"/>
      <c r="JDC87" s="161"/>
      <c r="JDD87" s="168"/>
      <c r="JDE87" s="169"/>
      <c r="JDF87" s="170"/>
      <c r="JDG87" s="167"/>
      <c r="JDH87" s="43"/>
      <c r="JDI87" s="208"/>
      <c r="JDJ87" s="157"/>
      <c r="JDK87" s="211"/>
      <c r="JDL87" s="161"/>
      <c r="JDM87" s="161"/>
      <c r="JDN87" s="168"/>
      <c r="JDO87" s="169"/>
      <c r="JDP87" s="170"/>
      <c r="JDQ87" s="167"/>
      <c r="JDR87" s="43"/>
      <c r="JDS87" s="208"/>
      <c r="JDT87" s="157"/>
      <c r="JDU87" s="211"/>
      <c r="JDV87" s="161"/>
      <c r="JDW87" s="161"/>
      <c r="JDX87" s="168"/>
      <c r="JDY87" s="169"/>
      <c r="JDZ87" s="170"/>
      <c r="JEA87" s="167"/>
      <c r="JEB87" s="43"/>
      <c r="JEC87" s="208"/>
      <c r="JED87" s="157"/>
      <c r="JEE87" s="211"/>
      <c r="JEF87" s="161"/>
      <c r="JEG87" s="161"/>
      <c r="JEH87" s="168"/>
      <c r="JEI87" s="169"/>
      <c r="JEJ87" s="170"/>
      <c r="JEK87" s="167"/>
      <c r="JEL87" s="43"/>
      <c r="JEM87" s="208"/>
      <c r="JEN87" s="157"/>
      <c r="JEO87" s="211"/>
      <c r="JEP87" s="161"/>
      <c r="JEQ87" s="161"/>
      <c r="JER87" s="168"/>
      <c r="JES87" s="169"/>
      <c r="JET87" s="170"/>
      <c r="JEU87" s="167"/>
      <c r="JEV87" s="43"/>
      <c r="JEW87" s="208"/>
      <c r="JEX87" s="157"/>
      <c r="JEY87" s="211"/>
      <c r="JEZ87" s="161"/>
      <c r="JFA87" s="161"/>
      <c r="JFB87" s="168"/>
      <c r="JFC87" s="169"/>
      <c r="JFD87" s="170"/>
      <c r="JFE87" s="167"/>
      <c r="JFF87" s="43"/>
      <c r="JFG87" s="208"/>
      <c r="JFH87" s="157"/>
      <c r="JFI87" s="211"/>
      <c r="JFJ87" s="161"/>
      <c r="JFK87" s="161"/>
      <c r="JFL87" s="168"/>
      <c r="JFM87" s="169"/>
      <c r="JFN87" s="170"/>
      <c r="JFO87" s="167"/>
      <c r="JFP87" s="43"/>
      <c r="JFQ87" s="208"/>
      <c r="JFR87" s="157"/>
      <c r="JFS87" s="211"/>
      <c r="JFT87" s="161"/>
      <c r="JFU87" s="161"/>
      <c r="JFV87" s="168"/>
      <c r="JFW87" s="169"/>
      <c r="JFX87" s="170"/>
      <c r="JFY87" s="167"/>
      <c r="JFZ87" s="43"/>
      <c r="JGA87" s="208"/>
      <c r="JGB87" s="157"/>
      <c r="JGC87" s="211"/>
      <c r="JGD87" s="161"/>
      <c r="JGE87" s="161"/>
      <c r="JGF87" s="168"/>
      <c r="JGG87" s="169"/>
      <c r="JGH87" s="170"/>
      <c r="JGI87" s="167"/>
      <c r="JGJ87" s="43"/>
      <c r="JGK87" s="208"/>
      <c r="JGL87" s="157"/>
      <c r="JGM87" s="211"/>
      <c r="JGN87" s="161"/>
      <c r="JGO87" s="161"/>
      <c r="JGP87" s="168"/>
      <c r="JGQ87" s="169"/>
      <c r="JGR87" s="170"/>
      <c r="JGS87" s="167"/>
      <c r="JGT87" s="43"/>
      <c r="JGU87" s="208"/>
      <c r="JGV87" s="157"/>
      <c r="JGW87" s="211"/>
      <c r="JGX87" s="161"/>
      <c r="JGY87" s="161"/>
      <c r="JGZ87" s="168"/>
      <c r="JHA87" s="169"/>
      <c r="JHB87" s="170"/>
      <c r="JHC87" s="167"/>
      <c r="JHD87" s="43"/>
      <c r="JHE87" s="208"/>
      <c r="JHF87" s="157"/>
      <c r="JHG87" s="211"/>
      <c r="JHH87" s="161"/>
      <c r="JHI87" s="161"/>
      <c r="JHJ87" s="168"/>
      <c r="JHK87" s="169"/>
      <c r="JHL87" s="170"/>
      <c r="JHM87" s="167"/>
      <c r="JHN87" s="43"/>
      <c r="JHO87" s="208"/>
      <c r="JHP87" s="157"/>
      <c r="JHQ87" s="211"/>
      <c r="JHR87" s="161"/>
      <c r="JHS87" s="161"/>
      <c r="JHT87" s="168"/>
      <c r="JHU87" s="169"/>
      <c r="JHV87" s="170"/>
      <c r="JHW87" s="167"/>
      <c r="JHX87" s="43"/>
      <c r="JHY87" s="208"/>
      <c r="JHZ87" s="157"/>
      <c r="JIA87" s="211"/>
      <c r="JIB87" s="161"/>
      <c r="JIC87" s="161"/>
      <c r="JID87" s="168"/>
      <c r="JIE87" s="169"/>
      <c r="JIF87" s="170"/>
      <c r="JIG87" s="167"/>
      <c r="JIH87" s="43"/>
      <c r="JII87" s="208"/>
      <c r="JIJ87" s="157"/>
      <c r="JIK87" s="211"/>
      <c r="JIL87" s="161"/>
      <c r="JIM87" s="161"/>
      <c r="JIN87" s="168"/>
      <c r="JIO87" s="169"/>
      <c r="JIP87" s="170"/>
      <c r="JIQ87" s="167"/>
      <c r="JIR87" s="43"/>
      <c r="JIS87" s="208"/>
      <c r="JIT87" s="157"/>
      <c r="JIU87" s="211"/>
      <c r="JIV87" s="161"/>
      <c r="JIW87" s="161"/>
      <c r="JIX87" s="168"/>
      <c r="JIY87" s="169"/>
      <c r="JIZ87" s="170"/>
      <c r="JJA87" s="167"/>
      <c r="JJB87" s="43"/>
      <c r="JJC87" s="208"/>
      <c r="JJD87" s="157"/>
      <c r="JJE87" s="211"/>
      <c r="JJF87" s="161"/>
      <c r="JJG87" s="161"/>
      <c r="JJH87" s="168"/>
      <c r="JJI87" s="169"/>
      <c r="JJJ87" s="170"/>
      <c r="JJK87" s="167"/>
      <c r="JJL87" s="43"/>
      <c r="JJM87" s="208"/>
      <c r="JJN87" s="157"/>
      <c r="JJO87" s="211"/>
      <c r="JJP87" s="161"/>
      <c r="JJQ87" s="161"/>
      <c r="JJR87" s="168"/>
      <c r="JJS87" s="169"/>
      <c r="JJT87" s="170"/>
      <c r="JJU87" s="167"/>
      <c r="JJV87" s="43"/>
      <c r="JJW87" s="208"/>
      <c r="JJX87" s="157"/>
      <c r="JJY87" s="211"/>
      <c r="JJZ87" s="161"/>
      <c r="JKA87" s="161"/>
      <c r="JKB87" s="168"/>
      <c r="JKC87" s="169"/>
      <c r="JKD87" s="170"/>
      <c r="JKE87" s="167"/>
      <c r="JKF87" s="43"/>
      <c r="JKG87" s="208"/>
      <c r="JKH87" s="157"/>
      <c r="JKI87" s="211"/>
      <c r="JKJ87" s="161"/>
      <c r="JKK87" s="161"/>
      <c r="JKL87" s="168"/>
      <c r="JKM87" s="169"/>
      <c r="JKN87" s="170"/>
      <c r="JKO87" s="167"/>
      <c r="JKP87" s="43"/>
      <c r="JKQ87" s="208"/>
      <c r="JKR87" s="157"/>
      <c r="JKS87" s="211"/>
      <c r="JKT87" s="161"/>
      <c r="JKU87" s="161"/>
      <c r="JKV87" s="168"/>
      <c r="JKW87" s="169"/>
      <c r="JKX87" s="170"/>
      <c r="JKY87" s="167"/>
      <c r="JKZ87" s="43"/>
      <c r="JLA87" s="208"/>
      <c r="JLB87" s="157"/>
      <c r="JLC87" s="211"/>
      <c r="JLD87" s="161"/>
      <c r="JLE87" s="161"/>
      <c r="JLF87" s="168"/>
      <c r="JLG87" s="169"/>
      <c r="JLH87" s="170"/>
      <c r="JLI87" s="167"/>
      <c r="JLJ87" s="43"/>
      <c r="JLK87" s="208"/>
      <c r="JLL87" s="157"/>
      <c r="JLM87" s="211"/>
      <c r="JLN87" s="161"/>
      <c r="JLO87" s="161"/>
      <c r="JLP87" s="168"/>
      <c r="JLQ87" s="169"/>
      <c r="JLR87" s="170"/>
      <c r="JLS87" s="167"/>
      <c r="JLT87" s="43"/>
      <c r="JLU87" s="208"/>
      <c r="JLV87" s="157"/>
      <c r="JLW87" s="211"/>
      <c r="JLX87" s="161"/>
      <c r="JLY87" s="161"/>
      <c r="JLZ87" s="168"/>
      <c r="JMA87" s="169"/>
      <c r="JMB87" s="170"/>
      <c r="JMC87" s="167"/>
      <c r="JMD87" s="43"/>
      <c r="JME87" s="208"/>
      <c r="JMF87" s="157"/>
      <c r="JMG87" s="211"/>
      <c r="JMH87" s="161"/>
      <c r="JMI87" s="161"/>
      <c r="JMJ87" s="168"/>
      <c r="JMK87" s="169"/>
      <c r="JML87" s="170"/>
      <c r="JMM87" s="167"/>
      <c r="JMN87" s="43"/>
      <c r="JMO87" s="208"/>
      <c r="JMP87" s="157"/>
      <c r="JMQ87" s="211"/>
      <c r="JMR87" s="161"/>
      <c r="JMS87" s="161"/>
      <c r="JMT87" s="168"/>
      <c r="JMU87" s="169"/>
      <c r="JMV87" s="170"/>
      <c r="JMW87" s="167"/>
      <c r="JMX87" s="43"/>
      <c r="JMY87" s="208"/>
      <c r="JMZ87" s="157"/>
      <c r="JNA87" s="211"/>
      <c r="JNB87" s="161"/>
      <c r="JNC87" s="161"/>
      <c r="JND87" s="168"/>
      <c r="JNE87" s="169"/>
      <c r="JNF87" s="170"/>
      <c r="JNG87" s="167"/>
      <c r="JNH87" s="43"/>
      <c r="JNI87" s="208"/>
      <c r="JNJ87" s="157"/>
      <c r="JNK87" s="211"/>
      <c r="JNL87" s="161"/>
      <c r="JNM87" s="161"/>
      <c r="JNN87" s="168"/>
      <c r="JNO87" s="169"/>
      <c r="JNP87" s="170"/>
      <c r="JNQ87" s="167"/>
      <c r="JNR87" s="43"/>
      <c r="JNS87" s="208"/>
      <c r="JNT87" s="157"/>
      <c r="JNU87" s="211"/>
      <c r="JNV87" s="161"/>
      <c r="JNW87" s="161"/>
      <c r="JNX87" s="168"/>
      <c r="JNY87" s="169"/>
      <c r="JNZ87" s="170"/>
      <c r="JOA87" s="167"/>
      <c r="JOB87" s="43"/>
      <c r="JOC87" s="208"/>
      <c r="JOD87" s="157"/>
      <c r="JOE87" s="211"/>
      <c r="JOF87" s="161"/>
      <c r="JOG87" s="161"/>
      <c r="JOH87" s="168"/>
      <c r="JOI87" s="169"/>
      <c r="JOJ87" s="170"/>
      <c r="JOK87" s="167"/>
      <c r="JOL87" s="43"/>
      <c r="JOM87" s="208"/>
      <c r="JON87" s="157"/>
      <c r="JOO87" s="211"/>
      <c r="JOP87" s="161"/>
      <c r="JOQ87" s="161"/>
      <c r="JOR87" s="168"/>
      <c r="JOS87" s="169"/>
      <c r="JOT87" s="170"/>
      <c r="JOU87" s="167"/>
      <c r="JOV87" s="43"/>
      <c r="JOW87" s="208"/>
      <c r="JOX87" s="157"/>
      <c r="JOY87" s="211"/>
      <c r="JOZ87" s="161"/>
      <c r="JPA87" s="161"/>
      <c r="JPB87" s="168"/>
      <c r="JPC87" s="169"/>
      <c r="JPD87" s="170"/>
      <c r="JPE87" s="167"/>
      <c r="JPF87" s="43"/>
      <c r="JPG87" s="208"/>
      <c r="JPH87" s="157"/>
      <c r="JPI87" s="211"/>
      <c r="JPJ87" s="161"/>
      <c r="JPK87" s="161"/>
      <c r="JPL87" s="168"/>
      <c r="JPM87" s="169"/>
      <c r="JPN87" s="170"/>
      <c r="JPO87" s="167"/>
      <c r="JPP87" s="43"/>
      <c r="JPQ87" s="208"/>
      <c r="JPR87" s="157"/>
      <c r="JPS87" s="211"/>
      <c r="JPT87" s="161"/>
      <c r="JPU87" s="161"/>
      <c r="JPV87" s="168"/>
      <c r="JPW87" s="169"/>
      <c r="JPX87" s="170"/>
      <c r="JPY87" s="167"/>
      <c r="JPZ87" s="43"/>
      <c r="JQA87" s="208"/>
      <c r="JQB87" s="157"/>
      <c r="JQC87" s="211"/>
      <c r="JQD87" s="161"/>
      <c r="JQE87" s="161"/>
      <c r="JQF87" s="168"/>
      <c r="JQG87" s="169"/>
      <c r="JQH87" s="170"/>
      <c r="JQI87" s="167"/>
      <c r="JQJ87" s="43"/>
      <c r="JQK87" s="208"/>
      <c r="JQL87" s="157"/>
      <c r="JQM87" s="211"/>
      <c r="JQN87" s="161"/>
      <c r="JQO87" s="161"/>
      <c r="JQP87" s="168"/>
      <c r="JQQ87" s="169"/>
      <c r="JQR87" s="170"/>
      <c r="JQS87" s="167"/>
      <c r="JQT87" s="43"/>
      <c r="JQU87" s="208"/>
      <c r="JQV87" s="157"/>
      <c r="JQW87" s="211"/>
      <c r="JQX87" s="161"/>
      <c r="JQY87" s="161"/>
      <c r="JQZ87" s="168"/>
      <c r="JRA87" s="169"/>
      <c r="JRB87" s="170"/>
      <c r="JRC87" s="167"/>
      <c r="JRD87" s="43"/>
      <c r="JRE87" s="208"/>
      <c r="JRF87" s="157"/>
      <c r="JRG87" s="211"/>
      <c r="JRH87" s="161"/>
      <c r="JRI87" s="161"/>
      <c r="JRJ87" s="168"/>
      <c r="JRK87" s="169"/>
      <c r="JRL87" s="170"/>
      <c r="JRM87" s="167"/>
      <c r="JRN87" s="43"/>
      <c r="JRO87" s="208"/>
      <c r="JRP87" s="157"/>
      <c r="JRQ87" s="211"/>
      <c r="JRR87" s="161"/>
      <c r="JRS87" s="161"/>
      <c r="JRT87" s="168"/>
      <c r="JRU87" s="169"/>
      <c r="JRV87" s="170"/>
      <c r="JRW87" s="167"/>
      <c r="JRX87" s="43"/>
      <c r="JRY87" s="208"/>
      <c r="JRZ87" s="157"/>
      <c r="JSA87" s="211"/>
      <c r="JSB87" s="161"/>
      <c r="JSC87" s="161"/>
      <c r="JSD87" s="168"/>
      <c r="JSE87" s="169"/>
      <c r="JSF87" s="170"/>
      <c r="JSG87" s="167"/>
      <c r="JSH87" s="43"/>
      <c r="JSI87" s="208"/>
      <c r="JSJ87" s="157"/>
      <c r="JSK87" s="211"/>
      <c r="JSL87" s="161"/>
      <c r="JSM87" s="161"/>
      <c r="JSN87" s="168"/>
      <c r="JSO87" s="169"/>
      <c r="JSP87" s="170"/>
      <c r="JSQ87" s="167"/>
      <c r="JSR87" s="43"/>
      <c r="JSS87" s="208"/>
      <c r="JST87" s="157"/>
      <c r="JSU87" s="211"/>
      <c r="JSV87" s="161"/>
      <c r="JSW87" s="161"/>
      <c r="JSX87" s="168"/>
      <c r="JSY87" s="169"/>
      <c r="JSZ87" s="170"/>
      <c r="JTA87" s="167"/>
      <c r="JTB87" s="43"/>
      <c r="JTC87" s="208"/>
      <c r="JTD87" s="157"/>
      <c r="JTE87" s="211"/>
      <c r="JTF87" s="161"/>
      <c r="JTG87" s="161"/>
      <c r="JTH87" s="168"/>
      <c r="JTI87" s="169"/>
      <c r="JTJ87" s="170"/>
      <c r="JTK87" s="167"/>
      <c r="JTL87" s="43"/>
      <c r="JTM87" s="208"/>
      <c r="JTN87" s="157"/>
      <c r="JTO87" s="211"/>
      <c r="JTP87" s="161"/>
      <c r="JTQ87" s="161"/>
      <c r="JTR87" s="168"/>
      <c r="JTS87" s="169"/>
      <c r="JTT87" s="170"/>
      <c r="JTU87" s="167"/>
      <c r="JTV87" s="43"/>
      <c r="JTW87" s="208"/>
      <c r="JTX87" s="157"/>
      <c r="JTY87" s="211"/>
      <c r="JTZ87" s="161"/>
      <c r="JUA87" s="161"/>
      <c r="JUB87" s="168"/>
      <c r="JUC87" s="169"/>
      <c r="JUD87" s="170"/>
      <c r="JUE87" s="167"/>
      <c r="JUF87" s="43"/>
      <c r="JUG87" s="208"/>
      <c r="JUH87" s="157"/>
      <c r="JUI87" s="211"/>
      <c r="JUJ87" s="161"/>
      <c r="JUK87" s="161"/>
      <c r="JUL87" s="168"/>
      <c r="JUM87" s="169"/>
      <c r="JUN87" s="170"/>
      <c r="JUO87" s="167"/>
      <c r="JUP87" s="43"/>
      <c r="JUQ87" s="208"/>
      <c r="JUR87" s="157"/>
      <c r="JUS87" s="211"/>
      <c r="JUT87" s="161"/>
      <c r="JUU87" s="161"/>
      <c r="JUV87" s="168"/>
      <c r="JUW87" s="169"/>
      <c r="JUX87" s="170"/>
      <c r="JUY87" s="167"/>
      <c r="JUZ87" s="43"/>
      <c r="JVA87" s="208"/>
      <c r="JVB87" s="157"/>
      <c r="JVC87" s="211"/>
      <c r="JVD87" s="161"/>
      <c r="JVE87" s="161"/>
      <c r="JVF87" s="168"/>
      <c r="JVG87" s="169"/>
      <c r="JVH87" s="170"/>
      <c r="JVI87" s="167"/>
      <c r="JVJ87" s="43"/>
      <c r="JVK87" s="208"/>
      <c r="JVL87" s="157"/>
      <c r="JVM87" s="211"/>
      <c r="JVN87" s="161"/>
      <c r="JVO87" s="161"/>
      <c r="JVP87" s="168"/>
      <c r="JVQ87" s="169"/>
      <c r="JVR87" s="170"/>
      <c r="JVS87" s="167"/>
      <c r="JVT87" s="43"/>
      <c r="JVU87" s="208"/>
      <c r="JVV87" s="157"/>
      <c r="JVW87" s="211"/>
      <c r="JVX87" s="161"/>
      <c r="JVY87" s="161"/>
      <c r="JVZ87" s="168"/>
      <c r="JWA87" s="169"/>
      <c r="JWB87" s="170"/>
      <c r="JWC87" s="167"/>
      <c r="JWD87" s="43"/>
      <c r="JWE87" s="208"/>
      <c r="JWF87" s="157"/>
      <c r="JWG87" s="211"/>
      <c r="JWH87" s="161"/>
      <c r="JWI87" s="161"/>
      <c r="JWJ87" s="168"/>
      <c r="JWK87" s="169"/>
      <c r="JWL87" s="170"/>
      <c r="JWM87" s="167"/>
      <c r="JWN87" s="43"/>
      <c r="JWO87" s="208"/>
      <c r="JWP87" s="157"/>
      <c r="JWQ87" s="211"/>
      <c r="JWR87" s="161"/>
      <c r="JWS87" s="161"/>
      <c r="JWT87" s="168"/>
      <c r="JWU87" s="169"/>
      <c r="JWV87" s="170"/>
      <c r="JWW87" s="167"/>
      <c r="JWX87" s="43"/>
      <c r="JWY87" s="208"/>
      <c r="JWZ87" s="157"/>
      <c r="JXA87" s="211"/>
      <c r="JXB87" s="161"/>
      <c r="JXC87" s="161"/>
      <c r="JXD87" s="168"/>
      <c r="JXE87" s="169"/>
      <c r="JXF87" s="170"/>
      <c r="JXG87" s="167"/>
      <c r="JXH87" s="43"/>
      <c r="JXI87" s="208"/>
      <c r="JXJ87" s="157"/>
      <c r="JXK87" s="211"/>
      <c r="JXL87" s="161"/>
      <c r="JXM87" s="161"/>
      <c r="JXN87" s="168"/>
      <c r="JXO87" s="169"/>
      <c r="JXP87" s="170"/>
      <c r="JXQ87" s="167"/>
      <c r="JXR87" s="43"/>
      <c r="JXS87" s="208"/>
      <c r="JXT87" s="157"/>
      <c r="JXU87" s="211"/>
      <c r="JXV87" s="161"/>
      <c r="JXW87" s="161"/>
      <c r="JXX87" s="168"/>
      <c r="JXY87" s="169"/>
      <c r="JXZ87" s="170"/>
      <c r="JYA87" s="167"/>
      <c r="JYB87" s="43"/>
      <c r="JYC87" s="208"/>
      <c r="JYD87" s="157"/>
      <c r="JYE87" s="211"/>
      <c r="JYF87" s="161"/>
      <c r="JYG87" s="161"/>
      <c r="JYH87" s="168"/>
      <c r="JYI87" s="169"/>
      <c r="JYJ87" s="170"/>
      <c r="JYK87" s="167"/>
      <c r="JYL87" s="43"/>
      <c r="JYM87" s="208"/>
      <c r="JYN87" s="157"/>
      <c r="JYO87" s="211"/>
      <c r="JYP87" s="161"/>
      <c r="JYQ87" s="161"/>
      <c r="JYR87" s="168"/>
      <c r="JYS87" s="169"/>
      <c r="JYT87" s="170"/>
      <c r="JYU87" s="167"/>
      <c r="JYV87" s="43"/>
      <c r="JYW87" s="208"/>
      <c r="JYX87" s="157"/>
      <c r="JYY87" s="211"/>
      <c r="JYZ87" s="161"/>
      <c r="JZA87" s="161"/>
      <c r="JZB87" s="168"/>
      <c r="JZC87" s="169"/>
      <c r="JZD87" s="170"/>
      <c r="JZE87" s="167"/>
      <c r="JZF87" s="43"/>
      <c r="JZG87" s="208"/>
      <c r="JZH87" s="157"/>
      <c r="JZI87" s="211"/>
      <c r="JZJ87" s="161"/>
      <c r="JZK87" s="161"/>
      <c r="JZL87" s="168"/>
      <c r="JZM87" s="169"/>
      <c r="JZN87" s="170"/>
      <c r="JZO87" s="167"/>
      <c r="JZP87" s="43"/>
      <c r="JZQ87" s="208"/>
      <c r="JZR87" s="157"/>
      <c r="JZS87" s="211"/>
      <c r="JZT87" s="161"/>
      <c r="JZU87" s="161"/>
      <c r="JZV87" s="168"/>
      <c r="JZW87" s="169"/>
      <c r="JZX87" s="170"/>
      <c r="JZY87" s="167"/>
      <c r="JZZ87" s="43"/>
      <c r="KAA87" s="208"/>
      <c r="KAB87" s="157"/>
      <c r="KAC87" s="211"/>
      <c r="KAD87" s="161"/>
      <c r="KAE87" s="161"/>
      <c r="KAF87" s="168"/>
      <c r="KAG87" s="169"/>
      <c r="KAH87" s="170"/>
      <c r="KAI87" s="167"/>
      <c r="KAJ87" s="43"/>
      <c r="KAK87" s="208"/>
      <c r="KAL87" s="157"/>
      <c r="KAM87" s="211"/>
      <c r="KAN87" s="161"/>
      <c r="KAO87" s="161"/>
      <c r="KAP87" s="168"/>
      <c r="KAQ87" s="169"/>
      <c r="KAR87" s="170"/>
      <c r="KAS87" s="167"/>
      <c r="KAT87" s="43"/>
      <c r="KAU87" s="208"/>
      <c r="KAV87" s="157"/>
      <c r="KAW87" s="211"/>
      <c r="KAX87" s="161"/>
      <c r="KAY87" s="161"/>
      <c r="KAZ87" s="168"/>
      <c r="KBA87" s="169"/>
      <c r="KBB87" s="170"/>
      <c r="KBC87" s="167"/>
      <c r="KBD87" s="43"/>
      <c r="KBE87" s="208"/>
      <c r="KBF87" s="157"/>
      <c r="KBG87" s="211"/>
      <c r="KBH87" s="161"/>
      <c r="KBI87" s="161"/>
      <c r="KBJ87" s="168"/>
      <c r="KBK87" s="169"/>
      <c r="KBL87" s="170"/>
      <c r="KBM87" s="167"/>
      <c r="KBN87" s="43"/>
      <c r="KBO87" s="208"/>
      <c r="KBP87" s="157"/>
      <c r="KBQ87" s="211"/>
      <c r="KBR87" s="161"/>
      <c r="KBS87" s="161"/>
      <c r="KBT87" s="168"/>
      <c r="KBU87" s="169"/>
      <c r="KBV87" s="170"/>
      <c r="KBW87" s="167"/>
      <c r="KBX87" s="43"/>
      <c r="KBY87" s="208"/>
      <c r="KBZ87" s="157"/>
      <c r="KCA87" s="211"/>
      <c r="KCB87" s="161"/>
      <c r="KCC87" s="161"/>
      <c r="KCD87" s="168"/>
      <c r="KCE87" s="169"/>
      <c r="KCF87" s="170"/>
      <c r="KCG87" s="167"/>
      <c r="KCH87" s="43"/>
      <c r="KCI87" s="208"/>
      <c r="KCJ87" s="157"/>
      <c r="KCK87" s="211"/>
      <c r="KCL87" s="161"/>
      <c r="KCM87" s="161"/>
      <c r="KCN87" s="168"/>
      <c r="KCO87" s="169"/>
      <c r="KCP87" s="170"/>
      <c r="KCQ87" s="167"/>
      <c r="KCR87" s="43"/>
      <c r="KCS87" s="208"/>
      <c r="KCT87" s="157"/>
      <c r="KCU87" s="211"/>
      <c r="KCV87" s="161"/>
      <c r="KCW87" s="161"/>
      <c r="KCX87" s="168"/>
      <c r="KCY87" s="169"/>
      <c r="KCZ87" s="170"/>
      <c r="KDA87" s="167"/>
      <c r="KDB87" s="43"/>
      <c r="KDC87" s="208"/>
      <c r="KDD87" s="157"/>
      <c r="KDE87" s="211"/>
      <c r="KDF87" s="161"/>
      <c r="KDG87" s="161"/>
      <c r="KDH87" s="168"/>
      <c r="KDI87" s="169"/>
      <c r="KDJ87" s="170"/>
      <c r="KDK87" s="167"/>
      <c r="KDL87" s="43"/>
      <c r="KDM87" s="208"/>
      <c r="KDN87" s="157"/>
      <c r="KDO87" s="211"/>
      <c r="KDP87" s="161"/>
      <c r="KDQ87" s="161"/>
      <c r="KDR87" s="168"/>
      <c r="KDS87" s="169"/>
      <c r="KDT87" s="170"/>
      <c r="KDU87" s="167"/>
      <c r="KDV87" s="43"/>
      <c r="KDW87" s="208"/>
      <c r="KDX87" s="157"/>
      <c r="KDY87" s="211"/>
      <c r="KDZ87" s="161"/>
      <c r="KEA87" s="161"/>
      <c r="KEB87" s="168"/>
      <c r="KEC87" s="169"/>
      <c r="KED87" s="170"/>
      <c r="KEE87" s="167"/>
      <c r="KEF87" s="43"/>
      <c r="KEG87" s="208"/>
      <c r="KEH87" s="157"/>
      <c r="KEI87" s="211"/>
      <c r="KEJ87" s="161"/>
      <c r="KEK87" s="161"/>
      <c r="KEL87" s="168"/>
      <c r="KEM87" s="169"/>
      <c r="KEN87" s="170"/>
      <c r="KEO87" s="167"/>
      <c r="KEP87" s="43"/>
      <c r="KEQ87" s="208"/>
      <c r="KER87" s="157"/>
      <c r="KES87" s="211"/>
      <c r="KET87" s="161"/>
      <c r="KEU87" s="161"/>
      <c r="KEV87" s="168"/>
      <c r="KEW87" s="169"/>
      <c r="KEX87" s="170"/>
      <c r="KEY87" s="167"/>
      <c r="KEZ87" s="43"/>
      <c r="KFA87" s="208"/>
      <c r="KFB87" s="157"/>
      <c r="KFC87" s="211"/>
      <c r="KFD87" s="161"/>
      <c r="KFE87" s="161"/>
      <c r="KFF87" s="168"/>
      <c r="KFG87" s="169"/>
      <c r="KFH87" s="170"/>
      <c r="KFI87" s="167"/>
      <c r="KFJ87" s="43"/>
      <c r="KFK87" s="208"/>
      <c r="KFL87" s="157"/>
      <c r="KFM87" s="211"/>
      <c r="KFN87" s="161"/>
      <c r="KFO87" s="161"/>
      <c r="KFP87" s="168"/>
      <c r="KFQ87" s="169"/>
      <c r="KFR87" s="170"/>
      <c r="KFS87" s="167"/>
      <c r="KFT87" s="43"/>
      <c r="KFU87" s="208"/>
      <c r="KFV87" s="157"/>
      <c r="KFW87" s="211"/>
      <c r="KFX87" s="161"/>
      <c r="KFY87" s="161"/>
      <c r="KFZ87" s="168"/>
      <c r="KGA87" s="169"/>
      <c r="KGB87" s="170"/>
      <c r="KGC87" s="167"/>
      <c r="KGD87" s="43"/>
      <c r="KGE87" s="208"/>
      <c r="KGF87" s="157"/>
      <c r="KGG87" s="211"/>
      <c r="KGH87" s="161"/>
      <c r="KGI87" s="161"/>
      <c r="KGJ87" s="168"/>
      <c r="KGK87" s="169"/>
      <c r="KGL87" s="170"/>
      <c r="KGM87" s="167"/>
      <c r="KGN87" s="43"/>
      <c r="KGO87" s="208"/>
      <c r="KGP87" s="157"/>
      <c r="KGQ87" s="211"/>
      <c r="KGR87" s="161"/>
      <c r="KGS87" s="161"/>
      <c r="KGT87" s="168"/>
      <c r="KGU87" s="169"/>
      <c r="KGV87" s="170"/>
      <c r="KGW87" s="167"/>
      <c r="KGX87" s="43"/>
      <c r="KGY87" s="208"/>
      <c r="KGZ87" s="157"/>
      <c r="KHA87" s="211"/>
      <c r="KHB87" s="161"/>
      <c r="KHC87" s="161"/>
      <c r="KHD87" s="168"/>
      <c r="KHE87" s="169"/>
      <c r="KHF87" s="170"/>
      <c r="KHG87" s="167"/>
      <c r="KHH87" s="43"/>
      <c r="KHI87" s="208"/>
      <c r="KHJ87" s="157"/>
      <c r="KHK87" s="211"/>
      <c r="KHL87" s="161"/>
      <c r="KHM87" s="161"/>
      <c r="KHN87" s="168"/>
      <c r="KHO87" s="169"/>
      <c r="KHP87" s="170"/>
      <c r="KHQ87" s="167"/>
      <c r="KHR87" s="43"/>
      <c r="KHS87" s="208"/>
      <c r="KHT87" s="157"/>
      <c r="KHU87" s="211"/>
      <c r="KHV87" s="161"/>
      <c r="KHW87" s="161"/>
      <c r="KHX87" s="168"/>
      <c r="KHY87" s="169"/>
      <c r="KHZ87" s="170"/>
      <c r="KIA87" s="167"/>
      <c r="KIB87" s="43"/>
      <c r="KIC87" s="208"/>
      <c r="KID87" s="157"/>
      <c r="KIE87" s="211"/>
      <c r="KIF87" s="161"/>
      <c r="KIG87" s="161"/>
      <c r="KIH87" s="168"/>
      <c r="KII87" s="169"/>
      <c r="KIJ87" s="170"/>
      <c r="KIK87" s="167"/>
      <c r="KIL87" s="43"/>
      <c r="KIM87" s="208"/>
      <c r="KIN87" s="157"/>
      <c r="KIO87" s="211"/>
      <c r="KIP87" s="161"/>
      <c r="KIQ87" s="161"/>
      <c r="KIR87" s="168"/>
      <c r="KIS87" s="169"/>
      <c r="KIT87" s="170"/>
      <c r="KIU87" s="167"/>
      <c r="KIV87" s="43"/>
      <c r="KIW87" s="208"/>
      <c r="KIX87" s="157"/>
      <c r="KIY87" s="211"/>
      <c r="KIZ87" s="161"/>
      <c r="KJA87" s="161"/>
      <c r="KJB87" s="168"/>
      <c r="KJC87" s="169"/>
      <c r="KJD87" s="170"/>
      <c r="KJE87" s="167"/>
      <c r="KJF87" s="43"/>
      <c r="KJG87" s="208"/>
      <c r="KJH87" s="157"/>
      <c r="KJI87" s="211"/>
      <c r="KJJ87" s="161"/>
      <c r="KJK87" s="161"/>
      <c r="KJL87" s="168"/>
      <c r="KJM87" s="169"/>
      <c r="KJN87" s="170"/>
      <c r="KJO87" s="167"/>
      <c r="KJP87" s="43"/>
      <c r="KJQ87" s="208"/>
      <c r="KJR87" s="157"/>
      <c r="KJS87" s="211"/>
      <c r="KJT87" s="161"/>
      <c r="KJU87" s="161"/>
      <c r="KJV87" s="168"/>
      <c r="KJW87" s="169"/>
      <c r="KJX87" s="170"/>
      <c r="KJY87" s="167"/>
      <c r="KJZ87" s="43"/>
      <c r="KKA87" s="208"/>
      <c r="KKB87" s="157"/>
      <c r="KKC87" s="211"/>
      <c r="KKD87" s="161"/>
      <c r="KKE87" s="161"/>
      <c r="KKF87" s="168"/>
      <c r="KKG87" s="169"/>
      <c r="KKH87" s="170"/>
      <c r="KKI87" s="167"/>
      <c r="KKJ87" s="43"/>
      <c r="KKK87" s="208"/>
      <c r="KKL87" s="157"/>
      <c r="KKM87" s="211"/>
      <c r="KKN87" s="161"/>
      <c r="KKO87" s="161"/>
      <c r="KKP87" s="168"/>
      <c r="KKQ87" s="169"/>
      <c r="KKR87" s="170"/>
      <c r="KKS87" s="167"/>
      <c r="KKT87" s="43"/>
      <c r="KKU87" s="208"/>
      <c r="KKV87" s="157"/>
      <c r="KKW87" s="211"/>
      <c r="KKX87" s="161"/>
      <c r="KKY87" s="161"/>
      <c r="KKZ87" s="168"/>
      <c r="KLA87" s="169"/>
      <c r="KLB87" s="170"/>
      <c r="KLC87" s="167"/>
      <c r="KLD87" s="43"/>
      <c r="KLE87" s="208"/>
      <c r="KLF87" s="157"/>
      <c r="KLG87" s="211"/>
      <c r="KLH87" s="161"/>
      <c r="KLI87" s="161"/>
      <c r="KLJ87" s="168"/>
      <c r="KLK87" s="169"/>
      <c r="KLL87" s="170"/>
      <c r="KLM87" s="167"/>
      <c r="KLN87" s="43"/>
      <c r="KLO87" s="208"/>
      <c r="KLP87" s="157"/>
      <c r="KLQ87" s="211"/>
      <c r="KLR87" s="161"/>
      <c r="KLS87" s="161"/>
      <c r="KLT87" s="168"/>
      <c r="KLU87" s="169"/>
      <c r="KLV87" s="170"/>
      <c r="KLW87" s="167"/>
      <c r="KLX87" s="43"/>
      <c r="KLY87" s="208"/>
      <c r="KLZ87" s="157"/>
      <c r="KMA87" s="211"/>
      <c r="KMB87" s="161"/>
      <c r="KMC87" s="161"/>
      <c r="KMD87" s="168"/>
      <c r="KME87" s="169"/>
      <c r="KMF87" s="170"/>
      <c r="KMG87" s="167"/>
      <c r="KMH87" s="43"/>
      <c r="KMI87" s="208"/>
      <c r="KMJ87" s="157"/>
      <c r="KMK87" s="211"/>
      <c r="KML87" s="161"/>
      <c r="KMM87" s="161"/>
      <c r="KMN87" s="168"/>
      <c r="KMO87" s="169"/>
      <c r="KMP87" s="170"/>
      <c r="KMQ87" s="167"/>
      <c r="KMR87" s="43"/>
      <c r="KMS87" s="208"/>
      <c r="KMT87" s="157"/>
      <c r="KMU87" s="211"/>
      <c r="KMV87" s="161"/>
      <c r="KMW87" s="161"/>
      <c r="KMX87" s="168"/>
      <c r="KMY87" s="169"/>
      <c r="KMZ87" s="170"/>
      <c r="KNA87" s="167"/>
      <c r="KNB87" s="43"/>
      <c r="KNC87" s="208"/>
      <c r="KND87" s="157"/>
      <c r="KNE87" s="211"/>
      <c r="KNF87" s="161"/>
      <c r="KNG87" s="161"/>
      <c r="KNH87" s="168"/>
      <c r="KNI87" s="169"/>
      <c r="KNJ87" s="170"/>
      <c r="KNK87" s="167"/>
      <c r="KNL87" s="43"/>
      <c r="KNM87" s="208"/>
      <c r="KNN87" s="157"/>
      <c r="KNO87" s="211"/>
      <c r="KNP87" s="161"/>
      <c r="KNQ87" s="161"/>
      <c r="KNR87" s="168"/>
      <c r="KNS87" s="169"/>
      <c r="KNT87" s="170"/>
      <c r="KNU87" s="167"/>
      <c r="KNV87" s="43"/>
      <c r="KNW87" s="208"/>
      <c r="KNX87" s="157"/>
      <c r="KNY87" s="211"/>
      <c r="KNZ87" s="161"/>
      <c r="KOA87" s="161"/>
      <c r="KOB87" s="168"/>
      <c r="KOC87" s="169"/>
      <c r="KOD87" s="170"/>
      <c r="KOE87" s="167"/>
      <c r="KOF87" s="43"/>
      <c r="KOG87" s="208"/>
      <c r="KOH87" s="157"/>
      <c r="KOI87" s="211"/>
      <c r="KOJ87" s="161"/>
      <c r="KOK87" s="161"/>
      <c r="KOL87" s="168"/>
      <c r="KOM87" s="169"/>
      <c r="KON87" s="170"/>
      <c r="KOO87" s="167"/>
      <c r="KOP87" s="43"/>
      <c r="KOQ87" s="208"/>
      <c r="KOR87" s="157"/>
      <c r="KOS87" s="211"/>
      <c r="KOT87" s="161"/>
      <c r="KOU87" s="161"/>
      <c r="KOV87" s="168"/>
      <c r="KOW87" s="169"/>
      <c r="KOX87" s="170"/>
      <c r="KOY87" s="167"/>
      <c r="KOZ87" s="43"/>
      <c r="KPA87" s="208"/>
      <c r="KPB87" s="157"/>
      <c r="KPC87" s="211"/>
      <c r="KPD87" s="161"/>
      <c r="KPE87" s="161"/>
      <c r="KPF87" s="168"/>
      <c r="KPG87" s="169"/>
      <c r="KPH87" s="170"/>
      <c r="KPI87" s="167"/>
      <c r="KPJ87" s="43"/>
      <c r="KPK87" s="208"/>
      <c r="KPL87" s="157"/>
      <c r="KPM87" s="211"/>
      <c r="KPN87" s="161"/>
      <c r="KPO87" s="161"/>
      <c r="KPP87" s="168"/>
      <c r="KPQ87" s="169"/>
      <c r="KPR87" s="170"/>
      <c r="KPS87" s="167"/>
      <c r="KPT87" s="43"/>
      <c r="KPU87" s="208"/>
      <c r="KPV87" s="157"/>
      <c r="KPW87" s="211"/>
      <c r="KPX87" s="161"/>
      <c r="KPY87" s="161"/>
      <c r="KPZ87" s="168"/>
      <c r="KQA87" s="169"/>
      <c r="KQB87" s="170"/>
      <c r="KQC87" s="167"/>
      <c r="KQD87" s="43"/>
      <c r="KQE87" s="208"/>
      <c r="KQF87" s="157"/>
      <c r="KQG87" s="211"/>
      <c r="KQH87" s="161"/>
      <c r="KQI87" s="161"/>
      <c r="KQJ87" s="168"/>
      <c r="KQK87" s="169"/>
      <c r="KQL87" s="170"/>
      <c r="KQM87" s="167"/>
      <c r="KQN87" s="43"/>
      <c r="KQO87" s="208"/>
      <c r="KQP87" s="157"/>
      <c r="KQQ87" s="211"/>
      <c r="KQR87" s="161"/>
      <c r="KQS87" s="161"/>
      <c r="KQT87" s="168"/>
      <c r="KQU87" s="169"/>
      <c r="KQV87" s="170"/>
      <c r="KQW87" s="167"/>
      <c r="KQX87" s="43"/>
      <c r="KQY87" s="208"/>
      <c r="KQZ87" s="157"/>
      <c r="KRA87" s="211"/>
      <c r="KRB87" s="161"/>
      <c r="KRC87" s="161"/>
      <c r="KRD87" s="168"/>
      <c r="KRE87" s="169"/>
      <c r="KRF87" s="170"/>
      <c r="KRG87" s="167"/>
      <c r="KRH87" s="43"/>
      <c r="KRI87" s="208"/>
      <c r="KRJ87" s="157"/>
      <c r="KRK87" s="211"/>
      <c r="KRL87" s="161"/>
      <c r="KRM87" s="161"/>
      <c r="KRN87" s="168"/>
      <c r="KRO87" s="169"/>
      <c r="KRP87" s="170"/>
      <c r="KRQ87" s="167"/>
      <c r="KRR87" s="43"/>
      <c r="KRS87" s="208"/>
      <c r="KRT87" s="157"/>
      <c r="KRU87" s="211"/>
      <c r="KRV87" s="161"/>
      <c r="KRW87" s="161"/>
      <c r="KRX87" s="168"/>
      <c r="KRY87" s="169"/>
      <c r="KRZ87" s="170"/>
      <c r="KSA87" s="167"/>
      <c r="KSB87" s="43"/>
      <c r="KSC87" s="208"/>
      <c r="KSD87" s="157"/>
      <c r="KSE87" s="211"/>
      <c r="KSF87" s="161"/>
      <c r="KSG87" s="161"/>
      <c r="KSH87" s="168"/>
      <c r="KSI87" s="169"/>
      <c r="KSJ87" s="170"/>
      <c r="KSK87" s="167"/>
      <c r="KSL87" s="43"/>
      <c r="KSM87" s="208"/>
      <c r="KSN87" s="157"/>
      <c r="KSO87" s="211"/>
      <c r="KSP87" s="161"/>
      <c r="KSQ87" s="161"/>
      <c r="KSR87" s="168"/>
      <c r="KSS87" s="169"/>
      <c r="KST87" s="170"/>
      <c r="KSU87" s="167"/>
      <c r="KSV87" s="43"/>
      <c r="KSW87" s="208"/>
      <c r="KSX87" s="157"/>
      <c r="KSY87" s="211"/>
      <c r="KSZ87" s="161"/>
      <c r="KTA87" s="161"/>
      <c r="KTB87" s="168"/>
      <c r="KTC87" s="169"/>
      <c r="KTD87" s="170"/>
      <c r="KTE87" s="167"/>
      <c r="KTF87" s="43"/>
      <c r="KTG87" s="208"/>
      <c r="KTH87" s="157"/>
      <c r="KTI87" s="211"/>
      <c r="KTJ87" s="161"/>
      <c r="KTK87" s="161"/>
      <c r="KTL87" s="168"/>
      <c r="KTM87" s="169"/>
      <c r="KTN87" s="170"/>
      <c r="KTO87" s="167"/>
      <c r="KTP87" s="43"/>
      <c r="KTQ87" s="208"/>
      <c r="KTR87" s="157"/>
      <c r="KTS87" s="211"/>
      <c r="KTT87" s="161"/>
      <c r="KTU87" s="161"/>
      <c r="KTV87" s="168"/>
      <c r="KTW87" s="169"/>
      <c r="KTX87" s="170"/>
      <c r="KTY87" s="167"/>
      <c r="KTZ87" s="43"/>
      <c r="KUA87" s="208"/>
      <c r="KUB87" s="157"/>
      <c r="KUC87" s="211"/>
      <c r="KUD87" s="161"/>
      <c r="KUE87" s="161"/>
      <c r="KUF87" s="168"/>
      <c r="KUG87" s="169"/>
      <c r="KUH87" s="170"/>
      <c r="KUI87" s="167"/>
      <c r="KUJ87" s="43"/>
      <c r="KUK87" s="208"/>
      <c r="KUL87" s="157"/>
      <c r="KUM87" s="211"/>
      <c r="KUN87" s="161"/>
      <c r="KUO87" s="161"/>
      <c r="KUP87" s="168"/>
      <c r="KUQ87" s="169"/>
      <c r="KUR87" s="170"/>
      <c r="KUS87" s="167"/>
      <c r="KUT87" s="43"/>
      <c r="KUU87" s="208"/>
      <c r="KUV87" s="157"/>
      <c r="KUW87" s="211"/>
      <c r="KUX87" s="161"/>
      <c r="KUY87" s="161"/>
      <c r="KUZ87" s="168"/>
      <c r="KVA87" s="169"/>
      <c r="KVB87" s="170"/>
      <c r="KVC87" s="167"/>
      <c r="KVD87" s="43"/>
      <c r="KVE87" s="208"/>
      <c r="KVF87" s="157"/>
      <c r="KVG87" s="211"/>
      <c r="KVH87" s="161"/>
      <c r="KVI87" s="161"/>
      <c r="KVJ87" s="168"/>
      <c r="KVK87" s="169"/>
      <c r="KVL87" s="170"/>
      <c r="KVM87" s="167"/>
      <c r="KVN87" s="43"/>
      <c r="KVO87" s="208"/>
      <c r="KVP87" s="157"/>
      <c r="KVQ87" s="211"/>
      <c r="KVR87" s="161"/>
      <c r="KVS87" s="161"/>
      <c r="KVT87" s="168"/>
      <c r="KVU87" s="169"/>
      <c r="KVV87" s="170"/>
      <c r="KVW87" s="167"/>
      <c r="KVX87" s="43"/>
      <c r="KVY87" s="208"/>
      <c r="KVZ87" s="157"/>
      <c r="KWA87" s="211"/>
      <c r="KWB87" s="161"/>
      <c r="KWC87" s="161"/>
      <c r="KWD87" s="168"/>
      <c r="KWE87" s="169"/>
      <c r="KWF87" s="170"/>
      <c r="KWG87" s="167"/>
      <c r="KWH87" s="43"/>
      <c r="KWI87" s="208"/>
      <c r="KWJ87" s="157"/>
      <c r="KWK87" s="211"/>
      <c r="KWL87" s="161"/>
      <c r="KWM87" s="161"/>
      <c r="KWN87" s="168"/>
      <c r="KWO87" s="169"/>
      <c r="KWP87" s="170"/>
      <c r="KWQ87" s="167"/>
      <c r="KWR87" s="43"/>
      <c r="KWS87" s="208"/>
      <c r="KWT87" s="157"/>
      <c r="KWU87" s="211"/>
      <c r="KWV87" s="161"/>
      <c r="KWW87" s="161"/>
      <c r="KWX87" s="168"/>
      <c r="KWY87" s="169"/>
      <c r="KWZ87" s="170"/>
      <c r="KXA87" s="167"/>
      <c r="KXB87" s="43"/>
      <c r="KXC87" s="208"/>
      <c r="KXD87" s="157"/>
      <c r="KXE87" s="211"/>
      <c r="KXF87" s="161"/>
      <c r="KXG87" s="161"/>
      <c r="KXH87" s="168"/>
      <c r="KXI87" s="169"/>
      <c r="KXJ87" s="170"/>
      <c r="KXK87" s="167"/>
      <c r="KXL87" s="43"/>
      <c r="KXM87" s="208"/>
      <c r="KXN87" s="157"/>
      <c r="KXO87" s="211"/>
      <c r="KXP87" s="161"/>
      <c r="KXQ87" s="161"/>
      <c r="KXR87" s="168"/>
      <c r="KXS87" s="169"/>
      <c r="KXT87" s="170"/>
      <c r="KXU87" s="167"/>
      <c r="KXV87" s="43"/>
      <c r="KXW87" s="208"/>
      <c r="KXX87" s="157"/>
      <c r="KXY87" s="211"/>
      <c r="KXZ87" s="161"/>
      <c r="KYA87" s="161"/>
      <c r="KYB87" s="168"/>
      <c r="KYC87" s="169"/>
      <c r="KYD87" s="170"/>
      <c r="KYE87" s="167"/>
      <c r="KYF87" s="43"/>
      <c r="KYG87" s="208"/>
      <c r="KYH87" s="157"/>
      <c r="KYI87" s="211"/>
      <c r="KYJ87" s="161"/>
      <c r="KYK87" s="161"/>
      <c r="KYL87" s="168"/>
      <c r="KYM87" s="169"/>
      <c r="KYN87" s="170"/>
      <c r="KYO87" s="167"/>
      <c r="KYP87" s="43"/>
      <c r="KYQ87" s="208"/>
      <c r="KYR87" s="157"/>
      <c r="KYS87" s="211"/>
      <c r="KYT87" s="161"/>
      <c r="KYU87" s="161"/>
      <c r="KYV87" s="168"/>
      <c r="KYW87" s="169"/>
      <c r="KYX87" s="170"/>
      <c r="KYY87" s="167"/>
      <c r="KYZ87" s="43"/>
      <c r="KZA87" s="208"/>
      <c r="KZB87" s="157"/>
      <c r="KZC87" s="211"/>
      <c r="KZD87" s="161"/>
      <c r="KZE87" s="161"/>
      <c r="KZF87" s="168"/>
      <c r="KZG87" s="169"/>
      <c r="KZH87" s="170"/>
      <c r="KZI87" s="167"/>
      <c r="KZJ87" s="43"/>
      <c r="KZK87" s="208"/>
      <c r="KZL87" s="157"/>
      <c r="KZM87" s="211"/>
      <c r="KZN87" s="161"/>
      <c r="KZO87" s="161"/>
      <c r="KZP87" s="168"/>
      <c r="KZQ87" s="169"/>
      <c r="KZR87" s="170"/>
      <c r="KZS87" s="167"/>
      <c r="KZT87" s="43"/>
      <c r="KZU87" s="208"/>
      <c r="KZV87" s="157"/>
      <c r="KZW87" s="211"/>
      <c r="KZX87" s="161"/>
      <c r="KZY87" s="161"/>
      <c r="KZZ87" s="168"/>
      <c r="LAA87" s="169"/>
      <c r="LAB87" s="170"/>
      <c r="LAC87" s="167"/>
      <c r="LAD87" s="43"/>
      <c r="LAE87" s="208"/>
      <c r="LAF87" s="157"/>
      <c r="LAG87" s="211"/>
      <c r="LAH87" s="161"/>
      <c r="LAI87" s="161"/>
      <c r="LAJ87" s="168"/>
      <c r="LAK87" s="169"/>
      <c r="LAL87" s="170"/>
      <c r="LAM87" s="167"/>
      <c r="LAN87" s="43"/>
      <c r="LAO87" s="208"/>
      <c r="LAP87" s="157"/>
      <c r="LAQ87" s="211"/>
      <c r="LAR87" s="161"/>
      <c r="LAS87" s="161"/>
      <c r="LAT87" s="168"/>
      <c r="LAU87" s="169"/>
      <c r="LAV87" s="170"/>
      <c r="LAW87" s="167"/>
      <c r="LAX87" s="43"/>
      <c r="LAY87" s="208"/>
      <c r="LAZ87" s="157"/>
      <c r="LBA87" s="211"/>
      <c r="LBB87" s="161"/>
      <c r="LBC87" s="161"/>
      <c r="LBD87" s="168"/>
      <c r="LBE87" s="169"/>
      <c r="LBF87" s="170"/>
      <c r="LBG87" s="167"/>
      <c r="LBH87" s="43"/>
      <c r="LBI87" s="208"/>
      <c r="LBJ87" s="157"/>
      <c r="LBK87" s="211"/>
      <c r="LBL87" s="161"/>
      <c r="LBM87" s="161"/>
      <c r="LBN87" s="168"/>
      <c r="LBO87" s="169"/>
      <c r="LBP87" s="170"/>
      <c r="LBQ87" s="167"/>
      <c r="LBR87" s="43"/>
      <c r="LBS87" s="208"/>
      <c r="LBT87" s="157"/>
      <c r="LBU87" s="211"/>
      <c r="LBV87" s="161"/>
      <c r="LBW87" s="161"/>
      <c r="LBX87" s="168"/>
      <c r="LBY87" s="169"/>
      <c r="LBZ87" s="170"/>
      <c r="LCA87" s="167"/>
      <c r="LCB87" s="43"/>
      <c r="LCC87" s="208"/>
      <c r="LCD87" s="157"/>
      <c r="LCE87" s="211"/>
      <c r="LCF87" s="161"/>
      <c r="LCG87" s="161"/>
      <c r="LCH87" s="168"/>
      <c r="LCI87" s="169"/>
      <c r="LCJ87" s="170"/>
      <c r="LCK87" s="167"/>
      <c r="LCL87" s="43"/>
      <c r="LCM87" s="208"/>
      <c r="LCN87" s="157"/>
      <c r="LCO87" s="211"/>
      <c r="LCP87" s="161"/>
      <c r="LCQ87" s="161"/>
      <c r="LCR87" s="168"/>
      <c r="LCS87" s="169"/>
      <c r="LCT87" s="170"/>
      <c r="LCU87" s="167"/>
      <c r="LCV87" s="43"/>
      <c r="LCW87" s="208"/>
      <c r="LCX87" s="157"/>
      <c r="LCY87" s="211"/>
      <c r="LCZ87" s="161"/>
      <c r="LDA87" s="161"/>
      <c r="LDB87" s="168"/>
      <c r="LDC87" s="169"/>
      <c r="LDD87" s="170"/>
      <c r="LDE87" s="167"/>
      <c r="LDF87" s="43"/>
      <c r="LDG87" s="208"/>
      <c r="LDH87" s="157"/>
      <c r="LDI87" s="211"/>
      <c r="LDJ87" s="161"/>
      <c r="LDK87" s="161"/>
      <c r="LDL87" s="168"/>
      <c r="LDM87" s="169"/>
      <c r="LDN87" s="170"/>
      <c r="LDO87" s="167"/>
      <c r="LDP87" s="43"/>
      <c r="LDQ87" s="208"/>
      <c r="LDR87" s="157"/>
      <c r="LDS87" s="211"/>
      <c r="LDT87" s="161"/>
      <c r="LDU87" s="161"/>
      <c r="LDV87" s="168"/>
      <c r="LDW87" s="169"/>
      <c r="LDX87" s="170"/>
      <c r="LDY87" s="167"/>
      <c r="LDZ87" s="43"/>
      <c r="LEA87" s="208"/>
      <c r="LEB87" s="157"/>
      <c r="LEC87" s="211"/>
      <c r="LED87" s="161"/>
      <c r="LEE87" s="161"/>
      <c r="LEF87" s="168"/>
      <c r="LEG87" s="169"/>
      <c r="LEH87" s="170"/>
      <c r="LEI87" s="167"/>
      <c r="LEJ87" s="43"/>
      <c r="LEK87" s="208"/>
      <c r="LEL87" s="157"/>
      <c r="LEM87" s="211"/>
      <c r="LEN87" s="161"/>
      <c r="LEO87" s="161"/>
      <c r="LEP87" s="168"/>
      <c r="LEQ87" s="169"/>
      <c r="LER87" s="170"/>
      <c r="LES87" s="167"/>
      <c r="LET87" s="43"/>
      <c r="LEU87" s="208"/>
      <c r="LEV87" s="157"/>
      <c r="LEW87" s="211"/>
      <c r="LEX87" s="161"/>
      <c r="LEY87" s="161"/>
      <c r="LEZ87" s="168"/>
      <c r="LFA87" s="169"/>
      <c r="LFB87" s="170"/>
      <c r="LFC87" s="167"/>
      <c r="LFD87" s="43"/>
      <c r="LFE87" s="208"/>
      <c r="LFF87" s="157"/>
      <c r="LFG87" s="211"/>
      <c r="LFH87" s="161"/>
      <c r="LFI87" s="161"/>
      <c r="LFJ87" s="168"/>
      <c r="LFK87" s="169"/>
      <c r="LFL87" s="170"/>
      <c r="LFM87" s="167"/>
      <c r="LFN87" s="43"/>
      <c r="LFO87" s="208"/>
      <c r="LFP87" s="157"/>
      <c r="LFQ87" s="211"/>
      <c r="LFR87" s="161"/>
      <c r="LFS87" s="161"/>
      <c r="LFT87" s="168"/>
      <c r="LFU87" s="169"/>
      <c r="LFV87" s="170"/>
      <c r="LFW87" s="167"/>
      <c r="LFX87" s="43"/>
      <c r="LFY87" s="208"/>
      <c r="LFZ87" s="157"/>
      <c r="LGA87" s="211"/>
      <c r="LGB87" s="161"/>
      <c r="LGC87" s="161"/>
      <c r="LGD87" s="168"/>
      <c r="LGE87" s="169"/>
      <c r="LGF87" s="170"/>
      <c r="LGG87" s="167"/>
      <c r="LGH87" s="43"/>
      <c r="LGI87" s="208"/>
      <c r="LGJ87" s="157"/>
      <c r="LGK87" s="211"/>
      <c r="LGL87" s="161"/>
      <c r="LGM87" s="161"/>
      <c r="LGN87" s="168"/>
      <c r="LGO87" s="169"/>
      <c r="LGP87" s="170"/>
      <c r="LGQ87" s="167"/>
      <c r="LGR87" s="43"/>
      <c r="LGS87" s="208"/>
      <c r="LGT87" s="157"/>
      <c r="LGU87" s="211"/>
      <c r="LGV87" s="161"/>
      <c r="LGW87" s="161"/>
      <c r="LGX87" s="168"/>
      <c r="LGY87" s="169"/>
      <c r="LGZ87" s="170"/>
      <c r="LHA87" s="167"/>
      <c r="LHB87" s="43"/>
      <c r="LHC87" s="208"/>
      <c r="LHD87" s="157"/>
      <c r="LHE87" s="211"/>
      <c r="LHF87" s="161"/>
      <c r="LHG87" s="161"/>
      <c r="LHH87" s="168"/>
      <c r="LHI87" s="169"/>
      <c r="LHJ87" s="170"/>
      <c r="LHK87" s="167"/>
      <c r="LHL87" s="43"/>
      <c r="LHM87" s="208"/>
      <c r="LHN87" s="157"/>
      <c r="LHO87" s="211"/>
      <c r="LHP87" s="161"/>
      <c r="LHQ87" s="161"/>
      <c r="LHR87" s="168"/>
      <c r="LHS87" s="169"/>
      <c r="LHT87" s="170"/>
      <c r="LHU87" s="167"/>
      <c r="LHV87" s="43"/>
      <c r="LHW87" s="208"/>
      <c r="LHX87" s="157"/>
      <c r="LHY87" s="211"/>
      <c r="LHZ87" s="161"/>
      <c r="LIA87" s="161"/>
      <c r="LIB87" s="168"/>
      <c r="LIC87" s="169"/>
      <c r="LID87" s="170"/>
      <c r="LIE87" s="167"/>
      <c r="LIF87" s="43"/>
      <c r="LIG87" s="208"/>
      <c r="LIH87" s="157"/>
      <c r="LII87" s="211"/>
      <c r="LIJ87" s="161"/>
      <c r="LIK87" s="161"/>
      <c r="LIL87" s="168"/>
      <c r="LIM87" s="169"/>
      <c r="LIN87" s="170"/>
      <c r="LIO87" s="167"/>
      <c r="LIP87" s="43"/>
      <c r="LIQ87" s="208"/>
      <c r="LIR87" s="157"/>
      <c r="LIS87" s="211"/>
      <c r="LIT87" s="161"/>
      <c r="LIU87" s="161"/>
      <c r="LIV87" s="168"/>
      <c r="LIW87" s="169"/>
      <c r="LIX87" s="170"/>
      <c r="LIY87" s="167"/>
      <c r="LIZ87" s="43"/>
      <c r="LJA87" s="208"/>
      <c r="LJB87" s="157"/>
      <c r="LJC87" s="211"/>
      <c r="LJD87" s="161"/>
      <c r="LJE87" s="161"/>
      <c r="LJF87" s="168"/>
      <c r="LJG87" s="169"/>
      <c r="LJH87" s="170"/>
      <c r="LJI87" s="167"/>
      <c r="LJJ87" s="43"/>
      <c r="LJK87" s="208"/>
      <c r="LJL87" s="157"/>
      <c r="LJM87" s="211"/>
      <c r="LJN87" s="161"/>
      <c r="LJO87" s="161"/>
      <c r="LJP87" s="168"/>
      <c r="LJQ87" s="169"/>
      <c r="LJR87" s="170"/>
      <c r="LJS87" s="167"/>
      <c r="LJT87" s="43"/>
      <c r="LJU87" s="208"/>
      <c r="LJV87" s="157"/>
      <c r="LJW87" s="211"/>
      <c r="LJX87" s="161"/>
      <c r="LJY87" s="161"/>
      <c r="LJZ87" s="168"/>
      <c r="LKA87" s="169"/>
      <c r="LKB87" s="170"/>
      <c r="LKC87" s="167"/>
      <c r="LKD87" s="43"/>
      <c r="LKE87" s="208"/>
      <c r="LKF87" s="157"/>
      <c r="LKG87" s="211"/>
      <c r="LKH87" s="161"/>
      <c r="LKI87" s="161"/>
      <c r="LKJ87" s="168"/>
      <c r="LKK87" s="169"/>
      <c r="LKL87" s="170"/>
      <c r="LKM87" s="167"/>
      <c r="LKN87" s="43"/>
      <c r="LKO87" s="208"/>
      <c r="LKP87" s="157"/>
      <c r="LKQ87" s="211"/>
      <c r="LKR87" s="161"/>
      <c r="LKS87" s="161"/>
      <c r="LKT87" s="168"/>
      <c r="LKU87" s="169"/>
      <c r="LKV87" s="170"/>
      <c r="LKW87" s="167"/>
      <c r="LKX87" s="43"/>
      <c r="LKY87" s="208"/>
      <c r="LKZ87" s="157"/>
      <c r="LLA87" s="211"/>
      <c r="LLB87" s="161"/>
      <c r="LLC87" s="161"/>
      <c r="LLD87" s="168"/>
      <c r="LLE87" s="169"/>
      <c r="LLF87" s="170"/>
      <c r="LLG87" s="167"/>
      <c r="LLH87" s="43"/>
      <c r="LLI87" s="208"/>
      <c r="LLJ87" s="157"/>
      <c r="LLK87" s="211"/>
      <c r="LLL87" s="161"/>
      <c r="LLM87" s="161"/>
      <c r="LLN87" s="168"/>
      <c r="LLO87" s="169"/>
      <c r="LLP87" s="170"/>
      <c r="LLQ87" s="167"/>
      <c r="LLR87" s="43"/>
      <c r="LLS87" s="208"/>
      <c r="LLT87" s="157"/>
      <c r="LLU87" s="211"/>
      <c r="LLV87" s="161"/>
      <c r="LLW87" s="161"/>
      <c r="LLX87" s="168"/>
      <c r="LLY87" s="169"/>
      <c r="LLZ87" s="170"/>
      <c r="LMA87" s="167"/>
      <c r="LMB87" s="43"/>
      <c r="LMC87" s="208"/>
      <c r="LMD87" s="157"/>
      <c r="LME87" s="211"/>
      <c r="LMF87" s="161"/>
      <c r="LMG87" s="161"/>
      <c r="LMH87" s="168"/>
      <c r="LMI87" s="169"/>
      <c r="LMJ87" s="170"/>
      <c r="LMK87" s="167"/>
      <c r="LML87" s="43"/>
      <c r="LMM87" s="208"/>
      <c r="LMN87" s="157"/>
      <c r="LMO87" s="211"/>
      <c r="LMP87" s="161"/>
      <c r="LMQ87" s="161"/>
      <c r="LMR87" s="168"/>
      <c r="LMS87" s="169"/>
      <c r="LMT87" s="170"/>
      <c r="LMU87" s="167"/>
      <c r="LMV87" s="43"/>
      <c r="LMW87" s="208"/>
      <c r="LMX87" s="157"/>
      <c r="LMY87" s="211"/>
      <c r="LMZ87" s="161"/>
      <c r="LNA87" s="161"/>
      <c r="LNB87" s="168"/>
      <c r="LNC87" s="169"/>
      <c r="LND87" s="170"/>
      <c r="LNE87" s="167"/>
      <c r="LNF87" s="43"/>
      <c r="LNG87" s="208"/>
      <c r="LNH87" s="157"/>
      <c r="LNI87" s="211"/>
      <c r="LNJ87" s="161"/>
      <c r="LNK87" s="161"/>
      <c r="LNL87" s="168"/>
      <c r="LNM87" s="169"/>
      <c r="LNN87" s="170"/>
      <c r="LNO87" s="167"/>
      <c r="LNP87" s="43"/>
      <c r="LNQ87" s="208"/>
      <c r="LNR87" s="157"/>
      <c r="LNS87" s="211"/>
      <c r="LNT87" s="161"/>
      <c r="LNU87" s="161"/>
      <c r="LNV87" s="168"/>
      <c r="LNW87" s="169"/>
      <c r="LNX87" s="170"/>
      <c r="LNY87" s="167"/>
      <c r="LNZ87" s="43"/>
      <c r="LOA87" s="208"/>
      <c r="LOB87" s="157"/>
      <c r="LOC87" s="211"/>
      <c r="LOD87" s="161"/>
      <c r="LOE87" s="161"/>
      <c r="LOF87" s="168"/>
      <c r="LOG87" s="169"/>
      <c r="LOH87" s="170"/>
      <c r="LOI87" s="167"/>
      <c r="LOJ87" s="43"/>
      <c r="LOK87" s="208"/>
      <c r="LOL87" s="157"/>
      <c r="LOM87" s="211"/>
      <c r="LON87" s="161"/>
      <c r="LOO87" s="161"/>
      <c r="LOP87" s="168"/>
      <c r="LOQ87" s="169"/>
      <c r="LOR87" s="170"/>
      <c r="LOS87" s="167"/>
      <c r="LOT87" s="43"/>
      <c r="LOU87" s="208"/>
      <c r="LOV87" s="157"/>
      <c r="LOW87" s="211"/>
      <c r="LOX87" s="161"/>
      <c r="LOY87" s="161"/>
      <c r="LOZ87" s="168"/>
      <c r="LPA87" s="169"/>
      <c r="LPB87" s="170"/>
      <c r="LPC87" s="167"/>
      <c r="LPD87" s="43"/>
      <c r="LPE87" s="208"/>
      <c r="LPF87" s="157"/>
      <c r="LPG87" s="211"/>
      <c r="LPH87" s="161"/>
      <c r="LPI87" s="161"/>
      <c r="LPJ87" s="168"/>
      <c r="LPK87" s="169"/>
      <c r="LPL87" s="170"/>
      <c r="LPM87" s="167"/>
      <c r="LPN87" s="43"/>
      <c r="LPO87" s="208"/>
      <c r="LPP87" s="157"/>
      <c r="LPQ87" s="211"/>
      <c r="LPR87" s="161"/>
      <c r="LPS87" s="161"/>
      <c r="LPT87" s="168"/>
      <c r="LPU87" s="169"/>
      <c r="LPV87" s="170"/>
      <c r="LPW87" s="167"/>
      <c r="LPX87" s="43"/>
      <c r="LPY87" s="208"/>
      <c r="LPZ87" s="157"/>
      <c r="LQA87" s="211"/>
      <c r="LQB87" s="161"/>
      <c r="LQC87" s="161"/>
      <c r="LQD87" s="168"/>
      <c r="LQE87" s="169"/>
      <c r="LQF87" s="170"/>
      <c r="LQG87" s="167"/>
      <c r="LQH87" s="43"/>
      <c r="LQI87" s="208"/>
      <c r="LQJ87" s="157"/>
      <c r="LQK87" s="211"/>
      <c r="LQL87" s="161"/>
      <c r="LQM87" s="161"/>
      <c r="LQN87" s="168"/>
      <c r="LQO87" s="169"/>
      <c r="LQP87" s="170"/>
      <c r="LQQ87" s="167"/>
      <c r="LQR87" s="43"/>
      <c r="LQS87" s="208"/>
      <c r="LQT87" s="157"/>
      <c r="LQU87" s="211"/>
      <c r="LQV87" s="161"/>
      <c r="LQW87" s="161"/>
      <c r="LQX87" s="168"/>
      <c r="LQY87" s="169"/>
      <c r="LQZ87" s="170"/>
      <c r="LRA87" s="167"/>
      <c r="LRB87" s="43"/>
      <c r="LRC87" s="208"/>
      <c r="LRD87" s="157"/>
      <c r="LRE87" s="211"/>
      <c r="LRF87" s="161"/>
      <c r="LRG87" s="161"/>
      <c r="LRH87" s="168"/>
      <c r="LRI87" s="169"/>
      <c r="LRJ87" s="170"/>
      <c r="LRK87" s="167"/>
      <c r="LRL87" s="43"/>
      <c r="LRM87" s="208"/>
      <c r="LRN87" s="157"/>
      <c r="LRO87" s="211"/>
      <c r="LRP87" s="161"/>
      <c r="LRQ87" s="161"/>
      <c r="LRR87" s="168"/>
      <c r="LRS87" s="169"/>
      <c r="LRT87" s="170"/>
      <c r="LRU87" s="167"/>
      <c r="LRV87" s="43"/>
      <c r="LRW87" s="208"/>
      <c r="LRX87" s="157"/>
      <c r="LRY87" s="211"/>
      <c r="LRZ87" s="161"/>
      <c r="LSA87" s="161"/>
      <c r="LSB87" s="168"/>
      <c r="LSC87" s="169"/>
      <c r="LSD87" s="170"/>
      <c r="LSE87" s="167"/>
      <c r="LSF87" s="43"/>
      <c r="LSG87" s="208"/>
      <c r="LSH87" s="157"/>
      <c r="LSI87" s="211"/>
      <c r="LSJ87" s="161"/>
      <c r="LSK87" s="161"/>
      <c r="LSL87" s="168"/>
      <c r="LSM87" s="169"/>
      <c r="LSN87" s="170"/>
      <c r="LSO87" s="167"/>
      <c r="LSP87" s="43"/>
      <c r="LSQ87" s="208"/>
      <c r="LSR87" s="157"/>
      <c r="LSS87" s="211"/>
      <c r="LST87" s="161"/>
      <c r="LSU87" s="161"/>
      <c r="LSV87" s="168"/>
      <c r="LSW87" s="169"/>
      <c r="LSX87" s="170"/>
      <c r="LSY87" s="167"/>
      <c r="LSZ87" s="43"/>
      <c r="LTA87" s="208"/>
      <c r="LTB87" s="157"/>
      <c r="LTC87" s="211"/>
      <c r="LTD87" s="161"/>
      <c r="LTE87" s="161"/>
      <c r="LTF87" s="168"/>
      <c r="LTG87" s="169"/>
      <c r="LTH87" s="170"/>
      <c r="LTI87" s="167"/>
      <c r="LTJ87" s="43"/>
      <c r="LTK87" s="208"/>
      <c r="LTL87" s="157"/>
      <c r="LTM87" s="211"/>
      <c r="LTN87" s="161"/>
      <c r="LTO87" s="161"/>
      <c r="LTP87" s="168"/>
      <c r="LTQ87" s="169"/>
      <c r="LTR87" s="170"/>
      <c r="LTS87" s="167"/>
      <c r="LTT87" s="43"/>
      <c r="LTU87" s="208"/>
      <c r="LTV87" s="157"/>
      <c r="LTW87" s="211"/>
      <c r="LTX87" s="161"/>
      <c r="LTY87" s="161"/>
      <c r="LTZ87" s="168"/>
      <c r="LUA87" s="169"/>
      <c r="LUB87" s="170"/>
      <c r="LUC87" s="167"/>
      <c r="LUD87" s="43"/>
      <c r="LUE87" s="208"/>
      <c r="LUF87" s="157"/>
      <c r="LUG87" s="211"/>
      <c r="LUH87" s="161"/>
      <c r="LUI87" s="161"/>
      <c r="LUJ87" s="168"/>
      <c r="LUK87" s="169"/>
      <c r="LUL87" s="170"/>
      <c r="LUM87" s="167"/>
      <c r="LUN87" s="43"/>
      <c r="LUO87" s="208"/>
      <c r="LUP87" s="157"/>
      <c r="LUQ87" s="211"/>
      <c r="LUR87" s="161"/>
      <c r="LUS87" s="161"/>
      <c r="LUT87" s="168"/>
      <c r="LUU87" s="169"/>
      <c r="LUV87" s="170"/>
      <c r="LUW87" s="167"/>
      <c r="LUX87" s="43"/>
      <c r="LUY87" s="208"/>
      <c r="LUZ87" s="157"/>
      <c r="LVA87" s="211"/>
      <c r="LVB87" s="161"/>
      <c r="LVC87" s="161"/>
      <c r="LVD87" s="168"/>
      <c r="LVE87" s="169"/>
      <c r="LVF87" s="170"/>
      <c r="LVG87" s="167"/>
      <c r="LVH87" s="43"/>
      <c r="LVI87" s="208"/>
      <c r="LVJ87" s="157"/>
      <c r="LVK87" s="211"/>
      <c r="LVL87" s="161"/>
      <c r="LVM87" s="161"/>
      <c r="LVN87" s="168"/>
      <c r="LVO87" s="169"/>
      <c r="LVP87" s="170"/>
      <c r="LVQ87" s="167"/>
      <c r="LVR87" s="43"/>
      <c r="LVS87" s="208"/>
      <c r="LVT87" s="157"/>
      <c r="LVU87" s="211"/>
      <c r="LVV87" s="161"/>
      <c r="LVW87" s="161"/>
      <c r="LVX87" s="168"/>
      <c r="LVY87" s="169"/>
      <c r="LVZ87" s="170"/>
      <c r="LWA87" s="167"/>
      <c r="LWB87" s="43"/>
      <c r="LWC87" s="208"/>
      <c r="LWD87" s="157"/>
      <c r="LWE87" s="211"/>
      <c r="LWF87" s="161"/>
      <c r="LWG87" s="161"/>
      <c r="LWH87" s="168"/>
      <c r="LWI87" s="169"/>
      <c r="LWJ87" s="170"/>
      <c r="LWK87" s="167"/>
      <c r="LWL87" s="43"/>
      <c r="LWM87" s="208"/>
      <c r="LWN87" s="157"/>
      <c r="LWO87" s="211"/>
      <c r="LWP87" s="161"/>
      <c r="LWQ87" s="161"/>
      <c r="LWR87" s="168"/>
      <c r="LWS87" s="169"/>
      <c r="LWT87" s="170"/>
      <c r="LWU87" s="167"/>
      <c r="LWV87" s="43"/>
      <c r="LWW87" s="208"/>
      <c r="LWX87" s="157"/>
      <c r="LWY87" s="211"/>
      <c r="LWZ87" s="161"/>
      <c r="LXA87" s="161"/>
      <c r="LXB87" s="168"/>
      <c r="LXC87" s="169"/>
      <c r="LXD87" s="170"/>
      <c r="LXE87" s="167"/>
      <c r="LXF87" s="43"/>
      <c r="LXG87" s="208"/>
      <c r="LXH87" s="157"/>
      <c r="LXI87" s="211"/>
      <c r="LXJ87" s="161"/>
      <c r="LXK87" s="161"/>
      <c r="LXL87" s="168"/>
      <c r="LXM87" s="169"/>
      <c r="LXN87" s="170"/>
      <c r="LXO87" s="167"/>
      <c r="LXP87" s="43"/>
      <c r="LXQ87" s="208"/>
      <c r="LXR87" s="157"/>
      <c r="LXS87" s="211"/>
      <c r="LXT87" s="161"/>
      <c r="LXU87" s="161"/>
      <c r="LXV87" s="168"/>
      <c r="LXW87" s="169"/>
      <c r="LXX87" s="170"/>
      <c r="LXY87" s="167"/>
      <c r="LXZ87" s="43"/>
      <c r="LYA87" s="208"/>
      <c r="LYB87" s="157"/>
      <c r="LYC87" s="211"/>
      <c r="LYD87" s="161"/>
      <c r="LYE87" s="161"/>
      <c r="LYF87" s="168"/>
      <c r="LYG87" s="169"/>
      <c r="LYH87" s="170"/>
      <c r="LYI87" s="167"/>
      <c r="LYJ87" s="43"/>
      <c r="LYK87" s="208"/>
      <c r="LYL87" s="157"/>
      <c r="LYM87" s="211"/>
      <c r="LYN87" s="161"/>
      <c r="LYO87" s="161"/>
      <c r="LYP87" s="168"/>
      <c r="LYQ87" s="169"/>
      <c r="LYR87" s="170"/>
      <c r="LYS87" s="167"/>
      <c r="LYT87" s="43"/>
      <c r="LYU87" s="208"/>
      <c r="LYV87" s="157"/>
      <c r="LYW87" s="211"/>
      <c r="LYX87" s="161"/>
      <c r="LYY87" s="161"/>
      <c r="LYZ87" s="168"/>
      <c r="LZA87" s="169"/>
      <c r="LZB87" s="170"/>
      <c r="LZC87" s="167"/>
      <c r="LZD87" s="43"/>
      <c r="LZE87" s="208"/>
      <c r="LZF87" s="157"/>
      <c r="LZG87" s="211"/>
      <c r="LZH87" s="161"/>
      <c r="LZI87" s="161"/>
      <c r="LZJ87" s="168"/>
      <c r="LZK87" s="169"/>
      <c r="LZL87" s="170"/>
      <c r="LZM87" s="167"/>
      <c r="LZN87" s="43"/>
      <c r="LZO87" s="208"/>
      <c r="LZP87" s="157"/>
      <c r="LZQ87" s="211"/>
      <c r="LZR87" s="161"/>
      <c r="LZS87" s="161"/>
      <c r="LZT87" s="168"/>
      <c r="LZU87" s="169"/>
      <c r="LZV87" s="170"/>
      <c r="LZW87" s="167"/>
      <c r="LZX87" s="43"/>
      <c r="LZY87" s="208"/>
      <c r="LZZ87" s="157"/>
      <c r="MAA87" s="211"/>
      <c r="MAB87" s="161"/>
      <c r="MAC87" s="161"/>
      <c r="MAD87" s="168"/>
      <c r="MAE87" s="169"/>
      <c r="MAF87" s="170"/>
      <c r="MAG87" s="167"/>
      <c r="MAH87" s="43"/>
      <c r="MAI87" s="208"/>
      <c r="MAJ87" s="157"/>
      <c r="MAK87" s="211"/>
      <c r="MAL87" s="161"/>
      <c r="MAM87" s="161"/>
      <c r="MAN87" s="168"/>
      <c r="MAO87" s="169"/>
      <c r="MAP87" s="170"/>
      <c r="MAQ87" s="167"/>
      <c r="MAR87" s="43"/>
      <c r="MAS87" s="208"/>
      <c r="MAT87" s="157"/>
      <c r="MAU87" s="211"/>
      <c r="MAV87" s="161"/>
      <c r="MAW87" s="161"/>
      <c r="MAX87" s="168"/>
      <c r="MAY87" s="169"/>
      <c r="MAZ87" s="170"/>
      <c r="MBA87" s="167"/>
      <c r="MBB87" s="43"/>
      <c r="MBC87" s="208"/>
      <c r="MBD87" s="157"/>
      <c r="MBE87" s="211"/>
      <c r="MBF87" s="161"/>
      <c r="MBG87" s="161"/>
      <c r="MBH87" s="168"/>
      <c r="MBI87" s="169"/>
      <c r="MBJ87" s="170"/>
      <c r="MBK87" s="167"/>
      <c r="MBL87" s="43"/>
      <c r="MBM87" s="208"/>
      <c r="MBN87" s="157"/>
      <c r="MBO87" s="211"/>
      <c r="MBP87" s="161"/>
      <c r="MBQ87" s="161"/>
      <c r="MBR87" s="168"/>
      <c r="MBS87" s="169"/>
      <c r="MBT87" s="170"/>
      <c r="MBU87" s="167"/>
      <c r="MBV87" s="43"/>
      <c r="MBW87" s="208"/>
      <c r="MBX87" s="157"/>
      <c r="MBY87" s="211"/>
      <c r="MBZ87" s="161"/>
      <c r="MCA87" s="161"/>
      <c r="MCB87" s="168"/>
      <c r="MCC87" s="169"/>
      <c r="MCD87" s="170"/>
      <c r="MCE87" s="167"/>
      <c r="MCF87" s="43"/>
      <c r="MCG87" s="208"/>
      <c r="MCH87" s="157"/>
      <c r="MCI87" s="211"/>
      <c r="MCJ87" s="161"/>
      <c r="MCK87" s="161"/>
      <c r="MCL87" s="168"/>
      <c r="MCM87" s="169"/>
      <c r="MCN87" s="170"/>
      <c r="MCO87" s="167"/>
      <c r="MCP87" s="43"/>
      <c r="MCQ87" s="208"/>
      <c r="MCR87" s="157"/>
      <c r="MCS87" s="211"/>
      <c r="MCT87" s="161"/>
      <c r="MCU87" s="161"/>
      <c r="MCV87" s="168"/>
      <c r="MCW87" s="169"/>
      <c r="MCX87" s="170"/>
      <c r="MCY87" s="167"/>
      <c r="MCZ87" s="43"/>
      <c r="MDA87" s="208"/>
      <c r="MDB87" s="157"/>
      <c r="MDC87" s="211"/>
      <c r="MDD87" s="161"/>
      <c r="MDE87" s="161"/>
      <c r="MDF87" s="168"/>
      <c r="MDG87" s="169"/>
      <c r="MDH87" s="170"/>
      <c r="MDI87" s="167"/>
      <c r="MDJ87" s="43"/>
      <c r="MDK87" s="208"/>
      <c r="MDL87" s="157"/>
      <c r="MDM87" s="211"/>
      <c r="MDN87" s="161"/>
      <c r="MDO87" s="161"/>
      <c r="MDP87" s="168"/>
      <c r="MDQ87" s="169"/>
      <c r="MDR87" s="170"/>
      <c r="MDS87" s="167"/>
      <c r="MDT87" s="43"/>
      <c r="MDU87" s="208"/>
      <c r="MDV87" s="157"/>
      <c r="MDW87" s="211"/>
      <c r="MDX87" s="161"/>
      <c r="MDY87" s="161"/>
      <c r="MDZ87" s="168"/>
      <c r="MEA87" s="169"/>
      <c r="MEB87" s="170"/>
      <c r="MEC87" s="167"/>
      <c r="MED87" s="43"/>
      <c r="MEE87" s="208"/>
      <c r="MEF87" s="157"/>
      <c r="MEG87" s="211"/>
      <c r="MEH87" s="161"/>
      <c r="MEI87" s="161"/>
      <c r="MEJ87" s="168"/>
      <c r="MEK87" s="169"/>
      <c r="MEL87" s="170"/>
      <c r="MEM87" s="167"/>
      <c r="MEN87" s="43"/>
      <c r="MEO87" s="208"/>
      <c r="MEP87" s="157"/>
      <c r="MEQ87" s="211"/>
      <c r="MER87" s="161"/>
      <c r="MES87" s="161"/>
      <c r="MET87" s="168"/>
      <c r="MEU87" s="169"/>
      <c r="MEV87" s="170"/>
      <c r="MEW87" s="167"/>
      <c r="MEX87" s="43"/>
      <c r="MEY87" s="208"/>
      <c r="MEZ87" s="157"/>
      <c r="MFA87" s="211"/>
      <c r="MFB87" s="161"/>
      <c r="MFC87" s="161"/>
      <c r="MFD87" s="168"/>
      <c r="MFE87" s="169"/>
      <c r="MFF87" s="170"/>
      <c r="MFG87" s="167"/>
      <c r="MFH87" s="43"/>
      <c r="MFI87" s="208"/>
      <c r="MFJ87" s="157"/>
      <c r="MFK87" s="211"/>
      <c r="MFL87" s="161"/>
      <c r="MFM87" s="161"/>
      <c r="MFN87" s="168"/>
      <c r="MFO87" s="169"/>
      <c r="MFP87" s="170"/>
      <c r="MFQ87" s="167"/>
      <c r="MFR87" s="43"/>
      <c r="MFS87" s="208"/>
      <c r="MFT87" s="157"/>
      <c r="MFU87" s="211"/>
      <c r="MFV87" s="161"/>
      <c r="MFW87" s="161"/>
      <c r="MFX87" s="168"/>
      <c r="MFY87" s="169"/>
      <c r="MFZ87" s="170"/>
      <c r="MGA87" s="167"/>
      <c r="MGB87" s="43"/>
      <c r="MGC87" s="208"/>
      <c r="MGD87" s="157"/>
      <c r="MGE87" s="211"/>
      <c r="MGF87" s="161"/>
      <c r="MGG87" s="161"/>
      <c r="MGH87" s="168"/>
      <c r="MGI87" s="169"/>
      <c r="MGJ87" s="170"/>
      <c r="MGK87" s="167"/>
      <c r="MGL87" s="43"/>
      <c r="MGM87" s="208"/>
      <c r="MGN87" s="157"/>
      <c r="MGO87" s="211"/>
      <c r="MGP87" s="161"/>
      <c r="MGQ87" s="161"/>
      <c r="MGR87" s="168"/>
      <c r="MGS87" s="169"/>
      <c r="MGT87" s="170"/>
      <c r="MGU87" s="167"/>
      <c r="MGV87" s="43"/>
      <c r="MGW87" s="208"/>
      <c r="MGX87" s="157"/>
      <c r="MGY87" s="211"/>
      <c r="MGZ87" s="161"/>
      <c r="MHA87" s="161"/>
      <c r="MHB87" s="168"/>
      <c r="MHC87" s="169"/>
      <c r="MHD87" s="170"/>
      <c r="MHE87" s="167"/>
      <c r="MHF87" s="43"/>
      <c r="MHG87" s="208"/>
      <c r="MHH87" s="157"/>
      <c r="MHI87" s="211"/>
      <c r="MHJ87" s="161"/>
      <c r="MHK87" s="161"/>
      <c r="MHL87" s="168"/>
      <c r="MHM87" s="169"/>
      <c r="MHN87" s="170"/>
      <c r="MHO87" s="167"/>
      <c r="MHP87" s="43"/>
      <c r="MHQ87" s="208"/>
      <c r="MHR87" s="157"/>
      <c r="MHS87" s="211"/>
      <c r="MHT87" s="161"/>
      <c r="MHU87" s="161"/>
      <c r="MHV87" s="168"/>
      <c r="MHW87" s="169"/>
      <c r="MHX87" s="170"/>
      <c r="MHY87" s="167"/>
      <c r="MHZ87" s="43"/>
      <c r="MIA87" s="208"/>
      <c r="MIB87" s="157"/>
      <c r="MIC87" s="211"/>
      <c r="MID87" s="161"/>
      <c r="MIE87" s="161"/>
      <c r="MIF87" s="168"/>
      <c r="MIG87" s="169"/>
      <c r="MIH87" s="170"/>
      <c r="MII87" s="167"/>
      <c r="MIJ87" s="43"/>
      <c r="MIK87" s="208"/>
      <c r="MIL87" s="157"/>
      <c r="MIM87" s="211"/>
      <c r="MIN87" s="161"/>
      <c r="MIO87" s="161"/>
      <c r="MIP87" s="168"/>
      <c r="MIQ87" s="169"/>
      <c r="MIR87" s="170"/>
      <c r="MIS87" s="167"/>
      <c r="MIT87" s="43"/>
      <c r="MIU87" s="208"/>
      <c r="MIV87" s="157"/>
      <c r="MIW87" s="211"/>
      <c r="MIX87" s="161"/>
      <c r="MIY87" s="161"/>
      <c r="MIZ87" s="168"/>
      <c r="MJA87" s="169"/>
      <c r="MJB87" s="170"/>
      <c r="MJC87" s="167"/>
      <c r="MJD87" s="43"/>
      <c r="MJE87" s="208"/>
      <c r="MJF87" s="157"/>
      <c r="MJG87" s="211"/>
      <c r="MJH87" s="161"/>
      <c r="MJI87" s="161"/>
      <c r="MJJ87" s="168"/>
      <c r="MJK87" s="169"/>
      <c r="MJL87" s="170"/>
      <c r="MJM87" s="167"/>
      <c r="MJN87" s="43"/>
      <c r="MJO87" s="208"/>
      <c r="MJP87" s="157"/>
      <c r="MJQ87" s="211"/>
      <c r="MJR87" s="161"/>
      <c r="MJS87" s="161"/>
      <c r="MJT87" s="168"/>
      <c r="MJU87" s="169"/>
      <c r="MJV87" s="170"/>
      <c r="MJW87" s="167"/>
      <c r="MJX87" s="43"/>
      <c r="MJY87" s="208"/>
      <c r="MJZ87" s="157"/>
      <c r="MKA87" s="211"/>
      <c r="MKB87" s="161"/>
      <c r="MKC87" s="161"/>
      <c r="MKD87" s="168"/>
      <c r="MKE87" s="169"/>
      <c r="MKF87" s="170"/>
      <c r="MKG87" s="167"/>
      <c r="MKH87" s="43"/>
      <c r="MKI87" s="208"/>
      <c r="MKJ87" s="157"/>
      <c r="MKK87" s="211"/>
      <c r="MKL87" s="161"/>
      <c r="MKM87" s="161"/>
      <c r="MKN87" s="168"/>
      <c r="MKO87" s="169"/>
      <c r="MKP87" s="170"/>
      <c r="MKQ87" s="167"/>
      <c r="MKR87" s="43"/>
      <c r="MKS87" s="208"/>
      <c r="MKT87" s="157"/>
      <c r="MKU87" s="211"/>
      <c r="MKV87" s="161"/>
      <c r="MKW87" s="161"/>
      <c r="MKX87" s="168"/>
      <c r="MKY87" s="169"/>
      <c r="MKZ87" s="170"/>
      <c r="MLA87" s="167"/>
      <c r="MLB87" s="43"/>
      <c r="MLC87" s="208"/>
      <c r="MLD87" s="157"/>
      <c r="MLE87" s="211"/>
      <c r="MLF87" s="161"/>
      <c r="MLG87" s="161"/>
      <c r="MLH87" s="168"/>
      <c r="MLI87" s="169"/>
      <c r="MLJ87" s="170"/>
      <c r="MLK87" s="167"/>
      <c r="MLL87" s="43"/>
      <c r="MLM87" s="208"/>
      <c r="MLN87" s="157"/>
      <c r="MLO87" s="211"/>
      <c r="MLP87" s="161"/>
      <c r="MLQ87" s="161"/>
      <c r="MLR87" s="168"/>
      <c r="MLS87" s="169"/>
      <c r="MLT87" s="170"/>
      <c r="MLU87" s="167"/>
      <c r="MLV87" s="43"/>
      <c r="MLW87" s="208"/>
      <c r="MLX87" s="157"/>
      <c r="MLY87" s="211"/>
      <c r="MLZ87" s="161"/>
      <c r="MMA87" s="161"/>
      <c r="MMB87" s="168"/>
      <c r="MMC87" s="169"/>
      <c r="MMD87" s="170"/>
      <c r="MME87" s="167"/>
      <c r="MMF87" s="43"/>
      <c r="MMG87" s="208"/>
      <c r="MMH87" s="157"/>
      <c r="MMI87" s="211"/>
      <c r="MMJ87" s="161"/>
      <c r="MMK87" s="161"/>
      <c r="MML87" s="168"/>
      <c r="MMM87" s="169"/>
      <c r="MMN87" s="170"/>
      <c r="MMO87" s="167"/>
      <c r="MMP87" s="43"/>
      <c r="MMQ87" s="208"/>
      <c r="MMR87" s="157"/>
      <c r="MMS87" s="211"/>
      <c r="MMT87" s="161"/>
      <c r="MMU87" s="161"/>
      <c r="MMV87" s="168"/>
      <c r="MMW87" s="169"/>
      <c r="MMX87" s="170"/>
      <c r="MMY87" s="167"/>
      <c r="MMZ87" s="43"/>
      <c r="MNA87" s="208"/>
      <c r="MNB87" s="157"/>
      <c r="MNC87" s="211"/>
      <c r="MND87" s="161"/>
      <c r="MNE87" s="161"/>
      <c r="MNF87" s="168"/>
      <c r="MNG87" s="169"/>
      <c r="MNH87" s="170"/>
      <c r="MNI87" s="167"/>
      <c r="MNJ87" s="43"/>
      <c r="MNK87" s="208"/>
      <c r="MNL87" s="157"/>
      <c r="MNM87" s="211"/>
      <c r="MNN87" s="161"/>
      <c r="MNO87" s="161"/>
      <c r="MNP87" s="168"/>
      <c r="MNQ87" s="169"/>
      <c r="MNR87" s="170"/>
      <c r="MNS87" s="167"/>
      <c r="MNT87" s="43"/>
      <c r="MNU87" s="208"/>
      <c r="MNV87" s="157"/>
      <c r="MNW87" s="211"/>
      <c r="MNX87" s="161"/>
      <c r="MNY87" s="161"/>
      <c r="MNZ87" s="168"/>
      <c r="MOA87" s="169"/>
      <c r="MOB87" s="170"/>
      <c r="MOC87" s="167"/>
      <c r="MOD87" s="43"/>
      <c r="MOE87" s="208"/>
      <c r="MOF87" s="157"/>
      <c r="MOG87" s="211"/>
      <c r="MOH87" s="161"/>
      <c r="MOI87" s="161"/>
      <c r="MOJ87" s="168"/>
      <c r="MOK87" s="169"/>
      <c r="MOL87" s="170"/>
      <c r="MOM87" s="167"/>
      <c r="MON87" s="43"/>
      <c r="MOO87" s="208"/>
      <c r="MOP87" s="157"/>
      <c r="MOQ87" s="211"/>
      <c r="MOR87" s="161"/>
      <c r="MOS87" s="161"/>
      <c r="MOT87" s="168"/>
      <c r="MOU87" s="169"/>
      <c r="MOV87" s="170"/>
      <c r="MOW87" s="167"/>
      <c r="MOX87" s="43"/>
      <c r="MOY87" s="208"/>
      <c r="MOZ87" s="157"/>
      <c r="MPA87" s="211"/>
      <c r="MPB87" s="161"/>
      <c r="MPC87" s="161"/>
      <c r="MPD87" s="168"/>
      <c r="MPE87" s="169"/>
      <c r="MPF87" s="170"/>
      <c r="MPG87" s="167"/>
      <c r="MPH87" s="43"/>
      <c r="MPI87" s="208"/>
      <c r="MPJ87" s="157"/>
      <c r="MPK87" s="211"/>
      <c r="MPL87" s="161"/>
      <c r="MPM87" s="161"/>
      <c r="MPN87" s="168"/>
      <c r="MPO87" s="169"/>
      <c r="MPP87" s="170"/>
      <c r="MPQ87" s="167"/>
      <c r="MPR87" s="43"/>
      <c r="MPS87" s="208"/>
      <c r="MPT87" s="157"/>
      <c r="MPU87" s="211"/>
      <c r="MPV87" s="161"/>
      <c r="MPW87" s="161"/>
      <c r="MPX87" s="168"/>
      <c r="MPY87" s="169"/>
      <c r="MPZ87" s="170"/>
      <c r="MQA87" s="167"/>
      <c r="MQB87" s="43"/>
      <c r="MQC87" s="208"/>
      <c r="MQD87" s="157"/>
      <c r="MQE87" s="211"/>
      <c r="MQF87" s="161"/>
      <c r="MQG87" s="161"/>
      <c r="MQH87" s="168"/>
      <c r="MQI87" s="169"/>
      <c r="MQJ87" s="170"/>
      <c r="MQK87" s="167"/>
      <c r="MQL87" s="43"/>
      <c r="MQM87" s="208"/>
      <c r="MQN87" s="157"/>
      <c r="MQO87" s="211"/>
      <c r="MQP87" s="161"/>
      <c r="MQQ87" s="161"/>
      <c r="MQR87" s="168"/>
      <c r="MQS87" s="169"/>
      <c r="MQT87" s="170"/>
      <c r="MQU87" s="167"/>
      <c r="MQV87" s="43"/>
      <c r="MQW87" s="208"/>
      <c r="MQX87" s="157"/>
      <c r="MQY87" s="211"/>
      <c r="MQZ87" s="161"/>
      <c r="MRA87" s="161"/>
      <c r="MRB87" s="168"/>
      <c r="MRC87" s="169"/>
      <c r="MRD87" s="170"/>
      <c r="MRE87" s="167"/>
      <c r="MRF87" s="43"/>
      <c r="MRG87" s="208"/>
      <c r="MRH87" s="157"/>
      <c r="MRI87" s="211"/>
      <c r="MRJ87" s="161"/>
      <c r="MRK87" s="161"/>
      <c r="MRL87" s="168"/>
      <c r="MRM87" s="169"/>
      <c r="MRN87" s="170"/>
      <c r="MRO87" s="167"/>
      <c r="MRP87" s="43"/>
      <c r="MRQ87" s="208"/>
      <c r="MRR87" s="157"/>
      <c r="MRS87" s="211"/>
      <c r="MRT87" s="161"/>
      <c r="MRU87" s="161"/>
      <c r="MRV87" s="168"/>
      <c r="MRW87" s="169"/>
      <c r="MRX87" s="170"/>
      <c r="MRY87" s="167"/>
      <c r="MRZ87" s="43"/>
      <c r="MSA87" s="208"/>
      <c r="MSB87" s="157"/>
      <c r="MSC87" s="211"/>
      <c r="MSD87" s="161"/>
      <c r="MSE87" s="161"/>
      <c r="MSF87" s="168"/>
      <c r="MSG87" s="169"/>
      <c r="MSH87" s="170"/>
      <c r="MSI87" s="167"/>
      <c r="MSJ87" s="43"/>
      <c r="MSK87" s="208"/>
      <c r="MSL87" s="157"/>
      <c r="MSM87" s="211"/>
      <c r="MSN87" s="161"/>
      <c r="MSO87" s="161"/>
      <c r="MSP87" s="168"/>
      <c r="MSQ87" s="169"/>
      <c r="MSR87" s="170"/>
      <c r="MSS87" s="167"/>
      <c r="MST87" s="43"/>
      <c r="MSU87" s="208"/>
      <c r="MSV87" s="157"/>
      <c r="MSW87" s="211"/>
      <c r="MSX87" s="161"/>
      <c r="MSY87" s="161"/>
      <c r="MSZ87" s="168"/>
      <c r="MTA87" s="169"/>
      <c r="MTB87" s="170"/>
      <c r="MTC87" s="167"/>
      <c r="MTD87" s="43"/>
      <c r="MTE87" s="208"/>
      <c r="MTF87" s="157"/>
      <c r="MTG87" s="211"/>
      <c r="MTH87" s="161"/>
      <c r="MTI87" s="161"/>
      <c r="MTJ87" s="168"/>
      <c r="MTK87" s="169"/>
      <c r="MTL87" s="170"/>
      <c r="MTM87" s="167"/>
      <c r="MTN87" s="43"/>
      <c r="MTO87" s="208"/>
      <c r="MTP87" s="157"/>
      <c r="MTQ87" s="211"/>
      <c r="MTR87" s="161"/>
      <c r="MTS87" s="161"/>
      <c r="MTT87" s="168"/>
      <c r="MTU87" s="169"/>
      <c r="MTV87" s="170"/>
      <c r="MTW87" s="167"/>
      <c r="MTX87" s="43"/>
      <c r="MTY87" s="208"/>
      <c r="MTZ87" s="157"/>
      <c r="MUA87" s="211"/>
      <c r="MUB87" s="161"/>
      <c r="MUC87" s="161"/>
      <c r="MUD87" s="168"/>
      <c r="MUE87" s="169"/>
      <c r="MUF87" s="170"/>
      <c r="MUG87" s="167"/>
      <c r="MUH87" s="43"/>
      <c r="MUI87" s="208"/>
      <c r="MUJ87" s="157"/>
      <c r="MUK87" s="211"/>
      <c r="MUL87" s="161"/>
      <c r="MUM87" s="161"/>
      <c r="MUN87" s="168"/>
      <c r="MUO87" s="169"/>
      <c r="MUP87" s="170"/>
      <c r="MUQ87" s="167"/>
      <c r="MUR87" s="43"/>
      <c r="MUS87" s="208"/>
      <c r="MUT87" s="157"/>
      <c r="MUU87" s="211"/>
      <c r="MUV87" s="161"/>
      <c r="MUW87" s="161"/>
      <c r="MUX87" s="168"/>
      <c r="MUY87" s="169"/>
      <c r="MUZ87" s="170"/>
      <c r="MVA87" s="167"/>
      <c r="MVB87" s="43"/>
      <c r="MVC87" s="208"/>
      <c r="MVD87" s="157"/>
      <c r="MVE87" s="211"/>
      <c r="MVF87" s="161"/>
      <c r="MVG87" s="161"/>
      <c r="MVH87" s="168"/>
      <c r="MVI87" s="169"/>
      <c r="MVJ87" s="170"/>
      <c r="MVK87" s="167"/>
      <c r="MVL87" s="43"/>
      <c r="MVM87" s="208"/>
      <c r="MVN87" s="157"/>
      <c r="MVO87" s="211"/>
      <c r="MVP87" s="161"/>
      <c r="MVQ87" s="161"/>
      <c r="MVR87" s="168"/>
      <c r="MVS87" s="169"/>
      <c r="MVT87" s="170"/>
      <c r="MVU87" s="167"/>
      <c r="MVV87" s="43"/>
      <c r="MVW87" s="208"/>
      <c r="MVX87" s="157"/>
      <c r="MVY87" s="211"/>
      <c r="MVZ87" s="161"/>
      <c r="MWA87" s="161"/>
      <c r="MWB87" s="168"/>
      <c r="MWC87" s="169"/>
      <c r="MWD87" s="170"/>
      <c r="MWE87" s="167"/>
      <c r="MWF87" s="43"/>
      <c r="MWG87" s="208"/>
      <c r="MWH87" s="157"/>
      <c r="MWI87" s="211"/>
      <c r="MWJ87" s="161"/>
      <c r="MWK87" s="161"/>
      <c r="MWL87" s="168"/>
      <c r="MWM87" s="169"/>
      <c r="MWN87" s="170"/>
      <c r="MWO87" s="167"/>
      <c r="MWP87" s="43"/>
      <c r="MWQ87" s="208"/>
      <c r="MWR87" s="157"/>
      <c r="MWS87" s="211"/>
      <c r="MWT87" s="161"/>
      <c r="MWU87" s="161"/>
      <c r="MWV87" s="168"/>
      <c r="MWW87" s="169"/>
      <c r="MWX87" s="170"/>
      <c r="MWY87" s="167"/>
      <c r="MWZ87" s="43"/>
      <c r="MXA87" s="208"/>
      <c r="MXB87" s="157"/>
      <c r="MXC87" s="211"/>
      <c r="MXD87" s="161"/>
      <c r="MXE87" s="161"/>
      <c r="MXF87" s="168"/>
      <c r="MXG87" s="169"/>
      <c r="MXH87" s="170"/>
      <c r="MXI87" s="167"/>
      <c r="MXJ87" s="43"/>
      <c r="MXK87" s="208"/>
      <c r="MXL87" s="157"/>
      <c r="MXM87" s="211"/>
      <c r="MXN87" s="161"/>
      <c r="MXO87" s="161"/>
      <c r="MXP87" s="168"/>
      <c r="MXQ87" s="169"/>
      <c r="MXR87" s="170"/>
      <c r="MXS87" s="167"/>
      <c r="MXT87" s="43"/>
      <c r="MXU87" s="208"/>
      <c r="MXV87" s="157"/>
      <c r="MXW87" s="211"/>
      <c r="MXX87" s="161"/>
      <c r="MXY87" s="161"/>
      <c r="MXZ87" s="168"/>
      <c r="MYA87" s="169"/>
      <c r="MYB87" s="170"/>
      <c r="MYC87" s="167"/>
      <c r="MYD87" s="43"/>
      <c r="MYE87" s="208"/>
      <c r="MYF87" s="157"/>
      <c r="MYG87" s="211"/>
      <c r="MYH87" s="161"/>
      <c r="MYI87" s="161"/>
      <c r="MYJ87" s="168"/>
      <c r="MYK87" s="169"/>
      <c r="MYL87" s="170"/>
      <c r="MYM87" s="167"/>
      <c r="MYN87" s="43"/>
      <c r="MYO87" s="208"/>
      <c r="MYP87" s="157"/>
      <c r="MYQ87" s="211"/>
      <c r="MYR87" s="161"/>
      <c r="MYS87" s="161"/>
      <c r="MYT87" s="168"/>
      <c r="MYU87" s="169"/>
      <c r="MYV87" s="170"/>
      <c r="MYW87" s="167"/>
      <c r="MYX87" s="43"/>
      <c r="MYY87" s="208"/>
      <c r="MYZ87" s="157"/>
      <c r="MZA87" s="211"/>
      <c r="MZB87" s="161"/>
      <c r="MZC87" s="161"/>
      <c r="MZD87" s="168"/>
      <c r="MZE87" s="169"/>
      <c r="MZF87" s="170"/>
      <c r="MZG87" s="167"/>
      <c r="MZH87" s="43"/>
      <c r="MZI87" s="208"/>
      <c r="MZJ87" s="157"/>
      <c r="MZK87" s="211"/>
      <c r="MZL87" s="161"/>
      <c r="MZM87" s="161"/>
      <c r="MZN87" s="168"/>
      <c r="MZO87" s="169"/>
      <c r="MZP87" s="170"/>
      <c r="MZQ87" s="167"/>
      <c r="MZR87" s="43"/>
      <c r="MZS87" s="208"/>
      <c r="MZT87" s="157"/>
      <c r="MZU87" s="211"/>
      <c r="MZV87" s="161"/>
      <c r="MZW87" s="161"/>
      <c r="MZX87" s="168"/>
      <c r="MZY87" s="169"/>
      <c r="MZZ87" s="170"/>
      <c r="NAA87" s="167"/>
      <c r="NAB87" s="43"/>
      <c r="NAC87" s="208"/>
      <c r="NAD87" s="157"/>
      <c r="NAE87" s="211"/>
      <c r="NAF87" s="161"/>
      <c r="NAG87" s="161"/>
      <c r="NAH87" s="168"/>
      <c r="NAI87" s="169"/>
      <c r="NAJ87" s="170"/>
      <c r="NAK87" s="167"/>
      <c r="NAL87" s="43"/>
      <c r="NAM87" s="208"/>
      <c r="NAN87" s="157"/>
      <c r="NAO87" s="211"/>
      <c r="NAP87" s="161"/>
      <c r="NAQ87" s="161"/>
      <c r="NAR87" s="168"/>
      <c r="NAS87" s="169"/>
      <c r="NAT87" s="170"/>
      <c r="NAU87" s="167"/>
      <c r="NAV87" s="43"/>
      <c r="NAW87" s="208"/>
      <c r="NAX87" s="157"/>
      <c r="NAY87" s="211"/>
      <c r="NAZ87" s="161"/>
      <c r="NBA87" s="161"/>
      <c r="NBB87" s="168"/>
      <c r="NBC87" s="169"/>
      <c r="NBD87" s="170"/>
      <c r="NBE87" s="167"/>
      <c r="NBF87" s="43"/>
      <c r="NBG87" s="208"/>
      <c r="NBH87" s="157"/>
      <c r="NBI87" s="211"/>
      <c r="NBJ87" s="161"/>
      <c r="NBK87" s="161"/>
      <c r="NBL87" s="168"/>
      <c r="NBM87" s="169"/>
      <c r="NBN87" s="170"/>
      <c r="NBO87" s="167"/>
      <c r="NBP87" s="43"/>
      <c r="NBQ87" s="208"/>
      <c r="NBR87" s="157"/>
      <c r="NBS87" s="211"/>
      <c r="NBT87" s="161"/>
      <c r="NBU87" s="161"/>
      <c r="NBV87" s="168"/>
      <c r="NBW87" s="169"/>
      <c r="NBX87" s="170"/>
      <c r="NBY87" s="167"/>
      <c r="NBZ87" s="43"/>
      <c r="NCA87" s="208"/>
      <c r="NCB87" s="157"/>
      <c r="NCC87" s="211"/>
      <c r="NCD87" s="161"/>
      <c r="NCE87" s="161"/>
      <c r="NCF87" s="168"/>
      <c r="NCG87" s="169"/>
      <c r="NCH87" s="170"/>
      <c r="NCI87" s="167"/>
      <c r="NCJ87" s="43"/>
      <c r="NCK87" s="208"/>
      <c r="NCL87" s="157"/>
      <c r="NCM87" s="211"/>
      <c r="NCN87" s="161"/>
      <c r="NCO87" s="161"/>
      <c r="NCP87" s="168"/>
      <c r="NCQ87" s="169"/>
      <c r="NCR87" s="170"/>
      <c r="NCS87" s="167"/>
      <c r="NCT87" s="43"/>
      <c r="NCU87" s="208"/>
      <c r="NCV87" s="157"/>
      <c r="NCW87" s="211"/>
      <c r="NCX87" s="161"/>
      <c r="NCY87" s="161"/>
      <c r="NCZ87" s="168"/>
      <c r="NDA87" s="169"/>
      <c r="NDB87" s="170"/>
      <c r="NDC87" s="167"/>
      <c r="NDD87" s="43"/>
      <c r="NDE87" s="208"/>
      <c r="NDF87" s="157"/>
      <c r="NDG87" s="211"/>
      <c r="NDH87" s="161"/>
      <c r="NDI87" s="161"/>
      <c r="NDJ87" s="168"/>
      <c r="NDK87" s="169"/>
      <c r="NDL87" s="170"/>
      <c r="NDM87" s="167"/>
      <c r="NDN87" s="43"/>
      <c r="NDO87" s="208"/>
      <c r="NDP87" s="157"/>
      <c r="NDQ87" s="211"/>
      <c r="NDR87" s="161"/>
      <c r="NDS87" s="161"/>
      <c r="NDT87" s="168"/>
      <c r="NDU87" s="169"/>
      <c r="NDV87" s="170"/>
      <c r="NDW87" s="167"/>
      <c r="NDX87" s="43"/>
      <c r="NDY87" s="208"/>
      <c r="NDZ87" s="157"/>
      <c r="NEA87" s="211"/>
      <c r="NEB87" s="161"/>
      <c r="NEC87" s="161"/>
      <c r="NED87" s="168"/>
      <c r="NEE87" s="169"/>
      <c r="NEF87" s="170"/>
      <c r="NEG87" s="167"/>
      <c r="NEH87" s="43"/>
      <c r="NEI87" s="208"/>
      <c r="NEJ87" s="157"/>
      <c r="NEK87" s="211"/>
      <c r="NEL87" s="161"/>
      <c r="NEM87" s="161"/>
      <c r="NEN87" s="168"/>
      <c r="NEO87" s="169"/>
      <c r="NEP87" s="170"/>
      <c r="NEQ87" s="167"/>
      <c r="NER87" s="43"/>
      <c r="NES87" s="208"/>
      <c r="NET87" s="157"/>
      <c r="NEU87" s="211"/>
      <c r="NEV87" s="161"/>
      <c r="NEW87" s="161"/>
      <c r="NEX87" s="168"/>
      <c r="NEY87" s="169"/>
      <c r="NEZ87" s="170"/>
      <c r="NFA87" s="167"/>
      <c r="NFB87" s="43"/>
      <c r="NFC87" s="208"/>
      <c r="NFD87" s="157"/>
      <c r="NFE87" s="211"/>
      <c r="NFF87" s="161"/>
      <c r="NFG87" s="161"/>
      <c r="NFH87" s="168"/>
      <c r="NFI87" s="169"/>
      <c r="NFJ87" s="170"/>
      <c r="NFK87" s="167"/>
      <c r="NFL87" s="43"/>
      <c r="NFM87" s="208"/>
      <c r="NFN87" s="157"/>
      <c r="NFO87" s="211"/>
      <c r="NFP87" s="161"/>
      <c r="NFQ87" s="161"/>
      <c r="NFR87" s="168"/>
      <c r="NFS87" s="169"/>
      <c r="NFT87" s="170"/>
      <c r="NFU87" s="167"/>
      <c r="NFV87" s="43"/>
      <c r="NFW87" s="208"/>
      <c r="NFX87" s="157"/>
      <c r="NFY87" s="211"/>
      <c r="NFZ87" s="161"/>
      <c r="NGA87" s="161"/>
      <c r="NGB87" s="168"/>
      <c r="NGC87" s="169"/>
      <c r="NGD87" s="170"/>
      <c r="NGE87" s="167"/>
      <c r="NGF87" s="43"/>
      <c r="NGG87" s="208"/>
      <c r="NGH87" s="157"/>
      <c r="NGI87" s="211"/>
      <c r="NGJ87" s="161"/>
      <c r="NGK87" s="161"/>
      <c r="NGL87" s="168"/>
      <c r="NGM87" s="169"/>
      <c r="NGN87" s="170"/>
      <c r="NGO87" s="167"/>
      <c r="NGP87" s="43"/>
      <c r="NGQ87" s="208"/>
      <c r="NGR87" s="157"/>
      <c r="NGS87" s="211"/>
      <c r="NGT87" s="161"/>
      <c r="NGU87" s="161"/>
      <c r="NGV87" s="168"/>
      <c r="NGW87" s="169"/>
      <c r="NGX87" s="170"/>
      <c r="NGY87" s="167"/>
      <c r="NGZ87" s="43"/>
      <c r="NHA87" s="208"/>
      <c r="NHB87" s="157"/>
      <c r="NHC87" s="211"/>
      <c r="NHD87" s="161"/>
      <c r="NHE87" s="161"/>
      <c r="NHF87" s="168"/>
      <c r="NHG87" s="169"/>
      <c r="NHH87" s="170"/>
      <c r="NHI87" s="167"/>
      <c r="NHJ87" s="43"/>
      <c r="NHK87" s="208"/>
      <c r="NHL87" s="157"/>
      <c r="NHM87" s="211"/>
      <c r="NHN87" s="161"/>
      <c r="NHO87" s="161"/>
      <c r="NHP87" s="168"/>
      <c r="NHQ87" s="169"/>
      <c r="NHR87" s="170"/>
      <c r="NHS87" s="167"/>
      <c r="NHT87" s="43"/>
      <c r="NHU87" s="208"/>
      <c r="NHV87" s="157"/>
      <c r="NHW87" s="211"/>
      <c r="NHX87" s="161"/>
      <c r="NHY87" s="161"/>
      <c r="NHZ87" s="168"/>
      <c r="NIA87" s="169"/>
      <c r="NIB87" s="170"/>
      <c r="NIC87" s="167"/>
      <c r="NID87" s="43"/>
      <c r="NIE87" s="208"/>
      <c r="NIF87" s="157"/>
      <c r="NIG87" s="211"/>
      <c r="NIH87" s="161"/>
      <c r="NII87" s="161"/>
      <c r="NIJ87" s="168"/>
      <c r="NIK87" s="169"/>
      <c r="NIL87" s="170"/>
      <c r="NIM87" s="167"/>
      <c r="NIN87" s="43"/>
      <c r="NIO87" s="208"/>
      <c r="NIP87" s="157"/>
      <c r="NIQ87" s="211"/>
      <c r="NIR87" s="161"/>
      <c r="NIS87" s="161"/>
      <c r="NIT87" s="168"/>
      <c r="NIU87" s="169"/>
      <c r="NIV87" s="170"/>
      <c r="NIW87" s="167"/>
      <c r="NIX87" s="43"/>
      <c r="NIY87" s="208"/>
      <c r="NIZ87" s="157"/>
      <c r="NJA87" s="211"/>
      <c r="NJB87" s="161"/>
      <c r="NJC87" s="161"/>
      <c r="NJD87" s="168"/>
      <c r="NJE87" s="169"/>
      <c r="NJF87" s="170"/>
      <c r="NJG87" s="167"/>
      <c r="NJH87" s="43"/>
      <c r="NJI87" s="208"/>
      <c r="NJJ87" s="157"/>
      <c r="NJK87" s="211"/>
      <c r="NJL87" s="161"/>
      <c r="NJM87" s="161"/>
      <c r="NJN87" s="168"/>
      <c r="NJO87" s="169"/>
      <c r="NJP87" s="170"/>
      <c r="NJQ87" s="167"/>
      <c r="NJR87" s="43"/>
      <c r="NJS87" s="208"/>
      <c r="NJT87" s="157"/>
      <c r="NJU87" s="211"/>
      <c r="NJV87" s="161"/>
      <c r="NJW87" s="161"/>
      <c r="NJX87" s="168"/>
      <c r="NJY87" s="169"/>
      <c r="NJZ87" s="170"/>
      <c r="NKA87" s="167"/>
      <c r="NKB87" s="43"/>
      <c r="NKC87" s="208"/>
      <c r="NKD87" s="157"/>
      <c r="NKE87" s="211"/>
      <c r="NKF87" s="161"/>
      <c r="NKG87" s="161"/>
      <c r="NKH87" s="168"/>
      <c r="NKI87" s="169"/>
      <c r="NKJ87" s="170"/>
      <c r="NKK87" s="167"/>
      <c r="NKL87" s="43"/>
      <c r="NKM87" s="208"/>
      <c r="NKN87" s="157"/>
      <c r="NKO87" s="211"/>
      <c r="NKP87" s="161"/>
      <c r="NKQ87" s="161"/>
      <c r="NKR87" s="168"/>
      <c r="NKS87" s="169"/>
      <c r="NKT87" s="170"/>
      <c r="NKU87" s="167"/>
      <c r="NKV87" s="43"/>
      <c r="NKW87" s="208"/>
      <c r="NKX87" s="157"/>
      <c r="NKY87" s="211"/>
      <c r="NKZ87" s="161"/>
      <c r="NLA87" s="161"/>
      <c r="NLB87" s="168"/>
      <c r="NLC87" s="169"/>
      <c r="NLD87" s="170"/>
      <c r="NLE87" s="167"/>
      <c r="NLF87" s="43"/>
      <c r="NLG87" s="208"/>
      <c r="NLH87" s="157"/>
      <c r="NLI87" s="211"/>
      <c r="NLJ87" s="161"/>
      <c r="NLK87" s="161"/>
      <c r="NLL87" s="168"/>
      <c r="NLM87" s="169"/>
      <c r="NLN87" s="170"/>
      <c r="NLO87" s="167"/>
      <c r="NLP87" s="43"/>
      <c r="NLQ87" s="208"/>
      <c r="NLR87" s="157"/>
      <c r="NLS87" s="211"/>
      <c r="NLT87" s="161"/>
      <c r="NLU87" s="161"/>
      <c r="NLV87" s="168"/>
      <c r="NLW87" s="169"/>
      <c r="NLX87" s="170"/>
      <c r="NLY87" s="167"/>
      <c r="NLZ87" s="43"/>
      <c r="NMA87" s="208"/>
      <c r="NMB87" s="157"/>
      <c r="NMC87" s="211"/>
      <c r="NMD87" s="161"/>
      <c r="NME87" s="161"/>
      <c r="NMF87" s="168"/>
      <c r="NMG87" s="169"/>
      <c r="NMH87" s="170"/>
      <c r="NMI87" s="167"/>
      <c r="NMJ87" s="43"/>
      <c r="NMK87" s="208"/>
      <c r="NML87" s="157"/>
      <c r="NMM87" s="211"/>
      <c r="NMN87" s="161"/>
      <c r="NMO87" s="161"/>
      <c r="NMP87" s="168"/>
      <c r="NMQ87" s="169"/>
      <c r="NMR87" s="170"/>
      <c r="NMS87" s="167"/>
      <c r="NMT87" s="43"/>
      <c r="NMU87" s="208"/>
      <c r="NMV87" s="157"/>
      <c r="NMW87" s="211"/>
      <c r="NMX87" s="161"/>
      <c r="NMY87" s="161"/>
      <c r="NMZ87" s="168"/>
      <c r="NNA87" s="169"/>
      <c r="NNB87" s="170"/>
      <c r="NNC87" s="167"/>
      <c r="NND87" s="43"/>
      <c r="NNE87" s="208"/>
      <c r="NNF87" s="157"/>
      <c r="NNG87" s="211"/>
      <c r="NNH87" s="161"/>
      <c r="NNI87" s="161"/>
      <c r="NNJ87" s="168"/>
      <c r="NNK87" s="169"/>
      <c r="NNL87" s="170"/>
      <c r="NNM87" s="167"/>
      <c r="NNN87" s="43"/>
      <c r="NNO87" s="208"/>
      <c r="NNP87" s="157"/>
      <c r="NNQ87" s="211"/>
      <c r="NNR87" s="161"/>
      <c r="NNS87" s="161"/>
      <c r="NNT87" s="168"/>
      <c r="NNU87" s="169"/>
      <c r="NNV87" s="170"/>
      <c r="NNW87" s="167"/>
      <c r="NNX87" s="43"/>
      <c r="NNY87" s="208"/>
      <c r="NNZ87" s="157"/>
      <c r="NOA87" s="211"/>
      <c r="NOB87" s="161"/>
      <c r="NOC87" s="161"/>
      <c r="NOD87" s="168"/>
      <c r="NOE87" s="169"/>
      <c r="NOF87" s="170"/>
      <c r="NOG87" s="167"/>
      <c r="NOH87" s="43"/>
      <c r="NOI87" s="208"/>
      <c r="NOJ87" s="157"/>
      <c r="NOK87" s="211"/>
      <c r="NOL87" s="161"/>
      <c r="NOM87" s="161"/>
      <c r="NON87" s="168"/>
      <c r="NOO87" s="169"/>
      <c r="NOP87" s="170"/>
      <c r="NOQ87" s="167"/>
      <c r="NOR87" s="43"/>
      <c r="NOS87" s="208"/>
      <c r="NOT87" s="157"/>
      <c r="NOU87" s="211"/>
      <c r="NOV87" s="161"/>
      <c r="NOW87" s="161"/>
      <c r="NOX87" s="168"/>
      <c r="NOY87" s="169"/>
      <c r="NOZ87" s="170"/>
      <c r="NPA87" s="167"/>
      <c r="NPB87" s="43"/>
      <c r="NPC87" s="208"/>
      <c r="NPD87" s="157"/>
      <c r="NPE87" s="211"/>
      <c r="NPF87" s="161"/>
      <c r="NPG87" s="161"/>
      <c r="NPH87" s="168"/>
      <c r="NPI87" s="169"/>
      <c r="NPJ87" s="170"/>
      <c r="NPK87" s="167"/>
      <c r="NPL87" s="43"/>
      <c r="NPM87" s="208"/>
      <c r="NPN87" s="157"/>
      <c r="NPO87" s="211"/>
      <c r="NPP87" s="161"/>
      <c r="NPQ87" s="161"/>
      <c r="NPR87" s="168"/>
      <c r="NPS87" s="169"/>
      <c r="NPT87" s="170"/>
      <c r="NPU87" s="167"/>
      <c r="NPV87" s="43"/>
      <c r="NPW87" s="208"/>
      <c r="NPX87" s="157"/>
      <c r="NPY87" s="211"/>
      <c r="NPZ87" s="161"/>
      <c r="NQA87" s="161"/>
      <c r="NQB87" s="168"/>
      <c r="NQC87" s="169"/>
      <c r="NQD87" s="170"/>
      <c r="NQE87" s="167"/>
      <c r="NQF87" s="43"/>
      <c r="NQG87" s="208"/>
      <c r="NQH87" s="157"/>
      <c r="NQI87" s="211"/>
      <c r="NQJ87" s="161"/>
      <c r="NQK87" s="161"/>
      <c r="NQL87" s="168"/>
      <c r="NQM87" s="169"/>
      <c r="NQN87" s="170"/>
      <c r="NQO87" s="167"/>
      <c r="NQP87" s="43"/>
      <c r="NQQ87" s="208"/>
      <c r="NQR87" s="157"/>
      <c r="NQS87" s="211"/>
      <c r="NQT87" s="161"/>
      <c r="NQU87" s="161"/>
      <c r="NQV87" s="168"/>
      <c r="NQW87" s="169"/>
      <c r="NQX87" s="170"/>
      <c r="NQY87" s="167"/>
      <c r="NQZ87" s="43"/>
      <c r="NRA87" s="208"/>
      <c r="NRB87" s="157"/>
      <c r="NRC87" s="211"/>
      <c r="NRD87" s="161"/>
      <c r="NRE87" s="161"/>
      <c r="NRF87" s="168"/>
      <c r="NRG87" s="169"/>
      <c r="NRH87" s="170"/>
      <c r="NRI87" s="167"/>
      <c r="NRJ87" s="43"/>
      <c r="NRK87" s="208"/>
      <c r="NRL87" s="157"/>
      <c r="NRM87" s="211"/>
      <c r="NRN87" s="161"/>
      <c r="NRO87" s="161"/>
      <c r="NRP87" s="168"/>
      <c r="NRQ87" s="169"/>
      <c r="NRR87" s="170"/>
      <c r="NRS87" s="167"/>
      <c r="NRT87" s="43"/>
      <c r="NRU87" s="208"/>
      <c r="NRV87" s="157"/>
      <c r="NRW87" s="211"/>
      <c r="NRX87" s="161"/>
      <c r="NRY87" s="161"/>
      <c r="NRZ87" s="168"/>
      <c r="NSA87" s="169"/>
      <c r="NSB87" s="170"/>
      <c r="NSC87" s="167"/>
      <c r="NSD87" s="43"/>
      <c r="NSE87" s="208"/>
      <c r="NSF87" s="157"/>
      <c r="NSG87" s="211"/>
      <c r="NSH87" s="161"/>
      <c r="NSI87" s="161"/>
      <c r="NSJ87" s="168"/>
      <c r="NSK87" s="169"/>
      <c r="NSL87" s="170"/>
      <c r="NSM87" s="167"/>
      <c r="NSN87" s="43"/>
      <c r="NSO87" s="208"/>
      <c r="NSP87" s="157"/>
      <c r="NSQ87" s="211"/>
      <c r="NSR87" s="161"/>
      <c r="NSS87" s="161"/>
      <c r="NST87" s="168"/>
      <c r="NSU87" s="169"/>
      <c r="NSV87" s="170"/>
      <c r="NSW87" s="167"/>
      <c r="NSX87" s="43"/>
      <c r="NSY87" s="208"/>
      <c r="NSZ87" s="157"/>
      <c r="NTA87" s="211"/>
      <c r="NTB87" s="161"/>
      <c r="NTC87" s="161"/>
      <c r="NTD87" s="168"/>
      <c r="NTE87" s="169"/>
      <c r="NTF87" s="170"/>
      <c r="NTG87" s="167"/>
      <c r="NTH87" s="43"/>
      <c r="NTI87" s="208"/>
      <c r="NTJ87" s="157"/>
      <c r="NTK87" s="211"/>
      <c r="NTL87" s="161"/>
      <c r="NTM87" s="161"/>
      <c r="NTN87" s="168"/>
      <c r="NTO87" s="169"/>
      <c r="NTP87" s="170"/>
      <c r="NTQ87" s="167"/>
      <c r="NTR87" s="43"/>
      <c r="NTS87" s="208"/>
      <c r="NTT87" s="157"/>
      <c r="NTU87" s="211"/>
      <c r="NTV87" s="161"/>
      <c r="NTW87" s="161"/>
      <c r="NTX87" s="168"/>
      <c r="NTY87" s="169"/>
      <c r="NTZ87" s="170"/>
      <c r="NUA87" s="167"/>
      <c r="NUB87" s="43"/>
      <c r="NUC87" s="208"/>
      <c r="NUD87" s="157"/>
      <c r="NUE87" s="211"/>
      <c r="NUF87" s="161"/>
      <c r="NUG87" s="161"/>
      <c r="NUH87" s="168"/>
      <c r="NUI87" s="169"/>
      <c r="NUJ87" s="170"/>
      <c r="NUK87" s="167"/>
      <c r="NUL87" s="43"/>
      <c r="NUM87" s="208"/>
      <c r="NUN87" s="157"/>
      <c r="NUO87" s="211"/>
      <c r="NUP87" s="161"/>
      <c r="NUQ87" s="161"/>
      <c r="NUR87" s="168"/>
      <c r="NUS87" s="169"/>
      <c r="NUT87" s="170"/>
      <c r="NUU87" s="167"/>
      <c r="NUV87" s="43"/>
      <c r="NUW87" s="208"/>
      <c r="NUX87" s="157"/>
      <c r="NUY87" s="211"/>
      <c r="NUZ87" s="161"/>
      <c r="NVA87" s="161"/>
      <c r="NVB87" s="168"/>
      <c r="NVC87" s="169"/>
      <c r="NVD87" s="170"/>
      <c r="NVE87" s="167"/>
      <c r="NVF87" s="43"/>
      <c r="NVG87" s="208"/>
      <c r="NVH87" s="157"/>
      <c r="NVI87" s="211"/>
      <c r="NVJ87" s="161"/>
      <c r="NVK87" s="161"/>
      <c r="NVL87" s="168"/>
      <c r="NVM87" s="169"/>
      <c r="NVN87" s="170"/>
      <c r="NVO87" s="167"/>
      <c r="NVP87" s="43"/>
      <c r="NVQ87" s="208"/>
      <c r="NVR87" s="157"/>
      <c r="NVS87" s="211"/>
      <c r="NVT87" s="161"/>
      <c r="NVU87" s="161"/>
      <c r="NVV87" s="168"/>
      <c r="NVW87" s="169"/>
      <c r="NVX87" s="170"/>
      <c r="NVY87" s="167"/>
      <c r="NVZ87" s="43"/>
      <c r="NWA87" s="208"/>
      <c r="NWB87" s="157"/>
      <c r="NWC87" s="211"/>
      <c r="NWD87" s="161"/>
      <c r="NWE87" s="161"/>
      <c r="NWF87" s="168"/>
      <c r="NWG87" s="169"/>
      <c r="NWH87" s="170"/>
      <c r="NWI87" s="167"/>
      <c r="NWJ87" s="43"/>
      <c r="NWK87" s="208"/>
      <c r="NWL87" s="157"/>
      <c r="NWM87" s="211"/>
      <c r="NWN87" s="161"/>
      <c r="NWO87" s="161"/>
      <c r="NWP87" s="168"/>
      <c r="NWQ87" s="169"/>
      <c r="NWR87" s="170"/>
      <c r="NWS87" s="167"/>
      <c r="NWT87" s="43"/>
      <c r="NWU87" s="208"/>
      <c r="NWV87" s="157"/>
      <c r="NWW87" s="211"/>
      <c r="NWX87" s="161"/>
      <c r="NWY87" s="161"/>
      <c r="NWZ87" s="168"/>
      <c r="NXA87" s="169"/>
      <c r="NXB87" s="170"/>
      <c r="NXC87" s="167"/>
      <c r="NXD87" s="43"/>
      <c r="NXE87" s="208"/>
      <c r="NXF87" s="157"/>
      <c r="NXG87" s="211"/>
      <c r="NXH87" s="161"/>
      <c r="NXI87" s="161"/>
      <c r="NXJ87" s="168"/>
      <c r="NXK87" s="169"/>
      <c r="NXL87" s="170"/>
      <c r="NXM87" s="167"/>
      <c r="NXN87" s="43"/>
      <c r="NXO87" s="208"/>
      <c r="NXP87" s="157"/>
      <c r="NXQ87" s="211"/>
      <c r="NXR87" s="161"/>
      <c r="NXS87" s="161"/>
      <c r="NXT87" s="168"/>
      <c r="NXU87" s="169"/>
      <c r="NXV87" s="170"/>
      <c r="NXW87" s="167"/>
      <c r="NXX87" s="43"/>
      <c r="NXY87" s="208"/>
      <c r="NXZ87" s="157"/>
      <c r="NYA87" s="211"/>
      <c r="NYB87" s="161"/>
      <c r="NYC87" s="161"/>
      <c r="NYD87" s="168"/>
      <c r="NYE87" s="169"/>
      <c r="NYF87" s="170"/>
      <c r="NYG87" s="167"/>
      <c r="NYH87" s="43"/>
      <c r="NYI87" s="208"/>
      <c r="NYJ87" s="157"/>
      <c r="NYK87" s="211"/>
      <c r="NYL87" s="161"/>
      <c r="NYM87" s="161"/>
      <c r="NYN87" s="168"/>
      <c r="NYO87" s="169"/>
      <c r="NYP87" s="170"/>
      <c r="NYQ87" s="167"/>
      <c r="NYR87" s="43"/>
      <c r="NYS87" s="208"/>
      <c r="NYT87" s="157"/>
      <c r="NYU87" s="211"/>
      <c r="NYV87" s="161"/>
      <c r="NYW87" s="161"/>
      <c r="NYX87" s="168"/>
      <c r="NYY87" s="169"/>
      <c r="NYZ87" s="170"/>
      <c r="NZA87" s="167"/>
      <c r="NZB87" s="43"/>
      <c r="NZC87" s="208"/>
      <c r="NZD87" s="157"/>
      <c r="NZE87" s="211"/>
      <c r="NZF87" s="161"/>
      <c r="NZG87" s="161"/>
      <c r="NZH87" s="168"/>
      <c r="NZI87" s="169"/>
      <c r="NZJ87" s="170"/>
      <c r="NZK87" s="167"/>
      <c r="NZL87" s="43"/>
      <c r="NZM87" s="208"/>
      <c r="NZN87" s="157"/>
      <c r="NZO87" s="211"/>
      <c r="NZP87" s="161"/>
      <c r="NZQ87" s="161"/>
      <c r="NZR87" s="168"/>
      <c r="NZS87" s="169"/>
      <c r="NZT87" s="170"/>
      <c r="NZU87" s="167"/>
      <c r="NZV87" s="43"/>
      <c r="NZW87" s="208"/>
      <c r="NZX87" s="157"/>
      <c r="NZY87" s="211"/>
      <c r="NZZ87" s="161"/>
      <c r="OAA87" s="161"/>
      <c r="OAB87" s="168"/>
      <c r="OAC87" s="169"/>
      <c r="OAD87" s="170"/>
      <c r="OAE87" s="167"/>
      <c r="OAF87" s="43"/>
      <c r="OAG87" s="208"/>
      <c r="OAH87" s="157"/>
      <c r="OAI87" s="211"/>
      <c r="OAJ87" s="161"/>
      <c r="OAK87" s="161"/>
      <c r="OAL87" s="168"/>
      <c r="OAM87" s="169"/>
      <c r="OAN87" s="170"/>
      <c r="OAO87" s="167"/>
      <c r="OAP87" s="43"/>
      <c r="OAQ87" s="208"/>
      <c r="OAR87" s="157"/>
      <c r="OAS87" s="211"/>
      <c r="OAT87" s="161"/>
      <c r="OAU87" s="161"/>
      <c r="OAV87" s="168"/>
      <c r="OAW87" s="169"/>
      <c r="OAX87" s="170"/>
      <c r="OAY87" s="167"/>
      <c r="OAZ87" s="43"/>
      <c r="OBA87" s="208"/>
      <c r="OBB87" s="157"/>
      <c r="OBC87" s="211"/>
      <c r="OBD87" s="161"/>
      <c r="OBE87" s="161"/>
      <c r="OBF87" s="168"/>
      <c r="OBG87" s="169"/>
      <c r="OBH87" s="170"/>
      <c r="OBI87" s="167"/>
      <c r="OBJ87" s="43"/>
      <c r="OBK87" s="208"/>
      <c r="OBL87" s="157"/>
      <c r="OBM87" s="211"/>
      <c r="OBN87" s="161"/>
      <c r="OBO87" s="161"/>
      <c r="OBP87" s="168"/>
      <c r="OBQ87" s="169"/>
      <c r="OBR87" s="170"/>
      <c r="OBS87" s="167"/>
      <c r="OBT87" s="43"/>
      <c r="OBU87" s="208"/>
      <c r="OBV87" s="157"/>
      <c r="OBW87" s="211"/>
      <c r="OBX87" s="161"/>
      <c r="OBY87" s="161"/>
      <c r="OBZ87" s="168"/>
      <c r="OCA87" s="169"/>
      <c r="OCB87" s="170"/>
      <c r="OCC87" s="167"/>
      <c r="OCD87" s="43"/>
      <c r="OCE87" s="208"/>
      <c r="OCF87" s="157"/>
      <c r="OCG87" s="211"/>
      <c r="OCH87" s="161"/>
      <c r="OCI87" s="161"/>
      <c r="OCJ87" s="168"/>
      <c r="OCK87" s="169"/>
      <c r="OCL87" s="170"/>
      <c r="OCM87" s="167"/>
      <c r="OCN87" s="43"/>
      <c r="OCO87" s="208"/>
      <c r="OCP87" s="157"/>
      <c r="OCQ87" s="211"/>
      <c r="OCR87" s="161"/>
      <c r="OCS87" s="161"/>
      <c r="OCT87" s="168"/>
      <c r="OCU87" s="169"/>
      <c r="OCV87" s="170"/>
      <c r="OCW87" s="167"/>
      <c r="OCX87" s="43"/>
      <c r="OCY87" s="208"/>
      <c r="OCZ87" s="157"/>
      <c r="ODA87" s="211"/>
      <c r="ODB87" s="161"/>
      <c r="ODC87" s="161"/>
      <c r="ODD87" s="168"/>
      <c r="ODE87" s="169"/>
      <c r="ODF87" s="170"/>
      <c r="ODG87" s="167"/>
      <c r="ODH87" s="43"/>
      <c r="ODI87" s="208"/>
      <c r="ODJ87" s="157"/>
      <c r="ODK87" s="211"/>
      <c r="ODL87" s="161"/>
      <c r="ODM87" s="161"/>
      <c r="ODN87" s="168"/>
      <c r="ODO87" s="169"/>
      <c r="ODP87" s="170"/>
      <c r="ODQ87" s="167"/>
      <c r="ODR87" s="43"/>
      <c r="ODS87" s="208"/>
      <c r="ODT87" s="157"/>
      <c r="ODU87" s="211"/>
      <c r="ODV87" s="161"/>
      <c r="ODW87" s="161"/>
      <c r="ODX87" s="168"/>
      <c r="ODY87" s="169"/>
      <c r="ODZ87" s="170"/>
      <c r="OEA87" s="167"/>
      <c r="OEB87" s="43"/>
      <c r="OEC87" s="208"/>
      <c r="OED87" s="157"/>
      <c r="OEE87" s="211"/>
      <c r="OEF87" s="161"/>
      <c r="OEG87" s="161"/>
      <c r="OEH87" s="168"/>
      <c r="OEI87" s="169"/>
      <c r="OEJ87" s="170"/>
      <c r="OEK87" s="167"/>
      <c r="OEL87" s="43"/>
      <c r="OEM87" s="208"/>
      <c r="OEN87" s="157"/>
      <c r="OEO87" s="211"/>
      <c r="OEP87" s="161"/>
      <c r="OEQ87" s="161"/>
      <c r="OER87" s="168"/>
      <c r="OES87" s="169"/>
      <c r="OET87" s="170"/>
      <c r="OEU87" s="167"/>
      <c r="OEV87" s="43"/>
      <c r="OEW87" s="208"/>
      <c r="OEX87" s="157"/>
      <c r="OEY87" s="211"/>
      <c r="OEZ87" s="161"/>
      <c r="OFA87" s="161"/>
      <c r="OFB87" s="168"/>
      <c r="OFC87" s="169"/>
      <c r="OFD87" s="170"/>
      <c r="OFE87" s="167"/>
      <c r="OFF87" s="43"/>
      <c r="OFG87" s="208"/>
      <c r="OFH87" s="157"/>
      <c r="OFI87" s="211"/>
      <c r="OFJ87" s="161"/>
      <c r="OFK87" s="161"/>
      <c r="OFL87" s="168"/>
      <c r="OFM87" s="169"/>
      <c r="OFN87" s="170"/>
      <c r="OFO87" s="167"/>
      <c r="OFP87" s="43"/>
      <c r="OFQ87" s="208"/>
      <c r="OFR87" s="157"/>
      <c r="OFS87" s="211"/>
      <c r="OFT87" s="161"/>
      <c r="OFU87" s="161"/>
      <c r="OFV87" s="168"/>
      <c r="OFW87" s="169"/>
      <c r="OFX87" s="170"/>
      <c r="OFY87" s="167"/>
      <c r="OFZ87" s="43"/>
      <c r="OGA87" s="208"/>
      <c r="OGB87" s="157"/>
      <c r="OGC87" s="211"/>
      <c r="OGD87" s="161"/>
      <c r="OGE87" s="161"/>
      <c r="OGF87" s="168"/>
      <c r="OGG87" s="169"/>
      <c r="OGH87" s="170"/>
      <c r="OGI87" s="167"/>
      <c r="OGJ87" s="43"/>
      <c r="OGK87" s="208"/>
      <c r="OGL87" s="157"/>
      <c r="OGM87" s="211"/>
      <c r="OGN87" s="161"/>
      <c r="OGO87" s="161"/>
      <c r="OGP87" s="168"/>
      <c r="OGQ87" s="169"/>
      <c r="OGR87" s="170"/>
      <c r="OGS87" s="167"/>
      <c r="OGT87" s="43"/>
      <c r="OGU87" s="208"/>
      <c r="OGV87" s="157"/>
      <c r="OGW87" s="211"/>
      <c r="OGX87" s="161"/>
      <c r="OGY87" s="161"/>
      <c r="OGZ87" s="168"/>
      <c r="OHA87" s="169"/>
      <c r="OHB87" s="170"/>
      <c r="OHC87" s="167"/>
      <c r="OHD87" s="43"/>
      <c r="OHE87" s="208"/>
      <c r="OHF87" s="157"/>
      <c r="OHG87" s="211"/>
      <c r="OHH87" s="161"/>
      <c r="OHI87" s="161"/>
      <c r="OHJ87" s="168"/>
      <c r="OHK87" s="169"/>
      <c r="OHL87" s="170"/>
      <c r="OHM87" s="167"/>
      <c r="OHN87" s="43"/>
      <c r="OHO87" s="208"/>
      <c r="OHP87" s="157"/>
      <c r="OHQ87" s="211"/>
      <c r="OHR87" s="161"/>
      <c r="OHS87" s="161"/>
      <c r="OHT87" s="168"/>
      <c r="OHU87" s="169"/>
      <c r="OHV87" s="170"/>
      <c r="OHW87" s="167"/>
      <c r="OHX87" s="43"/>
      <c r="OHY87" s="208"/>
      <c r="OHZ87" s="157"/>
      <c r="OIA87" s="211"/>
      <c r="OIB87" s="161"/>
      <c r="OIC87" s="161"/>
      <c r="OID87" s="168"/>
      <c r="OIE87" s="169"/>
      <c r="OIF87" s="170"/>
      <c r="OIG87" s="167"/>
      <c r="OIH87" s="43"/>
      <c r="OII87" s="208"/>
      <c r="OIJ87" s="157"/>
      <c r="OIK87" s="211"/>
      <c r="OIL87" s="161"/>
      <c r="OIM87" s="161"/>
      <c r="OIN87" s="168"/>
      <c r="OIO87" s="169"/>
      <c r="OIP87" s="170"/>
      <c r="OIQ87" s="167"/>
      <c r="OIR87" s="43"/>
      <c r="OIS87" s="208"/>
      <c r="OIT87" s="157"/>
      <c r="OIU87" s="211"/>
      <c r="OIV87" s="161"/>
      <c r="OIW87" s="161"/>
      <c r="OIX87" s="168"/>
      <c r="OIY87" s="169"/>
      <c r="OIZ87" s="170"/>
      <c r="OJA87" s="167"/>
      <c r="OJB87" s="43"/>
      <c r="OJC87" s="208"/>
      <c r="OJD87" s="157"/>
      <c r="OJE87" s="211"/>
      <c r="OJF87" s="161"/>
      <c r="OJG87" s="161"/>
      <c r="OJH87" s="168"/>
      <c r="OJI87" s="169"/>
      <c r="OJJ87" s="170"/>
      <c r="OJK87" s="167"/>
      <c r="OJL87" s="43"/>
      <c r="OJM87" s="208"/>
      <c r="OJN87" s="157"/>
      <c r="OJO87" s="211"/>
      <c r="OJP87" s="161"/>
      <c r="OJQ87" s="161"/>
      <c r="OJR87" s="168"/>
      <c r="OJS87" s="169"/>
      <c r="OJT87" s="170"/>
      <c r="OJU87" s="167"/>
      <c r="OJV87" s="43"/>
      <c r="OJW87" s="208"/>
      <c r="OJX87" s="157"/>
      <c r="OJY87" s="211"/>
      <c r="OJZ87" s="161"/>
      <c r="OKA87" s="161"/>
      <c r="OKB87" s="168"/>
      <c r="OKC87" s="169"/>
      <c r="OKD87" s="170"/>
      <c r="OKE87" s="167"/>
      <c r="OKF87" s="43"/>
      <c r="OKG87" s="208"/>
      <c r="OKH87" s="157"/>
      <c r="OKI87" s="211"/>
      <c r="OKJ87" s="161"/>
      <c r="OKK87" s="161"/>
      <c r="OKL87" s="168"/>
      <c r="OKM87" s="169"/>
      <c r="OKN87" s="170"/>
      <c r="OKO87" s="167"/>
      <c r="OKP87" s="43"/>
      <c r="OKQ87" s="208"/>
      <c r="OKR87" s="157"/>
      <c r="OKS87" s="211"/>
      <c r="OKT87" s="161"/>
      <c r="OKU87" s="161"/>
      <c r="OKV87" s="168"/>
      <c r="OKW87" s="169"/>
      <c r="OKX87" s="170"/>
      <c r="OKY87" s="167"/>
      <c r="OKZ87" s="43"/>
      <c r="OLA87" s="208"/>
      <c r="OLB87" s="157"/>
      <c r="OLC87" s="211"/>
      <c r="OLD87" s="161"/>
      <c r="OLE87" s="161"/>
      <c r="OLF87" s="168"/>
      <c r="OLG87" s="169"/>
      <c r="OLH87" s="170"/>
      <c r="OLI87" s="167"/>
      <c r="OLJ87" s="43"/>
      <c r="OLK87" s="208"/>
      <c r="OLL87" s="157"/>
      <c r="OLM87" s="211"/>
      <c r="OLN87" s="161"/>
      <c r="OLO87" s="161"/>
      <c r="OLP87" s="168"/>
      <c r="OLQ87" s="169"/>
      <c r="OLR87" s="170"/>
      <c r="OLS87" s="167"/>
      <c r="OLT87" s="43"/>
      <c r="OLU87" s="208"/>
      <c r="OLV87" s="157"/>
      <c r="OLW87" s="211"/>
      <c r="OLX87" s="161"/>
      <c r="OLY87" s="161"/>
      <c r="OLZ87" s="168"/>
      <c r="OMA87" s="169"/>
      <c r="OMB87" s="170"/>
      <c r="OMC87" s="167"/>
      <c r="OMD87" s="43"/>
      <c r="OME87" s="208"/>
      <c r="OMF87" s="157"/>
      <c r="OMG87" s="211"/>
      <c r="OMH87" s="161"/>
      <c r="OMI87" s="161"/>
      <c r="OMJ87" s="168"/>
      <c r="OMK87" s="169"/>
      <c r="OML87" s="170"/>
      <c r="OMM87" s="167"/>
      <c r="OMN87" s="43"/>
      <c r="OMO87" s="208"/>
      <c r="OMP87" s="157"/>
      <c r="OMQ87" s="211"/>
      <c r="OMR87" s="161"/>
      <c r="OMS87" s="161"/>
      <c r="OMT87" s="168"/>
      <c r="OMU87" s="169"/>
      <c r="OMV87" s="170"/>
      <c r="OMW87" s="167"/>
      <c r="OMX87" s="43"/>
      <c r="OMY87" s="208"/>
      <c r="OMZ87" s="157"/>
      <c r="ONA87" s="211"/>
      <c r="ONB87" s="161"/>
      <c r="ONC87" s="161"/>
      <c r="OND87" s="168"/>
      <c r="ONE87" s="169"/>
      <c r="ONF87" s="170"/>
      <c r="ONG87" s="167"/>
      <c r="ONH87" s="43"/>
      <c r="ONI87" s="208"/>
      <c r="ONJ87" s="157"/>
      <c r="ONK87" s="211"/>
      <c r="ONL87" s="161"/>
      <c r="ONM87" s="161"/>
      <c r="ONN87" s="168"/>
      <c r="ONO87" s="169"/>
      <c r="ONP87" s="170"/>
      <c r="ONQ87" s="167"/>
      <c r="ONR87" s="43"/>
      <c r="ONS87" s="208"/>
      <c r="ONT87" s="157"/>
      <c r="ONU87" s="211"/>
      <c r="ONV87" s="161"/>
      <c r="ONW87" s="161"/>
      <c r="ONX87" s="168"/>
      <c r="ONY87" s="169"/>
      <c r="ONZ87" s="170"/>
      <c r="OOA87" s="167"/>
      <c r="OOB87" s="43"/>
      <c r="OOC87" s="208"/>
      <c r="OOD87" s="157"/>
      <c r="OOE87" s="211"/>
      <c r="OOF87" s="161"/>
      <c r="OOG87" s="161"/>
      <c r="OOH87" s="168"/>
      <c r="OOI87" s="169"/>
      <c r="OOJ87" s="170"/>
      <c r="OOK87" s="167"/>
      <c r="OOL87" s="43"/>
      <c r="OOM87" s="208"/>
      <c r="OON87" s="157"/>
      <c r="OOO87" s="211"/>
      <c r="OOP87" s="161"/>
      <c r="OOQ87" s="161"/>
      <c r="OOR87" s="168"/>
      <c r="OOS87" s="169"/>
      <c r="OOT87" s="170"/>
      <c r="OOU87" s="167"/>
      <c r="OOV87" s="43"/>
      <c r="OOW87" s="208"/>
      <c r="OOX87" s="157"/>
      <c r="OOY87" s="211"/>
      <c r="OOZ87" s="161"/>
      <c r="OPA87" s="161"/>
      <c r="OPB87" s="168"/>
      <c r="OPC87" s="169"/>
      <c r="OPD87" s="170"/>
      <c r="OPE87" s="167"/>
      <c r="OPF87" s="43"/>
      <c r="OPG87" s="208"/>
      <c r="OPH87" s="157"/>
      <c r="OPI87" s="211"/>
      <c r="OPJ87" s="161"/>
      <c r="OPK87" s="161"/>
      <c r="OPL87" s="168"/>
      <c r="OPM87" s="169"/>
      <c r="OPN87" s="170"/>
      <c r="OPO87" s="167"/>
      <c r="OPP87" s="43"/>
      <c r="OPQ87" s="208"/>
      <c r="OPR87" s="157"/>
      <c r="OPS87" s="211"/>
      <c r="OPT87" s="161"/>
      <c r="OPU87" s="161"/>
      <c r="OPV87" s="168"/>
      <c r="OPW87" s="169"/>
      <c r="OPX87" s="170"/>
      <c r="OPY87" s="167"/>
      <c r="OPZ87" s="43"/>
      <c r="OQA87" s="208"/>
      <c r="OQB87" s="157"/>
      <c r="OQC87" s="211"/>
      <c r="OQD87" s="161"/>
      <c r="OQE87" s="161"/>
      <c r="OQF87" s="168"/>
      <c r="OQG87" s="169"/>
      <c r="OQH87" s="170"/>
      <c r="OQI87" s="167"/>
      <c r="OQJ87" s="43"/>
      <c r="OQK87" s="208"/>
      <c r="OQL87" s="157"/>
      <c r="OQM87" s="211"/>
      <c r="OQN87" s="161"/>
      <c r="OQO87" s="161"/>
      <c r="OQP87" s="168"/>
      <c r="OQQ87" s="169"/>
      <c r="OQR87" s="170"/>
      <c r="OQS87" s="167"/>
      <c r="OQT87" s="43"/>
      <c r="OQU87" s="208"/>
      <c r="OQV87" s="157"/>
      <c r="OQW87" s="211"/>
      <c r="OQX87" s="161"/>
      <c r="OQY87" s="161"/>
      <c r="OQZ87" s="168"/>
      <c r="ORA87" s="169"/>
      <c r="ORB87" s="170"/>
      <c r="ORC87" s="167"/>
      <c r="ORD87" s="43"/>
      <c r="ORE87" s="208"/>
      <c r="ORF87" s="157"/>
      <c r="ORG87" s="211"/>
      <c r="ORH87" s="161"/>
      <c r="ORI87" s="161"/>
      <c r="ORJ87" s="168"/>
      <c r="ORK87" s="169"/>
      <c r="ORL87" s="170"/>
      <c r="ORM87" s="167"/>
      <c r="ORN87" s="43"/>
      <c r="ORO87" s="208"/>
      <c r="ORP87" s="157"/>
      <c r="ORQ87" s="211"/>
      <c r="ORR87" s="161"/>
      <c r="ORS87" s="161"/>
      <c r="ORT87" s="168"/>
      <c r="ORU87" s="169"/>
      <c r="ORV87" s="170"/>
      <c r="ORW87" s="167"/>
      <c r="ORX87" s="43"/>
      <c r="ORY87" s="208"/>
      <c r="ORZ87" s="157"/>
      <c r="OSA87" s="211"/>
      <c r="OSB87" s="161"/>
      <c r="OSC87" s="161"/>
      <c r="OSD87" s="168"/>
      <c r="OSE87" s="169"/>
      <c r="OSF87" s="170"/>
      <c r="OSG87" s="167"/>
      <c r="OSH87" s="43"/>
      <c r="OSI87" s="208"/>
      <c r="OSJ87" s="157"/>
      <c r="OSK87" s="211"/>
      <c r="OSL87" s="161"/>
      <c r="OSM87" s="161"/>
      <c r="OSN87" s="168"/>
      <c r="OSO87" s="169"/>
      <c r="OSP87" s="170"/>
      <c r="OSQ87" s="167"/>
      <c r="OSR87" s="43"/>
      <c r="OSS87" s="208"/>
      <c r="OST87" s="157"/>
      <c r="OSU87" s="211"/>
      <c r="OSV87" s="161"/>
      <c r="OSW87" s="161"/>
      <c r="OSX87" s="168"/>
      <c r="OSY87" s="169"/>
      <c r="OSZ87" s="170"/>
      <c r="OTA87" s="167"/>
      <c r="OTB87" s="43"/>
      <c r="OTC87" s="208"/>
      <c r="OTD87" s="157"/>
      <c r="OTE87" s="211"/>
      <c r="OTF87" s="161"/>
      <c r="OTG87" s="161"/>
      <c r="OTH87" s="168"/>
      <c r="OTI87" s="169"/>
      <c r="OTJ87" s="170"/>
      <c r="OTK87" s="167"/>
      <c r="OTL87" s="43"/>
      <c r="OTM87" s="208"/>
      <c r="OTN87" s="157"/>
      <c r="OTO87" s="211"/>
      <c r="OTP87" s="161"/>
      <c r="OTQ87" s="161"/>
      <c r="OTR87" s="168"/>
      <c r="OTS87" s="169"/>
      <c r="OTT87" s="170"/>
      <c r="OTU87" s="167"/>
      <c r="OTV87" s="43"/>
      <c r="OTW87" s="208"/>
      <c r="OTX87" s="157"/>
      <c r="OTY87" s="211"/>
      <c r="OTZ87" s="161"/>
      <c r="OUA87" s="161"/>
      <c r="OUB87" s="168"/>
      <c r="OUC87" s="169"/>
      <c r="OUD87" s="170"/>
      <c r="OUE87" s="167"/>
      <c r="OUF87" s="43"/>
      <c r="OUG87" s="208"/>
      <c r="OUH87" s="157"/>
      <c r="OUI87" s="211"/>
      <c r="OUJ87" s="161"/>
      <c r="OUK87" s="161"/>
      <c r="OUL87" s="168"/>
      <c r="OUM87" s="169"/>
      <c r="OUN87" s="170"/>
      <c r="OUO87" s="167"/>
      <c r="OUP87" s="43"/>
      <c r="OUQ87" s="208"/>
      <c r="OUR87" s="157"/>
      <c r="OUS87" s="211"/>
      <c r="OUT87" s="161"/>
      <c r="OUU87" s="161"/>
      <c r="OUV87" s="168"/>
      <c r="OUW87" s="169"/>
      <c r="OUX87" s="170"/>
      <c r="OUY87" s="167"/>
      <c r="OUZ87" s="43"/>
      <c r="OVA87" s="208"/>
      <c r="OVB87" s="157"/>
      <c r="OVC87" s="211"/>
      <c r="OVD87" s="161"/>
      <c r="OVE87" s="161"/>
      <c r="OVF87" s="168"/>
      <c r="OVG87" s="169"/>
      <c r="OVH87" s="170"/>
      <c r="OVI87" s="167"/>
      <c r="OVJ87" s="43"/>
      <c r="OVK87" s="208"/>
      <c r="OVL87" s="157"/>
      <c r="OVM87" s="211"/>
      <c r="OVN87" s="161"/>
      <c r="OVO87" s="161"/>
      <c r="OVP87" s="168"/>
      <c r="OVQ87" s="169"/>
      <c r="OVR87" s="170"/>
      <c r="OVS87" s="167"/>
      <c r="OVT87" s="43"/>
      <c r="OVU87" s="208"/>
      <c r="OVV87" s="157"/>
      <c r="OVW87" s="211"/>
      <c r="OVX87" s="161"/>
      <c r="OVY87" s="161"/>
      <c r="OVZ87" s="168"/>
      <c r="OWA87" s="169"/>
      <c r="OWB87" s="170"/>
      <c r="OWC87" s="167"/>
      <c r="OWD87" s="43"/>
      <c r="OWE87" s="208"/>
      <c r="OWF87" s="157"/>
      <c r="OWG87" s="211"/>
      <c r="OWH87" s="161"/>
      <c r="OWI87" s="161"/>
      <c r="OWJ87" s="168"/>
      <c r="OWK87" s="169"/>
      <c r="OWL87" s="170"/>
      <c r="OWM87" s="167"/>
      <c r="OWN87" s="43"/>
      <c r="OWO87" s="208"/>
      <c r="OWP87" s="157"/>
      <c r="OWQ87" s="211"/>
      <c r="OWR87" s="161"/>
      <c r="OWS87" s="161"/>
      <c r="OWT87" s="168"/>
      <c r="OWU87" s="169"/>
      <c r="OWV87" s="170"/>
      <c r="OWW87" s="167"/>
      <c r="OWX87" s="43"/>
      <c r="OWY87" s="208"/>
      <c r="OWZ87" s="157"/>
      <c r="OXA87" s="211"/>
      <c r="OXB87" s="161"/>
      <c r="OXC87" s="161"/>
      <c r="OXD87" s="168"/>
      <c r="OXE87" s="169"/>
      <c r="OXF87" s="170"/>
      <c r="OXG87" s="167"/>
      <c r="OXH87" s="43"/>
      <c r="OXI87" s="208"/>
      <c r="OXJ87" s="157"/>
      <c r="OXK87" s="211"/>
      <c r="OXL87" s="161"/>
      <c r="OXM87" s="161"/>
      <c r="OXN87" s="168"/>
      <c r="OXO87" s="169"/>
      <c r="OXP87" s="170"/>
      <c r="OXQ87" s="167"/>
      <c r="OXR87" s="43"/>
      <c r="OXS87" s="208"/>
      <c r="OXT87" s="157"/>
      <c r="OXU87" s="211"/>
      <c r="OXV87" s="161"/>
      <c r="OXW87" s="161"/>
      <c r="OXX87" s="168"/>
      <c r="OXY87" s="169"/>
      <c r="OXZ87" s="170"/>
      <c r="OYA87" s="167"/>
      <c r="OYB87" s="43"/>
      <c r="OYC87" s="208"/>
      <c r="OYD87" s="157"/>
      <c r="OYE87" s="211"/>
      <c r="OYF87" s="161"/>
      <c r="OYG87" s="161"/>
      <c r="OYH87" s="168"/>
      <c r="OYI87" s="169"/>
      <c r="OYJ87" s="170"/>
      <c r="OYK87" s="167"/>
      <c r="OYL87" s="43"/>
      <c r="OYM87" s="208"/>
      <c r="OYN87" s="157"/>
      <c r="OYO87" s="211"/>
      <c r="OYP87" s="161"/>
      <c r="OYQ87" s="161"/>
      <c r="OYR87" s="168"/>
      <c r="OYS87" s="169"/>
      <c r="OYT87" s="170"/>
      <c r="OYU87" s="167"/>
      <c r="OYV87" s="43"/>
      <c r="OYW87" s="208"/>
      <c r="OYX87" s="157"/>
      <c r="OYY87" s="211"/>
      <c r="OYZ87" s="161"/>
      <c r="OZA87" s="161"/>
      <c r="OZB87" s="168"/>
      <c r="OZC87" s="169"/>
      <c r="OZD87" s="170"/>
      <c r="OZE87" s="167"/>
      <c r="OZF87" s="43"/>
      <c r="OZG87" s="208"/>
      <c r="OZH87" s="157"/>
      <c r="OZI87" s="211"/>
      <c r="OZJ87" s="161"/>
      <c r="OZK87" s="161"/>
      <c r="OZL87" s="168"/>
      <c r="OZM87" s="169"/>
      <c r="OZN87" s="170"/>
      <c r="OZO87" s="167"/>
      <c r="OZP87" s="43"/>
      <c r="OZQ87" s="208"/>
      <c r="OZR87" s="157"/>
      <c r="OZS87" s="211"/>
      <c r="OZT87" s="161"/>
      <c r="OZU87" s="161"/>
      <c r="OZV87" s="168"/>
      <c r="OZW87" s="169"/>
      <c r="OZX87" s="170"/>
      <c r="OZY87" s="167"/>
      <c r="OZZ87" s="43"/>
      <c r="PAA87" s="208"/>
      <c r="PAB87" s="157"/>
      <c r="PAC87" s="211"/>
      <c r="PAD87" s="161"/>
      <c r="PAE87" s="161"/>
      <c r="PAF87" s="168"/>
      <c r="PAG87" s="169"/>
      <c r="PAH87" s="170"/>
      <c r="PAI87" s="167"/>
      <c r="PAJ87" s="43"/>
      <c r="PAK87" s="208"/>
      <c r="PAL87" s="157"/>
      <c r="PAM87" s="211"/>
      <c r="PAN87" s="161"/>
      <c r="PAO87" s="161"/>
      <c r="PAP87" s="168"/>
      <c r="PAQ87" s="169"/>
      <c r="PAR87" s="170"/>
      <c r="PAS87" s="167"/>
      <c r="PAT87" s="43"/>
      <c r="PAU87" s="208"/>
      <c r="PAV87" s="157"/>
      <c r="PAW87" s="211"/>
      <c r="PAX87" s="161"/>
      <c r="PAY87" s="161"/>
      <c r="PAZ87" s="168"/>
      <c r="PBA87" s="169"/>
      <c r="PBB87" s="170"/>
      <c r="PBC87" s="167"/>
      <c r="PBD87" s="43"/>
      <c r="PBE87" s="208"/>
      <c r="PBF87" s="157"/>
      <c r="PBG87" s="211"/>
      <c r="PBH87" s="161"/>
      <c r="PBI87" s="161"/>
      <c r="PBJ87" s="168"/>
      <c r="PBK87" s="169"/>
      <c r="PBL87" s="170"/>
      <c r="PBM87" s="167"/>
      <c r="PBN87" s="43"/>
      <c r="PBO87" s="208"/>
      <c r="PBP87" s="157"/>
      <c r="PBQ87" s="211"/>
      <c r="PBR87" s="161"/>
      <c r="PBS87" s="161"/>
      <c r="PBT87" s="168"/>
      <c r="PBU87" s="169"/>
      <c r="PBV87" s="170"/>
      <c r="PBW87" s="167"/>
      <c r="PBX87" s="43"/>
      <c r="PBY87" s="208"/>
      <c r="PBZ87" s="157"/>
      <c r="PCA87" s="211"/>
      <c r="PCB87" s="161"/>
      <c r="PCC87" s="161"/>
      <c r="PCD87" s="168"/>
      <c r="PCE87" s="169"/>
      <c r="PCF87" s="170"/>
      <c r="PCG87" s="167"/>
      <c r="PCH87" s="43"/>
      <c r="PCI87" s="208"/>
      <c r="PCJ87" s="157"/>
      <c r="PCK87" s="211"/>
      <c r="PCL87" s="161"/>
      <c r="PCM87" s="161"/>
      <c r="PCN87" s="168"/>
      <c r="PCO87" s="169"/>
      <c r="PCP87" s="170"/>
      <c r="PCQ87" s="167"/>
      <c r="PCR87" s="43"/>
      <c r="PCS87" s="208"/>
      <c r="PCT87" s="157"/>
      <c r="PCU87" s="211"/>
      <c r="PCV87" s="161"/>
      <c r="PCW87" s="161"/>
      <c r="PCX87" s="168"/>
      <c r="PCY87" s="169"/>
      <c r="PCZ87" s="170"/>
      <c r="PDA87" s="167"/>
      <c r="PDB87" s="43"/>
      <c r="PDC87" s="208"/>
      <c r="PDD87" s="157"/>
      <c r="PDE87" s="211"/>
      <c r="PDF87" s="161"/>
      <c r="PDG87" s="161"/>
      <c r="PDH87" s="168"/>
      <c r="PDI87" s="169"/>
      <c r="PDJ87" s="170"/>
      <c r="PDK87" s="167"/>
      <c r="PDL87" s="43"/>
      <c r="PDM87" s="208"/>
      <c r="PDN87" s="157"/>
      <c r="PDO87" s="211"/>
      <c r="PDP87" s="161"/>
      <c r="PDQ87" s="161"/>
      <c r="PDR87" s="168"/>
      <c r="PDS87" s="169"/>
      <c r="PDT87" s="170"/>
      <c r="PDU87" s="167"/>
      <c r="PDV87" s="43"/>
      <c r="PDW87" s="208"/>
      <c r="PDX87" s="157"/>
      <c r="PDY87" s="211"/>
      <c r="PDZ87" s="161"/>
      <c r="PEA87" s="161"/>
      <c r="PEB87" s="168"/>
      <c r="PEC87" s="169"/>
      <c r="PED87" s="170"/>
      <c r="PEE87" s="167"/>
      <c r="PEF87" s="43"/>
      <c r="PEG87" s="208"/>
      <c r="PEH87" s="157"/>
      <c r="PEI87" s="211"/>
      <c r="PEJ87" s="161"/>
      <c r="PEK87" s="161"/>
      <c r="PEL87" s="168"/>
      <c r="PEM87" s="169"/>
      <c r="PEN87" s="170"/>
      <c r="PEO87" s="167"/>
      <c r="PEP87" s="43"/>
      <c r="PEQ87" s="208"/>
      <c r="PER87" s="157"/>
      <c r="PES87" s="211"/>
      <c r="PET87" s="161"/>
      <c r="PEU87" s="161"/>
      <c r="PEV87" s="168"/>
      <c r="PEW87" s="169"/>
      <c r="PEX87" s="170"/>
      <c r="PEY87" s="167"/>
      <c r="PEZ87" s="43"/>
      <c r="PFA87" s="208"/>
      <c r="PFB87" s="157"/>
      <c r="PFC87" s="211"/>
      <c r="PFD87" s="161"/>
      <c r="PFE87" s="161"/>
      <c r="PFF87" s="168"/>
      <c r="PFG87" s="169"/>
      <c r="PFH87" s="170"/>
      <c r="PFI87" s="167"/>
      <c r="PFJ87" s="43"/>
      <c r="PFK87" s="208"/>
      <c r="PFL87" s="157"/>
      <c r="PFM87" s="211"/>
      <c r="PFN87" s="161"/>
      <c r="PFO87" s="161"/>
      <c r="PFP87" s="168"/>
      <c r="PFQ87" s="169"/>
      <c r="PFR87" s="170"/>
      <c r="PFS87" s="167"/>
      <c r="PFT87" s="43"/>
      <c r="PFU87" s="208"/>
      <c r="PFV87" s="157"/>
      <c r="PFW87" s="211"/>
      <c r="PFX87" s="161"/>
      <c r="PFY87" s="161"/>
      <c r="PFZ87" s="168"/>
      <c r="PGA87" s="169"/>
      <c r="PGB87" s="170"/>
      <c r="PGC87" s="167"/>
      <c r="PGD87" s="43"/>
      <c r="PGE87" s="208"/>
      <c r="PGF87" s="157"/>
      <c r="PGG87" s="211"/>
      <c r="PGH87" s="161"/>
      <c r="PGI87" s="161"/>
      <c r="PGJ87" s="168"/>
      <c r="PGK87" s="169"/>
      <c r="PGL87" s="170"/>
      <c r="PGM87" s="167"/>
      <c r="PGN87" s="43"/>
      <c r="PGO87" s="208"/>
      <c r="PGP87" s="157"/>
      <c r="PGQ87" s="211"/>
      <c r="PGR87" s="161"/>
      <c r="PGS87" s="161"/>
      <c r="PGT87" s="168"/>
      <c r="PGU87" s="169"/>
      <c r="PGV87" s="170"/>
      <c r="PGW87" s="167"/>
      <c r="PGX87" s="43"/>
      <c r="PGY87" s="208"/>
      <c r="PGZ87" s="157"/>
      <c r="PHA87" s="211"/>
      <c r="PHB87" s="161"/>
      <c r="PHC87" s="161"/>
      <c r="PHD87" s="168"/>
      <c r="PHE87" s="169"/>
      <c r="PHF87" s="170"/>
      <c r="PHG87" s="167"/>
      <c r="PHH87" s="43"/>
      <c r="PHI87" s="208"/>
      <c r="PHJ87" s="157"/>
      <c r="PHK87" s="211"/>
      <c r="PHL87" s="161"/>
      <c r="PHM87" s="161"/>
      <c r="PHN87" s="168"/>
      <c r="PHO87" s="169"/>
      <c r="PHP87" s="170"/>
      <c r="PHQ87" s="167"/>
      <c r="PHR87" s="43"/>
      <c r="PHS87" s="208"/>
      <c r="PHT87" s="157"/>
      <c r="PHU87" s="211"/>
      <c r="PHV87" s="161"/>
      <c r="PHW87" s="161"/>
      <c r="PHX87" s="168"/>
      <c r="PHY87" s="169"/>
      <c r="PHZ87" s="170"/>
      <c r="PIA87" s="167"/>
      <c r="PIB87" s="43"/>
      <c r="PIC87" s="208"/>
      <c r="PID87" s="157"/>
      <c r="PIE87" s="211"/>
      <c r="PIF87" s="161"/>
      <c r="PIG87" s="161"/>
      <c r="PIH87" s="168"/>
      <c r="PII87" s="169"/>
      <c r="PIJ87" s="170"/>
      <c r="PIK87" s="167"/>
      <c r="PIL87" s="43"/>
      <c r="PIM87" s="208"/>
      <c r="PIN87" s="157"/>
      <c r="PIO87" s="211"/>
      <c r="PIP87" s="161"/>
      <c r="PIQ87" s="161"/>
      <c r="PIR87" s="168"/>
      <c r="PIS87" s="169"/>
      <c r="PIT87" s="170"/>
      <c r="PIU87" s="167"/>
      <c r="PIV87" s="43"/>
      <c r="PIW87" s="208"/>
      <c r="PIX87" s="157"/>
      <c r="PIY87" s="211"/>
      <c r="PIZ87" s="161"/>
      <c r="PJA87" s="161"/>
      <c r="PJB87" s="168"/>
      <c r="PJC87" s="169"/>
      <c r="PJD87" s="170"/>
      <c r="PJE87" s="167"/>
      <c r="PJF87" s="43"/>
      <c r="PJG87" s="208"/>
      <c r="PJH87" s="157"/>
      <c r="PJI87" s="211"/>
      <c r="PJJ87" s="161"/>
      <c r="PJK87" s="161"/>
      <c r="PJL87" s="168"/>
      <c r="PJM87" s="169"/>
      <c r="PJN87" s="170"/>
      <c r="PJO87" s="167"/>
      <c r="PJP87" s="43"/>
      <c r="PJQ87" s="208"/>
      <c r="PJR87" s="157"/>
      <c r="PJS87" s="211"/>
      <c r="PJT87" s="161"/>
      <c r="PJU87" s="161"/>
      <c r="PJV87" s="168"/>
      <c r="PJW87" s="169"/>
      <c r="PJX87" s="170"/>
      <c r="PJY87" s="167"/>
      <c r="PJZ87" s="43"/>
      <c r="PKA87" s="208"/>
      <c r="PKB87" s="157"/>
      <c r="PKC87" s="211"/>
      <c r="PKD87" s="161"/>
      <c r="PKE87" s="161"/>
      <c r="PKF87" s="168"/>
      <c r="PKG87" s="169"/>
      <c r="PKH87" s="170"/>
      <c r="PKI87" s="167"/>
      <c r="PKJ87" s="43"/>
      <c r="PKK87" s="208"/>
      <c r="PKL87" s="157"/>
      <c r="PKM87" s="211"/>
      <c r="PKN87" s="161"/>
      <c r="PKO87" s="161"/>
      <c r="PKP87" s="168"/>
      <c r="PKQ87" s="169"/>
      <c r="PKR87" s="170"/>
      <c r="PKS87" s="167"/>
      <c r="PKT87" s="43"/>
      <c r="PKU87" s="208"/>
      <c r="PKV87" s="157"/>
      <c r="PKW87" s="211"/>
      <c r="PKX87" s="161"/>
      <c r="PKY87" s="161"/>
      <c r="PKZ87" s="168"/>
      <c r="PLA87" s="169"/>
      <c r="PLB87" s="170"/>
      <c r="PLC87" s="167"/>
      <c r="PLD87" s="43"/>
      <c r="PLE87" s="208"/>
      <c r="PLF87" s="157"/>
      <c r="PLG87" s="211"/>
      <c r="PLH87" s="161"/>
      <c r="PLI87" s="161"/>
      <c r="PLJ87" s="168"/>
      <c r="PLK87" s="169"/>
      <c r="PLL87" s="170"/>
      <c r="PLM87" s="167"/>
      <c r="PLN87" s="43"/>
      <c r="PLO87" s="208"/>
      <c r="PLP87" s="157"/>
      <c r="PLQ87" s="211"/>
      <c r="PLR87" s="161"/>
      <c r="PLS87" s="161"/>
      <c r="PLT87" s="168"/>
      <c r="PLU87" s="169"/>
      <c r="PLV87" s="170"/>
      <c r="PLW87" s="167"/>
      <c r="PLX87" s="43"/>
      <c r="PLY87" s="208"/>
      <c r="PLZ87" s="157"/>
      <c r="PMA87" s="211"/>
      <c r="PMB87" s="161"/>
      <c r="PMC87" s="161"/>
      <c r="PMD87" s="168"/>
      <c r="PME87" s="169"/>
      <c r="PMF87" s="170"/>
      <c r="PMG87" s="167"/>
      <c r="PMH87" s="43"/>
      <c r="PMI87" s="208"/>
      <c r="PMJ87" s="157"/>
      <c r="PMK87" s="211"/>
      <c r="PML87" s="161"/>
      <c r="PMM87" s="161"/>
      <c r="PMN87" s="168"/>
      <c r="PMO87" s="169"/>
      <c r="PMP87" s="170"/>
      <c r="PMQ87" s="167"/>
      <c r="PMR87" s="43"/>
      <c r="PMS87" s="208"/>
      <c r="PMT87" s="157"/>
      <c r="PMU87" s="211"/>
      <c r="PMV87" s="161"/>
      <c r="PMW87" s="161"/>
      <c r="PMX87" s="168"/>
      <c r="PMY87" s="169"/>
      <c r="PMZ87" s="170"/>
      <c r="PNA87" s="167"/>
      <c r="PNB87" s="43"/>
      <c r="PNC87" s="208"/>
      <c r="PND87" s="157"/>
      <c r="PNE87" s="211"/>
      <c r="PNF87" s="161"/>
      <c r="PNG87" s="161"/>
      <c r="PNH87" s="168"/>
      <c r="PNI87" s="169"/>
      <c r="PNJ87" s="170"/>
      <c r="PNK87" s="167"/>
      <c r="PNL87" s="43"/>
      <c r="PNM87" s="208"/>
      <c r="PNN87" s="157"/>
      <c r="PNO87" s="211"/>
      <c r="PNP87" s="161"/>
      <c r="PNQ87" s="161"/>
      <c r="PNR87" s="168"/>
      <c r="PNS87" s="169"/>
      <c r="PNT87" s="170"/>
      <c r="PNU87" s="167"/>
      <c r="PNV87" s="43"/>
      <c r="PNW87" s="208"/>
      <c r="PNX87" s="157"/>
      <c r="PNY87" s="211"/>
      <c r="PNZ87" s="161"/>
      <c r="POA87" s="161"/>
      <c r="POB87" s="168"/>
      <c r="POC87" s="169"/>
      <c r="POD87" s="170"/>
      <c r="POE87" s="167"/>
      <c r="POF87" s="43"/>
      <c r="POG87" s="208"/>
      <c r="POH87" s="157"/>
      <c r="POI87" s="211"/>
      <c r="POJ87" s="161"/>
      <c r="POK87" s="161"/>
      <c r="POL87" s="168"/>
      <c r="POM87" s="169"/>
      <c r="PON87" s="170"/>
      <c r="POO87" s="167"/>
      <c r="POP87" s="43"/>
      <c r="POQ87" s="208"/>
      <c r="POR87" s="157"/>
      <c r="POS87" s="211"/>
      <c r="POT87" s="161"/>
      <c r="POU87" s="161"/>
      <c r="POV87" s="168"/>
      <c r="POW87" s="169"/>
      <c r="POX87" s="170"/>
      <c r="POY87" s="167"/>
      <c r="POZ87" s="43"/>
      <c r="PPA87" s="208"/>
      <c r="PPB87" s="157"/>
      <c r="PPC87" s="211"/>
      <c r="PPD87" s="161"/>
      <c r="PPE87" s="161"/>
      <c r="PPF87" s="168"/>
      <c r="PPG87" s="169"/>
      <c r="PPH87" s="170"/>
      <c r="PPI87" s="167"/>
      <c r="PPJ87" s="43"/>
      <c r="PPK87" s="208"/>
      <c r="PPL87" s="157"/>
      <c r="PPM87" s="211"/>
      <c r="PPN87" s="161"/>
      <c r="PPO87" s="161"/>
      <c r="PPP87" s="168"/>
      <c r="PPQ87" s="169"/>
      <c r="PPR87" s="170"/>
      <c r="PPS87" s="167"/>
      <c r="PPT87" s="43"/>
      <c r="PPU87" s="208"/>
      <c r="PPV87" s="157"/>
      <c r="PPW87" s="211"/>
      <c r="PPX87" s="161"/>
      <c r="PPY87" s="161"/>
      <c r="PPZ87" s="168"/>
      <c r="PQA87" s="169"/>
      <c r="PQB87" s="170"/>
      <c r="PQC87" s="167"/>
      <c r="PQD87" s="43"/>
      <c r="PQE87" s="208"/>
      <c r="PQF87" s="157"/>
      <c r="PQG87" s="211"/>
      <c r="PQH87" s="161"/>
      <c r="PQI87" s="161"/>
      <c r="PQJ87" s="168"/>
      <c r="PQK87" s="169"/>
      <c r="PQL87" s="170"/>
      <c r="PQM87" s="167"/>
      <c r="PQN87" s="43"/>
      <c r="PQO87" s="208"/>
      <c r="PQP87" s="157"/>
      <c r="PQQ87" s="211"/>
      <c r="PQR87" s="161"/>
      <c r="PQS87" s="161"/>
      <c r="PQT87" s="168"/>
      <c r="PQU87" s="169"/>
      <c r="PQV87" s="170"/>
      <c r="PQW87" s="167"/>
      <c r="PQX87" s="43"/>
      <c r="PQY87" s="208"/>
      <c r="PQZ87" s="157"/>
      <c r="PRA87" s="211"/>
      <c r="PRB87" s="161"/>
      <c r="PRC87" s="161"/>
      <c r="PRD87" s="168"/>
      <c r="PRE87" s="169"/>
      <c r="PRF87" s="170"/>
      <c r="PRG87" s="167"/>
      <c r="PRH87" s="43"/>
      <c r="PRI87" s="208"/>
      <c r="PRJ87" s="157"/>
      <c r="PRK87" s="211"/>
      <c r="PRL87" s="161"/>
      <c r="PRM87" s="161"/>
      <c r="PRN87" s="168"/>
      <c r="PRO87" s="169"/>
      <c r="PRP87" s="170"/>
      <c r="PRQ87" s="167"/>
      <c r="PRR87" s="43"/>
      <c r="PRS87" s="208"/>
      <c r="PRT87" s="157"/>
      <c r="PRU87" s="211"/>
      <c r="PRV87" s="161"/>
      <c r="PRW87" s="161"/>
      <c r="PRX87" s="168"/>
      <c r="PRY87" s="169"/>
      <c r="PRZ87" s="170"/>
      <c r="PSA87" s="167"/>
      <c r="PSB87" s="43"/>
      <c r="PSC87" s="208"/>
      <c r="PSD87" s="157"/>
      <c r="PSE87" s="211"/>
      <c r="PSF87" s="161"/>
      <c r="PSG87" s="161"/>
      <c r="PSH87" s="168"/>
      <c r="PSI87" s="169"/>
      <c r="PSJ87" s="170"/>
      <c r="PSK87" s="167"/>
      <c r="PSL87" s="43"/>
      <c r="PSM87" s="208"/>
      <c r="PSN87" s="157"/>
      <c r="PSO87" s="211"/>
      <c r="PSP87" s="161"/>
      <c r="PSQ87" s="161"/>
      <c r="PSR87" s="168"/>
      <c r="PSS87" s="169"/>
      <c r="PST87" s="170"/>
      <c r="PSU87" s="167"/>
      <c r="PSV87" s="43"/>
      <c r="PSW87" s="208"/>
      <c r="PSX87" s="157"/>
      <c r="PSY87" s="211"/>
      <c r="PSZ87" s="161"/>
      <c r="PTA87" s="161"/>
      <c r="PTB87" s="168"/>
      <c r="PTC87" s="169"/>
      <c r="PTD87" s="170"/>
      <c r="PTE87" s="167"/>
      <c r="PTF87" s="43"/>
      <c r="PTG87" s="208"/>
      <c r="PTH87" s="157"/>
      <c r="PTI87" s="211"/>
      <c r="PTJ87" s="161"/>
      <c r="PTK87" s="161"/>
      <c r="PTL87" s="168"/>
      <c r="PTM87" s="169"/>
      <c r="PTN87" s="170"/>
      <c r="PTO87" s="167"/>
      <c r="PTP87" s="43"/>
      <c r="PTQ87" s="208"/>
      <c r="PTR87" s="157"/>
      <c r="PTS87" s="211"/>
      <c r="PTT87" s="161"/>
      <c r="PTU87" s="161"/>
      <c r="PTV87" s="168"/>
      <c r="PTW87" s="169"/>
      <c r="PTX87" s="170"/>
      <c r="PTY87" s="167"/>
      <c r="PTZ87" s="43"/>
      <c r="PUA87" s="208"/>
      <c r="PUB87" s="157"/>
      <c r="PUC87" s="211"/>
      <c r="PUD87" s="161"/>
      <c r="PUE87" s="161"/>
      <c r="PUF87" s="168"/>
      <c r="PUG87" s="169"/>
      <c r="PUH87" s="170"/>
      <c r="PUI87" s="167"/>
      <c r="PUJ87" s="43"/>
      <c r="PUK87" s="208"/>
      <c r="PUL87" s="157"/>
      <c r="PUM87" s="211"/>
      <c r="PUN87" s="161"/>
      <c r="PUO87" s="161"/>
      <c r="PUP87" s="168"/>
      <c r="PUQ87" s="169"/>
      <c r="PUR87" s="170"/>
      <c r="PUS87" s="167"/>
      <c r="PUT87" s="43"/>
      <c r="PUU87" s="208"/>
      <c r="PUV87" s="157"/>
      <c r="PUW87" s="211"/>
      <c r="PUX87" s="161"/>
      <c r="PUY87" s="161"/>
      <c r="PUZ87" s="168"/>
      <c r="PVA87" s="169"/>
      <c r="PVB87" s="170"/>
      <c r="PVC87" s="167"/>
      <c r="PVD87" s="43"/>
      <c r="PVE87" s="208"/>
      <c r="PVF87" s="157"/>
      <c r="PVG87" s="211"/>
      <c r="PVH87" s="161"/>
      <c r="PVI87" s="161"/>
      <c r="PVJ87" s="168"/>
      <c r="PVK87" s="169"/>
      <c r="PVL87" s="170"/>
      <c r="PVM87" s="167"/>
      <c r="PVN87" s="43"/>
      <c r="PVO87" s="208"/>
      <c r="PVP87" s="157"/>
      <c r="PVQ87" s="211"/>
      <c r="PVR87" s="161"/>
      <c r="PVS87" s="161"/>
      <c r="PVT87" s="168"/>
      <c r="PVU87" s="169"/>
      <c r="PVV87" s="170"/>
      <c r="PVW87" s="167"/>
      <c r="PVX87" s="43"/>
      <c r="PVY87" s="208"/>
      <c r="PVZ87" s="157"/>
      <c r="PWA87" s="211"/>
      <c r="PWB87" s="161"/>
      <c r="PWC87" s="161"/>
      <c r="PWD87" s="168"/>
      <c r="PWE87" s="169"/>
      <c r="PWF87" s="170"/>
      <c r="PWG87" s="167"/>
      <c r="PWH87" s="43"/>
      <c r="PWI87" s="208"/>
      <c r="PWJ87" s="157"/>
      <c r="PWK87" s="211"/>
      <c r="PWL87" s="161"/>
      <c r="PWM87" s="161"/>
      <c r="PWN87" s="168"/>
      <c r="PWO87" s="169"/>
      <c r="PWP87" s="170"/>
      <c r="PWQ87" s="167"/>
      <c r="PWR87" s="43"/>
      <c r="PWS87" s="208"/>
      <c r="PWT87" s="157"/>
      <c r="PWU87" s="211"/>
      <c r="PWV87" s="161"/>
      <c r="PWW87" s="161"/>
      <c r="PWX87" s="168"/>
      <c r="PWY87" s="169"/>
      <c r="PWZ87" s="170"/>
      <c r="PXA87" s="167"/>
      <c r="PXB87" s="43"/>
      <c r="PXC87" s="208"/>
      <c r="PXD87" s="157"/>
      <c r="PXE87" s="211"/>
      <c r="PXF87" s="161"/>
      <c r="PXG87" s="161"/>
      <c r="PXH87" s="168"/>
      <c r="PXI87" s="169"/>
      <c r="PXJ87" s="170"/>
      <c r="PXK87" s="167"/>
      <c r="PXL87" s="43"/>
      <c r="PXM87" s="208"/>
      <c r="PXN87" s="157"/>
      <c r="PXO87" s="211"/>
      <c r="PXP87" s="161"/>
      <c r="PXQ87" s="161"/>
      <c r="PXR87" s="168"/>
      <c r="PXS87" s="169"/>
      <c r="PXT87" s="170"/>
      <c r="PXU87" s="167"/>
      <c r="PXV87" s="43"/>
      <c r="PXW87" s="208"/>
      <c r="PXX87" s="157"/>
      <c r="PXY87" s="211"/>
      <c r="PXZ87" s="161"/>
      <c r="PYA87" s="161"/>
      <c r="PYB87" s="168"/>
      <c r="PYC87" s="169"/>
      <c r="PYD87" s="170"/>
      <c r="PYE87" s="167"/>
      <c r="PYF87" s="43"/>
      <c r="PYG87" s="208"/>
      <c r="PYH87" s="157"/>
      <c r="PYI87" s="211"/>
      <c r="PYJ87" s="161"/>
      <c r="PYK87" s="161"/>
      <c r="PYL87" s="168"/>
      <c r="PYM87" s="169"/>
      <c r="PYN87" s="170"/>
      <c r="PYO87" s="167"/>
      <c r="PYP87" s="43"/>
      <c r="PYQ87" s="208"/>
      <c r="PYR87" s="157"/>
      <c r="PYS87" s="211"/>
      <c r="PYT87" s="161"/>
      <c r="PYU87" s="161"/>
      <c r="PYV87" s="168"/>
      <c r="PYW87" s="169"/>
      <c r="PYX87" s="170"/>
      <c r="PYY87" s="167"/>
      <c r="PYZ87" s="43"/>
      <c r="PZA87" s="208"/>
      <c r="PZB87" s="157"/>
      <c r="PZC87" s="211"/>
      <c r="PZD87" s="161"/>
      <c r="PZE87" s="161"/>
      <c r="PZF87" s="168"/>
      <c r="PZG87" s="169"/>
      <c r="PZH87" s="170"/>
      <c r="PZI87" s="167"/>
      <c r="PZJ87" s="43"/>
      <c r="PZK87" s="208"/>
      <c r="PZL87" s="157"/>
      <c r="PZM87" s="211"/>
      <c r="PZN87" s="161"/>
      <c r="PZO87" s="161"/>
      <c r="PZP87" s="168"/>
      <c r="PZQ87" s="169"/>
      <c r="PZR87" s="170"/>
      <c r="PZS87" s="167"/>
      <c r="PZT87" s="43"/>
      <c r="PZU87" s="208"/>
      <c r="PZV87" s="157"/>
      <c r="PZW87" s="211"/>
      <c r="PZX87" s="161"/>
      <c r="PZY87" s="161"/>
      <c r="PZZ87" s="168"/>
      <c r="QAA87" s="169"/>
      <c r="QAB87" s="170"/>
      <c r="QAC87" s="167"/>
      <c r="QAD87" s="43"/>
      <c r="QAE87" s="208"/>
      <c r="QAF87" s="157"/>
      <c r="QAG87" s="211"/>
      <c r="QAH87" s="161"/>
      <c r="QAI87" s="161"/>
      <c r="QAJ87" s="168"/>
      <c r="QAK87" s="169"/>
      <c r="QAL87" s="170"/>
      <c r="QAM87" s="167"/>
      <c r="QAN87" s="43"/>
      <c r="QAO87" s="208"/>
      <c r="QAP87" s="157"/>
      <c r="QAQ87" s="211"/>
      <c r="QAR87" s="161"/>
      <c r="QAS87" s="161"/>
      <c r="QAT87" s="168"/>
      <c r="QAU87" s="169"/>
      <c r="QAV87" s="170"/>
      <c r="QAW87" s="167"/>
      <c r="QAX87" s="43"/>
      <c r="QAY87" s="208"/>
      <c r="QAZ87" s="157"/>
      <c r="QBA87" s="211"/>
      <c r="QBB87" s="161"/>
      <c r="QBC87" s="161"/>
      <c r="QBD87" s="168"/>
      <c r="QBE87" s="169"/>
      <c r="QBF87" s="170"/>
      <c r="QBG87" s="167"/>
      <c r="QBH87" s="43"/>
      <c r="QBI87" s="208"/>
      <c r="QBJ87" s="157"/>
      <c r="QBK87" s="211"/>
      <c r="QBL87" s="161"/>
      <c r="QBM87" s="161"/>
      <c r="QBN87" s="168"/>
      <c r="QBO87" s="169"/>
      <c r="QBP87" s="170"/>
      <c r="QBQ87" s="167"/>
      <c r="QBR87" s="43"/>
      <c r="QBS87" s="208"/>
      <c r="QBT87" s="157"/>
      <c r="QBU87" s="211"/>
      <c r="QBV87" s="161"/>
      <c r="QBW87" s="161"/>
      <c r="QBX87" s="168"/>
      <c r="QBY87" s="169"/>
      <c r="QBZ87" s="170"/>
      <c r="QCA87" s="167"/>
      <c r="QCB87" s="43"/>
      <c r="QCC87" s="208"/>
      <c r="QCD87" s="157"/>
      <c r="QCE87" s="211"/>
      <c r="QCF87" s="161"/>
      <c r="QCG87" s="161"/>
      <c r="QCH87" s="168"/>
      <c r="QCI87" s="169"/>
      <c r="QCJ87" s="170"/>
      <c r="QCK87" s="167"/>
      <c r="QCL87" s="43"/>
      <c r="QCM87" s="208"/>
      <c r="QCN87" s="157"/>
      <c r="QCO87" s="211"/>
      <c r="QCP87" s="161"/>
      <c r="QCQ87" s="161"/>
      <c r="QCR87" s="168"/>
      <c r="QCS87" s="169"/>
      <c r="QCT87" s="170"/>
      <c r="QCU87" s="167"/>
      <c r="QCV87" s="43"/>
      <c r="QCW87" s="208"/>
      <c r="QCX87" s="157"/>
      <c r="QCY87" s="211"/>
      <c r="QCZ87" s="161"/>
      <c r="QDA87" s="161"/>
      <c r="QDB87" s="168"/>
      <c r="QDC87" s="169"/>
      <c r="QDD87" s="170"/>
      <c r="QDE87" s="167"/>
      <c r="QDF87" s="43"/>
      <c r="QDG87" s="208"/>
      <c r="QDH87" s="157"/>
      <c r="QDI87" s="211"/>
      <c r="QDJ87" s="161"/>
      <c r="QDK87" s="161"/>
      <c r="QDL87" s="168"/>
      <c r="QDM87" s="169"/>
      <c r="QDN87" s="170"/>
      <c r="QDO87" s="167"/>
      <c r="QDP87" s="43"/>
      <c r="QDQ87" s="208"/>
      <c r="QDR87" s="157"/>
      <c r="QDS87" s="211"/>
      <c r="QDT87" s="161"/>
      <c r="QDU87" s="161"/>
      <c r="QDV87" s="168"/>
      <c r="QDW87" s="169"/>
      <c r="QDX87" s="170"/>
      <c r="QDY87" s="167"/>
      <c r="QDZ87" s="43"/>
      <c r="QEA87" s="208"/>
      <c r="QEB87" s="157"/>
      <c r="QEC87" s="211"/>
      <c r="QED87" s="161"/>
      <c r="QEE87" s="161"/>
      <c r="QEF87" s="168"/>
      <c r="QEG87" s="169"/>
      <c r="QEH87" s="170"/>
      <c r="QEI87" s="167"/>
      <c r="QEJ87" s="43"/>
      <c r="QEK87" s="208"/>
      <c r="QEL87" s="157"/>
      <c r="QEM87" s="211"/>
      <c r="QEN87" s="161"/>
      <c r="QEO87" s="161"/>
      <c r="QEP87" s="168"/>
      <c r="QEQ87" s="169"/>
      <c r="QER87" s="170"/>
      <c r="QES87" s="167"/>
      <c r="QET87" s="43"/>
      <c r="QEU87" s="208"/>
      <c r="QEV87" s="157"/>
      <c r="QEW87" s="211"/>
      <c r="QEX87" s="161"/>
      <c r="QEY87" s="161"/>
      <c r="QEZ87" s="168"/>
      <c r="QFA87" s="169"/>
      <c r="QFB87" s="170"/>
      <c r="QFC87" s="167"/>
      <c r="QFD87" s="43"/>
      <c r="QFE87" s="208"/>
      <c r="QFF87" s="157"/>
      <c r="QFG87" s="211"/>
      <c r="QFH87" s="161"/>
      <c r="QFI87" s="161"/>
      <c r="QFJ87" s="168"/>
      <c r="QFK87" s="169"/>
      <c r="QFL87" s="170"/>
      <c r="QFM87" s="167"/>
      <c r="QFN87" s="43"/>
      <c r="QFO87" s="208"/>
      <c r="QFP87" s="157"/>
      <c r="QFQ87" s="211"/>
      <c r="QFR87" s="161"/>
      <c r="QFS87" s="161"/>
      <c r="QFT87" s="168"/>
      <c r="QFU87" s="169"/>
      <c r="QFV87" s="170"/>
      <c r="QFW87" s="167"/>
      <c r="QFX87" s="43"/>
      <c r="QFY87" s="208"/>
      <c r="QFZ87" s="157"/>
      <c r="QGA87" s="211"/>
      <c r="QGB87" s="161"/>
      <c r="QGC87" s="161"/>
      <c r="QGD87" s="168"/>
      <c r="QGE87" s="169"/>
      <c r="QGF87" s="170"/>
      <c r="QGG87" s="167"/>
      <c r="QGH87" s="43"/>
      <c r="QGI87" s="208"/>
      <c r="QGJ87" s="157"/>
      <c r="QGK87" s="211"/>
      <c r="QGL87" s="161"/>
      <c r="QGM87" s="161"/>
      <c r="QGN87" s="168"/>
      <c r="QGO87" s="169"/>
      <c r="QGP87" s="170"/>
      <c r="QGQ87" s="167"/>
      <c r="QGR87" s="43"/>
      <c r="QGS87" s="208"/>
      <c r="QGT87" s="157"/>
      <c r="QGU87" s="211"/>
      <c r="QGV87" s="161"/>
      <c r="QGW87" s="161"/>
      <c r="QGX87" s="168"/>
      <c r="QGY87" s="169"/>
      <c r="QGZ87" s="170"/>
      <c r="QHA87" s="167"/>
      <c r="QHB87" s="43"/>
      <c r="QHC87" s="208"/>
      <c r="QHD87" s="157"/>
      <c r="QHE87" s="211"/>
      <c r="QHF87" s="161"/>
      <c r="QHG87" s="161"/>
      <c r="QHH87" s="168"/>
      <c r="QHI87" s="169"/>
      <c r="QHJ87" s="170"/>
      <c r="QHK87" s="167"/>
      <c r="QHL87" s="43"/>
      <c r="QHM87" s="208"/>
      <c r="QHN87" s="157"/>
      <c r="QHO87" s="211"/>
      <c r="QHP87" s="161"/>
      <c r="QHQ87" s="161"/>
      <c r="QHR87" s="168"/>
      <c r="QHS87" s="169"/>
      <c r="QHT87" s="170"/>
      <c r="QHU87" s="167"/>
      <c r="QHV87" s="43"/>
      <c r="QHW87" s="208"/>
      <c r="QHX87" s="157"/>
      <c r="QHY87" s="211"/>
      <c r="QHZ87" s="161"/>
      <c r="QIA87" s="161"/>
      <c r="QIB87" s="168"/>
      <c r="QIC87" s="169"/>
      <c r="QID87" s="170"/>
      <c r="QIE87" s="167"/>
      <c r="QIF87" s="43"/>
      <c r="QIG87" s="208"/>
      <c r="QIH87" s="157"/>
      <c r="QII87" s="211"/>
      <c r="QIJ87" s="161"/>
      <c r="QIK87" s="161"/>
      <c r="QIL87" s="168"/>
      <c r="QIM87" s="169"/>
      <c r="QIN87" s="170"/>
      <c r="QIO87" s="167"/>
      <c r="QIP87" s="43"/>
      <c r="QIQ87" s="208"/>
      <c r="QIR87" s="157"/>
      <c r="QIS87" s="211"/>
      <c r="QIT87" s="161"/>
      <c r="QIU87" s="161"/>
      <c r="QIV87" s="168"/>
      <c r="QIW87" s="169"/>
      <c r="QIX87" s="170"/>
      <c r="QIY87" s="167"/>
      <c r="QIZ87" s="43"/>
      <c r="QJA87" s="208"/>
      <c r="QJB87" s="157"/>
      <c r="QJC87" s="211"/>
      <c r="QJD87" s="161"/>
      <c r="QJE87" s="161"/>
      <c r="QJF87" s="168"/>
      <c r="QJG87" s="169"/>
      <c r="QJH87" s="170"/>
      <c r="QJI87" s="167"/>
      <c r="QJJ87" s="43"/>
      <c r="QJK87" s="208"/>
      <c r="QJL87" s="157"/>
      <c r="QJM87" s="211"/>
      <c r="QJN87" s="161"/>
      <c r="QJO87" s="161"/>
      <c r="QJP87" s="168"/>
      <c r="QJQ87" s="169"/>
      <c r="QJR87" s="170"/>
      <c r="QJS87" s="167"/>
      <c r="QJT87" s="43"/>
      <c r="QJU87" s="208"/>
      <c r="QJV87" s="157"/>
      <c r="QJW87" s="211"/>
      <c r="QJX87" s="161"/>
      <c r="QJY87" s="161"/>
      <c r="QJZ87" s="168"/>
      <c r="QKA87" s="169"/>
      <c r="QKB87" s="170"/>
      <c r="QKC87" s="167"/>
      <c r="QKD87" s="43"/>
      <c r="QKE87" s="208"/>
      <c r="QKF87" s="157"/>
      <c r="QKG87" s="211"/>
      <c r="QKH87" s="161"/>
      <c r="QKI87" s="161"/>
      <c r="QKJ87" s="168"/>
      <c r="QKK87" s="169"/>
      <c r="QKL87" s="170"/>
      <c r="QKM87" s="167"/>
      <c r="QKN87" s="43"/>
      <c r="QKO87" s="208"/>
      <c r="QKP87" s="157"/>
      <c r="QKQ87" s="211"/>
      <c r="QKR87" s="161"/>
      <c r="QKS87" s="161"/>
      <c r="QKT87" s="168"/>
      <c r="QKU87" s="169"/>
      <c r="QKV87" s="170"/>
      <c r="QKW87" s="167"/>
      <c r="QKX87" s="43"/>
      <c r="QKY87" s="208"/>
      <c r="QKZ87" s="157"/>
      <c r="QLA87" s="211"/>
      <c r="QLB87" s="161"/>
      <c r="QLC87" s="161"/>
      <c r="QLD87" s="168"/>
      <c r="QLE87" s="169"/>
      <c r="QLF87" s="170"/>
      <c r="QLG87" s="167"/>
      <c r="QLH87" s="43"/>
      <c r="QLI87" s="208"/>
      <c r="QLJ87" s="157"/>
      <c r="QLK87" s="211"/>
      <c r="QLL87" s="161"/>
      <c r="QLM87" s="161"/>
      <c r="QLN87" s="168"/>
      <c r="QLO87" s="169"/>
      <c r="QLP87" s="170"/>
      <c r="QLQ87" s="167"/>
      <c r="QLR87" s="43"/>
      <c r="QLS87" s="208"/>
      <c r="QLT87" s="157"/>
      <c r="QLU87" s="211"/>
      <c r="QLV87" s="161"/>
      <c r="QLW87" s="161"/>
      <c r="QLX87" s="168"/>
      <c r="QLY87" s="169"/>
      <c r="QLZ87" s="170"/>
      <c r="QMA87" s="167"/>
      <c r="QMB87" s="43"/>
      <c r="QMC87" s="208"/>
      <c r="QMD87" s="157"/>
      <c r="QME87" s="211"/>
      <c r="QMF87" s="161"/>
      <c r="QMG87" s="161"/>
      <c r="QMH87" s="168"/>
      <c r="QMI87" s="169"/>
      <c r="QMJ87" s="170"/>
      <c r="QMK87" s="167"/>
      <c r="QML87" s="43"/>
      <c r="QMM87" s="208"/>
      <c r="QMN87" s="157"/>
      <c r="QMO87" s="211"/>
      <c r="QMP87" s="161"/>
      <c r="QMQ87" s="161"/>
      <c r="QMR87" s="168"/>
      <c r="QMS87" s="169"/>
      <c r="QMT87" s="170"/>
      <c r="QMU87" s="167"/>
      <c r="QMV87" s="43"/>
      <c r="QMW87" s="208"/>
      <c r="QMX87" s="157"/>
      <c r="QMY87" s="211"/>
      <c r="QMZ87" s="161"/>
      <c r="QNA87" s="161"/>
      <c r="QNB87" s="168"/>
      <c r="QNC87" s="169"/>
      <c r="QND87" s="170"/>
      <c r="QNE87" s="167"/>
      <c r="QNF87" s="43"/>
      <c r="QNG87" s="208"/>
      <c r="QNH87" s="157"/>
      <c r="QNI87" s="211"/>
      <c r="QNJ87" s="161"/>
      <c r="QNK87" s="161"/>
      <c r="QNL87" s="168"/>
      <c r="QNM87" s="169"/>
      <c r="QNN87" s="170"/>
      <c r="QNO87" s="167"/>
      <c r="QNP87" s="43"/>
      <c r="QNQ87" s="208"/>
      <c r="QNR87" s="157"/>
      <c r="QNS87" s="211"/>
      <c r="QNT87" s="161"/>
      <c r="QNU87" s="161"/>
      <c r="QNV87" s="168"/>
      <c r="QNW87" s="169"/>
      <c r="QNX87" s="170"/>
      <c r="QNY87" s="167"/>
      <c r="QNZ87" s="43"/>
      <c r="QOA87" s="208"/>
      <c r="QOB87" s="157"/>
      <c r="QOC87" s="211"/>
      <c r="QOD87" s="161"/>
      <c r="QOE87" s="161"/>
      <c r="QOF87" s="168"/>
      <c r="QOG87" s="169"/>
      <c r="QOH87" s="170"/>
      <c r="QOI87" s="167"/>
      <c r="QOJ87" s="43"/>
      <c r="QOK87" s="208"/>
      <c r="QOL87" s="157"/>
      <c r="QOM87" s="211"/>
      <c r="QON87" s="161"/>
      <c r="QOO87" s="161"/>
      <c r="QOP87" s="168"/>
      <c r="QOQ87" s="169"/>
      <c r="QOR87" s="170"/>
      <c r="QOS87" s="167"/>
      <c r="QOT87" s="43"/>
      <c r="QOU87" s="208"/>
      <c r="QOV87" s="157"/>
      <c r="QOW87" s="211"/>
      <c r="QOX87" s="161"/>
      <c r="QOY87" s="161"/>
      <c r="QOZ87" s="168"/>
      <c r="QPA87" s="169"/>
      <c r="QPB87" s="170"/>
      <c r="QPC87" s="167"/>
      <c r="QPD87" s="43"/>
      <c r="QPE87" s="208"/>
      <c r="QPF87" s="157"/>
      <c r="QPG87" s="211"/>
      <c r="QPH87" s="161"/>
      <c r="QPI87" s="161"/>
      <c r="QPJ87" s="168"/>
      <c r="QPK87" s="169"/>
      <c r="QPL87" s="170"/>
      <c r="QPM87" s="167"/>
      <c r="QPN87" s="43"/>
      <c r="QPO87" s="208"/>
      <c r="QPP87" s="157"/>
      <c r="QPQ87" s="211"/>
      <c r="QPR87" s="161"/>
      <c r="QPS87" s="161"/>
      <c r="QPT87" s="168"/>
      <c r="QPU87" s="169"/>
      <c r="QPV87" s="170"/>
      <c r="QPW87" s="167"/>
      <c r="QPX87" s="43"/>
      <c r="QPY87" s="208"/>
      <c r="QPZ87" s="157"/>
      <c r="QQA87" s="211"/>
      <c r="QQB87" s="161"/>
      <c r="QQC87" s="161"/>
      <c r="QQD87" s="168"/>
      <c r="QQE87" s="169"/>
      <c r="QQF87" s="170"/>
      <c r="QQG87" s="167"/>
      <c r="QQH87" s="43"/>
      <c r="QQI87" s="208"/>
      <c r="QQJ87" s="157"/>
      <c r="QQK87" s="211"/>
      <c r="QQL87" s="161"/>
      <c r="QQM87" s="161"/>
      <c r="QQN87" s="168"/>
      <c r="QQO87" s="169"/>
      <c r="QQP87" s="170"/>
      <c r="QQQ87" s="167"/>
      <c r="QQR87" s="43"/>
      <c r="QQS87" s="208"/>
      <c r="QQT87" s="157"/>
      <c r="QQU87" s="211"/>
      <c r="QQV87" s="161"/>
      <c r="QQW87" s="161"/>
      <c r="QQX87" s="168"/>
      <c r="QQY87" s="169"/>
      <c r="QQZ87" s="170"/>
      <c r="QRA87" s="167"/>
      <c r="QRB87" s="43"/>
      <c r="QRC87" s="208"/>
      <c r="QRD87" s="157"/>
      <c r="QRE87" s="211"/>
      <c r="QRF87" s="161"/>
      <c r="QRG87" s="161"/>
      <c r="QRH87" s="168"/>
      <c r="QRI87" s="169"/>
      <c r="QRJ87" s="170"/>
      <c r="QRK87" s="167"/>
      <c r="QRL87" s="43"/>
      <c r="QRM87" s="208"/>
      <c r="QRN87" s="157"/>
      <c r="QRO87" s="211"/>
      <c r="QRP87" s="161"/>
      <c r="QRQ87" s="161"/>
      <c r="QRR87" s="168"/>
      <c r="QRS87" s="169"/>
      <c r="QRT87" s="170"/>
      <c r="QRU87" s="167"/>
      <c r="QRV87" s="43"/>
      <c r="QRW87" s="208"/>
      <c r="QRX87" s="157"/>
      <c r="QRY87" s="211"/>
      <c r="QRZ87" s="161"/>
      <c r="QSA87" s="161"/>
      <c r="QSB87" s="168"/>
      <c r="QSC87" s="169"/>
      <c r="QSD87" s="170"/>
      <c r="QSE87" s="167"/>
      <c r="QSF87" s="43"/>
      <c r="QSG87" s="208"/>
      <c r="QSH87" s="157"/>
      <c r="QSI87" s="211"/>
      <c r="QSJ87" s="161"/>
      <c r="QSK87" s="161"/>
      <c r="QSL87" s="168"/>
      <c r="QSM87" s="169"/>
      <c r="QSN87" s="170"/>
      <c r="QSO87" s="167"/>
      <c r="QSP87" s="43"/>
      <c r="QSQ87" s="208"/>
      <c r="QSR87" s="157"/>
      <c r="QSS87" s="211"/>
      <c r="QST87" s="161"/>
      <c r="QSU87" s="161"/>
      <c r="QSV87" s="168"/>
      <c r="QSW87" s="169"/>
      <c r="QSX87" s="170"/>
      <c r="QSY87" s="167"/>
      <c r="QSZ87" s="43"/>
      <c r="QTA87" s="208"/>
      <c r="QTB87" s="157"/>
      <c r="QTC87" s="211"/>
      <c r="QTD87" s="161"/>
      <c r="QTE87" s="161"/>
      <c r="QTF87" s="168"/>
      <c r="QTG87" s="169"/>
      <c r="QTH87" s="170"/>
      <c r="QTI87" s="167"/>
      <c r="QTJ87" s="43"/>
      <c r="QTK87" s="208"/>
      <c r="QTL87" s="157"/>
      <c r="QTM87" s="211"/>
      <c r="QTN87" s="161"/>
      <c r="QTO87" s="161"/>
      <c r="QTP87" s="168"/>
      <c r="QTQ87" s="169"/>
      <c r="QTR87" s="170"/>
      <c r="QTS87" s="167"/>
      <c r="QTT87" s="43"/>
      <c r="QTU87" s="208"/>
      <c r="QTV87" s="157"/>
      <c r="QTW87" s="211"/>
      <c r="QTX87" s="161"/>
      <c r="QTY87" s="161"/>
      <c r="QTZ87" s="168"/>
      <c r="QUA87" s="169"/>
      <c r="QUB87" s="170"/>
      <c r="QUC87" s="167"/>
      <c r="QUD87" s="43"/>
      <c r="QUE87" s="208"/>
      <c r="QUF87" s="157"/>
      <c r="QUG87" s="211"/>
      <c r="QUH87" s="161"/>
      <c r="QUI87" s="161"/>
      <c r="QUJ87" s="168"/>
      <c r="QUK87" s="169"/>
      <c r="QUL87" s="170"/>
      <c r="QUM87" s="167"/>
      <c r="QUN87" s="43"/>
      <c r="QUO87" s="208"/>
      <c r="QUP87" s="157"/>
      <c r="QUQ87" s="211"/>
      <c r="QUR87" s="161"/>
      <c r="QUS87" s="161"/>
      <c r="QUT87" s="168"/>
      <c r="QUU87" s="169"/>
      <c r="QUV87" s="170"/>
      <c r="QUW87" s="167"/>
      <c r="QUX87" s="43"/>
      <c r="QUY87" s="208"/>
      <c r="QUZ87" s="157"/>
      <c r="QVA87" s="211"/>
      <c r="QVB87" s="161"/>
      <c r="QVC87" s="161"/>
      <c r="QVD87" s="168"/>
      <c r="QVE87" s="169"/>
      <c r="QVF87" s="170"/>
      <c r="QVG87" s="167"/>
      <c r="QVH87" s="43"/>
      <c r="QVI87" s="208"/>
      <c r="QVJ87" s="157"/>
      <c r="QVK87" s="211"/>
      <c r="QVL87" s="161"/>
      <c r="QVM87" s="161"/>
      <c r="QVN87" s="168"/>
      <c r="QVO87" s="169"/>
      <c r="QVP87" s="170"/>
      <c r="QVQ87" s="167"/>
      <c r="QVR87" s="43"/>
      <c r="QVS87" s="208"/>
      <c r="QVT87" s="157"/>
      <c r="QVU87" s="211"/>
      <c r="QVV87" s="161"/>
      <c r="QVW87" s="161"/>
      <c r="QVX87" s="168"/>
      <c r="QVY87" s="169"/>
      <c r="QVZ87" s="170"/>
      <c r="QWA87" s="167"/>
      <c r="QWB87" s="43"/>
      <c r="QWC87" s="208"/>
      <c r="QWD87" s="157"/>
      <c r="QWE87" s="211"/>
      <c r="QWF87" s="161"/>
      <c r="QWG87" s="161"/>
      <c r="QWH87" s="168"/>
      <c r="QWI87" s="169"/>
      <c r="QWJ87" s="170"/>
      <c r="QWK87" s="167"/>
      <c r="QWL87" s="43"/>
      <c r="QWM87" s="208"/>
      <c r="QWN87" s="157"/>
      <c r="QWO87" s="211"/>
      <c r="QWP87" s="161"/>
      <c r="QWQ87" s="161"/>
      <c r="QWR87" s="168"/>
      <c r="QWS87" s="169"/>
      <c r="QWT87" s="170"/>
      <c r="QWU87" s="167"/>
      <c r="QWV87" s="43"/>
      <c r="QWW87" s="208"/>
      <c r="QWX87" s="157"/>
      <c r="QWY87" s="211"/>
      <c r="QWZ87" s="161"/>
      <c r="QXA87" s="161"/>
      <c r="QXB87" s="168"/>
      <c r="QXC87" s="169"/>
      <c r="QXD87" s="170"/>
      <c r="QXE87" s="167"/>
      <c r="QXF87" s="43"/>
      <c r="QXG87" s="208"/>
      <c r="QXH87" s="157"/>
      <c r="QXI87" s="211"/>
      <c r="QXJ87" s="161"/>
      <c r="QXK87" s="161"/>
      <c r="QXL87" s="168"/>
      <c r="QXM87" s="169"/>
      <c r="QXN87" s="170"/>
      <c r="QXO87" s="167"/>
      <c r="QXP87" s="43"/>
      <c r="QXQ87" s="208"/>
      <c r="QXR87" s="157"/>
      <c r="QXS87" s="211"/>
      <c r="QXT87" s="161"/>
      <c r="QXU87" s="161"/>
      <c r="QXV87" s="168"/>
      <c r="QXW87" s="169"/>
      <c r="QXX87" s="170"/>
      <c r="QXY87" s="167"/>
      <c r="QXZ87" s="43"/>
      <c r="QYA87" s="208"/>
      <c r="QYB87" s="157"/>
      <c r="QYC87" s="211"/>
      <c r="QYD87" s="161"/>
      <c r="QYE87" s="161"/>
      <c r="QYF87" s="168"/>
      <c r="QYG87" s="169"/>
      <c r="QYH87" s="170"/>
      <c r="QYI87" s="167"/>
      <c r="QYJ87" s="43"/>
      <c r="QYK87" s="208"/>
      <c r="QYL87" s="157"/>
      <c r="QYM87" s="211"/>
      <c r="QYN87" s="161"/>
      <c r="QYO87" s="161"/>
      <c r="QYP87" s="168"/>
      <c r="QYQ87" s="169"/>
      <c r="QYR87" s="170"/>
      <c r="QYS87" s="167"/>
      <c r="QYT87" s="43"/>
      <c r="QYU87" s="208"/>
      <c r="QYV87" s="157"/>
      <c r="QYW87" s="211"/>
      <c r="QYX87" s="161"/>
      <c r="QYY87" s="161"/>
      <c r="QYZ87" s="168"/>
      <c r="QZA87" s="169"/>
      <c r="QZB87" s="170"/>
      <c r="QZC87" s="167"/>
      <c r="QZD87" s="43"/>
      <c r="QZE87" s="208"/>
      <c r="QZF87" s="157"/>
      <c r="QZG87" s="211"/>
      <c r="QZH87" s="161"/>
      <c r="QZI87" s="161"/>
      <c r="QZJ87" s="168"/>
      <c r="QZK87" s="169"/>
      <c r="QZL87" s="170"/>
      <c r="QZM87" s="167"/>
      <c r="QZN87" s="43"/>
      <c r="QZO87" s="208"/>
      <c r="QZP87" s="157"/>
      <c r="QZQ87" s="211"/>
      <c r="QZR87" s="161"/>
      <c r="QZS87" s="161"/>
      <c r="QZT87" s="168"/>
      <c r="QZU87" s="169"/>
      <c r="QZV87" s="170"/>
      <c r="QZW87" s="167"/>
      <c r="QZX87" s="43"/>
      <c r="QZY87" s="208"/>
      <c r="QZZ87" s="157"/>
      <c r="RAA87" s="211"/>
      <c r="RAB87" s="161"/>
      <c r="RAC87" s="161"/>
      <c r="RAD87" s="168"/>
      <c r="RAE87" s="169"/>
      <c r="RAF87" s="170"/>
      <c r="RAG87" s="167"/>
      <c r="RAH87" s="43"/>
      <c r="RAI87" s="208"/>
      <c r="RAJ87" s="157"/>
      <c r="RAK87" s="211"/>
      <c r="RAL87" s="161"/>
      <c r="RAM87" s="161"/>
      <c r="RAN87" s="168"/>
      <c r="RAO87" s="169"/>
      <c r="RAP87" s="170"/>
      <c r="RAQ87" s="167"/>
      <c r="RAR87" s="43"/>
      <c r="RAS87" s="208"/>
      <c r="RAT87" s="157"/>
      <c r="RAU87" s="211"/>
      <c r="RAV87" s="161"/>
      <c r="RAW87" s="161"/>
      <c r="RAX87" s="168"/>
      <c r="RAY87" s="169"/>
      <c r="RAZ87" s="170"/>
      <c r="RBA87" s="167"/>
      <c r="RBB87" s="43"/>
      <c r="RBC87" s="208"/>
      <c r="RBD87" s="157"/>
      <c r="RBE87" s="211"/>
      <c r="RBF87" s="161"/>
      <c r="RBG87" s="161"/>
      <c r="RBH87" s="168"/>
      <c r="RBI87" s="169"/>
      <c r="RBJ87" s="170"/>
      <c r="RBK87" s="167"/>
      <c r="RBL87" s="43"/>
      <c r="RBM87" s="208"/>
      <c r="RBN87" s="157"/>
      <c r="RBO87" s="211"/>
      <c r="RBP87" s="161"/>
      <c r="RBQ87" s="161"/>
      <c r="RBR87" s="168"/>
      <c r="RBS87" s="169"/>
      <c r="RBT87" s="170"/>
      <c r="RBU87" s="167"/>
      <c r="RBV87" s="43"/>
      <c r="RBW87" s="208"/>
      <c r="RBX87" s="157"/>
      <c r="RBY87" s="211"/>
      <c r="RBZ87" s="161"/>
      <c r="RCA87" s="161"/>
      <c r="RCB87" s="168"/>
      <c r="RCC87" s="169"/>
      <c r="RCD87" s="170"/>
      <c r="RCE87" s="167"/>
      <c r="RCF87" s="43"/>
      <c r="RCG87" s="208"/>
      <c r="RCH87" s="157"/>
      <c r="RCI87" s="211"/>
      <c r="RCJ87" s="161"/>
      <c r="RCK87" s="161"/>
      <c r="RCL87" s="168"/>
      <c r="RCM87" s="169"/>
      <c r="RCN87" s="170"/>
      <c r="RCO87" s="167"/>
      <c r="RCP87" s="43"/>
      <c r="RCQ87" s="208"/>
      <c r="RCR87" s="157"/>
      <c r="RCS87" s="211"/>
      <c r="RCT87" s="161"/>
      <c r="RCU87" s="161"/>
      <c r="RCV87" s="168"/>
      <c r="RCW87" s="169"/>
      <c r="RCX87" s="170"/>
      <c r="RCY87" s="167"/>
      <c r="RCZ87" s="43"/>
      <c r="RDA87" s="208"/>
      <c r="RDB87" s="157"/>
      <c r="RDC87" s="211"/>
      <c r="RDD87" s="161"/>
      <c r="RDE87" s="161"/>
      <c r="RDF87" s="168"/>
      <c r="RDG87" s="169"/>
      <c r="RDH87" s="170"/>
      <c r="RDI87" s="167"/>
      <c r="RDJ87" s="43"/>
      <c r="RDK87" s="208"/>
      <c r="RDL87" s="157"/>
      <c r="RDM87" s="211"/>
      <c r="RDN87" s="161"/>
      <c r="RDO87" s="161"/>
      <c r="RDP87" s="168"/>
      <c r="RDQ87" s="169"/>
      <c r="RDR87" s="170"/>
      <c r="RDS87" s="167"/>
      <c r="RDT87" s="43"/>
      <c r="RDU87" s="208"/>
      <c r="RDV87" s="157"/>
      <c r="RDW87" s="211"/>
      <c r="RDX87" s="161"/>
      <c r="RDY87" s="161"/>
      <c r="RDZ87" s="168"/>
      <c r="REA87" s="169"/>
      <c r="REB87" s="170"/>
      <c r="REC87" s="167"/>
      <c r="RED87" s="43"/>
      <c r="REE87" s="208"/>
      <c r="REF87" s="157"/>
      <c r="REG87" s="211"/>
      <c r="REH87" s="161"/>
      <c r="REI87" s="161"/>
      <c r="REJ87" s="168"/>
      <c r="REK87" s="169"/>
      <c r="REL87" s="170"/>
      <c r="REM87" s="167"/>
      <c r="REN87" s="43"/>
      <c r="REO87" s="208"/>
      <c r="REP87" s="157"/>
      <c r="REQ87" s="211"/>
      <c r="RER87" s="161"/>
      <c r="RES87" s="161"/>
      <c r="RET87" s="168"/>
      <c r="REU87" s="169"/>
      <c r="REV87" s="170"/>
      <c r="REW87" s="167"/>
      <c r="REX87" s="43"/>
      <c r="REY87" s="208"/>
      <c r="REZ87" s="157"/>
      <c r="RFA87" s="211"/>
      <c r="RFB87" s="161"/>
      <c r="RFC87" s="161"/>
      <c r="RFD87" s="168"/>
      <c r="RFE87" s="169"/>
      <c r="RFF87" s="170"/>
      <c r="RFG87" s="167"/>
      <c r="RFH87" s="43"/>
      <c r="RFI87" s="208"/>
      <c r="RFJ87" s="157"/>
      <c r="RFK87" s="211"/>
      <c r="RFL87" s="161"/>
      <c r="RFM87" s="161"/>
      <c r="RFN87" s="168"/>
      <c r="RFO87" s="169"/>
      <c r="RFP87" s="170"/>
      <c r="RFQ87" s="167"/>
      <c r="RFR87" s="43"/>
      <c r="RFS87" s="208"/>
      <c r="RFT87" s="157"/>
      <c r="RFU87" s="211"/>
      <c r="RFV87" s="161"/>
      <c r="RFW87" s="161"/>
      <c r="RFX87" s="168"/>
      <c r="RFY87" s="169"/>
      <c r="RFZ87" s="170"/>
      <c r="RGA87" s="167"/>
      <c r="RGB87" s="43"/>
      <c r="RGC87" s="208"/>
      <c r="RGD87" s="157"/>
      <c r="RGE87" s="211"/>
      <c r="RGF87" s="161"/>
      <c r="RGG87" s="161"/>
      <c r="RGH87" s="168"/>
      <c r="RGI87" s="169"/>
      <c r="RGJ87" s="170"/>
      <c r="RGK87" s="167"/>
      <c r="RGL87" s="43"/>
      <c r="RGM87" s="208"/>
      <c r="RGN87" s="157"/>
      <c r="RGO87" s="211"/>
      <c r="RGP87" s="161"/>
      <c r="RGQ87" s="161"/>
      <c r="RGR87" s="168"/>
      <c r="RGS87" s="169"/>
      <c r="RGT87" s="170"/>
      <c r="RGU87" s="167"/>
      <c r="RGV87" s="43"/>
      <c r="RGW87" s="208"/>
      <c r="RGX87" s="157"/>
      <c r="RGY87" s="211"/>
      <c r="RGZ87" s="161"/>
      <c r="RHA87" s="161"/>
      <c r="RHB87" s="168"/>
      <c r="RHC87" s="169"/>
      <c r="RHD87" s="170"/>
      <c r="RHE87" s="167"/>
      <c r="RHF87" s="43"/>
      <c r="RHG87" s="208"/>
      <c r="RHH87" s="157"/>
      <c r="RHI87" s="211"/>
      <c r="RHJ87" s="161"/>
      <c r="RHK87" s="161"/>
      <c r="RHL87" s="168"/>
      <c r="RHM87" s="169"/>
      <c r="RHN87" s="170"/>
      <c r="RHO87" s="167"/>
      <c r="RHP87" s="43"/>
      <c r="RHQ87" s="208"/>
      <c r="RHR87" s="157"/>
      <c r="RHS87" s="211"/>
      <c r="RHT87" s="161"/>
      <c r="RHU87" s="161"/>
      <c r="RHV87" s="168"/>
      <c r="RHW87" s="169"/>
      <c r="RHX87" s="170"/>
      <c r="RHY87" s="167"/>
      <c r="RHZ87" s="43"/>
      <c r="RIA87" s="208"/>
      <c r="RIB87" s="157"/>
      <c r="RIC87" s="211"/>
      <c r="RID87" s="161"/>
      <c r="RIE87" s="161"/>
      <c r="RIF87" s="168"/>
      <c r="RIG87" s="169"/>
      <c r="RIH87" s="170"/>
      <c r="RII87" s="167"/>
      <c r="RIJ87" s="43"/>
      <c r="RIK87" s="208"/>
      <c r="RIL87" s="157"/>
      <c r="RIM87" s="211"/>
      <c r="RIN87" s="161"/>
      <c r="RIO87" s="161"/>
      <c r="RIP87" s="168"/>
      <c r="RIQ87" s="169"/>
      <c r="RIR87" s="170"/>
      <c r="RIS87" s="167"/>
      <c r="RIT87" s="43"/>
      <c r="RIU87" s="208"/>
      <c r="RIV87" s="157"/>
      <c r="RIW87" s="211"/>
      <c r="RIX87" s="161"/>
      <c r="RIY87" s="161"/>
      <c r="RIZ87" s="168"/>
      <c r="RJA87" s="169"/>
      <c r="RJB87" s="170"/>
      <c r="RJC87" s="167"/>
      <c r="RJD87" s="43"/>
      <c r="RJE87" s="208"/>
      <c r="RJF87" s="157"/>
      <c r="RJG87" s="211"/>
      <c r="RJH87" s="161"/>
      <c r="RJI87" s="161"/>
      <c r="RJJ87" s="168"/>
      <c r="RJK87" s="169"/>
      <c r="RJL87" s="170"/>
      <c r="RJM87" s="167"/>
      <c r="RJN87" s="43"/>
      <c r="RJO87" s="208"/>
      <c r="RJP87" s="157"/>
      <c r="RJQ87" s="211"/>
      <c r="RJR87" s="161"/>
      <c r="RJS87" s="161"/>
      <c r="RJT87" s="168"/>
      <c r="RJU87" s="169"/>
      <c r="RJV87" s="170"/>
      <c r="RJW87" s="167"/>
      <c r="RJX87" s="43"/>
      <c r="RJY87" s="208"/>
      <c r="RJZ87" s="157"/>
      <c r="RKA87" s="211"/>
      <c r="RKB87" s="161"/>
      <c r="RKC87" s="161"/>
      <c r="RKD87" s="168"/>
      <c r="RKE87" s="169"/>
      <c r="RKF87" s="170"/>
      <c r="RKG87" s="167"/>
      <c r="RKH87" s="43"/>
      <c r="RKI87" s="208"/>
      <c r="RKJ87" s="157"/>
      <c r="RKK87" s="211"/>
      <c r="RKL87" s="161"/>
      <c r="RKM87" s="161"/>
      <c r="RKN87" s="168"/>
      <c r="RKO87" s="169"/>
      <c r="RKP87" s="170"/>
      <c r="RKQ87" s="167"/>
      <c r="RKR87" s="43"/>
      <c r="RKS87" s="208"/>
      <c r="RKT87" s="157"/>
      <c r="RKU87" s="211"/>
      <c r="RKV87" s="161"/>
      <c r="RKW87" s="161"/>
      <c r="RKX87" s="168"/>
      <c r="RKY87" s="169"/>
      <c r="RKZ87" s="170"/>
      <c r="RLA87" s="167"/>
      <c r="RLB87" s="43"/>
      <c r="RLC87" s="208"/>
      <c r="RLD87" s="157"/>
      <c r="RLE87" s="211"/>
      <c r="RLF87" s="161"/>
      <c r="RLG87" s="161"/>
      <c r="RLH87" s="168"/>
      <c r="RLI87" s="169"/>
      <c r="RLJ87" s="170"/>
      <c r="RLK87" s="167"/>
      <c r="RLL87" s="43"/>
      <c r="RLM87" s="208"/>
      <c r="RLN87" s="157"/>
      <c r="RLO87" s="211"/>
      <c r="RLP87" s="161"/>
      <c r="RLQ87" s="161"/>
      <c r="RLR87" s="168"/>
      <c r="RLS87" s="169"/>
      <c r="RLT87" s="170"/>
      <c r="RLU87" s="167"/>
      <c r="RLV87" s="43"/>
      <c r="RLW87" s="208"/>
      <c r="RLX87" s="157"/>
      <c r="RLY87" s="211"/>
      <c r="RLZ87" s="161"/>
      <c r="RMA87" s="161"/>
      <c r="RMB87" s="168"/>
      <c r="RMC87" s="169"/>
      <c r="RMD87" s="170"/>
      <c r="RME87" s="167"/>
      <c r="RMF87" s="43"/>
      <c r="RMG87" s="208"/>
      <c r="RMH87" s="157"/>
      <c r="RMI87" s="211"/>
      <c r="RMJ87" s="161"/>
      <c r="RMK87" s="161"/>
      <c r="RML87" s="168"/>
      <c r="RMM87" s="169"/>
      <c r="RMN87" s="170"/>
      <c r="RMO87" s="167"/>
      <c r="RMP87" s="43"/>
      <c r="RMQ87" s="208"/>
      <c r="RMR87" s="157"/>
      <c r="RMS87" s="211"/>
      <c r="RMT87" s="161"/>
      <c r="RMU87" s="161"/>
      <c r="RMV87" s="168"/>
      <c r="RMW87" s="169"/>
      <c r="RMX87" s="170"/>
      <c r="RMY87" s="167"/>
      <c r="RMZ87" s="43"/>
      <c r="RNA87" s="208"/>
      <c r="RNB87" s="157"/>
      <c r="RNC87" s="211"/>
      <c r="RND87" s="161"/>
      <c r="RNE87" s="161"/>
      <c r="RNF87" s="168"/>
      <c r="RNG87" s="169"/>
      <c r="RNH87" s="170"/>
      <c r="RNI87" s="167"/>
      <c r="RNJ87" s="43"/>
      <c r="RNK87" s="208"/>
      <c r="RNL87" s="157"/>
      <c r="RNM87" s="211"/>
      <c r="RNN87" s="161"/>
      <c r="RNO87" s="161"/>
      <c r="RNP87" s="168"/>
      <c r="RNQ87" s="169"/>
      <c r="RNR87" s="170"/>
      <c r="RNS87" s="167"/>
      <c r="RNT87" s="43"/>
      <c r="RNU87" s="208"/>
      <c r="RNV87" s="157"/>
      <c r="RNW87" s="211"/>
      <c r="RNX87" s="161"/>
      <c r="RNY87" s="161"/>
      <c r="RNZ87" s="168"/>
      <c r="ROA87" s="169"/>
      <c r="ROB87" s="170"/>
      <c r="ROC87" s="167"/>
      <c r="ROD87" s="43"/>
      <c r="ROE87" s="208"/>
      <c r="ROF87" s="157"/>
      <c r="ROG87" s="211"/>
      <c r="ROH87" s="161"/>
      <c r="ROI87" s="161"/>
      <c r="ROJ87" s="168"/>
      <c r="ROK87" s="169"/>
      <c r="ROL87" s="170"/>
      <c r="ROM87" s="167"/>
      <c r="RON87" s="43"/>
      <c r="ROO87" s="208"/>
      <c r="ROP87" s="157"/>
      <c r="ROQ87" s="211"/>
      <c r="ROR87" s="161"/>
      <c r="ROS87" s="161"/>
      <c r="ROT87" s="168"/>
      <c r="ROU87" s="169"/>
      <c r="ROV87" s="170"/>
      <c r="ROW87" s="167"/>
      <c r="ROX87" s="43"/>
      <c r="ROY87" s="208"/>
      <c r="ROZ87" s="157"/>
      <c r="RPA87" s="211"/>
      <c r="RPB87" s="161"/>
      <c r="RPC87" s="161"/>
      <c r="RPD87" s="168"/>
      <c r="RPE87" s="169"/>
      <c r="RPF87" s="170"/>
      <c r="RPG87" s="167"/>
      <c r="RPH87" s="43"/>
      <c r="RPI87" s="208"/>
      <c r="RPJ87" s="157"/>
      <c r="RPK87" s="211"/>
      <c r="RPL87" s="161"/>
      <c r="RPM87" s="161"/>
      <c r="RPN87" s="168"/>
      <c r="RPO87" s="169"/>
      <c r="RPP87" s="170"/>
      <c r="RPQ87" s="167"/>
      <c r="RPR87" s="43"/>
      <c r="RPS87" s="208"/>
      <c r="RPT87" s="157"/>
      <c r="RPU87" s="211"/>
      <c r="RPV87" s="161"/>
      <c r="RPW87" s="161"/>
      <c r="RPX87" s="168"/>
      <c r="RPY87" s="169"/>
      <c r="RPZ87" s="170"/>
      <c r="RQA87" s="167"/>
      <c r="RQB87" s="43"/>
      <c r="RQC87" s="208"/>
      <c r="RQD87" s="157"/>
      <c r="RQE87" s="211"/>
      <c r="RQF87" s="161"/>
      <c r="RQG87" s="161"/>
      <c r="RQH87" s="168"/>
      <c r="RQI87" s="169"/>
      <c r="RQJ87" s="170"/>
      <c r="RQK87" s="167"/>
      <c r="RQL87" s="43"/>
      <c r="RQM87" s="208"/>
      <c r="RQN87" s="157"/>
      <c r="RQO87" s="211"/>
      <c r="RQP87" s="161"/>
      <c r="RQQ87" s="161"/>
      <c r="RQR87" s="168"/>
      <c r="RQS87" s="169"/>
      <c r="RQT87" s="170"/>
      <c r="RQU87" s="167"/>
      <c r="RQV87" s="43"/>
      <c r="RQW87" s="208"/>
      <c r="RQX87" s="157"/>
      <c r="RQY87" s="211"/>
      <c r="RQZ87" s="161"/>
      <c r="RRA87" s="161"/>
      <c r="RRB87" s="168"/>
      <c r="RRC87" s="169"/>
      <c r="RRD87" s="170"/>
      <c r="RRE87" s="167"/>
      <c r="RRF87" s="43"/>
      <c r="RRG87" s="208"/>
      <c r="RRH87" s="157"/>
      <c r="RRI87" s="211"/>
      <c r="RRJ87" s="161"/>
      <c r="RRK87" s="161"/>
      <c r="RRL87" s="168"/>
      <c r="RRM87" s="169"/>
      <c r="RRN87" s="170"/>
      <c r="RRO87" s="167"/>
      <c r="RRP87" s="43"/>
      <c r="RRQ87" s="208"/>
      <c r="RRR87" s="157"/>
      <c r="RRS87" s="211"/>
      <c r="RRT87" s="161"/>
      <c r="RRU87" s="161"/>
      <c r="RRV87" s="168"/>
      <c r="RRW87" s="169"/>
      <c r="RRX87" s="170"/>
      <c r="RRY87" s="167"/>
      <c r="RRZ87" s="43"/>
      <c r="RSA87" s="208"/>
      <c r="RSB87" s="157"/>
      <c r="RSC87" s="211"/>
      <c r="RSD87" s="161"/>
      <c r="RSE87" s="161"/>
      <c r="RSF87" s="168"/>
      <c r="RSG87" s="169"/>
      <c r="RSH87" s="170"/>
      <c r="RSI87" s="167"/>
      <c r="RSJ87" s="43"/>
      <c r="RSK87" s="208"/>
      <c r="RSL87" s="157"/>
      <c r="RSM87" s="211"/>
      <c r="RSN87" s="161"/>
      <c r="RSO87" s="161"/>
      <c r="RSP87" s="168"/>
      <c r="RSQ87" s="169"/>
      <c r="RSR87" s="170"/>
      <c r="RSS87" s="167"/>
      <c r="RST87" s="43"/>
      <c r="RSU87" s="208"/>
      <c r="RSV87" s="157"/>
      <c r="RSW87" s="211"/>
      <c r="RSX87" s="161"/>
      <c r="RSY87" s="161"/>
      <c r="RSZ87" s="168"/>
      <c r="RTA87" s="169"/>
      <c r="RTB87" s="170"/>
      <c r="RTC87" s="167"/>
      <c r="RTD87" s="43"/>
      <c r="RTE87" s="208"/>
      <c r="RTF87" s="157"/>
      <c r="RTG87" s="211"/>
      <c r="RTH87" s="161"/>
      <c r="RTI87" s="161"/>
      <c r="RTJ87" s="168"/>
      <c r="RTK87" s="169"/>
      <c r="RTL87" s="170"/>
      <c r="RTM87" s="167"/>
      <c r="RTN87" s="43"/>
      <c r="RTO87" s="208"/>
      <c r="RTP87" s="157"/>
      <c r="RTQ87" s="211"/>
      <c r="RTR87" s="161"/>
      <c r="RTS87" s="161"/>
      <c r="RTT87" s="168"/>
      <c r="RTU87" s="169"/>
      <c r="RTV87" s="170"/>
      <c r="RTW87" s="167"/>
      <c r="RTX87" s="43"/>
      <c r="RTY87" s="208"/>
      <c r="RTZ87" s="157"/>
      <c r="RUA87" s="211"/>
      <c r="RUB87" s="161"/>
      <c r="RUC87" s="161"/>
      <c r="RUD87" s="168"/>
      <c r="RUE87" s="169"/>
      <c r="RUF87" s="170"/>
      <c r="RUG87" s="167"/>
      <c r="RUH87" s="43"/>
      <c r="RUI87" s="208"/>
      <c r="RUJ87" s="157"/>
      <c r="RUK87" s="211"/>
      <c r="RUL87" s="161"/>
      <c r="RUM87" s="161"/>
      <c r="RUN87" s="168"/>
      <c r="RUO87" s="169"/>
      <c r="RUP87" s="170"/>
      <c r="RUQ87" s="167"/>
      <c r="RUR87" s="43"/>
      <c r="RUS87" s="208"/>
      <c r="RUT87" s="157"/>
      <c r="RUU87" s="211"/>
      <c r="RUV87" s="161"/>
      <c r="RUW87" s="161"/>
      <c r="RUX87" s="168"/>
      <c r="RUY87" s="169"/>
      <c r="RUZ87" s="170"/>
      <c r="RVA87" s="167"/>
      <c r="RVB87" s="43"/>
      <c r="RVC87" s="208"/>
      <c r="RVD87" s="157"/>
      <c r="RVE87" s="211"/>
      <c r="RVF87" s="161"/>
      <c r="RVG87" s="161"/>
      <c r="RVH87" s="168"/>
      <c r="RVI87" s="169"/>
      <c r="RVJ87" s="170"/>
      <c r="RVK87" s="167"/>
      <c r="RVL87" s="43"/>
      <c r="RVM87" s="208"/>
      <c r="RVN87" s="157"/>
      <c r="RVO87" s="211"/>
      <c r="RVP87" s="161"/>
      <c r="RVQ87" s="161"/>
      <c r="RVR87" s="168"/>
      <c r="RVS87" s="169"/>
      <c r="RVT87" s="170"/>
      <c r="RVU87" s="167"/>
      <c r="RVV87" s="43"/>
      <c r="RVW87" s="208"/>
      <c r="RVX87" s="157"/>
      <c r="RVY87" s="211"/>
      <c r="RVZ87" s="161"/>
      <c r="RWA87" s="161"/>
      <c r="RWB87" s="168"/>
      <c r="RWC87" s="169"/>
      <c r="RWD87" s="170"/>
      <c r="RWE87" s="167"/>
      <c r="RWF87" s="43"/>
      <c r="RWG87" s="208"/>
      <c r="RWH87" s="157"/>
      <c r="RWI87" s="211"/>
      <c r="RWJ87" s="161"/>
      <c r="RWK87" s="161"/>
      <c r="RWL87" s="168"/>
      <c r="RWM87" s="169"/>
      <c r="RWN87" s="170"/>
      <c r="RWO87" s="167"/>
      <c r="RWP87" s="43"/>
      <c r="RWQ87" s="208"/>
      <c r="RWR87" s="157"/>
      <c r="RWS87" s="211"/>
      <c r="RWT87" s="161"/>
      <c r="RWU87" s="161"/>
      <c r="RWV87" s="168"/>
      <c r="RWW87" s="169"/>
      <c r="RWX87" s="170"/>
      <c r="RWY87" s="167"/>
      <c r="RWZ87" s="43"/>
      <c r="RXA87" s="208"/>
      <c r="RXB87" s="157"/>
      <c r="RXC87" s="211"/>
      <c r="RXD87" s="161"/>
      <c r="RXE87" s="161"/>
      <c r="RXF87" s="168"/>
      <c r="RXG87" s="169"/>
      <c r="RXH87" s="170"/>
      <c r="RXI87" s="167"/>
      <c r="RXJ87" s="43"/>
      <c r="RXK87" s="208"/>
      <c r="RXL87" s="157"/>
      <c r="RXM87" s="211"/>
      <c r="RXN87" s="161"/>
      <c r="RXO87" s="161"/>
      <c r="RXP87" s="168"/>
      <c r="RXQ87" s="169"/>
      <c r="RXR87" s="170"/>
      <c r="RXS87" s="167"/>
      <c r="RXT87" s="43"/>
      <c r="RXU87" s="208"/>
      <c r="RXV87" s="157"/>
      <c r="RXW87" s="211"/>
      <c r="RXX87" s="161"/>
      <c r="RXY87" s="161"/>
      <c r="RXZ87" s="168"/>
      <c r="RYA87" s="169"/>
      <c r="RYB87" s="170"/>
      <c r="RYC87" s="167"/>
      <c r="RYD87" s="43"/>
      <c r="RYE87" s="208"/>
      <c r="RYF87" s="157"/>
      <c r="RYG87" s="211"/>
      <c r="RYH87" s="161"/>
      <c r="RYI87" s="161"/>
      <c r="RYJ87" s="168"/>
      <c r="RYK87" s="169"/>
      <c r="RYL87" s="170"/>
      <c r="RYM87" s="167"/>
      <c r="RYN87" s="43"/>
      <c r="RYO87" s="208"/>
      <c r="RYP87" s="157"/>
      <c r="RYQ87" s="211"/>
      <c r="RYR87" s="161"/>
      <c r="RYS87" s="161"/>
      <c r="RYT87" s="168"/>
      <c r="RYU87" s="169"/>
      <c r="RYV87" s="170"/>
      <c r="RYW87" s="167"/>
      <c r="RYX87" s="43"/>
      <c r="RYY87" s="208"/>
      <c r="RYZ87" s="157"/>
      <c r="RZA87" s="211"/>
      <c r="RZB87" s="161"/>
      <c r="RZC87" s="161"/>
      <c r="RZD87" s="168"/>
      <c r="RZE87" s="169"/>
      <c r="RZF87" s="170"/>
      <c r="RZG87" s="167"/>
      <c r="RZH87" s="43"/>
      <c r="RZI87" s="208"/>
      <c r="RZJ87" s="157"/>
      <c r="RZK87" s="211"/>
      <c r="RZL87" s="161"/>
      <c r="RZM87" s="161"/>
      <c r="RZN87" s="168"/>
      <c r="RZO87" s="169"/>
      <c r="RZP87" s="170"/>
      <c r="RZQ87" s="167"/>
      <c r="RZR87" s="43"/>
      <c r="RZS87" s="208"/>
      <c r="RZT87" s="157"/>
      <c r="RZU87" s="211"/>
      <c r="RZV87" s="161"/>
      <c r="RZW87" s="161"/>
      <c r="RZX87" s="168"/>
      <c r="RZY87" s="169"/>
      <c r="RZZ87" s="170"/>
      <c r="SAA87" s="167"/>
      <c r="SAB87" s="43"/>
      <c r="SAC87" s="208"/>
      <c r="SAD87" s="157"/>
      <c r="SAE87" s="211"/>
      <c r="SAF87" s="161"/>
      <c r="SAG87" s="161"/>
      <c r="SAH87" s="168"/>
      <c r="SAI87" s="169"/>
      <c r="SAJ87" s="170"/>
      <c r="SAK87" s="167"/>
      <c r="SAL87" s="43"/>
      <c r="SAM87" s="208"/>
      <c r="SAN87" s="157"/>
      <c r="SAO87" s="211"/>
      <c r="SAP87" s="161"/>
      <c r="SAQ87" s="161"/>
      <c r="SAR87" s="168"/>
      <c r="SAS87" s="169"/>
      <c r="SAT87" s="170"/>
      <c r="SAU87" s="167"/>
      <c r="SAV87" s="43"/>
      <c r="SAW87" s="208"/>
      <c r="SAX87" s="157"/>
      <c r="SAY87" s="211"/>
      <c r="SAZ87" s="161"/>
      <c r="SBA87" s="161"/>
      <c r="SBB87" s="168"/>
      <c r="SBC87" s="169"/>
      <c r="SBD87" s="170"/>
      <c r="SBE87" s="167"/>
      <c r="SBF87" s="43"/>
      <c r="SBG87" s="208"/>
      <c r="SBH87" s="157"/>
      <c r="SBI87" s="211"/>
      <c r="SBJ87" s="161"/>
      <c r="SBK87" s="161"/>
      <c r="SBL87" s="168"/>
      <c r="SBM87" s="169"/>
      <c r="SBN87" s="170"/>
      <c r="SBO87" s="167"/>
      <c r="SBP87" s="43"/>
      <c r="SBQ87" s="208"/>
      <c r="SBR87" s="157"/>
      <c r="SBS87" s="211"/>
      <c r="SBT87" s="161"/>
      <c r="SBU87" s="161"/>
      <c r="SBV87" s="168"/>
      <c r="SBW87" s="169"/>
      <c r="SBX87" s="170"/>
      <c r="SBY87" s="167"/>
      <c r="SBZ87" s="43"/>
      <c r="SCA87" s="208"/>
      <c r="SCB87" s="157"/>
      <c r="SCC87" s="211"/>
      <c r="SCD87" s="161"/>
      <c r="SCE87" s="161"/>
      <c r="SCF87" s="168"/>
      <c r="SCG87" s="169"/>
      <c r="SCH87" s="170"/>
      <c r="SCI87" s="167"/>
      <c r="SCJ87" s="43"/>
      <c r="SCK87" s="208"/>
      <c r="SCL87" s="157"/>
      <c r="SCM87" s="211"/>
      <c r="SCN87" s="161"/>
      <c r="SCO87" s="161"/>
      <c r="SCP87" s="168"/>
      <c r="SCQ87" s="169"/>
      <c r="SCR87" s="170"/>
      <c r="SCS87" s="167"/>
      <c r="SCT87" s="43"/>
      <c r="SCU87" s="208"/>
      <c r="SCV87" s="157"/>
      <c r="SCW87" s="211"/>
      <c r="SCX87" s="161"/>
      <c r="SCY87" s="161"/>
      <c r="SCZ87" s="168"/>
      <c r="SDA87" s="169"/>
      <c r="SDB87" s="170"/>
      <c r="SDC87" s="167"/>
      <c r="SDD87" s="43"/>
      <c r="SDE87" s="208"/>
      <c r="SDF87" s="157"/>
      <c r="SDG87" s="211"/>
      <c r="SDH87" s="161"/>
      <c r="SDI87" s="161"/>
      <c r="SDJ87" s="168"/>
      <c r="SDK87" s="169"/>
      <c r="SDL87" s="170"/>
      <c r="SDM87" s="167"/>
      <c r="SDN87" s="43"/>
      <c r="SDO87" s="208"/>
      <c r="SDP87" s="157"/>
      <c r="SDQ87" s="211"/>
      <c r="SDR87" s="161"/>
      <c r="SDS87" s="161"/>
      <c r="SDT87" s="168"/>
      <c r="SDU87" s="169"/>
      <c r="SDV87" s="170"/>
      <c r="SDW87" s="167"/>
      <c r="SDX87" s="43"/>
      <c r="SDY87" s="208"/>
      <c r="SDZ87" s="157"/>
      <c r="SEA87" s="211"/>
      <c r="SEB87" s="161"/>
      <c r="SEC87" s="161"/>
      <c r="SED87" s="168"/>
      <c r="SEE87" s="169"/>
      <c r="SEF87" s="170"/>
      <c r="SEG87" s="167"/>
      <c r="SEH87" s="43"/>
      <c r="SEI87" s="208"/>
      <c r="SEJ87" s="157"/>
      <c r="SEK87" s="211"/>
      <c r="SEL87" s="161"/>
      <c r="SEM87" s="161"/>
      <c r="SEN87" s="168"/>
      <c r="SEO87" s="169"/>
      <c r="SEP87" s="170"/>
      <c r="SEQ87" s="167"/>
      <c r="SER87" s="43"/>
      <c r="SES87" s="208"/>
      <c r="SET87" s="157"/>
      <c r="SEU87" s="211"/>
      <c r="SEV87" s="161"/>
      <c r="SEW87" s="161"/>
      <c r="SEX87" s="168"/>
      <c r="SEY87" s="169"/>
      <c r="SEZ87" s="170"/>
      <c r="SFA87" s="167"/>
      <c r="SFB87" s="43"/>
      <c r="SFC87" s="208"/>
      <c r="SFD87" s="157"/>
      <c r="SFE87" s="211"/>
      <c r="SFF87" s="161"/>
      <c r="SFG87" s="161"/>
      <c r="SFH87" s="168"/>
      <c r="SFI87" s="169"/>
      <c r="SFJ87" s="170"/>
      <c r="SFK87" s="167"/>
      <c r="SFL87" s="43"/>
      <c r="SFM87" s="208"/>
      <c r="SFN87" s="157"/>
      <c r="SFO87" s="211"/>
      <c r="SFP87" s="161"/>
      <c r="SFQ87" s="161"/>
      <c r="SFR87" s="168"/>
      <c r="SFS87" s="169"/>
      <c r="SFT87" s="170"/>
      <c r="SFU87" s="167"/>
      <c r="SFV87" s="43"/>
      <c r="SFW87" s="208"/>
      <c r="SFX87" s="157"/>
      <c r="SFY87" s="211"/>
      <c r="SFZ87" s="161"/>
      <c r="SGA87" s="161"/>
      <c r="SGB87" s="168"/>
      <c r="SGC87" s="169"/>
      <c r="SGD87" s="170"/>
      <c r="SGE87" s="167"/>
      <c r="SGF87" s="43"/>
      <c r="SGG87" s="208"/>
      <c r="SGH87" s="157"/>
      <c r="SGI87" s="211"/>
      <c r="SGJ87" s="161"/>
      <c r="SGK87" s="161"/>
      <c r="SGL87" s="168"/>
      <c r="SGM87" s="169"/>
      <c r="SGN87" s="170"/>
      <c r="SGO87" s="167"/>
      <c r="SGP87" s="43"/>
      <c r="SGQ87" s="208"/>
      <c r="SGR87" s="157"/>
      <c r="SGS87" s="211"/>
      <c r="SGT87" s="161"/>
      <c r="SGU87" s="161"/>
      <c r="SGV87" s="168"/>
      <c r="SGW87" s="169"/>
      <c r="SGX87" s="170"/>
      <c r="SGY87" s="167"/>
      <c r="SGZ87" s="43"/>
      <c r="SHA87" s="208"/>
      <c r="SHB87" s="157"/>
      <c r="SHC87" s="211"/>
      <c r="SHD87" s="161"/>
      <c r="SHE87" s="161"/>
      <c r="SHF87" s="168"/>
      <c r="SHG87" s="169"/>
      <c r="SHH87" s="170"/>
      <c r="SHI87" s="167"/>
      <c r="SHJ87" s="43"/>
      <c r="SHK87" s="208"/>
      <c r="SHL87" s="157"/>
      <c r="SHM87" s="211"/>
      <c r="SHN87" s="161"/>
      <c r="SHO87" s="161"/>
      <c r="SHP87" s="168"/>
      <c r="SHQ87" s="169"/>
      <c r="SHR87" s="170"/>
      <c r="SHS87" s="167"/>
      <c r="SHT87" s="43"/>
      <c r="SHU87" s="208"/>
      <c r="SHV87" s="157"/>
      <c r="SHW87" s="211"/>
      <c r="SHX87" s="161"/>
      <c r="SHY87" s="161"/>
      <c r="SHZ87" s="168"/>
      <c r="SIA87" s="169"/>
      <c r="SIB87" s="170"/>
      <c r="SIC87" s="167"/>
      <c r="SID87" s="43"/>
      <c r="SIE87" s="208"/>
      <c r="SIF87" s="157"/>
      <c r="SIG87" s="211"/>
      <c r="SIH87" s="161"/>
      <c r="SII87" s="161"/>
      <c r="SIJ87" s="168"/>
      <c r="SIK87" s="169"/>
      <c r="SIL87" s="170"/>
      <c r="SIM87" s="167"/>
      <c r="SIN87" s="43"/>
      <c r="SIO87" s="208"/>
      <c r="SIP87" s="157"/>
      <c r="SIQ87" s="211"/>
      <c r="SIR87" s="161"/>
      <c r="SIS87" s="161"/>
      <c r="SIT87" s="168"/>
      <c r="SIU87" s="169"/>
      <c r="SIV87" s="170"/>
      <c r="SIW87" s="167"/>
      <c r="SIX87" s="43"/>
      <c r="SIY87" s="208"/>
      <c r="SIZ87" s="157"/>
      <c r="SJA87" s="211"/>
      <c r="SJB87" s="161"/>
      <c r="SJC87" s="161"/>
      <c r="SJD87" s="168"/>
      <c r="SJE87" s="169"/>
      <c r="SJF87" s="170"/>
      <c r="SJG87" s="167"/>
      <c r="SJH87" s="43"/>
      <c r="SJI87" s="208"/>
      <c r="SJJ87" s="157"/>
      <c r="SJK87" s="211"/>
      <c r="SJL87" s="161"/>
      <c r="SJM87" s="161"/>
      <c r="SJN87" s="168"/>
      <c r="SJO87" s="169"/>
      <c r="SJP87" s="170"/>
      <c r="SJQ87" s="167"/>
      <c r="SJR87" s="43"/>
      <c r="SJS87" s="208"/>
      <c r="SJT87" s="157"/>
      <c r="SJU87" s="211"/>
      <c r="SJV87" s="161"/>
      <c r="SJW87" s="161"/>
      <c r="SJX87" s="168"/>
      <c r="SJY87" s="169"/>
      <c r="SJZ87" s="170"/>
      <c r="SKA87" s="167"/>
      <c r="SKB87" s="43"/>
      <c r="SKC87" s="208"/>
      <c r="SKD87" s="157"/>
      <c r="SKE87" s="211"/>
      <c r="SKF87" s="161"/>
      <c r="SKG87" s="161"/>
      <c r="SKH87" s="168"/>
      <c r="SKI87" s="169"/>
      <c r="SKJ87" s="170"/>
      <c r="SKK87" s="167"/>
      <c r="SKL87" s="43"/>
      <c r="SKM87" s="208"/>
      <c r="SKN87" s="157"/>
      <c r="SKO87" s="211"/>
      <c r="SKP87" s="161"/>
      <c r="SKQ87" s="161"/>
      <c r="SKR87" s="168"/>
      <c r="SKS87" s="169"/>
      <c r="SKT87" s="170"/>
      <c r="SKU87" s="167"/>
      <c r="SKV87" s="43"/>
      <c r="SKW87" s="208"/>
      <c r="SKX87" s="157"/>
      <c r="SKY87" s="211"/>
      <c r="SKZ87" s="161"/>
      <c r="SLA87" s="161"/>
      <c r="SLB87" s="168"/>
      <c r="SLC87" s="169"/>
      <c r="SLD87" s="170"/>
      <c r="SLE87" s="167"/>
      <c r="SLF87" s="43"/>
      <c r="SLG87" s="208"/>
      <c r="SLH87" s="157"/>
      <c r="SLI87" s="211"/>
      <c r="SLJ87" s="161"/>
      <c r="SLK87" s="161"/>
      <c r="SLL87" s="168"/>
      <c r="SLM87" s="169"/>
      <c r="SLN87" s="170"/>
      <c r="SLO87" s="167"/>
      <c r="SLP87" s="43"/>
      <c r="SLQ87" s="208"/>
      <c r="SLR87" s="157"/>
      <c r="SLS87" s="211"/>
      <c r="SLT87" s="161"/>
      <c r="SLU87" s="161"/>
      <c r="SLV87" s="168"/>
      <c r="SLW87" s="169"/>
      <c r="SLX87" s="170"/>
      <c r="SLY87" s="167"/>
      <c r="SLZ87" s="43"/>
      <c r="SMA87" s="208"/>
      <c r="SMB87" s="157"/>
      <c r="SMC87" s="211"/>
      <c r="SMD87" s="161"/>
      <c r="SME87" s="161"/>
      <c r="SMF87" s="168"/>
      <c r="SMG87" s="169"/>
      <c r="SMH87" s="170"/>
      <c r="SMI87" s="167"/>
      <c r="SMJ87" s="43"/>
      <c r="SMK87" s="208"/>
      <c r="SML87" s="157"/>
      <c r="SMM87" s="211"/>
      <c r="SMN87" s="161"/>
      <c r="SMO87" s="161"/>
      <c r="SMP87" s="168"/>
      <c r="SMQ87" s="169"/>
      <c r="SMR87" s="170"/>
      <c r="SMS87" s="167"/>
      <c r="SMT87" s="43"/>
      <c r="SMU87" s="208"/>
      <c r="SMV87" s="157"/>
      <c r="SMW87" s="211"/>
      <c r="SMX87" s="161"/>
      <c r="SMY87" s="161"/>
      <c r="SMZ87" s="168"/>
      <c r="SNA87" s="169"/>
      <c r="SNB87" s="170"/>
      <c r="SNC87" s="167"/>
      <c r="SND87" s="43"/>
      <c r="SNE87" s="208"/>
      <c r="SNF87" s="157"/>
      <c r="SNG87" s="211"/>
      <c r="SNH87" s="161"/>
      <c r="SNI87" s="161"/>
      <c r="SNJ87" s="168"/>
      <c r="SNK87" s="169"/>
      <c r="SNL87" s="170"/>
      <c r="SNM87" s="167"/>
      <c r="SNN87" s="43"/>
      <c r="SNO87" s="208"/>
      <c r="SNP87" s="157"/>
      <c r="SNQ87" s="211"/>
      <c r="SNR87" s="161"/>
      <c r="SNS87" s="161"/>
      <c r="SNT87" s="168"/>
      <c r="SNU87" s="169"/>
      <c r="SNV87" s="170"/>
      <c r="SNW87" s="167"/>
      <c r="SNX87" s="43"/>
      <c r="SNY87" s="208"/>
      <c r="SNZ87" s="157"/>
      <c r="SOA87" s="211"/>
      <c r="SOB87" s="161"/>
      <c r="SOC87" s="161"/>
      <c r="SOD87" s="168"/>
      <c r="SOE87" s="169"/>
      <c r="SOF87" s="170"/>
      <c r="SOG87" s="167"/>
      <c r="SOH87" s="43"/>
      <c r="SOI87" s="208"/>
      <c r="SOJ87" s="157"/>
      <c r="SOK87" s="211"/>
      <c r="SOL87" s="161"/>
      <c r="SOM87" s="161"/>
      <c r="SON87" s="168"/>
      <c r="SOO87" s="169"/>
      <c r="SOP87" s="170"/>
      <c r="SOQ87" s="167"/>
      <c r="SOR87" s="43"/>
      <c r="SOS87" s="208"/>
      <c r="SOT87" s="157"/>
      <c r="SOU87" s="211"/>
      <c r="SOV87" s="161"/>
      <c r="SOW87" s="161"/>
      <c r="SOX87" s="168"/>
      <c r="SOY87" s="169"/>
      <c r="SOZ87" s="170"/>
      <c r="SPA87" s="167"/>
      <c r="SPB87" s="43"/>
      <c r="SPC87" s="208"/>
      <c r="SPD87" s="157"/>
      <c r="SPE87" s="211"/>
      <c r="SPF87" s="161"/>
      <c r="SPG87" s="161"/>
      <c r="SPH87" s="168"/>
      <c r="SPI87" s="169"/>
      <c r="SPJ87" s="170"/>
      <c r="SPK87" s="167"/>
      <c r="SPL87" s="43"/>
      <c r="SPM87" s="208"/>
      <c r="SPN87" s="157"/>
      <c r="SPO87" s="211"/>
      <c r="SPP87" s="161"/>
      <c r="SPQ87" s="161"/>
      <c r="SPR87" s="168"/>
      <c r="SPS87" s="169"/>
      <c r="SPT87" s="170"/>
      <c r="SPU87" s="167"/>
      <c r="SPV87" s="43"/>
      <c r="SPW87" s="208"/>
      <c r="SPX87" s="157"/>
      <c r="SPY87" s="211"/>
      <c r="SPZ87" s="161"/>
      <c r="SQA87" s="161"/>
      <c r="SQB87" s="168"/>
      <c r="SQC87" s="169"/>
      <c r="SQD87" s="170"/>
      <c r="SQE87" s="167"/>
      <c r="SQF87" s="43"/>
      <c r="SQG87" s="208"/>
      <c r="SQH87" s="157"/>
      <c r="SQI87" s="211"/>
      <c r="SQJ87" s="161"/>
      <c r="SQK87" s="161"/>
      <c r="SQL87" s="168"/>
      <c r="SQM87" s="169"/>
      <c r="SQN87" s="170"/>
      <c r="SQO87" s="167"/>
      <c r="SQP87" s="43"/>
      <c r="SQQ87" s="208"/>
      <c r="SQR87" s="157"/>
      <c r="SQS87" s="211"/>
      <c r="SQT87" s="161"/>
      <c r="SQU87" s="161"/>
      <c r="SQV87" s="168"/>
      <c r="SQW87" s="169"/>
      <c r="SQX87" s="170"/>
      <c r="SQY87" s="167"/>
      <c r="SQZ87" s="43"/>
      <c r="SRA87" s="208"/>
      <c r="SRB87" s="157"/>
      <c r="SRC87" s="211"/>
      <c r="SRD87" s="161"/>
      <c r="SRE87" s="161"/>
      <c r="SRF87" s="168"/>
      <c r="SRG87" s="169"/>
      <c r="SRH87" s="170"/>
      <c r="SRI87" s="167"/>
      <c r="SRJ87" s="43"/>
      <c r="SRK87" s="208"/>
      <c r="SRL87" s="157"/>
      <c r="SRM87" s="211"/>
      <c r="SRN87" s="161"/>
      <c r="SRO87" s="161"/>
      <c r="SRP87" s="168"/>
      <c r="SRQ87" s="169"/>
      <c r="SRR87" s="170"/>
      <c r="SRS87" s="167"/>
      <c r="SRT87" s="43"/>
      <c r="SRU87" s="208"/>
      <c r="SRV87" s="157"/>
      <c r="SRW87" s="211"/>
      <c r="SRX87" s="161"/>
      <c r="SRY87" s="161"/>
      <c r="SRZ87" s="168"/>
      <c r="SSA87" s="169"/>
      <c r="SSB87" s="170"/>
      <c r="SSC87" s="167"/>
      <c r="SSD87" s="43"/>
      <c r="SSE87" s="208"/>
      <c r="SSF87" s="157"/>
      <c r="SSG87" s="211"/>
      <c r="SSH87" s="161"/>
      <c r="SSI87" s="161"/>
      <c r="SSJ87" s="168"/>
      <c r="SSK87" s="169"/>
      <c r="SSL87" s="170"/>
      <c r="SSM87" s="167"/>
      <c r="SSN87" s="43"/>
      <c r="SSO87" s="208"/>
      <c r="SSP87" s="157"/>
      <c r="SSQ87" s="211"/>
      <c r="SSR87" s="161"/>
      <c r="SSS87" s="161"/>
      <c r="SST87" s="168"/>
      <c r="SSU87" s="169"/>
      <c r="SSV87" s="170"/>
      <c r="SSW87" s="167"/>
      <c r="SSX87" s="43"/>
      <c r="SSY87" s="208"/>
      <c r="SSZ87" s="157"/>
      <c r="STA87" s="211"/>
      <c r="STB87" s="161"/>
      <c r="STC87" s="161"/>
      <c r="STD87" s="168"/>
      <c r="STE87" s="169"/>
      <c r="STF87" s="170"/>
      <c r="STG87" s="167"/>
      <c r="STH87" s="43"/>
      <c r="STI87" s="208"/>
      <c r="STJ87" s="157"/>
      <c r="STK87" s="211"/>
      <c r="STL87" s="161"/>
      <c r="STM87" s="161"/>
      <c r="STN87" s="168"/>
      <c r="STO87" s="169"/>
      <c r="STP87" s="170"/>
      <c r="STQ87" s="167"/>
      <c r="STR87" s="43"/>
      <c r="STS87" s="208"/>
      <c r="STT87" s="157"/>
      <c r="STU87" s="211"/>
      <c r="STV87" s="161"/>
      <c r="STW87" s="161"/>
      <c r="STX87" s="168"/>
      <c r="STY87" s="169"/>
      <c r="STZ87" s="170"/>
      <c r="SUA87" s="167"/>
      <c r="SUB87" s="43"/>
      <c r="SUC87" s="208"/>
      <c r="SUD87" s="157"/>
      <c r="SUE87" s="211"/>
      <c r="SUF87" s="161"/>
      <c r="SUG87" s="161"/>
      <c r="SUH87" s="168"/>
      <c r="SUI87" s="169"/>
      <c r="SUJ87" s="170"/>
      <c r="SUK87" s="167"/>
      <c r="SUL87" s="43"/>
      <c r="SUM87" s="208"/>
      <c r="SUN87" s="157"/>
      <c r="SUO87" s="211"/>
      <c r="SUP87" s="161"/>
      <c r="SUQ87" s="161"/>
      <c r="SUR87" s="168"/>
      <c r="SUS87" s="169"/>
      <c r="SUT87" s="170"/>
      <c r="SUU87" s="167"/>
      <c r="SUV87" s="43"/>
      <c r="SUW87" s="208"/>
      <c r="SUX87" s="157"/>
      <c r="SUY87" s="211"/>
      <c r="SUZ87" s="161"/>
      <c r="SVA87" s="161"/>
      <c r="SVB87" s="168"/>
      <c r="SVC87" s="169"/>
      <c r="SVD87" s="170"/>
      <c r="SVE87" s="167"/>
      <c r="SVF87" s="43"/>
      <c r="SVG87" s="208"/>
      <c r="SVH87" s="157"/>
      <c r="SVI87" s="211"/>
      <c r="SVJ87" s="161"/>
      <c r="SVK87" s="161"/>
      <c r="SVL87" s="168"/>
      <c r="SVM87" s="169"/>
      <c r="SVN87" s="170"/>
      <c r="SVO87" s="167"/>
      <c r="SVP87" s="43"/>
      <c r="SVQ87" s="208"/>
      <c r="SVR87" s="157"/>
      <c r="SVS87" s="211"/>
      <c r="SVT87" s="161"/>
      <c r="SVU87" s="161"/>
      <c r="SVV87" s="168"/>
      <c r="SVW87" s="169"/>
      <c r="SVX87" s="170"/>
      <c r="SVY87" s="167"/>
      <c r="SVZ87" s="43"/>
      <c r="SWA87" s="208"/>
      <c r="SWB87" s="157"/>
      <c r="SWC87" s="211"/>
      <c r="SWD87" s="161"/>
      <c r="SWE87" s="161"/>
      <c r="SWF87" s="168"/>
      <c r="SWG87" s="169"/>
      <c r="SWH87" s="170"/>
      <c r="SWI87" s="167"/>
      <c r="SWJ87" s="43"/>
      <c r="SWK87" s="208"/>
      <c r="SWL87" s="157"/>
      <c r="SWM87" s="211"/>
      <c r="SWN87" s="161"/>
      <c r="SWO87" s="161"/>
      <c r="SWP87" s="168"/>
      <c r="SWQ87" s="169"/>
      <c r="SWR87" s="170"/>
      <c r="SWS87" s="167"/>
      <c r="SWT87" s="43"/>
      <c r="SWU87" s="208"/>
      <c r="SWV87" s="157"/>
      <c r="SWW87" s="211"/>
      <c r="SWX87" s="161"/>
      <c r="SWY87" s="161"/>
      <c r="SWZ87" s="168"/>
      <c r="SXA87" s="169"/>
      <c r="SXB87" s="170"/>
      <c r="SXC87" s="167"/>
      <c r="SXD87" s="43"/>
      <c r="SXE87" s="208"/>
      <c r="SXF87" s="157"/>
      <c r="SXG87" s="211"/>
      <c r="SXH87" s="161"/>
      <c r="SXI87" s="161"/>
      <c r="SXJ87" s="168"/>
      <c r="SXK87" s="169"/>
      <c r="SXL87" s="170"/>
      <c r="SXM87" s="167"/>
      <c r="SXN87" s="43"/>
      <c r="SXO87" s="208"/>
      <c r="SXP87" s="157"/>
      <c r="SXQ87" s="211"/>
      <c r="SXR87" s="161"/>
      <c r="SXS87" s="161"/>
      <c r="SXT87" s="168"/>
      <c r="SXU87" s="169"/>
      <c r="SXV87" s="170"/>
      <c r="SXW87" s="167"/>
      <c r="SXX87" s="43"/>
      <c r="SXY87" s="208"/>
      <c r="SXZ87" s="157"/>
      <c r="SYA87" s="211"/>
      <c r="SYB87" s="161"/>
      <c r="SYC87" s="161"/>
      <c r="SYD87" s="168"/>
      <c r="SYE87" s="169"/>
      <c r="SYF87" s="170"/>
      <c r="SYG87" s="167"/>
      <c r="SYH87" s="43"/>
      <c r="SYI87" s="208"/>
      <c r="SYJ87" s="157"/>
      <c r="SYK87" s="211"/>
      <c r="SYL87" s="161"/>
      <c r="SYM87" s="161"/>
      <c r="SYN87" s="168"/>
      <c r="SYO87" s="169"/>
      <c r="SYP87" s="170"/>
      <c r="SYQ87" s="167"/>
      <c r="SYR87" s="43"/>
      <c r="SYS87" s="208"/>
      <c r="SYT87" s="157"/>
      <c r="SYU87" s="211"/>
      <c r="SYV87" s="161"/>
      <c r="SYW87" s="161"/>
      <c r="SYX87" s="168"/>
      <c r="SYY87" s="169"/>
      <c r="SYZ87" s="170"/>
      <c r="SZA87" s="167"/>
      <c r="SZB87" s="43"/>
      <c r="SZC87" s="208"/>
      <c r="SZD87" s="157"/>
      <c r="SZE87" s="211"/>
      <c r="SZF87" s="161"/>
      <c r="SZG87" s="161"/>
      <c r="SZH87" s="168"/>
      <c r="SZI87" s="169"/>
      <c r="SZJ87" s="170"/>
      <c r="SZK87" s="167"/>
      <c r="SZL87" s="43"/>
      <c r="SZM87" s="208"/>
      <c r="SZN87" s="157"/>
      <c r="SZO87" s="211"/>
      <c r="SZP87" s="161"/>
      <c r="SZQ87" s="161"/>
      <c r="SZR87" s="168"/>
      <c r="SZS87" s="169"/>
      <c r="SZT87" s="170"/>
      <c r="SZU87" s="167"/>
      <c r="SZV87" s="43"/>
      <c r="SZW87" s="208"/>
      <c r="SZX87" s="157"/>
      <c r="SZY87" s="211"/>
      <c r="SZZ87" s="161"/>
      <c r="TAA87" s="161"/>
      <c r="TAB87" s="168"/>
      <c r="TAC87" s="169"/>
      <c r="TAD87" s="170"/>
      <c r="TAE87" s="167"/>
      <c r="TAF87" s="43"/>
      <c r="TAG87" s="208"/>
      <c r="TAH87" s="157"/>
      <c r="TAI87" s="211"/>
      <c r="TAJ87" s="161"/>
      <c r="TAK87" s="161"/>
      <c r="TAL87" s="168"/>
      <c r="TAM87" s="169"/>
      <c r="TAN87" s="170"/>
      <c r="TAO87" s="167"/>
      <c r="TAP87" s="43"/>
      <c r="TAQ87" s="208"/>
      <c r="TAR87" s="157"/>
      <c r="TAS87" s="211"/>
      <c r="TAT87" s="161"/>
      <c r="TAU87" s="161"/>
      <c r="TAV87" s="168"/>
      <c r="TAW87" s="169"/>
      <c r="TAX87" s="170"/>
      <c r="TAY87" s="167"/>
      <c r="TAZ87" s="43"/>
      <c r="TBA87" s="208"/>
      <c r="TBB87" s="157"/>
      <c r="TBC87" s="211"/>
      <c r="TBD87" s="161"/>
      <c r="TBE87" s="161"/>
      <c r="TBF87" s="168"/>
      <c r="TBG87" s="169"/>
      <c r="TBH87" s="170"/>
      <c r="TBI87" s="167"/>
      <c r="TBJ87" s="43"/>
      <c r="TBK87" s="208"/>
      <c r="TBL87" s="157"/>
      <c r="TBM87" s="211"/>
      <c r="TBN87" s="161"/>
      <c r="TBO87" s="161"/>
      <c r="TBP87" s="168"/>
      <c r="TBQ87" s="169"/>
      <c r="TBR87" s="170"/>
      <c r="TBS87" s="167"/>
      <c r="TBT87" s="43"/>
      <c r="TBU87" s="208"/>
      <c r="TBV87" s="157"/>
      <c r="TBW87" s="211"/>
      <c r="TBX87" s="161"/>
      <c r="TBY87" s="161"/>
      <c r="TBZ87" s="168"/>
      <c r="TCA87" s="169"/>
      <c r="TCB87" s="170"/>
      <c r="TCC87" s="167"/>
      <c r="TCD87" s="43"/>
      <c r="TCE87" s="208"/>
      <c r="TCF87" s="157"/>
      <c r="TCG87" s="211"/>
      <c r="TCH87" s="161"/>
      <c r="TCI87" s="161"/>
      <c r="TCJ87" s="168"/>
      <c r="TCK87" s="169"/>
      <c r="TCL87" s="170"/>
      <c r="TCM87" s="167"/>
      <c r="TCN87" s="43"/>
      <c r="TCO87" s="208"/>
      <c r="TCP87" s="157"/>
      <c r="TCQ87" s="211"/>
      <c r="TCR87" s="161"/>
      <c r="TCS87" s="161"/>
      <c r="TCT87" s="168"/>
      <c r="TCU87" s="169"/>
      <c r="TCV87" s="170"/>
      <c r="TCW87" s="167"/>
      <c r="TCX87" s="43"/>
      <c r="TCY87" s="208"/>
      <c r="TCZ87" s="157"/>
      <c r="TDA87" s="211"/>
      <c r="TDB87" s="161"/>
      <c r="TDC87" s="161"/>
      <c r="TDD87" s="168"/>
      <c r="TDE87" s="169"/>
      <c r="TDF87" s="170"/>
      <c r="TDG87" s="167"/>
      <c r="TDH87" s="43"/>
      <c r="TDI87" s="208"/>
      <c r="TDJ87" s="157"/>
      <c r="TDK87" s="211"/>
      <c r="TDL87" s="161"/>
      <c r="TDM87" s="161"/>
      <c r="TDN87" s="168"/>
      <c r="TDO87" s="169"/>
      <c r="TDP87" s="170"/>
      <c r="TDQ87" s="167"/>
      <c r="TDR87" s="43"/>
      <c r="TDS87" s="208"/>
      <c r="TDT87" s="157"/>
      <c r="TDU87" s="211"/>
      <c r="TDV87" s="161"/>
      <c r="TDW87" s="161"/>
      <c r="TDX87" s="168"/>
      <c r="TDY87" s="169"/>
      <c r="TDZ87" s="170"/>
      <c r="TEA87" s="167"/>
      <c r="TEB87" s="43"/>
      <c r="TEC87" s="208"/>
      <c r="TED87" s="157"/>
      <c r="TEE87" s="211"/>
      <c r="TEF87" s="161"/>
      <c r="TEG87" s="161"/>
      <c r="TEH87" s="168"/>
      <c r="TEI87" s="169"/>
      <c r="TEJ87" s="170"/>
      <c r="TEK87" s="167"/>
      <c r="TEL87" s="43"/>
      <c r="TEM87" s="208"/>
      <c r="TEN87" s="157"/>
      <c r="TEO87" s="211"/>
      <c r="TEP87" s="161"/>
      <c r="TEQ87" s="161"/>
      <c r="TER87" s="168"/>
      <c r="TES87" s="169"/>
      <c r="TET87" s="170"/>
      <c r="TEU87" s="167"/>
      <c r="TEV87" s="43"/>
      <c r="TEW87" s="208"/>
      <c r="TEX87" s="157"/>
      <c r="TEY87" s="211"/>
      <c r="TEZ87" s="161"/>
      <c r="TFA87" s="161"/>
      <c r="TFB87" s="168"/>
      <c r="TFC87" s="169"/>
      <c r="TFD87" s="170"/>
      <c r="TFE87" s="167"/>
      <c r="TFF87" s="43"/>
      <c r="TFG87" s="208"/>
      <c r="TFH87" s="157"/>
      <c r="TFI87" s="211"/>
      <c r="TFJ87" s="161"/>
      <c r="TFK87" s="161"/>
      <c r="TFL87" s="168"/>
      <c r="TFM87" s="169"/>
      <c r="TFN87" s="170"/>
      <c r="TFO87" s="167"/>
      <c r="TFP87" s="43"/>
      <c r="TFQ87" s="208"/>
      <c r="TFR87" s="157"/>
      <c r="TFS87" s="211"/>
      <c r="TFT87" s="161"/>
      <c r="TFU87" s="161"/>
      <c r="TFV87" s="168"/>
      <c r="TFW87" s="169"/>
      <c r="TFX87" s="170"/>
      <c r="TFY87" s="167"/>
      <c r="TFZ87" s="43"/>
      <c r="TGA87" s="208"/>
      <c r="TGB87" s="157"/>
      <c r="TGC87" s="211"/>
      <c r="TGD87" s="161"/>
      <c r="TGE87" s="161"/>
      <c r="TGF87" s="168"/>
      <c r="TGG87" s="169"/>
      <c r="TGH87" s="170"/>
      <c r="TGI87" s="167"/>
      <c r="TGJ87" s="43"/>
      <c r="TGK87" s="208"/>
      <c r="TGL87" s="157"/>
      <c r="TGM87" s="211"/>
      <c r="TGN87" s="161"/>
      <c r="TGO87" s="161"/>
      <c r="TGP87" s="168"/>
      <c r="TGQ87" s="169"/>
      <c r="TGR87" s="170"/>
      <c r="TGS87" s="167"/>
      <c r="TGT87" s="43"/>
      <c r="TGU87" s="208"/>
      <c r="TGV87" s="157"/>
      <c r="TGW87" s="211"/>
      <c r="TGX87" s="161"/>
      <c r="TGY87" s="161"/>
      <c r="TGZ87" s="168"/>
      <c r="THA87" s="169"/>
      <c r="THB87" s="170"/>
      <c r="THC87" s="167"/>
      <c r="THD87" s="43"/>
      <c r="THE87" s="208"/>
      <c r="THF87" s="157"/>
      <c r="THG87" s="211"/>
      <c r="THH87" s="161"/>
      <c r="THI87" s="161"/>
      <c r="THJ87" s="168"/>
      <c r="THK87" s="169"/>
      <c r="THL87" s="170"/>
      <c r="THM87" s="167"/>
      <c r="THN87" s="43"/>
      <c r="THO87" s="208"/>
      <c r="THP87" s="157"/>
      <c r="THQ87" s="211"/>
      <c r="THR87" s="161"/>
      <c r="THS87" s="161"/>
      <c r="THT87" s="168"/>
      <c r="THU87" s="169"/>
      <c r="THV87" s="170"/>
      <c r="THW87" s="167"/>
      <c r="THX87" s="43"/>
      <c r="THY87" s="208"/>
      <c r="THZ87" s="157"/>
      <c r="TIA87" s="211"/>
      <c r="TIB87" s="161"/>
      <c r="TIC87" s="161"/>
      <c r="TID87" s="168"/>
      <c r="TIE87" s="169"/>
      <c r="TIF87" s="170"/>
      <c r="TIG87" s="167"/>
      <c r="TIH87" s="43"/>
      <c r="TII87" s="208"/>
      <c r="TIJ87" s="157"/>
      <c r="TIK87" s="211"/>
      <c r="TIL87" s="161"/>
      <c r="TIM87" s="161"/>
      <c r="TIN87" s="168"/>
      <c r="TIO87" s="169"/>
      <c r="TIP87" s="170"/>
      <c r="TIQ87" s="167"/>
      <c r="TIR87" s="43"/>
      <c r="TIS87" s="208"/>
      <c r="TIT87" s="157"/>
      <c r="TIU87" s="211"/>
      <c r="TIV87" s="161"/>
      <c r="TIW87" s="161"/>
      <c r="TIX87" s="168"/>
      <c r="TIY87" s="169"/>
      <c r="TIZ87" s="170"/>
      <c r="TJA87" s="167"/>
      <c r="TJB87" s="43"/>
      <c r="TJC87" s="208"/>
      <c r="TJD87" s="157"/>
      <c r="TJE87" s="211"/>
      <c r="TJF87" s="161"/>
      <c r="TJG87" s="161"/>
      <c r="TJH87" s="168"/>
      <c r="TJI87" s="169"/>
      <c r="TJJ87" s="170"/>
      <c r="TJK87" s="167"/>
      <c r="TJL87" s="43"/>
      <c r="TJM87" s="208"/>
      <c r="TJN87" s="157"/>
      <c r="TJO87" s="211"/>
      <c r="TJP87" s="161"/>
      <c r="TJQ87" s="161"/>
      <c r="TJR87" s="168"/>
      <c r="TJS87" s="169"/>
      <c r="TJT87" s="170"/>
      <c r="TJU87" s="167"/>
      <c r="TJV87" s="43"/>
      <c r="TJW87" s="208"/>
      <c r="TJX87" s="157"/>
      <c r="TJY87" s="211"/>
      <c r="TJZ87" s="161"/>
      <c r="TKA87" s="161"/>
      <c r="TKB87" s="168"/>
      <c r="TKC87" s="169"/>
      <c r="TKD87" s="170"/>
      <c r="TKE87" s="167"/>
      <c r="TKF87" s="43"/>
      <c r="TKG87" s="208"/>
      <c r="TKH87" s="157"/>
      <c r="TKI87" s="211"/>
      <c r="TKJ87" s="161"/>
      <c r="TKK87" s="161"/>
      <c r="TKL87" s="168"/>
      <c r="TKM87" s="169"/>
      <c r="TKN87" s="170"/>
      <c r="TKO87" s="167"/>
      <c r="TKP87" s="43"/>
      <c r="TKQ87" s="208"/>
      <c r="TKR87" s="157"/>
      <c r="TKS87" s="211"/>
      <c r="TKT87" s="161"/>
      <c r="TKU87" s="161"/>
      <c r="TKV87" s="168"/>
      <c r="TKW87" s="169"/>
      <c r="TKX87" s="170"/>
      <c r="TKY87" s="167"/>
      <c r="TKZ87" s="43"/>
      <c r="TLA87" s="208"/>
      <c r="TLB87" s="157"/>
      <c r="TLC87" s="211"/>
      <c r="TLD87" s="161"/>
      <c r="TLE87" s="161"/>
      <c r="TLF87" s="168"/>
      <c r="TLG87" s="169"/>
      <c r="TLH87" s="170"/>
      <c r="TLI87" s="167"/>
      <c r="TLJ87" s="43"/>
      <c r="TLK87" s="208"/>
      <c r="TLL87" s="157"/>
      <c r="TLM87" s="211"/>
      <c r="TLN87" s="161"/>
      <c r="TLO87" s="161"/>
      <c r="TLP87" s="168"/>
      <c r="TLQ87" s="169"/>
      <c r="TLR87" s="170"/>
      <c r="TLS87" s="167"/>
      <c r="TLT87" s="43"/>
      <c r="TLU87" s="208"/>
      <c r="TLV87" s="157"/>
      <c r="TLW87" s="211"/>
      <c r="TLX87" s="161"/>
      <c r="TLY87" s="161"/>
      <c r="TLZ87" s="168"/>
      <c r="TMA87" s="169"/>
      <c r="TMB87" s="170"/>
      <c r="TMC87" s="167"/>
      <c r="TMD87" s="43"/>
      <c r="TME87" s="208"/>
      <c r="TMF87" s="157"/>
      <c r="TMG87" s="211"/>
      <c r="TMH87" s="161"/>
      <c r="TMI87" s="161"/>
      <c r="TMJ87" s="168"/>
      <c r="TMK87" s="169"/>
      <c r="TML87" s="170"/>
      <c r="TMM87" s="167"/>
      <c r="TMN87" s="43"/>
      <c r="TMO87" s="208"/>
      <c r="TMP87" s="157"/>
      <c r="TMQ87" s="211"/>
      <c r="TMR87" s="161"/>
      <c r="TMS87" s="161"/>
      <c r="TMT87" s="168"/>
      <c r="TMU87" s="169"/>
      <c r="TMV87" s="170"/>
      <c r="TMW87" s="167"/>
      <c r="TMX87" s="43"/>
      <c r="TMY87" s="208"/>
      <c r="TMZ87" s="157"/>
      <c r="TNA87" s="211"/>
      <c r="TNB87" s="161"/>
      <c r="TNC87" s="161"/>
      <c r="TND87" s="168"/>
      <c r="TNE87" s="169"/>
      <c r="TNF87" s="170"/>
      <c r="TNG87" s="167"/>
      <c r="TNH87" s="43"/>
      <c r="TNI87" s="208"/>
      <c r="TNJ87" s="157"/>
      <c r="TNK87" s="211"/>
      <c r="TNL87" s="161"/>
      <c r="TNM87" s="161"/>
      <c r="TNN87" s="168"/>
      <c r="TNO87" s="169"/>
      <c r="TNP87" s="170"/>
      <c r="TNQ87" s="167"/>
      <c r="TNR87" s="43"/>
      <c r="TNS87" s="208"/>
      <c r="TNT87" s="157"/>
      <c r="TNU87" s="211"/>
      <c r="TNV87" s="161"/>
      <c r="TNW87" s="161"/>
      <c r="TNX87" s="168"/>
      <c r="TNY87" s="169"/>
      <c r="TNZ87" s="170"/>
      <c r="TOA87" s="167"/>
      <c r="TOB87" s="43"/>
      <c r="TOC87" s="208"/>
      <c r="TOD87" s="157"/>
      <c r="TOE87" s="211"/>
      <c r="TOF87" s="161"/>
      <c r="TOG87" s="161"/>
      <c r="TOH87" s="168"/>
      <c r="TOI87" s="169"/>
      <c r="TOJ87" s="170"/>
      <c r="TOK87" s="167"/>
      <c r="TOL87" s="43"/>
      <c r="TOM87" s="208"/>
      <c r="TON87" s="157"/>
      <c r="TOO87" s="211"/>
      <c r="TOP87" s="161"/>
      <c r="TOQ87" s="161"/>
      <c r="TOR87" s="168"/>
      <c r="TOS87" s="169"/>
      <c r="TOT87" s="170"/>
      <c r="TOU87" s="167"/>
      <c r="TOV87" s="43"/>
      <c r="TOW87" s="208"/>
      <c r="TOX87" s="157"/>
      <c r="TOY87" s="211"/>
      <c r="TOZ87" s="161"/>
      <c r="TPA87" s="161"/>
      <c r="TPB87" s="168"/>
      <c r="TPC87" s="169"/>
      <c r="TPD87" s="170"/>
      <c r="TPE87" s="167"/>
      <c r="TPF87" s="43"/>
      <c r="TPG87" s="208"/>
      <c r="TPH87" s="157"/>
      <c r="TPI87" s="211"/>
      <c r="TPJ87" s="161"/>
      <c r="TPK87" s="161"/>
      <c r="TPL87" s="168"/>
      <c r="TPM87" s="169"/>
      <c r="TPN87" s="170"/>
      <c r="TPO87" s="167"/>
      <c r="TPP87" s="43"/>
      <c r="TPQ87" s="208"/>
      <c r="TPR87" s="157"/>
      <c r="TPS87" s="211"/>
      <c r="TPT87" s="161"/>
      <c r="TPU87" s="161"/>
      <c r="TPV87" s="168"/>
      <c r="TPW87" s="169"/>
      <c r="TPX87" s="170"/>
      <c r="TPY87" s="167"/>
      <c r="TPZ87" s="43"/>
      <c r="TQA87" s="208"/>
      <c r="TQB87" s="157"/>
      <c r="TQC87" s="211"/>
      <c r="TQD87" s="161"/>
      <c r="TQE87" s="161"/>
      <c r="TQF87" s="168"/>
      <c r="TQG87" s="169"/>
      <c r="TQH87" s="170"/>
      <c r="TQI87" s="167"/>
      <c r="TQJ87" s="43"/>
      <c r="TQK87" s="208"/>
      <c r="TQL87" s="157"/>
      <c r="TQM87" s="211"/>
      <c r="TQN87" s="161"/>
      <c r="TQO87" s="161"/>
      <c r="TQP87" s="168"/>
      <c r="TQQ87" s="169"/>
      <c r="TQR87" s="170"/>
      <c r="TQS87" s="167"/>
      <c r="TQT87" s="43"/>
      <c r="TQU87" s="208"/>
      <c r="TQV87" s="157"/>
      <c r="TQW87" s="211"/>
      <c r="TQX87" s="161"/>
      <c r="TQY87" s="161"/>
      <c r="TQZ87" s="168"/>
      <c r="TRA87" s="169"/>
      <c r="TRB87" s="170"/>
      <c r="TRC87" s="167"/>
      <c r="TRD87" s="43"/>
      <c r="TRE87" s="208"/>
      <c r="TRF87" s="157"/>
      <c r="TRG87" s="211"/>
      <c r="TRH87" s="161"/>
      <c r="TRI87" s="161"/>
      <c r="TRJ87" s="168"/>
      <c r="TRK87" s="169"/>
      <c r="TRL87" s="170"/>
      <c r="TRM87" s="167"/>
      <c r="TRN87" s="43"/>
      <c r="TRO87" s="208"/>
      <c r="TRP87" s="157"/>
      <c r="TRQ87" s="211"/>
      <c r="TRR87" s="161"/>
      <c r="TRS87" s="161"/>
      <c r="TRT87" s="168"/>
      <c r="TRU87" s="169"/>
      <c r="TRV87" s="170"/>
      <c r="TRW87" s="167"/>
      <c r="TRX87" s="43"/>
      <c r="TRY87" s="208"/>
      <c r="TRZ87" s="157"/>
      <c r="TSA87" s="211"/>
      <c r="TSB87" s="161"/>
      <c r="TSC87" s="161"/>
      <c r="TSD87" s="168"/>
      <c r="TSE87" s="169"/>
      <c r="TSF87" s="170"/>
      <c r="TSG87" s="167"/>
      <c r="TSH87" s="43"/>
      <c r="TSI87" s="208"/>
      <c r="TSJ87" s="157"/>
      <c r="TSK87" s="211"/>
      <c r="TSL87" s="161"/>
      <c r="TSM87" s="161"/>
      <c r="TSN87" s="168"/>
      <c r="TSO87" s="169"/>
      <c r="TSP87" s="170"/>
      <c r="TSQ87" s="167"/>
      <c r="TSR87" s="43"/>
      <c r="TSS87" s="208"/>
      <c r="TST87" s="157"/>
      <c r="TSU87" s="211"/>
      <c r="TSV87" s="161"/>
      <c r="TSW87" s="161"/>
      <c r="TSX87" s="168"/>
      <c r="TSY87" s="169"/>
      <c r="TSZ87" s="170"/>
      <c r="TTA87" s="167"/>
      <c r="TTB87" s="43"/>
      <c r="TTC87" s="208"/>
      <c r="TTD87" s="157"/>
      <c r="TTE87" s="211"/>
      <c r="TTF87" s="161"/>
      <c r="TTG87" s="161"/>
      <c r="TTH87" s="168"/>
      <c r="TTI87" s="169"/>
      <c r="TTJ87" s="170"/>
      <c r="TTK87" s="167"/>
      <c r="TTL87" s="43"/>
      <c r="TTM87" s="208"/>
      <c r="TTN87" s="157"/>
      <c r="TTO87" s="211"/>
      <c r="TTP87" s="161"/>
      <c r="TTQ87" s="161"/>
      <c r="TTR87" s="168"/>
      <c r="TTS87" s="169"/>
      <c r="TTT87" s="170"/>
      <c r="TTU87" s="167"/>
      <c r="TTV87" s="43"/>
      <c r="TTW87" s="208"/>
      <c r="TTX87" s="157"/>
      <c r="TTY87" s="211"/>
      <c r="TTZ87" s="161"/>
      <c r="TUA87" s="161"/>
      <c r="TUB87" s="168"/>
      <c r="TUC87" s="169"/>
      <c r="TUD87" s="170"/>
      <c r="TUE87" s="167"/>
      <c r="TUF87" s="43"/>
      <c r="TUG87" s="208"/>
      <c r="TUH87" s="157"/>
      <c r="TUI87" s="211"/>
      <c r="TUJ87" s="161"/>
      <c r="TUK87" s="161"/>
      <c r="TUL87" s="168"/>
      <c r="TUM87" s="169"/>
      <c r="TUN87" s="170"/>
      <c r="TUO87" s="167"/>
      <c r="TUP87" s="43"/>
      <c r="TUQ87" s="208"/>
      <c r="TUR87" s="157"/>
      <c r="TUS87" s="211"/>
      <c r="TUT87" s="161"/>
      <c r="TUU87" s="161"/>
      <c r="TUV87" s="168"/>
      <c r="TUW87" s="169"/>
      <c r="TUX87" s="170"/>
      <c r="TUY87" s="167"/>
      <c r="TUZ87" s="43"/>
      <c r="TVA87" s="208"/>
      <c r="TVB87" s="157"/>
      <c r="TVC87" s="211"/>
      <c r="TVD87" s="161"/>
      <c r="TVE87" s="161"/>
      <c r="TVF87" s="168"/>
      <c r="TVG87" s="169"/>
      <c r="TVH87" s="170"/>
      <c r="TVI87" s="167"/>
      <c r="TVJ87" s="43"/>
      <c r="TVK87" s="208"/>
      <c r="TVL87" s="157"/>
      <c r="TVM87" s="211"/>
      <c r="TVN87" s="161"/>
      <c r="TVO87" s="161"/>
      <c r="TVP87" s="168"/>
      <c r="TVQ87" s="169"/>
      <c r="TVR87" s="170"/>
      <c r="TVS87" s="167"/>
      <c r="TVT87" s="43"/>
      <c r="TVU87" s="208"/>
      <c r="TVV87" s="157"/>
      <c r="TVW87" s="211"/>
      <c r="TVX87" s="161"/>
      <c r="TVY87" s="161"/>
      <c r="TVZ87" s="168"/>
      <c r="TWA87" s="169"/>
      <c r="TWB87" s="170"/>
      <c r="TWC87" s="167"/>
      <c r="TWD87" s="43"/>
      <c r="TWE87" s="208"/>
      <c r="TWF87" s="157"/>
      <c r="TWG87" s="211"/>
      <c r="TWH87" s="161"/>
      <c r="TWI87" s="161"/>
      <c r="TWJ87" s="168"/>
      <c r="TWK87" s="169"/>
      <c r="TWL87" s="170"/>
      <c r="TWM87" s="167"/>
      <c r="TWN87" s="43"/>
      <c r="TWO87" s="208"/>
      <c r="TWP87" s="157"/>
      <c r="TWQ87" s="211"/>
      <c r="TWR87" s="161"/>
      <c r="TWS87" s="161"/>
      <c r="TWT87" s="168"/>
      <c r="TWU87" s="169"/>
      <c r="TWV87" s="170"/>
      <c r="TWW87" s="167"/>
      <c r="TWX87" s="43"/>
      <c r="TWY87" s="208"/>
      <c r="TWZ87" s="157"/>
      <c r="TXA87" s="211"/>
      <c r="TXB87" s="161"/>
      <c r="TXC87" s="161"/>
      <c r="TXD87" s="168"/>
      <c r="TXE87" s="169"/>
      <c r="TXF87" s="170"/>
      <c r="TXG87" s="167"/>
      <c r="TXH87" s="43"/>
      <c r="TXI87" s="208"/>
      <c r="TXJ87" s="157"/>
      <c r="TXK87" s="211"/>
      <c r="TXL87" s="161"/>
      <c r="TXM87" s="161"/>
      <c r="TXN87" s="168"/>
      <c r="TXO87" s="169"/>
      <c r="TXP87" s="170"/>
      <c r="TXQ87" s="167"/>
      <c r="TXR87" s="43"/>
      <c r="TXS87" s="208"/>
      <c r="TXT87" s="157"/>
      <c r="TXU87" s="211"/>
      <c r="TXV87" s="161"/>
      <c r="TXW87" s="161"/>
      <c r="TXX87" s="168"/>
      <c r="TXY87" s="169"/>
      <c r="TXZ87" s="170"/>
      <c r="TYA87" s="167"/>
      <c r="TYB87" s="43"/>
      <c r="TYC87" s="208"/>
      <c r="TYD87" s="157"/>
      <c r="TYE87" s="211"/>
      <c r="TYF87" s="161"/>
      <c r="TYG87" s="161"/>
      <c r="TYH87" s="168"/>
      <c r="TYI87" s="169"/>
      <c r="TYJ87" s="170"/>
      <c r="TYK87" s="167"/>
      <c r="TYL87" s="43"/>
      <c r="TYM87" s="208"/>
      <c r="TYN87" s="157"/>
      <c r="TYO87" s="211"/>
      <c r="TYP87" s="161"/>
      <c r="TYQ87" s="161"/>
      <c r="TYR87" s="168"/>
      <c r="TYS87" s="169"/>
      <c r="TYT87" s="170"/>
      <c r="TYU87" s="167"/>
      <c r="TYV87" s="43"/>
      <c r="TYW87" s="208"/>
      <c r="TYX87" s="157"/>
      <c r="TYY87" s="211"/>
      <c r="TYZ87" s="161"/>
      <c r="TZA87" s="161"/>
      <c r="TZB87" s="168"/>
      <c r="TZC87" s="169"/>
      <c r="TZD87" s="170"/>
      <c r="TZE87" s="167"/>
      <c r="TZF87" s="43"/>
      <c r="TZG87" s="208"/>
      <c r="TZH87" s="157"/>
      <c r="TZI87" s="211"/>
      <c r="TZJ87" s="161"/>
      <c r="TZK87" s="161"/>
      <c r="TZL87" s="168"/>
      <c r="TZM87" s="169"/>
      <c r="TZN87" s="170"/>
      <c r="TZO87" s="167"/>
      <c r="TZP87" s="43"/>
      <c r="TZQ87" s="208"/>
      <c r="TZR87" s="157"/>
      <c r="TZS87" s="211"/>
      <c r="TZT87" s="161"/>
      <c r="TZU87" s="161"/>
      <c r="TZV87" s="168"/>
      <c r="TZW87" s="169"/>
      <c r="TZX87" s="170"/>
      <c r="TZY87" s="167"/>
      <c r="TZZ87" s="43"/>
      <c r="UAA87" s="208"/>
      <c r="UAB87" s="157"/>
      <c r="UAC87" s="211"/>
      <c r="UAD87" s="161"/>
      <c r="UAE87" s="161"/>
      <c r="UAF87" s="168"/>
      <c r="UAG87" s="169"/>
      <c r="UAH87" s="170"/>
      <c r="UAI87" s="167"/>
      <c r="UAJ87" s="43"/>
      <c r="UAK87" s="208"/>
      <c r="UAL87" s="157"/>
      <c r="UAM87" s="211"/>
      <c r="UAN87" s="161"/>
      <c r="UAO87" s="161"/>
      <c r="UAP87" s="168"/>
      <c r="UAQ87" s="169"/>
      <c r="UAR87" s="170"/>
      <c r="UAS87" s="167"/>
      <c r="UAT87" s="43"/>
      <c r="UAU87" s="208"/>
      <c r="UAV87" s="157"/>
      <c r="UAW87" s="211"/>
      <c r="UAX87" s="161"/>
      <c r="UAY87" s="161"/>
      <c r="UAZ87" s="168"/>
      <c r="UBA87" s="169"/>
      <c r="UBB87" s="170"/>
      <c r="UBC87" s="167"/>
      <c r="UBD87" s="43"/>
      <c r="UBE87" s="208"/>
      <c r="UBF87" s="157"/>
      <c r="UBG87" s="211"/>
      <c r="UBH87" s="161"/>
      <c r="UBI87" s="161"/>
      <c r="UBJ87" s="168"/>
      <c r="UBK87" s="169"/>
      <c r="UBL87" s="170"/>
      <c r="UBM87" s="167"/>
      <c r="UBN87" s="43"/>
      <c r="UBO87" s="208"/>
      <c r="UBP87" s="157"/>
      <c r="UBQ87" s="211"/>
      <c r="UBR87" s="161"/>
      <c r="UBS87" s="161"/>
      <c r="UBT87" s="168"/>
      <c r="UBU87" s="169"/>
      <c r="UBV87" s="170"/>
      <c r="UBW87" s="167"/>
      <c r="UBX87" s="43"/>
      <c r="UBY87" s="208"/>
      <c r="UBZ87" s="157"/>
      <c r="UCA87" s="211"/>
      <c r="UCB87" s="161"/>
      <c r="UCC87" s="161"/>
      <c r="UCD87" s="168"/>
      <c r="UCE87" s="169"/>
      <c r="UCF87" s="170"/>
      <c r="UCG87" s="167"/>
      <c r="UCH87" s="43"/>
      <c r="UCI87" s="208"/>
      <c r="UCJ87" s="157"/>
      <c r="UCK87" s="211"/>
      <c r="UCL87" s="161"/>
      <c r="UCM87" s="161"/>
      <c r="UCN87" s="168"/>
      <c r="UCO87" s="169"/>
      <c r="UCP87" s="170"/>
      <c r="UCQ87" s="167"/>
      <c r="UCR87" s="43"/>
      <c r="UCS87" s="208"/>
      <c r="UCT87" s="157"/>
      <c r="UCU87" s="211"/>
      <c r="UCV87" s="161"/>
      <c r="UCW87" s="161"/>
      <c r="UCX87" s="168"/>
      <c r="UCY87" s="169"/>
      <c r="UCZ87" s="170"/>
      <c r="UDA87" s="167"/>
      <c r="UDB87" s="43"/>
      <c r="UDC87" s="208"/>
      <c r="UDD87" s="157"/>
      <c r="UDE87" s="211"/>
      <c r="UDF87" s="161"/>
      <c r="UDG87" s="161"/>
      <c r="UDH87" s="168"/>
      <c r="UDI87" s="169"/>
      <c r="UDJ87" s="170"/>
      <c r="UDK87" s="167"/>
      <c r="UDL87" s="43"/>
      <c r="UDM87" s="208"/>
      <c r="UDN87" s="157"/>
      <c r="UDO87" s="211"/>
      <c r="UDP87" s="161"/>
      <c r="UDQ87" s="161"/>
      <c r="UDR87" s="168"/>
      <c r="UDS87" s="169"/>
      <c r="UDT87" s="170"/>
      <c r="UDU87" s="167"/>
      <c r="UDV87" s="43"/>
      <c r="UDW87" s="208"/>
      <c r="UDX87" s="157"/>
      <c r="UDY87" s="211"/>
      <c r="UDZ87" s="161"/>
      <c r="UEA87" s="161"/>
      <c r="UEB87" s="168"/>
      <c r="UEC87" s="169"/>
      <c r="UED87" s="170"/>
      <c r="UEE87" s="167"/>
      <c r="UEF87" s="43"/>
      <c r="UEG87" s="208"/>
      <c r="UEH87" s="157"/>
      <c r="UEI87" s="211"/>
      <c r="UEJ87" s="161"/>
      <c r="UEK87" s="161"/>
      <c r="UEL87" s="168"/>
      <c r="UEM87" s="169"/>
      <c r="UEN87" s="170"/>
      <c r="UEO87" s="167"/>
      <c r="UEP87" s="43"/>
      <c r="UEQ87" s="208"/>
      <c r="UER87" s="157"/>
      <c r="UES87" s="211"/>
      <c r="UET87" s="161"/>
      <c r="UEU87" s="161"/>
      <c r="UEV87" s="168"/>
      <c r="UEW87" s="169"/>
      <c r="UEX87" s="170"/>
      <c r="UEY87" s="167"/>
      <c r="UEZ87" s="43"/>
      <c r="UFA87" s="208"/>
      <c r="UFB87" s="157"/>
      <c r="UFC87" s="211"/>
      <c r="UFD87" s="161"/>
      <c r="UFE87" s="161"/>
      <c r="UFF87" s="168"/>
      <c r="UFG87" s="169"/>
      <c r="UFH87" s="170"/>
      <c r="UFI87" s="167"/>
      <c r="UFJ87" s="43"/>
      <c r="UFK87" s="208"/>
      <c r="UFL87" s="157"/>
      <c r="UFM87" s="211"/>
      <c r="UFN87" s="161"/>
      <c r="UFO87" s="161"/>
      <c r="UFP87" s="168"/>
      <c r="UFQ87" s="169"/>
      <c r="UFR87" s="170"/>
      <c r="UFS87" s="167"/>
      <c r="UFT87" s="43"/>
      <c r="UFU87" s="208"/>
      <c r="UFV87" s="157"/>
      <c r="UFW87" s="211"/>
      <c r="UFX87" s="161"/>
      <c r="UFY87" s="161"/>
      <c r="UFZ87" s="168"/>
      <c r="UGA87" s="169"/>
      <c r="UGB87" s="170"/>
      <c r="UGC87" s="167"/>
      <c r="UGD87" s="43"/>
      <c r="UGE87" s="208"/>
      <c r="UGF87" s="157"/>
      <c r="UGG87" s="211"/>
      <c r="UGH87" s="161"/>
      <c r="UGI87" s="161"/>
      <c r="UGJ87" s="168"/>
      <c r="UGK87" s="169"/>
      <c r="UGL87" s="170"/>
      <c r="UGM87" s="167"/>
      <c r="UGN87" s="43"/>
      <c r="UGO87" s="208"/>
      <c r="UGP87" s="157"/>
      <c r="UGQ87" s="211"/>
      <c r="UGR87" s="161"/>
      <c r="UGS87" s="161"/>
      <c r="UGT87" s="168"/>
      <c r="UGU87" s="169"/>
      <c r="UGV87" s="170"/>
      <c r="UGW87" s="167"/>
      <c r="UGX87" s="43"/>
      <c r="UGY87" s="208"/>
      <c r="UGZ87" s="157"/>
      <c r="UHA87" s="211"/>
      <c r="UHB87" s="161"/>
      <c r="UHC87" s="161"/>
      <c r="UHD87" s="168"/>
      <c r="UHE87" s="169"/>
      <c r="UHF87" s="170"/>
      <c r="UHG87" s="167"/>
      <c r="UHH87" s="43"/>
      <c r="UHI87" s="208"/>
      <c r="UHJ87" s="157"/>
      <c r="UHK87" s="211"/>
      <c r="UHL87" s="161"/>
      <c r="UHM87" s="161"/>
      <c r="UHN87" s="168"/>
      <c r="UHO87" s="169"/>
      <c r="UHP87" s="170"/>
      <c r="UHQ87" s="167"/>
      <c r="UHR87" s="43"/>
      <c r="UHS87" s="208"/>
      <c r="UHT87" s="157"/>
      <c r="UHU87" s="211"/>
      <c r="UHV87" s="161"/>
      <c r="UHW87" s="161"/>
      <c r="UHX87" s="168"/>
      <c r="UHY87" s="169"/>
      <c r="UHZ87" s="170"/>
      <c r="UIA87" s="167"/>
      <c r="UIB87" s="43"/>
      <c r="UIC87" s="208"/>
      <c r="UID87" s="157"/>
      <c r="UIE87" s="211"/>
      <c r="UIF87" s="161"/>
      <c r="UIG87" s="161"/>
      <c r="UIH87" s="168"/>
      <c r="UII87" s="169"/>
      <c r="UIJ87" s="170"/>
      <c r="UIK87" s="167"/>
      <c r="UIL87" s="43"/>
      <c r="UIM87" s="208"/>
      <c r="UIN87" s="157"/>
      <c r="UIO87" s="211"/>
      <c r="UIP87" s="161"/>
      <c r="UIQ87" s="161"/>
      <c r="UIR87" s="168"/>
      <c r="UIS87" s="169"/>
      <c r="UIT87" s="170"/>
      <c r="UIU87" s="167"/>
      <c r="UIV87" s="43"/>
      <c r="UIW87" s="208"/>
      <c r="UIX87" s="157"/>
      <c r="UIY87" s="211"/>
      <c r="UIZ87" s="161"/>
      <c r="UJA87" s="161"/>
      <c r="UJB87" s="168"/>
      <c r="UJC87" s="169"/>
      <c r="UJD87" s="170"/>
      <c r="UJE87" s="167"/>
      <c r="UJF87" s="43"/>
      <c r="UJG87" s="208"/>
      <c r="UJH87" s="157"/>
      <c r="UJI87" s="211"/>
      <c r="UJJ87" s="161"/>
      <c r="UJK87" s="161"/>
      <c r="UJL87" s="168"/>
      <c r="UJM87" s="169"/>
      <c r="UJN87" s="170"/>
      <c r="UJO87" s="167"/>
      <c r="UJP87" s="43"/>
      <c r="UJQ87" s="208"/>
      <c r="UJR87" s="157"/>
      <c r="UJS87" s="211"/>
      <c r="UJT87" s="161"/>
      <c r="UJU87" s="161"/>
      <c r="UJV87" s="168"/>
      <c r="UJW87" s="169"/>
      <c r="UJX87" s="170"/>
      <c r="UJY87" s="167"/>
      <c r="UJZ87" s="43"/>
      <c r="UKA87" s="208"/>
      <c r="UKB87" s="157"/>
      <c r="UKC87" s="211"/>
      <c r="UKD87" s="161"/>
      <c r="UKE87" s="161"/>
      <c r="UKF87" s="168"/>
      <c r="UKG87" s="169"/>
      <c r="UKH87" s="170"/>
      <c r="UKI87" s="167"/>
      <c r="UKJ87" s="43"/>
      <c r="UKK87" s="208"/>
      <c r="UKL87" s="157"/>
      <c r="UKM87" s="211"/>
      <c r="UKN87" s="161"/>
      <c r="UKO87" s="161"/>
      <c r="UKP87" s="168"/>
      <c r="UKQ87" s="169"/>
      <c r="UKR87" s="170"/>
      <c r="UKS87" s="167"/>
      <c r="UKT87" s="43"/>
      <c r="UKU87" s="208"/>
      <c r="UKV87" s="157"/>
      <c r="UKW87" s="211"/>
      <c r="UKX87" s="161"/>
      <c r="UKY87" s="161"/>
      <c r="UKZ87" s="168"/>
      <c r="ULA87" s="169"/>
      <c r="ULB87" s="170"/>
      <c r="ULC87" s="167"/>
      <c r="ULD87" s="43"/>
      <c r="ULE87" s="208"/>
      <c r="ULF87" s="157"/>
      <c r="ULG87" s="211"/>
      <c r="ULH87" s="161"/>
      <c r="ULI87" s="161"/>
      <c r="ULJ87" s="168"/>
      <c r="ULK87" s="169"/>
      <c r="ULL87" s="170"/>
      <c r="ULM87" s="167"/>
      <c r="ULN87" s="43"/>
      <c r="ULO87" s="208"/>
      <c r="ULP87" s="157"/>
      <c r="ULQ87" s="211"/>
      <c r="ULR87" s="161"/>
      <c r="ULS87" s="161"/>
      <c r="ULT87" s="168"/>
      <c r="ULU87" s="169"/>
      <c r="ULV87" s="170"/>
      <c r="ULW87" s="167"/>
      <c r="ULX87" s="43"/>
      <c r="ULY87" s="208"/>
      <c r="ULZ87" s="157"/>
      <c r="UMA87" s="211"/>
      <c r="UMB87" s="161"/>
      <c r="UMC87" s="161"/>
      <c r="UMD87" s="168"/>
      <c r="UME87" s="169"/>
      <c r="UMF87" s="170"/>
      <c r="UMG87" s="167"/>
      <c r="UMH87" s="43"/>
      <c r="UMI87" s="208"/>
      <c r="UMJ87" s="157"/>
      <c r="UMK87" s="211"/>
      <c r="UML87" s="161"/>
      <c r="UMM87" s="161"/>
      <c r="UMN87" s="168"/>
      <c r="UMO87" s="169"/>
      <c r="UMP87" s="170"/>
      <c r="UMQ87" s="167"/>
      <c r="UMR87" s="43"/>
      <c r="UMS87" s="208"/>
      <c r="UMT87" s="157"/>
      <c r="UMU87" s="211"/>
      <c r="UMV87" s="161"/>
      <c r="UMW87" s="161"/>
      <c r="UMX87" s="168"/>
      <c r="UMY87" s="169"/>
      <c r="UMZ87" s="170"/>
      <c r="UNA87" s="167"/>
      <c r="UNB87" s="43"/>
      <c r="UNC87" s="208"/>
      <c r="UND87" s="157"/>
      <c r="UNE87" s="211"/>
      <c r="UNF87" s="161"/>
      <c r="UNG87" s="161"/>
      <c r="UNH87" s="168"/>
      <c r="UNI87" s="169"/>
      <c r="UNJ87" s="170"/>
      <c r="UNK87" s="167"/>
      <c r="UNL87" s="43"/>
      <c r="UNM87" s="208"/>
      <c r="UNN87" s="157"/>
      <c r="UNO87" s="211"/>
      <c r="UNP87" s="161"/>
      <c r="UNQ87" s="161"/>
      <c r="UNR87" s="168"/>
      <c r="UNS87" s="169"/>
      <c r="UNT87" s="170"/>
      <c r="UNU87" s="167"/>
      <c r="UNV87" s="43"/>
      <c r="UNW87" s="208"/>
      <c r="UNX87" s="157"/>
      <c r="UNY87" s="211"/>
      <c r="UNZ87" s="161"/>
      <c r="UOA87" s="161"/>
      <c r="UOB87" s="168"/>
      <c r="UOC87" s="169"/>
      <c r="UOD87" s="170"/>
      <c r="UOE87" s="167"/>
      <c r="UOF87" s="43"/>
      <c r="UOG87" s="208"/>
      <c r="UOH87" s="157"/>
      <c r="UOI87" s="211"/>
      <c r="UOJ87" s="161"/>
      <c r="UOK87" s="161"/>
      <c r="UOL87" s="168"/>
      <c r="UOM87" s="169"/>
      <c r="UON87" s="170"/>
      <c r="UOO87" s="167"/>
      <c r="UOP87" s="43"/>
      <c r="UOQ87" s="208"/>
      <c r="UOR87" s="157"/>
      <c r="UOS87" s="211"/>
      <c r="UOT87" s="161"/>
      <c r="UOU87" s="161"/>
      <c r="UOV87" s="168"/>
      <c r="UOW87" s="169"/>
      <c r="UOX87" s="170"/>
      <c r="UOY87" s="167"/>
      <c r="UOZ87" s="43"/>
      <c r="UPA87" s="208"/>
      <c r="UPB87" s="157"/>
      <c r="UPC87" s="211"/>
      <c r="UPD87" s="161"/>
      <c r="UPE87" s="161"/>
      <c r="UPF87" s="168"/>
      <c r="UPG87" s="169"/>
      <c r="UPH87" s="170"/>
      <c r="UPI87" s="167"/>
      <c r="UPJ87" s="43"/>
      <c r="UPK87" s="208"/>
      <c r="UPL87" s="157"/>
      <c r="UPM87" s="211"/>
      <c r="UPN87" s="161"/>
      <c r="UPO87" s="161"/>
      <c r="UPP87" s="168"/>
      <c r="UPQ87" s="169"/>
      <c r="UPR87" s="170"/>
      <c r="UPS87" s="167"/>
      <c r="UPT87" s="43"/>
      <c r="UPU87" s="208"/>
      <c r="UPV87" s="157"/>
      <c r="UPW87" s="211"/>
      <c r="UPX87" s="161"/>
      <c r="UPY87" s="161"/>
      <c r="UPZ87" s="168"/>
      <c r="UQA87" s="169"/>
      <c r="UQB87" s="170"/>
      <c r="UQC87" s="167"/>
      <c r="UQD87" s="43"/>
      <c r="UQE87" s="208"/>
      <c r="UQF87" s="157"/>
      <c r="UQG87" s="211"/>
      <c r="UQH87" s="161"/>
      <c r="UQI87" s="161"/>
      <c r="UQJ87" s="168"/>
      <c r="UQK87" s="169"/>
      <c r="UQL87" s="170"/>
      <c r="UQM87" s="167"/>
      <c r="UQN87" s="43"/>
      <c r="UQO87" s="208"/>
      <c r="UQP87" s="157"/>
      <c r="UQQ87" s="211"/>
      <c r="UQR87" s="161"/>
      <c r="UQS87" s="161"/>
      <c r="UQT87" s="168"/>
      <c r="UQU87" s="169"/>
      <c r="UQV87" s="170"/>
      <c r="UQW87" s="167"/>
      <c r="UQX87" s="43"/>
      <c r="UQY87" s="208"/>
      <c r="UQZ87" s="157"/>
      <c r="URA87" s="211"/>
      <c r="URB87" s="161"/>
      <c r="URC87" s="161"/>
      <c r="URD87" s="168"/>
      <c r="URE87" s="169"/>
      <c r="URF87" s="170"/>
      <c r="URG87" s="167"/>
      <c r="URH87" s="43"/>
      <c r="URI87" s="208"/>
      <c r="URJ87" s="157"/>
      <c r="URK87" s="211"/>
      <c r="URL87" s="161"/>
      <c r="URM87" s="161"/>
      <c r="URN87" s="168"/>
      <c r="URO87" s="169"/>
      <c r="URP87" s="170"/>
      <c r="URQ87" s="167"/>
      <c r="URR87" s="43"/>
      <c r="URS87" s="208"/>
      <c r="URT87" s="157"/>
      <c r="URU87" s="211"/>
      <c r="URV87" s="161"/>
      <c r="URW87" s="161"/>
      <c r="URX87" s="168"/>
      <c r="URY87" s="169"/>
      <c r="URZ87" s="170"/>
      <c r="USA87" s="167"/>
      <c r="USB87" s="43"/>
      <c r="USC87" s="208"/>
      <c r="USD87" s="157"/>
      <c r="USE87" s="211"/>
      <c r="USF87" s="161"/>
      <c r="USG87" s="161"/>
      <c r="USH87" s="168"/>
      <c r="USI87" s="169"/>
      <c r="USJ87" s="170"/>
      <c r="USK87" s="167"/>
      <c r="USL87" s="43"/>
      <c r="USM87" s="208"/>
      <c r="USN87" s="157"/>
      <c r="USO87" s="211"/>
      <c r="USP87" s="161"/>
      <c r="USQ87" s="161"/>
      <c r="USR87" s="168"/>
      <c r="USS87" s="169"/>
      <c r="UST87" s="170"/>
      <c r="USU87" s="167"/>
      <c r="USV87" s="43"/>
      <c r="USW87" s="208"/>
      <c r="USX87" s="157"/>
      <c r="USY87" s="211"/>
      <c r="USZ87" s="161"/>
      <c r="UTA87" s="161"/>
      <c r="UTB87" s="168"/>
      <c r="UTC87" s="169"/>
      <c r="UTD87" s="170"/>
      <c r="UTE87" s="167"/>
      <c r="UTF87" s="43"/>
      <c r="UTG87" s="208"/>
      <c r="UTH87" s="157"/>
      <c r="UTI87" s="211"/>
      <c r="UTJ87" s="161"/>
      <c r="UTK87" s="161"/>
      <c r="UTL87" s="168"/>
      <c r="UTM87" s="169"/>
      <c r="UTN87" s="170"/>
      <c r="UTO87" s="167"/>
      <c r="UTP87" s="43"/>
      <c r="UTQ87" s="208"/>
      <c r="UTR87" s="157"/>
      <c r="UTS87" s="211"/>
      <c r="UTT87" s="161"/>
      <c r="UTU87" s="161"/>
      <c r="UTV87" s="168"/>
      <c r="UTW87" s="169"/>
      <c r="UTX87" s="170"/>
      <c r="UTY87" s="167"/>
      <c r="UTZ87" s="43"/>
      <c r="UUA87" s="208"/>
      <c r="UUB87" s="157"/>
      <c r="UUC87" s="211"/>
      <c r="UUD87" s="161"/>
      <c r="UUE87" s="161"/>
      <c r="UUF87" s="168"/>
      <c r="UUG87" s="169"/>
      <c r="UUH87" s="170"/>
      <c r="UUI87" s="167"/>
      <c r="UUJ87" s="43"/>
      <c r="UUK87" s="208"/>
      <c r="UUL87" s="157"/>
      <c r="UUM87" s="211"/>
      <c r="UUN87" s="161"/>
      <c r="UUO87" s="161"/>
      <c r="UUP87" s="168"/>
      <c r="UUQ87" s="169"/>
      <c r="UUR87" s="170"/>
      <c r="UUS87" s="167"/>
      <c r="UUT87" s="43"/>
      <c r="UUU87" s="208"/>
      <c r="UUV87" s="157"/>
      <c r="UUW87" s="211"/>
      <c r="UUX87" s="161"/>
      <c r="UUY87" s="161"/>
      <c r="UUZ87" s="168"/>
      <c r="UVA87" s="169"/>
      <c r="UVB87" s="170"/>
      <c r="UVC87" s="167"/>
      <c r="UVD87" s="43"/>
      <c r="UVE87" s="208"/>
      <c r="UVF87" s="157"/>
      <c r="UVG87" s="211"/>
      <c r="UVH87" s="161"/>
      <c r="UVI87" s="161"/>
      <c r="UVJ87" s="168"/>
      <c r="UVK87" s="169"/>
      <c r="UVL87" s="170"/>
      <c r="UVM87" s="167"/>
      <c r="UVN87" s="43"/>
      <c r="UVO87" s="208"/>
      <c r="UVP87" s="157"/>
      <c r="UVQ87" s="211"/>
      <c r="UVR87" s="161"/>
      <c r="UVS87" s="161"/>
      <c r="UVT87" s="168"/>
      <c r="UVU87" s="169"/>
      <c r="UVV87" s="170"/>
      <c r="UVW87" s="167"/>
      <c r="UVX87" s="43"/>
      <c r="UVY87" s="208"/>
      <c r="UVZ87" s="157"/>
      <c r="UWA87" s="211"/>
      <c r="UWB87" s="161"/>
      <c r="UWC87" s="161"/>
      <c r="UWD87" s="168"/>
      <c r="UWE87" s="169"/>
      <c r="UWF87" s="170"/>
      <c r="UWG87" s="167"/>
      <c r="UWH87" s="43"/>
      <c r="UWI87" s="208"/>
      <c r="UWJ87" s="157"/>
      <c r="UWK87" s="211"/>
      <c r="UWL87" s="161"/>
      <c r="UWM87" s="161"/>
      <c r="UWN87" s="168"/>
      <c r="UWO87" s="169"/>
      <c r="UWP87" s="170"/>
      <c r="UWQ87" s="167"/>
      <c r="UWR87" s="43"/>
      <c r="UWS87" s="208"/>
      <c r="UWT87" s="157"/>
      <c r="UWU87" s="211"/>
      <c r="UWV87" s="161"/>
      <c r="UWW87" s="161"/>
      <c r="UWX87" s="168"/>
      <c r="UWY87" s="169"/>
      <c r="UWZ87" s="170"/>
      <c r="UXA87" s="167"/>
      <c r="UXB87" s="43"/>
      <c r="UXC87" s="208"/>
      <c r="UXD87" s="157"/>
      <c r="UXE87" s="211"/>
      <c r="UXF87" s="161"/>
      <c r="UXG87" s="161"/>
      <c r="UXH87" s="168"/>
      <c r="UXI87" s="169"/>
      <c r="UXJ87" s="170"/>
      <c r="UXK87" s="167"/>
      <c r="UXL87" s="43"/>
      <c r="UXM87" s="208"/>
      <c r="UXN87" s="157"/>
      <c r="UXO87" s="211"/>
      <c r="UXP87" s="161"/>
      <c r="UXQ87" s="161"/>
      <c r="UXR87" s="168"/>
      <c r="UXS87" s="169"/>
      <c r="UXT87" s="170"/>
      <c r="UXU87" s="167"/>
      <c r="UXV87" s="43"/>
      <c r="UXW87" s="208"/>
      <c r="UXX87" s="157"/>
      <c r="UXY87" s="211"/>
      <c r="UXZ87" s="161"/>
      <c r="UYA87" s="161"/>
      <c r="UYB87" s="168"/>
      <c r="UYC87" s="169"/>
      <c r="UYD87" s="170"/>
      <c r="UYE87" s="167"/>
      <c r="UYF87" s="43"/>
      <c r="UYG87" s="208"/>
      <c r="UYH87" s="157"/>
      <c r="UYI87" s="211"/>
      <c r="UYJ87" s="161"/>
      <c r="UYK87" s="161"/>
      <c r="UYL87" s="168"/>
      <c r="UYM87" s="169"/>
      <c r="UYN87" s="170"/>
      <c r="UYO87" s="167"/>
      <c r="UYP87" s="43"/>
      <c r="UYQ87" s="208"/>
      <c r="UYR87" s="157"/>
      <c r="UYS87" s="211"/>
      <c r="UYT87" s="161"/>
      <c r="UYU87" s="161"/>
      <c r="UYV87" s="168"/>
      <c r="UYW87" s="169"/>
      <c r="UYX87" s="170"/>
      <c r="UYY87" s="167"/>
      <c r="UYZ87" s="43"/>
      <c r="UZA87" s="208"/>
      <c r="UZB87" s="157"/>
      <c r="UZC87" s="211"/>
      <c r="UZD87" s="161"/>
      <c r="UZE87" s="161"/>
      <c r="UZF87" s="168"/>
      <c r="UZG87" s="169"/>
      <c r="UZH87" s="170"/>
      <c r="UZI87" s="167"/>
      <c r="UZJ87" s="43"/>
      <c r="UZK87" s="208"/>
      <c r="UZL87" s="157"/>
      <c r="UZM87" s="211"/>
      <c r="UZN87" s="161"/>
      <c r="UZO87" s="161"/>
      <c r="UZP87" s="168"/>
      <c r="UZQ87" s="169"/>
      <c r="UZR87" s="170"/>
      <c r="UZS87" s="167"/>
      <c r="UZT87" s="43"/>
      <c r="UZU87" s="208"/>
      <c r="UZV87" s="157"/>
      <c r="UZW87" s="211"/>
      <c r="UZX87" s="161"/>
      <c r="UZY87" s="161"/>
      <c r="UZZ87" s="168"/>
      <c r="VAA87" s="169"/>
      <c r="VAB87" s="170"/>
      <c r="VAC87" s="167"/>
      <c r="VAD87" s="43"/>
      <c r="VAE87" s="208"/>
      <c r="VAF87" s="157"/>
      <c r="VAG87" s="211"/>
      <c r="VAH87" s="161"/>
      <c r="VAI87" s="161"/>
      <c r="VAJ87" s="168"/>
      <c r="VAK87" s="169"/>
      <c r="VAL87" s="170"/>
      <c r="VAM87" s="167"/>
      <c r="VAN87" s="43"/>
      <c r="VAO87" s="208"/>
      <c r="VAP87" s="157"/>
      <c r="VAQ87" s="211"/>
      <c r="VAR87" s="161"/>
      <c r="VAS87" s="161"/>
      <c r="VAT87" s="168"/>
      <c r="VAU87" s="169"/>
      <c r="VAV87" s="170"/>
      <c r="VAW87" s="167"/>
      <c r="VAX87" s="43"/>
      <c r="VAY87" s="208"/>
      <c r="VAZ87" s="157"/>
      <c r="VBA87" s="211"/>
      <c r="VBB87" s="161"/>
      <c r="VBC87" s="161"/>
      <c r="VBD87" s="168"/>
      <c r="VBE87" s="169"/>
      <c r="VBF87" s="170"/>
      <c r="VBG87" s="167"/>
      <c r="VBH87" s="43"/>
      <c r="VBI87" s="208"/>
      <c r="VBJ87" s="157"/>
      <c r="VBK87" s="211"/>
      <c r="VBL87" s="161"/>
      <c r="VBM87" s="161"/>
      <c r="VBN87" s="168"/>
      <c r="VBO87" s="169"/>
      <c r="VBP87" s="170"/>
      <c r="VBQ87" s="167"/>
      <c r="VBR87" s="43"/>
      <c r="VBS87" s="208"/>
      <c r="VBT87" s="157"/>
      <c r="VBU87" s="211"/>
      <c r="VBV87" s="161"/>
      <c r="VBW87" s="161"/>
      <c r="VBX87" s="168"/>
      <c r="VBY87" s="169"/>
      <c r="VBZ87" s="170"/>
      <c r="VCA87" s="167"/>
      <c r="VCB87" s="43"/>
      <c r="VCC87" s="208"/>
      <c r="VCD87" s="157"/>
      <c r="VCE87" s="211"/>
      <c r="VCF87" s="161"/>
      <c r="VCG87" s="161"/>
      <c r="VCH87" s="168"/>
      <c r="VCI87" s="169"/>
      <c r="VCJ87" s="170"/>
      <c r="VCK87" s="167"/>
      <c r="VCL87" s="43"/>
      <c r="VCM87" s="208"/>
      <c r="VCN87" s="157"/>
      <c r="VCO87" s="211"/>
      <c r="VCP87" s="161"/>
      <c r="VCQ87" s="161"/>
      <c r="VCR87" s="168"/>
      <c r="VCS87" s="169"/>
      <c r="VCT87" s="170"/>
      <c r="VCU87" s="167"/>
      <c r="VCV87" s="43"/>
      <c r="VCW87" s="208"/>
      <c r="VCX87" s="157"/>
      <c r="VCY87" s="211"/>
      <c r="VCZ87" s="161"/>
      <c r="VDA87" s="161"/>
      <c r="VDB87" s="168"/>
      <c r="VDC87" s="169"/>
      <c r="VDD87" s="170"/>
      <c r="VDE87" s="167"/>
      <c r="VDF87" s="43"/>
      <c r="VDG87" s="208"/>
      <c r="VDH87" s="157"/>
      <c r="VDI87" s="211"/>
      <c r="VDJ87" s="161"/>
      <c r="VDK87" s="161"/>
      <c r="VDL87" s="168"/>
      <c r="VDM87" s="169"/>
      <c r="VDN87" s="170"/>
      <c r="VDO87" s="167"/>
      <c r="VDP87" s="43"/>
      <c r="VDQ87" s="208"/>
      <c r="VDR87" s="157"/>
      <c r="VDS87" s="211"/>
      <c r="VDT87" s="161"/>
      <c r="VDU87" s="161"/>
      <c r="VDV87" s="168"/>
      <c r="VDW87" s="169"/>
      <c r="VDX87" s="170"/>
      <c r="VDY87" s="167"/>
      <c r="VDZ87" s="43"/>
      <c r="VEA87" s="208"/>
      <c r="VEB87" s="157"/>
      <c r="VEC87" s="211"/>
      <c r="VED87" s="161"/>
      <c r="VEE87" s="161"/>
      <c r="VEF87" s="168"/>
      <c r="VEG87" s="169"/>
      <c r="VEH87" s="170"/>
      <c r="VEI87" s="167"/>
      <c r="VEJ87" s="43"/>
      <c r="VEK87" s="208"/>
      <c r="VEL87" s="157"/>
      <c r="VEM87" s="211"/>
      <c r="VEN87" s="161"/>
      <c r="VEO87" s="161"/>
      <c r="VEP87" s="168"/>
      <c r="VEQ87" s="169"/>
      <c r="VER87" s="170"/>
      <c r="VES87" s="167"/>
      <c r="VET87" s="43"/>
      <c r="VEU87" s="208"/>
      <c r="VEV87" s="157"/>
      <c r="VEW87" s="211"/>
      <c r="VEX87" s="161"/>
      <c r="VEY87" s="161"/>
      <c r="VEZ87" s="168"/>
      <c r="VFA87" s="169"/>
      <c r="VFB87" s="170"/>
      <c r="VFC87" s="167"/>
      <c r="VFD87" s="43"/>
      <c r="VFE87" s="208"/>
      <c r="VFF87" s="157"/>
      <c r="VFG87" s="211"/>
      <c r="VFH87" s="161"/>
      <c r="VFI87" s="161"/>
      <c r="VFJ87" s="168"/>
      <c r="VFK87" s="169"/>
      <c r="VFL87" s="170"/>
      <c r="VFM87" s="167"/>
      <c r="VFN87" s="43"/>
      <c r="VFO87" s="208"/>
      <c r="VFP87" s="157"/>
      <c r="VFQ87" s="211"/>
      <c r="VFR87" s="161"/>
      <c r="VFS87" s="161"/>
      <c r="VFT87" s="168"/>
      <c r="VFU87" s="169"/>
      <c r="VFV87" s="170"/>
      <c r="VFW87" s="167"/>
      <c r="VFX87" s="43"/>
      <c r="VFY87" s="208"/>
      <c r="VFZ87" s="157"/>
      <c r="VGA87" s="211"/>
      <c r="VGB87" s="161"/>
      <c r="VGC87" s="161"/>
      <c r="VGD87" s="168"/>
      <c r="VGE87" s="169"/>
      <c r="VGF87" s="170"/>
      <c r="VGG87" s="167"/>
      <c r="VGH87" s="43"/>
      <c r="VGI87" s="208"/>
      <c r="VGJ87" s="157"/>
      <c r="VGK87" s="211"/>
      <c r="VGL87" s="161"/>
      <c r="VGM87" s="161"/>
      <c r="VGN87" s="168"/>
      <c r="VGO87" s="169"/>
      <c r="VGP87" s="170"/>
      <c r="VGQ87" s="167"/>
      <c r="VGR87" s="43"/>
      <c r="VGS87" s="208"/>
      <c r="VGT87" s="157"/>
      <c r="VGU87" s="211"/>
      <c r="VGV87" s="161"/>
      <c r="VGW87" s="161"/>
      <c r="VGX87" s="168"/>
      <c r="VGY87" s="169"/>
      <c r="VGZ87" s="170"/>
      <c r="VHA87" s="167"/>
      <c r="VHB87" s="43"/>
      <c r="VHC87" s="208"/>
      <c r="VHD87" s="157"/>
      <c r="VHE87" s="211"/>
      <c r="VHF87" s="161"/>
      <c r="VHG87" s="161"/>
      <c r="VHH87" s="168"/>
      <c r="VHI87" s="169"/>
      <c r="VHJ87" s="170"/>
      <c r="VHK87" s="167"/>
      <c r="VHL87" s="43"/>
      <c r="VHM87" s="208"/>
      <c r="VHN87" s="157"/>
      <c r="VHO87" s="211"/>
      <c r="VHP87" s="161"/>
      <c r="VHQ87" s="161"/>
      <c r="VHR87" s="168"/>
      <c r="VHS87" s="169"/>
      <c r="VHT87" s="170"/>
      <c r="VHU87" s="167"/>
      <c r="VHV87" s="43"/>
      <c r="VHW87" s="208"/>
      <c r="VHX87" s="157"/>
      <c r="VHY87" s="211"/>
      <c r="VHZ87" s="161"/>
      <c r="VIA87" s="161"/>
      <c r="VIB87" s="168"/>
      <c r="VIC87" s="169"/>
      <c r="VID87" s="170"/>
      <c r="VIE87" s="167"/>
      <c r="VIF87" s="43"/>
      <c r="VIG87" s="208"/>
      <c r="VIH87" s="157"/>
      <c r="VII87" s="211"/>
      <c r="VIJ87" s="161"/>
      <c r="VIK87" s="161"/>
      <c r="VIL87" s="168"/>
      <c r="VIM87" s="169"/>
      <c r="VIN87" s="170"/>
      <c r="VIO87" s="167"/>
      <c r="VIP87" s="43"/>
      <c r="VIQ87" s="208"/>
      <c r="VIR87" s="157"/>
      <c r="VIS87" s="211"/>
      <c r="VIT87" s="161"/>
      <c r="VIU87" s="161"/>
      <c r="VIV87" s="168"/>
      <c r="VIW87" s="169"/>
      <c r="VIX87" s="170"/>
      <c r="VIY87" s="167"/>
      <c r="VIZ87" s="43"/>
      <c r="VJA87" s="208"/>
      <c r="VJB87" s="157"/>
      <c r="VJC87" s="211"/>
      <c r="VJD87" s="161"/>
      <c r="VJE87" s="161"/>
      <c r="VJF87" s="168"/>
      <c r="VJG87" s="169"/>
      <c r="VJH87" s="170"/>
      <c r="VJI87" s="167"/>
      <c r="VJJ87" s="43"/>
      <c r="VJK87" s="208"/>
      <c r="VJL87" s="157"/>
      <c r="VJM87" s="211"/>
      <c r="VJN87" s="161"/>
      <c r="VJO87" s="161"/>
      <c r="VJP87" s="168"/>
      <c r="VJQ87" s="169"/>
      <c r="VJR87" s="170"/>
      <c r="VJS87" s="167"/>
      <c r="VJT87" s="43"/>
      <c r="VJU87" s="208"/>
      <c r="VJV87" s="157"/>
      <c r="VJW87" s="211"/>
      <c r="VJX87" s="161"/>
      <c r="VJY87" s="161"/>
      <c r="VJZ87" s="168"/>
      <c r="VKA87" s="169"/>
      <c r="VKB87" s="170"/>
      <c r="VKC87" s="167"/>
      <c r="VKD87" s="43"/>
      <c r="VKE87" s="208"/>
      <c r="VKF87" s="157"/>
      <c r="VKG87" s="211"/>
      <c r="VKH87" s="161"/>
      <c r="VKI87" s="161"/>
      <c r="VKJ87" s="168"/>
      <c r="VKK87" s="169"/>
      <c r="VKL87" s="170"/>
      <c r="VKM87" s="167"/>
      <c r="VKN87" s="43"/>
      <c r="VKO87" s="208"/>
      <c r="VKP87" s="157"/>
      <c r="VKQ87" s="211"/>
      <c r="VKR87" s="161"/>
      <c r="VKS87" s="161"/>
      <c r="VKT87" s="168"/>
      <c r="VKU87" s="169"/>
      <c r="VKV87" s="170"/>
      <c r="VKW87" s="167"/>
      <c r="VKX87" s="43"/>
      <c r="VKY87" s="208"/>
      <c r="VKZ87" s="157"/>
      <c r="VLA87" s="211"/>
      <c r="VLB87" s="161"/>
      <c r="VLC87" s="161"/>
      <c r="VLD87" s="168"/>
      <c r="VLE87" s="169"/>
      <c r="VLF87" s="170"/>
      <c r="VLG87" s="167"/>
      <c r="VLH87" s="43"/>
      <c r="VLI87" s="208"/>
      <c r="VLJ87" s="157"/>
      <c r="VLK87" s="211"/>
      <c r="VLL87" s="161"/>
      <c r="VLM87" s="161"/>
      <c r="VLN87" s="168"/>
      <c r="VLO87" s="169"/>
      <c r="VLP87" s="170"/>
      <c r="VLQ87" s="167"/>
      <c r="VLR87" s="43"/>
      <c r="VLS87" s="208"/>
      <c r="VLT87" s="157"/>
      <c r="VLU87" s="211"/>
      <c r="VLV87" s="161"/>
      <c r="VLW87" s="161"/>
      <c r="VLX87" s="168"/>
      <c r="VLY87" s="169"/>
      <c r="VLZ87" s="170"/>
      <c r="VMA87" s="167"/>
      <c r="VMB87" s="43"/>
      <c r="VMC87" s="208"/>
      <c r="VMD87" s="157"/>
      <c r="VME87" s="211"/>
      <c r="VMF87" s="161"/>
      <c r="VMG87" s="161"/>
      <c r="VMH87" s="168"/>
      <c r="VMI87" s="169"/>
      <c r="VMJ87" s="170"/>
      <c r="VMK87" s="167"/>
      <c r="VML87" s="43"/>
      <c r="VMM87" s="208"/>
      <c r="VMN87" s="157"/>
      <c r="VMO87" s="211"/>
      <c r="VMP87" s="161"/>
      <c r="VMQ87" s="161"/>
      <c r="VMR87" s="168"/>
      <c r="VMS87" s="169"/>
      <c r="VMT87" s="170"/>
      <c r="VMU87" s="167"/>
      <c r="VMV87" s="43"/>
      <c r="VMW87" s="208"/>
      <c r="VMX87" s="157"/>
      <c r="VMY87" s="211"/>
      <c r="VMZ87" s="161"/>
      <c r="VNA87" s="161"/>
      <c r="VNB87" s="168"/>
      <c r="VNC87" s="169"/>
      <c r="VND87" s="170"/>
      <c r="VNE87" s="167"/>
      <c r="VNF87" s="43"/>
      <c r="VNG87" s="208"/>
      <c r="VNH87" s="157"/>
      <c r="VNI87" s="211"/>
      <c r="VNJ87" s="161"/>
      <c r="VNK87" s="161"/>
      <c r="VNL87" s="168"/>
      <c r="VNM87" s="169"/>
      <c r="VNN87" s="170"/>
      <c r="VNO87" s="167"/>
      <c r="VNP87" s="43"/>
      <c r="VNQ87" s="208"/>
      <c r="VNR87" s="157"/>
      <c r="VNS87" s="211"/>
      <c r="VNT87" s="161"/>
      <c r="VNU87" s="161"/>
      <c r="VNV87" s="168"/>
      <c r="VNW87" s="169"/>
      <c r="VNX87" s="170"/>
      <c r="VNY87" s="167"/>
      <c r="VNZ87" s="43"/>
      <c r="VOA87" s="208"/>
      <c r="VOB87" s="157"/>
      <c r="VOC87" s="211"/>
      <c r="VOD87" s="161"/>
      <c r="VOE87" s="161"/>
      <c r="VOF87" s="168"/>
      <c r="VOG87" s="169"/>
      <c r="VOH87" s="170"/>
      <c r="VOI87" s="167"/>
      <c r="VOJ87" s="43"/>
      <c r="VOK87" s="208"/>
      <c r="VOL87" s="157"/>
      <c r="VOM87" s="211"/>
      <c r="VON87" s="161"/>
      <c r="VOO87" s="161"/>
      <c r="VOP87" s="168"/>
      <c r="VOQ87" s="169"/>
      <c r="VOR87" s="170"/>
      <c r="VOS87" s="167"/>
      <c r="VOT87" s="43"/>
      <c r="VOU87" s="208"/>
      <c r="VOV87" s="157"/>
      <c r="VOW87" s="211"/>
      <c r="VOX87" s="161"/>
      <c r="VOY87" s="161"/>
      <c r="VOZ87" s="168"/>
      <c r="VPA87" s="169"/>
      <c r="VPB87" s="170"/>
      <c r="VPC87" s="167"/>
      <c r="VPD87" s="43"/>
      <c r="VPE87" s="208"/>
      <c r="VPF87" s="157"/>
      <c r="VPG87" s="211"/>
      <c r="VPH87" s="161"/>
      <c r="VPI87" s="161"/>
      <c r="VPJ87" s="168"/>
      <c r="VPK87" s="169"/>
      <c r="VPL87" s="170"/>
      <c r="VPM87" s="167"/>
      <c r="VPN87" s="43"/>
      <c r="VPO87" s="208"/>
      <c r="VPP87" s="157"/>
      <c r="VPQ87" s="211"/>
      <c r="VPR87" s="161"/>
      <c r="VPS87" s="161"/>
      <c r="VPT87" s="168"/>
      <c r="VPU87" s="169"/>
      <c r="VPV87" s="170"/>
      <c r="VPW87" s="167"/>
      <c r="VPX87" s="43"/>
      <c r="VPY87" s="208"/>
      <c r="VPZ87" s="157"/>
      <c r="VQA87" s="211"/>
      <c r="VQB87" s="161"/>
      <c r="VQC87" s="161"/>
      <c r="VQD87" s="168"/>
      <c r="VQE87" s="169"/>
      <c r="VQF87" s="170"/>
      <c r="VQG87" s="167"/>
      <c r="VQH87" s="43"/>
      <c r="VQI87" s="208"/>
      <c r="VQJ87" s="157"/>
      <c r="VQK87" s="211"/>
      <c r="VQL87" s="161"/>
      <c r="VQM87" s="161"/>
      <c r="VQN87" s="168"/>
      <c r="VQO87" s="169"/>
      <c r="VQP87" s="170"/>
      <c r="VQQ87" s="167"/>
      <c r="VQR87" s="43"/>
      <c r="VQS87" s="208"/>
      <c r="VQT87" s="157"/>
      <c r="VQU87" s="211"/>
      <c r="VQV87" s="161"/>
      <c r="VQW87" s="161"/>
      <c r="VQX87" s="168"/>
      <c r="VQY87" s="169"/>
      <c r="VQZ87" s="170"/>
      <c r="VRA87" s="167"/>
      <c r="VRB87" s="43"/>
      <c r="VRC87" s="208"/>
      <c r="VRD87" s="157"/>
      <c r="VRE87" s="211"/>
      <c r="VRF87" s="161"/>
      <c r="VRG87" s="161"/>
      <c r="VRH87" s="168"/>
      <c r="VRI87" s="169"/>
      <c r="VRJ87" s="170"/>
      <c r="VRK87" s="167"/>
      <c r="VRL87" s="43"/>
      <c r="VRM87" s="208"/>
      <c r="VRN87" s="157"/>
      <c r="VRO87" s="211"/>
      <c r="VRP87" s="161"/>
      <c r="VRQ87" s="161"/>
      <c r="VRR87" s="168"/>
      <c r="VRS87" s="169"/>
      <c r="VRT87" s="170"/>
      <c r="VRU87" s="167"/>
      <c r="VRV87" s="43"/>
      <c r="VRW87" s="208"/>
      <c r="VRX87" s="157"/>
      <c r="VRY87" s="211"/>
      <c r="VRZ87" s="161"/>
      <c r="VSA87" s="161"/>
      <c r="VSB87" s="168"/>
      <c r="VSC87" s="169"/>
      <c r="VSD87" s="170"/>
      <c r="VSE87" s="167"/>
      <c r="VSF87" s="43"/>
      <c r="VSG87" s="208"/>
      <c r="VSH87" s="157"/>
      <c r="VSI87" s="211"/>
      <c r="VSJ87" s="161"/>
      <c r="VSK87" s="161"/>
      <c r="VSL87" s="168"/>
      <c r="VSM87" s="169"/>
      <c r="VSN87" s="170"/>
      <c r="VSO87" s="167"/>
      <c r="VSP87" s="43"/>
      <c r="VSQ87" s="208"/>
      <c r="VSR87" s="157"/>
      <c r="VSS87" s="211"/>
      <c r="VST87" s="161"/>
      <c r="VSU87" s="161"/>
      <c r="VSV87" s="168"/>
      <c r="VSW87" s="169"/>
      <c r="VSX87" s="170"/>
      <c r="VSY87" s="167"/>
      <c r="VSZ87" s="43"/>
      <c r="VTA87" s="208"/>
      <c r="VTB87" s="157"/>
      <c r="VTC87" s="211"/>
      <c r="VTD87" s="161"/>
      <c r="VTE87" s="161"/>
      <c r="VTF87" s="168"/>
      <c r="VTG87" s="169"/>
      <c r="VTH87" s="170"/>
      <c r="VTI87" s="167"/>
      <c r="VTJ87" s="43"/>
      <c r="VTK87" s="208"/>
      <c r="VTL87" s="157"/>
      <c r="VTM87" s="211"/>
      <c r="VTN87" s="161"/>
      <c r="VTO87" s="161"/>
      <c r="VTP87" s="168"/>
      <c r="VTQ87" s="169"/>
      <c r="VTR87" s="170"/>
      <c r="VTS87" s="167"/>
      <c r="VTT87" s="43"/>
      <c r="VTU87" s="208"/>
      <c r="VTV87" s="157"/>
      <c r="VTW87" s="211"/>
      <c r="VTX87" s="161"/>
      <c r="VTY87" s="161"/>
      <c r="VTZ87" s="168"/>
      <c r="VUA87" s="169"/>
      <c r="VUB87" s="170"/>
      <c r="VUC87" s="167"/>
      <c r="VUD87" s="43"/>
      <c r="VUE87" s="208"/>
      <c r="VUF87" s="157"/>
      <c r="VUG87" s="211"/>
      <c r="VUH87" s="161"/>
      <c r="VUI87" s="161"/>
      <c r="VUJ87" s="168"/>
      <c r="VUK87" s="169"/>
      <c r="VUL87" s="170"/>
      <c r="VUM87" s="167"/>
      <c r="VUN87" s="43"/>
      <c r="VUO87" s="208"/>
      <c r="VUP87" s="157"/>
      <c r="VUQ87" s="211"/>
      <c r="VUR87" s="161"/>
      <c r="VUS87" s="161"/>
      <c r="VUT87" s="168"/>
      <c r="VUU87" s="169"/>
      <c r="VUV87" s="170"/>
      <c r="VUW87" s="167"/>
      <c r="VUX87" s="43"/>
      <c r="VUY87" s="208"/>
      <c r="VUZ87" s="157"/>
      <c r="VVA87" s="211"/>
      <c r="VVB87" s="161"/>
      <c r="VVC87" s="161"/>
      <c r="VVD87" s="168"/>
      <c r="VVE87" s="169"/>
      <c r="VVF87" s="170"/>
      <c r="VVG87" s="167"/>
      <c r="VVH87" s="43"/>
      <c r="VVI87" s="208"/>
      <c r="VVJ87" s="157"/>
      <c r="VVK87" s="211"/>
      <c r="VVL87" s="161"/>
      <c r="VVM87" s="161"/>
      <c r="VVN87" s="168"/>
      <c r="VVO87" s="169"/>
      <c r="VVP87" s="170"/>
      <c r="VVQ87" s="167"/>
      <c r="VVR87" s="43"/>
      <c r="VVS87" s="208"/>
      <c r="VVT87" s="157"/>
      <c r="VVU87" s="211"/>
      <c r="VVV87" s="161"/>
      <c r="VVW87" s="161"/>
      <c r="VVX87" s="168"/>
      <c r="VVY87" s="169"/>
      <c r="VVZ87" s="170"/>
      <c r="VWA87" s="167"/>
      <c r="VWB87" s="43"/>
      <c r="VWC87" s="208"/>
      <c r="VWD87" s="157"/>
      <c r="VWE87" s="211"/>
      <c r="VWF87" s="161"/>
      <c r="VWG87" s="161"/>
      <c r="VWH87" s="168"/>
      <c r="VWI87" s="169"/>
      <c r="VWJ87" s="170"/>
      <c r="VWK87" s="167"/>
      <c r="VWL87" s="43"/>
      <c r="VWM87" s="208"/>
      <c r="VWN87" s="157"/>
      <c r="VWO87" s="211"/>
      <c r="VWP87" s="161"/>
      <c r="VWQ87" s="161"/>
      <c r="VWR87" s="168"/>
      <c r="VWS87" s="169"/>
      <c r="VWT87" s="170"/>
      <c r="VWU87" s="167"/>
      <c r="VWV87" s="43"/>
      <c r="VWW87" s="208"/>
      <c r="VWX87" s="157"/>
      <c r="VWY87" s="211"/>
      <c r="VWZ87" s="161"/>
      <c r="VXA87" s="161"/>
      <c r="VXB87" s="168"/>
      <c r="VXC87" s="169"/>
      <c r="VXD87" s="170"/>
      <c r="VXE87" s="167"/>
      <c r="VXF87" s="43"/>
      <c r="VXG87" s="208"/>
      <c r="VXH87" s="157"/>
      <c r="VXI87" s="211"/>
      <c r="VXJ87" s="161"/>
      <c r="VXK87" s="161"/>
      <c r="VXL87" s="168"/>
      <c r="VXM87" s="169"/>
      <c r="VXN87" s="170"/>
      <c r="VXO87" s="167"/>
      <c r="VXP87" s="43"/>
      <c r="VXQ87" s="208"/>
      <c r="VXR87" s="157"/>
      <c r="VXS87" s="211"/>
      <c r="VXT87" s="161"/>
      <c r="VXU87" s="161"/>
      <c r="VXV87" s="168"/>
      <c r="VXW87" s="169"/>
      <c r="VXX87" s="170"/>
      <c r="VXY87" s="167"/>
      <c r="VXZ87" s="43"/>
      <c r="VYA87" s="208"/>
      <c r="VYB87" s="157"/>
      <c r="VYC87" s="211"/>
      <c r="VYD87" s="161"/>
      <c r="VYE87" s="161"/>
      <c r="VYF87" s="168"/>
      <c r="VYG87" s="169"/>
      <c r="VYH87" s="170"/>
      <c r="VYI87" s="167"/>
      <c r="VYJ87" s="43"/>
      <c r="VYK87" s="208"/>
      <c r="VYL87" s="157"/>
      <c r="VYM87" s="211"/>
      <c r="VYN87" s="161"/>
      <c r="VYO87" s="161"/>
      <c r="VYP87" s="168"/>
      <c r="VYQ87" s="169"/>
      <c r="VYR87" s="170"/>
      <c r="VYS87" s="167"/>
      <c r="VYT87" s="43"/>
      <c r="VYU87" s="208"/>
      <c r="VYV87" s="157"/>
      <c r="VYW87" s="211"/>
      <c r="VYX87" s="161"/>
      <c r="VYY87" s="161"/>
      <c r="VYZ87" s="168"/>
      <c r="VZA87" s="169"/>
      <c r="VZB87" s="170"/>
      <c r="VZC87" s="167"/>
      <c r="VZD87" s="43"/>
      <c r="VZE87" s="208"/>
      <c r="VZF87" s="157"/>
      <c r="VZG87" s="211"/>
      <c r="VZH87" s="161"/>
      <c r="VZI87" s="161"/>
      <c r="VZJ87" s="168"/>
      <c r="VZK87" s="169"/>
      <c r="VZL87" s="170"/>
      <c r="VZM87" s="167"/>
      <c r="VZN87" s="43"/>
      <c r="VZO87" s="208"/>
      <c r="VZP87" s="157"/>
      <c r="VZQ87" s="211"/>
      <c r="VZR87" s="161"/>
      <c r="VZS87" s="161"/>
      <c r="VZT87" s="168"/>
      <c r="VZU87" s="169"/>
      <c r="VZV87" s="170"/>
      <c r="VZW87" s="167"/>
      <c r="VZX87" s="43"/>
      <c r="VZY87" s="208"/>
      <c r="VZZ87" s="157"/>
      <c r="WAA87" s="211"/>
      <c r="WAB87" s="161"/>
      <c r="WAC87" s="161"/>
      <c r="WAD87" s="168"/>
      <c r="WAE87" s="169"/>
      <c r="WAF87" s="170"/>
      <c r="WAG87" s="167"/>
      <c r="WAH87" s="43"/>
      <c r="WAI87" s="208"/>
      <c r="WAJ87" s="157"/>
      <c r="WAK87" s="211"/>
      <c r="WAL87" s="161"/>
      <c r="WAM87" s="161"/>
      <c r="WAN87" s="168"/>
      <c r="WAO87" s="169"/>
      <c r="WAP87" s="170"/>
      <c r="WAQ87" s="167"/>
      <c r="WAR87" s="43"/>
      <c r="WAS87" s="208"/>
      <c r="WAT87" s="157"/>
      <c r="WAU87" s="211"/>
      <c r="WAV87" s="161"/>
      <c r="WAW87" s="161"/>
      <c r="WAX87" s="168"/>
      <c r="WAY87" s="169"/>
      <c r="WAZ87" s="170"/>
      <c r="WBA87" s="167"/>
      <c r="WBB87" s="43"/>
      <c r="WBC87" s="208"/>
      <c r="WBD87" s="157"/>
      <c r="WBE87" s="211"/>
      <c r="WBF87" s="161"/>
      <c r="WBG87" s="161"/>
      <c r="WBH87" s="168"/>
      <c r="WBI87" s="169"/>
      <c r="WBJ87" s="170"/>
      <c r="WBK87" s="167"/>
      <c r="WBL87" s="43"/>
      <c r="WBM87" s="208"/>
      <c r="WBN87" s="157"/>
      <c r="WBO87" s="211"/>
      <c r="WBP87" s="161"/>
      <c r="WBQ87" s="161"/>
      <c r="WBR87" s="168"/>
      <c r="WBS87" s="169"/>
      <c r="WBT87" s="170"/>
      <c r="WBU87" s="167"/>
      <c r="WBV87" s="43"/>
      <c r="WBW87" s="208"/>
      <c r="WBX87" s="157"/>
      <c r="WBY87" s="211"/>
      <c r="WBZ87" s="161"/>
      <c r="WCA87" s="161"/>
      <c r="WCB87" s="168"/>
      <c r="WCC87" s="169"/>
      <c r="WCD87" s="170"/>
      <c r="WCE87" s="167"/>
      <c r="WCF87" s="43"/>
      <c r="WCG87" s="208"/>
      <c r="WCH87" s="157"/>
      <c r="WCI87" s="211"/>
      <c r="WCJ87" s="161"/>
      <c r="WCK87" s="161"/>
      <c r="WCL87" s="168"/>
      <c r="WCM87" s="169"/>
      <c r="WCN87" s="170"/>
      <c r="WCO87" s="167"/>
      <c r="WCP87" s="43"/>
      <c r="WCQ87" s="208"/>
      <c r="WCR87" s="157"/>
      <c r="WCS87" s="211"/>
      <c r="WCT87" s="161"/>
      <c r="WCU87" s="161"/>
      <c r="WCV87" s="168"/>
      <c r="WCW87" s="169"/>
      <c r="WCX87" s="170"/>
      <c r="WCY87" s="167"/>
      <c r="WCZ87" s="43"/>
      <c r="WDA87" s="208"/>
      <c r="WDB87" s="157"/>
      <c r="WDC87" s="211"/>
      <c r="WDD87" s="161"/>
      <c r="WDE87" s="161"/>
      <c r="WDF87" s="168"/>
      <c r="WDG87" s="169"/>
      <c r="WDH87" s="170"/>
      <c r="WDI87" s="167"/>
      <c r="WDJ87" s="43"/>
      <c r="WDK87" s="208"/>
      <c r="WDL87" s="157"/>
      <c r="WDM87" s="211"/>
      <c r="WDN87" s="161"/>
      <c r="WDO87" s="161"/>
      <c r="WDP87" s="168"/>
      <c r="WDQ87" s="169"/>
      <c r="WDR87" s="170"/>
      <c r="WDS87" s="167"/>
      <c r="WDT87" s="43"/>
      <c r="WDU87" s="208"/>
      <c r="WDV87" s="157"/>
      <c r="WDW87" s="211"/>
      <c r="WDX87" s="161"/>
      <c r="WDY87" s="161"/>
      <c r="WDZ87" s="168"/>
      <c r="WEA87" s="169"/>
      <c r="WEB87" s="170"/>
      <c r="WEC87" s="167"/>
      <c r="WED87" s="43"/>
      <c r="WEE87" s="208"/>
      <c r="WEF87" s="157"/>
      <c r="WEG87" s="211"/>
      <c r="WEH87" s="161"/>
      <c r="WEI87" s="161"/>
      <c r="WEJ87" s="168"/>
      <c r="WEK87" s="169"/>
      <c r="WEL87" s="170"/>
      <c r="WEM87" s="167"/>
      <c r="WEN87" s="43"/>
      <c r="WEO87" s="208"/>
      <c r="WEP87" s="157"/>
      <c r="WEQ87" s="211"/>
      <c r="WER87" s="161"/>
      <c r="WES87" s="161"/>
      <c r="WET87" s="168"/>
      <c r="WEU87" s="169"/>
      <c r="WEV87" s="170"/>
      <c r="WEW87" s="167"/>
      <c r="WEX87" s="43"/>
      <c r="WEY87" s="208"/>
      <c r="WEZ87" s="157"/>
      <c r="WFA87" s="211"/>
      <c r="WFB87" s="161"/>
      <c r="WFC87" s="161"/>
      <c r="WFD87" s="168"/>
      <c r="WFE87" s="169"/>
      <c r="WFF87" s="170"/>
      <c r="WFG87" s="167"/>
      <c r="WFH87" s="43"/>
      <c r="WFI87" s="208"/>
      <c r="WFJ87" s="157"/>
      <c r="WFK87" s="211"/>
      <c r="WFL87" s="161"/>
      <c r="WFM87" s="161"/>
      <c r="WFN87" s="168"/>
      <c r="WFO87" s="169"/>
      <c r="WFP87" s="170"/>
      <c r="WFQ87" s="167"/>
      <c r="WFR87" s="43"/>
      <c r="WFS87" s="208"/>
      <c r="WFT87" s="157"/>
      <c r="WFU87" s="211"/>
      <c r="WFV87" s="161"/>
      <c r="WFW87" s="161"/>
      <c r="WFX87" s="168"/>
      <c r="WFY87" s="169"/>
      <c r="WFZ87" s="170"/>
      <c r="WGA87" s="167"/>
      <c r="WGB87" s="43"/>
      <c r="WGC87" s="208"/>
      <c r="WGD87" s="157"/>
      <c r="WGE87" s="211"/>
      <c r="WGF87" s="161"/>
      <c r="WGG87" s="161"/>
      <c r="WGH87" s="168"/>
      <c r="WGI87" s="169"/>
      <c r="WGJ87" s="170"/>
      <c r="WGK87" s="167"/>
      <c r="WGL87" s="43"/>
      <c r="WGM87" s="208"/>
      <c r="WGN87" s="157"/>
      <c r="WGO87" s="211"/>
      <c r="WGP87" s="161"/>
      <c r="WGQ87" s="161"/>
      <c r="WGR87" s="168"/>
      <c r="WGS87" s="169"/>
      <c r="WGT87" s="170"/>
      <c r="WGU87" s="167"/>
      <c r="WGV87" s="43"/>
      <c r="WGW87" s="208"/>
      <c r="WGX87" s="157"/>
      <c r="WGY87" s="211"/>
      <c r="WGZ87" s="161"/>
      <c r="WHA87" s="161"/>
      <c r="WHB87" s="168"/>
      <c r="WHC87" s="169"/>
      <c r="WHD87" s="170"/>
      <c r="WHE87" s="167"/>
      <c r="WHF87" s="43"/>
      <c r="WHG87" s="208"/>
      <c r="WHH87" s="157"/>
      <c r="WHI87" s="211"/>
      <c r="WHJ87" s="161"/>
      <c r="WHK87" s="161"/>
      <c r="WHL87" s="168"/>
      <c r="WHM87" s="169"/>
      <c r="WHN87" s="170"/>
      <c r="WHO87" s="167"/>
      <c r="WHP87" s="43"/>
      <c r="WHQ87" s="208"/>
      <c r="WHR87" s="157"/>
      <c r="WHS87" s="211"/>
      <c r="WHT87" s="161"/>
      <c r="WHU87" s="161"/>
      <c r="WHV87" s="168"/>
      <c r="WHW87" s="169"/>
      <c r="WHX87" s="170"/>
      <c r="WHY87" s="167"/>
      <c r="WHZ87" s="43"/>
      <c r="WIA87" s="208"/>
      <c r="WIB87" s="157"/>
      <c r="WIC87" s="211"/>
      <c r="WID87" s="161"/>
      <c r="WIE87" s="161"/>
      <c r="WIF87" s="168"/>
      <c r="WIG87" s="169"/>
      <c r="WIH87" s="170"/>
      <c r="WII87" s="167"/>
      <c r="WIJ87" s="43"/>
      <c r="WIK87" s="208"/>
      <c r="WIL87" s="157"/>
      <c r="WIM87" s="211"/>
      <c r="WIN87" s="161"/>
      <c r="WIO87" s="161"/>
      <c r="WIP87" s="168"/>
      <c r="WIQ87" s="169"/>
      <c r="WIR87" s="170"/>
      <c r="WIS87" s="167"/>
      <c r="WIT87" s="43"/>
      <c r="WIU87" s="208"/>
      <c r="WIV87" s="157"/>
      <c r="WIW87" s="211"/>
      <c r="WIX87" s="161"/>
      <c r="WIY87" s="161"/>
      <c r="WIZ87" s="168"/>
      <c r="WJA87" s="169"/>
      <c r="WJB87" s="170"/>
      <c r="WJC87" s="167"/>
      <c r="WJD87" s="43"/>
      <c r="WJE87" s="208"/>
      <c r="WJF87" s="157"/>
      <c r="WJG87" s="211"/>
      <c r="WJH87" s="161"/>
      <c r="WJI87" s="161"/>
      <c r="WJJ87" s="168"/>
      <c r="WJK87" s="169"/>
      <c r="WJL87" s="170"/>
      <c r="WJM87" s="167"/>
      <c r="WJN87" s="43"/>
      <c r="WJO87" s="208"/>
      <c r="WJP87" s="157"/>
      <c r="WJQ87" s="211"/>
      <c r="WJR87" s="161"/>
      <c r="WJS87" s="161"/>
      <c r="WJT87" s="168"/>
      <c r="WJU87" s="169"/>
      <c r="WJV87" s="170"/>
      <c r="WJW87" s="167"/>
      <c r="WJX87" s="43"/>
      <c r="WJY87" s="208"/>
      <c r="WJZ87" s="157"/>
      <c r="WKA87" s="211"/>
      <c r="WKB87" s="161"/>
      <c r="WKC87" s="161"/>
      <c r="WKD87" s="168"/>
      <c r="WKE87" s="169"/>
      <c r="WKF87" s="170"/>
      <c r="WKG87" s="167"/>
      <c r="WKH87" s="43"/>
      <c r="WKI87" s="208"/>
      <c r="WKJ87" s="157"/>
      <c r="WKK87" s="211"/>
      <c r="WKL87" s="161"/>
      <c r="WKM87" s="161"/>
      <c r="WKN87" s="168"/>
      <c r="WKO87" s="169"/>
      <c r="WKP87" s="170"/>
      <c r="WKQ87" s="167"/>
      <c r="WKR87" s="43"/>
      <c r="WKS87" s="208"/>
      <c r="WKT87" s="157"/>
      <c r="WKU87" s="211"/>
      <c r="WKV87" s="161"/>
      <c r="WKW87" s="161"/>
      <c r="WKX87" s="168"/>
      <c r="WKY87" s="169"/>
      <c r="WKZ87" s="170"/>
      <c r="WLA87" s="167"/>
      <c r="WLB87" s="43"/>
      <c r="WLC87" s="208"/>
      <c r="WLD87" s="157"/>
      <c r="WLE87" s="211"/>
      <c r="WLF87" s="161"/>
      <c r="WLG87" s="161"/>
      <c r="WLH87" s="168"/>
      <c r="WLI87" s="169"/>
      <c r="WLJ87" s="170"/>
      <c r="WLK87" s="167"/>
      <c r="WLL87" s="43"/>
      <c r="WLM87" s="208"/>
      <c r="WLN87" s="157"/>
      <c r="WLO87" s="211"/>
      <c r="WLP87" s="161"/>
      <c r="WLQ87" s="161"/>
      <c r="WLR87" s="168"/>
      <c r="WLS87" s="169"/>
      <c r="WLT87" s="170"/>
      <c r="WLU87" s="167"/>
      <c r="WLV87" s="43"/>
      <c r="WLW87" s="208"/>
      <c r="WLX87" s="157"/>
      <c r="WLY87" s="211"/>
      <c r="WLZ87" s="161"/>
      <c r="WMA87" s="161"/>
      <c r="WMB87" s="168"/>
      <c r="WMC87" s="169"/>
      <c r="WMD87" s="170"/>
      <c r="WME87" s="167"/>
      <c r="WMF87" s="43"/>
      <c r="WMG87" s="208"/>
      <c r="WMH87" s="157"/>
      <c r="WMI87" s="211"/>
      <c r="WMJ87" s="161"/>
      <c r="WMK87" s="161"/>
      <c r="WML87" s="168"/>
      <c r="WMM87" s="169"/>
      <c r="WMN87" s="170"/>
      <c r="WMO87" s="167"/>
      <c r="WMP87" s="43"/>
      <c r="WMQ87" s="208"/>
      <c r="WMR87" s="157"/>
      <c r="WMS87" s="211"/>
      <c r="WMT87" s="161"/>
      <c r="WMU87" s="161"/>
      <c r="WMV87" s="168"/>
      <c r="WMW87" s="169"/>
      <c r="WMX87" s="170"/>
      <c r="WMY87" s="167"/>
      <c r="WMZ87" s="43"/>
      <c r="WNA87" s="208"/>
      <c r="WNB87" s="157"/>
      <c r="WNC87" s="211"/>
      <c r="WND87" s="161"/>
      <c r="WNE87" s="161"/>
      <c r="WNF87" s="168"/>
      <c r="WNG87" s="169"/>
      <c r="WNH87" s="170"/>
      <c r="WNI87" s="167"/>
      <c r="WNJ87" s="43"/>
      <c r="WNK87" s="208"/>
      <c r="WNL87" s="157"/>
      <c r="WNM87" s="211"/>
      <c r="WNN87" s="161"/>
      <c r="WNO87" s="161"/>
      <c r="WNP87" s="168"/>
      <c r="WNQ87" s="169"/>
      <c r="WNR87" s="170"/>
      <c r="WNS87" s="167"/>
      <c r="WNT87" s="43"/>
      <c r="WNU87" s="208"/>
      <c r="WNV87" s="157"/>
      <c r="WNW87" s="211"/>
      <c r="WNX87" s="161"/>
      <c r="WNY87" s="161"/>
      <c r="WNZ87" s="168"/>
      <c r="WOA87" s="169"/>
      <c r="WOB87" s="170"/>
      <c r="WOC87" s="167"/>
      <c r="WOD87" s="43"/>
      <c r="WOE87" s="208"/>
      <c r="WOF87" s="157"/>
      <c r="WOG87" s="211"/>
      <c r="WOH87" s="161"/>
      <c r="WOI87" s="161"/>
      <c r="WOJ87" s="168"/>
      <c r="WOK87" s="169"/>
      <c r="WOL87" s="170"/>
      <c r="WOM87" s="167"/>
      <c r="WON87" s="43"/>
      <c r="WOO87" s="208"/>
      <c r="WOP87" s="157"/>
      <c r="WOQ87" s="211"/>
      <c r="WOR87" s="161"/>
      <c r="WOS87" s="161"/>
      <c r="WOT87" s="168"/>
      <c r="WOU87" s="169"/>
      <c r="WOV87" s="170"/>
      <c r="WOW87" s="167"/>
      <c r="WOX87" s="43"/>
      <c r="WOY87" s="208"/>
      <c r="WOZ87" s="157"/>
      <c r="WPA87" s="211"/>
      <c r="WPB87" s="161"/>
      <c r="WPC87" s="161"/>
      <c r="WPD87" s="168"/>
      <c r="WPE87" s="169"/>
      <c r="WPF87" s="170"/>
      <c r="WPG87" s="167"/>
      <c r="WPH87" s="43"/>
      <c r="WPI87" s="208"/>
      <c r="WPJ87" s="157"/>
      <c r="WPK87" s="211"/>
      <c r="WPL87" s="161"/>
      <c r="WPM87" s="161"/>
      <c r="WPN87" s="168"/>
      <c r="WPO87" s="169"/>
      <c r="WPP87" s="170"/>
      <c r="WPQ87" s="167"/>
      <c r="WPR87" s="43"/>
      <c r="WPS87" s="208"/>
      <c r="WPT87" s="157"/>
      <c r="WPU87" s="211"/>
      <c r="WPV87" s="161"/>
      <c r="WPW87" s="161"/>
      <c r="WPX87" s="168"/>
      <c r="WPY87" s="169"/>
      <c r="WPZ87" s="170"/>
      <c r="WQA87" s="167"/>
      <c r="WQB87" s="43"/>
      <c r="WQC87" s="208"/>
      <c r="WQD87" s="157"/>
      <c r="WQE87" s="211"/>
      <c r="WQF87" s="161"/>
      <c r="WQG87" s="161"/>
      <c r="WQH87" s="168"/>
      <c r="WQI87" s="169"/>
      <c r="WQJ87" s="170"/>
      <c r="WQK87" s="167"/>
      <c r="WQL87" s="43"/>
      <c r="WQM87" s="208"/>
      <c r="WQN87" s="157"/>
      <c r="WQO87" s="211"/>
      <c r="WQP87" s="161"/>
      <c r="WQQ87" s="161"/>
      <c r="WQR87" s="168"/>
      <c r="WQS87" s="169"/>
      <c r="WQT87" s="170"/>
      <c r="WQU87" s="167"/>
      <c r="WQV87" s="43"/>
      <c r="WQW87" s="208"/>
      <c r="WQX87" s="157"/>
      <c r="WQY87" s="211"/>
      <c r="WQZ87" s="161"/>
      <c r="WRA87" s="161"/>
      <c r="WRB87" s="168"/>
      <c r="WRC87" s="169"/>
      <c r="WRD87" s="170"/>
      <c r="WRE87" s="167"/>
      <c r="WRF87" s="43"/>
      <c r="WRG87" s="208"/>
      <c r="WRH87" s="157"/>
      <c r="WRI87" s="211"/>
      <c r="WRJ87" s="161"/>
      <c r="WRK87" s="161"/>
      <c r="WRL87" s="168"/>
      <c r="WRM87" s="169"/>
      <c r="WRN87" s="170"/>
      <c r="WRO87" s="167"/>
      <c r="WRP87" s="43"/>
      <c r="WRQ87" s="208"/>
      <c r="WRR87" s="157"/>
      <c r="WRS87" s="211"/>
      <c r="WRT87" s="161"/>
      <c r="WRU87" s="161"/>
      <c r="WRV87" s="168"/>
      <c r="WRW87" s="169"/>
      <c r="WRX87" s="170"/>
      <c r="WRY87" s="167"/>
      <c r="WRZ87" s="43"/>
      <c r="WSA87" s="208"/>
      <c r="WSB87" s="157"/>
      <c r="WSC87" s="211"/>
      <c r="WSD87" s="161"/>
      <c r="WSE87" s="161"/>
      <c r="WSF87" s="168"/>
      <c r="WSG87" s="169"/>
      <c r="WSH87" s="170"/>
      <c r="WSI87" s="167"/>
      <c r="WSJ87" s="43"/>
      <c r="WSK87" s="208"/>
      <c r="WSL87" s="157"/>
      <c r="WSM87" s="211"/>
      <c r="WSN87" s="161"/>
      <c r="WSO87" s="161"/>
      <c r="WSP87" s="168"/>
      <c r="WSQ87" s="169"/>
      <c r="WSR87" s="170"/>
      <c r="WSS87" s="167"/>
      <c r="WST87" s="43"/>
      <c r="WSU87" s="208"/>
      <c r="WSV87" s="157"/>
      <c r="WSW87" s="211"/>
      <c r="WSX87" s="161"/>
      <c r="WSY87" s="161"/>
      <c r="WSZ87" s="168"/>
      <c r="WTA87" s="169"/>
      <c r="WTB87" s="170"/>
      <c r="WTC87" s="167"/>
      <c r="WTD87" s="43"/>
      <c r="WTE87" s="208"/>
      <c r="WTF87" s="157"/>
      <c r="WTG87" s="211"/>
      <c r="WTH87" s="161"/>
      <c r="WTI87" s="161"/>
      <c r="WTJ87" s="168"/>
      <c r="WTK87" s="169"/>
      <c r="WTL87" s="170"/>
      <c r="WTM87" s="167"/>
      <c r="WTN87" s="43"/>
      <c r="WTO87" s="208"/>
      <c r="WTP87" s="157"/>
      <c r="WTQ87" s="211"/>
      <c r="WTR87" s="161"/>
      <c r="WTS87" s="161"/>
      <c r="WTT87" s="168"/>
      <c r="WTU87" s="169"/>
      <c r="WTV87" s="170"/>
      <c r="WTW87" s="167"/>
      <c r="WTX87" s="43"/>
      <c r="WTY87" s="208"/>
      <c r="WTZ87" s="157"/>
      <c r="WUA87" s="211"/>
      <c r="WUB87" s="161"/>
      <c r="WUC87" s="161"/>
      <c r="WUD87" s="168"/>
      <c r="WUE87" s="169"/>
      <c r="WUF87" s="170"/>
      <c r="WUG87" s="167"/>
      <c r="WUH87" s="43"/>
      <c r="WUI87" s="208"/>
      <c r="WUJ87" s="157"/>
      <c r="WUK87" s="211"/>
      <c r="WUL87" s="161"/>
      <c r="WUM87" s="161"/>
      <c r="WUN87" s="168"/>
      <c r="WUO87" s="169"/>
      <c r="WUP87" s="170"/>
      <c r="WUQ87" s="167"/>
      <c r="WUR87" s="43"/>
      <c r="WUS87" s="208"/>
      <c r="WUT87" s="157"/>
      <c r="WUU87" s="211"/>
      <c r="WUV87" s="161"/>
      <c r="WUW87" s="161"/>
      <c r="WUX87" s="168"/>
      <c r="WUY87" s="169"/>
      <c r="WUZ87" s="170"/>
      <c r="WVA87" s="167"/>
      <c r="WVB87" s="43"/>
      <c r="WVC87" s="208"/>
      <c r="WVD87" s="157"/>
      <c r="WVE87" s="211"/>
      <c r="WVF87" s="161"/>
      <c r="WVG87" s="161"/>
      <c r="WVH87" s="168"/>
      <c r="WVI87" s="169"/>
      <c r="WVJ87" s="170"/>
      <c r="WVK87" s="167"/>
      <c r="WVL87" s="43"/>
      <c r="WVM87" s="208"/>
      <c r="WVN87" s="157"/>
      <c r="WVO87" s="211"/>
      <c r="WVP87" s="161"/>
      <c r="WVQ87" s="161"/>
      <c r="WVR87" s="168"/>
      <c r="WVS87" s="169"/>
      <c r="WVT87" s="170"/>
      <c r="WVU87" s="167"/>
      <c r="WVV87" s="43"/>
      <c r="WVW87" s="208"/>
      <c r="WVX87" s="157"/>
      <c r="WVY87" s="211"/>
      <c r="WVZ87" s="161"/>
      <c r="WWA87" s="161"/>
      <c r="WWB87" s="168"/>
      <c r="WWC87" s="169"/>
      <c r="WWD87" s="170"/>
      <c r="WWE87" s="167"/>
      <c r="WWF87" s="43"/>
      <c r="WWG87" s="208"/>
      <c r="WWH87" s="157"/>
      <c r="WWI87" s="211"/>
      <c r="WWJ87" s="161"/>
      <c r="WWK87" s="161"/>
      <c r="WWL87" s="168"/>
      <c r="WWM87" s="169"/>
      <c r="WWN87" s="170"/>
      <c r="WWO87" s="167"/>
      <c r="WWP87" s="43"/>
      <c r="WWQ87" s="208"/>
      <c r="WWR87" s="157"/>
      <c r="WWS87" s="211"/>
      <c r="WWT87" s="161"/>
      <c r="WWU87" s="161"/>
      <c r="WWV87" s="168"/>
      <c r="WWW87" s="169"/>
      <c r="WWX87" s="170"/>
      <c r="WWY87" s="167"/>
      <c r="WWZ87" s="43"/>
      <c r="WXA87" s="208"/>
      <c r="WXB87" s="157"/>
      <c r="WXC87" s="211"/>
      <c r="WXD87" s="161"/>
      <c r="WXE87" s="161"/>
      <c r="WXF87" s="168"/>
      <c r="WXG87" s="169"/>
      <c r="WXH87" s="170"/>
      <c r="WXI87" s="167"/>
      <c r="WXJ87" s="43"/>
      <c r="WXK87" s="208"/>
      <c r="WXL87" s="157"/>
      <c r="WXM87" s="211"/>
      <c r="WXN87" s="161"/>
      <c r="WXO87" s="161"/>
      <c r="WXP87" s="168"/>
      <c r="WXQ87" s="169"/>
      <c r="WXR87" s="170"/>
      <c r="WXS87" s="167"/>
      <c r="WXT87" s="43"/>
      <c r="WXU87" s="208"/>
      <c r="WXV87" s="157"/>
      <c r="WXW87" s="211"/>
      <c r="WXX87" s="161"/>
      <c r="WXY87" s="161"/>
      <c r="WXZ87" s="168"/>
      <c r="WYA87" s="169"/>
      <c r="WYB87" s="170"/>
      <c r="WYC87" s="167"/>
      <c r="WYD87" s="43"/>
      <c r="WYE87" s="208"/>
      <c r="WYF87" s="157"/>
      <c r="WYG87" s="211"/>
      <c r="WYH87" s="161"/>
      <c r="WYI87" s="161"/>
      <c r="WYJ87" s="168"/>
      <c r="WYK87" s="169"/>
      <c r="WYL87" s="170"/>
      <c r="WYM87" s="167"/>
      <c r="WYN87" s="43"/>
      <c r="WYO87" s="208"/>
      <c r="WYP87" s="157"/>
      <c r="WYQ87" s="211"/>
      <c r="WYR87" s="161"/>
      <c r="WYS87" s="161"/>
      <c r="WYT87" s="168"/>
      <c r="WYU87" s="169"/>
      <c r="WYV87" s="170"/>
      <c r="WYW87" s="167"/>
      <c r="WYX87" s="43"/>
      <c r="WYY87" s="208"/>
      <c r="WYZ87" s="157"/>
      <c r="WZA87" s="211"/>
      <c r="WZB87" s="161"/>
      <c r="WZC87" s="161"/>
      <c r="WZD87" s="168"/>
      <c r="WZE87" s="169"/>
      <c r="WZF87" s="170"/>
      <c r="WZG87" s="167"/>
      <c r="WZH87" s="43"/>
      <c r="WZI87" s="208"/>
      <c r="WZJ87" s="157"/>
      <c r="WZK87" s="211"/>
      <c r="WZL87" s="161"/>
      <c r="WZM87" s="161"/>
      <c r="WZN87" s="168"/>
      <c r="WZO87" s="169"/>
      <c r="WZP87" s="170"/>
      <c r="WZQ87" s="167"/>
      <c r="WZR87" s="43"/>
      <c r="WZS87" s="208"/>
      <c r="WZT87" s="157"/>
      <c r="WZU87" s="211"/>
      <c r="WZV87" s="161"/>
      <c r="WZW87" s="161"/>
      <c r="WZX87" s="168"/>
      <c r="WZY87" s="169"/>
      <c r="WZZ87" s="170"/>
      <c r="XAA87" s="167"/>
      <c r="XAB87" s="43"/>
      <c r="XAC87" s="208"/>
      <c r="XAD87" s="157"/>
      <c r="XAE87" s="211"/>
      <c r="XAF87" s="161"/>
      <c r="XAG87" s="161"/>
      <c r="XAH87" s="168"/>
      <c r="XAI87" s="169"/>
      <c r="XAJ87" s="170"/>
      <c r="XAK87" s="167"/>
      <c r="XAL87" s="43"/>
      <c r="XAM87" s="208"/>
      <c r="XAN87" s="157"/>
      <c r="XAO87" s="211"/>
      <c r="XAP87" s="161"/>
      <c r="XAQ87" s="161"/>
      <c r="XAR87" s="168"/>
      <c r="XAS87" s="169"/>
      <c r="XAT87" s="170"/>
      <c r="XAU87" s="167"/>
      <c r="XAV87" s="43"/>
      <c r="XAW87" s="208"/>
      <c r="XAX87" s="157"/>
      <c r="XAY87" s="211"/>
      <c r="XAZ87" s="161"/>
      <c r="XBA87" s="161"/>
      <c r="XBB87" s="168"/>
      <c r="XBC87" s="169"/>
      <c r="XBD87" s="170"/>
      <c r="XBE87" s="167"/>
      <c r="XBF87" s="43"/>
      <c r="XBG87" s="208"/>
      <c r="XBH87" s="157"/>
      <c r="XBI87" s="211"/>
      <c r="XBJ87" s="161"/>
      <c r="XBK87" s="161"/>
      <c r="XBL87" s="168"/>
      <c r="XBM87" s="169"/>
      <c r="XBN87" s="170"/>
      <c r="XBO87" s="167"/>
      <c r="XBP87" s="43"/>
      <c r="XBQ87" s="208"/>
      <c r="XBR87" s="157"/>
      <c r="XBS87" s="211"/>
      <c r="XBT87" s="161"/>
      <c r="XBU87" s="161"/>
      <c r="XBV87" s="168"/>
      <c r="XBW87" s="169"/>
      <c r="XBX87" s="170"/>
      <c r="XBY87" s="167"/>
      <c r="XBZ87" s="43"/>
      <c r="XCA87" s="208"/>
      <c r="XCB87" s="157"/>
      <c r="XCC87" s="211"/>
      <c r="XCD87" s="161"/>
      <c r="XCE87" s="161"/>
      <c r="XCF87" s="168"/>
      <c r="XCG87" s="169"/>
      <c r="XCH87" s="170"/>
      <c r="XCI87" s="167"/>
      <c r="XCJ87" s="43"/>
      <c r="XCK87" s="208"/>
      <c r="XCL87" s="157"/>
      <c r="XCM87" s="211"/>
      <c r="XCN87" s="161"/>
      <c r="XCO87" s="161"/>
      <c r="XCP87" s="168"/>
      <c r="XCQ87" s="169"/>
      <c r="XCR87" s="170"/>
      <c r="XCS87" s="167"/>
      <c r="XCT87" s="43"/>
      <c r="XCU87" s="208"/>
      <c r="XCV87" s="157"/>
      <c r="XCW87" s="211"/>
      <c r="XCX87" s="161"/>
      <c r="XCY87" s="161"/>
      <c r="XCZ87" s="168"/>
      <c r="XDA87" s="169"/>
      <c r="XDB87" s="170"/>
      <c r="XDC87" s="167"/>
      <c r="XDD87" s="43"/>
      <c r="XDE87" s="208"/>
      <c r="XDF87" s="157"/>
      <c r="XDG87" s="211"/>
      <c r="XDH87" s="161"/>
      <c r="XDI87" s="161"/>
      <c r="XDJ87" s="168"/>
      <c r="XDK87" s="169"/>
      <c r="XDL87" s="170"/>
      <c r="XDM87" s="167"/>
      <c r="XDN87" s="43"/>
      <c r="XDO87" s="208"/>
      <c r="XDP87" s="157"/>
      <c r="XDQ87" s="211"/>
      <c r="XDR87" s="161"/>
      <c r="XDS87" s="161"/>
      <c r="XDT87" s="168"/>
      <c r="XDU87" s="169"/>
      <c r="XDV87" s="170"/>
      <c r="XDW87" s="167"/>
      <c r="XDX87" s="43"/>
      <c r="XDY87" s="208"/>
      <c r="XDZ87" s="157"/>
      <c r="XEA87" s="211"/>
      <c r="XEB87" s="161"/>
      <c r="XEC87" s="161"/>
      <c r="XED87" s="168"/>
      <c r="XEE87" s="169"/>
      <c r="XEF87" s="170"/>
      <c r="XEG87" s="167"/>
      <c r="XEH87" s="43"/>
      <c r="XEI87" s="208"/>
      <c r="XEJ87" s="157"/>
      <c r="XEK87" s="211"/>
      <c r="XEL87" s="161"/>
      <c r="XEM87" s="161"/>
      <c r="XEN87" s="168"/>
      <c r="XEO87" s="169"/>
      <c r="XEP87" s="170"/>
      <c r="XEQ87" s="167"/>
      <c r="XER87" s="43"/>
      <c r="XES87" s="208"/>
      <c r="XET87" s="157"/>
      <c r="XEU87" s="211"/>
      <c r="XEV87" s="161"/>
      <c r="XEW87" s="161"/>
      <c r="XEX87" s="168"/>
      <c r="XEY87" s="169"/>
      <c r="XEZ87" s="170"/>
      <c r="XFA87" s="167"/>
      <c r="XFB87" s="43"/>
      <c r="XFC87" s="208"/>
      <c r="XFD87" s="157"/>
    </row>
    <row r="88" spans="1:16384" s="1" customFormat="1" x14ac:dyDescent="0.35">
      <c r="A88" s="52">
        <f t="shared" si="40"/>
        <v>258.81448319999998</v>
      </c>
      <c r="B88" s="28">
        <v>6099565</v>
      </c>
      <c r="C88" s="90" t="s">
        <v>98</v>
      </c>
      <c r="D88" s="69">
        <f>VLOOKUP($B88,'[1]BALANCE TRIMESTRAL'!$C$39:$L$64,10,0)</f>
        <v>0</v>
      </c>
      <c r="E88" s="203"/>
      <c r="F88" s="92">
        <f t="shared" si="41"/>
        <v>46035.259335647213</v>
      </c>
      <c r="G88" s="92">
        <f t="shared" si="42"/>
        <v>46035.259335647213</v>
      </c>
      <c r="H88" s="93">
        <f>$H$68*O88</f>
        <v>17.854199999999999</v>
      </c>
      <c r="I88" s="52">
        <f>IFERROR(D88/H88,0)</f>
        <v>0</v>
      </c>
      <c r="J88" s="94">
        <f>$H$69</f>
        <v>0.60399999999999998</v>
      </c>
      <c r="K88" s="210"/>
      <c r="L88" s="171">
        <f>I88/J88-I88</f>
        <v>0</v>
      </c>
      <c r="M88" s="171">
        <f t="shared" si="38"/>
        <v>0</v>
      </c>
      <c r="N88" s="53">
        <f t="shared" si="39"/>
        <v>-0.38551680000000488</v>
      </c>
      <c r="O88" s="54">
        <f t="shared" si="43"/>
        <v>1</v>
      </c>
      <c r="P88" s="53">
        <v>259.2</v>
      </c>
      <c r="Q88" s="69"/>
      <c r="R88" s="69">
        <f t="shared" si="45"/>
        <v>0</v>
      </c>
      <c r="S88" s="82" t="e">
        <f>+Q88/D88</f>
        <v>#DIV/0!</v>
      </c>
      <c r="T88" s="92"/>
      <c r="U88" s="157"/>
      <c r="Z88" s="69"/>
      <c r="AE88" s="157"/>
      <c r="AF88" s="157"/>
    </row>
    <row r="89" spans="1:16384" s="1" customFormat="1" x14ac:dyDescent="0.35">
      <c r="A89" s="52">
        <f t="shared" si="40"/>
        <v>258.81448319999998</v>
      </c>
      <c r="B89" s="28">
        <v>6098053</v>
      </c>
      <c r="C89" s="90" t="s">
        <v>99</v>
      </c>
      <c r="D89" s="69">
        <f>VLOOKUP($B89,'[1]BALANCE TRIMESTRAL'!$C$39:$L$64,10,0)</f>
        <v>0</v>
      </c>
      <c r="E89" s="203"/>
      <c r="F89" s="92">
        <f t="shared" si="41"/>
        <v>46035.259335647213</v>
      </c>
      <c r="G89" s="92">
        <f t="shared" si="42"/>
        <v>46035.259335647213</v>
      </c>
      <c r="H89" s="93">
        <f>$H$68*O89</f>
        <v>17.854199999999999</v>
      </c>
      <c r="I89" s="52">
        <f>IFERROR(D89/H89,0)</f>
        <v>0</v>
      </c>
      <c r="J89" s="94">
        <f>$H$69</f>
        <v>0.60399999999999998</v>
      </c>
      <c r="K89" s="210"/>
      <c r="L89" s="171">
        <f>I89/J89-I89</f>
        <v>0</v>
      </c>
      <c r="M89" s="171">
        <f t="shared" si="38"/>
        <v>0</v>
      </c>
      <c r="N89" s="53">
        <f t="shared" si="39"/>
        <v>-0.38551680000000488</v>
      </c>
      <c r="O89" s="54">
        <f t="shared" si="43"/>
        <v>1</v>
      </c>
      <c r="P89" s="53">
        <v>259.2</v>
      </c>
      <c r="Q89" s="69"/>
      <c r="R89" s="69">
        <f t="shared" si="45"/>
        <v>0</v>
      </c>
      <c r="S89" s="82">
        <v>0</v>
      </c>
      <c r="T89" s="92"/>
      <c r="U89" s="157"/>
      <c r="Z89" s="69"/>
      <c r="AE89" s="157"/>
      <c r="AF89" s="157"/>
    </row>
    <row r="90" spans="1:16384" s="1" customFormat="1" x14ac:dyDescent="0.35">
      <c r="A90" s="52">
        <f t="shared" si="40"/>
        <v>258.81448319999998</v>
      </c>
      <c r="B90" s="28">
        <v>6099566</v>
      </c>
      <c r="C90" s="90" t="s">
        <v>100</v>
      </c>
      <c r="D90" s="69">
        <f>VLOOKUP($B90,'[1]BALANCE TRIMESTRAL'!$C$39:$L$64,10,0)</f>
        <v>0</v>
      </c>
      <c r="E90" s="203"/>
      <c r="F90" s="92">
        <f t="shared" si="41"/>
        <v>46035.259335647213</v>
      </c>
      <c r="G90" s="92">
        <f t="shared" si="42"/>
        <v>46035.259335647213</v>
      </c>
      <c r="H90" s="93">
        <f>$H$68*O90</f>
        <v>17.854199999999999</v>
      </c>
      <c r="I90" s="52">
        <f>IFERROR(D90/H90,0)</f>
        <v>0</v>
      </c>
      <c r="J90" s="94">
        <f>$H$69</f>
        <v>0.60399999999999998</v>
      </c>
      <c r="K90" s="210"/>
      <c r="L90" s="171">
        <f>I90/J90-I90</f>
        <v>0</v>
      </c>
      <c r="M90" s="171">
        <f t="shared" si="38"/>
        <v>0</v>
      </c>
      <c r="N90" s="53">
        <f t="shared" si="39"/>
        <v>-0.38551680000000488</v>
      </c>
      <c r="O90" s="54">
        <f t="shared" si="43"/>
        <v>1</v>
      </c>
      <c r="P90" s="53">
        <v>259.2</v>
      </c>
      <c r="Q90" s="69"/>
      <c r="R90" s="69">
        <f t="shared" si="45"/>
        <v>0</v>
      </c>
      <c r="S90" s="82" t="e">
        <f>+Q90/D90</f>
        <v>#DIV/0!</v>
      </c>
      <c r="T90" s="92"/>
      <c r="U90" s="157"/>
      <c r="Z90" s="69"/>
      <c r="AE90" s="157"/>
      <c r="AF90" s="157"/>
    </row>
    <row r="91" spans="1:16384" s="1" customFormat="1" x14ac:dyDescent="0.35">
      <c r="A91" s="52">
        <f t="shared" si="40"/>
        <v>258.81448319999998</v>
      </c>
      <c r="B91" s="28">
        <v>6130210</v>
      </c>
      <c r="C91" s="90" t="s">
        <v>101</v>
      </c>
      <c r="D91" s="69">
        <f>VLOOKUP($B91,'[1]BALANCE TRIMESTRAL'!$C$39:$L$64,10,0)</f>
        <v>0</v>
      </c>
      <c r="E91" s="203">
        <v>16</v>
      </c>
      <c r="F91" s="92">
        <f t="shared" si="41"/>
        <v>46035.259335647213</v>
      </c>
      <c r="G91" s="92">
        <f t="shared" si="42"/>
        <v>46035.259335647213</v>
      </c>
      <c r="H91" s="93">
        <f>$H$68*O91</f>
        <v>17.854199999999999</v>
      </c>
      <c r="I91" s="52">
        <f>IFERROR(D91/H91,0)</f>
        <v>0</v>
      </c>
      <c r="J91" s="94">
        <f>$H$69</f>
        <v>0.60399999999999998</v>
      </c>
      <c r="K91" s="210">
        <v>16</v>
      </c>
      <c r="L91" s="171">
        <f>I91/J91-I91</f>
        <v>0</v>
      </c>
      <c r="M91" s="171">
        <f t="shared" si="38"/>
        <v>0</v>
      </c>
      <c r="N91" s="53">
        <f t="shared" si="39"/>
        <v>-14.785516799999982</v>
      </c>
      <c r="O91" s="54">
        <f t="shared" si="43"/>
        <v>1</v>
      </c>
      <c r="P91" s="202">
        <v>273.59999999999997</v>
      </c>
      <c r="Q91" s="69"/>
      <c r="R91" s="69"/>
      <c r="S91" s="212" t="s">
        <v>102</v>
      </c>
      <c r="T91" s="92"/>
      <c r="U91" s="157"/>
      <c r="Z91" s="69"/>
      <c r="AE91" s="157"/>
      <c r="AF91" s="157"/>
    </row>
    <row r="92" spans="1:16384" s="1" customFormat="1" x14ac:dyDescent="0.35">
      <c r="A92" s="207">
        <f t="shared" si="40"/>
        <v>240.35621904000004</v>
      </c>
      <c r="B92" s="43">
        <v>6098046</v>
      </c>
      <c r="C92" s="208" t="s">
        <v>87</v>
      </c>
      <c r="D92" s="99">
        <f>VLOOKUP($B92,'[1]BALANCE TRIMESTRAL'!$C$39:$L$64,10,0)</f>
        <v>1312.6437755921311</v>
      </c>
      <c r="E92" s="209"/>
      <c r="F92" s="161">
        <f t="shared" si="41"/>
        <v>46036.592668980542</v>
      </c>
      <c r="G92" s="161">
        <f t="shared" si="42"/>
        <v>46042.053912217081</v>
      </c>
      <c r="H92" s="168">
        <f>$F$68*O92</f>
        <v>15.093960000000001</v>
      </c>
      <c r="I92" s="171">
        <f t="shared" si="36"/>
        <v>86.964837298636738</v>
      </c>
      <c r="J92" s="170">
        <f>$F$69</f>
        <v>0.66350000000000009</v>
      </c>
      <c r="K92" s="99"/>
      <c r="L92" s="171">
        <f t="shared" ref="L92:L111" si="46">I92/J92-I92</f>
        <v>44.105000378283719</v>
      </c>
      <c r="M92" s="171">
        <f t="shared" si="38"/>
        <v>5.4612432365383521</v>
      </c>
      <c r="N92" s="53">
        <f t="shared" si="39"/>
        <v>240.35621904000004</v>
      </c>
      <c r="O92" s="54">
        <f t="shared" si="43"/>
        <v>1</v>
      </c>
      <c r="P92" s="53"/>
      <c r="Q92" s="69">
        <v>963.12044343494426</v>
      </c>
      <c r="R92" s="69">
        <f>Q92-D92</f>
        <v>-349.52333215718681</v>
      </c>
      <c r="S92" s="18">
        <f>+Q92/D92</f>
        <v>0.73372567740282968</v>
      </c>
      <c r="T92" s="69"/>
      <c r="U92" s="43"/>
      <c r="V92" s="208"/>
      <c r="X92" s="208"/>
      <c r="Y92" s="2"/>
      <c r="Z92" s="157"/>
      <c r="AA92" s="157"/>
      <c r="AC92" s="157"/>
      <c r="AE92" s="157"/>
      <c r="AF92" s="157"/>
      <c r="AH92" s="157"/>
    </row>
    <row r="93" spans="1:16384" s="1" customFormat="1" x14ac:dyDescent="0.35">
      <c r="A93" s="207">
        <f t="shared" si="40"/>
        <v>240.35621904000004</v>
      </c>
      <c r="B93" s="43">
        <v>6098047</v>
      </c>
      <c r="C93" s="208" t="s">
        <v>88</v>
      </c>
      <c r="D93" s="99">
        <f>VLOOKUP($B93,'[1]BALANCE TRIMESTRAL'!$C$39:$L$64,10,0)</f>
        <v>535.08033676998321</v>
      </c>
      <c r="E93" s="209">
        <v>48</v>
      </c>
      <c r="F93" s="161">
        <f t="shared" si="41"/>
        <v>46042.053912217081</v>
      </c>
      <c r="G93" s="161">
        <f t="shared" si="42"/>
        <v>46044.28010939603</v>
      </c>
      <c r="H93" s="168">
        <f>$F$68*O93</f>
        <v>15.093960000000001</v>
      </c>
      <c r="I93" s="171">
        <f t="shared" si="36"/>
        <v>35.449963877602904</v>
      </c>
      <c r="J93" s="170">
        <f>$F$69</f>
        <v>0.66350000000000009</v>
      </c>
      <c r="K93" s="99"/>
      <c r="L93" s="171">
        <f t="shared" si="46"/>
        <v>17.978768417201771</v>
      </c>
      <c r="M93" s="171">
        <f t="shared" si="38"/>
        <v>2.2261971789501946</v>
      </c>
      <c r="N93" s="202">
        <f t="shared" si="39"/>
        <v>240.35621904000004</v>
      </c>
      <c r="O93" s="54">
        <f>$P$75</f>
        <v>1</v>
      </c>
      <c r="P93" s="202"/>
      <c r="Q93" s="69">
        <v>151.860081828424</v>
      </c>
      <c r="R93" s="69">
        <f>Q93-D93</f>
        <v>-383.22025494155923</v>
      </c>
      <c r="S93" s="18">
        <f>+Q93/D93</f>
        <v>0.28380800300965758</v>
      </c>
      <c r="T93" s="69"/>
      <c r="U93" s="43"/>
      <c r="V93" s="208"/>
      <c r="X93" s="208"/>
      <c r="Y93" s="2"/>
      <c r="Z93" s="157"/>
      <c r="AA93" s="157"/>
      <c r="AC93" s="157"/>
      <c r="AE93" s="157"/>
      <c r="AF93" s="157"/>
      <c r="AH93" s="157"/>
    </row>
    <row r="94" spans="1:16384" s="1" customFormat="1" x14ac:dyDescent="0.35">
      <c r="A94" s="207">
        <f t="shared" si="40"/>
        <v>240.35621904000004</v>
      </c>
      <c r="B94" s="43">
        <v>6099562</v>
      </c>
      <c r="C94" s="208" t="s">
        <v>91</v>
      </c>
      <c r="D94" s="99">
        <f>VLOOKUP($B94,'[1]BALANCE TRIMESTRAL'!$C$39:$L$64,10,0)</f>
        <v>87.834860365138979</v>
      </c>
      <c r="E94" s="209"/>
      <c r="F94" s="161">
        <f t="shared" si="41"/>
        <v>46046.28010939603</v>
      </c>
      <c r="G94" s="161">
        <f t="shared" si="42"/>
        <v>46046.645545583684</v>
      </c>
      <c r="H94" s="168">
        <f>$F$68*O94</f>
        <v>15.093960000000001</v>
      </c>
      <c r="I94" s="171">
        <f t="shared" si="36"/>
        <v>5.8192058522176406</v>
      </c>
      <c r="J94" s="170">
        <f>$F$69</f>
        <v>0.66350000000000009</v>
      </c>
      <c r="K94" s="99"/>
      <c r="L94" s="171">
        <f t="shared" si="46"/>
        <v>2.9512626515014855</v>
      </c>
      <c r="M94" s="171">
        <f t="shared" si="38"/>
        <v>0.36543618765496361</v>
      </c>
      <c r="N94" s="202">
        <f t="shared" si="39"/>
        <v>240.35621904000004</v>
      </c>
      <c r="O94" s="54">
        <f>$P$75</f>
        <v>1</v>
      </c>
      <c r="P94" s="202"/>
      <c r="Q94" s="69">
        <v>170.90836363636365</v>
      </c>
      <c r="R94" s="69">
        <f>Q94-D94</f>
        <v>83.073503271224666</v>
      </c>
      <c r="S94" s="213">
        <v>0</v>
      </c>
      <c r="T94" s="69"/>
      <c r="U94" s="43"/>
      <c r="V94" s="208"/>
      <c r="X94" s="214"/>
      <c r="Y94" s="215"/>
      <c r="Z94" s="157"/>
      <c r="AC94" s="157"/>
      <c r="AD94" s="157"/>
      <c r="AE94" s="157"/>
      <c r="AF94" s="157"/>
    </row>
    <row r="95" spans="1:16384" s="1" customFormat="1" x14ac:dyDescent="0.35">
      <c r="A95" s="207">
        <f t="shared" si="40"/>
        <v>240.35621904000004</v>
      </c>
      <c r="B95" s="43">
        <v>6099561</v>
      </c>
      <c r="C95" s="208" t="s">
        <v>92</v>
      </c>
      <c r="D95" s="99">
        <f>VLOOKUP($B95,'[1]BALANCE TRIMESTRAL'!$C$39:$L$64,10,0)</f>
        <v>191.83137178148769</v>
      </c>
      <c r="E95" s="209">
        <v>10</v>
      </c>
      <c r="F95" s="161">
        <f t="shared" si="41"/>
        <v>46046.645545583684</v>
      </c>
      <c r="G95" s="161">
        <f t="shared" si="42"/>
        <v>46047.443658370394</v>
      </c>
      <c r="H95" s="168">
        <f>$F$68*O95</f>
        <v>15.093960000000001</v>
      </c>
      <c r="I95" s="171">
        <f t="shared" si="36"/>
        <v>12.709148015596151</v>
      </c>
      <c r="J95" s="170">
        <f>$F$69</f>
        <v>0.66350000000000009</v>
      </c>
      <c r="K95" s="99">
        <v>16</v>
      </c>
      <c r="L95" s="171">
        <f t="shared" si="46"/>
        <v>6.4455588654831981</v>
      </c>
      <c r="M95" s="171">
        <f t="shared" si="38"/>
        <v>0.79811278671163954</v>
      </c>
      <c r="N95" s="53">
        <f t="shared" si="39"/>
        <v>240.35621904000004</v>
      </c>
      <c r="O95" s="54">
        <f>$P$75</f>
        <v>1</v>
      </c>
      <c r="P95" s="53"/>
      <c r="Q95" s="69">
        <v>189.95</v>
      </c>
      <c r="R95" s="69">
        <f>Q95-D95</f>
        <v>-1.8813717814877009</v>
      </c>
      <c r="S95" s="213">
        <v>0</v>
      </c>
      <c r="T95" s="69"/>
      <c r="U95" s="43">
        <v>1100</v>
      </c>
      <c r="V95" s="208"/>
      <c r="Z95" s="69"/>
      <c r="AE95" s="157"/>
      <c r="AF95" s="157"/>
      <c r="AH95" s="157"/>
    </row>
    <row r="96" spans="1:16384" s="1" customFormat="1" x14ac:dyDescent="0.35">
      <c r="A96" s="52">
        <f t="shared" si="40"/>
        <v>260.86711679999996</v>
      </c>
      <c r="B96" s="28">
        <v>6099564</v>
      </c>
      <c r="C96" s="90" t="s">
        <v>103</v>
      </c>
      <c r="D96" s="69">
        <f>VLOOKUP($B96,'[1]BALANCE TRIMESTRAL'!$C$39:$L$64,10,0)</f>
        <v>33.631312128006527</v>
      </c>
      <c r="E96" s="203"/>
      <c r="F96" s="92">
        <f t="shared" si="41"/>
        <v>46048.526991703722</v>
      </c>
      <c r="G96" s="92">
        <f t="shared" si="42"/>
        <v>46048.655912943548</v>
      </c>
      <c r="H96" s="93">
        <f t="shared" ref="H96:H105" si="47">$G$68*O96</f>
        <v>16.126799999999999</v>
      </c>
      <c r="I96" s="52">
        <f t="shared" si="36"/>
        <v>2.0854299754450065</v>
      </c>
      <c r="J96" s="94">
        <f t="shared" ref="J96:J105" si="48">$G$69</f>
        <v>0.67400000000000004</v>
      </c>
      <c r="K96" s="210"/>
      <c r="L96" s="171">
        <f t="shared" si="46"/>
        <v>1.0086797804081189</v>
      </c>
      <c r="M96" s="171">
        <f t="shared" si="38"/>
        <v>0.12892123982721357</v>
      </c>
      <c r="N96" s="157">
        <f t="shared" si="39"/>
        <v>260.86711679999996</v>
      </c>
      <c r="O96" s="157">
        <f>$P$75</f>
        <v>1</v>
      </c>
      <c r="P96" s="161"/>
      <c r="Q96" s="99">
        <v>102</v>
      </c>
      <c r="R96" s="99">
        <f t="shared" ref="R96:R100" si="49">Q96-D96</f>
        <v>68.368687871993473</v>
      </c>
      <c r="S96" s="18">
        <f>+Q96/D96</f>
        <v>3.0328879114728129</v>
      </c>
      <c r="T96" s="99"/>
      <c r="U96" s="167">
        <f>U95*0.91</f>
        <v>1001</v>
      </c>
      <c r="V96" s="43"/>
      <c r="W96" s="208"/>
      <c r="X96" s="157"/>
      <c r="Y96" s="157"/>
      <c r="Z96" s="161"/>
      <c r="AA96" s="161"/>
      <c r="AB96" s="168"/>
      <c r="AC96" s="169"/>
      <c r="AD96" s="170"/>
      <c r="AE96" s="167"/>
      <c r="AF96" s="43"/>
      <c r="AG96" s="208"/>
      <c r="AH96" s="157"/>
      <c r="AI96" s="157"/>
      <c r="AJ96" s="161"/>
      <c r="AK96" s="161"/>
      <c r="AL96" s="168"/>
      <c r="AM96" s="169"/>
      <c r="AN96" s="170"/>
      <c r="AO96" s="167"/>
      <c r="AP96" s="43"/>
      <c r="AQ96" s="208"/>
      <c r="AR96" s="157"/>
      <c r="AS96" s="157"/>
      <c r="AT96" s="161"/>
      <c r="AU96" s="161"/>
      <c r="AV96" s="168"/>
      <c r="AW96" s="169"/>
      <c r="AX96" s="170"/>
      <c r="AY96" s="167"/>
      <c r="AZ96" s="43"/>
      <c r="BA96" s="208"/>
      <c r="BB96" s="157"/>
      <c r="BC96" s="157"/>
      <c r="BD96" s="161"/>
      <c r="BE96" s="161"/>
      <c r="BF96" s="168"/>
      <c r="BG96" s="169"/>
      <c r="BH96" s="170"/>
      <c r="BI96" s="167"/>
      <c r="BJ96" s="43"/>
      <c r="BK96" s="208"/>
      <c r="BL96" s="157"/>
      <c r="BM96" s="157"/>
      <c r="BN96" s="161"/>
      <c r="BO96" s="161"/>
      <c r="BP96" s="168"/>
      <c r="BQ96" s="169"/>
      <c r="BR96" s="170"/>
      <c r="BS96" s="167"/>
      <c r="BT96" s="43"/>
      <c r="BU96" s="208"/>
      <c r="BV96" s="157"/>
      <c r="BW96" s="157"/>
      <c r="BX96" s="161"/>
      <c r="BY96" s="161"/>
      <c r="BZ96" s="168"/>
      <c r="CA96" s="169"/>
      <c r="CB96" s="170"/>
      <c r="CC96" s="167"/>
      <c r="CD96" s="43"/>
      <c r="CE96" s="208"/>
      <c r="CF96" s="157"/>
      <c r="CG96" s="157"/>
      <c r="CH96" s="161"/>
      <c r="CI96" s="161"/>
      <c r="CJ96" s="168"/>
      <c r="CK96" s="169"/>
      <c r="CL96" s="170"/>
      <c r="CM96" s="167"/>
      <c r="CN96" s="43"/>
      <c r="CO96" s="208"/>
      <c r="CP96" s="157"/>
      <c r="CQ96" s="157"/>
      <c r="CR96" s="161"/>
      <c r="CS96" s="161"/>
      <c r="CT96" s="168"/>
      <c r="CU96" s="169"/>
      <c r="CV96" s="170"/>
      <c r="CW96" s="167"/>
      <c r="CX96" s="43"/>
      <c r="CY96" s="208"/>
      <c r="CZ96" s="157"/>
      <c r="DA96" s="157"/>
      <c r="DB96" s="161"/>
      <c r="DC96" s="161"/>
      <c r="DD96" s="168"/>
      <c r="DE96" s="169"/>
      <c r="DF96" s="170"/>
      <c r="DG96" s="167"/>
      <c r="DH96" s="43"/>
      <c r="DI96" s="208"/>
      <c r="DJ96" s="157"/>
      <c r="DK96" s="157"/>
      <c r="DL96" s="161"/>
      <c r="DM96" s="161"/>
      <c r="DN96" s="168"/>
      <c r="DO96" s="169"/>
      <c r="DP96" s="170"/>
      <c r="DQ96" s="167"/>
      <c r="DR96" s="43"/>
      <c r="DS96" s="208"/>
      <c r="DT96" s="157"/>
      <c r="DU96" s="157"/>
      <c r="DV96" s="161"/>
      <c r="DW96" s="161"/>
      <c r="DX96" s="168"/>
      <c r="DY96" s="169"/>
      <c r="DZ96" s="170"/>
      <c r="EA96" s="167"/>
      <c r="EB96" s="43"/>
      <c r="EC96" s="208"/>
      <c r="ED96" s="157"/>
      <c r="EE96" s="157"/>
      <c r="EF96" s="161"/>
      <c r="EG96" s="161"/>
      <c r="EH96" s="168"/>
      <c r="EI96" s="169"/>
      <c r="EJ96" s="170"/>
      <c r="EK96" s="167"/>
      <c r="EL96" s="43"/>
      <c r="EM96" s="208"/>
      <c r="EN96" s="157"/>
      <c r="EO96" s="157"/>
      <c r="EP96" s="161"/>
      <c r="EQ96" s="161"/>
      <c r="ER96" s="168"/>
      <c r="ES96" s="169"/>
      <c r="ET96" s="170"/>
      <c r="EU96" s="167"/>
      <c r="EV96" s="43"/>
      <c r="EW96" s="208"/>
      <c r="EX96" s="157"/>
      <c r="EY96" s="157"/>
      <c r="EZ96" s="161"/>
      <c r="FA96" s="161"/>
      <c r="FB96" s="168"/>
      <c r="FC96" s="169"/>
      <c r="FD96" s="170"/>
      <c r="FE96" s="167"/>
      <c r="FF96" s="43"/>
      <c r="FG96" s="208"/>
      <c r="FH96" s="157"/>
      <c r="FI96" s="157"/>
      <c r="FJ96" s="161"/>
      <c r="FK96" s="161"/>
      <c r="FL96" s="168"/>
      <c r="FM96" s="169"/>
      <c r="FN96" s="170"/>
      <c r="FO96" s="167"/>
      <c r="FP96" s="43"/>
      <c r="FQ96" s="208"/>
      <c r="FR96" s="157"/>
      <c r="FS96" s="157"/>
      <c r="FT96" s="161"/>
      <c r="FU96" s="161"/>
      <c r="FV96" s="168"/>
      <c r="FW96" s="169"/>
      <c r="FX96" s="170"/>
      <c r="FY96" s="167"/>
      <c r="FZ96" s="43"/>
      <c r="GA96" s="208"/>
      <c r="GB96" s="157"/>
      <c r="GC96" s="157"/>
      <c r="GD96" s="161"/>
      <c r="GE96" s="161"/>
      <c r="GF96" s="168"/>
      <c r="GG96" s="169"/>
      <c r="GH96" s="170"/>
      <c r="GI96" s="167"/>
      <c r="GJ96" s="43"/>
      <c r="GK96" s="208"/>
      <c r="GL96" s="157"/>
      <c r="GM96" s="157"/>
      <c r="GN96" s="161"/>
      <c r="GO96" s="161"/>
      <c r="GP96" s="168"/>
      <c r="GQ96" s="169"/>
      <c r="GR96" s="170"/>
      <c r="GS96" s="167"/>
      <c r="GT96" s="43"/>
      <c r="GU96" s="208"/>
      <c r="GV96" s="157"/>
      <c r="GW96" s="157"/>
      <c r="GX96" s="161"/>
      <c r="GY96" s="161"/>
      <c r="GZ96" s="168"/>
      <c r="HA96" s="169"/>
      <c r="HB96" s="170"/>
      <c r="HC96" s="167"/>
      <c r="HD96" s="43"/>
      <c r="HE96" s="208"/>
      <c r="HF96" s="157"/>
      <c r="HG96" s="157"/>
      <c r="HH96" s="161"/>
      <c r="HI96" s="161"/>
      <c r="HJ96" s="168"/>
      <c r="HK96" s="169"/>
      <c r="HL96" s="170"/>
      <c r="HM96" s="167"/>
      <c r="HN96" s="43"/>
      <c r="HO96" s="208"/>
      <c r="HP96" s="157"/>
      <c r="HQ96" s="157"/>
      <c r="HR96" s="161"/>
      <c r="HS96" s="161"/>
      <c r="HT96" s="168"/>
      <c r="HU96" s="169"/>
      <c r="HV96" s="170"/>
      <c r="HW96" s="167"/>
      <c r="HX96" s="43"/>
      <c r="HY96" s="208"/>
      <c r="HZ96" s="157"/>
      <c r="IA96" s="157"/>
      <c r="IB96" s="161"/>
      <c r="IC96" s="161"/>
      <c r="ID96" s="168"/>
      <c r="IE96" s="169"/>
      <c r="IF96" s="170"/>
      <c r="IG96" s="167"/>
      <c r="IH96" s="43"/>
      <c r="II96" s="208"/>
      <c r="IJ96" s="157"/>
      <c r="IK96" s="157"/>
      <c r="IL96" s="161"/>
      <c r="IM96" s="161"/>
      <c r="IN96" s="168"/>
      <c r="IO96" s="169"/>
      <c r="IP96" s="170"/>
      <c r="IQ96" s="167"/>
      <c r="IR96" s="43"/>
      <c r="IS96" s="208"/>
      <c r="IT96" s="157"/>
      <c r="IU96" s="157"/>
      <c r="IV96" s="161"/>
      <c r="IW96" s="161"/>
      <c r="IX96" s="168"/>
      <c r="IY96" s="169"/>
      <c r="IZ96" s="170"/>
      <c r="JA96" s="167"/>
      <c r="JB96" s="43"/>
      <c r="JC96" s="208"/>
      <c r="JD96" s="157"/>
      <c r="JE96" s="157"/>
      <c r="JF96" s="161"/>
      <c r="JG96" s="161"/>
      <c r="JH96" s="168"/>
      <c r="JI96" s="169"/>
      <c r="JJ96" s="170"/>
      <c r="JK96" s="167"/>
      <c r="JL96" s="43"/>
      <c r="JM96" s="208"/>
      <c r="JN96" s="157"/>
      <c r="JO96" s="157"/>
      <c r="JP96" s="161"/>
      <c r="JQ96" s="161"/>
      <c r="JR96" s="168"/>
      <c r="JS96" s="169"/>
      <c r="JT96" s="170"/>
      <c r="JU96" s="167"/>
      <c r="JV96" s="43"/>
      <c r="JW96" s="208"/>
      <c r="JX96" s="157"/>
      <c r="JY96" s="157"/>
      <c r="JZ96" s="161"/>
      <c r="KA96" s="161"/>
      <c r="KB96" s="168"/>
      <c r="KC96" s="169"/>
      <c r="KD96" s="170"/>
      <c r="KE96" s="167"/>
      <c r="KF96" s="43"/>
      <c r="KG96" s="208"/>
      <c r="KH96" s="157"/>
      <c r="KI96" s="157"/>
      <c r="KJ96" s="161"/>
      <c r="KK96" s="161"/>
      <c r="KL96" s="168"/>
      <c r="KM96" s="169"/>
      <c r="KN96" s="170"/>
      <c r="KO96" s="167"/>
      <c r="KP96" s="43"/>
      <c r="KQ96" s="208"/>
      <c r="KR96" s="157"/>
      <c r="KS96" s="157"/>
      <c r="KT96" s="161"/>
      <c r="KU96" s="161"/>
      <c r="KV96" s="168"/>
      <c r="KW96" s="169"/>
      <c r="KX96" s="170"/>
      <c r="KY96" s="167"/>
      <c r="KZ96" s="43"/>
      <c r="LA96" s="208"/>
      <c r="LB96" s="157"/>
      <c r="LC96" s="157"/>
      <c r="LD96" s="161"/>
      <c r="LE96" s="161"/>
      <c r="LF96" s="168"/>
      <c r="LG96" s="169"/>
      <c r="LH96" s="170"/>
      <c r="LI96" s="167"/>
      <c r="LJ96" s="43"/>
      <c r="LK96" s="208"/>
      <c r="LL96" s="157"/>
      <c r="LM96" s="157"/>
      <c r="LN96" s="161"/>
      <c r="LO96" s="161"/>
      <c r="LP96" s="168"/>
      <c r="LQ96" s="169"/>
      <c r="LR96" s="170"/>
      <c r="LS96" s="167"/>
      <c r="LT96" s="43"/>
      <c r="LU96" s="208"/>
      <c r="LV96" s="157"/>
      <c r="LW96" s="157"/>
      <c r="LX96" s="161"/>
      <c r="LY96" s="161"/>
      <c r="LZ96" s="168"/>
      <c r="MA96" s="169"/>
      <c r="MB96" s="170"/>
      <c r="MC96" s="167"/>
      <c r="MD96" s="43"/>
      <c r="ME96" s="208"/>
      <c r="MF96" s="157"/>
      <c r="MG96" s="157"/>
      <c r="MH96" s="161"/>
      <c r="MI96" s="161"/>
      <c r="MJ96" s="168"/>
      <c r="MK96" s="169"/>
      <c r="ML96" s="170"/>
      <c r="MM96" s="167"/>
      <c r="MN96" s="43"/>
      <c r="MO96" s="208"/>
      <c r="MP96" s="157"/>
      <c r="MQ96" s="157"/>
      <c r="MR96" s="161"/>
      <c r="MS96" s="161"/>
      <c r="MT96" s="168"/>
      <c r="MU96" s="169"/>
      <c r="MV96" s="170"/>
      <c r="MW96" s="167"/>
      <c r="MX96" s="43"/>
      <c r="MY96" s="208"/>
      <c r="MZ96" s="157"/>
      <c r="NA96" s="157"/>
      <c r="NB96" s="161"/>
      <c r="NC96" s="161"/>
      <c r="ND96" s="168"/>
      <c r="NE96" s="169"/>
      <c r="NF96" s="170"/>
      <c r="NG96" s="167"/>
      <c r="NH96" s="43"/>
      <c r="NI96" s="208"/>
      <c r="NJ96" s="157"/>
      <c r="NK96" s="157"/>
      <c r="NL96" s="161"/>
      <c r="NM96" s="161"/>
      <c r="NN96" s="168"/>
      <c r="NO96" s="169"/>
      <c r="NP96" s="170"/>
      <c r="NQ96" s="167"/>
      <c r="NR96" s="43"/>
      <c r="NS96" s="208"/>
      <c r="NT96" s="157"/>
      <c r="NU96" s="157"/>
      <c r="NV96" s="161"/>
      <c r="NW96" s="161"/>
      <c r="NX96" s="168"/>
      <c r="NY96" s="169"/>
      <c r="NZ96" s="170"/>
      <c r="OA96" s="167"/>
      <c r="OB96" s="43"/>
      <c r="OC96" s="208"/>
      <c r="OD96" s="157"/>
      <c r="OE96" s="157"/>
      <c r="OF96" s="161"/>
      <c r="OG96" s="161"/>
      <c r="OH96" s="168"/>
      <c r="OI96" s="169"/>
      <c r="OJ96" s="170"/>
      <c r="OK96" s="167"/>
      <c r="OL96" s="43"/>
      <c r="OM96" s="208"/>
      <c r="ON96" s="157"/>
      <c r="OO96" s="157"/>
      <c r="OP96" s="161"/>
      <c r="OQ96" s="161"/>
      <c r="OR96" s="168"/>
      <c r="OS96" s="169"/>
      <c r="OT96" s="170"/>
      <c r="OU96" s="167"/>
      <c r="OV96" s="43"/>
      <c r="OW96" s="208"/>
      <c r="OX96" s="157"/>
      <c r="OY96" s="157"/>
      <c r="OZ96" s="161"/>
      <c r="PA96" s="161"/>
      <c r="PB96" s="168"/>
      <c r="PC96" s="169"/>
      <c r="PD96" s="170"/>
      <c r="PE96" s="167"/>
      <c r="PF96" s="43"/>
      <c r="PG96" s="208"/>
      <c r="PH96" s="157"/>
      <c r="PI96" s="157"/>
      <c r="PJ96" s="161"/>
      <c r="PK96" s="161"/>
      <c r="PL96" s="168"/>
      <c r="PM96" s="169"/>
      <c r="PN96" s="170"/>
      <c r="PO96" s="167"/>
      <c r="PP96" s="43"/>
      <c r="PQ96" s="208"/>
      <c r="PR96" s="157"/>
      <c r="PS96" s="157"/>
      <c r="PT96" s="161"/>
      <c r="PU96" s="161"/>
      <c r="PV96" s="168"/>
      <c r="PW96" s="169"/>
      <c r="PX96" s="170"/>
      <c r="PY96" s="167"/>
      <c r="PZ96" s="43"/>
      <c r="QA96" s="208"/>
      <c r="QB96" s="157"/>
      <c r="QC96" s="157"/>
      <c r="QD96" s="161"/>
      <c r="QE96" s="161"/>
      <c r="QF96" s="168"/>
      <c r="QG96" s="169"/>
      <c r="QH96" s="170"/>
      <c r="QI96" s="167"/>
      <c r="QJ96" s="43"/>
      <c r="QK96" s="208"/>
      <c r="QL96" s="157"/>
      <c r="QM96" s="157"/>
      <c r="QN96" s="161"/>
      <c r="QO96" s="161"/>
      <c r="QP96" s="168"/>
      <c r="QQ96" s="169"/>
      <c r="QR96" s="170"/>
      <c r="QS96" s="167"/>
      <c r="QT96" s="43"/>
      <c r="QU96" s="208"/>
      <c r="QV96" s="157"/>
      <c r="QW96" s="157"/>
      <c r="QX96" s="161"/>
      <c r="QY96" s="161"/>
      <c r="QZ96" s="168"/>
      <c r="RA96" s="169"/>
      <c r="RB96" s="170"/>
      <c r="RC96" s="167"/>
      <c r="RD96" s="43"/>
      <c r="RE96" s="208"/>
      <c r="RF96" s="157"/>
      <c r="RG96" s="157"/>
      <c r="RH96" s="161"/>
      <c r="RI96" s="161"/>
      <c r="RJ96" s="168"/>
      <c r="RK96" s="169"/>
      <c r="RL96" s="170"/>
      <c r="RM96" s="167"/>
      <c r="RN96" s="43"/>
      <c r="RO96" s="208"/>
      <c r="RP96" s="157"/>
      <c r="RQ96" s="157"/>
      <c r="RR96" s="161"/>
      <c r="RS96" s="161"/>
      <c r="RT96" s="168"/>
      <c r="RU96" s="169"/>
      <c r="RV96" s="170"/>
      <c r="RW96" s="167"/>
      <c r="RX96" s="43"/>
      <c r="RY96" s="208"/>
      <c r="RZ96" s="157"/>
      <c r="SA96" s="157"/>
      <c r="SB96" s="161"/>
      <c r="SC96" s="161"/>
      <c r="SD96" s="168"/>
      <c r="SE96" s="169"/>
      <c r="SF96" s="170"/>
      <c r="SG96" s="167"/>
      <c r="SH96" s="43"/>
      <c r="SI96" s="208"/>
      <c r="SJ96" s="157"/>
      <c r="SK96" s="157"/>
      <c r="SL96" s="161"/>
      <c r="SM96" s="161"/>
      <c r="SN96" s="168"/>
      <c r="SO96" s="169"/>
      <c r="SP96" s="170"/>
      <c r="SQ96" s="167"/>
      <c r="SR96" s="43"/>
      <c r="SS96" s="208"/>
      <c r="ST96" s="157"/>
      <c r="SU96" s="157"/>
      <c r="SV96" s="161"/>
      <c r="SW96" s="161"/>
      <c r="SX96" s="168"/>
      <c r="SY96" s="169"/>
      <c r="SZ96" s="170"/>
      <c r="TA96" s="167"/>
      <c r="TB96" s="43"/>
      <c r="TC96" s="208"/>
      <c r="TD96" s="157"/>
      <c r="TE96" s="157"/>
      <c r="TF96" s="161"/>
      <c r="TG96" s="161"/>
      <c r="TH96" s="168"/>
      <c r="TI96" s="169"/>
      <c r="TJ96" s="170"/>
      <c r="TK96" s="167"/>
      <c r="TL96" s="43"/>
      <c r="TM96" s="208"/>
      <c r="TN96" s="157"/>
      <c r="TO96" s="157"/>
      <c r="TP96" s="161"/>
      <c r="TQ96" s="161"/>
      <c r="TR96" s="168"/>
      <c r="TS96" s="169"/>
      <c r="TT96" s="170"/>
      <c r="TU96" s="167"/>
      <c r="TV96" s="43"/>
      <c r="TW96" s="208"/>
      <c r="TX96" s="157"/>
      <c r="TY96" s="157"/>
      <c r="TZ96" s="161"/>
      <c r="UA96" s="161"/>
      <c r="UB96" s="168"/>
      <c r="UC96" s="169"/>
      <c r="UD96" s="170"/>
      <c r="UE96" s="167"/>
      <c r="UF96" s="43"/>
      <c r="UG96" s="208"/>
      <c r="UH96" s="157"/>
      <c r="UI96" s="157"/>
      <c r="UJ96" s="161"/>
      <c r="UK96" s="161"/>
      <c r="UL96" s="168"/>
      <c r="UM96" s="169"/>
      <c r="UN96" s="170"/>
      <c r="UO96" s="167"/>
      <c r="UP96" s="43"/>
      <c r="UQ96" s="208"/>
      <c r="UR96" s="157"/>
      <c r="US96" s="157"/>
      <c r="UT96" s="161"/>
      <c r="UU96" s="161"/>
      <c r="UV96" s="168"/>
      <c r="UW96" s="169"/>
      <c r="UX96" s="170"/>
      <c r="UY96" s="167"/>
      <c r="UZ96" s="43"/>
      <c r="VA96" s="208"/>
      <c r="VB96" s="157"/>
      <c r="VC96" s="157"/>
      <c r="VD96" s="161"/>
      <c r="VE96" s="161"/>
      <c r="VF96" s="168"/>
      <c r="VG96" s="169"/>
      <c r="VH96" s="170"/>
      <c r="VI96" s="167"/>
      <c r="VJ96" s="43"/>
      <c r="VK96" s="208"/>
      <c r="VL96" s="157"/>
      <c r="VM96" s="157"/>
      <c r="VN96" s="161"/>
      <c r="VO96" s="161"/>
      <c r="VP96" s="168"/>
      <c r="VQ96" s="169"/>
      <c r="VR96" s="170"/>
      <c r="VS96" s="167"/>
      <c r="VT96" s="43"/>
      <c r="VU96" s="208"/>
      <c r="VV96" s="157"/>
      <c r="VW96" s="157"/>
      <c r="VX96" s="161"/>
      <c r="VY96" s="161"/>
      <c r="VZ96" s="168"/>
      <c r="WA96" s="169"/>
      <c r="WB96" s="170"/>
      <c r="WC96" s="167"/>
      <c r="WD96" s="43"/>
      <c r="WE96" s="208"/>
      <c r="WF96" s="157"/>
      <c r="WG96" s="157"/>
      <c r="WH96" s="161"/>
      <c r="WI96" s="161"/>
      <c r="WJ96" s="168"/>
      <c r="WK96" s="169"/>
      <c r="WL96" s="170"/>
      <c r="WM96" s="167"/>
      <c r="WN96" s="43"/>
      <c r="WO96" s="208"/>
      <c r="WP96" s="157"/>
      <c r="WQ96" s="157"/>
      <c r="WR96" s="161"/>
      <c r="WS96" s="161"/>
      <c r="WT96" s="168"/>
      <c r="WU96" s="169"/>
      <c r="WV96" s="170"/>
      <c r="WW96" s="167"/>
      <c r="WX96" s="43"/>
      <c r="WY96" s="208"/>
      <c r="WZ96" s="157"/>
      <c r="XA96" s="157"/>
      <c r="XB96" s="161"/>
      <c r="XC96" s="161"/>
      <c r="XD96" s="168"/>
      <c r="XE96" s="169"/>
      <c r="XF96" s="170"/>
      <c r="XG96" s="167"/>
      <c r="XH96" s="43"/>
      <c r="XI96" s="208"/>
      <c r="XJ96" s="157"/>
      <c r="XK96" s="157"/>
      <c r="XL96" s="161"/>
      <c r="XM96" s="161"/>
      <c r="XN96" s="168"/>
      <c r="XO96" s="169"/>
      <c r="XP96" s="170"/>
      <c r="XQ96" s="167"/>
      <c r="XR96" s="43"/>
      <c r="XS96" s="208"/>
      <c r="XT96" s="157"/>
      <c r="XU96" s="157"/>
      <c r="XV96" s="161"/>
      <c r="XW96" s="161"/>
      <c r="XX96" s="168"/>
      <c r="XY96" s="169"/>
      <c r="XZ96" s="170"/>
      <c r="YA96" s="167"/>
      <c r="YB96" s="43"/>
      <c r="YC96" s="208"/>
      <c r="YD96" s="157"/>
      <c r="YE96" s="157"/>
      <c r="YF96" s="161"/>
      <c r="YG96" s="161"/>
      <c r="YH96" s="168"/>
      <c r="YI96" s="169"/>
      <c r="YJ96" s="170"/>
      <c r="YK96" s="167"/>
      <c r="YL96" s="43"/>
      <c r="YM96" s="208"/>
      <c r="YN96" s="157"/>
      <c r="YO96" s="157"/>
      <c r="YP96" s="161"/>
      <c r="YQ96" s="161"/>
      <c r="YR96" s="168"/>
      <c r="YS96" s="169"/>
      <c r="YT96" s="170"/>
      <c r="YU96" s="167"/>
      <c r="YV96" s="43"/>
      <c r="YW96" s="208"/>
      <c r="YX96" s="157"/>
      <c r="YY96" s="157"/>
      <c r="YZ96" s="161"/>
      <c r="ZA96" s="161"/>
      <c r="ZB96" s="168"/>
      <c r="ZC96" s="169"/>
      <c r="ZD96" s="170"/>
      <c r="ZE96" s="167"/>
      <c r="ZF96" s="43"/>
      <c r="ZG96" s="208"/>
      <c r="ZH96" s="157"/>
      <c r="ZI96" s="157"/>
      <c r="ZJ96" s="161"/>
      <c r="ZK96" s="161"/>
      <c r="ZL96" s="168"/>
      <c r="ZM96" s="169"/>
      <c r="ZN96" s="170"/>
      <c r="ZO96" s="167"/>
      <c r="ZP96" s="43"/>
      <c r="ZQ96" s="208"/>
      <c r="ZR96" s="157"/>
      <c r="ZS96" s="157"/>
      <c r="ZT96" s="161"/>
      <c r="ZU96" s="161"/>
      <c r="ZV96" s="168"/>
      <c r="ZW96" s="169"/>
      <c r="ZX96" s="170"/>
      <c r="ZY96" s="167"/>
      <c r="ZZ96" s="43"/>
      <c r="AAA96" s="208"/>
      <c r="AAB96" s="157"/>
      <c r="AAC96" s="157"/>
      <c r="AAD96" s="161"/>
      <c r="AAE96" s="161"/>
      <c r="AAF96" s="168"/>
      <c r="AAG96" s="169"/>
      <c r="AAH96" s="170"/>
      <c r="AAI96" s="167"/>
      <c r="AAJ96" s="43"/>
      <c r="AAK96" s="208"/>
      <c r="AAL96" s="157"/>
      <c r="AAM96" s="157"/>
      <c r="AAN96" s="161"/>
      <c r="AAO96" s="161"/>
      <c r="AAP96" s="168"/>
      <c r="AAQ96" s="169"/>
      <c r="AAR96" s="170"/>
      <c r="AAS96" s="167"/>
      <c r="AAT96" s="43"/>
      <c r="AAU96" s="208"/>
      <c r="AAV96" s="157"/>
      <c r="AAW96" s="157"/>
      <c r="AAX96" s="161"/>
      <c r="AAY96" s="161"/>
      <c r="AAZ96" s="168"/>
      <c r="ABA96" s="169"/>
      <c r="ABB96" s="170"/>
      <c r="ABC96" s="167"/>
      <c r="ABD96" s="43"/>
      <c r="ABE96" s="208"/>
      <c r="ABF96" s="157"/>
      <c r="ABG96" s="157"/>
      <c r="ABH96" s="161"/>
      <c r="ABI96" s="161"/>
      <c r="ABJ96" s="168"/>
      <c r="ABK96" s="169"/>
      <c r="ABL96" s="170"/>
      <c r="ABM96" s="167"/>
      <c r="ABN96" s="43"/>
      <c r="ABO96" s="208"/>
      <c r="ABP96" s="157"/>
      <c r="ABQ96" s="157"/>
      <c r="ABR96" s="161"/>
      <c r="ABS96" s="161"/>
      <c r="ABT96" s="168"/>
      <c r="ABU96" s="169"/>
      <c r="ABV96" s="170"/>
      <c r="ABW96" s="167"/>
      <c r="ABX96" s="43"/>
      <c r="ABY96" s="208"/>
      <c r="ABZ96" s="157"/>
      <c r="ACA96" s="157"/>
      <c r="ACB96" s="161"/>
      <c r="ACC96" s="161"/>
      <c r="ACD96" s="168"/>
      <c r="ACE96" s="169"/>
      <c r="ACF96" s="170"/>
      <c r="ACG96" s="167"/>
      <c r="ACH96" s="43"/>
      <c r="ACI96" s="208"/>
      <c r="ACJ96" s="157"/>
      <c r="ACK96" s="157"/>
      <c r="ACL96" s="161"/>
      <c r="ACM96" s="161"/>
      <c r="ACN96" s="168"/>
      <c r="ACO96" s="169"/>
      <c r="ACP96" s="170"/>
      <c r="ACQ96" s="167"/>
      <c r="ACR96" s="43"/>
      <c r="ACS96" s="208"/>
      <c r="ACT96" s="157"/>
      <c r="ACU96" s="157"/>
      <c r="ACV96" s="161"/>
      <c r="ACW96" s="161"/>
      <c r="ACX96" s="168"/>
      <c r="ACY96" s="169"/>
      <c r="ACZ96" s="170"/>
      <c r="ADA96" s="167"/>
      <c r="ADB96" s="43"/>
      <c r="ADC96" s="208"/>
      <c r="ADD96" s="157"/>
      <c r="ADE96" s="157"/>
      <c r="ADF96" s="161"/>
      <c r="ADG96" s="161"/>
      <c r="ADH96" s="168"/>
      <c r="ADI96" s="169"/>
      <c r="ADJ96" s="170"/>
      <c r="ADK96" s="167"/>
      <c r="ADL96" s="43"/>
      <c r="ADM96" s="208"/>
      <c r="ADN96" s="157"/>
      <c r="ADO96" s="157"/>
      <c r="ADP96" s="161"/>
      <c r="ADQ96" s="161"/>
      <c r="ADR96" s="168"/>
      <c r="ADS96" s="169"/>
      <c r="ADT96" s="170"/>
      <c r="ADU96" s="167"/>
      <c r="ADV96" s="43"/>
      <c r="ADW96" s="208"/>
      <c r="ADX96" s="157"/>
      <c r="ADY96" s="157"/>
      <c r="ADZ96" s="161"/>
      <c r="AEA96" s="161"/>
      <c r="AEB96" s="168"/>
      <c r="AEC96" s="169"/>
      <c r="AED96" s="170"/>
      <c r="AEE96" s="167"/>
      <c r="AEF96" s="43"/>
      <c r="AEG96" s="208"/>
      <c r="AEH96" s="157"/>
      <c r="AEI96" s="157"/>
      <c r="AEJ96" s="161"/>
      <c r="AEK96" s="161"/>
      <c r="AEL96" s="168"/>
      <c r="AEM96" s="169"/>
      <c r="AEN96" s="170"/>
      <c r="AEO96" s="167"/>
      <c r="AEP96" s="43"/>
      <c r="AEQ96" s="208"/>
      <c r="AER96" s="157"/>
      <c r="AES96" s="157"/>
      <c r="AET96" s="161"/>
      <c r="AEU96" s="161"/>
      <c r="AEV96" s="168"/>
      <c r="AEW96" s="169"/>
      <c r="AEX96" s="170"/>
      <c r="AEY96" s="167"/>
      <c r="AEZ96" s="43"/>
      <c r="AFA96" s="208"/>
      <c r="AFB96" s="157"/>
      <c r="AFC96" s="157"/>
      <c r="AFD96" s="161"/>
      <c r="AFE96" s="161"/>
      <c r="AFF96" s="168"/>
      <c r="AFG96" s="169"/>
      <c r="AFH96" s="170"/>
      <c r="AFI96" s="167"/>
      <c r="AFJ96" s="43"/>
      <c r="AFK96" s="208"/>
      <c r="AFL96" s="157"/>
      <c r="AFM96" s="157"/>
      <c r="AFN96" s="161"/>
      <c r="AFO96" s="161"/>
      <c r="AFP96" s="168"/>
      <c r="AFQ96" s="169"/>
      <c r="AFR96" s="170"/>
      <c r="AFS96" s="167"/>
      <c r="AFT96" s="43"/>
      <c r="AFU96" s="208"/>
      <c r="AFV96" s="157"/>
      <c r="AFW96" s="157"/>
      <c r="AFX96" s="161"/>
      <c r="AFY96" s="161"/>
      <c r="AFZ96" s="168"/>
      <c r="AGA96" s="169"/>
      <c r="AGB96" s="170"/>
      <c r="AGC96" s="167"/>
      <c r="AGD96" s="43"/>
      <c r="AGE96" s="208"/>
      <c r="AGF96" s="157"/>
      <c r="AGG96" s="157"/>
      <c r="AGH96" s="161"/>
      <c r="AGI96" s="161"/>
      <c r="AGJ96" s="168"/>
      <c r="AGK96" s="169"/>
      <c r="AGL96" s="170"/>
      <c r="AGM96" s="167"/>
      <c r="AGN96" s="43"/>
      <c r="AGO96" s="208"/>
      <c r="AGP96" s="157"/>
      <c r="AGQ96" s="157"/>
      <c r="AGR96" s="161"/>
      <c r="AGS96" s="161"/>
      <c r="AGT96" s="168"/>
      <c r="AGU96" s="169"/>
      <c r="AGV96" s="170"/>
      <c r="AGW96" s="167"/>
      <c r="AGX96" s="43"/>
      <c r="AGY96" s="208"/>
      <c r="AGZ96" s="157"/>
      <c r="AHA96" s="157"/>
      <c r="AHB96" s="161"/>
      <c r="AHC96" s="161"/>
      <c r="AHD96" s="168"/>
      <c r="AHE96" s="169"/>
      <c r="AHF96" s="170"/>
      <c r="AHG96" s="167"/>
      <c r="AHH96" s="43"/>
      <c r="AHI96" s="208"/>
      <c r="AHJ96" s="157"/>
      <c r="AHK96" s="157"/>
      <c r="AHL96" s="161"/>
      <c r="AHM96" s="161"/>
      <c r="AHN96" s="168"/>
      <c r="AHO96" s="169"/>
      <c r="AHP96" s="170"/>
      <c r="AHQ96" s="167"/>
      <c r="AHR96" s="43"/>
      <c r="AHS96" s="208"/>
      <c r="AHT96" s="157"/>
      <c r="AHU96" s="157"/>
      <c r="AHV96" s="161"/>
      <c r="AHW96" s="161"/>
      <c r="AHX96" s="168"/>
      <c r="AHY96" s="169"/>
      <c r="AHZ96" s="170"/>
      <c r="AIA96" s="167"/>
      <c r="AIB96" s="43"/>
      <c r="AIC96" s="208"/>
      <c r="AID96" s="157"/>
      <c r="AIE96" s="157"/>
      <c r="AIF96" s="161"/>
      <c r="AIG96" s="161"/>
      <c r="AIH96" s="168"/>
      <c r="AII96" s="169"/>
      <c r="AIJ96" s="170"/>
      <c r="AIK96" s="167"/>
      <c r="AIL96" s="43"/>
      <c r="AIM96" s="208"/>
      <c r="AIN96" s="157"/>
      <c r="AIO96" s="157"/>
      <c r="AIP96" s="161"/>
      <c r="AIQ96" s="161"/>
      <c r="AIR96" s="168"/>
      <c r="AIS96" s="169"/>
      <c r="AIT96" s="170"/>
      <c r="AIU96" s="167"/>
      <c r="AIV96" s="43"/>
      <c r="AIW96" s="208"/>
      <c r="AIX96" s="157"/>
      <c r="AIY96" s="157"/>
      <c r="AIZ96" s="161"/>
      <c r="AJA96" s="161"/>
      <c r="AJB96" s="168"/>
      <c r="AJC96" s="169"/>
      <c r="AJD96" s="170"/>
      <c r="AJE96" s="167"/>
      <c r="AJF96" s="43"/>
      <c r="AJG96" s="208"/>
      <c r="AJH96" s="157"/>
      <c r="AJI96" s="157"/>
      <c r="AJJ96" s="161"/>
      <c r="AJK96" s="161"/>
      <c r="AJL96" s="168"/>
      <c r="AJM96" s="169"/>
      <c r="AJN96" s="170"/>
      <c r="AJO96" s="167"/>
      <c r="AJP96" s="43"/>
      <c r="AJQ96" s="208"/>
      <c r="AJR96" s="157"/>
      <c r="AJS96" s="157"/>
      <c r="AJT96" s="161"/>
      <c r="AJU96" s="161"/>
      <c r="AJV96" s="168"/>
      <c r="AJW96" s="169"/>
      <c r="AJX96" s="170"/>
      <c r="AJY96" s="167"/>
      <c r="AJZ96" s="43"/>
      <c r="AKA96" s="208"/>
      <c r="AKB96" s="157"/>
      <c r="AKC96" s="157"/>
      <c r="AKD96" s="161"/>
      <c r="AKE96" s="161"/>
      <c r="AKF96" s="168"/>
      <c r="AKG96" s="169"/>
      <c r="AKH96" s="170"/>
      <c r="AKI96" s="167"/>
      <c r="AKJ96" s="43"/>
      <c r="AKK96" s="208"/>
      <c r="AKL96" s="157"/>
      <c r="AKM96" s="157"/>
      <c r="AKN96" s="161"/>
      <c r="AKO96" s="161"/>
      <c r="AKP96" s="168"/>
      <c r="AKQ96" s="169"/>
      <c r="AKR96" s="170"/>
      <c r="AKS96" s="167"/>
      <c r="AKT96" s="43"/>
      <c r="AKU96" s="208"/>
      <c r="AKV96" s="157"/>
      <c r="AKW96" s="157"/>
      <c r="AKX96" s="161"/>
      <c r="AKY96" s="161"/>
      <c r="AKZ96" s="168"/>
      <c r="ALA96" s="169"/>
      <c r="ALB96" s="170"/>
      <c r="ALC96" s="167"/>
      <c r="ALD96" s="43"/>
      <c r="ALE96" s="208"/>
      <c r="ALF96" s="157"/>
      <c r="ALG96" s="157"/>
      <c r="ALH96" s="161"/>
      <c r="ALI96" s="161"/>
      <c r="ALJ96" s="168"/>
      <c r="ALK96" s="169"/>
      <c r="ALL96" s="170"/>
      <c r="ALM96" s="167"/>
      <c r="ALN96" s="43"/>
      <c r="ALO96" s="208"/>
      <c r="ALP96" s="157"/>
      <c r="ALQ96" s="157"/>
      <c r="ALR96" s="161"/>
      <c r="ALS96" s="161"/>
      <c r="ALT96" s="168"/>
      <c r="ALU96" s="169"/>
      <c r="ALV96" s="170"/>
      <c r="ALW96" s="167"/>
      <c r="ALX96" s="43"/>
      <c r="ALY96" s="208"/>
      <c r="ALZ96" s="157"/>
      <c r="AMA96" s="157"/>
      <c r="AMB96" s="161"/>
      <c r="AMC96" s="161"/>
      <c r="AMD96" s="168"/>
      <c r="AME96" s="169"/>
      <c r="AMF96" s="170"/>
      <c r="AMG96" s="167"/>
      <c r="AMH96" s="43"/>
      <c r="AMI96" s="208"/>
      <c r="AMJ96" s="157"/>
      <c r="AMK96" s="157"/>
      <c r="AML96" s="161"/>
      <c r="AMM96" s="161"/>
      <c r="AMN96" s="168"/>
      <c r="AMO96" s="169"/>
      <c r="AMP96" s="170"/>
      <c r="AMQ96" s="167"/>
      <c r="AMR96" s="43"/>
      <c r="AMS96" s="208"/>
      <c r="AMT96" s="157"/>
      <c r="AMU96" s="157"/>
      <c r="AMV96" s="161"/>
      <c r="AMW96" s="161"/>
      <c r="AMX96" s="168"/>
      <c r="AMY96" s="169"/>
      <c r="AMZ96" s="170"/>
      <c r="ANA96" s="167"/>
      <c r="ANB96" s="43"/>
      <c r="ANC96" s="208"/>
      <c r="AND96" s="157"/>
      <c r="ANE96" s="157"/>
      <c r="ANF96" s="161"/>
      <c r="ANG96" s="161"/>
      <c r="ANH96" s="168"/>
      <c r="ANI96" s="169"/>
      <c r="ANJ96" s="170"/>
      <c r="ANK96" s="167"/>
      <c r="ANL96" s="43"/>
      <c r="ANM96" s="208"/>
      <c r="ANN96" s="157"/>
      <c r="ANO96" s="157"/>
      <c r="ANP96" s="161"/>
      <c r="ANQ96" s="161"/>
      <c r="ANR96" s="168"/>
      <c r="ANS96" s="169"/>
      <c r="ANT96" s="170"/>
      <c r="ANU96" s="167"/>
      <c r="ANV96" s="43"/>
      <c r="ANW96" s="208"/>
      <c r="ANX96" s="157"/>
      <c r="ANY96" s="157"/>
      <c r="ANZ96" s="161"/>
      <c r="AOA96" s="161"/>
      <c r="AOB96" s="168"/>
      <c r="AOC96" s="169"/>
      <c r="AOD96" s="170"/>
      <c r="AOE96" s="167"/>
      <c r="AOF96" s="43"/>
      <c r="AOG96" s="208"/>
      <c r="AOH96" s="157"/>
      <c r="AOI96" s="157"/>
      <c r="AOJ96" s="161"/>
      <c r="AOK96" s="161"/>
      <c r="AOL96" s="168"/>
      <c r="AOM96" s="169"/>
      <c r="AON96" s="170"/>
      <c r="AOO96" s="167"/>
      <c r="AOP96" s="43"/>
      <c r="AOQ96" s="208"/>
      <c r="AOR96" s="157"/>
      <c r="AOS96" s="157"/>
      <c r="AOT96" s="161"/>
      <c r="AOU96" s="161"/>
      <c r="AOV96" s="168"/>
      <c r="AOW96" s="169"/>
      <c r="AOX96" s="170"/>
      <c r="AOY96" s="167"/>
      <c r="AOZ96" s="43"/>
      <c r="APA96" s="208"/>
      <c r="APB96" s="157"/>
      <c r="APC96" s="157"/>
      <c r="APD96" s="161"/>
      <c r="APE96" s="161"/>
      <c r="APF96" s="168"/>
      <c r="APG96" s="169"/>
      <c r="APH96" s="170"/>
      <c r="API96" s="167"/>
      <c r="APJ96" s="43"/>
      <c r="APK96" s="208"/>
      <c r="APL96" s="157"/>
      <c r="APM96" s="157"/>
      <c r="APN96" s="161"/>
      <c r="APO96" s="161"/>
      <c r="APP96" s="168"/>
      <c r="APQ96" s="169"/>
      <c r="APR96" s="170"/>
      <c r="APS96" s="167"/>
      <c r="APT96" s="43"/>
      <c r="APU96" s="208"/>
      <c r="APV96" s="157"/>
      <c r="APW96" s="157"/>
      <c r="APX96" s="161"/>
      <c r="APY96" s="161"/>
      <c r="APZ96" s="168"/>
      <c r="AQA96" s="169"/>
      <c r="AQB96" s="170"/>
      <c r="AQC96" s="167"/>
      <c r="AQD96" s="43"/>
      <c r="AQE96" s="208"/>
      <c r="AQF96" s="157"/>
      <c r="AQG96" s="157"/>
      <c r="AQH96" s="161"/>
      <c r="AQI96" s="161"/>
      <c r="AQJ96" s="168"/>
      <c r="AQK96" s="169"/>
      <c r="AQL96" s="170"/>
      <c r="AQM96" s="167"/>
      <c r="AQN96" s="43"/>
      <c r="AQO96" s="208"/>
      <c r="AQP96" s="157"/>
      <c r="AQQ96" s="157"/>
      <c r="AQR96" s="161"/>
      <c r="AQS96" s="161"/>
      <c r="AQT96" s="168"/>
      <c r="AQU96" s="169"/>
      <c r="AQV96" s="170"/>
      <c r="AQW96" s="167"/>
      <c r="AQX96" s="43"/>
      <c r="AQY96" s="208"/>
      <c r="AQZ96" s="157"/>
      <c r="ARA96" s="157"/>
      <c r="ARB96" s="161"/>
      <c r="ARC96" s="161"/>
      <c r="ARD96" s="168"/>
      <c r="ARE96" s="169"/>
      <c r="ARF96" s="170"/>
      <c r="ARG96" s="167"/>
      <c r="ARH96" s="43"/>
      <c r="ARI96" s="208"/>
      <c r="ARJ96" s="157"/>
      <c r="ARK96" s="157"/>
      <c r="ARL96" s="161"/>
      <c r="ARM96" s="161"/>
      <c r="ARN96" s="168"/>
      <c r="ARO96" s="169"/>
      <c r="ARP96" s="170"/>
      <c r="ARQ96" s="167"/>
      <c r="ARR96" s="43"/>
      <c r="ARS96" s="208"/>
      <c r="ART96" s="157"/>
      <c r="ARU96" s="157"/>
      <c r="ARV96" s="161"/>
      <c r="ARW96" s="161"/>
      <c r="ARX96" s="168"/>
      <c r="ARY96" s="169"/>
      <c r="ARZ96" s="170"/>
      <c r="ASA96" s="167"/>
      <c r="ASB96" s="43"/>
      <c r="ASC96" s="208"/>
      <c r="ASD96" s="157"/>
      <c r="ASE96" s="157"/>
      <c r="ASF96" s="161"/>
      <c r="ASG96" s="161"/>
      <c r="ASH96" s="168"/>
      <c r="ASI96" s="169"/>
      <c r="ASJ96" s="170"/>
      <c r="ASK96" s="167"/>
      <c r="ASL96" s="43"/>
      <c r="ASM96" s="208"/>
      <c r="ASN96" s="157"/>
      <c r="ASO96" s="157"/>
      <c r="ASP96" s="161"/>
      <c r="ASQ96" s="161"/>
      <c r="ASR96" s="168"/>
      <c r="ASS96" s="169"/>
      <c r="AST96" s="170"/>
      <c r="ASU96" s="167"/>
      <c r="ASV96" s="43"/>
      <c r="ASW96" s="208"/>
      <c r="ASX96" s="157"/>
      <c r="ASY96" s="157"/>
      <c r="ASZ96" s="161"/>
      <c r="ATA96" s="161"/>
      <c r="ATB96" s="168"/>
      <c r="ATC96" s="169"/>
      <c r="ATD96" s="170"/>
      <c r="ATE96" s="167"/>
      <c r="ATF96" s="43"/>
      <c r="ATG96" s="208"/>
      <c r="ATH96" s="157"/>
      <c r="ATI96" s="157"/>
      <c r="ATJ96" s="161"/>
      <c r="ATK96" s="161"/>
      <c r="ATL96" s="168"/>
      <c r="ATM96" s="169"/>
      <c r="ATN96" s="170"/>
      <c r="ATO96" s="167"/>
      <c r="ATP96" s="43"/>
      <c r="ATQ96" s="208"/>
      <c r="ATR96" s="157"/>
      <c r="ATS96" s="157"/>
      <c r="ATT96" s="161"/>
      <c r="ATU96" s="161"/>
      <c r="ATV96" s="168"/>
      <c r="ATW96" s="169"/>
      <c r="ATX96" s="170"/>
      <c r="ATY96" s="167"/>
      <c r="ATZ96" s="43"/>
      <c r="AUA96" s="208"/>
      <c r="AUB96" s="157"/>
      <c r="AUC96" s="157"/>
      <c r="AUD96" s="161"/>
      <c r="AUE96" s="161"/>
      <c r="AUF96" s="168"/>
      <c r="AUG96" s="169"/>
      <c r="AUH96" s="170"/>
      <c r="AUI96" s="167"/>
      <c r="AUJ96" s="43"/>
      <c r="AUK96" s="208"/>
      <c r="AUL96" s="157"/>
      <c r="AUM96" s="157"/>
      <c r="AUN96" s="161"/>
      <c r="AUO96" s="161"/>
      <c r="AUP96" s="168"/>
      <c r="AUQ96" s="169"/>
      <c r="AUR96" s="170"/>
      <c r="AUS96" s="167"/>
      <c r="AUT96" s="43"/>
      <c r="AUU96" s="208"/>
      <c r="AUV96" s="157"/>
      <c r="AUW96" s="157"/>
      <c r="AUX96" s="161"/>
      <c r="AUY96" s="161"/>
      <c r="AUZ96" s="168"/>
      <c r="AVA96" s="169"/>
      <c r="AVB96" s="170"/>
      <c r="AVC96" s="167"/>
      <c r="AVD96" s="43"/>
      <c r="AVE96" s="208"/>
      <c r="AVF96" s="157"/>
      <c r="AVG96" s="157"/>
      <c r="AVH96" s="161"/>
      <c r="AVI96" s="161"/>
      <c r="AVJ96" s="168"/>
      <c r="AVK96" s="169"/>
      <c r="AVL96" s="170"/>
      <c r="AVM96" s="167"/>
      <c r="AVN96" s="43"/>
      <c r="AVO96" s="208"/>
      <c r="AVP96" s="157"/>
      <c r="AVQ96" s="157"/>
      <c r="AVR96" s="161"/>
      <c r="AVS96" s="161"/>
      <c r="AVT96" s="168"/>
      <c r="AVU96" s="169"/>
      <c r="AVV96" s="170"/>
      <c r="AVW96" s="167"/>
      <c r="AVX96" s="43"/>
      <c r="AVY96" s="208"/>
      <c r="AVZ96" s="157"/>
      <c r="AWA96" s="157"/>
      <c r="AWB96" s="161"/>
      <c r="AWC96" s="161"/>
      <c r="AWD96" s="168"/>
      <c r="AWE96" s="169"/>
      <c r="AWF96" s="170"/>
      <c r="AWG96" s="167"/>
      <c r="AWH96" s="43"/>
      <c r="AWI96" s="208"/>
      <c r="AWJ96" s="157"/>
      <c r="AWK96" s="157"/>
      <c r="AWL96" s="161"/>
      <c r="AWM96" s="161"/>
      <c r="AWN96" s="168"/>
      <c r="AWO96" s="169"/>
      <c r="AWP96" s="170"/>
      <c r="AWQ96" s="167"/>
      <c r="AWR96" s="43"/>
      <c r="AWS96" s="208"/>
      <c r="AWT96" s="157"/>
      <c r="AWU96" s="157"/>
      <c r="AWV96" s="161"/>
      <c r="AWW96" s="161"/>
      <c r="AWX96" s="168"/>
      <c r="AWY96" s="169"/>
      <c r="AWZ96" s="170"/>
      <c r="AXA96" s="167"/>
      <c r="AXB96" s="43"/>
      <c r="AXC96" s="208"/>
      <c r="AXD96" s="157"/>
      <c r="AXE96" s="157"/>
      <c r="AXF96" s="161"/>
      <c r="AXG96" s="161"/>
      <c r="AXH96" s="168"/>
      <c r="AXI96" s="169"/>
      <c r="AXJ96" s="170"/>
      <c r="AXK96" s="167"/>
      <c r="AXL96" s="43"/>
      <c r="AXM96" s="208"/>
      <c r="AXN96" s="157"/>
      <c r="AXO96" s="157"/>
      <c r="AXP96" s="161"/>
      <c r="AXQ96" s="161"/>
      <c r="AXR96" s="168"/>
      <c r="AXS96" s="169"/>
      <c r="AXT96" s="170"/>
      <c r="AXU96" s="167"/>
      <c r="AXV96" s="43"/>
      <c r="AXW96" s="208"/>
      <c r="AXX96" s="157"/>
      <c r="AXY96" s="157"/>
      <c r="AXZ96" s="161"/>
      <c r="AYA96" s="161"/>
      <c r="AYB96" s="168"/>
      <c r="AYC96" s="169"/>
      <c r="AYD96" s="170"/>
      <c r="AYE96" s="167"/>
      <c r="AYF96" s="43"/>
      <c r="AYG96" s="208"/>
      <c r="AYH96" s="157"/>
      <c r="AYI96" s="157"/>
      <c r="AYJ96" s="161"/>
      <c r="AYK96" s="161"/>
      <c r="AYL96" s="168"/>
      <c r="AYM96" s="169"/>
      <c r="AYN96" s="170"/>
      <c r="AYO96" s="167"/>
      <c r="AYP96" s="43"/>
      <c r="AYQ96" s="208"/>
      <c r="AYR96" s="157"/>
      <c r="AYS96" s="157"/>
      <c r="AYT96" s="161"/>
      <c r="AYU96" s="161"/>
      <c r="AYV96" s="168"/>
      <c r="AYW96" s="169"/>
      <c r="AYX96" s="170"/>
      <c r="AYY96" s="167"/>
      <c r="AYZ96" s="43"/>
      <c r="AZA96" s="208"/>
      <c r="AZB96" s="157"/>
      <c r="AZC96" s="157"/>
      <c r="AZD96" s="161"/>
      <c r="AZE96" s="161"/>
      <c r="AZF96" s="168"/>
      <c r="AZG96" s="169"/>
      <c r="AZH96" s="170"/>
      <c r="AZI96" s="167"/>
      <c r="AZJ96" s="43"/>
      <c r="AZK96" s="208"/>
      <c r="AZL96" s="157"/>
      <c r="AZM96" s="157"/>
      <c r="AZN96" s="161"/>
      <c r="AZO96" s="161"/>
      <c r="AZP96" s="168"/>
      <c r="AZQ96" s="169"/>
      <c r="AZR96" s="170"/>
      <c r="AZS96" s="167"/>
      <c r="AZT96" s="43"/>
      <c r="AZU96" s="208"/>
      <c r="AZV96" s="157"/>
      <c r="AZW96" s="157"/>
      <c r="AZX96" s="161"/>
      <c r="AZY96" s="161"/>
      <c r="AZZ96" s="168"/>
      <c r="BAA96" s="169"/>
      <c r="BAB96" s="170"/>
      <c r="BAC96" s="167"/>
      <c r="BAD96" s="43"/>
      <c r="BAE96" s="208"/>
      <c r="BAF96" s="157"/>
      <c r="BAG96" s="157"/>
      <c r="BAH96" s="161"/>
      <c r="BAI96" s="161"/>
      <c r="BAJ96" s="168"/>
      <c r="BAK96" s="169"/>
      <c r="BAL96" s="170"/>
      <c r="BAM96" s="167"/>
      <c r="BAN96" s="43"/>
      <c r="BAO96" s="208"/>
      <c r="BAP96" s="157"/>
      <c r="BAQ96" s="157"/>
      <c r="BAR96" s="161"/>
      <c r="BAS96" s="161"/>
      <c r="BAT96" s="168"/>
      <c r="BAU96" s="169"/>
      <c r="BAV96" s="170"/>
      <c r="BAW96" s="167"/>
      <c r="BAX96" s="43"/>
      <c r="BAY96" s="208"/>
      <c r="BAZ96" s="157"/>
      <c r="BBA96" s="157"/>
      <c r="BBB96" s="161"/>
      <c r="BBC96" s="161"/>
      <c r="BBD96" s="168"/>
      <c r="BBE96" s="169"/>
      <c r="BBF96" s="170"/>
      <c r="BBG96" s="167"/>
      <c r="BBH96" s="43"/>
      <c r="BBI96" s="208"/>
      <c r="BBJ96" s="157"/>
      <c r="BBK96" s="157"/>
      <c r="BBL96" s="161"/>
      <c r="BBM96" s="161"/>
      <c r="BBN96" s="168"/>
      <c r="BBO96" s="169"/>
      <c r="BBP96" s="170"/>
      <c r="BBQ96" s="167"/>
      <c r="BBR96" s="43"/>
      <c r="BBS96" s="208"/>
      <c r="BBT96" s="157"/>
      <c r="BBU96" s="157"/>
      <c r="BBV96" s="161"/>
      <c r="BBW96" s="161"/>
      <c r="BBX96" s="168"/>
      <c r="BBY96" s="169"/>
      <c r="BBZ96" s="170"/>
      <c r="BCA96" s="167"/>
      <c r="BCB96" s="43"/>
      <c r="BCC96" s="208"/>
      <c r="BCD96" s="157"/>
      <c r="BCE96" s="157"/>
      <c r="BCF96" s="161"/>
      <c r="BCG96" s="161"/>
      <c r="BCH96" s="168"/>
      <c r="BCI96" s="169"/>
      <c r="BCJ96" s="170"/>
      <c r="BCK96" s="167"/>
      <c r="BCL96" s="43"/>
      <c r="BCM96" s="208"/>
      <c r="BCN96" s="157"/>
      <c r="BCO96" s="157"/>
      <c r="BCP96" s="161"/>
      <c r="BCQ96" s="161"/>
      <c r="BCR96" s="168"/>
      <c r="BCS96" s="169"/>
      <c r="BCT96" s="170"/>
      <c r="BCU96" s="167"/>
      <c r="BCV96" s="43"/>
      <c r="BCW96" s="208"/>
      <c r="BCX96" s="157"/>
      <c r="BCY96" s="157"/>
      <c r="BCZ96" s="161"/>
      <c r="BDA96" s="161"/>
      <c r="BDB96" s="168"/>
      <c r="BDC96" s="169"/>
      <c r="BDD96" s="170"/>
      <c r="BDE96" s="167"/>
      <c r="BDF96" s="43"/>
      <c r="BDG96" s="208"/>
      <c r="BDH96" s="157"/>
      <c r="BDI96" s="157"/>
      <c r="BDJ96" s="161"/>
      <c r="BDK96" s="161"/>
      <c r="BDL96" s="168"/>
      <c r="BDM96" s="169"/>
      <c r="BDN96" s="170"/>
      <c r="BDO96" s="167"/>
      <c r="BDP96" s="43"/>
      <c r="BDQ96" s="208"/>
      <c r="BDR96" s="157"/>
      <c r="BDS96" s="157"/>
      <c r="BDT96" s="161"/>
      <c r="BDU96" s="161"/>
      <c r="BDV96" s="168"/>
      <c r="BDW96" s="169"/>
      <c r="BDX96" s="170"/>
      <c r="BDY96" s="167"/>
      <c r="BDZ96" s="43"/>
      <c r="BEA96" s="208"/>
      <c r="BEB96" s="157"/>
      <c r="BEC96" s="157"/>
      <c r="BED96" s="161"/>
      <c r="BEE96" s="161"/>
      <c r="BEF96" s="168"/>
      <c r="BEG96" s="169"/>
      <c r="BEH96" s="170"/>
      <c r="BEI96" s="167"/>
      <c r="BEJ96" s="43"/>
      <c r="BEK96" s="208"/>
      <c r="BEL96" s="157"/>
      <c r="BEM96" s="157"/>
      <c r="BEN96" s="161"/>
      <c r="BEO96" s="161"/>
      <c r="BEP96" s="168"/>
      <c r="BEQ96" s="169"/>
      <c r="BER96" s="170"/>
      <c r="BES96" s="167"/>
      <c r="BET96" s="43"/>
      <c r="BEU96" s="208"/>
      <c r="BEV96" s="157"/>
      <c r="BEW96" s="157"/>
      <c r="BEX96" s="161"/>
      <c r="BEY96" s="161"/>
      <c r="BEZ96" s="168"/>
      <c r="BFA96" s="169"/>
      <c r="BFB96" s="170"/>
      <c r="BFC96" s="167"/>
      <c r="BFD96" s="43"/>
      <c r="BFE96" s="208"/>
      <c r="BFF96" s="157"/>
      <c r="BFG96" s="157"/>
      <c r="BFH96" s="161"/>
      <c r="BFI96" s="161"/>
      <c r="BFJ96" s="168"/>
      <c r="BFK96" s="169"/>
      <c r="BFL96" s="170"/>
      <c r="BFM96" s="167"/>
      <c r="BFN96" s="43"/>
      <c r="BFO96" s="208"/>
      <c r="BFP96" s="157"/>
      <c r="BFQ96" s="157"/>
      <c r="BFR96" s="161"/>
      <c r="BFS96" s="161"/>
      <c r="BFT96" s="168"/>
      <c r="BFU96" s="169"/>
      <c r="BFV96" s="170"/>
      <c r="BFW96" s="167"/>
      <c r="BFX96" s="43"/>
      <c r="BFY96" s="208"/>
      <c r="BFZ96" s="157"/>
      <c r="BGA96" s="157"/>
      <c r="BGB96" s="161"/>
      <c r="BGC96" s="161"/>
      <c r="BGD96" s="168"/>
      <c r="BGE96" s="169"/>
      <c r="BGF96" s="170"/>
      <c r="BGG96" s="167"/>
      <c r="BGH96" s="43"/>
      <c r="BGI96" s="208"/>
      <c r="BGJ96" s="157"/>
      <c r="BGK96" s="157"/>
      <c r="BGL96" s="161"/>
      <c r="BGM96" s="161"/>
      <c r="BGN96" s="168"/>
      <c r="BGO96" s="169"/>
      <c r="BGP96" s="170"/>
      <c r="BGQ96" s="167"/>
      <c r="BGR96" s="43"/>
      <c r="BGS96" s="208"/>
      <c r="BGT96" s="157"/>
      <c r="BGU96" s="157"/>
      <c r="BGV96" s="161"/>
      <c r="BGW96" s="161"/>
      <c r="BGX96" s="168"/>
      <c r="BGY96" s="169"/>
      <c r="BGZ96" s="170"/>
      <c r="BHA96" s="167"/>
      <c r="BHB96" s="43"/>
      <c r="BHC96" s="208"/>
      <c r="BHD96" s="157"/>
      <c r="BHE96" s="157"/>
      <c r="BHF96" s="161"/>
      <c r="BHG96" s="161"/>
      <c r="BHH96" s="168"/>
      <c r="BHI96" s="169"/>
      <c r="BHJ96" s="170"/>
      <c r="BHK96" s="167"/>
      <c r="BHL96" s="43"/>
      <c r="BHM96" s="208"/>
      <c r="BHN96" s="157"/>
      <c r="BHO96" s="157"/>
      <c r="BHP96" s="161"/>
      <c r="BHQ96" s="161"/>
      <c r="BHR96" s="168"/>
      <c r="BHS96" s="169"/>
      <c r="BHT96" s="170"/>
      <c r="BHU96" s="167"/>
      <c r="BHV96" s="43"/>
      <c r="BHW96" s="208"/>
      <c r="BHX96" s="157"/>
      <c r="BHY96" s="157"/>
      <c r="BHZ96" s="161"/>
      <c r="BIA96" s="161"/>
      <c r="BIB96" s="168"/>
      <c r="BIC96" s="169"/>
      <c r="BID96" s="170"/>
      <c r="BIE96" s="167"/>
      <c r="BIF96" s="43"/>
      <c r="BIG96" s="208"/>
      <c r="BIH96" s="157"/>
      <c r="BII96" s="157"/>
      <c r="BIJ96" s="161"/>
      <c r="BIK96" s="161"/>
      <c r="BIL96" s="168"/>
      <c r="BIM96" s="169"/>
      <c r="BIN96" s="170"/>
      <c r="BIO96" s="167"/>
      <c r="BIP96" s="43"/>
      <c r="BIQ96" s="208"/>
      <c r="BIR96" s="157"/>
      <c r="BIS96" s="157"/>
      <c r="BIT96" s="161"/>
      <c r="BIU96" s="161"/>
      <c r="BIV96" s="168"/>
      <c r="BIW96" s="169"/>
      <c r="BIX96" s="170"/>
      <c r="BIY96" s="167"/>
      <c r="BIZ96" s="43"/>
      <c r="BJA96" s="208"/>
      <c r="BJB96" s="157"/>
      <c r="BJC96" s="157"/>
      <c r="BJD96" s="161"/>
      <c r="BJE96" s="161"/>
      <c r="BJF96" s="168"/>
      <c r="BJG96" s="169"/>
      <c r="BJH96" s="170"/>
      <c r="BJI96" s="167"/>
      <c r="BJJ96" s="43"/>
      <c r="BJK96" s="208"/>
      <c r="BJL96" s="157"/>
      <c r="BJM96" s="157"/>
      <c r="BJN96" s="161"/>
      <c r="BJO96" s="161"/>
      <c r="BJP96" s="168"/>
      <c r="BJQ96" s="169"/>
      <c r="BJR96" s="170"/>
      <c r="BJS96" s="167"/>
      <c r="BJT96" s="43"/>
      <c r="BJU96" s="208"/>
      <c r="BJV96" s="157"/>
      <c r="BJW96" s="157"/>
      <c r="BJX96" s="161"/>
      <c r="BJY96" s="161"/>
      <c r="BJZ96" s="168"/>
      <c r="BKA96" s="169"/>
      <c r="BKB96" s="170"/>
      <c r="BKC96" s="167"/>
      <c r="BKD96" s="43"/>
      <c r="BKE96" s="208"/>
      <c r="BKF96" s="157"/>
      <c r="BKG96" s="157"/>
      <c r="BKH96" s="161"/>
      <c r="BKI96" s="161"/>
      <c r="BKJ96" s="168"/>
      <c r="BKK96" s="169"/>
      <c r="BKL96" s="170"/>
      <c r="BKM96" s="167"/>
      <c r="BKN96" s="43"/>
      <c r="BKO96" s="208"/>
      <c r="BKP96" s="157"/>
      <c r="BKQ96" s="157"/>
      <c r="BKR96" s="161"/>
      <c r="BKS96" s="161"/>
      <c r="BKT96" s="168"/>
      <c r="BKU96" s="169"/>
      <c r="BKV96" s="170"/>
      <c r="BKW96" s="167"/>
      <c r="BKX96" s="43"/>
      <c r="BKY96" s="208"/>
      <c r="BKZ96" s="157"/>
      <c r="BLA96" s="157"/>
      <c r="BLB96" s="161"/>
      <c r="BLC96" s="161"/>
      <c r="BLD96" s="168"/>
      <c r="BLE96" s="169"/>
      <c r="BLF96" s="170"/>
      <c r="BLG96" s="167"/>
      <c r="BLH96" s="43"/>
      <c r="BLI96" s="208"/>
      <c r="BLJ96" s="157"/>
      <c r="BLK96" s="157"/>
      <c r="BLL96" s="161"/>
      <c r="BLM96" s="161"/>
      <c r="BLN96" s="168"/>
      <c r="BLO96" s="169"/>
      <c r="BLP96" s="170"/>
      <c r="BLQ96" s="167"/>
      <c r="BLR96" s="43"/>
      <c r="BLS96" s="208"/>
      <c r="BLT96" s="157"/>
      <c r="BLU96" s="157"/>
      <c r="BLV96" s="161"/>
      <c r="BLW96" s="161"/>
      <c r="BLX96" s="168"/>
      <c r="BLY96" s="169"/>
      <c r="BLZ96" s="170"/>
      <c r="BMA96" s="167"/>
      <c r="BMB96" s="43"/>
      <c r="BMC96" s="208"/>
      <c r="BMD96" s="157"/>
      <c r="BME96" s="157"/>
      <c r="BMF96" s="161"/>
      <c r="BMG96" s="161"/>
      <c r="BMH96" s="168"/>
      <c r="BMI96" s="169"/>
      <c r="BMJ96" s="170"/>
      <c r="BMK96" s="167"/>
      <c r="BML96" s="43"/>
      <c r="BMM96" s="208"/>
      <c r="BMN96" s="157"/>
      <c r="BMO96" s="157"/>
      <c r="BMP96" s="161"/>
      <c r="BMQ96" s="161"/>
      <c r="BMR96" s="168"/>
      <c r="BMS96" s="169"/>
      <c r="BMT96" s="170"/>
      <c r="BMU96" s="167"/>
      <c r="BMV96" s="43"/>
      <c r="BMW96" s="208"/>
      <c r="BMX96" s="157"/>
      <c r="BMY96" s="157"/>
      <c r="BMZ96" s="161"/>
      <c r="BNA96" s="161"/>
      <c r="BNB96" s="168"/>
      <c r="BNC96" s="169"/>
      <c r="BND96" s="170"/>
      <c r="BNE96" s="167"/>
      <c r="BNF96" s="43"/>
      <c r="BNG96" s="208"/>
      <c r="BNH96" s="157"/>
      <c r="BNI96" s="157"/>
      <c r="BNJ96" s="161"/>
      <c r="BNK96" s="161"/>
      <c r="BNL96" s="168"/>
      <c r="BNM96" s="169"/>
      <c r="BNN96" s="170"/>
      <c r="BNO96" s="167"/>
      <c r="BNP96" s="43"/>
      <c r="BNQ96" s="208"/>
      <c r="BNR96" s="157"/>
      <c r="BNS96" s="157"/>
      <c r="BNT96" s="161"/>
      <c r="BNU96" s="161"/>
      <c r="BNV96" s="168"/>
      <c r="BNW96" s="169"/>
      <c r="BNX96" s="170"/>
      <c r="BNY96" s="167"/>
      <c r="BNZ96" s="43"/>
      <c r="BOA96" s="208"/>
      <c r="BOB96" s="157"/>
      <c r="BOC96" s="157"/>
      <c r="BOD96" s="161"/>
      <c r="BOE96" s="161"/>
      <c r="BOF96" s="168"/>
      <c r="BOG96" s="169"/>
      <c r="BOH96" s="170"/>
      <c r="BOI96" s="167"/>
      <c r="BOJ96" s="43"/>
      <c r="BOK96" s="208"/>
      <c r="BOL96" s="157"/>
      <c r="BOM96" s="157"/>
      <c r="BON96" s="161"/>
      <c r="BOO96" s="161"/>
      <c r="BOP96" s="168"/>
      <c r="BOQ96" s="169"/>
      <c r="BOR96" s="170"/>
      <c r="BOS96" s="167"/>
      <c r="BOT96" s="43"/>
      <c r="BOU96" s="208"/>
      <c r="BOV96" s="157"/>
      <c r="BOW96" s="157"/>
      <c r="BOX96" s="161"/>
      <c r="BOY96" s="161"/>
      <c r="BOZ96" s="168"/>
      <c r="BPA96" s="169"/>
      <c r="BPB96" s="170"/>
      <c r="BPC96" s="167"/>
      <c r="BPD96" s="43"/>
      <c r="BPE96" s="208"/>
      <c r="BPF96" s="157"/>
      <c r="BPG96" s="157"/>
      <c r="BPH96" s="161"/>
      <c r="BPI96" s="161"/>
      <c r="BPJ96" s="168"/>
      <c r="BPK96" s="169"/>
      <c r="BPL96" s="170"/>
      <c r="BPM96" s="167"/>
      <c r="BPN96" s="43"/>
      <c r="BPO96" s="208"/>
      <c r="BPP96" s="157"/>
      <c r="BPQ96" s="157"/>
      <c r="BPR96" s="161"/>
      <c r="BPS96" s="161"/>
      <c r="BPT96" s="168"/>
      <c r="BPU96" s="169"/>
      <c r="BPV96" s="170"/>
      <c r="BPW96" s="167"/>
      <c r="BPX96" s="43"/>
      <c r="BPY96" s="208"/>
      <c r="BPZ96" s="157"/>
      <c r="BQA96" s="157"/>
      <c r="BQB96" s="161"/>
      <c r="BQC96" s="161"/>
      <c r="BQD96" s="168"/>
      <c r="BQE96" s="169"/>
      <c r="BQF96" s="170"/>
      <c r="BQG96" s="167"/>
      <c r="BQH96" s="43"/>
      <c r="BQI96" s="208"/>
      <c r="BQJ96" s="157"/>
      <c r="BQK96" s="157"/>
      <c r="BQL96" s="161"/>
      <c r="BQM96" s="161"/>
      <c r="BQN96" s="168"/>
      <c r="BQO96" s="169"/>
      <c r="BQP96" s="170"/>
      <c r="BQQ96" s="167"/>
      <c r="BQR96" s="43"/>
      <c r="BQS96" s="208"/>
      <c r="BQT96" s="157"/>
      <c r="BQU96" s="157"/>
      <c r="BQV96" s="161"/>
      <c r="BQW96" s="161"/>
      <c r="BQX96" s="168"/>
      <c r="BQY96" s="169"/>
      <c r="BQZ96" s="170"/>
      <c r="BRA96" s="167"/>
      <c r="BRB96" s="43"/>
      <c r="BRC96" s="208"/>
      <c r="BRD96" s="157"/>
      <c r="BRE96" s="157"/>
      <c r="BRF96" s="161"/>
      <c r="BRG96" s="161"/>
      <c r="BRH96" s="168"/>
      <c r="BRI96" s="169"/>
      <c r="BRJ96" s="170"/>
      <c r="BRK96" s="167"/>
      <c r="BRL96" s="43"/>
      <c r="BRM96" s="208"/>
      <c r="BRN96" s="157"/>
      <c r="BRO96" s="157"/>
      <c r="BRP96" s="161"/>
      <c r="BRQ96" s="161"/>
      <c r="BRR96" s="168"/>
      <c r="BRS96" s="169"/>
      <c r="BRT96" s="170"/>
      <c r="BRU96" s="167"/>
      <c r="BRV96" s="43"/>
      <c r="BRW96" s="208"/>
      <c r="BRX96" s="157"/>
      <c r="BRY96" s="157"/>
      <c r="BRZ96" s="161"/>
      <c r="BSA96" s="161"/>
      <c r="BSB96" s="168"/>
      <c r="BSC96" s="169"/>
      <c r="BSD96" s="170"/>
      <c r="BSE96" s="167"/>
      <c r="BSF96" s="43"/>
      <c r="BSG96" s="208"/>
      <c r="BSH96" s="157"/>
      <c r="BSI96" s="157"/>
      <c r="BSJ96" s="161"/>
      <c r="BSK96" s="161"/>
      <c r="BSL96" s="168"/>
      <c r="BSM96" s="169"/>
      <c r="BSN96" s="170"/>
      <c r="BSO96" s="167"/>
      <c r="BSP96" s="43"/>
      <c r="BSQ96" s="208"/>
      <c r="BSR96" s="157"/>
      <c r="BSS96" s="157"/>
      <c r="BST96" s="161"/>
      <c r="BSU96" s="161"/>
      <c r="BSV96" s="168"/>
      <c r="BSW96" s="169"/>
      <c r="BSX96" s="170"/>
      <c r="BSY96" s="167"/>
      <c r="BSZ96" s="43"/>
      <c r="BTA96" s="208"/>
      <c r="BTB96" s="157"/>
      <c r="BTC96" s="157"/>
      <c r="BTD96" s="161"/>
      <c r="BTE96" s="161"/>
      <c r="BTF96" s="168"/>
      <c r="BTG96" s="169"/>
      <c r="BTH96" s="170"/>
      <c r="BTI96" s="167"/>
      <c r="BTJ96" s="43"/>
      <c r="BTK96" s="208"/>
      <c r="BTL96" s="157"/>
      <c r="BTM96" s="157"/>
      <c r="BTN96" s="161"/>
      <c r="BTO96" s="161"/>
      <c r="BTP96" s="168"/>
      <c r="BTQ96" s="169"/>
      <c r="BTR96" s="170"/>
      <c r="BTS96" s="167"/>
      <c r="BTT96" s="43"/>
      <c r="BTU96" s="208"/>
      <c r="BTV96" s="157"/>
      <c r="BTW96" s="157"/>
      <c r="BTX96" s="161"/>
      <c r="BTY96" s="161"/>
      <c r="BTZ96" s="168"/>
      <c r="BUA96" s="169"/>
      <c r="BUB96" s="170"/>
      <c r="BUC96" s="167"/>
      <c r="BUD96" s="43"/>
      <c r="BUE96" s="208"/>
      <c r="BUF96" s="157"/>
      <c r="BUG96" s="157"/>
      <c r="BUH96" s="161"/>
      <c r="BUI96" s="161"/>
      <c r="BUJ96" s="168"/>
      <c r="BUK96" s="169"/>
      <c r="BUL96" s="170"/>
      <c r="BUM96" s="167"/>
      <c r="BUN96" s="43"/>
      <c r="BUO96" s="208"/>
      <c r="BUP96" s="157"/>
      <c r="BUQ96" s="157"/>
      <c r="BUR96" s="161"/>
      <c r="BUS96" s="161"/>
      <c r="BUT96" s="168"/>
      <c r="BUU96" s="169"/>
      <c r="BUV96" s="170"/>
      <c r="BUW96" s="167"/>
      <c r="BUX96" s="43"/>
      <c r="BUY96" s="208"/>
      <c r="BUZ96" s="157"/>
      <c r="BVA96" s="157"/>
      <c r="BVB96" s="161"/>
      <c r="BVC96" s="161"/>
      <c r="BVD96" s="168"/>
      <c r="BVE96" s="169"/>
      <c r="BVF96" s="170"/>
      <c r="BVG96" s="167"/>
      <c r="BVH96" s="43"/>
      <c r="BVI96" s="208"/>
      <c r="BVJ96" s="157"/>
      <c r="BVK96" s="157"/>
      <c r="BVL96" s="161"/>
      <c r="BVM96" s="161"/>
      <c r="BVN96" s="168"/>
      <c r="BVO96" s="169"/>
      <c r="BVP96" s="170"/>
      <c r="BVQ96" s="167"/>
      <c r="BVR96" s="43"/>
      <c r="BVS96" s="208"/>
      <c r="BVT96" s="157"/>
      <c r="BVU96" s="157"/>
      <c r="BVV96" s="161"/>
      <c r="BVW96" s="161"/>
      <c r="BVX96" s="168"/>
      <c r="BVY96" s="169"/>
      <c r="BVZ96" s="170"/>
      <c r="BWA96" s="167"/>
      <c r="BWB96" s="43"/>
      <c r="BWC96" s="208"/>
      <c r="BWD96" s="157"/>
      <c r="BWE96" s="157"/>
      <c r="BWF96" s="161"/>
      <c r="BWG96" s="161"/>
      <c r="BWH96" s="168"/>
      <c r="BWI96" s="169"/>
      <c r="BWJ96" s="170"/>
      <c r="BWK96" s="167"/>
      <c r="BWL96" s="43"/>
      <c r="BWM96" s="208"/>
      <c r="BWN96" s="157"/>
      <c r="BWO96" s="157"/>
      <c r="BWP96" s="161"/>
      <c r="BWQ96" s="161"/>
      <c r="BWR96" s="168"/>
      <c r="BWS96" s="169"/>
      <c r="BWT96" s="170"/>
      <c r="BWU96" s="167"/>
      <c r="BWV96" s="43"/>
      <c r="BWW96" s="208"/>
      <c r="BWX96" s="157"/>
      <c r="BWY96" s="157"/>
      <c r="BWZ96" s="161"/>
      <c r="BXA96" s="161"/>
      <c r="BXB96" s="168"/>
      <c r="BXC96" s="169"/>
      <c r="BXD96" s="170"/>
      <c r="BXE96" s="167"/>
      <c r="BXF96" s="43"/>
      <c r="BXG96" s="208"/>
      <c r="BXH96" s="157"/>
      <c r="BXI96" s="157"/>
      <c r="BXJ96" s="161"/>
      <c r="BXK96" s="161"/>
      <c r="BXL96" s="168"/>
      <c r="BXM96" s="169"/>
      <c r="BXN96" s="170"/>
      <c r="BXO96" s="167"/>
      <c r="BXP96" s="43"/>
      <c r="BXQ96" s="208"/>
      <c r="BXR96" s="157"/>
      <c r="BXS96" s="157"/>
      <c r="BXT96" s="161"/>
      <c r="BXU96" s="161"/>
      <c r="BXV96" s="168"/>
      <c r="BXW96" s="169"/>
      <c r="BXX96" s="170"/>
      <c r="BXY96" s="167"/>
      <c r="BXZ96" s="43"/>
      <c r="BYA96" s="208"/>
      <c r="BYB96" s="157"/>
      <c r="BYC96" s="157"/>
      <c r="BYD96" s="161"/>
      <c r="BYE96" s="161"/>
      <c r="BYF96" s="168"/>
      <c r="BYG96" s="169"/>
      <c r="BYH96" s="170"/>
      <c r="BYI96" s="167"/>
      <c r="BYJ96" s="43"/>
      <c r="BYK96" s="208"/>
      <c r="BYL96" s="157"/>
      <c r="BYM96" s="157"/>
      <c r="BYN96" s="161"/>
      <c r="BYO96" s="161"/>
      <c r="BYP96" s="168"/>
      <c r="BYQ96" s="169"/>
      <c r="BYR96" s="170"/>
      <c r="BYS96" s="167"/>
      <c r="BYT96" s="43"/>
      <c r="BYU96" s="208"/>
      <c r="BYV96" s="157"/>
      <c r="BYW96" s="157"/>
      <c r="BYX96" s="161"/>
      <c r="BYY96" s="161"/>
      <c r="BYZ96" s="168"/>
      <c r="BZA96" s="169"/>
      <c r="BZB96" s="170"/>
      <c r="BZC96" s="167"/>
      <c r="BZD96" s="43"/>
      <c r="BZE96" s="208"/>
      <c r="BZF96" s="157"/>
      <c r="BZG96" s="157"/>
      <c r="BZH96" s="161"/>
      <c r="BZI96" s="161"/>
      <c r="BZJ96" s="168"/>
      <c r="BZK96" s="169"/>
      <c r="BZL96" s="170"/>
      <c r="BZM96" s="167"/>
      <c r="BZN96" s="43"/>
      <c r="BZO96" s="208"/>
      <c r="BZP96" s="157"/>
      <c r="BZQ96" s="157"/>
      <c r="BZR96" s="161"/>
      <c r="BZS96" s="161"/>
      <c r="BZT96" s="168"/>
      <c r="BZU96" s="169"/>
      <c r="BZV96" s="170"/>
      <c r="BZW96" s="167"/>
      <c r="BZX96" s="43"/>
      <c r="BZY96" s="208"/>
      <c r="BZZ96" s="157"/>
      <c r="CAA96" s="157"/>
      <c r="CAB96" s="161"/>
      <c r="CAC96" s="161"/>
      <c r="CAD96" s="168"/>
      <c r="CAE96" s="169"/>
      <c r="CAF96" s="170"/>
      <c r="CAG96" s="167"/>
      <c r="CAH96" s="43"/>
      <c r="CAI96" s="208"/>
      <c r="CAJ96" s="157"/>
      <c r="CAK96" s="157"/>
      <c r="CAL96" s="161"/>
      <c r="CAM96" s="161"/>
      <c r="CAN96" s="168"/>
      <c r="CAO96" s="169"/>
      <c r="CAP96" s="170"/>
      <c r="CAQ96" s="167"/>
      <c r="CAR96" s="43"/>
      <c r="CAS96" s="208"/>
      <c r="CAT96" s="157"/>
      <c r="CAU96" s="157"/>
      <c r="CAV96" s="161"/>
      <c r="CAW96" s="161"/>
      <c r="CAX96" s="168"/>
      <c r="CAY96" s="169"/>
      <c r="CAZ96" s="170"/>
      <c r="CBA96" s="167"/>
      <c r="CBB96" s="43"/>
      <c r="CBC96" s="208"/>
      <c r="CBD96" s="157"/>
      <c r="CBE96" s="157"/>
      <c r="CBF96" s="161"/>
      <c r="CBG96" s="161"/>
      <c r="CBH96" s="168"/>
      <c r="CBI96" s="169"/>
      <c r="CBJ96" s="170"/>
      <c r="CBK96" s="167"/>
      <c r="CBL96" s="43"/>
      <c r="CBM96" s="208"/>
      <c r="CBN96" s="157"/>
      <c r="CBO96" s="157"/>
      <c r="CBP96" s="161"/>
      <c r="CBQ96" s="161"/>
      <c r="CBR96" s="168"/>
      <c r="CBS96" s="169"/>
      <c r="CBT96" s="170"/>
      <c r="CBU96" s="167"/>
      <c r="CBV96" s="43"/>
      <c r="CBW96" s="208"/>
      <c r="CBX96" s="157"/>
      <c r="CBY96" s="157"/>
      <c r="CBZ96" s="161"/>
      <c r="CCA96" s="161"/>
      <c r="CCB96" s="168"/>
      <c r="CCC96" s="169"/>
      <c r="CCD96" s="170"/>
      <c r="CCE96" s="167"/>
      <c r="CCF96" s="43"/>
      <c r="CCG96" s="208"/>
      <c r="CCH96" s="157"/>
      <c r="CCI96" s="157"/>
      <c r="CCJ96" s="161"/>
      <c r="CCK96" s="161"/>
      <c r="CCL96" s="168"/>
      <c r="CCM96" s="169"/>
      <c r="CCN96" s="170"/>
      <c r="CCO96" s="167"/>
      <c r="CCP96" s="43"/>
      <c r="CCQ96" s="208"/>
      <c r="CCR96" s="157"/>
      <c r="CCS96" s="157"/>
      <c r="CCT96" s="161"/>
      <c r="CCU96" s="161"/>
      <c r="CCV96" s="168"/>
      <c r="CCW96" s="169"/>
      <c r="CCX96" s="170"/>
      <c r="CCY96" s="167"/>
      <c r="CCZ96" s="43"/>
      <c r="CDA96" s="208"/>
      <c r="CDB96" s="157"/>
      <c r="CDC96" s="157"/>
      <c r="CDD96" s="161"/>
      <c r="CDE96" s="161"/>
      <c r="CDF96" s="168"/>
      <c r="CDG96" s="169"/>
      <c r="CDH96" s="170"/>
      <c r="CDI96" s="167"/>
      <c r="CDJ96" s="43"/>
      <c r="CDK96" s="208"/>
      <c r="CDL96" s="157"/>
      <c r="CDM96" s="157"/>
      <c r="CDN96" s="161"/>
      <c r="CDO96" s="161"/>
      <c r="CDP96" s="168"/>
      <c r="CDQ96" s="169"/>
      <c r="CDR96" s="170"/>
      <c r="CDS96" s="167"/>
      <c r="CDT96" s="43"/>
      <c r="CDU96" s="208"/>
      <c r="CDV96" s="157"/>
      <c r="CDW96" s="157"/>
      <c r="CDX96" s="161"/>
      <c r="CDY96" s="161"/>
      <c r="CDZ96" s="168"/>
      <c r="CEA96" s="169"/>
      <c r="CEB96" s="170"/>
      <c r="CEC96" s="167"/>
      <c r="CED96" s="43"/>
      <c r="CEE96" s="208"/>
      <c r="CEF96" s="157"/>
      <c r="CEG96" s="157"/>
      <c r="CEH96" s="161"/>
      <c r="CEI96" s="161"/>
      <c r="CEJ96" s="168"/>
      <c r="CEK96" s="169"/>
      <c r="CEL96" s="170"/>
      <c r="CEM96" s="167"/>
      <c r="CEN96" s="43"/>
      <c r="CEO96" s="208"/>
      <c r="CEP96" s="157"/>
      <c r="CEQ96" s="157"/>
      <c r="CER96" s="161"/>
      <c r="CES96" s="161"/>
      <c r="CET96" s="168"/>
      <c r="CEU96" s="169"/>
      <c r="CEV96" s="170"/>
      <c r="CEW96" s="167"/>
      <c r="CEX96" s="43"/>
      <c r="CEY96" s="208"/>
      <c r="CEZ96" s="157"/>
      <c r="CFA96" s="157"/>
      <c r="CFB96" s="161"/>
      <c r="CFC96" s="161"/>
      <c r="CFD96" s="168"/>
      <c r="CFE96" s="169"/>
      <c r="CFF96" s="170"/>
      <c r="CFG96" s="167"/>
      <c r="CFH96" s="43"/>
      <c r="CFI96" s="208"/>
      <c r="CFJ96" s="157"/>
      <c r="CFK96" s="157"/>
      <c r="CFL96" s="161"/>
      <c r="CFM96" s="161"/>
      <c r="CFN96" s="168"/>
      <c r="CFO96" s="169"/>
      <c r="CFP96" s="170"/>
      <c r="CFQ96" s="167"/>
      <c r="CFR96" s="43"/>
      <c r="CFS96" s="208"/>
      <c r="CFT96" s="157"/>
      <c r="CFU96" s="157"/>
      <c r="CFV96" s="161"/>
      <c r="CFW96" s="161"/>
      <c r="CFX96" s="168"/>
      <c r="CFY96" s="169"/>
      <c r="CFZ96" s="170"/>
      <c r="CGA96" s="167"/>
      <c r="CGB96" s="43"/>
      <c r="CGC96" s="208"/>
      <c r="CGD96" s="157"/>
      <c r="CGE96" s="157"/>
      <c r="CGF96" s="161"/>
      <c r="CGG96" s="161"/>
      <c r="CGH96" s="168"/>
      <c r="CGI96" s="169"/>
      <c r="CGJ96" s="170"/>
      <c r="CGK96" s="167"/>
      <c r="CGL96" s="43"/>
      <c r="CGM96" s="208"/>
      <c r="CGN96" s="157"/>
      <c r="CGO96" s="157"/>
      <c r="CGP96" s="161"/>
      <c r="CGQ96" s="161"/>
      <c r="CGR96" s="168"/>
      <c r="CGS96" s="169"/>
      <c r="CGT96" s="170"/>
      <c r="CGU96" s="167"/>
      <c r="CGV96" s="43"/>
      <c r="CGW96" s="208"/>
      <c r="CGX96" s="157"/>
      <c r="CGY96" s="157"/>
      <c r="CGZ96" s="161"/>
      <c r="CHA96" s="161"/>
      <c r="CHB96" s="168"/>
      <c r="CHC96" s="169"/>
      <c r="CHD96" s="170"/>
      <c r="CHE96" s="167"/>
      <c r="CHF96" s="43"/>
      <c r="CHG96" s="208"/>
      <c r="CHH96" s="157"/>
      <c r="CHI96" s="157"/>
      <c r="CHJ96" s="161"/>
      <c r="CHK96" s="161"/>
      <c r="CHL96" s="168"/>
      <c r="CHM96" s="169"/>
      <c r="CHN96" s="170"/>
      <c r="CHO96" s="167"/>
      <c r="CHP96" s="43"/>
      <c r="CHQ96" s="208"/>
      <c r="CHR96" s="157"/>
      <c r="CHS96" s="157"/>
      <c r="CHT96" s="161"/>
      <c r="CHU96" s="161"/>
      <c r="CHV96" s="168"/>
      <c r="CHW96" s="169"/>
      <c r="CHX96" s="170"/>
      <c r="CHY96" s="167"/>
      <c r="CHZ96" s="43"/>
      <c r="CIA96" s="208"/>
      <c r="CIB96" s="157"/>
      <c r="CIC96" s="157"/>
      <c r="CID96" s="161"/>
      <c r="CIE96" s="161"/>
      <c r="CIF96" s="168"/>
      <c r="CIG96" s="169"/>
      <c r="CIH96" s="170"/>
      <c r="CII96" s="167"/>
      <c r="CIJ96" s="43"/>
      <c r="CIK96" s="208"/>
      <c r="CIL96" s="157"/>
      <c r="CIM96" s="157"/>
      <c r="CIN96" s="161"/>
      <c r="CIO96" s="161"/>
      <c r="CIP96" s="168"/>
      <c r="CIQ96" s="169"/>
      <c r="CIR96" s="170"/>
      <c r="CIS96" s="167"/>
      <c r="CIT96" s="43"/>
      <c r="CIU96" s="208"/>
      <c r="CIV96" s="157"/>
      <c r="CIW96" s="157"/>
      <c r="CIX96" s="161"/>
      <c r="CIY96" s="161"/>
      <c r="CIZ96" s="168"/>
      <c r="CJA96" s="169"/>
      <c r="CJB96" s="170"/>
      <c r="CJC96" s="167"/>
      <c r="CJD96" s="43"/>
      <c r="CJE96" s="208"/>
      <c r="CJF96" s="157"/>
      <c r="CJG96" s="157"/>
      <c r="CJH96" s="161"/>
      <c r="CJI96" s="161"/>
      <c r="CJJ96" s="168"/>
      <c r="CJK96" s="169"/>
      <c r="CJL96" s="170"/>
      <c r="CJM96" s="167"/>
      <c r="CJN96" s="43"/>
      <c r="CJO96" s="208"/>
      <c r="CJP96" s="157"/>
      <c r="CJQ96" s="157"/>
      <c r="CJR96" s="161"/>
      <c r="CJS96" s="161"/>
      <c r="CJT96" s="168"/>
      <c r="CJU96" s="169"/>
      <c r="CJV96" s="170"/>
      <c r="CJW96" s="167"/>
      <c r="CJX96" s="43"/>
      <c r="CJY96" s="208"/>
      <c r="CJZ96" s="157"/>
      <c r="CKA96" s="157"/>
      <c r="CKB96" s="161"/>
      <c r="CKC96" s="161"/>
      <c r="CKD96" s="168"/>
      <c r="CKE96" s="169"/>
      <c r="CKF96" s="170"/>
      <c r="CKG96" s="167"/>
      <c r="CKH96" s="43"/>
      <c r="CKI96" s="208"/>
      <c r="CKJ96" s="157"/>
      <c r="CKK96" s="157"/>
      <c r="CKL96" s="161"/>
      <c r="CKM96" s="161"/>
      <c r="CKN96" s="168"/>
      <c r="CKO96" s="169"/>
      <c r="CKP96" s="170"/>
      <c r="CKQ96" s="167"/>
      <c r="CKR96" s="43"/>
      <c r="CKS96" s="208"/>
      <c r="CKT96" s="157"/>
      <c r="CKU96" s="157"/>
      <c r="CKV96" s="161"/>
      <c r="CKW96" s="161"/>
      <c r="CKX96" s="168"/>
      <c r="CKY96" s="169"/>
      <c r="CKZ96" s="170"/>
      <c r="CLA96" s="167"/>
      <c r="CLB96" s="43"/>
      <c r="CLC96" s="208"/>
      <c r="CLD96" s="157"/>
      <c r="CLE96" s="157"/>
      <c r="CLF96" s="161"/>
      <c r="CLG96" s="161"/>
      <c r="CLH96" s="168"/>
      <c r="CLI96" s="169"/>
      <c r="CLJ96" s="170"/>
      <c r="CLK96" s="167"/>
      <c r="CLL96" s="43"/>
      <c r="CLM96" s="208"/>
      <c r="CLN96" s="157"/>
      <c r="CLO96" s="157"/>
      <c r="CLP96" s="161"/>
      <c r="CLQ96" s="161"/>
      <c r="CLR96" s="168"/>
      <c r="CLS96" s="169"/>
      <c r="CLT96" s="170"/>
      <c r="CLU96" s="167"/>
      <c r="CLV96" s="43"/>
      <c r="CLW96" s="208"/>
      <c r="CLX96" s="157"/>
      <c r="CLY96" s="157"/>
      <c r="CLZ96" s="161"/>
      <c r="CMA96" s="161"/>
      <c r="CMB96" s="168"/>
      <c r="CMC96" s="169"/>
      <c r="CMD96" s="170"/>
      <c r="CME96" s="167"/>
      <c r="CMF96" s="43"/>
      <c r="CMG96" s="208"/>
      <c r="CMH96" s="157"/>
      <c r="CMI96" s="157"/>
      <c r="CMJ96" s="161"/>
      <c r="CMK96" s="161"/>
      <c r="CML96" s="168"/>
      <c r="CMM96" s="169"/>
      <c r="CMN96" s="170"/>
      <c r="CMO96" s="167"/>
      <c r="CMP96" s="43"/>
      <c r="CMQ96" s="208"/>
      <c r="CMR96" s="157"/>
      <c r="CMS96" s="157"/>
      <c r="CMT96" s="161"/>
      <c r="CMU96" s="161"/>
      <c r="CMV96" s="168"/>
      <c r="CMW96" s="169"/>
      <c r="CMX96" s="170"/>
      <c r="CMY96" s="167"/>
      <c r="CMZ96" s="43"/>
      <c r="CNA96" s="208"/>
      <c r="CNB96" s="157"/>
      <c r="CNC96" s="157"/>
      <c r="CND96" s="161"/>
      <c r="CNE96" s="161"/>
      <c r="CNF96" s="168"/>
      <c r="CNG96" s="169"/>
      <c r="CNH96" s="170"/>
      <c r="CNI96" s="167"/>
      <c r="CNJ96" s="43"/>
      <c r="CNK96" s="208"/>
      <c r="CNL96" s="157"/>
      <c r="CNM96" s="157"/>
      <c r="CNN96" s="161"/>
      <c r="CNO96" s="161"/>
      <c r="CNP96" s="168"/>
      <c r="CNQ96" s="169"/>
      <c r="CNR96" s="170"/>
      <c r="CNS96" s="167"/>
      <c r="CNT96" s="43"/>
      <c r="CNU96" s="208"/>
      <c r="CNV96" s="157"/>
      <c r="CNW96" s="157"/>
      <c r="CNX96" s="161"/>
      <c r="CNY96" s="161"/>
      <c r="CNZ96" s="168"/>
      <c r="COA96" s="169"/>
      <c r="COB96" s="170"/>
      <c r="COC96" s="167"/>
      <c r="COD96" s="43"/>
      <c r="COE96" s="208"/>
      <c r="COF96" s="157"/>
      <c r="COG96" s="157"/>
      <c r="COH96" s="161"/>
      <c r="COI96" s="161"/>
      <c r="COJ96" s="168"/>
      <c r="COK96" s="169"/>
      <c r="COL96" s="170"/>
      <c r="COM96" s="167"/>
      <c r="CON96" s="43"/>
      <c r="COO96" s="208"/>
      <c r="COP96" s="157"/>
      <c r="COQ96" s="157"/>
      <c r="COR96" s="161"/>
      <c r="COS96" s="161"/>
      <c r="COT96" s="168"/>
      <c r="COU96" s="169"/>
      <c r="COV96" s="170"/>
      <c r="COW96" s="167"/>
      <c r="COX96" s="43"/>
      <c r="COY96" s="208"/>
      <c r="COZ96" s="157"/>
      <c r="CPA96" s="157"/>
      <c r="CPB96" s="161"/>
      <c r="CPC96" s="161"/>
      <c r="CPD96" s="168"/>
      <c r="CPE96" s="169"/>
      <c r="CPF96" s="170"/>
      <c r="CPG96" s="167"/>
      <c r="CPH96" s="43"/>
      <c r="CPI96" s="208"/>
      <c r="CPJ96" s="157"/>
      <c r="CPK96" s="157"/>
      <c r="CPL96" s="161"/>
      <c r="CPM96" s="161"/>
      <c r="CPN96" s="168"/>
      <c r="CPO96" s="169"/>
      <c r="CPP96" s="170"/>
      <c r="CPQ96" s="167"/>
      <c r="CPR96" s="43"/>
      <c r="CPS96" s="208"/>
      <c r="CPT96" s="157"/>
      <c r="CPU96" s="157"/>
      <c r="CPV96" s="161"/>
      <c r="CPW96" s="161"/>
      <c r="CPX96" s="168"/>
      <c r="CPY96" s="169"/>
      <c r="CPZ96" s="170"/>
      <c r="CQA96" s="167"/>
      <c r="CQB96" s="43"/>
      <c r="CQC96" s="208"/>
      <c r="CQD96" s="157"/>
      <c r="CQE96" s="157"/>
      <c r="CQF96" s="161"/>
      <c r="CQG96" s="161"/>
      <c r="CQH96" s="168"/>
      <c r="CQI96" s="169"/>
      <c r="CQJ96" s="170"/>
      <c r="CQK96" s="167"/>
      <c r="CQL96" s="43"/>
      <c r="CQM96" s="208"/>
      <c r="CQN96" s="157"/>
      <c r="CQO96" s="157"/>
      <c r="CQP96" s="161"/>
      <c r="CQQ96" s="161"/>
      <c r="CQR96" s="168"/>
      <c r="CQS96" s="169"/>
      <c r="CQT96" s="170"/>
      <c r="CQU96" s="167"/>
      <c r="CQV96" s="43"/>
      <c r="CQW96" s="208"/>
      <c r="CQX96" s="157"/>
      <c r="CQY96" s="157"/>
      <c r="CQZ96" s="161"/>
      <c r="CRA96" s="161"/>
      <c r="CRB96" s="168"/>
      <c r="CRC96" s="169"/>
      <c r="CRD96" s="170"/>
      <c r="CRE96" s="167"/>
      <c r="CRF96" s="43"/>
      <c r="CRG96" s="208"/>
      <c r="CRH96" s="157"/>
      <c r="CRI96" s="157"/>
      <c r="CRJ96" s="161"/>
      <c r="CRK96" s="161"/>
      <c r="CRL96" s="168"/>
      <c r="CRM96" s="169"/>
      <c r="CRN96" s="170"/>
      <c r="CRO96" s="167"/>
      <c r="CRP96" s="43"/>
      <c r="CRQ96" s="208"/>
      <c r="CRR96" s="157"/>
      <c r="CRS96" s="157"/>
      <c r="CRT96" s="161"/>
      <c r="CRU96" s="161"/>
      <c r="CRV96" s="168"/>
      <c r="CRW96" s="169"/>
      <c r="CRX96" s="170"/>
      <c r="CRY96" s="167"/>
      <c r="CRZ96" s="43"/>
      <c r="CSA96" s="208"/>
      <c r="CSB96" s="157"/>
      <c r="CSC96" s="157"/>
      <c r="CSD96" s="161"/>
      <c r="CSE96" s="161"/>
      <c r="CSF96" s="168"/>
      <c r="CSG96" s="169"/>
      <c r="CSH96" s="170"/>
      <c r="CSI96" s="167"/>
      <c r="CSJ96" s="43"/>
      <c r="CSK96" s="208"/>
      <c r="CSL96" s="157"/>
      <c r="CSM96" s="157"/>
      <c r="CSN96" s="161"/>
      <c r="CSO96" s="161"/>
      <c r="CSP96" s="168"/>
      <c r="CSQ96" s="169"/>
      <c r="CSR96" s="170"/>
      <c r="CSS96" s="167"/>
      <c r="CST96" s="43"/>
      <c r="CSU96" s="208"/>
      <c r="CSV96" s="157"/>
      <c r="CSW96" s="157"/>
      <c r="CSX96" s="161"/>
      <c r="CSY96" s="161"/>
      <c r="CSZ96" s="168"/>
      <c r="CTA96" s="169"/>
      <c r="CTB96" s="170"/>
      <c r="CTC96" s="167"/>
      <c r="CTD96" s="43"/>
      <c r="CTE96" s="208"/>
      <c r="CTF96" s="157"/>
      <c r="CTG96" s="157"/>
      <c r="CTH96" s="161"/>
      <c r="CTI96" s="161"/>
      <c r="CTJ96" s="168"/>
      <c r="CTK96" s="169"/>
      <c r="CTL96" s="170"/>
      <c r="CTM96" s="167"/>
      <c r="CTN96" s="43"/>
      <c r="CTO96" s="208"/>
      <c r="CTP96" s="157"/>
      <c r="CTQ96" s="157"/>
      <c r="CTR96" s="161"/>
      <c r="CTS96" s="161"/>
      <c r="CTT96" s="168"/>
      <c r="CTU96" s="169"/>
      <c r="CTV96" s="170"/>
      <c r="CTW96" s="167"/>
      <c r="CTX96" s="43"/>
      <c r="CTY96" s="208"/>
      <c r="CTZ96" s="157"/>
      <c r="CUA96" s="157"/>
      <c r="CUB96" s="161"/>
      <c r="CUC96" s="161"/>
      <c r="CUD96" s="168"/>
      <c r="CUE96" s="169"/>
      <c r="CUF96" s="170"/>
      <c r="CUG96" s="167"/>
      <c r="CUH96" s="43"/>
      <c r="CUI96" s="208"/>
      <c r="CUJ96" s="157"/>
      <c r="CUK96" s="157"/>
      <c r="CUL96" s="161"/>
      <c r="CUM96" s="161"/>
      <c r="CUN96" s="168"/>
      <c r="CUO96" s="169"/>
      <c r="CUP96" s="170"/>
      <c r="CUQ96" s="167"/>
      <c r="CUR96" s="43"/>
      <c r="CUS96" s="208"/>
      <c r="CUT96" s="157"/>
      <c r="CUU96" s="157"/>
      <c r="CUV96" s="161"/>
      <c r="CUW96" s="161"/>
      <c r="CUX96" s="168"/>
      <c r="CUY96" s="169"/>
      <c r="CUZ96" s="170"/>
      <c r="CVA96" s="167"/>
      <c r="CVB96" s="43"/>
      <c r="CVC96" s="208"/>
      <c r="CVD96" s="157"/>
      <c r="CVE96" s="157"/>
      <c r="CVF96" s="161"/>
      <c r="CVG96" s="161"/>
      <c r="CVH96" s="168"/>
      <c r="CVI96" s="169"/>
      <c r="CVJ96" s="170"/>
      <c r="CVK96" s="167"/>
      <c r="CVL96" s="43"/>
      <c r="CVM96" s="208"/>
      <c r="CVN96" s="157"/>
      <c r="CVO96" s="157"/>
      <c r="CVP96" s="161"/>
      <c r="CVQ96" s="161"/>
      <c r="CVR96" s="168"/>
      <c r="CVS96" s="169"/>
      <c r="CVT96" s="170"/>
      <c r="CVU96" s="167"/>
      <c r="CVV96" s="43"/>
      <c r="CVW96" s="208"/>
      <c r="CVX96" s="157"/>
      <c r="CVY96" s="157"/>
      <c r="CVZ96" s="161"/>
      <c r="CWA96" s="161"/>
      <c r="CWB96" s="168"/>
      <c r="CWC96" s="169"/>
      <c r="CWD96" s="170"/>
      <c r="CWE96" s="167"/>
      <c r="CWF96" s="43"/>
      <c r="CWG96" s="208"/>
      <c r="CWH96" s="157"/>
      <c r="CWI96" s="157"/>
      <c r="CWJ96" s="161"/>
      <c r="CWK96" s="161"/>
      <c r="CWL96" s="168"/>
      <c r="CWM96" s="169"/>
      <c r="CWN96" s="170"/>
      <c r="CWO96" s="167"/>
      <c r="CWP96" s="43"/>
      <c r="CWQ96" s="208"/>
      <c r="CWR96" s="157"/>
      <c r="CWS96" s="157"/>
      <c r="CWT96" s="161"/>
      <c r="CWU96" s="161"/>
      <c r="CWV96" s="168"/>
      <c r="CWW96" s="169"/>
      <c r="CWX96" s="170"/>
      <c r="CWY96" s="167"/>
      <c r="CWZ96" s="43"/>
      <c r="CXA96" s="208"/>
      <c r="CXB96" s="157"/>
      <c r="CXC96" s="157"/>
      <c r="CXD96" s="161"/>
      <c r="CXE96" s="161"/>
      <c r="CXF96" s="168"/>
      <c r="CXG96" s="169"/>
      <c r="CXH96" s="170"/>
      <c r="CXI96" s="167"/>
      <c r="CXJ96" s="43"/>
      <c r="CXK96" s="208"/>
      <c r="CXL96" s="157"/>
      <c r="CXM96" s="157"/>
      <c r="CXN96" s="161"/>
      <c r="CXO96" s="161"/>
      <c r="CXP96" s="168"/>
      <c r="CXQ96" s="169"/>
      <c r="CXR96" s="170"/>
      <c r="CXS96" s="167"/>
      <c r="CXT96" s="43"/>
      <c r="CXU96" s="208"/>
      <c r="CXV96" s="157"/>
      <c r="CXW96" s="157"/>
      <c r="CXX96" s="161"/>
      <c r="CXY96" s="161"/>
      <c r="CXZ96" s="168"/>
      <c r="CYA96" s="169"/>
      <c r="CYB96" s="170"/>
      <c r="CYC96" s="167"/>
      <c r="CYD96" s="43"/>
      <c r="CYE96" s="208"/>
      <c r="CYF96" s="157"/>
      <c r="CYG96" s="157"/>
      <c r="CYH96" s="161"/>
      <c r="CYI96" s="161"/>
      <c r="CYJ96" s="168"/>
      <c r="CYK96" s="169"/>
      <c r="CYL96" s="170"/>
      <c r="CYM96" s="167"/>
      <c r="CYN96" s="43"/>
      <c r="CYO96" s="208"/>
      <c r="CYP96" s="157"/>
      <c r="CYQ96" s="157"/>
      <c r="CYR96" s="161"/>
      <c r="CYS96" s="161"/>
      <c r="CYT96" s="168"/>
      <c r="CYU96" s="169"/>
      <c r="CYV96" s="170"/>
      <c r="CYW96" s="167"/>
      <c r="CYX96" s="43"/>
      <c r="CYY96" s="208"/>
      <c r="CYZ96" s="157"/>
      <c r="CZA96" s="157"/>
      <c r="CZB96" s="161"/>
      <c r="CZC96" s="161"/>
      <c r="CZD96" s="168"/>
      <c r="CZE96" s="169"/>
      <c r="CZF96" s="170"/>
      <c r="CZG96" s="167"/>
      <c r="CZH96" s="43"/>
      <c r="CZI96" s="208"/>
      <c r="CZJ96" s="157"/>
      <c r="CZK96" s="157"/>
      <c r="CZL96" s="161"/>
      <c r="CZM96" s="161"/>
      <c r="CZN96" s="168"/>
      <c r="CZO96" s="169"/>
      <c r="CZP96" s="170"/>
      <c r="CZQ96" s="167"/>
      <c r="CZR96" s="43"/>
      <c r="CZS96" s="208"/>
      <c r="CZT96" s="157"/>
      <c r="CZU96" s="157"/>
      <c r="CZV96" s="161"/>
      <c r="CZW96" s="161"/>
      <c r="CZX96" s="168"/>
      <c r="CZY96" s="169"/>
      <c r="CZZ96" s="170"/>
      <c r="DAA96" s="167"/>
      <c r="DAB96" s="43"/>
      <c r="DAC96" s="208"/>
      <c r="DAD96" s="157"/>
      <c r="DAE96" s="157"/>
      <c r="DAF96" s="161"/>
      <c r="DAG96" s="161"/>
      <c r="DAH96" s="168"/>
      <c r="DAI96" s="169"/>
      <c r="DAJ96" s="170"/>
      <c r="DAK96" s="167"/>
      <c r="DAL96" s="43"/>
      <c r="DAM96" s="208"/>
      <c r="DAN96" s="157"/>
      <c r="DAO96" s="157"/>
      <c r="DAP96" s="161"/>
      <c r="DAQ96" s="161"/>
      <c r="DAR96" s="168"/>
      <c r="DAS96" s="169"/>
      <c r="DAT96" s="170"/>
      <c r="DAU96" s="167"/>
      <c r="DAV96" s="43"/>
      <c r="DAW96" s="208"/>
      <c r="DAX96" s="157"/>
      <c r="DAY96" s="157"/>
      <c r="DAZ96" s="161"/>
      <c r="DBA96" s="161"/>
      <c r="DBB96" s="168"/>
      <c r="DBC96" s="169"/>
      <c r="DBD96" s="170"/>
      <c r="DBE96" s="167"/>
      <c r="DBF96" s="43"/>
      <c r="DBG96" s="208"/>
      <c r="DBH96" s="157"/>
      <c r="DBI96" s="157"/>
      <c r="DBJ96" s="161"/>
      <c r="DBK96" s="161"/>
      <c r="DBL96" s="168"/>
      <c r="DBM96" s="169"/>
      <c r="DBN96" s="170"/>
      <c r="DBO96" s="167"/>
      <c r="DBP96" s="43"/>
      <c r="DBQ96" s="208"/>
      <c r="DBR96" s="157"/>
      <c r="DBS96" s="157"/>
      <c r="DBT96" s="161"/>
      <c r="DBU96" s="161"/>
      <c r="DBV96" s="168"/>
      <c r="DBW96" s="169"/>
      <c r="DBX96" s="170"/>
      <c r="DBY96" s="167"/>
      <c r="DBZ96" s="43"/>
      <c r="DCA96" s="208"/>
      <c r="DCB96" s="157"/>
      <c r="DCC96" s="157"/>
      <c r="DCD96" s="161"/>
      <c r="DCE96" s="161"/>
      <c r="DCF96" s="168"/>
      <c r="DCG96" s="169"/>
      <c r="DCH96" s="170"/>
      <c r="DCI96" s="167"/>
      <c r="DCJ96" s="43"/>
      <c r="DCK96" s="208"/>
      <c r="DCL96" s="157"/>
      <c r="DCM96" s="157"/>
      <c r="DCN96" s="161"/>
      <c r="DCO96" s="161"/>
      <c r="DCP96" s="168"/>
      <c r="DCQ96" s="169"/>
      <c r="DCR96" s="170"/>
      <c r="DCS96" s="167"/>
      <c r="DCT96" s="43"/>
      <c r="DCU96" s="208"/>
      <c r="DCV96" s="157"/>
      <c r="DCW96" s="157"/>
      <c r="DCX96" s="161"/>
      <c r="DCY96" s="161"/>
      <c r="DCZ96" s="168"/>
      <c r="DDA96" s="169"/>
      <c r="DDB96" s="170"/>
      <c r="DDC96" s="167"/>
      <c r="DDD96" s="43"/>
      <c r="DDE96" s="208"/>
      <c r="DDF96" s="157"/>
      <c r="DDG96" s="157"/>
      <c r="DDH96" s="161"/>
      <c r="DDI96" s="161"/>
      <c r="DDJ96" s="168"/>
      <c r="DDK96" s="169"/>
      <c r="DDL96" s="170"/>
      <c r="DDM96" s="167"/>
      <c r="DDN96" s="43"/>
      <c r="DDO96" s="208"/>
      <c r="DDP96" s="157"/>
      <c r="DDQ96" s="157"/>
      <c r="DDR96" s="161"/>
      <c r="DDS96" s="161"/>
      <c r="DDT96" s="168"/>
      <c r="DDU96" s="169"/>
      <c r="DDV96" s="170"/>
      <c r="DDW96" s="167"/>
      <c r="DDX96" s="43"/>
      <c r="DDY96" s="208"/>
      <c r="DDZ96" s="157"/>
      <c r="DEA96" s="157"/>
      <c r="DEB96" s="161"/>
      <c r="DEC96" s="161"/>
      <c r="DED96" s="168"/>
      <c r="DEE96" s="169"/>
      <c r="DEF96" s="170"/>
      <c r="DEG96" s="167"/>
      <c r="DEH96" s="43"/>
      <c r="DEI96" s="208"/>
      <c r="DEJ96" s="157"/>
      <c r="DEK96" s="157"/>
      <c r="DEL96" s="161"/>
      <c r="DEM96" s="161"/>
      <c r="DEN96" s="168"/>
      <c r="DEO96" s="169"/>
      <c r="DEP96" s="170"/>
      <c r="DEQ96" s="167"/>
      <c r="DER96" s="43"/>
      <c r="DES96" s="208"/>
      <c r="DET96" s="157"/>
      <c r="DEU96" s="157"/>
      <c r="DEV96" s="161"/>
      <c r="DEW96" s="161"/>
      <c r="DEX96" s="168"/>
      <c r="DEY96" s="169"/>
      <c r="DEZ96" s="170"/>
      <c r="DFA96" s="167"/>
      <c r="DFB96" s="43"/>
      <c r="DFC96" s="208"/>
      <c r="DFD96" s="157"/>
      <c r="DFE96" s="157"/>
      <c r="DFF96" s="161"/>
      <c r="DFG96" s="161"/>
      <c r="DFH96" s="168"/>
      <c r="DFI96" s="169"/>
      <c r="DFJ96" s="170"/>
      <c r="DFK96" s="167"/>
      <c r="DFL96" s="43"/>
      <c r="DFM96" s="208"/>
      <c r="DFN96" s="157"/>
      <c r="DFO96" s="157"/>
      <c r="DFP96" s="161"/>
      <c r="DFQ96" s="161"/>
      <c r="DFR96" s="168"/>
      <c r="DFS96" s="169"/>
      <c r="DFT96" s="170"/>
      <c r="DFU96" s="167"/>
      <c r="DFV96" s="43"/>
      <c r="DFW96" s="208"/>
      <c r="DFX96" s="157"/>
      <c r="DFY96" s="157"/>
      <c r="DFZ96" s="161"/>
      <c r="DGA96" s="161"/>
      <c r="DGB96" s="168"/>
      <c r="DGC96" s="169"/>
      <c r="DGD96" s="170"/>
      <c r="DGE96" s="167"/>
      <c r="DGF96" s="43"/>
      <c r="DGG96" s="208"/>
      <c r="DGH96" s="157"/>
      <c r="DGI96" s="157"/>
      <c r="DGJ96" s="161"/>
      <c r="DGK96" s="161"/>
      <c r="DGL96" s="168"/>
      <c r="DGM96" s="169"/>
      <c r="DGN96" s="170"/>
      <c r="DGO96" s="167"/>
      <c r="DGP96" s="43"/>
      <c r="DGQ96" s="208"/>
      <c r="DGR96" s="157"/>
      <c r="DGS96" s="157"/>
      <c r="DGT96" s="161"/>
      <c r="DGU96" s="161"/>
      <c r="DGV96" s="168"/>
      <c r="DGW96" s="169"/>
      <c r="DGX96" s="170"/>
      <c r="DGY96" s="167"/>
      <c r="DGZ96" s="43"/>
      <c r="DHA96" s="208"/>
      <c r="DHB96" s="157"/>
      <c r="DHC96" s="157"/>
      <c r="DHD96" s="161"/>
      <c r="DHE96" s="161"/>
      <c r="DHF96" s="168"/>
      <c r="DHG96" s="169"/>
      <c r="DHH96" s="170"/>
      <c r="DHI96" s="167"/>
      <c r="DHJ96" s="43"/>
      <c r="DHK96" s="208"/>
      <c r="DHL96" s="157"/>
      <c r="DHM96" s="157"/>
      <c r="DHN96" s="161"/>
      <c r="DHO96" s="161"/>
      <c r="DHP96" s="168"/>
      <c r="DHQ96" s="169"/>
      <c r="DHR96" s="170"/>
      <c r="DHS96" s="167"/>
      <c r="DHT96" s="43"/>
      <c r="DHU96" s="208"/>
      <c r="DHV96" s="157"/>
      <c r="DHW96" s="157"/>
      <c r="DHX96" s="161"/>
      <c r="DHY96" s="161"/>
      <c r="DHZ96" s="168"/>
      <c r="DIA96" s="169"/>
      <c r="DIB96" s="170"/>
      <c r="DIC96" s="167"/>
      <c r="DID96" s="43"/>
      <c r="DIE96" s="208"/>
      <c r="DIF96" s="157"/>
      <c r="DIG96" s="157"/>
      <c r="DIH96" s="161"/>
      <c r="DII96" s="161"/>
      <c r="DIJ96" s="168"/>
      <c r="DIK96" s="169"/>
      <c r="DIL96" s="170"/>
      <c r="DIM96" s="167"/>
      <c r="DIN96" s="43"/>
      <c r="DIO96" s="208"/>
      <c r="DIP96" s="157"/>
      <c r="DIQ96" s="157"/>
      <c r="DIR96" s="161"/>
      <c r="DIS96" s="161"/>
      <c r="DIT96" s="168"/>
      <c r="DIU96" s="169"/>
      <c r="DIV96" s="170"/>
      <c r="DIW96" s="167"/>
      <c r="DIX96" s="43"/>
      <c r="DIY96" s="208"/>
      <c r="DIZ96" s="157"/>
      <c r="DJA96" s="157"/>
      <c r="DJB96" s="161"/>
      <c r="DJC96" s="161"/>
      <c r="DJD96" s="168"/>
      <c r="DJE96" s="169"/>
      <c r="DJF96" s="170"/>
      <c r="DJG96" s="167"/>
      <c r="DJH96" s="43"/>
      <c r="DJI96" s="208"/>
      <c r="DJJ96" s="157"/>
      <c r="DJK96" s="157"/>
      <c r="DJL96" s="161"/>
      <c r="DJM96" s="161"/>
      <c r="DJN96" s="168"/>
      <c r="DJO96" s="169"/>
      <c r="DJP96" s="170"/>
      <c r="DJQ96" s="167"/>
      <c r="DJR96" s="43"/>
      <c r="DJS96" s="208"/>
      <c r="DJT96" s="157"/>
      <c r="DJU96" s="157"/>
      <c r="DJV96" s="161"/>
      <c r="DJW96" s="161"/>
      <c r="DJX96" s="168"/>
      <c r="DJY96" s="169"/>
      <c r="DJZ96" s="170"/>
      <c r="DKA96" s="167"/>
      <c r="DKB96" s="43"/>
      <c r="DKC96" s="208"/>
      <c r="DKD96" s="157"/>
      <c r="DKE96" s="157"/>
      <c r="DKF96" s="161"/>
      <c r="DKG96" s="161"/>
      <c r="DKH96" s="168"/>
      <c r="DKI96" s="169"/>
      <c r="DKJ96" s="170"/>
      <c r="DKK96" s="167"/>
      <c r="DKL96" s="43"/>
      <c r="DKM96" s="208"/>
      <c r="DKN96" s="157"/>
      <c r="DKO96" s="157"/>
      <c r="DKP96" s="161"/>
      <c r="DKQ96" s="161"/>
      <c r="DKR96" s="168"/>
      <c r="DKS96" s="169"/>
      <c r="DKT96" s="170"/>
      <c r="DKU96" s="167"/>
      <c r="DKV96" s="43"/>
      <c r="DKW96" s="208"/>
      <c r="DKX96" s="157"/>
      <c r="DKY96" s="157"/>
      <c r="DKZ96" s="161"/>
      <c r="DLA96" s="161"/>
      <c r="DLB96" s="168"/>
      <c r="DLC96" s="169"/>
      <c r="DLD96" s="170"/>
      <c r="DLE96" s="167"/>
      <c r="DLF96" s="43"/>
      <c r="DLG96" s="208"/>
      <c r="DLH96" s="157"/>
      <c r="DLI96" s="157"/>
      <c r="DLJ96" s="161"/>
      <c r="DLK96" s="161"/>
      <c r="DLL96" s="168"/>
      <c r="DLM96" s="169"/>
      <c r="DLN96" s="170"/>
      <c r="DLO96" s="167"/>
      <c r="DLP96" s="43"/>
      <c r="DLQ96" s="208"/>
      <c r="DLR96" s="157"/>
      <c r="DLS96" s="157"/>
      <c r="DLT96" s="161"/>
      <c r="DLU96" s="161"/>
      <c r="DLV96" s="168"/>
      <c r="DLW96" s="169"/>
      <c r="DLX96" s="170"/>
      <c r="DLY96" s="167"/>
      <c r="DLZ96" s="43"/>
      <c r="DMA96" s="208"/>
      <c r="DMB96" s="157"/>
      <c r="DMC96" s="157"/>
      <c r="DMD96" s="161"/>
      <c r="DME96" s="161"/>
      <c r="DMF96" s="168"/>
      <c r="DMG96" s="169"/>
      <c r="DMH96" s="170"/>
      <c r="DMI96" s="167"/>
      <c r="DMJ96" s="43"/>
      <c r="DMK96" s="208"/>
      <c r="DML96" s="157"/>
      <c r="DMM96" s="157"/>
      <c r="DMN96" s="161"/>
      <c r="DMO96" s="161"/>
      <c r="DMP96" s="168"/>
      <c r="DMQ96" s="169"/>
      <c r="DMR96" s="170"/>
      <c r="DMS96" s="167"/>
      <c r="DMT96" s="43"/>
      <c r="DMU96" s="208"/>
      <c r="DMV96" s="157"/>
      <c r="DMW96" s="157"/>
      <c r="DMX96" s="161"/>
      <c r="DMY96" s="161"/>
      <c r="DMZ96" s="168"/>
      <c r="DNA96" s="169"/>
      <c r="DNB96" s="170"/>
      <c r="DNC96" s="167"/>
      <c r="DND96" s="43"/>
      <c r="DNE96" s="208"/>
      <c r="DNF96" s="157"/>
      <c r="DNG96" s="157"/>
      <c r="DNH96" s="161"/>
      <c r="DNI96" s="161"/>
      <c r="DNJ96" s="168"/>
      <c r="DNK96" s="169"/>
      <c r="DNL96" s="170"/>
      <c r="DNM96" s="167"/>
      <c r="DNN96" s="43"/>
      <c r="DNO96" s="208"/>
      <c r="DNP96" s="157"/>
      <c r="DNQ96" s="157"/>
      <c r="DNR96" s="161"/>
      <c r="DNS96" s="161"/>
      <c r="DNT96" s="168"/>
      <c r="DNU96" s="169"/>
      <c r="DNV96" s="170"/>
      <c r="DNW96" s="167"/>
      <c r="DNX96" s="43"/>
      <c r="DNY96" s="208"/>
      <c r="DNZ96" s="157"/>
      <c r="DOA96" s="157"/>
      <c r="DOB96" s="161"/>
      <c r="DOC96" s="161"/>
      <c r="DOD96" s="168"/>
      <c r="DOE96" s="169"/>
      <c r="DOF96" s="170"/>
      <c r="DOG96" s="167"/>
      <c r="DOH96" s="43"/>
      <c r="DOI96" s="208"/>
      <c r="DOJ96" s="157"/>
      <c r="DOK96" s="157"/>
      <c r="DOL96" s="161"/>
      <c r="DOM96" s="161"/>
      <c r="DON96" s="168"/>
      <c r="DOO96" s="169"/>
      <c r="DOP96" s="170"/>
      <c r="DOQ96" s="167"/>
      <c r="DOR96" s="43"/>
      <c r="DOS96" s="208"/>
      <c r="DOT96" s="157"/>
      <c r="DOU96" s="157"/>
      <c r="DOV96" s="161"/>
      <c r="DOW96" s="161"/>
      <c r="DOX96" s="168"/>
      <c r="DOY96" s="169"/>
      <c r="DOZ96" s="170"/>
      <c r="DPA96" s="167"/>
      <c r="DPB96" s="43"/>
      <c r="DPC96" s="208"/>
      <c r="DPD96" s="157"/>
      <c r="DPE96" s="157"/>
      <c r="DPF96" s="161"/>
      <c r="DPG96" s="161"/>
      <c r="DPH96" s="168"/>
      <c r="DPI96" s="169"/>
      <c r="DPJ96" s="170"/>
      <c r="DPK96" s="167"/>
      <c r="DPL96" s="43"/>
      <c r="DPM96" s="208"/>
      <c r="DPN96" s="157"/>
      <c r="DPO96" s="157"/>
      <c r="DPP96" s="161"/>
      <c r="DPQ96" s="161"/>
      <c r="DPR96" s="168"/>
      <c r="DPS96" s="169"/>
      <c r="DPT96" s="170"/>
      <c r="DPU96" s="167"/>
      <c r="DPV96" s="43"/>
      <c r="DPW96" s="208"/>
      <c r="DPX96" s="157"/>
      <c r="DPY96" s="157"/>
      <c r="DPZ96" s="161"/>
      <c r="DQA96" s="161"/>
      <c r="DQB96" s="168"/>
      <c r="DQC96" s="169"/>
      <c r="DQD96" s="170"/>
      <c r="DQE96" s="167"/>
      <c r="DQF96" s="43"/>
      <c r="DQG96" s="208"/>
      <c r="DQH96" s="157"/>
      <c r="DQI96" s="157"/>
      <c r="DQJ96" s="161"/>
      <c r="DQK96" s="161"/>
      <c r="DQL96" s="168"/>
      <c r="DQM96" s="169"/>
      <c r="DQN96" s="170"/>
      <c r="DQO96" s="167"/>
      <c r="DQP96" s="43"/>
      <c r="DQQ96" s="208"/>
      <c r="DQR96" s="157"/>
      <c r="DQS96" s="157"/>
      <c r="DQT96" s="161"/>
      <c r="DQU96" s="161"/>
      <c r="DQV96" s="168"/>
      <c r="DQW96" s="169"/>
      <c r="DQX96" s="170"/>
      <c r="DQY96" s="167"/>
      <c r="DQZ96" s="43"/>
      <c r="DRA96" s="208"/>
      <c r="DRB96" s="157"/>
      <c r="DRC96" s="157"/>
      <c r="DRD96" s="161"/>
      <c r="DRE96" s="161"/>
      <c r="DRF96" s="168"/>
      <c r="DRG96" s="169"/>
      <c r="DRH96" s="170"/>
      <c r="DRI96" s="167"/>
      <c r="DRJ96" s="43"/>
      <c r="DRK96" s="208"/>
      <c r="DRL96" s="157"/>
      <c r="DRM96" s="157"/>
      <c r="DRN96" s="161"/>
      <c r="DRO96" s="161"/>
      <c r="DRP96" s="168"/>
      <c r="DRQ96" s="169"/>
      <c r="DRR96" s="170"/>
      <c r="DRS96" s="167"/>
      <c r="DRT96" s="43"/>
      <c r="DRU96" s="208"/>
      <c r="DRV96" s="157"/>
      <c r="DRW96" s="157"/>
      <c r="DRX96" s="161"/>
      <c r="DRY96" s="161"/>
      <c r="DRZ96" s="168"/>
      <c r="DSA96" s="169"/>
      <c r="DSB96" s="170"/>
      <c r="DSC96" s="167"/>
      <c r="DSD96" s="43"/>
      <c r="DSE96" s="208"/>
      <c r="DSF96" s="157"/>
      <c r="DSG96" s="157"/>
      <c r="DSH96" s="161"/>
      <c r="DSI96" s="161"/>
      <c r="DSJ96" s="168"/>
      <c r="DSK96" s="169"/>
      <c r="DSL96" s="170"/>
      <c r="DSM96" s="167"/>
      <c r="DSN96" s="43"/>
      <c r="DSO96" s="208"/>
      <c r="DSP96" s="157"/>
      <c r="DSQ96" s="157"/>
      <c r="DSR96" s="161"/>
      <c r="DSS96" s="161"/>
      <c r="DST96" s="168"/>
      <c r="DSU96" s="169"/>
      <c r="DSV96" s="170"/>
      <c r="DSW96" s="167"/>
      <c r="DSX96" s="43"/>
      <c r="DSY96" s="208"/>
      <c r="DSZ96" s="157"/>
      <c r="DTA96" s="157"/>
      <c r="DTB96" s="161"/>
      <c r="DTC96" s="161"/>
      <c r="DTD96" s="168"/>
      <c r="DTE96" s="169"/>
      <c r="DTF96" s="170"/>
      <c r="DTG96" s="167"/>
      <c r="DTH96" s="43"/>
      <c r="DTI96" s="208"/>
      <c r="DTJ96" s="157"/>
      <c r="DTK96" s="157"/>
      <c r="DTL96" s="161"/>
      <c r="DTM96" s="161"/>
      <c r="DTN96" s="168"/>
      <c r="DTO96" s="169"/>
      <c r="DTP96" s="170"/>
      <c r="DTQ96" s="167"/>
      <c r="DTR96" s="43"/>
      <c r="DTS96" s="208"/>
      <c r="DTT96" s="157"/>
      <c r="DTU96" s="157"/>
      <c r="DTV96" s="161"/>
      <c r="DTW96" s="161"/>
      <c r="DTX96" s="168"/>
      <c r="DTY96" s="169"/>
      <c r="DTZ96" s="170"/>
      <c r="DUA96" s="167"/>
      <c r="DUB96" s="43"/>
      <c r="DUC96" s="208"/>
      <c r="DUD96" s="157"/>
      <c r="DUE96" s="157"/>
      <c r="DUF96" s="161"/>
      <c r="DUG96" s="161"/>
      <c r="DUH96" s="168"/>
      <c r="DUI96" s="169"/>
      <c r="DUJ96" s="170"/>
      <c r="DUK96" s="167"/>
      <c r="DUL96" s="43"/>
      <c r="DUM96" s="208"/>
      <c r="DUN96" s="157"/>
      <c r="DUO96" s="157"/>
      <c r="DUP96" s="161"/>
      <c r="DUQ96" s="161"/>
      <c r="DUR96" s="168"/>
      <c r="DUS96" s="169"/>
      <c r="DUT96" s="170"/>
      <c r="DUU96" s="167"/>
      <c r="DUV96" s="43"/>
      <c r="DUW96" s="208"/>
      <c r="DUX96" s="157"/>
      <c r="DUY96" s="157"/>
      <c r="DUZ96" s="161"/>
      <c r="DVA96" s="161"/>
      <c r="DVB96" s="168"/>
      <c r="DVC96" s="169"/>
      <c r="DVD96" s="170"/>
      <c r="DVE96" s="167"/>
      <c r="DVF96" s="43"/>
      <c r="DVG96" s="208"/>
      <c r="DVH96" s="157"/>
      <c r="DVI96" s="157"/>
      <c r="DVJ96" s="161"/>
      <c r="DVK96" s="161"/>
      <c r="DVL96" s="168"/>
      <c r="DVM96" s="169"/>
      <c r="DVN96" s="170"/>
      <c r="DVO96" s="167"/>
      <c r="DVP96" s="43"/>
      <c r="DVQ96" s="208"/>
      <c r="DVR96" s="157"/>
      <c r="DVS96" s="157"/>
      <c r="DVT96" s="161"/>
      <c r="DVU96" s="161"/>
      <c r="DVV96" s="168"/>
      <c r="DVW96" s="169"/>
      <c r="DVX96" s="170"/>
      <c r="DVY96" s="167"/>
      <c r="DVZ96" s="43"/>
      <c r="DWA96" s="208"/>
      <c r="DWB96" s="157"/>
      <c r="DWC96" s="157"/>
      <c r="DWD96" s="161"/>
      <c r="DWE96" s="161"/>
      <c r="DWF96" s="168"/>
      <c r="DWG96" s="169"/>
      <c r="DWH96" s="170"/>
      <c r="DWI96" s="167"/>
      <c r="DWJ96" s="43"/>
      <c r="DWK96" s="208"/>
      <c r="DWL96" s="157"/>
      <c r="DWM96" s="157"/>
      <c r="DWN96" s="161"/>
      <c r="DWO96" s="161"/>
      <c r="DWP96" s="168"/>
      <c r="DWQ96" s="169"/>
      <c r="DWR96" s="170"/>
      <c r="DWS96" s="167"/>
      <c r="DWT96" s="43"/>
      <c r="DWU96" s="208"/>
      <c r="DWV96" s="157"/>
      <c r="DWW96" s="157"/>
      <c r="DWX96" s="161"/>
      <c r="DWY96" s="161"/>
      <c r="DWZ96" s="168"/>
      <c r="DXA96" s="169"/>
      <c r="DXB96" s="170"/>
      <c r="DXC96" s="167"/>
      <c r="DXD96" s="43"/>
      <c r="DXE96" s="208"/>
      <c r="DXF96" s="157"/>
      <c r="DXG96" s="157"/>
      <c r="DXH96" s="161"/>
      <c r="DXI96" s="161"/>
      <c r="DXJ96" s="168"/>
      <c r="DXK96" s="169"/>
      <c r="DXL96" s="170"/>
      <c r="DXM96" s="167"/>
      <c r="DXN96" s="43"/>
      <c r="DXO96" s="208"/>
      <c r="DXP96" s="157"/>
      <c r="DXQ96" s="157"/>
      <c r="DXR96" s="161"/>
      <c r="DXS96" s="161"/>
      <c r="DXT96" s="168"/>
      <c r="DXU96" s="169"/>
      <c r="DXV96" s="170"/>
      <c r="DXW96" s="167"/>
      <c r="DXX96" s="43"/>
      <c r="DXY96" s="208"/>
      <c r="DXZ96" s="157"/>
      <c r="DYA96" s="157"/>
      <c r="DYB96" s="161"/>
      <c r="DYC96" s="161"/>
      <c r="DYD96" s="168"/>
      <c r="DYE96" s="169"/>
      <c r="DYF96" s="170"/>
      <c r="DYG96" s="167"/>
      <c r="DYH96" s="43"/>
      <c r="DYI96" s="208"/>
      <c r="DYJ96" s="157"/>
      <c r="DYK96" s="157"/>
      <c r="DYL96" s="161"/>
      <c r="DYM96" s="161"/>
      <c r="DYN96" s="168"/>
      <c r="DYO96" s="169"/>
      <c r="DYP96" s="170"/>
      <c r="DYQ96" s="167"/>
      <c r="DYR96" s="43"/>
      <c r="DYS96" s="208"/>
      <c r="DYT96" s="157"/>
      <c r="DYU96" s="157"/>
      <c r="DYV96" s="161"/>
      <c r="DYW96" s="161"/>
      <c r="DYX96" s="168"/>
      <c r="DYY96" s="169"/>
      <c r="DYZ96" s="170"/>
      <c r="DZA96" s="167"/>
      <c r="DZB96" s="43"/>
      <c r="DZC96" s="208"/>
      <c r="DZD96" s="157"/>
      <c r="DZE96" s="157"/>
      <c r="DZF96" s="161"/>
      <c r="DZG96" s="161"/>
      <c r="DZH96" s="168"/>
      <c r="DZI96" s="169"/>
      <c r="DZJ96" s="170"/>
      <c r="DZK96" s="167"/>
      <c r="DZL96" s="43"/>
      <c r="DZM96" s="208"/>
      <c r="DZN96" s="157"/>
      <c r="DZO96" s="157"/>
      <c r="DZP96" s="161"/>
      <c r="DZQ96" s="161"/>
      <c r="DZR96" s="168"/>
      <c r="DZS96" s="169"/>
      <c r="DZT96" s="170"/>
      <c r="DZU96" s="167"/>
      <c r="DZV96" s="43"/>
      <c r="DZW96" s="208"/>
      <c r="DZX96" s="157"/>
      <c r="DZY96" s="157"/>
      <c r="DZZ96" s="161"/>
      <c r="EAA96" s="161"/>
      <c r="EAB96" s="168"/>
      <c r="EAC96" s="169"/>
      <c r="EAD96" s="170"/>
      <c r="EAE96" s="167"/>
      <c r="EAF96" s="43"/>
      <c r="EAG96" s="208"/>
      <c r="EAH96" s="157"/>
      <c r="EAI96" s="157"/>
      <c r="EAJ96" s="161"/>
      <c r="EAK96" s="161"/>
      <c r="EAL96" s="168"/>
      <c r="EAM96" s="169"/>
      <c r="EAN96" s="170"/>
      <c r="EAO96" s="167"/>
      <c r="EAP96" s="43"/>
      <c r="EAQ96" s="208"/>
      <c r="EAR96" s="157"/>
      <c r="EAS96" s="157"/>
      <c r="EAT96" s="161"/>
      <c r="EAU96" s="161"/>
      <c r="EAV96" s="168"/>
      <c r="EAW96" s="169"/>
      <c r="EAX96" s="170"/>
      <c r="EAY96" s="167"/>
      <c r="EAZ96" s="43"/>
      <c r="EBA96" s="208"/>
      <c r="EBB96" s="157"/>
      <c r="EBC96" s="157"/>
      <c r="EBD96" s="161"/>
      <c r="EBE96" s="161"/>
      <c r="EBF96" s="168"/>
      <c r="EBG96" s="169"/>
      <c r="EBH96" s="170"/>
      <c r="EBI96" s="167"/>
      <c r="EBJ96" s="43"/>
      <c r="EBK96" s="208"/>
      <c r="EBL96" s="157"/>
      <c r="EBM96" s="157"/>
      <c r="EBN96" s="161"/>
      <c r="EBO96" s="161"/>
      <c r="EBP96" s="168"/>
      <c r="EBQ96" s="169"/>
      <c r="EBR96" s="170"/>
      <c r="EBS96" s="167"/>
      <c r="EBT96" s="43"/>
      <c r="EBU96" s="208"/>
      <c r="EBV96" s="157"/>
      <c r="EBW96" s="157"/>
      <c r="EBX96" s="161"/>
      <c r="EBY96" s="161"/>
      <c r="EBZ96" s="168"/>
      <c r="ECA96" s="169"/>
      <c r="ECB96" s="170"/>
      <c r="ECC96" s="167"/>
      <c r="ECD96" s="43"/>
      <c r="ECE96" s="208"/>
      <c r="ECF96" s="157"/>
      <c r="ECG96" s="157"/>
      <c r="ECH96" s="161"/>
      <c r="ECI96" s="161"/>
      <c r="ECJ96" s="168"/>
      <c r="ECK96" s="169"/>
      <c r="ECL96" s="170"/>
      <c r="ECM96" s="167"/>
      <c r="ECN96" s="43"/>
      <c r="ECO96" s="208"/>
      <c r="ECP96" s="157"/>
      <c r="ECQ96" s="157"/>
      <c r="ECR96" s="161"/>
      <c r="ECS96" s="161"/>
      <c r="ECT96" s="168"/>
      <c r="ECU96" s="169"/>
      <c r="ECV96" s="170"/>
      <c r="ECW96" s="167"/>
      <c r="ECX96" s="43"/>
      <c r="ECY96" s="208"/>
      <c r="ECZ96" s="157"/>
      <c r="EDA96" s="157"/>
      <c r="EDB96" s="161"/>
      <c r="EDC96" s="161"/>
      <c r="EDD96" s="168"/>
      <c r="EDE96" s="169"/>
      <c r="EDF96" s="170"/>
      <c r="EDG96" s="167"/>
      <c r="EDH96" s="43"/>
      <c r="EDI96" s="208"/>
      <c r="EDJ96" s="157"/>
      <c r="EDK96" s="157"/>
      <c r="EDL96" s="161"/>
      <c r="EDM96" s="161"/>
      <c r="EDN96" s="168"/>
      <c r="EDO96" s="169"/>
      <c r="EDP96" s="170"/>
      <c r="EDQ96" s="167"/>
      <c r="EDR96" s="43"/>
      <c r="EDS96" s="208"/>
      <c r="EDT96" s="157"/>
      <c r="EDU96" s="157"/>
      <c r="EDV96" s="161"/>
      <c r="EDW96" s="161"/>
      <c r="EDX96" s="168"/>
      <c r="EDY96" s="169"/>
      <c r="EDZ96" s="170"/>
      <c r="EEA96" s="167"/>
      <c r="EEB96" s="43"/>
      <c r="EEC96" s="208"/>
      <c r="EED96" s="157"/>
      <c r="EEE96" s="157"/>
      <c r="EEF96" s="161"/>
      <c r="EEG96" s="161"/>
      <c r="EEH96" s="168"/>
      <c r="EEI96" s="169"/>
      <c r="EEJ96" s="170"/>
      <c r="EEK96" s="167"/>
      <c r="EEL96" s="43"/>
      <c r="EEM96" s="208"/>
      <c r="EEN96" s="157"/>
      <c r="EEO96" s="157"/>
      <c r="EEP96" s="161"/>
      <c r="EEQ96" s="161"/>
      <c r="EER96" s="168"/>
      <c r="EES96" s="169"/>
      <c r="EET96" s="170"/>
      <c r="EEU96" s="167"/>
      <c r="EEV96" s="43"/>
      <c r="EEW96" s="208"/>
      <c r="EEX96" s="157"/>
      <c r="EEY96" s="157"/>
      <c r="EEZ96" s="161"/>
      <c r="EFA96" s="161"/>
      <c r="EFB96" s="168"/>
      <c r="EFC96" s="169"/>
      <c r="EFD96" s="170"/>
      <c r="EFE96" s="167"/>
      <c r="EFF96" s="43"/>
      <c r="EFG96" s="208"/>
      <c r="EFH96" s="157"/>
      <c r="EFI96" s="157"/>
      <c r="EFJ96" s="161"/>
      <c r="EFK96" s="161"/>
      <c r="EFL96" s="168"/>
      <c r="EFM96" s="169"/>
      <c r="EFN96" s="170"/>
      <c r="EFO96" s="167"/>
      <c r="EFP96" s="43"/>
      <c r="EFQ96" s="208"/>
      <c r="EFR96" s="157"/>
      <c r="EFS96" s="157"/>
      <c r="EFT96" s="161"/>
      <c r="EFU96" s="161"/>
      <c r="EFV96" s="168"/>
      <c r="EFW96" s="169"/>
      <c r="EFX96" s="170"/>
      <c r="EFY96" s="167"/>
      <c r="EFZ96" s="43"/>
      <c r="EGA96" s="208"/>
      <c r="EGB96" s="157"/>
      <c r="EGC96" s="157"/>
      <c r="EGD96" s="161"/>
      <c r="EGE96" s="161"/>
      <c r="EGF96" s="168"/>
      <c r="EGG96" s="169"/>
      <c r="EGH96" s="170"/>
      <c r="EGI96" s="167"/>
      <c r="EGJ96" s="43"/>
      <c r="EGK96" s="208"/>
      <c r="EGL96" s="157"/>
      <c r="EGM96" s="157"/>
      <c r="EGN96" s="161"/>
      <c r="EGO96" s="161"/>
      <c r="EGP96" s="168"/>
      <c r="EGQ96" s="169"/>
      <c r="EGR96" s="170"/>
      <c r="EGS96" s="167"/>
      <c r="EGT96" s="43"/>
      <c r="EGU96" s="208"/>
      <c r="EGV96" s="157"/>
      <c r="EGW96" s="157"/>
      <c r="EGX96" s="161"/>
      <c r="EGY96" s="161"/>
      <c r="EGZ96" s="168"/>
      <c r="EHA96" s="169"/>
      <c r="EHB96" s="170"/>
      <c r="EHC96" s="167"/>
      <c r="EHD96" s="43"/>
      <c r="EHE96" s="208"/>
      <c r="EHF96" s="157"/>
      <c r="EHG96" s="157"/>
      <c r="EHH96" s="161"/>
      <c r="EHI96" s="161"/>
      <c r="EHJ96" s="168"/>
      <c r="EHK96" s="169"/>
      <c r="EHL96" s="170"/>
      <c r="EHM96" s="167"/>
      <c r="EHN96" s="43"/>
      <c r="EHO96" s="208"/>
      <c r="EHP96" s="157"/>
      <c r="EHQ96" s="157"/>
      <c r="EHR96" s="161"/>
      <c r="EHS96" s="161"/>
      <c r="EHT96" s="168"/>
      <c r="EHU96" s="169"/>
      <c r="EHV96" s="170"/>
      <c r="EHW96" s="167"/>
      <c r="EHX96" s="43"/>
      <c r="EHY96" s="208"/>
      <c r="EHZ96" s="157"/>
      <c r="EIA96" s="157"/>
      <c r="EIB96" s="161"/>
      <c r="EIC96" s="161"/>
      <c r="EID96" s="168"/>
      <c r="EIE96" s="169"/>
      <c r="EIF96" s="170"/>
      <c r="EIG96" s="167"/>
      <c r="EIH96" s="43"/>
      <c r="EII96" s="208"/>
      <c r="EIJ96" s="157"/>
      <c r="EIK96" s="157"/>
      <c r="EIL96" s="161"/>
      <c r="EIM96" s="161"/>
      <c r="EIN96" s="168"/>
      <c r="EIO96" s="169"/>
      <c r="EIP96" s="170"/>
      <c r="EIQ96" s="167"/>
      <c r="EIR96" s="43"/>
      <c r="EIS96" s="208"/>
      <c r="EIT96" s="157"/>
      <c r="EIU96" s="157"/>
      <c r="EIV96" s="161"/>
      <c r="EIW96" s="161"/>
      <c r="EIX96" s="168"/>
      <c r="EIY96" s="169"/>
      <c r="EIZ96" s="170"/>
      <c r="EJA96" s="167"/>
      <c r="EJB96" s="43"/>
      <c r="EJC96" s="208"/>
      <c r="EJD96" s="157"/>
      <c r="EJE96" s="157"/>
      <c r="EJF96" s="161"/>
      <c r="EJG96" s="161"/>
      <c r="EJH96" s="168"/>
      <c r="EJI96" s="169"/>
      <c r="EJJ96" s="170"/>
      <c r="EJK96" s="167"/>
      <c r="EJL96" s="43"/>
      <c r="EJM96" s="208"/>
      <c r="EJN96" s="157"/>
      <c r="EJO96" s="157"/>
      <c r="EJP96" s="161"/>
      <c r="EJQ96" s="161"/>
      <c r="EJR96" s="168"/>
      <c r="EJS96" s="169"/>
      <c r="EJT96" s="170"/>
      <c r="EJU96" s="167"/>
      <c r="EJV96" s="43"/>
      <c r="EJW96" s="208"/>
      <c r="EJX96" s="157"/>
      <c r="EJY96" s="157"/>
      <c r="EJZ96" s="161"/>
      <c r="EKA96" s="161"/>
      <c r="EKB96" s="168"/>
      <c r="EKC96" s="169"/>
      <c r="EKD96" s="170"/>
      <c r="EKE96" s="167"/>
      <c r="EKF96" s="43"/>
      <c r="EKG96" s="208"/>
      <c r="EKH96" s="157"/>
      <c r="EKI96" s="157"/>
      <c r="EKJ96" s="161"/>
      <c r="EKK96" s="161"/>
      <c r="EKL96" s="168"/>
      <c r="EKM96" s="169"/>
      <c r="EKN96" s="170"/>
      <c r="EKO96" s="167"/>
      <c r="EKP96" s="43"/>
      <c r="EKQ96" s="208"/>
      <c r="EKR96" s="157"/>
      <c r="EKS96" s="157"/>
      <c r="EKT96" s="161"/>
      <c r="EKU96" s="161"/>
      <c r="EKV96" s="168"/>
      <c r="EKW96" s="169"/>
      <c r="EKX96" s="170"/>
      <c r="EKY96" s="167"/>
      <c r="EKZ96" s="43"/>
      <c r="ELA96" s="208"/>
      <c r="ELB96" s="157"/>
      <c r="ELC96" s="157"/>
      <c r="ELD96" s="161"/>
      <c r="ELE96" s="161"/>
      <c r="ELF96" s="168"/>
      <c r="ELG96" s="169"/>
      <c r="ELH96" s="170"/>
      <c r="ELI96" s="167"/>
      <c r="ELJ96" s="43"/>
      <c r="ELK96" s="208"/>
      <c r="ELL96" s="157"/>
      <c r="ELM96" s="157"/>
      <c r="ELN96" s="161"/>
      <c r="ELO96" s="161"/>
      <c r="ELP96" s="168"/>
      <c r="ELQ96" s="169"/>
      <c r="ELR96" s="170"/>
      <c r="ELS96" s="167"/>
      <c r="ELT96" s="43"/>
      <c r="ELU96" s="208"/>
      <c r="ELV96" s="157"/>
      <c r="ELW96" s="157"/>
      <c r="ELX96" s="161"/>
      <c r="ELY96" s="161"/>
      <c r="ELZ96" s="168"/>
      <c r="EMA96" s="169"/>
      <c r="EMB96" s="170"/>
      <c r="EMC96" s="167"/>
      <c r="EMD96" s="43"/>
      <c r="EME96" s="208"/>
      <c r="EMF96" s="157"/>
      <c r="EMG96" s="157"/>
      <c r="EMH96" s="161"/>
      <c r="EMI96" s="161"/>
      <c r="EMJ96" s="168"/>
      <c r="EMK96" s="169"/>
      <c r="EML96" s="170"/>
      <c r="EMM96" s="167"/>
      <c r="EMN96" s="43"/>
      <c r="EMO96" s="208"/>
      <c r="EMP96" s="157"/>
      <c r="EMQ96" s="157"/>
      <c r="EMR96" s="161"/>
      <c r="EMS96" s="161"/>
      <c r="EMT96" s="168"/>
      <c r="EMU96" s="169"/>
      <c r="EMV96" s="170"/>
      <c r="EMW96" s="167"/>
      <c r="EMX96" s="43"/>
      <c r="EMY96" s="208"/>
      <c r="EMZ96" s="157"/>
      <c r="ENA96" s="157"/>
      <c r="ENB96" s="161"/>
      <c r="ENC96" s="161"/>
      <c r="END96" s="168"/>
      <c r="ENE96" s="169"/>
      <c r="ENF96" s="170"/>
      <c r="ENG96" s="167"/>
      <c r="ENH96" s="43"/>
      <c r="ENI96" s="208"/>
      <c r="ENJ96" s="157"/>
      <c r="ENK96" s="157"/>
      <c r="ENL96" s="161"/>
      <c r="ENM96" s="161"/>
      <c r="ENN96" s="168"/>
      <c r="ENO96" s="169"/>
      <c r="ENP96" s="170"/>
      <c r="ENQ96" s="167"/>
      <c r="ENR96" s="43"/>
      <c r="ENS96" s="208"/>
      <c r="ENT96" s="157"/>
      <c r="ENU96" s="157"/>
      <c r="ENV96" s="161"/>
      <c r="ENW96" s="161"/>
      <c r="ENX96" s="168"/>
      <c r="ENY96" s="169"/>
      <c r="ENZ96" s="170"/>
      <c r="EOA96" s="167"/>
      <c r="EOB96" s="43"/>
      <c r="EOC96" s="208"/>
      <c r="EOD96" s="157"/>
      <c r="EOE96" s="157"/>
      <c r="EOF96" s="161"/>
      <c r="EOG96" s="161"/>
      <c r="EOH96" s="168"/>
      <c r="EOI96" s="169"/>
      <c r="EOJ96" s="170"/>
      <c r="EOK96" s="167"/>
      <c r="EOL96" s="43"/>
      <c r="EOM96" s="208"/>
      <c r="EON96" s="157"/>
      <c r="EOO96" s="157"/>
      <c r="EOP96" s="161"/>
      <c r="EOQ96" s="161"/>
      <c r="EOR96" s="168"/>
      <c r="EOS96" s="169"/>
      <c r="EOT96" s="170"/>
      <c r="EOU96" s="167"/>
      <c r="EOV96" s="43"/>
      <c r="EOW96" s="208"/>
      <c r="EOX96" s="157"/>
      <c r="EOY96" s="157"/>
      <c r="EOZ96" s="161"/>
      <c r="EPA96" s="161"/>
      <c r="EPB96" s="168"/>
      <c r="EPC96" s="169"/>
      <c r="EPD96" s="170"/>
      <c r="EPE96" s="167"/>
      <c r="EPF96" s="43"/>
      <c r="EPG96" s="208"/>
      <c r="EPH96" s="157"/>
      <c r="EPI96" s="157"/>
      <c r="EPJ96" s="161"/>
      <c r="EPK96" s="161"/>
      <c r="EPL96" s="168"/>
      <c r="EPM96" s="169"/>
      <c r="EPN96" s="170"/>
      <c r="EPO96" s="167"/>
      <c r="EPP96" s="43"/>
      <c r="EPQ96" s="208"/>
      <c r="EPR96" s="157"/>
      <c r="EPS96" s="157"/>
      <c r="EPT96" s="161"/>
      <c r="EPU96" s="161"/>
      <c r="EPV96" s="168"/>
      <c r="EPW96" s="169"/>
      <c r="EPX96" s="170"/>
      <c r="EPY96" s="167"/>
      <c r="EPZ96" s="43"/>
      <c r="EQA96" s="208"/>
      <c r="EQB96" s="157"/>
      <c r="EQC96" s="157"/>
      <c r="EQD96" s="161"/>
      <c r="EQE96" s="161"/>
      <c r="EQF96" s="168"/>
      <c r="EQG96" s="169"/>
      <c r="EQH96" s="170"/>
      <c r="EQI96" s="167"/>
      <c r="EQJ96" s="43"/>
      <c r="EQK96" s="208"/>
      <c r="EQL96" s="157"/>
      <c r="EQM96" s="157"/>
      <c r="EQN96" s="161"/>
      <c r="EQO96" s="161"/>
      <c r="EQP96" s="168"/>
      <c r="EQQ96" s="169"/>
      <c r="EQR96" s="170"/>
      <c r="EQS96" s="167"/>
      <c r="EQT96" s="43"/>
      <c r="EQU96" s="208"/>
      <c r="EQV96" s="157"/>
      <c r="EQW96" s="157"/>
      <c r="EQX96" s="161"/>
      <c r="EQY96" s="161"/>
      <c r="EQZ96" s="168"/>
      <c r="ERA96" s="169"/>
      <c r="ERB96" s="170"/>
      <c r="ERC96" s="167"/>
      <c r="ERD96" s="43"/>
      <c r="ERE96" s="208"/>
      <c r="ERF96" s="157"/>
      <c r="ERG96" s="157"/>
      <c r="ERH96" s="161"/>
      <c r="ERI96" s="161"/>
      <c r="ERJ96" s="168"/>
      <c r="ERK96" s="169"/>
      <c r="ERL96" s="170"/>
      <c r="ERM96" s="167"/>
      <c r="ERN96" s="43"/>
      <c r="ERO96" s="208"/>
      <c r="ERP96" s="157"/>
      <c r="ERQ96" s="157"/>
      <c r="ERR96" s="161"/>
      <c r="ERS96" s="161"/>
      <c r="ERT96" s="168"/>
      <c r="ERU96" s="169"/>
      <c r="ERV96" s="170"/>
      <c r="ERW96" s="167"/>
      <c r="ERX96" s="43"/>
      <c r="ERY96" s="208"/>
      <c r="ERZ96" s="157"/>
      <c r="ESA96" s="157"/>
      <c r="ESB96" s="161"/>
      <c r="ESC96" s="161"/>
      <c r="ESD96" s="168"/>
      <c r="ESE96" s="169"/>
      <c r="ESF96" s="170"/>
      <c r="ESG96" s="167"/>
      <c r="ESH96" s="43"/>
      <c r="ESI96" s="208"/>
      <c r="ESJ96" s="157"/>
      <c r="ESK96" s="157"/>
      <c r="ESL96" s="161"/>
      <c r="ESM96" s="161"/>
      <c r="ESN96" s="168"/>
      <c r="ESO96" s="169"/>
      <c r="ESP96" s="170"/>
      <c r="ESQ96" s="167"/>
      <c r="ESR96" s="43"/>
      <c r="ESS96" s="208"/>
      <c r="EST96" s="157"/>
      <c r="ESU96" s="157"/>
      <c r="ESV96" s="161"/>
      <c r="ESW96" s="161"/>
      <c r="ESX96" s="168"/>
      <c r="ESY96" s="169"/>
      <c r="ESZ96" s="170"/>
      <c r="ETA96" s="167"/>
      <c r="ETB96" s="43"/>
      <c r="ETC96" s="208"/>
      <c r="ETD96" s="157"/>
      <c r="ETE96" s="157"/>
      <c r="ETF96" s="161"/>
      <c r="ETG96" s="161"/>
      <c r="ETH96" s="168"/>
      <c r="ETI96" s="169"/>
      <c r="ETJ96" s="170"/>
      <c r="ETK96" s="167"/>
      <c r="ETL96" s="43"/>
      <c r="ETM96" s="208"/>
      <c r="ETN96" s="157"/>
      <c r="ETO96" s="157"/>
      <c r="ETP96" s="161"/>
      <c r="ETQ96" s="161"/>
      <c r="ETR96" s="168"/>
      <c r="ETS96" s="169"/>
      <c r="ETT96" s="170"/>
      <c r="ETU96" s="167"/>
      <c r="ETV96" s="43"/>
      <c r="ETW96" s="208"/>
      <c r="ETX96" s="157"/>
      <c r="ETY96" s="157"/>
      <c r="ETZ96" s="161"/>
      <c r="EUA96" s="161"/>
      <c r="EUB96" s="168"/>
      <c r="EUC96" s="169"/>
      <c r="EUD96" s="170"/>
      <c r="EUE96" s="167"/>
      <c r="EUF96" s="43"/>
      <c r="EUG96" s="208"/>
      <c r="EUH96" s="157"/>
      <c r="EUI96" s="157"/>
      <c r="EUJ96" s="161"/>
      <c r="EUK96" s="161"/>
      <c r="EUL96" s="168"/>
      <c r="EUM96" s="169"/>
      <c r="EUN96" s="170"/>
      <c r="EUO96" s="167"/>
      <c r="EUP96" s="43"/>
      <c r="EUQ96" s="208"/>
      <c r="EUR96" s="157"/>
      <c r="EUS96" s="157"/>
      <c r="EUT96" s="161"/>
      <c r="EUU96" s="161"/>
      <c r="EUV96" s="168"/>
      <c r="EUW96" s="169"/>
      <c r="EUX96" s="170"/>
      <c r="EUY96" s="167"/>
      <c r="EUZ96" s="43"/>
      <c r="EVA96" s="208"/>
      <c r="EVB96" s="157"/>
      <c r="EVC96" s="157"/>
      <c r="EVD96" s="161"/>
      <c r="EVE96" s="161"/>
      <c r="EVF96" s="168"/>
      <c r="EVG96" s="169"/>
      <c r="EVH96" s="170"/>
      <c r="EVI96" s="167"/>
      <c r="EVJ96" s="43"/>
      <c r="EVK96" s="208"/>
      <c r="EVL96" s="157"/>
      <c r="EVM96" s="157"/>
      <c r="EVN96" s="161"/>
      <c r="EVO96" s="161"/>
      <c r="EVP96" s="168"/>
      <c r="EVQ96" s="169"/>
      <c r="EVR96" s="170"/>
      <c r="EVS96" s="167"/>
      <c r="EVT96" s="43"/>
      <c r="EVU96" s="208"/>
      <c r="EVV96" s="157"/>
      <c r="EVW96" s="157"/>
      <c r="EVX96" s="161"/>
      <c r="EVY96" s="161"/>
      <c r="EVZ96" s="168"/>
      <c r="EWA96" s="169"/>
      <c r="EWB96" s="170"/>
      <c r="EWC96" s="167"/>
      <c r="EWD96" s="43"/>
      <c r="EWE96" s="208"/>
      <c r="EWF96" s="157"/>
      <c r="EWG96" s="157"/>
      <c r="EWH96" s="161"/>
      <c r="EWI96" s="161"/>
      <c r="EWJ96" s="168"/>
      <c r="EWK96" s="169"/>
      <c r="EWL96" s="170"/>
      <c r="EWM96" s="167"/>
      <c r="EWN96" s="43"/>
      <c r="EWO96" s="208"/>
      <c r="EWP96" s="157"/>
      <c r="EWQ96" s="157"/>
      <c r="EWR96" s="161"/>
      <c r="EWS96" s="161"/>
      <c r="EWT96" s="168"/>
      <c r="EWU96" s="169"/>
      <c r="EWV96" s="170"/>
      <c r="EWW96" s="167"/>
      <c r="EWX96" s="43"/>
      <c r="EWY96" s="208"/>
      <c r="EWZ96" s="157"/>
      <c r="EXA96" s="157"/>
      <c r="EXB96" s="161"/>
      <c r="EXC96" s="161"/>
      <c r="EXD96" s="168"/>
      <c r="EXE96" s="169"/>
      <c r="EXF96" s="170"/>
      <c r="EXG96" s="167"/>
      <c r="EXH96" s="43"/>
      <c r="EXI96" s="208"/>
      <c r="EXJ96" s="157"/>
      <c r="EXK96" s="157"/>
      <c r="EXL96" s="161"/>
      <c r="EXM96" s="161"/>
      <c r="EXN96" s="168"/>
      <c r="EXO96" s="169"/>
      <c r="EXP96" s="170"/>
      <c r="EXQ96" s="167"/>
      <c r="EXR96" s="43"/>
      <c r="EXS96" s="208"/>
      <c r="EXT96" s="157"/>
      <c r="EXU96" s="157"/>
      <c r="EXV96" s="161"/>
      <c r="EXW96" s="161"/>
      <c r="EXX96" s="168"/>
      <c r="EXY96" s="169"/>
      <c r="EXZ96" s="170"/>
      <c r="EYA96" s="167"/>
      <c r="EYB96" s="43"/>
      <c r="EYC96" s="208"/>
      <c r="EYD96" s="157"/>
      <c r="EYE96" s="157"/>
      <c r="EYF96" s="161"/>
      <c r="EYG96" s="161"/>
      <c r="EYH96" s="168"/>
      <c r="EYI96" s="169"/>
      <c r="EYJ96" s="170"/>
      <c r="EYK96" s="167"/>
      <c r="EYL96" s="43"/>
      <c r="EYM96" s="208"/>
      <c r="EYN96" s="157"/>
      <c r="EYO96" s="157"/>
      <c r="EYP96" s="161"/>
      <c r="EYQ96" s="161"/>
      <c r="EYR96" s="168"/>
      <c r="EYS96" s="169"/>
      <c r="EYT96" s="170"/>
      <c r="EYU96" s="167"/>
      <c r="EYV96" s="43"/>
      <c r="EYW96" s="208"/>
      <c r="EYX96" s="157"/>
      <c r="EYY96" s="157"/>
      <c r="EYZ96" s="161"/>
      <c r="EZA96" s="161"/>
      <c r="EZB96" s="168"/>
      <c r="EZC96" s="169"/>
      <c r="EZD96" s="170"/>
      <c r="EZE96" s="167"/>
      <c r="EZF96" s="43"/>
      <c r="EZG96" s="208"/>
      <c r="EZH96" s="157"/>
      <c r="EZI96" s="157"/>
      <c r="EZJ96" s="161"/>
      <c r="EZK96" s="161"/>
      <c r="EZL96" s="168"/>
      <c r="EZM96" s="169"/>
      <c r="EZN96" s="170"/>
      <c r="EZO96" s="167"/>
      <c r="EZP96" s="43"/>
      <c r="EZQ96" s="208"/>
      <c r="EZR96" s="157"/>
      <c r="EZS96" s="157"/>
      <c r="EZT96" s="161"/>
      <c r="EZU96" s="161"/>
      <c r="EZV96" s="168"/>
      <c r="EZW96" s="169"/>
      <c r="EZX96" s="170"/>
      <c r="EZY96" s="167"/>
      <c r="EZZ96" s="43"/>
      <c r="FAA96" s="208"/>
      <c r="FAB96" s="157"/>
      <c r="FAC96" s="157"/>
      <c r="FAD96" s="161"/>
      <c r="FAE96" s="161"/>
      <c r="FAF96" s="168"/>
      <c r="FAG96" s="169"/>
      <c r="FAH96" s="170"/>
      <c r="FAI96" s="167"/>
      <c r="FAJ96" s="43"/>
      <c r="FAK96" s="208"/>
      <c r="FAL96" s="157"/>
      <c r="FAM96" s="157"/>
      <c r="FAN96" s="161"/>
      <c r="FAO96" s="161"/>
      <c r="FAP96" s="168"/>
      <c r="FAQ96" s="169"/>
      <c r="FAR96" s="170"/>
      <c r="FAS96" s="167"/>
      <c r="FAT96" s="43"/>
      <c r="FAU96" s="208"/>
      <c r="FAV96" s="157"/>
      <c r="FAW96" s="157"/>
      <c r="FAX96" s="161"/>
      <c r="FAY96" s="161"/>
      <c r="FAZ96" s="168"/>
      <c r="FBA96" s="169"/>
      <c r="FBB96" s="170"/>
      <c r="FBC96" s="167"/>
      <c r="FBD96" s="43"/>
      <c r="FBE96" s="208"/>
      <c r="FBF96" s="157"/>
      <c r="FBG96" s="157"/>
      <c r="FBH96" s="161"/>
      <c r="FBI96" s="161"/>
      <c r="FBJ96" s="168"/>
      <c r="FBK96" s="169"/>
      <c r="FBL96" s="170"/>
      <c r="FBM96" s="167"/>
      <c r="FBN96" s="43"/>
      <c r="FBO96" s="208"/>
      <c r="FBP96" s="157"/>
      <c r="FBQ96" s="157"/>
      <c r="FBR96" s="161"/>
      <c r="FBS96" s="161"/>
      <c r="FBT96" s="168"/>
      <c r="FBU96" s="169"/>
      <c r="FBV96" s="170"/>
      <c r="FBW96" s="167"/>
      <c r="FBX96" s="43"/>
      <c r="FBY96" s="208"/>
      <c r="FBZ96" s="157"/>
      <c r="FCA96" s="157"/>
      <c r="FCB96" s="161"/>
      <c r="FCC96" s="161"/>
      <c r="FCD96" s="168"/>
      <c r="FCE96" s="169"/>
      <c r="FCF96" s="170"/>
      <c r="FCG96" s="167"/>
      <c r="FCH96" s="43"/>
      <c r="FCI96" s="208"/>
      <c r="FCJ96" s="157"/>
      <c r="FCK96" s="157"/>
      <c r="FCL96" s="161"/>
      <c r="FCM96" s="161"/>
      <c r="FCN96" s="168"/>
      <c r="FCO96" s="169"/>
      <c r="FCP96" s="170"/>
      <c r="FCQ96" s="167"/>
      <c r="FCR96" s="43"/>
      <c r="FCS96" s="208"/>
      <c r="FCT96" s="157"/>
      <c r="FCU96" s="157"/>
      <c r="FCV96" s="161"/>
      <c r="FCW96" s="161"/>
      <c r="FCX96" s="168"/>
      <c r="FCY96" s="169"/>
      <c r="FCZ96" s="170"/>
      <c r="FDA96" s="167"/>
      <c r="FDB96" s="43"/>
      <c r="FDC96" s="208"/>
      <c r="FDD96" s="157"/>
      <c r="FDE96" s="157"/>
      <c r="FDF96" s="161"/>
      <c r="FDG96" s="161"/>
      <c r="FDH96" s="168"/>
      <c r="FDI96" s="169"/>
      <c r="FDJ96" s="170"/>
      <c r="FDK96" s="167"/>
      <c r="FDL96" s="43"/>
      <c r="FDM96" s="208"/>
      <c r="FDN96" s="157"/>
      <c r="FDO96" s="157"/>
      <c r="FDP96" s="161"/>
      <c r="FDQ96" s="161"/>
      <c r="FDR96" s="168"/>
      <c r="FDS96" s="169"/>
      <c r="FDT96" s="170"/>
      <c r="FDU96" s="167"/>
      <c r="FDV96" s="43"/>
      <c r="FDW96" s="208"/>
      <c r="FDX96" s="157"/>
      <c r="FDY96" s="157"/>
      <c r="FDZ96" s="161"/>
      <c r="FEA96" s="161"/>
      <c r="FEB96" s="168"/>
      <c r="FEC96" s="169"/>
      <c r="FED96" s="170"/>
      <c r="FEE96" s="167"/>
      <c r="FEF96" s="43"/>
      <c r="FEG96" s="208"/>
      <c r="FEH96" s="157"/>
      <c r="FEI96" s="157"/>
      <c r="FEJ96" s="161"/>
      <c r="FEK96" s="161"/>
      <c r="FEL96" s="168"/>
      <c r="FEM96" s="169"/>
      <c r="FEN96" s="170"/>
      <c r="FEO96" s="167"/>
      <c r="FEP96" s="43"/>
      <c r="FEQ96" s="208"/>
      <c r="FER96" s="157"/>
      <c r="FES96" s="157"/>
      <c r="FET96" s="161"/>
      <c r="FEU96" s="161"/>
      <c r="FEV96" s="168"/>
      <c r="FEW96" s="169"/>
      <c r="FEX96" s="170"/>
      <c r="FEY96" s="167"/>
      <c r="FEZ96" s="43"/>
      <c r="FFA96" s="208"/>
      <c r="FFB96" s="157"/>
      <c r="FFC96" s="157"/>
      <c r="FFD96" s="161"/>
      <c r="FFE96" s="161"/>
      <c r="FFF96" s="168"/>
      <c r="FFG96" s="169"/>
      <c r="FFH96" s="170"/>
      <c r="FFI96" s="167"/>
      <c r="FFJ96" s="43"/>
      <c r="FFK96" s="208"/>
      <c r="FFL96" s="157"/>
      <c r="FFM96" s="157"/>
      <c r="FFN96" s="161"/>
      <c r="FFO96" s="161"/>
      <c r="FFP96" s="168"/>
      <c r="FFQ96" s="169"/>
      <c r="FFR96" s="170"/>
      <c r="FFS96" s="167"/>
      <c r="FFT96" s="43"/>
      <c r="FFU96" s="208"/>
      <c r="FFV96" s="157"/>
      <c r="FFW96" s="157"/>
      <c r="FFX96" s="161"/>
      <c r="FFY96" s="161"/>
      <c r="FFZ96" s="168"/>
      <c r="FGA96" s="169"/>
      <c r="FGB96" s="170"/>
      <c r="FGC96" s="167"/>
      <c r="FGD96" s="43"/>
      <c r="FGE96" s="208"/>
      <c r="FGF96" s="157"/>
      <c r="FGG96" s="157"/>
      <c r="FGH96" s="161"/>
      <c r="FGI96" s="161"/>
      <c r="FGJ96" s="168"/>
      <c r="FGK96" s="169"/>
      <c r="FGL96" s="170"/>
      <c r="FGM96" s="167"/>
      <c r="FGN96" s="43"/>
      <c r="FGO96" s="208"/>
      <c r="FGP96" s="157"/>
      <c r="FGQ96" s="157"/>
      <c r="FGR96" s="161"/>
      <c r="FGS96" s="161"/>
      <c r="FGT96" s="168"/>
      <c r="FGU96" s="169"/>
      <c r="FGV96" s="170"/>
      <c r="FGW96" s="167"/>
      <c r="FGX96" s="43"/>
      <c r="FGY96" s="208"/>
      <c r="FGZ96" s="157"/>
      <c r="FHA96" s="157"/>
      <c r="FHB96" s="161"/>
      <c r="FHC96" s="161"/>
      <c r="FHD96" s="168"/>
      <c r="FHE96" s="169"/>
      <c r="FHF96" s="170"/>
      <c r="FHG96" s="167"/>
      <c r="FHH96" s="43"/>
      <c r="FHI96" s="208"/>
      <c r="FHJ96" s="157"/>
      <c r="FHK96" s="157"/>
      <c r="FHL96" s="161"/>
      <c r="FHM96" s="161"/>
      <c r="FHN96" s="168"/>
      <c r="FHO96" s="169"/>
      <c r="FHP96" s="170"/>
      <c r="FHQ96" s="167"/>
      <c r="FHR96" s="43"/>
      <c r="FHS96" s="208"/>
      <c r="FHT96" s="157"/>
      <c r="FHU96" s="157"/>
      <c r="FHV96" s="161"/>
      <c r="FHW96" s="161"/>
      <c r="FHX96" s="168"/>
      <c r="FHY96" s="169"/>
      <c r="FHZ96" s="170"/>
      <c r="FIA96" s="167"/>
      <c r="FIB96" s="43"/>
      <c r="FIC96" s="208"/>
      <c r="FID96" s="157"/>
      <c r="FIE96" s="157"/>
      <c r="FIF96" s="161"/>
      <c r="FIG96" s="161"/>
      <c r="FIH96" s="168"/>
      <c r="FII96" s="169"/>
      <c r="FIJ96" s="170"/>
      <c r="FIK96" s="167"/>
      <c r="FIL96" s="43"/>
      <c r="FIM96" s="208"/>
      <c r="FIN96" s="157"/>
      <c r="FIO96" s="157"/>
      <c r="FIP96" s="161"/>
      <c r="FIQ96" s="161"/>
      <c r="FIR96" s="168"/>
      <c r="FIS96" s="169"/>
      <c r="FIT96" s="170"/>
      <c r="FIU96" s="167"/>
      <c r="FIV96" s="43"/>
      <c r="FIW96" s="208"/>
      <c r="FIX96" s="157"/>
      <c r="FIY96" s="157"/>
      <c r="FIZ96" s="161"/>
      <c r="FJA96" s="161"/>
      <c r="FJB96" s="168"/>
      <c r="FJC96" s="169"/>
      <c r="FJD96" s="170"/>
      <c r="FJE96" s="167"/>
      <c r="FJF96" s="43"/>
      <c r="FJG96" s="208"/>
      <c r="FJH96" s="157"/>
      <c r="FJI96" s="157"/>
      <c r="FJJ96" s="161"/>
      <c r="FJK96" s="161"/>
      <c r="FJL96" s="168"/>
      <c r="FJM96" s="169"/>
      <c r="FJN96" s="170"/>
      <c r="FJO96" s="167"/>
      <c r="FJP96" s="43"/>
      <c r="FJQ96" s="208"/>
      <c r="FJR96" s="157"/>
      <c r="FJS96" s="157"/>
      <c r="FJT96" s="161"/>
      <c r="FJU96" s="161"/>
      <c r="FJV96" s="168"/>
      <c r="FJW96" s="169"/>
      <c r="FJX96" s="170"/>
      <c r="FJY96" s="167"/>
      <c r="FJZ96" s="43"/>
      <c r="FKA96" s="208"/>
      <c r="FKB96" s="157"/>
      <c r="FKC96" s="157"/>
      <c r="FKD96" s="161"/>
      <c r="FKE96" s="161"/>
      <c r="FKF96" s="168"/>
      <c r="FKG96" s="169"/>
      <c r="FKH96" s="170"/>
      <c r="FKI96" s="167"/>
      <c r="FKJ96" s="43"/>
      <c r="FKK96" s="208"/>
      <c r="FKL96" s="157"/>
      <c r="FKM96" s="157"/>
      <c r="FKN96" s="161"/>
      <c r="FKO96" s="161"/>
      <c r="FKP96" s="168"/>
      <c r="FKQ96" s="169"/>
      <c r="FKR96" s="170"/>
      <c r="FKS96" s="167"/>
      <c r="FKT96" s="43"/>
      <c r="FKU96" s="208"/>
      <c r="FKV96" s="157"/>
      <c r="FKW96" s="157"/>
      <c r="FKX96" s="161"/>
      <c r="FKY96" s="161"/>
      <c r="FKZ96" s="168"/>
      <c r="FLA96" s="169"/>
      <c r="FLB96" s="170"/>
      <c r="FLC96" s="167"/>
      <c r="FLD96" s="43"/>
      <c r="FLE96" s="208"/>
      <c r="FLF96" s="157"/>
      <c r="FLG96" s="157"/>
      <c r="FLH96" s="161"/>
      <c r="FLI96" s="161"/>
      <c r="FLJ96" s="168"/>
      <c r="FLK96" s="169"/>
      <c r="FLL96" s="170"/>
      <c r="FLM96" s="167"/>
      <c r="FLN96" s="43"/>
      <c r="FLO96" s="208"/>
      <c r="FLP96" s="157"/>
      <c r="FLQ96" s="157"/>
      <c r="FLR96" s="161"/>
      <c r="FLS96" s="161"/>
      <c r="FLT96" s="168"/>
      <c r="FLU96" s="169"/>
      <c r="FLV96" s="170"/>
      <c r="FLW96" s="167"/>
      <c r="FLX96" s="43"/>
      <c r="FLY96" s="208"/>
      <c r="FLZ96" s="157"/>
      <c r="FMA96" s="157"/>
      <c r="FMB96" s="161"/>
      <c r="FMC96" s="161"/>
      <c r="FMD96" s="168"/>
      <c r="FME96" s="169"/>
      <c r="FMF96" s="170"/>
      <c r="FMG96" s="167"/>
      <c r="FMH96" s="43"/>
      <c r="FMI96" s="208"/>
      <c r="FMJ96" s="157"/>
      <c r="FMK96" s="157"/>
      <c r="FML96" s="161"/>
      <c r="FMM96" s="161"/>
      <c r="FMN96" s="168"/>
      <c r="FMO96" s="169"/>
      <c r="FMP96" s="170"/>
      <c r="FMQ96" s="167"/>
      <c r="FMR96" s="43"/>
      <c r="FMS96" s="208"/>
      <c r="FMT96" s="157"/>
      <c r="FMU96" s="157"/>
      <c r="FMV96" s="161"/>
      <c r="FMW96" s="161"/>
      <c r="FMX96" s="168"/>
      <c r="FMY96" s="169"/>
      <c r="FMZ96" s="170"/>
      <c r="FNA96" s="167"/>
      <c r="FNB96" s="43"/>
      <c r="FNC96" s="208"/>
      <c r="FND96" s="157"/>
      <c r="FNE96" s="157"/>
      <c r="FNF96" s="161"/>
      <c r="FNG96" s="161"/>
      <c r="FNH96" s="168"/>
      <c r="FNI96" s="169"/>
      <c r="FNJ96" s="170"/>
      <c r="FNK96" s="167"/>
      <c r="FNL96" s="43"/>
      <c r="FNM96" s="208"/>
      <c r="FNN96" s="157"/>
      <c r="FNO96" s="157"/>
      <c r="FNP96" s="161"/>
      <c r="FNQ96" s="161"/>
      <c r="FNR96" s="168"/>
      <c r="FNS96" s="169"/>
      <c r="FNT96" s="170"/>
      <c r="FNU96" s="167"/>
      <c r="FNV96" s="43"/>
      <c r="FNW96" s="208"/>
      <c r="FNX96" s="157"/>
      <c r="FNY96" s="157"/>
      <c r="FNZ96" s="161"/>
      <c r="FOA96" s="161"/>
      <c r="FOB96" s="168"/>
      <c r="FOC96" s="169"/>
      <c r="FOD96" s="170"/>
      <c r="FOE96" s="167"/>
      <c r="FOF96" s="43"/>
      <c r="FOG96" s="208"/>
      <c r="FOH96" s="157"/>
      <c r="FOI96" s="157"/>
      <c r="FOJ96" s="161"/>
      <c r="FOK96" s="161"/>
      <c r="FOL96" s="168"/>
      <c r="FOM96" s="169"/>
      <c r="FON96" s="170"/>
      <c r="FOO96" s="167"/>
      <c r="FOP96" s="43"/>
      <c r="FOQ96" s="208"/>
      <c r="FOR96" s="157"/>
      <c r="FOS96" s="157"/>
      <c r="FOT96" s="161"/>
      <c r="FOU96" s="161"/>
      <c r="FOV96" s="168"/>
      <c r="FOW96" s="169"/>
      <c r="FOX96" s="170"/>
      <c r="FOY96" s="167"/>
      <c r="FOZ96" s="43"/>
      <c r="FPA96" s="208"/>
      <c r="FPB96" s="157"/>
      <c r="FPC96" s="157"/>
      <c r="FPD96" s="161"/>
      <c r="FPE96" s="161"/>
      <c r="FPF96" s="168"/>
      <c r="FPG96" s="169"/>
      <c r="FPH96" s="170"/>
      <c r="FPI96" s="167"/>
      <c r="FPJ96" s="43"/>
      <c r="FPK96" s="208"/>
      <c r="FPL96" s="157"/>
      <c r="FPM96" s="157"/>
      <c r="FPN96" s="161"/>
      <c r="FPO96" s="161"/>
      <c r="FPP96" s="168"/>
      <c r="FPQ96" s="169"/>
      <c r="FPR96" s="170"/>
      <c r="FPS96" s="167"/>
      <c r="FPT96" s="43"/>
      <c r="FPU96" s="208"/>
      <c r="FPV96" s="157"/>
      <c r="FPW96" s="157"/>
      <c r="FPX96" s="161"/>
      <c r="FPY96" s="161"/>
      <c r="FPZ96" s="168"/>
      <c r="FQA96" s="169"/>
      <c r="FQB96" s="170"/>
      <c r="FQC96" s="167"/>
      <c r="FQD96" s="43"/>
      <c r="FQE96" s="208"/>
      <c r="FQF96" s="157"/>
      <c r="FQG96" s="157"/>
      <c r="FQH96" s="161"/>
      <c r="FQI96" s="161"/>
      <c r="FQJ96" s="168"/>
      <c r="FQK96" s="169"/>
      <c r="FQL96" s="170"/>
      <c r="FQM96" s="167"/>
      <c r="FQN96" s="43"/>
      <c r="FQO96" s="208"/>
      <c r="FQP96" s="157"/>
      <c r="FQQ96" s="157"/>
      <c r="FQR96" s="161"/>
      <c r="FQS96" s="161"/>
      <c r="FQT96" s="168"/>
      <c r="FQU96" s="169"/>
      <c r="FQV96" s="170"/>
      <c r="FQW96" s="167"/>
      <c r="FQX96" s="43"/>
      <c r="FQY96" s="208"/>
      <c r="FQZ96" s="157"/>
      <c r="FRA96" s="157"/>
      <c r="FRB96" s="161"/>
      <c r="FRC96" s="161"/>
      <c r="FRD96" s="168"/>
      <c r="FRE96" s="169"/>
      <c r="FRF96" s="170"/>
      <c r="FRG96" s="167"/>
      <c r="FRH96" s="43"/>
      <c r="FRI96" s="208"/>
      <c r="FRJ96" s="157"/>
      <c r="FRK96" s="157"/>
      <c r="FRL96" s="161"/>
      <c r="FRM96" s="161"/>
      <c r="FRN96" s="168"/>
      <c r="FRO96" s="169"/>
      <c r="FRP96" s="170"/>
      <c r="FRQ96" s="167"/>
      <c r="FRR96" s="43"/>
      <c r="FRS96" s="208"/>
      <c r="FRT96" s="157"/>
      <c r="FRU96" s="157"/>
      <c r="FRV96" s="161"/>
      <c r="FRW96" s="161"/>
      <c r="FRX96" s="168"/>
      <c r="FRY96" s="169"/>
      <c r="FRZ96" s="170"/>
      <c r="FSA96" s="167"/>
      <c r="FSB96" s="43"/>
      <c r="FSC96" s="208"/>
      <c r="FSD96" s="157"/>
      <c r="FSE96" s="157"/>
      <c r="FSF96" s="161"/>
      <c r="FSG96" s="161"/>
      <c r="FSH96" s="168"/>
      <c r="FSI96" s="169"/>
      <c r="FSJ96" s="170"/>
      <c r="FSK96" s="167"/>
      <c r="FSL96" s="43"/>
      <c r="FSM96" s="208"/>
      <c r="FSN96" s="157"/>
      <c r="FSO96" s="157"/>
      <c r="FSP96" s="161"/>
      <c r="FSQ96" s="161"/>
      <c r="FSR96" s="168"/>
      <c r="FSS96" s="169"/>
      <c r="FST96" s="170"/>
      <c r="FSU96" s="167"/>
      <c r="FSV96" s="43"/>
      <c r="FSW96" s="208"/>
      <c r="FSX96" s="157"/>
      <c r="FSY96" s="157"/>
      <c r="FSZ96" s="161"/>
      <c r="FTA96" s="161"/>
      <c r="FTB96" s="168"/>
      <c r="FTC96" s="169"/>
      <c r="FTD96" s="170"/>
      <c r="FTE96" s="167"/>
      <c r="FTF96" s="43"/>
      <c r="FTG96" s="208"/>
      <c r="FTH96" s="157"/>
      <c r="FTI96" s="157"/>
      <c r="FTJ96" s="161"/>
      <c r="FTK96" s="161"/>
      <c r="FTL96" s="168"/>
      <c r="FTM96" s="169"/>
      <c r="FTN96" s="170"/>
      <c r="FTO96" s="167"/>
      <c r="FTP96" s="43"/>
      <c r="FTQ96" s="208"/>
      <c r="FTR96" s="157"/>
      <c r="FTS96" s="157"/>
      <c r="FTT96" s="161"/>
      <c r="FTU96" s="161"/>
      <c r="FTV96" s="168"/>
      <c r="FTW96" s="169"/>
      <c r="FTX96" s="170"/>
      <c r="FTY96" s="167"/>
      <c r="FTZ96" s="43"/>
      <c r="FUA96" s="208"/>
      <c r="FUB96" s="157"/>
      <c r="FUC96" s="157"/>
      <c r="FUD96" s="161"/>
      <c r="FUE96" s="161"/>
      <c r="FUF96" s="168"/>
      <c r="FUG96" s="169"/>
      <c r="FUH96" s="170"/>
      <c r="FUI96" s="167"/>
      <c r="FUJ96" s="43"/>
      <c r="FUK96" s="208"/>
      <c r="FUL96" s="157"/>
      <c r="FUM96" s="157"/>
      <c r="FUN96" s="161"/>
      <c r="FUO96" s="161"/>
      <c r="FUP96" s="168"/>
      <c r="FUQ96" s="169"/>
      <c r="FUR96" s="170"/>
      <c r="FUS96" s="167"/>
      <c r="FUT96" s="43"/>
      <c r="FUU96" s="208"/>
      <c r="FUV96" s="157"/>
      <c r="FUW96" s="157"/>
      <c r="FUX96" s="161"/>
      <c r="FUY96" s="161"/>
      <c r="FUZ96" s="168"/>
      <c r="FVA96" s="169"/>
      <c r="FVB96" s="170"/>
      <c r="FVC96" s="167"/>
      <c r="FVD96" s="43"/>
      <c r="FVE96" s="208"/>
      <c r="FVF96" s="157"/>
      <c r="FVG96" s="157"/>
      <c r="FVH96" s="161"/>
      <c r="FVI96" s="161"/>
      <c r="FVJ96" s="168"/>
      <c r="FVK96" s="169"/>
      <c r="FVL96" s="170"/>
      <c r="FVM96" s="167"/>
      <c r="FVN96" s="43"/>
      <c r="FVO96" s="208"/>
      <c r="FVP96" s="157"/>
      <c r="FVQ96" s="157"/>
      <c r="FVR96" s="161"/>
      <c r="FVS96" s="161"/>
      <c r="FVT96" s="168"/>
      <c r="FVU96" s="169"/>
      <c r="FVV96" s="170"/>
      <c r="FVW96" s="167"/>
      <c r="FVX96" s="43"/>
      <c r="FVY96" s="208"/>
      <c r="FVZ96" s="157"/>
      <c r="FWA96" s="157"/>
      <c r="FWB96" s="161"/>
      <c r="FWC96" s="161"/>
      <c r="FWD96" s="168"/>
      <c r="FWE96" s="169"/>
      <c r="FWF96" s="170"/>
      <c r="FWG96" s="167"/>
      <c r="FWH96" s="43"/>
      <c r="FWI96" s="208"/>
      <c r="FWJ96" s="157"/>
      <c r="FWK96" s="157"/>
      <c r="FWL96" s="161"/>
      <c r="FWM96" s="161"/>
      <c r="FWN96" s="168"/>
      <c r="FWO96" s="169"/>
      <c r="FWP96" s="170"/>
      <c r="FWQ96" s="167"/>
      <c r="FWR96" s="43"/>
      <c r="FWS96" s="208"/>
      <c r="FWT96" s="157"/>
      <c r="FWU96" s="157"/>
      <c r="FWV96" s="161"/>
      <c r="FWW96" s="161"/>
      <c r="FWX96" s="168"/>
      <c r="FWY96" s="169"/>
      <c r="FWZ96" s="170"/>
      <c r="FXA96" s="167"/>
      <c r="FXB96" s="43"/>
      <c r="FXC96" s="208"/>
      <c r="FXD96" s="157"/>
      <c r="FXE96" s="157"/>
      <c r="FXF96" s="161"/>
      <c r="FXG96" s="161"/>
      <c r="FXH96" s="168"/>
      <c r="FXI96" s="169"/>
      <c r="FXJ96" s="170"/>
      <c r="FXK96" s="167"/>
      <c r="FXL96" s="43"/>
      <c r="FXM96" s="208"/>
      <c r="FXN96" s="157"/>
      <c r="FXO96" s="157"/>
      <c r="FXP96" s="161"/>
      <c r="FXQ96" s="161"/>
      <c r="FXR96" s="168"/>
      <c r="FXS96" s="169"/>
      <c r="FXT96" s="170"/>
      <c r="FXU96" s="167"/>
      <c r="FXV96" s="43"/>
      <c r="FXW96" s="208"/>
      <c r="FXX96" s="157"/>
      <c r="FXY96" s="157"/>
      <c r="FXZ96" s="161"/>
      <c r="FYA96" s="161"/>
      <c r="FYB96" s="168"/>
      <c r="FYC96" s="169"/>
      <c r="FYD96" s="170"/>
      <c r="FYE96" s="167"/>
      <c r="FYF96" s="43"/>
      <c r="FYG96" s="208"/>
      <c r="FYH96" s="157"/>
      <c r="FYI96" s="157"/>
      <c r="FYJ96" s="161"/>
      <c r="FYK96" s="161"/>
      <c r="FYL96" s="168"/>
      <c r="FYM96" s="169"/>
      <c r="FYN96" s="170"/>
      <c r="FYO96" s="167"/>
      <c r="FYP96" s="43"/>
      <c r="FYQ96" s="208"/>
      <c r="FYR96" s="157"/>
      <c r="FYS96" s="157"/>
      <c r="FYT96" s="161"/>
      <c r="FYU96" s="161"/>
      <c r="FYV96" s="168"/>
      <c r="FYW96" s="169"/>
      <c r="FYX96" s="170"/>
      <c r="FYY96" s="167"/>
      <c r="FYZ96" s="43"/>
      <c r="FZA96" s="208"/>
      <c r="FZB96" s="157"/>
      <c r="FZC96" s="157"/>
      <c r="FZD96" s="161"/>
      <c r="FZE96" s="161"/>
      <c r="FZF96" s="168"/>
      <c r="FZG96" s="169"/>
      <c r="FZH96" s="170"/>
      <c r="FZI96" s="167"/>
      <c r="FZJ96" s="43"/>
      <c r="FZK96" s="208"/>
      <c r="FZL96" s="157"/>
      <c r="FZM96" s="157"/>
      <c r="FZN96" s="161"/>
      <c r="FZO96" s="161"/>
      <c r="FZP96" s="168"/>
      <c r="FZQ96" s="169"/>
      <c r="FZR96" s="170"/>
      <c r="FZS96" s="167"/>
      <c r="FZT96" s="43"/>
      <c r="FZU96" s="208"/>
      <c r="FZV96" s="157"/>
      <c r="FZW96" s="157"/>
      <c r="FZX96" s="161"/>
      <c r="FZY96" s="161"/>
      <c r="FZZ96" s="168"/>
      <c r="GAA96" s="169"/>
      <c r="GAB96" s="170"/>
      <c r="GAC96" s="167"/>
      <c r="GAD96" s="43"/>
      <c r="GAE96" s="208"/>
      <c r="GAF96" s="157"/>
      <c r="GAG96" s="157"/>
      <c r="GAH96" s="161"/>
      <c r="GAI96" s="161"/>
      <c r="GAJ96" s="168"/>
      <c r="GAK96" s="169"/>
      <c r="GAL96" s="170"/>
      <c r="GAM96" s="167"/>
      <c r="GAN96" s="43"/>
      <c r="GAO96" s="208"/>
      <c r="GAP96" s="157"/>
      <c r="GAQ96" s="157"/>
      <c r="GAR96" s="161"/>
      <c r="GAS96" s="161"/>
      <c r="GAT96" s="168"/>
      <c r="GAU96" s="169"/>
      <c r="GAV96" s="170"/>
      <c r="GAW96" s="167"/>
      <c r="GAX96" s="43"/>
      <c r="GAY96" s="208"/>
      <c r="GAZ96" s="157"/>
      <c r="GBA96" s="157"/>
      <c r="GBB96" s="161"/>
      <c r="GBC96" s="161"/>
      <c r="GBD96" s="168"/>
      <c r="GBE96" s="169"/>
      <c r="GBF96" s="170"/>
      <c r="GBG96" s="167"/>
      <c r="GBH96" s="43"/>
      <c r="GBI96" s="208"/>
      <c r="GBJ96" s="157"/>
      <c r="GBK96" s="157"/>
      <c r="GBL96" s="161"/>
      <c r="GBM96" s="161"/>
      <c r="GBN96" s="168"/>
      <c r="GBO96" s="169"/>
      <c r="GBP96" s="170"/>
      <c r="GBQ96" s="167"/>
      <c r="GBR96" s="43"/>
      <c r="GBS96" s="208"/>
      <c r="GBT96" s="157"/>
      <c r="GBU96" s="157"/>
      <c r="GBV96" s="161"/>
      <c r="GBW96" s="161"/>
      <c r="GBX96" s="168"/>
      <c r="GBY96" s="169"/>
      <c r="GBZ96" s="170"/>
      <c r="GCA96" s="167"/>
      <c r="GCB96" s="43"/>
      <c r="GCC96" s="208"/>
      <c r="GCD96" s="157"/>
      <c r="GCE96" s="157"/>
      <c r="GCF96" s="161"/>
      <c r="GCG96" s="161"/>
      <c r="GCH96" s="168"/>
      <c r="GCI96" s="169"/>
      <c r="GCJ96" s="170"/>
      <c r="GCK96" s="167"/>
      <c r="GCL96" s="43"/>
      <c r="GCM96" s="208"/>
      <c r="GCN96" s="157"/>
      <c r="GCO96" s="157"/>
      <c r="GCP96" s="161"/>
      <c r="GCQ96" s="161"/>
      <c r="GCR96" s="168"/>
      <c r="GCS96" s="169"/>
      <c r="GCT96" s="170"/>
      <c r="GCU96" s="167"/>
      <c r="GCV96" s="43"/>
      <c r="GCW96" s="208"/>
      <c r="GCX96" s="157"/>
      <c r="GCY96" s="157"/>
      <c r="GCZ96" s="161"/>
      <c r="GDA96" s="161"/>
      <c r="GDB96" s="168"/>
      <c r="GDC96" s="169"/>
      <c r="GDD96" s="170"/>
      <c r="GDE96" s="167"/>
      <c r="GDF96" s="43"/>
      <c r="GDG96" s="208"/>
      <c r="GDH96" s="157"/>
      <c r="GDI96" s="157"/>
      <c r="GDJ96" s="161"/>
      <c r="GDK96" s="161"/>
      <c r="GDL96" s="168"/>
      <c r="GDM96" s="169"/>
      <c r="GDN96" s="170"/>
      <c r="GDO96" s="167"/>
      <c r="GDP96" s="43"/>
      <c r="GDQ96" s="208"/>
      <c r="GDR96" s="157"/>
      <c r="GDS96" s="157"/>
      <c r="GDT96" s="161"/>
      <c r="GDU96" s="161"/>
      <c r="GDV96" s="168"/>
      <c r="GDW96" s="169"/>
      <c r="GDX96" s="170"/>
      <c r="GDY96" s="167"/>
      <c r="GDZ96" s="43"/>
      <c r="GEA96" s="208"/>
      <c r="GEB96" s="157"/>
      <c r="GEC96" s="157"/>
      <c r="GED96" s="161"/>
      <c r="GEE96" s="161"/>
      <c r="GEF96" s="168"/>
      <c r="GEG96" s="169"/>
      <c r="GEH96" s="170"/>
      <c r="GEI96" s="167"/>
      <c r="GEJ96" s="43"/>
      <c r="GEK96" s="208"/>
      <c r="GEL96" s="157"/>
      <c r="GEM96" s="157"/>
      <c r="GEN96" s="161"/>
      <c r="GEO96" s="161"/>
      <c r="GEP96" s="168"/>
      <c r="GEQ96" s="169"/>
      <c r="GER96" s="170"/>
      <c r="GES96" s="167"/>
      <c r="GET96" s="43"/>
      <c r="GEU96" s="208"/>
      <c r="GEV96" s="157"/>
      <c r="GEW96" s="157"/>
      <c r="GEX96" s="161"/>
      <c r="GEY96" s="161"/>
      <c r="GEZ96" s="168"/>
      <c r="GFA96" s="169"/>
      <c r="GFB96" s="170"/>
      <c r="GFC96" s="167"/>
      <c r="GFD96" s="43"/>
      <c r="GFE96" s="208"/>
      <c r="GFF96" s="157"/>
      <c r="GFG96" s="157"/>
      <c r="GFH96" s="161"/>
      <c r="GFI96" s="161"/>
      <c r="GFJ96" s="168"/>
      <c r="GFK96" s="169"/>
      <c r="GFL96" s="170"/>
      <c r="GFM96" s="167"/>
      <c r="GFN96" s="43"/>
      <c r="GFO96" s="208"/>
      <c r="GFP96" s="157"/>
      <c r="GFQ96" s="157"/>
      <c r="GFR96" s="161"/>
      <c r="GFS96" s="161"/>
      <c r="GFT96" s="168"/>
      <c r="GFU96" s="169"/>
      <c r="GFV96" s="170"/>
      <c r="GFW96" s="167"/>
      <c r="GFX96" s="43"/>
      <c r="GFY96" s="208"/>
      <c r="GFZ96" s="157"/>
      <c r="GGA96" s="157"/>
      <c r="GGB96" s="161"/>
      <c r="GGC96" s="161"/>
      <c r="GGD96" s="168"/>
      <c r="GGE96" s="169"/>
      <c r="GGF96" s="170"/>
      <c r="GGG96" s="167"/>
      <c r="GGH96" s="43"/>
      <c r="GGI96" s="208"/>
      <c r="GGJ96" s="157"/>
      <c r="GGK96" s="157"/>
      <c r="GGL96" s="161"/>
      <c r="GGM96" s="161"/>
      <c r="GGN96" s="168"/>
      <c r="GGO96" s="169"/>
      <c r="GGP96" s="170"/>
      <c r="GGQ96" s="167"/>
      <c r="GGR96" s="43"/>
      <c r="GGS96" s="208"/>
      <c r="GGT96" s="157"/>
      <c r="GGU96" s="157"/>
      <c r="GGV96" s="161"/>
      <c r="GGW96" s="161"/>
      <c r="GGX96" s="168"/>
      <c r="GGY96" s="169"/>
      <c r="GGZ96" s="170"/>
      <c r="GHA96" s="167"/>
      <c r="GHB96" s="43"/>
      <c r="GHC96" s="208"/>
      <c r="GHD96" s="157"/>
      <c r="GHE96" s="157"/>
      <c r="GHF96" s="161"/>
      <c r="GHG96" s="161"/>
      <c r="GHH96" s="168"/>
      <c r="GHI96" s="169"/>
      <c r="GHJ96" s="170"/>
      <c r="GHK96" s="167"/>
      <c r="GHL96" s="43"/>
      <c r="GHM96" s="208"/>
      <c r="GHN96" s="157"/>
      <c r="GHO96" s="157"/>
      <c r="GHP96" s="161"/>
      <c r="GHQ96" s="161"/>
      <c r="GHR96" s="168"/>
      <c r="GHS96" s="169"/>
      <c r="GHT96" s="170"/>
      <c r="GHU96" s="167"/>
      <c r="GHV96" s="43"/>
      <c r="GHW96" s="208"/>
      <c r="GHX96" s="157"/>
      <c r="GHY96" s="157"/>
      <c r="GHZ96" s="161"/>
      <c r="GIA96" s="161"/>
      <c r="GIB96" s="168"/>
      <c r="GIC96" s="169"/>
      <c r="GID96" s="170"/>
      <c r="GIE96" s="167"/>
      <c r="GIF96" s="43"/>
      <c r="GIG96" s="208"/>
      <c r="GIH96" s="157"/>
      <c r="GII96" s="157"/>
      <c r="GIJ96" s="161"/>
      <c r="GIK96" s="161"/>
      <c r="GIL96" s="168"/>
      <c r="GIM96" s="169"/>
      <c r="GIN96" s="170"/>
      <c r="GIO96" s="167"/>
      <c r="GIP96" s="43"/>
      <c r="GIQ96" s="208"/>
      <c r="GIR96" s="157"/>
      <c r="GIS96" s="157"/>
      <c r="GIT96" s="161"/>
      <c r="GIU96" s="161"/>
      <c r="GIV96" s="168"/>
      <c r="GIW96" s="169"/>
      <c r="GIX96" s="170"/>
      <c r="GIY96" s="167"/>
      <c r="GIZ96" s="43"/>
      <c r="GJA96" s="208"/>
      <c r="GJB96" s="157"/>
      <c r="GJC96" s="157"/>
      <c r="GJD96" s="161"/>
      <c r="GJE96" s="161"/>
      <c r="GJF96" s="168"/>
      <c r="GJG96" s="169"/>
      <c r="GJH96" s="170"/>
      <c r="GJI96" s="167"/>
      <c r="GJJ96" s="43"/>
      <c r="GJK96" s="208"/>
      <c r="GJL96" s="157"/>
      <c r="GJM96" s="157"/>
      <c r="GJN96" s="161"/>
      <c r="GJO96" s="161"/>
      <c r="GJP96" s="168"/>
      <c r="GJQ96" s="169"/>
      <c r="GJR96" s="170"/>
      <c r="GJS96" s="167"/>
      <c r="GJT96" s="43"/>
      <c r="GJU96" s="208"/>
      <c r="GJV96" s="157"/>
      <c r="GJW96" s="157"/>
      <c r="GJX96" s="161"/>
      <c r="GJY96" s="161"/>
      <c r="GJZ96" s="168"/>
      <c r="GKA96" s="169"/>
      <c r="GKB96" s="170"/>
      <c r="GKC96" s="167"/>
      <c r="GKD96" s="43"/>
      <c r="GKE96" s="208"/>
      <c r="GKF96" s="157"/>
      <c r="GKG96" s="157"/>
      <c r="GKH96" s="161"/>
      <c r="GKI96" s="161"/>
      <c r="GKJ96" s="168"/>
      <c r="GKK96" s="169"/>
      <c r="GKL96" s="170"/>
      <c r="GKM96" s="167"/>
      <c r="GKN96" s="43"/>
      <c r="GKO96" s="208"/>
      <c r="GKP96" s="157"/>
      <c r="GKQ96" s="157"/>
      <c r="GKR96" s="161"/>
      <c r="GKS96" s="161"/>
      <c r="GKT96" s="168"/>
      <c r="GKU96" s="169"/>
      <c r="GKV96" s="170"/>
      <c r="GKW96" s="167"/>
      <c r="GKX96" s="43"/>
      <c r="GKY96" s="208"/>
      <c r="GKZ96" s="157"/>
      <c r="GLA96" s="157"/>
      <c r="GLB96" s="161"/>
      <c r="GLC96" s="161"/>
      <c r="GLD96" s="168"/>
      <c r="GLE96" s="169"/>
      <c r="GLF96" s="170"/>
      <c r="GLG96" s="167"/>
      <c r="GLH96" s="43"/>
      <c r="GLI96" s="208"/>
      <c r="GLJ96" s="157"/>
      <c r="GLK96" s="157"/>
      <c r="GLL96" s="161"/>
      <c r="GLM96" s="161"/>
      <c r="GLN96" s="168"/>
      <c r="GLO96" s="169"/>
      <c r="GLP96" s="170"/>
      <c r="GLQ96" s="167"/>
      <c r="GLR96" s="43"/>
      <c r="GLS96" s="208"/>
      <c r="GLT96" s="157"/>
      <c r="GLU96" s="157"/>
      <c r="GLV96" s="161"/>
      <c r="GLW96" s="161"/>
      <c r="GLX96" s="168"/>
      <c r="GLY96" s="169"/>
      <c r="GLZ96" s="170"/>
      <c r="GMA96" s="167"/>
      <c r="GMB96" s="43"/>
      <c r="GMC96" s="208"/>
      <c r="GMD96" s="157"/>
      <c r="GME96" s="157"/>
      <c r="GMF96" s="161"/>
      <c r="GMG96" s="161"/>
      <c r="GMH96" s="168"/>
      <c r="GMI96" s="169"/>
      <c r="GMJ96" s="170"/>
      <c r="GMK96" s="167"/>
      <c r="GML96" s="43"/>
      <c r="GMM96" s="208"/>
      <c r="GMN96" s="157"/>
      <c r="GMO96" s="157"/>
      <c r="GMP96" s="161"/>
      <c r="GMQ96" s="161"/>
      <c r="GMR96" s="168"/>
      <c r="GMS96" s="169"/>
      <c r="GMT96" s="170"/>
      <c r="GMU96" s="167"/>
      <c r="GMV96" s="43"/>
      <c r="GMW96" s="208"/>
      <c r="GMX96" s="157"/>
      <c r="GMY96" s="157"/>
      <c r="GMZ96" s="161"/>
      <c r="GNA96" s="161"/>
      <c r="GNB96" s="168"/>
      <c r="GNC96" s="169"/>
      <c r="GND96" s="170"/>
      <c r="GNE96" s="167"/>
      <c r="GNF96" s="43"/>
      <c r="GNG96" s="208"/>
      <c r="GNH96" s="157"/>
      <c r="GNI96" s="157"/>
      <c r="GNJ96" s="161"/>
      <c r="GNK96" s="161"/>
      <c r="GNL96" s="168"/>
      <c r="GNM96" s="169"/>
      <c r="GNN96" s="170"/>
      <c r="GNO96" s="167"/>
      <c r="GNP96" s="43"/>
      <c r="GNQ96" s="208"/>
      <c r="GNR96" s="157"/>
      <c r="GNS96" s="157"/>
      <c r="GNT96" s="161"/>
      <c r="GNU96" s="161"/>
      <c r="GNV96" s="168"/>
      <c r="GNW96" s="169"/>
      <c r="GNX96" s="170"/>
      <c r="GNY96" s="167"/>
      <c r="GNZ96" s="43"/>
      <c r="GOA96" s="208"/>
      <c r="GOB96" s="157"/>
      <c r="GOC96" s="157"/>
      <c r="GOD96" s="161"/>
      <c r="GOE96" s="161"/>
      <c r="GOF96" s="168"/>
      <c r="GOG96" s="169"/>
      <c r="GOH96" s="170"/>
      <c r="GOI96" s="167"/>
      <c r="GOJ96" s="43"/>
      <c r="GOK96" s="208"/>
      <c r="GOL96" s="157"/>
      <c r="GOM96" s="157"/>
      <c r="GON96" s="161"/>
      <c r="GOO96" s="161"/>
      <c r="GOP96" s="168"/>
      <c r="GOQ96" s="169"/>
      <c r="GOR96" s="170"/>
      <c r="GOS96" s="167"/>
      <c r="GOT96" s="43"/>
      <c r="GOU96" s="208"/>
      <c r="GOV96" s="157"/>
      <c r="GOW96" s="157"/>
      <c r="GOX96" s="161"/>
      <c r="GOY96" s="161"/>
      <c r="GOZ96" s="168"/>
      <c r="GPA96" s="169"/>
      <c r="GPB96" s="170"/>
      <c r="GPC96" s="167"/>
      <c r="GPD96" s="43"/>
      <c r="GPE96" s="208"/>
      <c r="GPF96" s="157"/>
      <c r="GPG96" s="157"/>
      <c r="GPH96" s="161"/>
      <c r="GPI96" s="161"/>
      <c r="GPJ96" s="168"/>
      <c r="GPK96" s="169"/>
      <c r="GPL96" s="170"/>
      <c r="GPM96" s="167"/>
      <c r="GPN96" s="43"/>
      <c r="GPO96" s="208"/>
      <c r="GPP96" s="157"/>
      <c r="GPQ96" s="157"/>
      <c r="GPR96" s="161"/>
      <c r="GPS96" s="161"/>
      <c r="GPT96" s="168"/>
      <c r="GPU96" s="169"/>
      <c r="GPV96" s="170"/>
      <c r="GPW96" s="167"/>
      <c r="GPX96" s="43"/>
      <c r="GPY96" s="208"/>
      <c r="GPZ96" s="157"/>
      <c r="GQA96" s="157"/>
      <c r="GQB96" s="161"/>
      <c r="GQC96" s="161"/>
      <c r="GQD96" s="168"/>
      <c r="GQE96" s="169"/>
      <c r="GQF96" s="170"/>
      <c r="GQG96" s="167"/>
      <c r="GQH96" s="43"/>
      <c r="GQI96" s="208"/>
      <c r="GQJ96" s="157"/>
      <c r="GQK96" s="157"/>
      <c r="GQL96" s="161"/>
      <c r="GQM96" s="161"/>
      <c r="GQN96" s="168"/>
      <c r="GQO96" s="169"/>
      <c r="GQP96" s="170"/>
      <c r="GQQ96" s="167"/>
      <c r="GQR96" s="43"/>
      <c r="GQS96" s="208"/>
      <c r="GQT96" s="157"/>
      <c r="GQU96" s="157"/>
      <c r="GQV96" s="161"/>
      <c r="GQW96" s="161"/>
      <c r="GQX96" s="168"/>
      <c r="GQY96" s="169"/>
      <c r="GQZ96" s="170"/>
      <c r="GRA96" s="167"/>
      <c r="GRB96" s="43"/>
      <c r="GRC96" s="208"/>
      <c r="GRD96" s="157"/>
      <c r="GRE96" s="157"/>
      <c r="GRF96" s="161"/>
      <c r="GRG96" s="161"/>
      <c r="GRH96" s="168"/>
      <c r="GRI96" s="169"/>
      <c r="GRJ96" s="170"/>
      <c r="GRK96" s="167"/>
      <c r="GRL96" s="43"/>
      <c r="GRM96" s="208"/>
      <c r="GRN96" s="157"/>
      <c r="GRO96" s="157"/>
      <c r="GRP96" s="161"/>
      <c r="GRQ96" s="161"/>
      <c r="GRR96" s="168"/>
      <c r="GRS96" s="169"/>
      <c r="GRT96" s="170"/>
      <c r="GRU96" s="167"/>
      <c r="GRV96" s="43"/>
      <c r="GRW96" s="208"/>
      <c r="GRX96" s="157"/>
      <c r="GRY96" s="157"/>
      <c r="GRZ96" s="161"/>
      <c r="GSA96" s="161"/>
      <c r="GSB96" s="168"/>
      <c r="GSC96" s="169"/>
      <c r="GSD96" s="170"/>
      <c r="GSE96" s="167"/>
      <c r="GSF96" s="43"/>
      <c r="GSG96" s="208"/>
      <c r="GSH96" s="157"/>
      <c r="GSI96" s="157"/>
      <c r="GSJ96" s="161"/>
      <c r="GSK96" s="161"/>
      <c r="GSL96" s="168"/>
      <c r="GSM96" s="169"/>
      <c r="GSN96" s="170"/>
      <c r="GSO96" s="167"/>
      <c r="GSP96" s="43"/>
      <c r="GSQ96" s="208"/>
      <c r="GSR96" s="157"/>
      <c r="GSS96" s="157"/>
      <c r="GST96" s="161"/>
      <c r="GSU96" s="161"/>
      <c r="GSV96" s="168"/>
      <c r="GSW96" s="169"/>
      <c r="GSX96" s="170"/>
      <c r="GSY96" s="167"/>
      <c r="GSZ96" s="43"/>
      <c r="GTA96" s="208"/>
      <c r="GTB96" s="157"/>
      <c r="GTC96" s="157"/>
      <c r="GTD96" s="161"/>
      <c r="GTE96" s="161"/>
      <c r="GTF96" s="168"/>
      <c r="GTG96" s="169"/>
      <c r="GTH96" s="170"/>
      <c r="GTI96" s="167"/>
      <c r="GTJ96" s="43"/>
      <c r="GTK96" s="208"/>
      <c r="GTL96" s="157"/>
      <c r="GTM96" s="157"/>
      <c r="GTN96" s="161"/>
      <c r="GTO96" s="161"/>
      <c r="GTP96" s="168"/>
      <c r="GTQ96" s="169"/>
      <c r="GTR96" s="170"/>
      <c r="GTS96" s="167"/>
      <c r="GTT96" s="43"/>
      <c r="GTU96" s="208"/>
      <c r="GTV96" s="157"/>
      <c r="GTW96" s="157"/>
      <c r="GTX96" s="161"/>
      <c r="GTY96" s="161"/>
      <c r="GTZ96" s="168"/>
      <c r="GUA96" s="169"/>
      <c r="GUB96" s="170"/>
      <c r="GUC96" s="167"/>
      <c r="GUD96" s="43"/>
      <c r="GUE96" s="208"/>
      <c r="GUF96" s="157"/>
      <c r="GUG96" s="157"/>
      <c r="GUH96" s="161"/>
      <c r="GUI96" s="161"/>
      <c r="GUJ96" s="168"/>
      <c r="GUK96" s="169"/>
      <c r="GUL96" s="170"/>
      <c r="GUM96" s="167"/>
      <c r="GUN96" s="43"/>
      <c r="GUO96" s="208"/>
      <c r="GUP96" s="157"/>
      <c r="GUQ96" s="157"/>
      <c r="GUR96" s="161"/>
      <c r="GUS96" s="161"/>
      <c r="GUT96" s="168"/>
      <c r="GUU96" s="169"/>
      <c r="GUV96" s="170"/>
      <c r="GUW96" s="167"/>
      <c r="GUX96" s="43"/>
      <c r="GUY96" s="208"/>
      <c r="GUZ96" s="157"/>
      <c r="GVA96" s="157"/>
      <c r="GVB96" s="161"/>
      <c r="GVC96" s="161"/>
      <c r="GVD96" s="168"/>
      <c r="GVE96" s="169"/>
      <c r="GVF96" s="170"/>
      <c r="GVG96" s="167"/>
      <c r="GVH96" s="43"/>
      <c r="GVI96" s="208"/>
      <c r="GVJ96" s="157"/>
      <c r="GVK96" s="157"/>
      <c r="GVL96" s="161"/>
      <c r="GVM96" s="161"/>
      <c r="GVN96" s="168"/>
      <c r="GVO96" s="169"/>
      <c r="GVP96" s="170"/>
      <c r="GVQ96" s="167"/>
      <c r="GVR96" s="43"/>
      <c r="GVS96" s="208"/>
      <c r="GVT96" s="157"/>
      <c r="GVU96" s="157"/>
      <c r="GVV96" s="161"/>
      <c r="GVW96" s="161"/>
      <c r="GVX96" s="168"/>
      <c r="GVY96" s="169"/>
      <c r="GVZ96" s="170"/>
      <c r="GWA96" s="167"/>
      <c r="GWB96" s="43"/>
      <c r="GWC96" s="208"/>
      <c r="GWD96" s="157"/>
      <c r="GWE96" s="157"/>
      <c r="GWF96" s="161"/>
      <c r="GWG96" s="161"/>
      <c r="GWH96" s="168"/>
      <c r="GWI96" s="169"/>
      <c r="GWJ96" s="170"/>
      <c r="GWK96" s="167"/>
      <c r="GWL96" s="43"/>
      <c r="GWM96" s="208"/>
      <c r="GWN96" s="157"/>
      <c r="GWO96" s="157"/>
      <c r="GWP96" s="161"/>
      <c r="GWQ96" s="161"/>
      <c r="GWR96" s="168"/>
      <c r="GWS96" s="169"/>
      <c r="GWT96" s="170"/>
      <c r="GWU96" s="167"/>
      <c r="GWV96" s="43"/>
      <c r="GWW96" s="208"/>
      <c r="GWX96" s="157"/>
      <c r="GWY96" s="157"/>
      <c r="GWZ96" s="161"/>
      <c r="GXA96" s="161"/>
      <c r="GXB96" s="168"/>
      <c r="GXC96" s="169"/>
      <c r="GXD96" s="170"/>
      <c r="GXE96" s="167"/>
      <c r="GXF96" s="43"/>
      <c r="GXG96" s="208"/>
      <c r="GXH96" s="157"/>
      <c r="GXI96" s="157"/>
      <c r="GXJ96" s="161"/>
      <c r="GXK96" s="161"/>
      <c r="GXL96" s="168"/>
      <c r="GXM96" s="169"/>
      <c r="GXN96" s="170"/>
      <c r="GXO96" s="167"/>
      <c r="GXP96" s="43"/>
      <c r="GXQ96" s="208"/>
      <c r="GXR96" s="157"/>
      <c r="GXS96" s="157"/>
      <c r="GXT96" s="161"/>
      <c r="GXU96" s="161"/>
      <c r="GXV96" s="168"/>
      <c r="GXW96" s="169"/>
      <c r="GXX96" s="170"/>
      <c r="GXY96" s="167"/>
      <c r="GXZ96" s="43"/>
      <c r="GYA96" s="208"/>
      <c r="GYB96" s="157"/>
      <c r="GYC96" s="157"/>
      <c r="GYD96" s="161"/>
      <c r="GYE96" s="161"/>
      <c r="GYF96" s="168"/>
      <c r="GYG96" s="169"/>
      <c r="GYH96" s="170"/>
      <c r="GYI96" s="167"/>
      <c r="GYJ96" s="43"/>
      <c r="GYK96" s="208"/>
      <c r="GYL96" s="157"/>
      <c r="GYM96" s="157"/>
      <c r="GYN96" s="161"/>
      <c r="GYO96" s="161"/>
      <c r="GYP96" s="168"/>
      <c r="GYQ96" s="169"/>
      <c r="GYR96" s="170"/>
      <c r="GYS96" s="167"/>
      <c r="GYT96" s="43"/>
      <c r="GYU96" s="208"/>
      <c r="GYV96" s="157"/>
      <c r="GYW96" s="157"/>
      <c r="GYX96" s="161"/>
      <c r="GYY96" s="161"/>
      <c r="GYZ96" s="168"/>
      <c r="GZA96" s="169"/>
      <c r="GZB96" s="170"/>
      <c r="GZC96" s="167"/>
      <c r="GZD96" s="43"/>
      <c r="GZE96" s="208"/>
      <c r="GZF96" s="157"/>
      <c r="GZG96" s="157"/>
      <c r="GZH96" s="161"/>
      <c r="GZI96" s="161"/>
      <c r="GZJ96" s="168"/>
      <c r="GZK96" s="169"/>
      <c r="GZL96" s="170"/>
      <c r="GZM96" s="167"/>
      <c r="GZN96" s="43"/>
      <c r="GZO96" s="208"/>
      <c r="GZP96" s="157"/>
      <c r="GZQ96" s="157"/>
      <c r="GZR96" s="161"/>
      <c r="GZS96" s="161"/>
      <c r="GZT96" s="168"/>
      <c r="GZU96" s="169"/>
      <c r="GZV96" s="170"/>
      <c r="GZW96" s="167"/>
      <c r="GZX96" s="43"/>
      <c r="GZY96" s="208"/>
      <c r="GZZ96" s="157"/>
      <c r="HAA96" s="157"/>
      <c r="HAB96" s="161"/>
      <c r="HAC96" s="161"/>
      <c r="HAD96" s="168"/>
      <c r="HAE96" s="169"/>
      <c r="HAF96" s="170"/>
      <c r="HAG96" s="167"/>
      <c r="HAH96" s="43"/>
      <c r="HAI96" s="208"/>
      <c r="HAJ96" s="157"/>
      <c r="HAK96" s="157"/>
      <c r="HAL96" s="161"/>
      <c r="HAM96" s="161"/>
      <c r="HAN96" s="168"/>
      <c r="HAO96" s="169"/>
      <c r="HAP96" s="170"/>
      <c r="HAQ96" s="167"/>
      <c r="HAR96" s="43"/>
      <c r="HAS96" s="208"/>
      <c r="HAT96" s="157"/>
      <c r="HAU96" s="157"/>
      <c r="HAV96" s="161"/>
      <c r="HAW96" s="161"/>
      <c r="HAX96" s="168"/>
      <c r="HAY96" s="169"/>
      <c r="HAZ96" s="170"/>
      <c r="HBA96" s="167"/>
      <c r="HBB96" s="43"/>
      <c r="HBC96" s="208"/>
      <c r="HBD96" s="157"/>
      <c r="HBE96" s="157"/>
      <c r="HBF96" s="161"/>
      <c r="HBG96" s="161"/>
      <c r="HBH96" s="168"/>
      <c r="HBI96" s="169"/>
      <c r="HBJ96" s="170"/>
      <c r="HBK96" s="167"/>
      <c r="HBL96" s="43"/>
      <c r="HBM96" s="208"/>
      <c r="HBN96" s="157"/>
      <c r="HBO96" s="157"/>
      <c r="HBP96" s="161"/>
      <c r="HBQ96" s="161"/>
      <c r="HBR96" s="168"/>
      <c r="HBS96" s="169"/>
      <c r="HBT96" s="170"/>
      <c r="HBU96" s="167"/>
      <c r="HBV96" s="43"/>
      <c r="HBW96" s="208"/>
      <c r="HBX96" s="157"/>
      <c r="HBY96" s="157"/>
      <c r="HBZ96" s="161"/>
      <c r="HCA96" s="161"/>
      <c r="HCB96" s="168"/>
      <c r="HCC96" s="169"/>
      <c r="HCD96" s="170"/>
      <c r="HCE96" s="167"/>
      <c r="HCF96" s="43"/>
      <c r="HCG96" s="208"/>
      <c r="HCH96" s="157"/>
      <c r="HCI96" s="157"/>
      <c r="HCJ96" s="161"/>
      <c r="HCK96" s="161"/>
      <c r="HCL96" s="168"/>
      <c r="HCM96" s="169"/>
      <c r="HCN96" s="170"/>
      <c r="HCO96" s="167"/>
      <c r="HCP96" s="43"/>
      <c r="HCQ96" s="208"/>
      <c r="HCR96" s="157"/>
      <c r="HCS96" s="157"/>
      <c r="HCT96" s="161"/>
      <c r="HCU96" s="161"/>
      <c r="HCV96" s="168"/>
      <c r="HCW96" s="169"/>
      <c r="HCX96" s="170"/>
      <c r="HCY96" s="167"/>
      <c r="HCZ96" s="43"/>
      <c r="HDA96" s="208"/>
      <c r="HDB96" s="157"/>
      <c r="HDC96" s="157"/>
      <c r="HDD96" s="161"/>
      <c r="HDE96" s="161"/>
      <c r="HDF96" s="168"/>
      <c r="HDG96" s="169"/>
      <c r="HDH96" s="170"/>
      <c r="HDI96" s="167"/>
      <c r="HDJ96" s="43"/>
      <c r="HDK96" s="208"/>
      <c r="HDL96" s="157"/>
      <c r="HDM96" s="157"/>
      <c r="HDN96" s="161"/>
      <c r="HDO96" s="161"/>
      <c r="HDP96" s="168"/>
      <c r="HDQ96" s="169"/>
      <c r="HDR96" s="170"/>
      <c r="HDS96" s="167"/>
      <c r="HDT96" s="43"/>
      <c r="HDU96" s="208"/>
      <c r="HDV96" s="157"/>
      <c r="HDW96" s="157"/>
      <c r="HDX96" s="161"/>
      <c r="HDY96" s="161"/>
      <c r="HDZ96" s="168"/>
      <c r="HEA96" s="169"/>
      <c r="HEB96" s="170"/>
      <c r="HEC96" s="167"/>
      <c r="HED96" s="43"/>
      <c r="HEE96" s="208"/>
      <c r="HEF96" s="157"/>
      <c r="HEG96" s="157"/>
      <c r="HEH96" s="161"/>
      <c r="HEI96" s="161"/>
      <c r="HEJ96" s="168"/>
      <c r="HEK96" s="169"/>
      <c r="HEL96" s="170"/>
      <c r="HEM96" s="167"/>
      <c r="HEN96" s="43"/>
      <c r="HEO96" s="208"/>
      <c r="HEP96" s="157"/>
      <c r="HEQ96" s="157"/>
      <c r="HER96" s="161"/>
      <c r="HES96" s="161"/>
      <c r="HET96" s="168"/>
      <c r="HEU96" s="169"/>
      <c r="HEV96" s="170"/>
      <c r="HEW96" s="167"/>
      <c r="HEX96" s="43"/>
      <c r="HEY96" s="208"/>
      <c r="HEZ96" s="157"/>
      <c r="HFA96" s="157"/>
      <c r="HFB96" s="161"/>
      <c r="HFC96" s="161"/>
      <c r="HFD96" s="168"/>
      <c r="HFE96" s="169"/>
      <c r="HFF96" s="170"/>
      <c r="HFG96" s="167"/>
      <c r="HFH96" s="43"/>
      <c r="HFI96" s="208"/>
      <c r="HFJ96" s="157"/>
      <c r="HFK96" s="157"/>
      <c r="HFL96" s="161"/>
      <c r="HFM96" s="161"/>
      <c r="HFN96" s="168"/>
      <c r="HFO96" s="169"/>
      <c r="HFP96" s="170"/>
      <c r="HFQ96" s="167"/>
      <c r="HFR96" s="43"/>
      <c r="HFS96" s="208"/>
      <c r="HFT96" s="157"/>
      <c r="HFU96" s="157"/>
      <c r="HFV96" s="161"/>
      <c r="HFW96" s="161"/>
      <c r="HFX96" s="168"/>
      <c r="HFY96" s="169"/>
      <c r="HFZ96" s="170"/>
      <c r="HGA96" s="167"/>
      <c r="HGB96" s="43"/>
      <c r="HGC96" s="208"/>
      <c r="HGD96" s="157"/>
      <c r="HGE96" s="157"/>
      <c r="HGF96" s="161"/>
      <c r="HGG96" s="161"/>
      <c r="HGH96" s="168"/>
      <c r="HGI96" s="169"/>
      <c r="HGJ96" s="170"/>
      <c r="HGK96" s="167"/>
      <c r="HGL96" s="43"/>
      <c r="HGM96" s="208"/>
      <c r="HGN96" s="157"/>
      <c r="HGO96" s="157"/>
      <c r="HGP96" s="161"/>
      <c r="HGQ96" s="161"/>
      <c r="HGR96" s="168"/>
      <c r="HGS96" s="169"/>
      <c r="HGT96" s="170"/>
      <c r="HGU96" s="167"/>
      <c r="HGV96" s="43"/>
      <c r="HGW96" s="208"/>
      <c r="HGX96" s="157"/>
      <c r="HGY96" s="157"/>
      <c r="HGZ96" s="161"/>
      <c r="HHA96" s="161"/>
      <c r="HHB96" s="168"/>
      <c r="HHC96" s="169"/>
      <c r="HHD96" s="170"/>
      <c r="HHE96" s="167"/>
      <c r="HHF96" s="43"/>
      <c r="HHG96" s="208"/>
      <c r="HHH96" s="157"/>
      <c r="HHI96" s="157"/>
      <c r="HHJ96" s="161"/>
      <c r="HHK96" s="161"/>
      <c r="HHL96" s="168"/>
      <c r="HHM96" s="169"/>
      <c r="HHN96" s="170"/>
      <c r="HHO96" s="167"/>
      <c r="HHP96" s="43"/>
      <c r="HHQ96" s="208"/>
      <c r="HHR96" s="157"/>
      <c r="HHS96" s="157"/>
      <c r="HHT96" s="161"/>
      <c r="HHU96" s="161"/>
      <c r="HHV96" s="168"/>
      <c r="HHW96" s="169"/>
      <c r="HHX96" s="170"/>
      <c r="HHY96" s="167"/>
      <c r="HHZ96" s="43"/>
      <c r="HIA96" s="208"/>
      <c r="HIB96" s="157"/>
      <c r="HIC96" s="157"/>
      <c r="HID96" s="161"/>
      <c r="HIE96" s="161"/>
      <c r="HIF96" s="168"/>
      <c r="HIG96" s="169"/>
      <c r="HIH96" s="170"/>
      <c r="HII96" s="167"/>
      <c r="HIJ96" s="43"/>
      <c r="HIK96" s="208"/>
      <c r="HIL96" s="157"/>
      <c r="HIM96" s="157"/>
      <c r="HIN96" s="161"/>
      <c r="HIO96" s="161"/>
      <c r="HIP96" s="168"/>
      <c r="HIQ96" s="169"/>
      <c r="HIR96" s="170"/>
      <c r="HIS96" s="167"/>
      <c r="HIT96" s="43"/>
      <c r="HIU96" s="208"/>
      <c r="HIV96" s="157"/>
      <c r="HIW96" s="157"/>
      <c r="HIX96" s="161"/>
      <c r="HIY96" s="161"/>
      <c r="HIZ96" s="168"/>
      <c r="HJA96" s="169"/>
      <c r="HJB96" s="170"/>
      <c r="HJC96" s="167"/>
      <c r="HJD96" s="43"/>
      <c r="HJE96" s="208"/>
      <c r="HJF96" s="157"/>
      <c r="HJG96" s="157"/>
      <c r="HJH96" s="161"/>
      <c r="HJI96" s="161"/>
      <c r="HJJ96" s="168"/>
      <c r="HJK96" s="169"/>
      <c r="HJL96" s="170"/>
      <c r="HJM96" s="167"/>
      <c r="HJN96" s="43"/>
      <c r="HJO96" s="208"/>
      <c r="HJP96" s="157"/>
      <c r="HJQ96" s="157"/>
      <c r="HJR96" s="161"/>
      <c r="HJS96" s="161"/>
      <c r="HJT96" s="168"/>
      <c r="HJU96" s="169"/>
      <c r="HJV96" s="170"/>
      <c r="HJW96" s="167"/>
      <c r="HJX96" s="43"/>
      <c r="HJY96" s="208"/>
      <c r="HJZ96" s="157"/>
      <c r="HKA96" s="157"/>
      <c r="HKB96" s="161"/>
      <c r="HKC96" s="161"/>
      <c r="HKD96" s="168"/>
      <c r="HKE96" s="169"/>
      <c r="HKF96" s="170"/>
      <c r="HKG96" s="167"/>
      <c r="HKH96" s="43"/>
      <c r="HKI96" s="208"/>
      <c r="HKJ96" s="157"/>
      <c r="HKK96" s="157"/>
      <c r="HKL96" s="161"/>
      <c r="HKM96" s="161"/>
      <c r="HKN96" s="168"/>
      <c r="HKO96" s="169"/>
      <c r="HKP96" s="170"/>
      <c r="HKQ96" s="167"/>
      <c r="HKR96" s="43"/>
      <c r="HKS96" s="208"/>
      <c r="HKT96" s="157"/>
      <c r="HKU96" s="157"/>
      <c r="HKV96" s="161"/>
      <c r="HKW96" s="161"/>
      <c r="HKX96" s="168"/>
      <c r="HKY96" s="169"/>
      <c r="HKZ96" s="170"/>
      <c r="HLA96" s="167"/>
      <c r="HLB96" s="43"/>
      <c r="HLC96" s="208"/>
      <c r="HLD96" s="157"/>
      <c r="HLE96" s="157"/>
      <c r="HLF96" s="161"/>
      <c r="HLG96" s="161"/>
      <c r="HLH96" s="168"/>
      <c r="HLI96" s="169"/>
      <c r="HLJ96" s="170"/>
      <c r="HLK96" s="167"/>
      <c r="HLL96" s="43"/>
      <c r="HLM96" s="208"/>
      <c r="HLN96" s="157"/>
      <c r="HLO96" s="157"/>
      <c r="HLP96" s="161"/>
      <c r="HLQ96" s="161"/>
      <c r="HLR96" s="168"/>
      <c r="HLS96" s="169"/>
      <c r="HLT96" s="170"/>
      <c r="HLU96" s="167"/>
      <c r="HLV96" s="43"/>
      <c r="HLW96" s="208"/>
      <c r="HLX96" s="157"/>
      <c r="HLY96" s="157"/>
      <c r="HLZ96" s="161"/>
      <c r="HMA96" s="161"/>
      <c r="HMB96" s="168"/>
      <c r="HMC96" s="169"/>
      <c r="HMD96" s="170"/>
      <c r="HME96" s="167"/>
      <c r="HMF96" s="43"/>
      <c r="HMG96" s="208"/>
      <c r="HMH96" s="157"/>
      <c r="HMI96" s="157"/>
      <c r="HMJ96" s="161"/>
      <c r="HMK96" s="161"/>
      <c r="HML96" s="168"/>
      <c r="HMM96" s="169"/>
      <c r="HMN96" s="170"/>
      <c r="HMO96" s="167"/>
      <c r="HMP96" s="43"/>
      <c r="HMQ96" s="208"/>
      <c r="HMR96" s="157"/>
      <c r="HMS96" s="157"/>
      <c r="HMT96" s="161"/>
      <c r="HMU96" s="161"/>
      <c r="HMV96" s="168"/>
      <c r="HMW96" s="169"/>
      <c r="HMX96" s="170"/>
      <c r="HMY96" s="167"/>
      <c r="HMZ96" s="43"/>
      <c r="HNA96" s="208"/>
      <c r="HNB96" s="157"/>
      <c r="HNC96" s="157"/>
      <c r="HND96" s="161"/>
      <c r="HNE96" s="161"/>
      <c r="HNF96" s="168"/>
      <c r="HNG96" s="169"/>
      <c r="HNH96" s="170"/>
      <c r="HNI96" s="167"/>
      <c r="HNJ96" s="43"/>
      <c r="HNK96" s="208"/>
      <c r="HNL96" s="157"/>
      <c r="HNM96" s="157"/>
      <c r="HNN96" s="161"/>
      <c r="HNO96" s="161"/>
      <c r="HNP96" s="168"/>
      <c r="HNQ96" s="169"/>
      <c r="HNR96" s="170"/>
      <c r="HNS96" s="167"/>
      <c r="HNT96" s="43"/>
      <c r="HNU96" s="208"/>
      <c r="HNV96" s="157"/>
      <c r="HNW96" s="157"/>
      <c r="HNX96" s="161"/>
      <c r="HNY96" s="161"/>
      <c r="HNZ96" s="168"/>
      <c r="HOA96" s="169"/>
      <c r="HOB96" s="170"/>
      <c r="HOC96" s="167"/>
      <c r="HOD96" s="43"/>
      <c r="HOE96" s="208"/>
      <c r="HOF96" s="157"/>
      <c r="HOG96" s="157"/>
      <c r="HOH96" s="161"/>
      <c r="HOI96" s="161"/>
      <c r="HOJ96" s="168"/>
      <c r="HOK96" s="169"/>
      <c r="HOL96" s="170"/>
      <c r="HOM96" s="167"/>
      <c r="HON96" s="43"/>
      <c r="HOO96" s="208"/>
      <c r="HOP96" s="157"/>
      <c r="HOQ96" s="157"/>
      <c r="HOR96" s="161"/>
      <c r="HOS96" s="161"/>
      <c r="HOT96" s="168"/>
      <c r="HOU96" s="169"/>
      <c r="HOV96" s="170"/>
      <c r="HOW96" s="167"/>
      <c r="HOX96" s="43"/>
      <c r="HOY96" s="208"/>
      <c r="HOZ96" s="157"/>
      <c r="HPA96" s="157"/>
      <c r="HPB96" s="161"/>
      <c r="HPC96" s="161"/>
      <c r="HPD96" s="168"/>
      <c r="HPE96" s="169"/>
      <c r="HPF96" s="170"/>
      <c r="HPG96" s="167"/>
      <c r="HPH96" s="43"/>
      <c r="HPI96" s="208"/>
      <c r="HPJ96" s="157"/>
      <c r="HPK96" s="157"/>
      <c r="HPL96" s="161"/>
      <c r="HPM96" s="161"/>
      <c r="HPN96" s="168"/>
      <c r="HPO96" s="169"/>
      <c r="HPP96" s="170"/>
      <c r="HPQ96" s="167"/>
      <c r="HPR96" s="43"/>
      <c r="HPS96" s="208"/>
      <c r="HPT96" s="157"/>
      <c r="HPU96" s="157"/>
      <c r="HPV96" s="161"/>
      <c r="HPW96" s="161"/>
      <c r="HPX96" s="168"/>
      <c r="HPY96" s="169"/>
      <c r="HPZ96" s="170"/>
      <c r="HQA96" s="167"/>
      <c r="HQB96" s="43"/>
      <c r="HQC96" s="208"/>
      <c r="HQD96" s="157"/>
      <c r="HQE96" s="157"/>
      <c r="HQF96" s="161"/>
      <c r="HQG96" s="161"/>
      <c r="HQH96" s="168"/>
      <c r="HQI96" s="169"/>
      <c r="HQJ96" s="170"/>
      <c r="HQK96" s="167"/>
      <c r="HQL96" s="43"/>
      <c r="HQM96" s="208"/>
      <c r="HQN96" s="157"/>
      <c r="HQO96" s="157"/>
      <c r="HQP96" s="161"/>
      <c r="HQQ96" s="161"/>
      <c r="HQR96" s="168"/>
      <c r="HQS96" s="169"/>
      <c r="HQT96" s="170"/>
      <c r="HQU96" s="167"/>
      <c r="HQV96" s="43"/>
      <c r="HQW96" s="208"/>
      <c r="HQX96" s="157"/>
      <c r="HQY96" s="157"/>
      <c r="HQZ96" s="161"/>
      <c r="HRA96" s="161"/>
      <c r="HRB96" s="168"/>
      <c r="HRC96" s="169"/>
      <c r="HRD96" s="170"/>
      <c r="HRE96" s="167"/>
      <c r="HRF96" s="43"/>
      <c r="HRG96" s="208"/>
      <c r="HRH96" s="157"/>
      <c r="HRI96" s="157"/>
      <c r="HRJ96" s="161"/>
      <c r="HRK96" s="161"/>
      <c r="HRL96" s="168"/>
      <c r="HRM96" s="169"/>
      <c r="HRN96" s="170"/>
      <c r="HRO96" s="167"/>
      <c r="HRP96" s="43"/>
      <c r="HRQ96" s="208"/>
      <c r="HRR96" s="157"/>
      <c r="HRS96" s="157"/>
      <c r="HRT96" s="161"/>
      <c r="HRU96" s="161"/>
      <c r="HRV96" s="168"/>
      <c r="HRW96" s="169"/>
      <c r="HRX96" s="170"/>
      <c r="HRY96" s="167"/>
      <c r="HRZ96" s="43"/>
      <c r="HSA96" s="208"/>
      <c r="HSB96" s="157"/>
      <c r="HSC96" s="157"/>
      <c r="HSD96" s="161"/>
      <c r="HSE96" s="161"/>
      <c r="HSF96" s="168"/>
      <c r="HSG96" s="169"/>
      <c r="HSH96" s="170"/>
      <c r="HSI96" s="167"/>
      <c r="HSJ96" s="43"/>
      <c r="HSK96" s="208"/>
      <c r="HSL96" s="157"/>
      <c r="HSM96" s="157"/>
      <c r="HSN96" s="161"/>
      <c r="HSO96" s="161"/>
      <c r="HSP96" s="168"/>
      <c r="HSQ96" s="169"/>
      <c r="HSR96" s="170"/>
      <c r="HSS96" s="167"/>
      <c r="HST96" s="43"/>
      <c r="HSU96" s="208"/>
      <c r="HSV96" s="157"/>
      <c r="HSW96" s="157"/>
      <c r="HSX96" s="161"/>
      <c r="HSY96" s="161"/>
      <c r="HSZ96" s="168"/>
      <c r="HTA96" s="169"/>
      <c r="HTB96" s="170"/>
      <c r="HTC96" s="167"/>
      <c r="HTD96" s="43"/>
      <c r="HTE96" s="208"/>
      <c r="HTF96" s="157"/>
      <c r="HTG96" s="157"/>
      <c r="HTH96" s="161"/>
      <c r="HTI96" s="161"/>
      <c r="HTJ96" s="168"/>
      <c r="HTK96" s="169"/>
      <c r="HTL96" s="170"/>
      <c r="HTM96" s="167"/>
      <c r="HTN96" s="43"/>
      <c r="HTO96" s="208"/>
      <c r="HTP96" s="157"/>
      <c r="HTQ96" s="157"/>
      <c r="HTR96" s="161"/>
      <c r="HTS96" s="161"/>
      <c r="HTT96" s="168"/>
      <c r="HTU96" s="169"/>
      <c r="HTV96" s="170"/>
      <c r="HTW96" s="167"/>
      <c r="HTX96" s="43"/>
      <c r="HTY96" s="208"/>
      <c r="HTZ96" s="157"/>
      <c r="HUA96" s="157"/>
      <c r="HUB96" s="161"/>
      <c r="HUC96" s="161"/>
      <c r="HUD96" s="168"/>
      <c r="HUE96" s="169"/>
      <c r="HUF96" s="170"/>
      <c r="HUG96" s="167"/>
      <c r="HUH96" s="43"/>
      <c r="HUI96" s="208"/>
      <c r="HUJ96" s="157"/>
      <c r="HUK96" s="157"/>
      <c r="HUL96" s="161"/>
      <c r="HUM96" s="161"/>
      <c r="HUN96" s="168"/>
      <c r="HUO96" s="169"/>
      <c r="HUP96" s="170"/>
      <c r="HUQ96" s="167"/>
      <c r="HUR96" s="43"/>
      <c r="HUS96" s="208"/>
      <c r="HUT96" s="157"/>
      <c r="HUU96" s="157"/>
      <c r="HUV96" s="161"/>
      <c r="HUW96" s="161"/>
      <c r="HUX96" s="168"/>
      <c r="HUY96" s="169"/>
      <c r="HUZ96" s="170"/>
      <c r="HVA96" s="167"/>
      <c r="HVB96" s="43"/>
      <c r="HVC96" s="208"/>
      <c r="HVD96" s="157"/>
      <c r="HVE96" s="157"/>
      <c r="HVF96" s="161"/>
      <c r="HVG96" s="161"/>
      <c r="HVH96" s="168"/>
      <c r="HVI96" s="169"/>
      <c r="HVJ96" s="170"/>
      <c r="HVK96" s="167"/>
      <c r="HVL96" s="43"/>
      <c r="HVM96" s="208"/>
      <c r="HVN96" s="157"/>
      <c r="HVO96" s="157"/>
      <c r="HVP96" s="161"/>
      <c r="HVQ96" s="161"/>
      <c r="HVR96" s="168"/>
      <c r="HVS96" s="169"/>
      <c r="HVT96" s="170"/>
      <c r="HVU96" s="167"/>
      <c r="HVV96" s="43"/>
      <c r="HVW96" s="208"/>
      <c r="HVX96" s="157"/>
      <c r="HVY96" s="157"/>
      <c r="HVZ96" s="161"/>
      <c r="HWA96" s="161"/>
      <c r="HWB96" s="168"/>
      <c r="HWC96" s="169"/>
      <c r="HWD96" s="170"/>
      <c r="HWE96" s="167"/>
      <c r="HWF96" s="43"/>
      <c r="HWG96" s="208"/>
      <c r="HWH96" s="157"/>
      <c r="HWI96" s="157"/>
      <c r="HWJ96" s="161"/>
      <c r="HWK96" s="161"/>
      <c r="HWL96" s="168"/>
      <c r="HWM96" s="169"/>
      <c r="HWN96" s="170"/>
      <c r="HWO96" s="167"/>
      <c r="HWP96" s="43"/>
      <c r="HWQ96" s="208"/>
      <c r="HWR96" s="157"/>
      <c r="HWS96" s="157"/>
      <c r="HWT96" s="161"/>
      <c r="HWU96" s="161"/>
      <c r="HWV96" s="168"/>
      <c r="HWW96" s="169"/>
      <c r="HWX96" s="170"/>
      <c r="HWY96" s="167"/>
      <c r="HWZ96" s="43"/>
      <c r="HXA96" s="208"/>
      <c r="HXB96" s="157"/>
      <c r="HXC96" s="157"/>
      <c r="HXD96" s="161"/>
      <c r="HXE96" s="161"/>
      <c r="HXF96" s="168"/>
      <c r="HXG96" s="169"/>
      <c r="HXH96" s="170"/>
      <c r="HXI96" s="167"/>
      <c r="HXJ96" s="43"/>
      <c r="HXK96" s="208"/>
      <c r="HXL96" s="157"/>
      <c r="HXM96" s="157"/>
      <c r="HXN96" s="161"/>
      <c r="HXO96" s="161"/>
      <c r="HXP96" s="168"/>
      <c r="HXQ96" s="169"/>
      <c r="HXR96" s="170"/>
      <c r="HXS96" s="167"/>
      <c r="HXT96" s="43"/>
      <c r="HXU96" s="208"/>
      <c r="HXV96" s="157"/>
      <c r="HXW96" s="157"/>
      <c r="HXX96" s="161"/>
      <c r="HXY96" s="161"/>
      <c r="HXZ96" s="168"/>
      <c r="HYA96" s="169"/>
      <c r="HYB96" s="170"/>
      <c r="HYC96" s="167"/>
      <c r="HYD96" s="43"/>
      <c r="HYE96" s="208"/>
      <c r="HYF96" s="157"/>
      <c r="HYG96" s="157"/>
      <c r="HYH96" s="161"/>
      <c r="HYI96" s="161"/>
      <c r="HYJ96" s="168"/>
      <c r="HYK96" s="169"/>
      <c r="HYL96" s="170"/>
      <c r="HYM96" s="167"/>
      <c r="HYN96" s="43"/>
      <c r="HYO96" s="208"/>
      <c r="HYP96" s="157"/>
      <c r="HYQ96" s="157"/>
      <c r="HYR96" s="161"/>
      <c r="HYS96" s="161"/>
      <c r="HYT96" s="168"/>
      <c r="HYU96" s="169"/>
      <c r="HYV96" s="170"/>
      <c r="HYW96" s="167"/>
      <c r="HYX96" s="43"/>
      <c r="HYY96" s="208"/>
      <c r="HYZ96" s="157"/>
      <c r="HZA96" s="157"/>
      <c r="HZB96" s="161"/>
      <c r="HZC96" s="161"/>
      <c r="HZD96" s="168"/>
      <c r="HZE96" s="169"/>
      <c r="HZF96" s="170"/>
      <c r="HZG96" s="167"/>
      <c r="HZH96" s="43"/>
      <c r="HZI96" s="208"/>
      <c r="HZJ96" s="157"/>
      <c r="HZK96" s="157"/>
      <c r="HZL96" s="161"/>
      <c r="HZM96" s="161"/>
      <c r="HZN96" s="168"/>
      <c r="HZO96" s="169"/>
      <c r="HZP96" s="170"/>
      <c r="HZQ96" s="167"/>
      <c r="HZR96" s="43"/>
      <c r="HZS96" s="208"/>
      <c r="HZT96" s="157"/>
      <c r="HZU96" s="157"/>
      <c r="HZV96" s="161"/>
      <c r="HZW96" s="161"/>
      <c r="HZX96" s="168"/>
      <c r="HZY96" s="169"/>
      <c r="HZZ96" s="170"/>
      <c r="IAA96" s="167"/>
      <c r="IAB96" s="43"/>
      <c r="IAC96" s="208"/>
      <c r="IAD96" s="157"/>
      <c r="IAE96" s="157"/>
      <c r="IAF96" s="161"/>
      <c r="IAG96" s="161"/>
      <c r="IAH96" s="168"/>
      <c r="IAI96" s="169"/>
      <c r="IAJ96" s="170"/>
      <c r="IAK96" s="167"/>
      <c r="IAL96" s="43"/>
      <c r="IAM96" s="208"/>
      <c r="IAN96" s="157"/>
      <c r="IAO96" s="157"/>
      <c r="IAP96" s="161"/>
      <c r="IAQ96" s="161"/>
      <c r="IAR96" s="168"/>
      <c r="IAS96" s="169"/>
      <c r="IAT96" s="170"/>
      <c r="IAU96" s="167"/>
      <c r="IAV96" s="43"/>
      <c r="IAW96" s="208"/>
      <c r="IAX96" s="157"/>
      <c r="IAY96" s="157"/>
      <c r="IAZ96" s="161"/>
      <c r="IBA96" s="161"/>
      <c r="IBB96" s="168"/>
      <c r="IBC96" s="169"/>
      <c r="IBD96" s="170"/>
      <c r="IBE96" s="167"/>
      <c r="IBF96" s="43"/>
      <c r="IBG96" s="208"/>
      <c r="IBH96" s="157"/>
      <c r="IBI96" s="157"/>
      <c r="IBJ96" s="161"/>
      <c r="IBK96" s="161"/>
      <c r="IBL96" s="168"/>
      <c r="IBM96" s="169"/>
      <c r="IBN96" s="170"/>
      <c r="IBO96" s="167"/>
      <c r="IBP96" s="43"/>
      <c r="IBQ96" s="208"/>
      <c r="IBR96" s="157"/>
      <c r="IBS96" s="157"/>
      <c r="IBT96" s="161"/>
      <c r="IBU96" s="161"/>
      <c r="IBV96" s="168"/>
      <c r="IBW96" s="169"/>
      <c r="IBX96" s="170"/>
      <c r="IBY96" s="167"/>
      <c r="IBZ96" s="43"/>
      <c r="ICA96" s="208"/>
      <c r="ICB96" s="157"/>
      <c r="ICC96" s="157"/>
      <c r="ICD96" s="161"/>
      <c r="ICE96" s="161"/>
      <c r="ICF96" s="168"/>
      <c r="ICG96" s="169"/>
      <c r="ICH96" s="170"/>
      <c r="ICI96" s="167"/>
      <c r="ICJ96" s="43"/>
      <c r="ICK96" s="208"/>
      <c r="ICL96" s="157"/>
      <c r="ICM96" s="157"/>
      <c r="ICN96" s="161"/>
      <c r="ICO96" s="161"/>
      <c r="ICP96" s="168"/>
      <c r="ICQ96" s="169"/>
      <c r="ICR96" s="170"/>
      <c r="ICS96" s="167"/>
      <c r="ICT96" s="43"/>
      <c r="ICU96" s="208"/>
      <c r="ICV96" s="157"/>
      <c r="ICW96" s="157"/>
      <c r="ICX96" s="161"/>
      <c r="ICY96" s="161"/>
      <c r="ICZ96" s="168"/>
      <c r="IDA96" s="169"/>
      <c r="IDB96" s="170"/>
      <c r="IDC96" s="167"/>
      <c r="IDD96" s="43"/>
      <c r="IDE96" s="208"/>
      <c r="IDF96" s="157"/>
      <c r="IDG96" s="157"/>
      <c r="IDH96" s="161"/>
      <c r="IDI96" s="161"/>
      <c r="IDJ96" s="168"/>
      <c r="IDK96" s="169"/>
      <c r="IDL96" s="170"/>
      <c r="IDM96" s="167"/>
      <c r="IDN96" s="43"/>
      <c r="IDO96" s="208"/>
      <c r="IDP96" s="157"/>
      <c r="IDQ96" s="157"/>
      <c r="IDR96" s="161"/>
      <c r="IDS96" s="161"/>
      <c r="IDT96" s="168"/>
      <c r="IDU96" s="169"/>
      <c r="IDV96" s="170"/>
      <c r="IDW96" s="167"/>
      <c r="IDX96" s="43"/>
      <c r="IDY96" s="208"/>
      <c r="IDZ96" s="157"/>
      <c r="IEA96" s="157"/>
      <c r="IEB96" s="161"/>
      <c r="IEC96" s="161"/>
      <c r="IED96" s="168"/>
      <c r="IEE96" s="169"/>
      <c r="IEF96" s="170"/>
      <c r="IEG96" s="167"/>
      <c r="IEH96" s="43"/>
      <c r="IEI96" s="208"/>
      <c r="IEJ96" s="157"/>
      <c r="IEK96" s="157"/>
      <c r="IEL96" s="161"/>
      <c r="IEM96" s="161"/>
      <c r="IEN96" s="168"/>
      <c r="IEO96" s="169"/>
      <c r="IEP96" s="170"/>
      <c r="IEQ96" s="167"/>
      <c r="IER96" s="43"/>
      <c r="IES96" s="208"/>
      <c r="IET96" s="157"/>
      <c r="IEU96" s="157"/>
      <c r="IEV96" s="161"/>
      <c r="IEW96" s="161"/>
      <c r="IEX96" s="168"/>
      <c r="IEY96" s="169"/>
      <c r="IEZ96" s="170"/>
      <c r="IFA96" s="167"/>
      <c r="IFB96" s="43"/>
      <c r="IFC96" s="208"/>
      <c r="IFD96" s="157"/>
      <c r="IFE96" s="157"/>
      <c r="IFF96" s="161"/>
      <c r="IFG96" s="161"/>
      <c r="IFH96" s="168"/>
      <c r="IFI96" s="169"/>
      <c r="IFJ96" s="170"/>
      <c r="IFK96" s="167"/>
      <c r="IFL96" s="43"/>
      <c r="IFM96" s="208"/>
      <c r="IFN96" s="157"/>
      <c r="IFO96" s="157"/>
      <c r="IFP96" s="161"/>
      <c r="IFQ96" s="161"/>
      <c r="IFR96" s="168"/>
      <c r="IFS96" s="169"/>
      <c r="IFT96" s="170"/>
      <c r="IFU96" s="167"/>
      <c r="IFV96" s="43"/>
      <c r="IFW96" s="208"/>
      <c r="IFX96" s="157"/>
      <c r="IFY96" s="157"/>
      <c r="IFZ96" s="161"/>
      <c r="IGA96" s="161"/>
      <c r="IGB96" s="168"/>
      <c r="IGC96" s="169"/>
      <c r="IGD96" s="170"/>
      <c r="IGE96" s="167"/>
      <c r="IGF96" s="43"/>
      <c r="IGG96" s="208"/>
      <c r="IGH96" s="157"/>
      <c r="IGI96" s="157"/>
      <c r="IGJ96" s="161"/>
      <c r="IGK96" s="161"/>
      <c r="IGL96" s="168"/>
      <c r="IGM96" s="169"/>
      <c r="IGN96" s="170"/>
      <c r="IGO96" s="167"/>
      <c r="IGP96" s="43"/>
      <c r="IGQ96" s="208"/>
      <c r="IGR96" s="157"/>
      <c r="IGS96" s="157"/>
      <c r="IGT96" s="161"/>
      <c r="IGU96" s="161"/>
      <c r="IGV96" s="168"/>
      <c r="IGW96" s="169"/>
      <c r="IGX96" s="170"/>
      <c r="IGY96" s="167"/>
      <c r="IGZ96" s="43"/>
      <c r="IHA96" s="208"/>
      <c r="IHB96" s="157"/>
      <c r="IHC96" s="157"/>
      <c r="IHD96" s="161"/>
      <c r="IHE96" s="161"/>
      <c r="IHF96" s="168"/>
      <c r="IHG96" s="169"/>
      <c r="IHH96" s="170"/>
      <c r="IHI96" s="167"/>
      <c r="IHJ96" s="43"/>
      <c r="IHK96" s="208"/>
      <c r="IHL96" s="157"/>
      <c r="IHM96" s="157"/>
      <c r="IHN96" s="161"/>
      <c r="IHO96" s="161"/>
      <c r="IHP96" s="168"/>
      <c r="IHQ96" s="169"/>
      <c r="IHR96" s="170"/>
      <c r="IHS96" s="167"/>
      <c r="IHT96" s="43"/>
      <c r="IHU96" s="208"/>
      <c r="IHV96" s="157"/>
      <c r="IHW96" s="157"/>
      <c r="IHX96" s="161"/>
      <c r="IHY96" s="161"/>
      <c r="IHZ96" s="168"/>
      <c r="IIA96" s="169"/>
      <c r="IIB96" s="170"/>
      <c r="IIC96" s="167"/>
      <c r="IID96" s="43"/>
      <c r="IIE96" s="208"/>
      <c r="IIF96" s="157"/>
      <c r="IIG96" s="157"/>
      <c r="IIH96" s="161"/>
      <c r="III96" s="161"/>
      <c r="IIJ96" s="168"/>
      <c r="IIK96" s="169"/>
      <c r="IIL96" s="170"/>
      <c r="IIM96" s="167"/>
      <c r="IIN96" s="43"/>
      <c r="IIO96" s="208"/>
      <c r="IIP96" s="157"/>
      <c r="IIQ96" s="157"/>
      <c r="IIR96" s="161"/>
      <c r="IIS96" s="161"/>
      <c r="IIT96" s="168"/>
      <c r="IIU96" s="169"/>
      <c r="IIV96" s="170"/>
      <c r="IIW96" s="167"/>
      <c r="IIX96" s="43"/>
      <c r="IIY96" s="208"/>
      <c r="IIZ96" s="157"/>
      <c r="IJA96" s="157"/>
      <c r="IJB96" s="161"/>
      <c r="IJC96" s="161"/>
      <c r="IJD96" s="168"/>
      <c r="IJE96" s="169"/>
      <c r="IJF96" s="170"/>
      <c r="IJG96" s="167"/>
      <c r="IJH96" s="43"/>
      <c r="IJI96" s="208"/>
      <c r="IJJ96" s="157"/>
      <c r="IJK96" s="157"/>
      <c r="IJL96" s="161"/>
      <c r="IJM96" s="161"/>
      <c r="IJN96" s="168"/>
      <c r="IJO96" s="169"/>
      <c r="IJP96" s="170"/>
      <c r="IJQ96" s="167"/>
      <c r="IJR96" s="43"/>
      <c r="IJS96" s="208"/>
      <c r="IJT96" s="157"/>
      <c r="IJU96" s="157"/>
      <c r="IJV96" s="161"/>
      <c r="IJW96" s="161"/>
      <c r="IJX96" s="168"/>
      <c r="IJY96" s="169"/>
      <c r="IJZ96" s="170"/>
      <c r="IKA96" s="167"/>
      <c r="IKB96" s="43"/>
      <c r="IKC96" s="208"/>
      <c r="IKD96" s="157"/>
      <c r="IKE96" s="157"/>
      <c r="IKF96" s="161"/>
      <c r="IKG96" s="161"/>
      <c r="IKH96" s="168"/>
      <c r="IKI96" s="169"/>
      <c r="IKJ96" s="170"/>
      <c r="IKK96" s="167"/>
      <c r="IKL96" s="43"/>
      <c r="IKM96" s="208"/>
      <c r="IKN96" s="157"/>
      <c r="IKO96" s="157"/>
      <c r="IKP96" s="161"/>
      <c r="IKQ96" s="161"/>
      <c r="IKR96" s="168"/>
      <c r="IKS96" s="169"/>
      <c r="IKT96" s="170"/>
      <c r="IKU96" s="167"/>
      <c r="IKV96" s="43"/>
      <c r="IKW96" s="208"/>
      <c r="IKX96" s="157"/>
      <c r="IKY96" s="157"/>
      <c r="IKZ96" s="161"/>
      <c r="ILA96" s="161"/>
      <c r="ILB96" s="168"/>
      <c r="ILC96" s="169"/>
      <c r="ILD96" s="170"/>
      <c r="ILE96" s="167"/>
      <c r="ILF96" s="43"/>
      <c r="ILG96" s="208"/>
      <c r="ILH96" s="157"/>
      <c r="ILI96" s="157"/>
      <c r="ILJ96" s="161"/>
      <c r="ILK96" s="161"/>
      <c r="ILL96" s="168"/>
      <c r="ILM96" s="169"/>
      <c r="ILN96" s="170"/>
      <c r="ILO96" s="167"/>
      <c r="ILP96" s="43"/>
      <c r="ILQ96" s="208"/>
      <c r="ILR96" s="157"/>
      <c r="ILS96" s="157"/>
      <c r="ILT96" s="161"/>
      <c r="ILU96" s="161"/>
      <c r="ILV96" s="168"/>
      <c r="ILW96" s="169"/>
      <c r="ILX96" s="170"/>
      <c r="ILY96" s="167"/>
      <c r="ILZ96" s="43"/>
      <c r="IMA96" s="208"/>
      <c r="IMB96" s="157"/>
      <c r="IMC96" s="157"/>
      <c r="IMD96" s="161"/>
      <c r="IME96" s="161"/>
      <c r="IMF96" s="168"/>
      <c r="IMG96" s="169"/>
      <c r="IMH96" s="170"/>
      <c r="IMI96" s="167"/>
      <c r="IMJ96" s="43"/>
      <c r="IMK96" s="208"/>
      <c r="IML96" s="157"/>
      <c r="IMM96" s="157"/>
      <c r="IMN96" s="161"/>
      <c r="IMO96" s="161"/>
      <c r="IMP96" s="168"/>
      <c r="IMQ96" s="169"/>
      <c r="IMR96" s="170"/>
      <c r="IMS96" s="167"/>
      <c r="IMT96" s="43"/>
      <c r="IMU96" s="208"/>
      <c r="IMV96" s="157"/>
      <c r="IMW96" s="157"/>
      <c r="IMX96" s="161"/>
      <c r="IMY96" s="161"/>
      <c r="IMZ96" s="168"/>
      <c r="INA96" s="169"/>
      <c r="INB96" s="170"/>
      <c r="INC96" s="167"/>
      <c r="IND96" s="43"/>
      <c r="INE96" s="208"/>
      <c r="INF96" s="157"/>
      <c r="ING96" s="157"/>
      <c r="INH96" s="161"/>
      <c r="INI96" s="161"/>
      <c r="INJ96" s="168"/>
      <c r="INK96" s="169"/>
      <c r="INL96" s="170"/>
      <c r="INM96" s="167"/>
      <c r="INN96" s="43"/>
      <c r="INO96" s="208"/>
      <c r="INP96" s="157"/>
      <c r="INQ96" s="157"/>
      <c r="INR96" s="161"/>
      <c r="INS96" s="161"/>
      <c r="INT96" s="168"/>
      <c r="INU96" s="169"/>
      <c r="INV96" s="170"/>
      <c r="INW96" s="167"/>
      <c r="INX96" s="43"/>
      <c r="INY96" s="208"/>
      <c r="INZ96" s="157"/>
      <c r="IOA96" s="157"/>
      <c r="IOB96" s="161"/>
      <c r="IOC96" s="161"/>
      <c r="IOD96" s="168"/>
      <c r="IOE96" s="169"/>
      <c r="IOF96" s="170"/>
      <c r="IOG96" s="167"/>
      <c r="IOH96" s="43"/>
      <c r="IOI96" s="208"/>
      <c r="IOJ96" s="157"/>
      <c r="IOK96" s="157"/>
      <c r="IOL96" s="161"/>
      <c r="IOM96" s="161"/>
      <c r="ION96" s="168"/>
      <c r="IOO96" s="169"/>
      <c r="IOP96" s="170"/>
      <c r="IOQ96" s="167"/>
      <c r="IOR96" s="43"/>
      <c r="IOS96" s="208"/>
      <c r="IOT96" s="157"/>
      <c r="IOU96" s="157"/>
      <c r="IOV96" s="161"/>
      <c r="IOW96" s="161"/>
      <c r="IOX96" s="168"/>
      <c r="IOY96" s="169"/>
      <c r="IOZ96" s="170"/>
      <c r="IPA96" s="167"/>
      <c r="IPB96" s="43"/>
      <c r="IPC96" s="208"/>
      <c r="IPD96" s="157"/>
      <c r="IPE96" s="157"/>
      <c r="IPF96" s="161"/>
      <c r="IPG96" s="161"/>
      <c r="IPH96" s="168"/>
      <c r="IPI96" s="169"/>
      <c r="IPJ96" s="170"/>
      <c r="IPK96" s="167"/>
      <c r="IPL96" s="43"/>
      <c r="IPM96" s="208"/>
      <c r="IPN96" s="157"/>
      <c r="IPO96" s="157"/>
      <c r="IPP96" s="161"/>
      <c r="IPQ96" s="161"/>
      <c r="IPR96" s="168"/>
      <c r="IPS96" s="169"/>
      <c r="IPT96" s="170"/>
      <c r="IPU96" s="167"/>
      <c r="IPV96" s="43"/>
      <c r="IPW96" s="208"/>
      <c r="IPX96" s="157"/>
      <c r="IPY96" s="157"/>
      <c r="IPZ96" s="161"/>
      <c r="IQA96" s="161"/>
      <c r="IQB96" s="168"/>
      <c r="IQC96" s="169"/>
      <c r="IQD96" s="170"/>
      <c r="IQE96" s="167"/>
      <c r="IQF96" s="43"/>
      <c r="IQG96" s="208"/>
      <c r="IQH96" s="157"/>
      <c r="IQI96" s="157"/>
      <c r="IQJ96" s="161"/>
      <c r="IQK96" s="161"/>
      <c r="IQL96" s="168"/>
      <c r="IQM96" s="169"/>
      <c r="IQN96" s="170"/>
      <c r="IQO96" s="167"/>
      <c r="IQP96" s="43"/>
      <c r="IQQ96" s="208"/>
      <c r="IQR96" s="157"/>
      <c r="IQS96" s="157"/>
      <c r="IQT96" s="161"/>
      <c r="IQU96" s="161"/>
      <c r="IQV96" s="168"/>
      <c r="IQW96" s="169"/>
      <c r="IQX96" s="170"/>
      <c r="IQY96" s="167"/>
      <c r="IQZ96" s="43"/>
      <c r="IRA96" s="208"/>
      <c r="IRB96" s="157"/>
      <c r="IRC96" s="157"/>
      <c r="IRD96" s="161"/>
      <c r="IRE96" s="161"/>
      <c r="IRF96" s="168"/>
      <c r="IRG96" s="169"/>
      <c r="IRH96" s="170"/>
      <c r="IRI96" s="167"/>
      <c r="IRJ96" s="43"/>
      <c r="IRK96" s="208"/>
      <c r="IRL96" s="157"/>
      <c r="IRM96" s="157"/>
      <c r="IRN96" s="161"/>
      <c r="IRO96" s="161"/>
      <c r="IRP96" s="168"/>
      <c r="IRQ96" s="169"/>
      <c r="IRR96" s="170"/>
      <c r="IRS96" s="167"/>
      <c r="IRT96" s="43"/>
      <c r="IRU96" s="208"/>
      <c r="IRV96" s="157"/>
      <c r="IRW96" s="157"/>
      <c r="IRX96" s="161"/>
      <c r="IRY96" s="161"/>
      <c r="IRZ96" s="168"/>
      <c r="ISA96" s="169"/>
      <c r="ISB96" s="170"/>
      <c r="ISC96" s="167"/>
      <c r="ISD96" s="43"/>
      <c r="ISE96" s="208"/>
      <c r="ISF96" s="157"/>
      <c r="ISG96" s="157"/>
      <c r="ISH96" s="161"/>
      <c r="ISI96" s="161"/>
      <c r="ISJ96" s="168"/>
      <c r="ISK96" s="169"/>
      <c r="ISL96" s="170"/>
      <c r="ISM96" s="167"/>
      <c r="ISN96" s="43"/>
      <c r="ISO96" s="208"/>
      <c r="ISP96" s="157"/>
      <c r="ISQ96" s="157"/>
      <c r="ISR96" s="161"/>
      <c r="ISS96" s="161"/>
      <c r="IST96" s="168"/>
      <c r="ISU96" s="169"/>
      <c r="ISV96" s="170"/>
      <c r="ISW96" s="167"/>
      <c r="ISX96" s="43"/>
      <c r="ISY96" s="208"/>
      <c r="ISZ96" s="157"/>
      <c r="ITA96" s="157"/>
      <c r="ITB96" s="161"/>
      <c r="ITC96" s="161"/>
      <c r="ITD96" s="168"/>
      <c r="ITE96" s="169"/>
      <c r="ITF96" s="170"/>
      <c r="ITG96" s="167"/>
      <c r="ITH96" s="43"/>
      <c r="ITI96" s="208"/>
      <c r="ITJ96" s="157"/>
      <c r="ITK96" s="157"/>
      <c r="ITL96" s="161"/>
      <c r="ITM96" s="161"/>
      <c r="ITN96" s="168"/>
      <c r="ITO96" s="169"/>
      <c r="ITP96" s="170"/>
      <c r="ITQ96" s="167"/>
      <c r="ITR96" s="43"/>
      <c r="ITS96" s="208"/>
      <c r="ITT96" s="157"/>
      <c r="ITU96" s="157"/>
      <c r="ITV96" s="161"/>
      <c r="ITW96" s="161"/>
      <c r="ITX96" s="168"/>
      <c r="ITY96" s="169"/>
      <c r="ITZ96" s="170"/>
      <c r="IUA96" s="167"/>
      <c r="IUB96" s="43"/>
      <c r="IUC96" s="208"/>
      <c r="IUD96" s="157"/>
      <c r="IUE96" s="157"/>
      <c r="IUF96" s="161"/>
      <c r="IUG96" s="161"/>
      <c r="IUH96" s="168"/>
      <c r="IUI96" s="169"/>
      <c r="IUJ96" s="170"/>
      <c r="IUK96" s="167"/>
      <c r="IUL96" s="43"/>
      <c r="IUM96" s="208"/>
      <c r="IUN96" s="157"/>
      <c r="IUO96" s="157"/>
      <c r="IUP96" s="161"/>
      <c r="IUQ96" s="161"/>
      <c r="IUR96" s="168"/>
      <c r="IUS96" s="169"/>
      <c r="IUT96" s="170"/>
      <c r="IUU96" s="167"/>
      <c r="IUV96" s="43"/>
      <c r="IUW96" s="208"/>
      <c r="IUX96" s="157"/>
      <c r="IUY96" s="157"/>
      <c r="IUZ96" s="161"/>
      <c r="IVA96" s="161"/>
      <c r="IVB96" s="168"/>
      <c r="IVC96" s="169"/>
      <c r="IVD96" s="170"/>
      <c r="IVE96" s="167"/>
      <c r="IVF96" s="43"/>
      <c r="IVG96" s="208"/>
      <c r="IVH96" s="157"/>
      <c r="IVI96" s="157"/>
      <c r="IVJ96" s="161"/>
      <c r="IVK96" s="161"/>
      <c r="IVL96" s="168"/>
      <c r="IVM96" s="169"/>
      <c r="IVN96" s="170"/>
      <c r="IVO96" s="167"/>
      <c r="IVP96" s="43"/>
      <c r="IVQ96" s="208"/>
      <c r="IVR96" s="157"/>
      <c r="IVS96" s="157"/>
      <c r="IVT96" s="161"/>
      <c r="IVU96" s="161"/>
      <c r="IVV96" s="168"/>
      <c r="IVW96" s="169"/>
      <c r="IVX96" s="170"/>
      <c r="IVY96" s="167"/>
      <c r="IVZ96" s="43"/>
      <c r="IWA96" s="208"/>
      <c r="IWB96" s="157"/>
      <c r="IWC96" s="157"/>
      <c r="IWD96" s="161"/>
      <c r="IWE96" s="161"/>
      <c r="IWF96" s="168"/>
      <c r="IWG96" s="169"/>
      <c r="IWH96" s="170"/>
      <c r="IWI96" s="167"/>
      <c r="IWJ96" s="43"/>
      <c r="IWK96" s="208"/>
      <c r="IWL96" s="157"/>
      <c r="IWM96" s="157"/>
      <c r="IWN96" s="161"/>
      <c r="IWO96" s="161"/>
      <c r="IWP96" s="168"/>
      <c r="IWQ96" s="169"/>
      <c r="IWR96" s="170"/>
      <c r="IWS96" s="167"/>
      <c r="IWT96" s="43"/>
      <c r="IWU96" s="208"/>
      <c r="IWV96" s="157"/>
      <c r="IWW96" s="157"/>
      <c r="IWX96" s="161"/>
      <c r="IWY96" s="161"/>
      <c r="IWZ96" s="168"/>
      <c r="IXA96" s="169"/>
      <c r="IXB96" s="170"/>
      <c r="IXC96" s="167"/>
      <c r="IXD96" s="43"/>
      <c r="IXE96" s="208"/>
      <c r="IXF96" s="157"/>
      <c r="IXG96" s="157"/>
      <c r="IXH96" s="161"/>
      <c r="IXI96" s="161"/>
      <c r="IXJ96" s="168"/>
      <c r="IXK96" s="169"/>
      <c r="IXL96" s="170"/>
      <c r="IXM96" s="167"/>
      <c r="IXN96" s="43"/>
      <c r="IXO96" s="208"/>
      <c r="IXP96" s="157"/>
      <c r="IXQ96" s="157"/>
      <c r="IXR96" s="161"/>
      <c r="IXS96" s="161"/>
      <c r="IXT96" s="168"/>
      <c r="IXU96" s="169"/>
      <c r="IXV96" s="170"/>
      <c r="IXW96" s="167"/>
      <c r="IXX96" s="43"/>
      <c r="IXY96" s="208"/>
      <c r="IXZ96" s="157"/>
      <c r="IYA96" s="157"/>
      <c r="IYB96" s="161"/>
      <c r="IYC96" s="161"/>
      <c r="IYD96" s="168"/>
      <c r="IYE96" s="169"/>
      <c r="IYF96" s="170"/>
      <c r="IYG96" s="167"/>
      <c r="IYH96" s="43"/>
      <c r="IYI96" s="208"/>
      <c r="IYJ96" s="157"/>
      <c r="IYK96" s="157"/>
      <c r="IYL96" s="161"/>
      <c r="IYM96" s="161"/>
      <c r="IYN96" s="168"/>
      <c r="IYO96" s="169"/>
      <c r="IYP96" s="170"/>
      <c r="IYQ96" s="167"/>
      <c r="IYR96" s="43"/>
      <c r="IYS96" s="208"/>
      <c r="IYT96" s="157"/>
      <c r="IYU96" s="157"/>
      <c r="IYV96" s="161"/>
      <c r="IYW96" s="161"/>
      <c r="IYX96" s="168"/>
      <c r="IYY96" s="169"/>
      <c r="IYZ96" s="170"/>
      <c r="IZA96" s="167"/>
      <c r="IZB96" s="43"/>
      <c r="IZC96" s="208"/>
      <c r="IZD96" s="157"/>
      <c r="IZE96" s="157"/>
      <c r="IZF96" s="161"/>
      <c r="IZG96" s="161"/>
      <c r="IZH96" s="168"/>
      <c r="IZI96" s="169"/>
      <c r="IZJ96" s="170"/>
      <c r="IZK96" s="167"/>
      <c r="IZL96" s="43"/>
      <c r="IZM96" s="208"/>
      <c r="IZN96" s="157"/>
      <c r="IZO96" s="157"/>
      <c r="IZP96" s="161"/>
      <c r="IZQ96" s="161"/>
      <c r="IZR96" s="168"/>
      <c r="IZS96" s="169"/>
      <c r="IZT96" s="170"/>
      <c r="IZU96" s="167"/>
      <c r="IZV96" s="43"/>
      <c r="IZW96" s="208"/>
      <c r="IZX96" s="157"/>
      <c r="IZY96" s="157"/>
      <c r="IZZ96" s="161"/>
      <c r="JAA96" s="161"/>
      <c r="JAB96" s="168"/>
      <c r="JAC96" s="169"/>
      <c r="JAD96" s="170"/>
      <c r="JAE96" s="167"/>
      <c r="JAF96" s="43"/>
      <c r="JAG96" s="208"/>
      <c r="JAH96" s="157"/>
      <c r="JAI96" s="157"/>
      <c r="JAJ96" s="161"/>
      <c r="JAK96" s="161"/>
      <c r="JAL96" s="168"/>
      <c r="JAM96" s="169"/>
      <c r="JAN96" s="170"/>
      <c r="JAO96" s="167"/>
      <c r="JAP96" s="43"/>
      <c r="JAQ96" s="208"/>
      <c r="JAR96" s="157"/>
      <c r="JAS96" s="157"/>
      <c r="JAT96" s="161"/>
      <c r="JAU96" s="161"/>
      <c r="JAV96" s="168"/>
      <c r="JAW96" s="169"/>
      <c r="JAX96" s="170"/>
      <c r="JAY96" s="167"/>
      <c r="JAZ96" s="43"/>
      <c r="JBA96" s="208"/>
      <c r="JBB96" s="157"/>
      <c r="JBC96" s="157"/>
      <c r="JBD96" s="161"/>
      <c r="JBE96" s="161"/>
      <c r="JBF96" s="168"/>
      <c r="JBG96" s="169"/>
      <c r="JBH96" s="170"/>
      <c r="JBI96" s="167"/>
      <c r="JBJ96" s="43"/>
      <c r="JBK96" s="208"/>
      <c r="JBL96" s="157"/>
      <c r="JBM96" s="157"/>
      <c r="JBN96" s="161"/>
      <c r="JBO96" s="161"/>
      <c r="JBP96" s="168"/>
      <c r="JBQ96" s="169"/>
      <c r="JBR96" s="170"/>
      <c r="JBS96" s="167"/>
      <c r="JBT96" s="43"/>
      <c r="JBU96" s="208"/>
      <c r="JBV96" s="157"/>
      <c r="JBW96" s="157"/>
      <c r="JBX96" s="161"/>
      <c r="JBY96" s="161"/>
      <c r="JBZ96" s="168"/>
      <c r="JCA96" s="169"/>
      <c r="JCB96" s="170"/>
      <c r="JCC96" s="167"/>
      <c r="JCD96" s="43"/>
      <c r="JCE96" s="208"/>
      <c r="JCF96" s="157"/>
      <c r="JCG96" s="157"/>
      <c r="JCH96" s="161"/>
      <c r="JCI96" s="161"/>
      <c r="JCJ96" s="168"/>
      <c r="JCK96" s="169"/>
      <c r="JCL96" s="170"/>
      <c r="JCM96" s="167"/>
      <c r="JCN96" s="43"/>
      <c r="JCO96" s="208"/>
      <c r="JCP96" s="157"/>
      <c r="JCQ96" s="157"/>
      <c r="JCR96" s="161"/>
      <c r="JCS96" s="161"/>
      <c r="JCT96" s="168"/>
      <c r="JCU96" s="169"/>
      <c r="JCV96" s="170"/>
      <c r="JCW96" s="167"/>
      <c r="JCX96" s="43"/>
      <c r="JCY96" s="208"/>
      <c r="JCZ96" s="157"/>
      <c r="JDA96" s="157"/>
      <c r="JDB96" s="161"/>
      <c r="JDC96" s="161"/>
      <c r="JDD96" s="168"/>
      <c r="JDE96" s="169"/>
      <c r="JDF96" s="170"/>
      <c r="JDG96" s="167"/>
      <c r="JDH96" s="43"/>
      <c r="JDI96" s="208"/>
      <c r="JDJ96" s="157"/>
      <c r="JDK96" s="157"/>
      <c r="JDL96" s="161"/>
      <c r="JDM96" s="161"/>
      <c r="JDN96" s="168"/>
      <c r="JDO96" s="169"/>
      <c r="JDP96" s="170"/>
      <c r="JDQ96" s="167"/>
      <c r="JDR96" s="43"/>
      <c r="JDS96" s="208"/>
      <c r="JDT96" s="157"/>
      <c r="JDU96" s="157"/>
      <c r="JDV96" s="161"/>
      <c r="JDW96" s="161"/>
      <c r="JDX96" s="168"/>
      <c r="JDY96" s="169"/>
      <c r="JDZ96" s="170"/>
      <c r="JEA96" s="167"/>
      <c r="JEB96" s="43"/>
      <c r="JEC96" s="208"/>
      <c r="JED96" s="157"/>
      <c r="JEE96" s="157"/>
      <c r="JEF96" s="161"/>
      <c r="JEG96" s="161"/>
      <c r="JEH96" s="168"/>
      <c r="JEI96" s="169"/>
      <c r="JEJ96" s="170"/>
      <c r="JEK96" s="167"/>
      <c r="JEL96" s="43"/>
      <c r="JEM96" s="208"/>
      <c r="JEN96" s="157"/>
      <c r="JEO96" s="157"/>
      <c r="JEP96" s="161"/>
      <c r="JEQ96" s="161"/>
      <c r="JER96" s="168"/>
      <c r="JES96" s="169"/>
      <c r="JET96" s="170"/>
      <c r="JEU96" s="167"/>
      <c r="JEV96" s="43"/>
      <c r="JEW96" s="208"/>
      <c r="JEX96" s="157"/>
      <c r="JEY96" s="157"/>
      <c r="JEZ96" s="161"/>
      <c r="JFA96" s="161"/>
      <c r="JFB96" s="168"/>
      <c r="JFC96" s="169"/>
      <c r="JFD96" s="170"/>
      <c r="JFE96" s="167"/>
      <c r="JFF96" s="43"/>
      <c r="JFG96" s="208"/>
      <c r="JFH96" s="157"/>
      <c r="JFI96" s="157"/>
      <c r="JFJ96" s="161"/>
      <c r="JFK96" s="161"/>
      <c r="JFL96" s="168"/>
      <c r="JFM96" s="169"/>
      <c r="JFN96" s="170"/>
      <c r="JFO96" s="167"/>
      <c r="JFP96" s="43"/>
      <c r="JFQ96" s="208"/>
      <c r="JFR96" s="157"/>
      <c r="JFS96" s="157"/>
      <c r="JFT96" s="161"/>
      <c r="JFU96" s="161"/>
      <c r="JFV96" s="168"/>
      <c r="JFW96" s="169"/>
      <c r="JFX96" s="170"/>
      <c r="JFY96" s="167"/>
      <c r="JFZ96" s="43"/>
      <c r="JGA96" s="208"/>
      <c r="JGB96" s="157"/>
      <c r="JGC96" s="157"/>
      <c r="JGD96" s="161"/>
      <c r="JGE96" s="161"/>
      <c r="JGF96" s="168"/>
      <c r="JGG96" s="169"/>
      <c r="JGH96" s="170"/>
      <c r="JGI96" s="167"/>
      <c r="JGJ96" s="43"/>
      <c r="JGK96" s="208"/>
      <c r="JGL96" s="157"/>
      <c r="JGM96" s="157"/>
      <c r="JGN96" s="161"/>
      <c r="JGO96" s="161"/>
      <c r="JGP96" s="168"/>
      <c r="JGQ96" s="169"/>
      <c r="JGR96" s="170"/>
      <c r="JGS96" s="167"/>
      <c r="JGT96" s="43"/>
      <c r="JGU96" s="208"/>
      <c r="JGV96" s="157"/>
      <c r="JGW96" s="157"/>
      <c r="JGX96" s="161"/>
      <c r="JGY96" s="161"/>
      <c r="JGZ96" s="168"/>
      <c r="JHA96" s="169"/>
      <c r="JHB96" s="170"/>
      <c r="JHC96" s="167"/>
      <c r="JHD96" s="43"/>
      <c r="JHE96" s="208"/>
      <c r="JHF96" s="157"/>
      <c r="JHG96" s="157"/>
      <c r="JHH96" s="161"/>
      <c r="JHI96" s="161"/>
      <c r="JHJ96" s="168"/>
      <c r="JHK96" s="169"/>
      <c r="JHL96" s="170"/>
      <c r="JHM96" s="167"/>
      <c r="JHN96" s="43"/>
      <c r="JHO96" s="208"/>
      <c r="JHP96" s="157"/>
      <c r="JHQ96" s="157"/>
      <c r="JHR96" s="161"/>
      <c r="JHS96" s="161"/>
      <c r="JHT96" s="168"/>
      <c r="JHU96" s="169"/>
      <c r="JHV96" s="170"/>
      <c r="JHW96" s="167"/>
      <c r="JHX96" s="43"/>
      <c r="JHY96" s="208"/>
      <c r="JHZ96" s="157"/>
      <c r="JIA96" s="157"/>
      <c r="JIB96" s="161"/>
      <c r="JIC96" s="161"/>
      <c r="JID96" s="168"/>
      <c r="JIE96" s="169"/>
      <c r="JIF96" s="170"/>
      <c r="JIG96" s="167"/>
      <c r="JIH96" s="43"/>
      <c r="JII96" s="208"/>
      <c r="JIJ96" s="157"/>
      <c r="JIK96" s="157"/>
      <c r="JIL96" s="161"/>
      <c r="JIM96" s="161"/>
      <c r="JIN96" s="168"/>
      <c r="JIO96" s="169"/>
      <c r="JIP96" s="170"/>
      <c r="JIQ96" s="167"/>
      <c r="JIR96" s="43"/>
      <c r="JIS96" s="208"/>
      <c r="JIT96" s="157"/>
      <c r="JIU96" s="157"/>
      <c r="JIV96" s="161"/>
      <c r="JIW96" s="161"/>
      <c r="JIX96" s="168"/>
      <c r="JIY96" s="169"/>
      <c r="JIZ96" s="170"/>
      <c r="JJA96" s="167"/>
      <c r="JJB96" s="43"/>
      <c r="JJC96" s="208"/>
      <c r="JJD96" s="157"/>
      <c r="JJE96" s="157"/>
      <c r="JJF96" s="161"/>
      <c r="JJG96" s="161"/>
      <c r="JJH96" s="168"/>
      <c r="JJI96" s="169"/>
      <c r="JJJ96" s="170"/>
      <c r="JJK96" s="167"/>
      <c r="JJL96" s="43"/>
      <c r="JJM96" s="208"/>
      <c r="JJN96" s="157"/>
      <c r="JJO96" s="157"/>
      <c r="JJP96" s="161"/>
      <c r="JJQ96" s="161"/>
      <c r="JJR96" s="168"/>
      <c r="JJS96" s="169"/>
      <c r="JJT96" s="170"/>
      <c r="JJU96" s="167"/>
      <c r="JJV96" s="43"/>
      <c r="JJW96" s="208"/>
      <c r="JJX96" s="157"/>
      <c r="JJY96" s="157"/>
      <c r="JJZ96" s="161"/>
      <c r="JKA96" s="161"/>
      <c r="JKB96" s="168"/>
      <c r="JKC96" s="169"/>
      <c r="JKD96" s="170"/>
      <c r="JKE96" s="167"/>
      <c r="JKF96" s="43"/>
      <c r="JKG96" s="208"/>
      <c r="JKH96" s="157"/>
      <c r="JKI96" s="157"/>
      <c r="JKJ96" s="161"/>
      <c r="JKK96" s="161"/>
      <c r="JKL96" s="168"/>
      <c r="JKM96" s="169"/>
      <c r="JKN96" s="170"/>
      <c r="JKO96" s="167"/>
      <c r="JKP96" s="43"/>
      <c r="JKQ96" s="208"/>
      <c r="JKR96" s="157"/>
      <c r="JKS96" s="157"/>
      <c r="JKT96" s="161"/>
      <c r="JKU96" s="161"/>
      <c r="JKV96" s="168"/>
      <c r="JKW96" s="169"/>
      <c r="JKX96" s="170"/>
      <c r="JKY96" s="167"/>
      <c r="JKZ96" s="43"/>
      <c r="JLA96" s="208"/>
      <c r="JLB96" s="157"/>
      <c r="JLC96" s="157"/>
      <c r="JLD96" s="161"/>
      <c r="JLE96" s="161"/>
      <c r="JLF96" s="168"/>
      <c r="JLG96" s="169"/>
      <c r="JLH96" s="170"/>
      <c r="JLI96" s="167"/>
      <c r="JLJ96" s="43"/>
      <c r="JLK96" s="208"/>
      <c r="JLL96" s="157"/>
      <c r="JLM96" s="157"/>
      <c r="JLN96" s="161"/>
      <c r="JLO96" s="161"/>
      <c r="JLP96" s="168"/>
      <c r="JLQ96" s="169"/>
      <c r="JLR96" s="170"/>
      <c r="JLS96" s="167"/>
      <c r="JLT96" s="43"/>
      <c r="JLU96" s="208"/>
      <c r="JLV96" s="157"/>
      <c r="JLW96" s="157"/>
      <c r="JLX96" s="161"/>
      <c r="JLY96" s="161"/>
      <c r="JLZ96" s="168"/>
      <c r="JMA96" s="169"/>
      <c r="JMB96" s="170"/>
      <c r="JMC96" s="167"/>
      <c r="JMD96" s="43"/>
      <c r="JME96" s="208"/>
      <c r="JMF96" s="157"/>
      <c r="JMG96" s="157"/>
      <c r="JMH96" s="161"/>
      <c r="JMI96" s="161"/>
      <c r="JMJ96" s="168"/>
      <c r="JMK96" s="169"/>
      <c r="JML96" s="170"/>
      <c r="JMM96" s="167"/>
      <c r="JMN96" s="43"/>
      <c r="JMO96" s="208"/>
      <c r="JMP96" s="157"/>
      <c r="JMQ96" s="157"/>
      <c r="JMR96" s="161"/>
      <c r="JMS96" s="161"/>
      <c r="JMT96" s="168"/>
      <c r="JMU96" s="169"/>
      <c r="JMV96" s="170"/>
      <c r="JMW96" s="167"/>
      <c r="JMX96" s="43"/>
      <c r="JMY96" s="208"/>
      <c r="JMZ96" s="157"/>
      <c r="JNA96" s="157"/>
      <c r="JNB96" s="161"/>
      <c r="JNC96" s="161"/>
      <c r="JND96" s="168"/>
      <c r="JNE96" s="169"/>
      <c r="JNF96" s="170"/>
      <c r="JNG96" s="167"/>
      <c r="JNH96" s="43"/>
      <c r="JNI96" s="208"/>
      <c r="JNJ96" s="157"/>
      <c r="JNK96" s="157"/>
      <c r="JNL96" s="161"/>
      <c r="JNM96" s="161"/>
      <c r="JNN96" s="168"/>
      <c r="JNO96" s="169"/>
      <c r="JNP96" s="170"/>
      <c r="JNQ96" s="167"/>
      <c r="JNR96" s="43"/>
      <c r="JNS96" s="208"/>
      <c r="JNT96" s="157"/>
      <c r="JNU96" s="157"/>
      <c r="JNV96" s="161"/>
      <c r="JNW96" s="161"/>
      <c r="JNX96" s="168"/>
      <c r="JNY96" s="169"/>
      <c r="JNZ96" s="170"/>
      <c r="JOA96" s="167"/>
      <c r="JOB96" s="43"/>
      <c r="JOC96" s="208"/>
      <c r="JOD96" s="157"/>
      <c r="JOE96" s="157"/>
      <c r="JOF96" s="161"/>
      <c r="JOG96" s="161"/>
      <c r="JOH96" s="168"/>
      <c r="JOI96" s="169"/>
      <c r="JOJ96" s="170"/>
      <c r="JOK96" s="167"/>
      <c r="JOL96" s="43"/>
      <c r="JOM96" s="208"/>
      <c r="JON96" s="157"/>
      <c r="JOO96" s="157"/>
      <c r="JOP96" s="161"/>
      <c r="JOQ96" s="161"/>
      <c r="JOR96" s="168"/>
      <c r="JOS96" s="169"/>
      <c r="JOT96" s="170"/>
      <c r="JOU96" s="167"/>
      <c r="JOV96" s="43"/>
      <c r="JOW96" s="208"/>
      <c r="JOX96" s="157"/>
      <c r="JOY96" s="157"/>
      <c r="JOZ96" s="161"/>
      <c r="JPA96" s="161"/>
      <c r="JPB96" s="168"/>
      <c r="JPC96" s="169"/>
      <c r="JPD96" s="170"/>
      <c r="JPE96" s="167"/>
      <c r="JPF96" s="43"/>
      <c r="JPG96" s="208"/>
      <c r="JPH96" s="157"/>
      <c r="JPI96" s="157"/>
      <c r="JPJ96" s="161"/>
      <c r="JPK96" s="161"/>
      <c r="JPL96" s="168"/>
      <c r="JPM96" s="169"/>
      <c r="JPN96" s="170"/>
      <c r="JPO96" s="167"/>
      <c r="JPP96" s="43"/>
      <c r="JPQ96" s="208"/>
      <c r="JPR96" s="157"/>
      <c r="JPS96" s="157"/>
      <c r="JPT96" s="161"/>
      <c r="JPU96" s="161"/>
      <c r="JPV96" s="168"/>
      <c r="JPW96" s="169"/>
      <c r="JPX96" s="170"/>
      <c r="JPY96" s="167"/>
      <c r="JPZ96" s="43"/>
      <c r="JQA96" s="208"/>
      <c r="JQB96" s="157"/>
      <c r="JQC96" s="157"/>
      <c r="JQD96" s="161"/>
      <c r="JQE96" s="161"/>
      <c r="JQF96" s="168"/>
      <c r="JQG96" s="169"/>
      <c r="JQH96" s="170"/>
      <c r="JQI96" s="167"/>
      <c r="JQJ96" s="43"/>
      <c r="JQK96" s="208"/>
      <c r="JQL96" s="157"/>
      <c r="JQM96" s="157"/>
      <c r="JQN96" s="161"/>
      <c r="JQO96" s="161"/>
      <c r="JQP96" s="168"/>
      <c r="JQQ96" s="169"/>
      <c r="JQR96" s="170"/>
      <c r="JQS96" s="167"/>
      <c r="JQT96" s="43"/>
      <c r="JQU96" s="208"/>
      <c r="JQV96" s="157"/>
      <c r="JQW96" s="157"/>
      <c r="JQX96" s="161"/>
      <c r="JQY96" s="161"/>
      <c r="JQZ96" s="168"/>
      <c r="JRA96" s="169"/>
      <c r="JRB96" s="170"/>
      <c r="JRC96" s="167"/>
      <c r="JRD96" s="43"/>
      <c r="JRE96" s="208"/>
      <c r="JRF96" s="157"/>
      <c r="JRG96" s="157"/>
      <c r="JRH96" s="161"/>
      <c r="JRI96" s="161"/>
      <c r="JRJ96" s="168"/>
      <c r="JRK96" s="169"/>
      <c r="JRL96" s="170"/>
      <c r="JRM96" s="167"/>
      <c r="JRN96" s="43"/>
      <c r="JRO96" s="208"/>
      <c r="JRP96" s="157"/>
      <c r="JRQ96" s="157"/>
      <c r="JRR96" s="161"/>
      <c r="JRS96" s="161"/>
      <c r="JRT96" s="168"/>
      <c r="JRU96" s="169"/>
      <c r="JRV96" s="170"/>
      <c r="JRW96" s="167"/>
      <c r="JRX96" s="43"/>
      <c r="JRY96" s="208"/>
      <c r="JRZ96" s="157"/>
      <c r="JSA96" s="157"/>
      <c r="JSB96" s="161"/>
      <c r="JSC96" s="161"/>
      <c r="JSD96" s="168"/>
      <c r="JSE96" s="169"/>
      <c r="JSF96" s="170"/>
      <c r="JSG96" s="167"/>
      <c r="JSH96" s="43"/>
      <c r="JSI96" s="208"/>
      <c r="JSJ96" s="157"/>
      <c r="JSK96" s="157"/>
      <c r="JSL96" s="161"/>
      <c r="JSM96" s="161"/>
      <c r="JSN96" s="168"/>
      <c r="JSO96" s="169"/>
      <c r="JSP96" s="170"/>
      <c r="JSQ96" s="167"/>
      <c r="JSR96" s="43"/>
      <c r="JSS96" s="208"/>
      <c r="JST96" s="157"/>
      <c r="JSU96" s="157"/>
      <c r="JSV96" s="161"/>
      <c r="JSW96" s="161"/>
      <c r="JSX96" s="168"/>
      <c r="JSY96" s="169"/>
      <c r="JSZ96" s="170"/>
      <c r="JTA96" s="167"/>
      <c r="JTB96" s="43"/>
      <c r="JTC96" s="208"/>
      <c r="JTD96" s="157"/>
      <c r="JTE96" s="157"/>
      <c r="JTF96" s="161"/>
      <c r="JTG96" s="161"/>
      <c r="JTH96" s="168"/>
      <c r="JTI96" s="169"/>
      <c r="JTJ96" s="170"/>
      <c r="JTK96" s="167"/>
      <c r="JTL96" s="43"/>
      <c r="JTM96" s="208"/>
      <c r="JTN96" s="157"/>
      <c r="JTO96" s="157"/>
      <c r="JTP96" s="161"/>
      <c r="JTQ96" s="161"/>
      <c r="JTR96" s="168"/>
      <c r="JTS96" s="169"/>
      <c r="JTT96" s="170"/>
      <c r="JTU96" s="167"/>
      <c r="JTV96" s="43"/>
      <c r="JTW96" s="208"/>
      <c r="JTX96" s="157"/>
      <c r="JTY96" s="157"/>
      <c r="JTZ96" s="161"/>
      <c r="JUA96" s="161"/>
      <c r="JUB96" s="168"/>
      <c r="JUC96" s="169"/>
      <c r="JUD96" s="170"/>
      <c r="JUE96" s="167"/>
      <c r="JUF96" s="43"/>
      <c r="JUG96" s="208"/>
      <c r="JUH96" s="157"/>
      <c r="JUI96" s="157"/>
      <c r="JUJ96" s="161"/>
      <c r="JUK96" s="161"/>
      <c r="JUL96" s="168"/>
      <c r="JUM96" s="169"/>
      <c r="JUN96" s="170"/>
      <c r="JUO96" s="167"/>
      <c r="JUP96" s="43"/>
      <c r="JUQ96" s="208"/>
      <c r="JUR96" s="157"/>
      <c r="JUS96" s="157"/>
      <c r="JUT96" s="161"/>
      <c r="JUU96" s="161"/>
      <c r="JUV96" s="168"/>
      <c r="JUW96" s="169"/>
      <c r="JUX96" s="170"/>
      <c r="JUY96" s="167"/>
      <c r="JUZ96" s="43"/>
      <c r="JVA96" s="208"/>
      <c r="JVB96" s="157"/>
      <c r="JVC96" s="157"/>
      <c r="JVD96" s="161"/>
      <c r="JVE96" s="161"/>
      <c r="JVF96" s="168"/>
      <c r="JVG96" s="169"/>
      <c r="JVH96" s="170"/>
      <c r="JVI96" s="167"/>
      <c r="JVJ96" s="43"/>
      <c r="JVK96" s="208"/>
      <c r="JVL96" s="157"/>
      <c r="JVM96" s="157"/>
      <c r="JVN96" s="161"/>
      <c r="JVO96" s="161"/>
      <c r="JVP96" s="168"/>
      <c r="JVQ96" s="169"/>
      <c r="JVR96" s="170"/>
      <c r="JVS96" s="167"/>
      <c r="JVT96" s="43"/>
      <c r="JVU96" s="208"/>
      <c r="JVV96" s="157"/>
      <c r="JVW96" s="157"/>
      <c r="JVX96" s="161"/>
      <c r="JVY96" s="161"/>
      <c r="JVZ96" s="168"/>
      <c r="JWA96" s="169"/>
      <c r="JWB96" s="170"/>
      <c r="JWC96" s="167"/>
      <c r="JWD96" s="43"/>
      <c r="JWE96" s="208"/>
      <c r="JWF96" s="157"/>
      <c r="JWG96" s="157"/>
      <c r="JWH96" s="161"/>
      <c r="JWI96" s="161"/>
      <c r="JWJ96" s="168"/>
      <c r="JWK96" s="169"/>
      <c r="JWL96" s="170"/>
      <c r="JWM96" s="167"/>
      <c r="JWN96" s="43"/>
      <c r="JWO96" s="208"/>
      <c r="JWP96" s="157"/>
      <c r="JWQ96" s="157"/>
      <c r="JWR96" s="161"/>
      <c r="JWS96" s="161"/>
      <c r="JWT96" s="168"/>
      <c r="JWU96" s="169"/>
      <c r="JWV96" s="170"/>
      <c r="JWW96" s="167"/>
      <c r="JWX96" s="43"/>
      <c r="JWY96" s="208"/>
      <c r="JWZ96" s="157"/>
      <c r="JXA96" s="157"/>
      <c r="JXB96" s="161"/>
      <c r="JXC96" s="161"/>
      <c r="JXD96" s="168"/>
      <c r="JXE96" s="169"/>
      <c r="JXF96" s="170"/>
      <c r="JXG96" s="167"/>
      <c r="JXH96" s="43"/>
      <c r="JXI96" s="208"/>
      <c r="JXJ96" s="157"/>
      <c r="JXK96" s="157"/>
      <c r="JXL96" s="161"/>
      <c r="JXM96" s="161"/>
      <c r="JXN96" s="168"/>
      <c r="JXO96" s="169"/>
      <c r="JXP96" s="170"/>
      <c r="JXQ96" s="167"/>
      <c r="JXR96" s="43"/>
      <c r="JXS96" s="208"/>
      <c r="JXT96" s="157"/>
      <c r="JXU96" s="157"/>
      <c r="JXV96" s="161"/>
      <c r="JXW96" s="161"/>
      <c r="JXX96" s="168"/>
      <c r="JXY96" s="169"/>
      <c r="JXZ96" s="170"/>
      <c r="JYA96" s="167"/>
      <c r="JYB96" s="43"/>
      <c r="JYC96" s="208"/>
      <c r="JYD96" s="157"/>
      <c r="JYE96" s="157"/>
      <c r="JYF96" s="161"/>
      <c r="JYG96" s="161"/>
      <c r="JYH96" s="168"/>
      <c r="JYI96" s="169"/>
      <c r="JYJ96" s="170"/>
      <c r="JYK96" s="167"/>
      <c r="JYL96" s="43"/>
      <c r="JYM96" s="208"/>
      <c r="JYN96" s="157"/>
      <c r="JYO96" s="157"/>
      <c r="JYP96" s="161"/>
      <c r="JYQ96" s="161"/>
      <c r="JYR96" s="168"/>
      <c r="JYS96" s="169"/>
      <c r="JYT96" s="170"/>
      <c r="JYU96" s="167"/>
      <c r="JYV96" s="43"/>
      <c r="JYW96" s="208"/>
      <c r="JYX96" s="157"/>
      <c r="JYY96" s="157"/>
      <c r="JYZ96" s="161"/>
      <c r="JZA96" s="161"/>
      <c r="JZB96" s="168"/>
      <c r="JZC96" s="169"/>
      <c r="JZD96" s="170"/>
      <c r="JZE96" s="167"/>
      <c r="JZF96" s="43"/>
      <c r="JZG96" s="208"/>
      <c r="JZH96" s="157"/>
      <c r="JZI96" s="157"/>
      <c r="JZJ96" s="161"/>
      <c r="JZK96" s="161"/>
      <c r="JZL96" s="168"/>
      <c r="JZM96" s="169"/>
      <c r="JZN96" s="170"/>
      <c r="JZO96" s="167"/>
      <c r="JZP96" s="43"/>
      <c r="JZQ96" s="208"/>
      <c r="JZR96" s="157"/>
      <c r="JZS96" s="157"/>
      <c r="JZT96" s="161"/>
      <c r="JZU96" s="161"/>
      <c r="JZV96" s="168"/>
      <c r="JZW96" s="169"/>
      <c r="JZX96" s="170"/>
      <c r="JZY96" s="167"/>
      <c r="JZZ96" s="43"/>
      <c r="KAA96" s="208"/>
      <c r="KAB96" s="157"/>
      <c r="KAC96" s="157"/>
      <c r="KAD96" s="161"/>
      <c r="KAE96" s="161"/>
      <c r="KAF96" s="168"/>
      <c r="KAG96" s="169"/>
      <c r="KAH96" s="170"/>
      <c r="KAI96" s="167"/>
      <c r="KAJ96" s="43"/>
      <c r="KAK96" s="208"/>
      <c r="KAL96" s="157"/>
      <c r="KAM96" s="157"/>
      <c r="KAN96" s="161"/>
      <c r="KAO96" s="161"/>
      <c r="KAP96" s="168"/>
      <c r="KAQ96" s="169"/>
      <c r="KAR96" s="170"/>
      <c r="KAS96" s="167"/>
      <c r="KAT96" s="43"/>
      <c r="KAU96" s="208"/>
      <c r="KAV96" s="157"/>
      <c r="KAW96" s="157"/>
      <c r="KAX96" s="161"/>
      <c r="KAY96" s="161"/>
      <c r="KAZ96" s="168"/>
      <c r="KBA96" s="169"/>
      <c r="KBB96" s="170"/>
      <c r="KBC96" s="167"/>
      <c r="KBD96" s="43"/>
      <c r="KBE96" s="208"/>
      <c r="KBF96" s="157"/>
      <c r="KBG96" s="157"/>
      <c r="KBH96" s="161"/>
      <c r="KBI96" s="161"/>
      <c r="KBJ96" s="168"/>
      <c r="KBK96" s="169"/>
      <c r="KBL96" s="170"/>
      <c r="KBM96" s="167"/>
      <c r="KBN96" s="43"/>
      <c r="KBO96" s="208"/>
      <c r="KBP96" s="157"/>
      <c r="KBQ96" s="157"/>
      <c r="KBR96" s="161"/>
      <c r="KBS96" s="161"/>
      <c r="KBT96" s="168"/>
      <c r="KBU96" s="169"/>
      <c r="KBV96" s="170"/>
      <c r="KBW96" s="167"/>
      <c r="KBX96" s="43"/>
      <c r="KBY96" s="208"/>
      <c r="KBZ96" s="157"/>
      <c r="KCA96" s="157"/>
      <c r="KCB96" s="161"/>
      <c r="KCC96" s="161"/>
      <c r="KCD96" s="168"/>
      <c r="KCE96" s="169"/>
      <c r="KCF96" s="170"/>
      <c r="KCG96" s="167"/>
      <c r="KCH96" s="43"/>
      <c r="KCI96" s="208"/>
      <c r="KCJ96" s="157"/>
      <c r="KCK96" s="157"/>
      <c r="KCL96" s="161"/>
      <c r="KCM96" s="161"/>
      <c r="KCN96" s="168"/>
      <c r="KCO96" s="169"/>
      <c r="KCP96" s="170"/>
      <c r="KCQ96" s="167"/>
      <c r="KCR96" s="43"/>
      <c r="KCS96" s="208"/>
      <c r="KCT96" s="157"/>
      <c r="KCU96" s="157"/>
      <c r="KCV96" s="161"/>
      <c r="KCW96" s="161"/>
      <c r="KCX96" s="168"/>
      <c r="KCY96" s="169"/>
      <c r="KCZ96" s="170"/>
      <c r="KDA96" s="167"/>
      <c r="KDB96" s="43"/>
      <c r="KDC96" s="208"/>
      <c r="KDD96" s="157"/>
      <c r="KDE96" s="157"/>
      <c r="KDF96" s="161"/>
      <c r="KDG96" s="161"/>
      <c r="KDH96" s="168"/>
      <c r="KDI96" s="169"/>
      <c r="KDJ96" s="170"/>
      <c r="KDK96" s="167"/>
      <c r="KDL96" s="43"/>
      <c r="KDM96" s="208"/>
      <c r="KDN96" s="157"/>
      <c r="KDO96" s="157"/>
      <c r="KDP96" s="161"/>
      <c r="KDQ96" s="161"/>
      <c r="KDR96" s="168"/>
      <c r="KDS96" s="169"/>
      <c r="KDT96" s="170"/>
      <c r="KDU96" s="167"/>
      <c r="KDV96" s="43"/>
      <c r="KDW96" s="208"/>
      <c r="KDX96" s="157"/>
      <c r="KDY96" s="157"/>
      <c r="KDZ96" s="161"/>
      <c r="KEA96" s="161"/>
      <c r="KEB96" s="168"/>
      <c r="KEC96" s="169"/>
      <c r="KED96" s="170"/>
      <c r="KEE96" s="167"/>
      <c r="KEF96" s="43"/>
      <c r="KEG96" s="208"/>
      <c r="KEH96" s="157"/>
      <c r="KEI96" s="157"/>
      <c r="KEJ96" s="161"/>
      <c r="KEK96" s="161"/>
      <c r="KEL96" s="168"/>
      <c r="KEM96" s="169"/>
      <c r="KEN96" s="170"/>
      <c r="KEO96" s="167"/>
      <c r="KEP96" s="43"/>
      <c r="KEQ96" s="208"/>
      <c r="KER96" s="157"/>
      <c r="KES96" s="157"/>
      <c r="KET96" s="161"/>
      <c r="KEU96" s="161"/>
      <c r="KEV96" s="168"/>
      <c r="KEW96" s="169"/>
      <c r="KEX96" s="170"/>
      <c r="KEY96" s="167"/>
      <c r="KEZ96" s="43"/>
      <c r="KFA96" s="208"/>
      <c r="KFB96" s="157"/>
      <c r="KFC96" s="157"/>
      <c r="KFD96" s="161"/>
      <c r="KFE96" s="161"/>
      <c r="KFF96" s="168"/>
      <c r="KFG96" s="169"/>
      <c r="KFH96" s="170"/>
      <c r="KFI96" s="167"/>
      <c r="KFJ96" s="43"/>
      <c r="KFK96" s="208"/>
      <c r="KFL96" s="157"/>
      <c r="KFM96" s="157"/>
      <c r="KFN96" s="161"/>
      <c r="KFO96" s="161"/>
      <c r="KFP96" s="168"/>
      <c r="KFQ96" s="169"/>
      <c r="KFR96" s="170"/>
      <c r="KFS96" s="167"/>
      <c r="KFT96" s="43"/>
      <c r="KFU96" s="208"/>
      <c r="KFV96" s="157"/>
      <c r="KFW96" s="157"/>
      <c r="KFX96" s="161"/>
      <c r="KFY96" s="161"/>
      <c r="KFZ96" s="168"/>
      <c r="KGA96" s="169"/>
      <c r="KGB96" s="170"/>
      <c r="KGC96" s="167"/>
      <c r="KGD96" s="43"/>
      <c r="KGE96" s="208"/>
      <c r="KGF96" s="157"/>
      <c r="KGG96" s="157"/>
      <c r="KGH96" s="161"/>
      <c r="KGI96" s="161"/>
      <c r="KGJ96" s="168"/>
      <c r="KGK96" s="169"/>
      <c r="KGL96" s="170"/>
      <c r="KGM96" s="167"/>
      <c r="KGN96" s="43"/>
      <c r="KGO96" s="208"/>
      <c r="KGP96" s="157"/>
      <c r="KGQ96" s="157"/>
      <c r="KGR96" s="161"/>
      <c r="KGS96" s="161"/>
      <c r="KGT96" s="168"/>
      <c r="KGU96" s="169"/>
      <c r="KGV96" s="170"/>
      <c r="KGW96" s="167"/>
      <c r="KGX96" s="43"/>
      <c r="KGY96" s="208"/>
      <c r="KGZ96" s="157"/>
      <c r="KHA96" s="157"/>
      <c r="KHB96" s="161"/>
      <c r="KHC96" s="161"/>
      <c r="KHD96" s="168"/>
      <c r="KHE96" s="169"/>
      <c r="KHF96" s="170"/>
      <c r="KHG96" s="167"/>
      <c r="KHH96" s="43"/>
      <c r="KHI96" s="208"/>
      <c r="KHJ96" s="157"/>
      <c r="KHK96" s="157"/>
      <c r="KHL96" s="161"/>
      <c r="KHM96" s="161"/>
      <c r="KHN96" s="168"/>
      <c r="KHO96" s="169"/>
      <c r="KHP96" s="170"/>
      <c r="KHQ96" s="167"/>
      <c r="KHR96" s="43"/>
      <c r="KHS96" s="208"/>
      <c r="KHT96" s="157"/>
      <c r="KHU96" s="157"/>
      <c r="KHV96" s="161"/>
      <c r="KHW96" s="161"/>
      <c r="KHX96" s="168"/>
      <c r="KHY96" s="169"/>
      <c r="KHZ96" s="170"/>
      <c r="KIA96" s="167"/>
      <c r="KIB96" s="43"/>
      <c r="KIC96" s="208"/>
      <c r="KID96" s="157"/>
      <c r="KIE96" s="157"/>
      <c r="KIF96" s="161"/>
      <c r="KIG96" s="161"/>
      <c r="KIH96" s="168"/>
      <c r="KII96" s="169"/>
      <c r="KIJ96" s="170"/>
      <c r="KIK96" s="167"/>
      <c r="KIL96" s="43"/>
      <c r="KIM96" s="208"/>
      <c r="KIN96" s="157"/>
      <c r="KIO96" s="157"/>
      <c r="KIP96" s="161"/>
      <c r="KIQ96" s="161"/>
      <c r="KIR96" s="168"/>
      <c r="KIS96" s="169"/>
      <c r="KIT96" s="170"/>
      <c r="KIU96" s="167"/>
      <c r="KIV96" s="43"/>
      <c r="KIW96" s="208"/>
      <c r="KIX96" s="157"/>
      <c r="KIY96" s="157"/>
      <c r="KIZ96" s="161"/>
      <c r="KJA96" s="161"/>
      <c r="KJB96" s="168"/>
      <c r="KJC96" s="169"/>
      <c r="KJD96" s="170"/>
      <c r="KJE96" s="167"/>
      <c r="KJF96" s="43"/>
      <c r="KJG96" s="208"/>
      <c r="KJH96" s="157"/>
      <c r="KJI96" s="157"/>
      <c r="KJJ96" s="161"/>
      <c r="KJK96" s="161"/>
      <c r="KJL96" s="168"/>
      <c r="KJM96" s="169"/>
      <c r="KJN96" s="170"/>
      <c r="KJO96" s="167"/>
      <c r="KJP96" s="43"/>
      <c r="KJQ96" s="208"/>
      <c r="KJR96" s="157"/>
      <c r="KJS96" s="157"/>
      <c r="KJT96" s="161"/>
      <c r="KJU96" s="161"/>
      <c r="KJV96" s="168"/>
      <c r="KJW96" s="169"/>
      <c r="KJX96" s="170"/>
      <c r="KJY96" s="167"/>
      <c r="KJZ96" s="43"/>
      <c r="KKA96" s="208"/>
      <c r="KKB96" s="157"/>
      <c r="KKC96" s="157"/>
      <c r="KKD96" s="161"/>
      <c r="KKE96" s="161"/>
      <c r="KKF96" s="168"/>
      <c r="KKG96" s="169"/>
      <c r="KKH96" s="170"/>
      <c r="KKI96" s="167"/>
      <c r="KKJ96" s="43"/>
      <c r="KKK96" s="208"/>
      <c r="KKL96" s="157"/>
      <c r="KKM96" s="157"/>
      <c r="KKN96" s="161"/>
      <c r="KKO96" s="161"/>
      <c r="KKP96" s="168"/>
      <c r="KKQ96" s="169"/>
      <c r="KKR96" s="170"/>
      <c r="KKS96" s="167"/>
      <c r="KKT96" s="43"/>
      <c r="KKU96" s="208"/>
      <c r="KKV96" s="157"/>
      <c r="KKW96" s="157"/>
      <c r="KKX96" s="161"/>
      <c r="KKY96" s="161"/>
      <c r="KKZ96" s="168"/>
      <c r="KLA96" s="169"/>
      <c r="KLB96" s="170"/>
      <c r="KLC96" s="167"/>
      <c r="KLD96" s="43"/>
      <c r="KLE96" s="208"/>
      <c r="KLF96" s="157"/>
      <c r="KLG96" s="157"/>
      <c r="KLH96" s="161"/>
      <c r="KLI96" s="161"/>
      <c r="KLJ96" s="168"/>
      <c r="KLK96" s="169"/>
      <c r="KLL96" s="170"/>
      <c r="KLM96" s="167"/>
      <c r="KLN96" s="43"/>
      <c r="KLO96" s="208"/>
      <c r="KLP96" s="157"/>
      <c r="KLQ96" s="157"/>
      <c r="KLR96" s="161"/>
      <c r="KLS96" s="161"/>
      <c r="KLT96" s="168"/>
      <c r="KLU96" s="169"/>
      <c r="KLV96" s="170"/>
      <c r="KLW96" s="167"/>
      <c r="KLX96" s="43"/>
      <c r="KLY96" s="208"/>
      <c r="KLZ96" s="157"/>
      <c r="KMA96" s="157"/>
      <c r="KMB96" s="161"/>
      <c r="KMC96" s="161"/>
      <c r="KMD96" s="168"/>
      <c r="KME96" s="169"/>
      <c r="KMF96" s="170"/>
      <c r="KMG96" s="167"/>
      <c r="KMH96" s="43"/>
      <c r="KMI96" s="208"/>
      <c r="KMJ96" s="157"/>
      <c r="KMK96" s="157"/>
      <c r="KML96" s="161"/>
      <c r="KMM96" s="161"/>
      <c r="KMN96" s="168"/>
      <c r="KMO96" s="169"/>
      <c r="KMP96" s="170"/>
      <c r="KMQ96" s="167"/>
      <c r="KMR96" s="43"/>
      <c r="KMS96" s="208"/>
      <c r="KMT96" s="157"/>
      <c r="KMU96" s="157"/>
      <c r="KMV96" s="161"/>
      <c r="KMW96" s="161"/>
      <c r="KMX96" s="168"/>
      <c r="KMY96" s="169"/>
      <c r="KMZ96" s="170"/>
      <c r="KNA96" s="167"/>
      <c r="KNB96" s="43"/>
      <c r="KNC96" s="208"/>
      <c r="KND96" s="157"/>
      <c r="KNE96" s="157"/>
      <c r="KNF96" s="161"/>
      <c r="KNG96" s="161"/>
      <c r="KNH96" s="168"/>
      <c r="KNI96" s="169"/>
      <c r="KNJ96" s="170"/>
      <c r="KNK96" s="167"/>
      <c r="KNL96" s="43"/>
      <c r="KNM96" s="208"/>
      <c r="KNN96" s="157"/>
      <c r="KNO96" s="157"/>
      <c r="KNP96" s="161"/>
      <c r="KNQ96" s="161"/>
      <c r="KNR96" s="168"/>
      <c r="KNS96" s="169"/>
      <c r="KNT96" s="170"/>
      <c r="KNU96" s="167"/>
      <c r="KNV96" s="43"/>
      <c r="KNW96" s="208"/>
      <c r="KNX96" s="157"/>
      <c r="KNY96" s="157"/>
      <c r="KNZ96" s="161"/>
      <c r="KOA96" s="161"/>
      <c r="KOB96" s="168"/>
      <c r="KOC96" s="169"/>
      <c r="KOD96" s="170"/>
      <c r="KOE96" s="167"/>
      <c r="KOF96" s="43"/>
      <c r="KOG96" s="208"/>
      <c r="KOH96" s="157"/>
      <c r="KOI96" s="157"/>
      <c r="KOJ96" s="161"/>
      <c r="KOK96" s="161"/>
      <c r="KOL96" s="168"/>
      <c r="KOM96" s="169"/>
      <c r="KON96" s="170"/>
      <c r="KOO96" s="167"/>
      <c r="KOP96" s="43"/>
      <c r="KOQ96" s="208"/>
      <c r="KOR96" s="157"/>
      <c r="KOS96" s="157"/>
      <c r="KOT96" s="161"/>
      <c r="KOU96" s="161"/>
      <c r="KOV96" s="168"/>
      <c r="KOW96" s="169"/>
      <c r="KOX96" s="170"/>
      <c r="KOY96" s="167"/>
      <c r="KOZ96" s="43"/>
      <c r="KPA96" s="208"/>
      <c r="KPB96" s="157"/>
      <c r="KPC96" s="157"/>
      <c r="KPD96" s="161"/>
      <c r="KPE96" s="161"/>
      <c r="KPF96" s="168"/>
      <c r="KPG96" s="169"/>
      <c r="KPH96" s="170"/>
      <c r="KPI96" s="167"/>
      <c r="KPJ96" s="43"/>
      <c r="KPK96" s="208"/>
      <c r="KPL96" s="157"/>
      <c r="KPM96" s="157"/>
      <c r="KPN96" s="161"/>
      <c r="KPO96" s="161"/>
      <c r="KPP96" s="168"/>
      <c r="KPQ96" s="169"/>
      <c r="KPR96" s="170"/>
      <c r="KPS96" s="167"/>
      <c r="KPT96" s="43"/>
      <c r="KPU96" s="208"/>
      <c r="KPV96" s="157"/>
      <c r="KPW96" s="157"/>
      <c r="KPX96" s="161"/>
      <c r="KPY96" s="161"/>
      <c r="KPZ96" s="168"/>
      <c r="KQA96" s="169"/>
      <c r="KQB96" s="170"/>
      <c r="KQC96" s="167"/>
      <c r="KQD96" s="43"/>
      <c r="KQE96" s="208"/>
      <c r="KQF96" s="157"/>
      <c r="KQG96" s="157"/>
      <c r="KQH96" s="161"/>
      <c r="KQI96" s="161"/>
      <c r="KQJ96" s="168"/>
      <c r="KQK96" s="169"/>
      <c r="KQL96" s="170"/>
      <c r="KQM96" s="167"/>
      <c r="KQN96" s="43"/>
      <c r="KQO96" s="208"/>
      <c r="KQP96" s="157"/>
      <c r="KQQ96" s="157"/>
      <c r="KQR96" s="161"/>
      <c r="KQS96" s="161"/>
      <c r="KQT96" s="168"/>
      <c r="KQU96" s="169"/>
      <c r="KQV96" s="170"/>
      <c r="KQW96" s="167"/>
      <c r="KQX96" s="43"/>
      <c r="KQY96" s="208"/>
      <c r="KQZ96" s="157"/>
      <c r="KRA96" s="157"/>
      <c r="KRB96" s="161"/>
      <c r="KRC96" s="161"/>
      <c r="KRD96" s="168"/>
      <c r="KRE96" s="169"/>
      <c r="KRF96" s="170"/>
      <c r="KRG96" s="167"/>
      <c r="KRH96" s="43"/>
      <c r="KRI96" s="208"/>
      <c r="KRJ96" s="157"/>
      <c r="KRK96" s="157"/>
      <c r="KRL96" s="161"/>
      <c r="KRM96" s="161"/>
      <c r="KRN96" s="168"/>
      <c r="KRO96" s="169"/>
      <c r="KRP96" s="170"/>
      <c r="KRQ96" s="167"/>
      <c r="KRR96" s="43"/>
      <c r="KRS96" s="208"/>
      <c r="KRT96" s="157"/>
      <c r="KRU96" s="157"/>
      <c r="KRV96" s="161"/>
      <c r="KRW96" s="161"/>
      <c r="KRX96" s="168"/>
      <c r="KRY96" s="169"/>
      <c r="KRZ96" s="170"/>
      <c r="KSA96" s="167"/>
      <c r="KSB96" s="43"/>
      <c r="KSC96" s="208"/>
      <c r="KSD96" s="157"/>
      <c r="KSE96" s="157"/>
      <c r="KSF96" s="161"/>
      <c r="KSG96" s="161"/>
      <c r="KSH96" s="168"/>
      <c r="KSI96" s="169"/>
      <c r="KSJ96" s="170"/>
      <c r="KSK96" s="167"/>
      <c r="KSL96" s="43"/>
      <c r="KSM96" s="208"/>
      <c r="KSN96" s="157"/>
      <c r="KSO96" s="157"/>
      <c r="KSP96" s="161"/>
      <c r="KSQ96" s="161"/>
      <c r="KSR96" s="168"/>
      <c r="KSS96" s="169"/>
      <c r="KST96" s="170"/>
      <c r="KSU96" s="167"/>
      <c r="KSV96" s="43"/>
      <c r="KSW96" s="208"/>
      <c r="KSX96" s="157"/>
      <c r="KSY96" s="157"/>
      <c r="KSZ96" s="161"/>
      <c r="KTA96" s="161"/>
      <c r="KTB96" s="168"/>
      <c r="KTC96" s="169"/>
      <c r="KTD96" s="170"/>
      <c r="KTE96" s="167"/>
      <c r="KTF96" s="43"/>
      <c r="KTG96" s="208"/>
      <c r="KTH96" s="157"/>
      <c r="KTI96" s="157"/>
      <c r="KTJ96" s="161"/>
      <c r="KTK96" s="161"/>
      <c r="KTL96" s="168"/>
      <c r="KTM96" s="169"/>
      <c r="KTN96" s="170"/>
      <c r="KTO96" s="167"/>
      <c r="KTP96" s="43"/>
      <c r="KTQ96" s="208"/>
      <c r="KTR96" s="157"/>
      <c r="KTS96" s="157"/>
      <c r="KTT96" s="161"/>
      <c r="KTU96" s="161"/>
      <c r="KTV96" s="168"/>
      <c r="KTW96" s="169"/>
      <c r="KTX96" s="170"/>
      <c r="KTY96" s="167"/>
      <c r="KTZ96" s="43"/>
      <c r="KUA96" s="208"/>
      <c r="KUB96" s="157"/>
      <c r="KUC96" s="157"/>
      <c r="KUD96" s="161"/>
      <c r="KUE96" s="161"/>
      <c r="KUF96" s="168"/>
      <c r="KUG96" s="169"/>
      <c r="KUH96" s="170"/>
      <c r="KUI96" s="167"/>
      <c r="KUJ96" s="43"/>
      <c r="KUK96" s="208"/>
      <c r="KUL96" s="157"/>
      <c r="KUM96" s="157"/>
      <c r="KUN96" s="161"/>
      <c r="KUO96" s="161"/>
      <c r="KUP96" s="168"/>
      <c r="KUQ96" s="169"/>
      <c r="KUR96" s="170"/>
      <c r="KUS96" s="167"/>
      <c r="KUT96" s="43"/>
      <c r="KUU96" s="208"/>
      <c r="KUV96" s="157"/>
      <c r="KUW96" s="157"/>
      <c r="KUX96" s="161"/>
      <c r="KUY96" s="161"/>
      <c r="KUZ96" s="168"/>
      <c r="KVA96" s="169"/>
      <c r="KVB96" s="170"/>
      <c r="KVC96" s="167"/>
      <c r="KVD96" s="43"/>
      <c r="KVE96" s="208"/>
      <c r="KVF96" s="157"/>
      <c r="KVG96" s="157"/>
      <c r="KVH96" s="161"/>
      <c r="KVI96" s="161"/>
      <c r="KVJ96" s="168"/>
      <c r="KVK96" s="169"/>
      <c r="KVL96" s="170"/>
      <c r="KVM96" s="167"/>
      <c r="KVN96" s="43"/>
      <c r="KVO96" s="208"/>
      <c r="KVP96" s="157"/>
      <c r="KVQ96" s="157"/>
      <c r="KVR96" s="161"/>
      <c r="KVS96" s="161"/>
      <c r="KVT96" s="168"/>
      <c r="KVU96" s="169"/>
      <c r="KVV96" s="170"/>
      <c r="KVW96" s="167"/>
      <c r="KVX96" s="43"/>
      <c r="KVY96" s="208"/>
      <c r="KVZ96" s="157"/>
      <c r="KWA96" s="157"/>
      <c r="KWB96" s="161"/>
      <c r="KWC96" s="161"/>
      <c r="KWD96" s="168"/>
      <c r="KWE96" s="169"/>
      <c r="KWF96" s="170"/>
      <c r="KWG96" s="167"/>
      <c r="KWH96" s="43"/>
      <c r="KWI96" s="208"/>
      <c r="KWJ96" s="157"/>
      <c r="KWK96" s="157"/>
      <c r="KWL96" s="161"/>
      <c r="KWM96" s="161"/>
      <c r="KWN96" s="168"/>
      <c r="KWO96" s="169"/>
      <c r="KWP96" s="170"/>
      <c r="KWQ96" s="167"/>
      <c r="KWR96" s="43"/>
      <c r="KWS96" s="208"/>
      <c r="KWT96" s="157"/>
      <c r="KWU96" s="157"/>
      <c r="KWV96" s="161"/>
      <c r="KWW96" s="161"/>
      <c r="KWX96" s="168"/>
      <c r="KWY96" s="169"/>
      <c r="KWZ96" s="170"/>
      <c r="KXA96" s="167"/>
      <c r="KXB96" s="43"/>
      <c r="KXC96" s="208"/>
      <c r="KXD96" s="157"/>
      <c r="KXE96" s="157"/>
      <c r="KXF96" s="161"/>
      <c r="KXG96" s="161"/>
      <c r="KXH96" s="168"/>
      <c r="KXI96" s="169"/>
      <c r="KXJ96" s="170"/>
      <c r="KXK96" s="167"/>
      <c r="KXL96" s="43"/>
      <c r="KXM96" s="208"/>
      <c r="KXN96" s="157"/>
      <c r="KXO96" s="157"/>
      <c r="KXP96" s="161"/>
      <c r="KXQ96" s="161"/>
      <c r="KXR96" s="168"/>
      <c r="KXS96" s="169"/>
      <c r="KXT96" s="170"/>
      <c r="KXU96" s="167"/>
      <c r="KXV96" s="43"/>
      <c r="KXW96" s="208"/>
      <c r="KXX96" s="157"/>
      <c r="KXY96" s="157"/>
      <c r="KXZ96" s="161"/>
      <c r="KYA96" s="161"/>
      <c r="KYB96" s="168"/>
      <c r="KYC96" s="169"/>
      <c r="KYD96" s="170"/>
      <c r="KYE96" s="167"/>
      <c r="KYF96" s="43"/>
      <c r="KYG96" s="208"/>
      <c r="KYH96" s="157"/>
      <c r="KYI96" s="157"/>
      <c r="KYJ96" s="161"/>
      <c r="KYK96" s="161"/>
      <c r="KYL96" s="168"/>
      <c r="KYM96" s="169"/>
      <c r="KYN96" s="170"/>
      <c r="KYO96" s="167"/>
      <c r="KYP96" s="43"/>
      <c r="KYQ96" s="208"/>
      <c r="KYR96" s="157"/>
      <c r="KYS96" s="157"/>
      <c r="KYT96" s="161"/>
      <c r="KYU96" s="161"/>
      <c r="KYV96" s="168"/>
      <c r="KYW96" s="169"/>
      <c r="KYX96" s="170"/>
      <c r="KYY96" s="167"/>
      <c r="KYZ96" s="43"/>
      <c r="KZA96" s="208"/>
      <c r="KZB96" s="157"/>
      <c r="KZC96" s="157"/>
      <c r="KZD96" s="161"/>
      <c r="KZE96" s="161"/>
      <c r="KZF96" s="168"/>
      <c r="KZG96" s="169"/>
      <c r="KZH96" s="170"/>
      <c r="KZI96" s="167"/>
      <c r="KZJ96" s="43"/>
      <c r="KZK96" s="208"/>
      <c r="KZL96" s="157"/>
      <c r="KZM96" s="157"/>
      <c r="KZN96" s="161"/>
      <c r="KZO96" s="161"/>
      <c r="KZP96" s="168"/>
      <c r="KZQ96" s="169"/>
      <c r="KZR96" s="170"/>
      <c r="KZS96" s="167"/>
      <c r="KZT96" s="43"/>
      <c r="KZU96" s="208"/>
      <c r="KZV96" s="157"/>
      <c r="KZW96" s="157"/>
      <c r="KZX96" s="161"/>
      <c r="KZY96" s="161"/>
      <c r="KZZ96" s="168"/>
      <c r="LAA96" s="169"/>
      <c r="LAB96" s="170"/>
      <c r="LAC96" s="167"/>
      <c r="LAD96" s="43"/>
      <c r="LAE96" s="208"/>
      <c r="LAF96" s="157"/>
      <c r="LAG96" s="157"/>
      <c r="LAH96" s="161"/>
      <c r="LAI96" s="161"/>
      <c r="LAJ96" s="168"/>
      <c r="LAK96" s="169"/>
      <c r="LAL96" s="170"/>
      <c r="LAM96" s="167"/>
      <c r="LAN96" s="43"/>
      <c r="LAO96" s="208"/>
      <c r="LAP96" s="157"/>
      <c r="LAQ96" s="157"/>
      <c r="LAR96" s="161"/>
      <c r="LAS96" s="161"/>
      <c r="LAT96" s="168"/>
      <c r="LAU96" s="169"/>
      <c r="LAV96" s="170"/>
      <c r="LAW96" s="167"/>
      <c r="LAX96" s="43"/>
      <c r="LAY96" s="208"/>
      <c r="LAZ96" s="157"/>
      <c r="LBA96" s="157"/>
      <c r="LBB96" s="161"/>
      <c r="LBC96" s="161"/>
      <c r="LBD96" s="168"/>
      <c r="LBE96" s="169"/>
      <c r="LBF96" s="170"/>
      <c r="LBG96" s="167"/>
      <c r="LBH96" s="43"/>
      <c r="LBI96" s="208"/>
      <c r="LBJ96" s="157"/>
      <c r="LBK96" s="157"/>
      <c r="LBL96" s="161"/>
      <c r="LBM96" s="161"/>
      <c r="LBN96" s="168"/>
      <c r="LBO96" s="169"/>
      <c r="LBP96" s="170"/>
      <c r="LBQ96" s="167"/>
      <c r="LBR96" s="43"/>
      <c r="LBS96" s="208"/>
      <c r="LBT96" s="157"/>
      <c r="LBU96" s="157"/>
      <c r="LBV96" s="161"/>
      <c r="LBW96" s="161"/>
      <c r="LBX96" s="168"/>
      <c r="LBY96" s="169"/>
      <c r="LBZ96" s="170"/>
      <c r="LCA96" s="167"/>
      <c r="LCB96" s="43"/>
      <c r="LCC96" s="208"/>
      <c r="LCD96" s="157"/>
      <c r="LCE96" s="157"/>
      <c r="LCF96" s="161"/>
      <c r="LCG96" s="161"/>
      <c r="LCH96" s="168"/>
      <c r="LCI96" s="169"/>
      <c r="LCJ96" s="170"/>
      <c r="LCK96" s="167"/>
      <c r="LCL96" s="43"/>
      <c r="LCM96" s="208"/>
      <c r="LCN96" s="157"/>
      <c r="LCO96" s="157"/>
      <c r="LCP96" s="161"/>
      <c r="LCQ96" s="161"/>
      <c r="LCR96" s="168"/>
      <c r="LCS96" s="169"/>
      <c r="LCT96" s="170"/>
      <c r="LCU96" s="167"/>
      <c r="LCV96" s="43"/>
      <c r="LCW96" s="208"/>
      <c r="LCX96" s="157"/>
      <c r="LCY96" s="157"/>
      <c r="LCZ96" s="161"/>
      <c r="LDA96" s="161"/>
      <c r="LDB96" s="168"/>
      <c r="LDC96" s="169"/>
      <c r="LDD96" s="170"/>
      <c r="LDE96" s="167"/>
      <c r="LDF96" s="43"/>
      <c r="LDG96" s="208"/>
      <c r="LDH96" s="157"/>
      <c r="LDI96" s="157"/>
      <c r="LDJ96" s="161"/>
      <c r="LDK96" s="161"/>
      <c r="LDL96" s="168"/>
      <c r="LDM96" s="169"/>
      <c r="LDN96" s="170"/>
      <c r="LDO96" s="167"/>
      <c r="LDP96" s="43"/>
      <c r="LDQ96" s="208"/>
      <c r="LDR96" s="157"/>
      <c r="LDS96" s="157"/>
      <c r="LDT96" s="161"/>
      <c r="LDU96" s="161"/>
      <c r="LDV96" s="168"/>
      <c r="LDW96" s="169"/>
      <c r="LDX96" s="170"/>
      <c r="LDY96" s="167"/>
      <c r="LDZ96" s="43"/>
      <c r="LEA96" s="208"/>
      <c r="LEB96" s="157"/>
      <c r="LEC96" s="157"/>
      <c r="LED96" s="161"/>
      <c r="LEE96" s="161"/>
      <c r="LEF96" s="168"/>
      <c r="LEG96" s="169"/>
      <c r="LEH96" s="170"/>
      <c r="LEI96" s="167"/>
      <c r="LEJ96" s="43"/>
      <c r="LEK96" s="208"/>
      <c r="LEL96" s="157"/>
      <c r="LEM96" s="157"/>
      <c r="LEN96" s="161"/>
      <c r="LEO96" s="161"/>
      <c r="LEP96" s="168"/>
      <c r="LEQ96" s="169"/>
      <c r="LER96" s="170"/>
      <c r="LES96" s="167"/>
      <c r="LET96" s="43"/>
      <c r="LEU96" s="208"/>
      <c r="LEV96" s="157"/>
      <c r="LEW96" s="157"/>
      <c r="LEX96" s="161"/>
      <c r="LEY96" s="161"/>
      <c r="LEZ96" s="168"/>
      <c r="LFA96" s="169"/>
      <c r="LFB96" s="170"/>
      <c r="LFC96" s="167"/>
      <c r="LFD96" s="43"/>
      <c r="LFE96" s="208"/>
      <c r="LFF96" s="157"/>
      <c r="LFG96" s="157"/>
      <c r="LFH96" s="161"/>
      <c r="LFI96" s="161"/>
      <c r="LFJ96" s="168"/>
      <c r="LFK96" s="169"/>
      <c r="LFL96" s="170"/>
      <c r="LFM96" s="167"/>
      <c r="LFN96" s="43"/>
      <c r="LFO96" s="208"/>
      <c r="LFP96" s="157"/>
      <c r="LFQ96" s="157"/>
      <c r="LFR96" s="161"/>
      <c r="LFS96" s="161"/>
      <c r="LFT96" s="168"/>
      <c r="LFU96" s="169"/>
      <c r="LFV96" s="170"/>
      <c r="LFW96" s="167"/>
      <c r="LFX96" s="43"/>
      <c r="LFY96" s="208"/>
      <c r="LFZ96" s="157"/>
      <c r="LGA96" s="157"/>
      <c r="LGB96" s="161"/>
      <c r="LGC96" s="161"/>
      <c r="LGD96" s="168"/>
      <c r="LGE96" s="169"/>
      <c r="LGF96" s="170"/>
      <c r="LGG96" s="167"/>
      <c r="LGH96" s="43"/>
      <c r="LGI96" s="208"/>
      <c r="LGJ96" s="157"/>
      <c r="LGK96" s="157"/>
      <c r="LGL96" s="161"/>
      <c r="LGM96" s="161"/>
      <c r="LGN96" s="168"/>
      <c r="LGO96" s="169"/>
      <c r="LGP96" s="170"/>
      <c r="LGQ96" s="167"/>
      <c r="LGR96" s="43"/>
      <c r="LGS96" s="208"/>
      <c r="LGT96" s="157"/>
      <c r="LGU96" s="157"/>
      <c r="LGV96" s="161"/>
      <c r="LGW96" s="161"/>
      <c r="LGX96" s="168"/>
      <c r="LGY96" s="169"/>
      <c r="LGZ96" s="170"/>
      <c r="LHA96" s="167"/>
      <c r="LHB96" s="43"/>
      <c r="LHC96" s="208"/>
      <c r="LHD96" s="157"/>
      <c r="LHE96" s="157"/>
      <c r="LHF96" s="161"/>
      <c r="LHG96" s="161"/>
      <c r="LHH96" s="168"/>
      <c r="LHI96" s="169"/>
      <c r="LHJ96" s="170"/>
      <c r="LHK96" s="167"/>
      <c r="LHL96" s="43"/>
      <c r="LHM96" s="208"/>
      <c r="LHN96" s="157"/>
      <c r="LHO96" s="157"/>
      <c r="LHP96" s="161"/>
      <c r="LHQ96" s="161"/>
      <c r="LHR96" s="168"/>
      <c r="LHS96" s="169"/>
      <c r="LHT96" s="170"/>
      <c r="LHU96" s="167"/>
      <c r="LHV96" s="43"/>
      <c r="LHW96" s="208"/>
      <c r="LHX96" s="157"/>
      <c r="LHY96" s="157"/>
      <c r="LHZ96" s="161"/>
      <c r="LIA96" s="161"/>
      <c r="LIB96" s="168"/>
      <c r="LIC96" s="169"/>
      <c r="LID96" s="170"/>
      <c r="LIE96" s="167"/>
      <c r="LIF96" s="43"/>
      <c r="LIG96" s="208"/>
      <c r="LIH96" s="157"/>
      <c r="LII96" s="157"/>
      <c r="LIJ96" s="161"/>
      <c r="LIK96" s="161"/>
      <c r="LIL96" s="168"/>
      <c r="LIM96" s="169"/>
      <c r="LIN96" s="170"/>
      <c r="LIO96" s="167"/>
      <c r="LIP96" s="43"/>
      <c r="LIQ96" s="208"/>
      <c r="LIR96" s="157"/>
      <c r="LIS96" s="157"/>
      <c r="LIT96" s="161"/>
      <c r="LIU96" s="161"/>
      <c r="LIV96" s="168"/>
      <c r="LIW96" s="169"/>
      <c r="LIX96" s="170"/>
      <c r="LIY96" s="167"/>
      <c r="LIZ96" s="43"/>
      <c r="LJA96" s="208"/>
      <c r="LJB96" s="157"/>
      <c r="LJC96" s="157"/>
      <c r="LJD96" s="161"/>
      <c r="LJE96" s="161"/>
      <c r="LJF96" s="168"/>
      <c r="LJG96" s="169"/>
      <c r="LJH96" s="170"/>
      <c r="LJI96" s="167"/>
      <c r="LJJ96" s="43"/>
      <c r="LJK96" s="208"/>
      <c r="LJL96" s="157"/>
      <c r="LJM96" s="157"/>
      <c r="LJN96" s="161"/>
      <c r="LJO96" s="161"/>
      <c r="LJP96" s="168"/>
      <c r="LJQ96" s="169"/>
      <c r="LJR96" s="170"/>
      <c r="LJS96" s="167"/>
      <c r="LJT96" s="43"/>
      <c r="LJU96" s="208"/>
      <c r="LJV96" s="157"/>
      <c r="LJW96" s="157"/>
      <c r="LJX96" s="161"/>
      <c r="LJY96" s="161"/>
      <c r="LJZ96" s="168"/>
      <c r="LKA96" s="169"/>
      <c r="LKB96" s="170"/>
      <c r="LKC96" s="167"/>
      <c r="LKD96" s="43"/>
      <c r="LKE96" s="208"/>
      <c r="LKF96" s="157"/>
      <c r="LKG96" s="157"/>
      <c r="LKH96" s="161"/>
      <c r="LKI96" s="161"/>
      <c r="LKJ96" s="168"/>
      <c r="LKK96" s="169"/>
      <c r="LKL96" s="170"/>
      <c r="LKM96" s="167"/>
      <c r="LKN96" s="43"/>
      <c r="LKO96" s="208"/>
      <c r="LKP96" s="157"/>
      <c r="LKQ96" s="157"/>
      <c r="LKR96" s="161"/>
      <c r="LKS96" s="161"/>
      <c r="LKT96" s="168"/>
      <c r="LKU96" s="169"/>
      <c r="LKV96" s="170"/>
      <c r="LKW96" s="167"/>
      <c r="LKX96" s="43"/>
      <c r="LKY96" s="208"/>
      <c r="LKZ96" s="157"/>
      <c r="LLA96" s="157"/>
      <c r="LLB96" s="161"/>
      <c r="LLC96" s="161"/>
      <c r="LLD96" s="168"/>
      <c r="LLE96" s="169"/>
      <c r="LLF96" s="170"/>
      <c r="LLG96" s="167"/>
      <c r="LLH96" s="43"/>
      <c r="LLI96" s="208"/>
      <c r="LLJ96" s="157"/>
      <c r="LLK96" s="157"/>
      <c r="LLL96" s="161"/>
      <c r="LLM96" s="161"/>
      <c r="LLN96" s="168"/>
      <c r="LLO96" s="169"/>
      <c r="LLP96" s="170"/>
      <c r="LLQ96" s="167"/>
      <c r="LLR96" s="43"/>
      <c r="LLS96" s="208"/>
      <c r="LLT96" s="157"/>
      <c r="LLU96" s="157"/>
      <c r="LLV96" s="161"/>
      <c r="LLW96" s="161"/>
      <c r="LLX96" s="168"/>
      <c r="LLY96" s="169"/>
      <c r="LLZ96" s="170"/>
      <c r="LMA96" s="167"/>
      <c r="LMB96" s="43"/>
      <c r="LMC96" s="208"/>
      <c r="LMD96" s="157"/>
      <c r="LME96" s="157"/>
      <c r="LMF96" s="161"/>
      <c r="LMG96" s="161"/>
      <c r="LMH96" s="168"/>
      <c r="LMI96" s="169"/>
      <c r="LMJ96" s="170"/>
      <c r="LMK96" s="167"/>
      <c r="LML96" s="43"/>
      <c r="LMM96" s="208"/>
      <c r="LMN96" s="157"/>
      <c r="LMO96" s="157"/>
      <c r="LMP96" s="161"/>
      <c r="LMQ96" s="161"/>
      <c r="LMR96" s="168"/>
      <c r="LMS96" s="169"/>
      <c r="LMT96" s="170"/>
      <c r="LMU96" s="167"/>
      <c r="LMV96" s="43"/>
      <c r="LMW96" s="208"/>
      <c r="LMX96" s="157"/>
      <c r="LMY96" s="157"/>
      <c r="LMZ96" s="161"/>
      <c r="LNA96" s="161"/>
      <c r="LNB96" s="168"/>
      <c r="LNC96" s="169"/>
      <c r="LND96" s="170"/>
      <c r="LNE96" s="167"/>
      <c r="LNF96" s="43"/>
      <c r="LNG96" s="208"/>
      <c r="LNH96" s="157"/>
      <c r="LNI96" s="157"/>
      <c r="LNJ96" s="161"/>
      <c r="LNK96" s="161"/>
      <c r="LNL96" s="168"/>
      <c r="LNM96" s="169"/>
      <c r="LNN96" s="170"/>
      <c r="LNO96" s="167"/>
      <c r="LNP96" s="43"/>
      <c r="LNQ96" s="208"/>
      <c r="LNR96" s="157"/>
      <c r="LNS96" s="157"/>
      <c r="LNT96" s="161"/>
      <c r="LNU96" s="161"/>
      <c r="LNV96" s="168"/>
      <c r="LNW96" s="169"/>
      <c r="LNX96" s="170"/>
      <c r="LNY96" s="167"/>
      <c r="LNZ96" s="43"/>
      <c r="LOA96" s="208"/>
      <c r="LOB96" s="157"/>
      <c r="LOC96" s="157"/>
      <c r="LOD96" s="161"/>
      <c r="LOE96" s="161"/>
      <c r="LOF96" s="168"/>
      <c r="LOG96" s="169"/>
      <c r="LOH96" s="170"/>
      <c r="LOI96" s="167"/>
      <c r="LOJ96" s="43"/>
      <c r="LOK96" s="208"/>
      <c r="LOL96" s="157"/>
      <c r="LOM96" s="157"/>
      <c r="LON96" s="161"/>
      <c r="LOO96" s="161"/>
      <c r="LOP96" s="168"/>
      <c r="LOQ96" s="169"/>
      <c r="LOR96" s="170"/>
      <c r="LOS96" s="167"/>
      <c r="LOT96" s="43"/>
      <c r="LOU96" s="208"/>
      <c r="LOV96" s="157"/>
      <c r="LOW96" s="157"/>
      <c r="LOX96" s="161"/>
      <c r="LOY96" s="161"/>
      <c r="LOZ96" s="168"/>
      <c r="LPA96" s="169"/>
      <c r="LPB96" s="170"/>
      <c r="LPC96" s="167"/>
      <c r="LPD96" s="43"/>
      <c r="LPE96" s="208"/>
      <c r="LPF96" s="157"/>
      <c r="LPG96" s="157"/>
      <c r="LPH96" s="161"/>
      <c r="LPI96" s="161"/>
      <c r="LPJ96" s="168"/>
      <c r="LPK96" s="169"/>
      <c r="LPL96" s="170"/>
      <c r="LPM96" s="167"/>
      <c r="LPN96" s="43"/>
      <c r="LPO96" s="208"/>
      <c r="LPP96" s="157"/>
      <c r="LPQ96" s="157"/>
      <c r="LPR96" s="161"/>
      <c r="LPS96" s="161"/>
      <c r="LPT96" s="168"/>
      <c r="LPU96" s="169"/>
      <c r="LPV96" s="170"/>
      <c r="LPW96" s="167"/>
      <c r="LPX96" s="43"/>
      <c r="LPY96" s="208"/>
      <c r="LPZ96" s="157"/>
      <c r="LQA96" s="157"/>
      <c r="LQB96" s="161"/>
      <c r="LQC96" s="161"/>
      <c r="LQD96" s="168"/>
      <c r="LQE96" s="169"/>
      <c r="LQF96" s="170"/>
      <c r="LQG96" s="167"/>
      <c r="LQH96" s="43"/>
      <c r="LQI96" s="208"/>
      <c r="LQJ96" s="157"/>
      <c r="LQK96" s="157"/>
      <c r="LQL96" s="161"/>
      <c r="LQM96" s="161"/>
      <c r="LQN96" s="168"/>
      <c r="LQO96" s="169"/>
      <c r="LQP96" s="170"/>
      <c r="LQQ96" s="167"/>
      <c r="LQR96" s="43"/>
      <c r="LQS96" s="208"/>
      <c r="LQT96" s="157"/>
      <c r="LQU96" s="157"/>
      <c r="LQV96" s="161"/>
      <c r="LQW96" s="161"/>
      <c r="LQX96" s="168"/>
      <c r="LQY96" s="169"/>
      <c r="LQZ96" s="170"/>
      <c r="LRA96" s="167"/>
      <c r="LRB96" s="43"/>
      <c r="LRC96" s="208"/>
      <c r="LRD96" s="157"/>
      <c r="LRE96" s="157"/>
      <c r="LRF96" s="161"/>
      <c r="LRG96" s="161"/>
      <c r="LRH96" s="168"/>
      <c r="LRI96" s="169"/>
      <c r="LRJ96" s="170"/>
      <c r="LRK96" s="167"/>
      <c r="LRL96" s="43"/>
      <c r="LRM96" s="208"/>
      <c r="LRN96" s="157"/>
      <c r="LRO96" s="157"/>
      <c r="LRP96" s="161"/>
      <c r="LRQ96" s="161"/>
      <c r="LRR96" s="168"/>
      <c r="LRS96" s="169"/>
      <c r="LRT96" s="170"/>
      <c r="LRU96" s="167"/>
      <c r="LRV96" s="43"/>
      <c r="LRW96" s="208"/>
      <c r="LRX96" s="157"/>
      <c r="LRY96" s="157"/>
      <c r="LRZ96" s="161"/>
      <c r="LSA96" s="161"/>
      <c r="LSB96" s="168"/>
      <c r="LSC96" s="169"/>
      <c r="LSD96" s="170"/>
      <c r="LSE96" s="167"/>
      <c r="LSF96" s="43"/>
      <c r="LSG96" s="208"/>
      <c r="LSH96" s="157"/>
      <c r="LSI96" s="157"/>
      <c r="LSJ96" s="161"/>
      <c r="LSK96" s="161"/>
      <c r="LSL96" s="168"/>
      <c r="LSM96" s="169"/>
      <c r="LSN96" s="170"/>
      <c r="LSO96" s="167"/>
      <c r="LSP96" s="43"/>
      <c r="LSQ96" s="208"/>
      <c r="LSR96" s="157"/>
      <c r="LSS96" s="157"/>
      <c r="LST96" s="161"/>
      <c r="LSU96" s="161"/>
      <c r="LSV96" s="168"/>
      <c r="LSW96" s="169"/>
      <c r="LSX96" s="170"/>
      <c r="LSY96" s="167"/>
      <c r="LSZ96" s="43"/>
      <c r="LTA96" s="208"/>
      <c r="LTB96" s="157"/>
      <c r="LTC96" s="157"/>
      <c r="LTD96" s="161"/>
      <c r="LTE96" s="161"/>
      <c r="LTF96" s="168"/>
      <c r="LTG96" s="169"/>
      <c r="LTH96" s="170"/>
      <c r="LTI96" s="167"/>
      <c r="LTJ96" s="43"/>
      <c r="LTK96" s="208"/>
      <c r="LTL96" s="157"/>
      <c r="LTM96" s="157"/>
      <c r="LTN96" s="161"/>
      <c r="LTO96" s="161"/>
      <c r="LTP96" s="168"/>
      <c r="LTQ96" s="169"/>
      <c r="LTR96" s="170"/>
      <c r="LTS96" s="167"/>
      <c r="LTT96" s="43"/>
      <c r="LTU96" s="208"/>
      <c r="LTV96" s="157"/>
      <c r="LTW96" s="157"/>
      <c r="LTX96" s="161"/>
      <c r="LTY96" s="161"/>
      <c r="LTZ96" s="168"/>
      <c r="LUA96" s="169"/>
      <c r="LUB96" s="170"/>
      <c r="LUC96" s="167"/>
      <c r="LUD96" s="43"/>
      <c r="LUE96" s="208"/>
      <c r="LUF96" s="157"/>
      <c r="LUG96" s="157"/>
      <c r="LUH96" s="161"/>
      <c r="LUI96" s="161"/>
      <c r="LUJ96" s="168"/>
      <c r="LUK96" s="169"/>
      <c r="LUL96" s="170"/>
      <c r="LUM96" s="167"/>
      <c r="LUN96" s="43"/>
      <c r="LUO96" s="208"/>
      <c r="LUP96" s="157"/>
      <c r="LUQ96" s="157"/>
      <c r="LUR96" s="161"/>
      <c r="LUS96" s="161"/>
      <c r="LUT96" s="168"/>
      <c r="LUU96" s="169"/>
      <c r="LUV96" s="170"/>
      <c r="LUW96" s="167"/>
      <c r="LUX96" s="43"/>
      <c r="LUY96" s="208"/>
      <c r="LUZ96" s="157"/>
      <c r="LVA96" s="157"/>
      <c r="LVB96" s="161"/>
      <c r="LVC96" s="161"/>
      <c r="LVD96" s="168"/>
      <c r="LVE96" s="169"/>
      <c r="LVF96" s="170"/>
      <c r="LVG96" s="167"/>
      <c r="LVH96" s="43"/>
      <c r="LVI96" s="208"/>
      <c r="LVJ96" s="157"/>
      <c r="LVK96" s="157"/>
      <c r="LVL96" s="161"/>
      <c r="LVM96" s="161"/>
      <c r="LVN96" s="168"/>
      <c r="LVO96" s="169"/>
      <c r="LVP96" s="170"/>
      <c r="LVQ96" s="167"/>
      <c r="LVR96" s="43"/>
      <c r="LVS96" s="208"/>
      <c r="LVT96" s="157"/>
      <c r="LVU96" s="157"/>
      <c r="LVV96" s="161"/>
      <c r="LVW96" s="161"/>
      <c r="LVX96" s="168"/>
      <c r="LVY96" s="169"/>
      <c r="LVZ96" s="170"/>
      <c r="LWA96" s="167"/>
      <c r="LWB96" s="43"/>
      <c r="LWC96" s="208"/>
      <c r="LWD96" s="157"/>
      <c r="LWE96" s="157"/>
      <c r="LWF96" s="161"/>
      <c r="LWG96" s="161"/>
      <c r="LWH96" s="168"/>
      <c r="LWI96" s="169"/>
      <c r="LWJ96" s="170"/>
      <c r="LWK96" s="167"/>
      <c r="LWL96" s="43"/>
      <c r="LWM96" s="208"/>
      <c r="LWN96" s="157"/>
      <c r="LWO96" s="157"/>
      <c r="LWP96" s="161"/>
      <c r="LWQ96" s="161"/>
      <c r="LWR96" s="168"/>
      <c r="LWS96" s="169"/>
      <c r="LWT96" s="170"/>
      <c r="LWU96" s="167"/>
      <c r="LWV96" s="43"/>
      <c r="LWW96" s="208"/>
      <c r="LWX96" s="157"/>
      <c r="LWY96" s="157"/>
      <c r="LWZ96" s="161"/>
      <c r="LXA96" s="161"/>
      <c r="LXB96" s="168"/>
      <c r="LXC96" s="169"/>
      <c r="LXD96" s="170"/>
      <c r="LXE96" s="167"/>
      <c r="LXF96" s="43"/>
      <c r="LXG96" s="208"/>
      <c r="LXH96" s="157"/>
      <c r="LXI96" s="157"/>
      <c r="LXJ96" s="161"/>
      <c r="LXK96" s="161"/>
      <c r="LXL96" s="168"/>
      <c r="LXM96" s="169"/>
      <c r="LXN96" s="170"/>
      <c r="LXO96" s="167"/>
      <c r="LXP96" s="43"/>
      <c r="LXQ96" s="208"/>
      <c r="LXR96" s="157"/>
      <c r="LXS96" s="157"/>
      <c r="LXT96" s="161"/>
      <c r="LXU96" s="161"/>
      <c r="LXV96" s="168"/>
      <c r="LXW96" s="169"/>
      <c r="LXX96" s="170"/>
      <c r="LXY96" s="167"/>
      <c r="LXZ96" s="43"/>
      <c r="LYA96" s="208"/>
      <c r="LYB96" s="157"/>
      <c r="LYC96" s="157"/>
      <c r="LYD96" s="161"/>
      <c r="LYE96" s="161"/>
      <c r="LYF96" s="168"/>
      <c r="LYG96" s="169"/>
      <c r="LYH96" s="170"/>
      <c r="LYI96" s="167"/>
      <c r="LYJ96" s="43"/>
      <c r="LYK96" s="208"/>
      <c r="LYL96" s="157"/>
      <c r="LYM96" s="157"/>
      <c r="LYN96" s="161"/>
      <c r="LYO96" s="161"/>
      <c r="LYP96" s="168"/>
      <c r="LYQ96" s="169"/>
      <c r="LYR96" s="170"/>
      <c r="LYS96" s="167"/>
      <c r="LYT96" s="43"/>
      <c r="LYU96" s="208"/>
      <c r="LYV96" s="157"/>
      <c r="LYW96" s="157"/>
      <c r="LYX96" s="161"/>
      <c r="LYY96" s="161"/>
      <c r="LYZ96" s="168"/>
      <c r="LZA96" s="169"/>
      <c r="LZB96" s="170"/>
      <c r="LZC96" s="167"/>
      <c r="LZD96" s="43"/>
      <c r="LZE96" s="208"/>
      <c r="LZF96" s="157"/>
      <c r="LZG96" s="157"/>
      <c r="LZH96" s="161"/>
      <c r="LZI96" s="161"/>
      <c r="LZJ96" s="168"/>
      <c r="LZK96" s="169"/>
      <c r="LZL96" s="170"/>
      <c r="LZM96" s="167"/>
      <c r="LZN96" s="43"/>
      <c r="LZO96" s="208"/>
      <c r="LZP96" s="157"/>
      <c r="LZQ96" s="157"/>
      <c r="LZR96" s="161"/>
      <c r="LZS96" s="161"/>
      <c r="LZT96" s="168"/>
      <c r="LZU96" s="169"/>
      <c r="LZV96" s="170"/>
      <c r="LZW96" s="167"/>
      <c r="LZX96" s="43"/>
      <c r="LZY96" s="208"/>
      <c r="LZZ96" s="157"/>
      <c r="MAA96" s="157"/>
      <c r="MAB96" s="161"/>
      <c r="MAC96" s="161"/>
      <c r="MAD96" s="168"/>
      <c r="MAE96" s="169"/>
      <c r="MAF96" s="170"/>
      <c r="MAG96" s="167"/>
      <c r="MAH96" s="43"/>
      <c r="MAI96" s="208"/>
      <c r="MAJ96" s="157"/>
      <c r="MAK96" s="157"/>
      <c r="MAL96" s="161"/>
      <c r="MAM96" s="161"/>
      <c r="MAN96" s="168"/>
      <c r="MAO96" s="169"/>
      <c r="MAP96" s="170"/>
      <c r="MAQ96" s="167"/>
      <c r="MAR96" s="43"/>
      <c r="MAS96" s="208"/>
      <c r="MAT96" s="157"/>
      <c r="MAU96" s="157"/>
      <c r="MAV96" s="161"/>
      <c r="MAW96" s="161"/>
      <c r="MAX96" s="168"/>
      <c r="MAY96" s="169"/>
      <c r="MAZ96" s="170"/>
      <c r="MBA96" s="167"/>
      <c r="MBB96" s="43"/>
      <c r="MBC96" s="208"/>
      <c r="MBD96" s="157"/>
      <c r="MBE96" s="157"/>
      <c r="MBF96" s="161"/>
      <c r="MBG96" s="161"/>
      <c r="MBH96" s="168"/>
      <c r="MBI96" s="169"/>
      <c r="MBJ96" s="170"/>
      <c r="MBK96" s="167"/>
      <c r="MBL96" s="43"/>
      <c r="MBM96" s="208"/>
      <c r="MBN96" s="157"/>
      <c r="MBO96" s="157"/>
      <c r="MBP96" s="161"/>
      <c r="MBQ96" s="161"/>
      <c r="MBR96" s="168"/>
      <c r="MBS96" s="169"/>
      <c r="MBT96" s="170"/>
      <c r="MBU96" s="167"/>
      <c r="MBV96" s="43"/>
      <c r="MBW96" s="208"/>
      <c r="MBX96" s="157"/>
      <c r="MBY96" s="157"/>
      <c r="MBZ96" s="161"/>
      <c r="MCA96" s="161"/>
      <c r="MCB96" s="168"/>
      <c r="MCC96" s="169"/>
      <c r="MCD96" s="170"/>
      <c r="MCE96" s="167"/>
      <c r="MCF96" s="43"/>
      <c r="MCG96" s="208"/>
      <c r="MCH96" s="157"/>
      <c r="MCI96" s="157"/>
      <c r="MCJ96" s="161"/>
      <c r="MCK96" s="161"/>
      <c r="MCL96" s="168"/>
      <c r="MCM96" s="169"/>
      <c r="MCN96" s="170"/>
      <c r="MCO96" s="167"/>
      <c r="MCP96" s="43"/>
      <c r="MCQ96" s="208"/>
      <c r="MCR96" s="157"/>
      <c r="MCS96" s="157"/>
      <c r="MCT96" s="161"/>
      <c r="MCU96" s="161"/>
      <c r="MCV96" s="168"/>
      <c r="MCW96" s="169"/>
      <c r="MCX96" s="170"/>
      <c r="MCY96" s="167"/>
      <c r="MCZ96" s="43"/>
      <c r="MDA96" s="208"/>
      <c r="MDB96" s="157"/>
      <c r="MDC96" s="157"/>
      <c r="MDD96" s="161"/>
      <c r="MDE96" s="161"/>
      <c r="MDF96" s="168"/>
      <c r="MDG96" s="169"/>
      <c r="MDH96" s="170"/>
      <c r="MDI96" s="167"/>
      <c r="MDJ96" s="43"/>
      <c r="MDK96" s="208"/>
      <c r="MDL96" s="157"/>
      <c r="MDM96" s="157"/>
      <c r="MDN96" s="161"/>
      <c r="MDO96" s="161"/>
      <c r="MDP96" s="168"/>
      <c r="MDQ96" s="169"/>
      <c r="MDR96" s="170"/>
      <c r="MDS96" s="167"/>
      <c r="MDT96" s="43"/>
      <c r="MDU96" s="208"/>
      <c r="MDV96" s="157"/>
      <c r="MDW96" s="157"/>
      <c r="MDX96" s="161"/>
      <c r="MDY96" s="161"/>
      <c r="MDZ96" s="168"/>
      <c r="MEA96" s="169"/>
      <c r="MEB96" s="170"/>
      <c r="MEC96" s="167"/>
      <c r="MED96" s="43"/>
      <c r="MEE96" s="208"/>
      <c r="MEF96" s="157"/>
      <c r="MEG96" s="157"/>
      <c r="MEH96" s="161"/>
      <c r="MEI96" s="161"/>
      <c r="MEJ96" s="168"/>
      <c r="MEK96" s="169"/>
      <c r="MEL96" s="170"/>
      <c r="MEM96" s="167"/>
      <c r="MEN96" s="43"/>
      <c r="MEO96" s="208"/>
      <c r="MEP96" s="157"/>
      <c r="MEQ96" s="157"/>
      <c r="MER96" s="161"/>
      <c r="MES96" s="161"/>
      <c r="MET96" s="168"/>
      <c r="MEU96" s="169"/>
      <c r="MEV96" s="170"/>
      <c r="MEW96" s="167"/>
      <c r="MEX96" s="43"/>
      <c r="MEY96" s="208"/>
      <c r="MEZ96" s="157"/>
      <c r="MFA96" s="157"/>
      <c r="MFB96" s="161"/>
      <c r="MFC96" s="161"/>
      <c r="MFD96" s="168"/>
      <c r="MFE96" s="169"/>
      <c r="MFF96" s="170"/>
      <c r="MFG96" s="167"/>
      <c r="MFH96" s="43"/>
      <c r="MFI96" s="208"/>
      <c r="MFJ96" s="157"/>
      <c r="MFK96" s="157"/>
      <c r="MFL96" s="161"/>
      <c r="MFM96" s="161"/>
      <c r="MFN96" s="168"/>
      <c r="MFO96" s="169"/>
      <c r="MFP96" s="170"/>
      <c r="MFQ96" s="167"/>
      <c r="MFR96" s="43"/>
      <c r="MFS96" s="208"/>
      <c r="MFT96" s="157"/>
      <c r="MFU96" s="157"/>
      <c r="MFV96" s="161"/>
      <c r="MFW96" s="161"/>
      <c r="MFX96" s="168"/>
      <c r="MFY96" s="169"/>
      <c r="MFZ96" s="170"/>
      <c r="MGA96" s="167"/>
      <c r="MGB96" s="43"/>
      <c r="MGC96" s="208"/>
      <c r="MGD96" s="157"/>
      <c r="MGE96" s="157"/>
      <c r="MGF96" s="161"/>
      <c r="MGG96" s="161"/>
      <c r="MGH96" s="168"/>
      <c r="MGI96" s="169"/>
      <c r="MGJ96" s="170"/>
      <c r="MGK96" s="167"/>
      <c r="MGL96" s="43"/>
      <c r="MGM96" s="208"/>
      <c r="MGN96" s="157"/>
      <c r="MGO96" s="157"/>
      <c r="MGP96" s="161"/>
      <c r="MGQ96" s="161"/>
      <c r="MGR96" s="168"/>
      <c r="MGS96" s="169"/>
      <c r="MGT96" s="170"/>
      <c r="MGU96" s="167"/>
      <c r="MGV96" s="43"/>
      <c r="MGW96" s="208"/>
      <c r="MGX96" s="157"/>
      <c r="MGY96" s="157"/>
      <c r="MGZ96" s="161"/>
      <c r="MHA96" s="161"/>
      <c r="MHB96" s="168"/>
      <c r="MHC96" s="169"/>
      <c r="MHD96" s="170"/>
      <c r="MHE96" s="167"/>
      <c r="MHF96" s="43"/>
      <c r="MHG96" s="208"/>
      <c r="MHH96" s="157"/>
      <c r="MHI96" s="157"/>
      <c r="MHJ96" s="161"/>
      <c r="MHK96" s="161"/>
      <c r="MHL96" s="168"/>
      <c r="MHM96" s="169"/>
      <c r="MHN96" s="170"/>
      <c r="MHO96" s="167"/>
      <c r="MHP96" s="43"/>
      <c r="MHQ96" s="208"/>
      <c r="MHR96" s="157"/>
      <c r="MHS96" s="157"/>
      <c r="MHT96" s="161"/>
      <c r="MHU96" s="161"/>
      <c r="MHV96" s="168"/>
      <c r="MHW96" s="169"/>
      <c r="MHX96" s="170"/>
      <c r="MHY96" s="167"/>
      <c r="MHZ96" s="43"/>
      <c r="MIA96" s="208"/>
      <c r="MIB96" s="157"/>
      <c r="MIC96" s="157"/>
      <c r="MID96" s="161"/>
      <c r="MIE96" s="161"/>
      <c r="MIF96" s="168"/>
      <c r="MIG96" s="169"/>
      <c r="MIH96" s="170"/>
      <c r="MII96" s="167"/>
      <c r="MIJ96" s="43"/>
      <c r="MIK96" s="208"/>
      <c r="MIL96" s="157"/>
      <c r="MIM96" s="157"/>
      <c r="MIN96" s="161"/>
      <c r="MIO96" s="161"/>
      <c r="MIP96" s="168"/>
      <c r="MIQ96" s="169"/>
      <c r="MIR96" s="170"/>
      <c r="MIS96" s="167"/>
      <c r="MIT96" s="43"/>
      <c r="MIU96" s="208"/>
      <c r="MIV96" s="157"/>
      <c r="MIW96" s="157"/>
      <c r="MIX96" s="161"/>
      <c r="MIY96" s="161"/>
      <c r="MIZ96" s="168"/>
      <c r="MJA96" s="169"/>
      <c r="MJB96" s="170"/>
      <c r="MJC96" s="167"/>
      <c r="MJD96" s="43"/>
      <c r="MJE96" s="208"/>
      <c r="MJF96" s="157"/>
      <c r="MJG96" s="157"/>
      <c r="MJH96" s="161"/>
      <c r="MJI96" s="161"/>
      <c r="MJJ96" s="168"/>
      <c r="MJK96" s="169"/>
      <c r="MJL96" s="170"/>
      <c r="MJM96" s="167"/>
      <c r="MJN96" s="43"/>
      <c r="MJO96" s="208"/>
      <c r="MJP96" s="157"/>
      <c r="MJQ96" s="157"/>
      <c r="MJR96" s="161"/>
      <c r="MJS96" s="161"/>
      <c r="MJT96" s="168"/>
      <c r="MJU96" s="169"/>
      <c r="MJV96" s="170"/>
      <c r="MJW96" s="167"/>
      <c r="MJX96" s="43"/>
      <c r="MJY96" s="208"/>
      <c r="MJZ96" s="157"/>
      <c r="MKA96" s="157"/>
      <c r="MKB96" s="161"/>
      <c r="MKC96" s="161"/>
      <c r="MKD96" s="168"/>
      <c r="MKE96" s="169"/>
      <c r="MKF96" s="170"/>
      <c r="MKG96" s="167"/>
      <c r="MKH96" s="43"/>
      <c r="MKI96" s="208"/>
      <c r="MKJ96" s="157"/>
      <c r="MKK96" s="157"/>
      <c r="MKL96" s="161"/>
      <c r="MKM96" s="161"/>
      <c r="MKN96" s="168"/>
      <c r="MKO96" s="169"/>
      <c r="MKP96" s="170"/>
      <c r="MKQ96" s="167"/>
      <c r="MKR96" s="43"/>
      <c r="MKS96" s="208"/>
      <c r="MKT96" s="157"/>
      <c r="MKU96" s="157"/>
      <c r="MKV96" s="161"/>
      <c r="MKW96" s="161"/>
      <c r="MKX96" s="168"/>
      <c r="MKY96" s="169"/>
      <c r="MKZ96" s="170"/>
      <c r="MLA96" s="167"/>
      <c r="MLB96" s="43"/>
      <c r="MLC96" s="208"/>
      <c r="MLD96" s="157"/>
      <c r="MLE96" s="157"/>
      <c r="MLF96" s="161"/>
      <c r="MLG96" s="161"/>
      <c r="MLH96" s="168"/>
      <c r="MLI96" s="169"/>
      <c r="MLJ96" s="170"/>
      <c r="MLK96" s="167"/>
      <c r="MLL96" s="43"/>
      <c r="MLM96" s="208"/>
      <c r="MLN96" s="157"/>
      <c r="MLO96" s="157"/>
      <c r="MLP96" s="161"/>
      <c r="MLQ96" s="161"/>
      <c r="MLR96" s="168"/>
      <c r="MLS96" s="169"/>
      <c r="MLT96" s="170"/>
      <c r="MLU96" s="167"/>
      <c r="MLV96" s="43"/>
      <c r="MLW96" s="208"/>
      <c r="MLX96" s="157"/>
      <c r="MLY96" s="157"/>
      <c r="MLZ96" s="161"/>
      <c r="MMA96" s="161"/>
      <c r="MMB96" s="168"/>
      <c r="MMC96" s="169"/>
      <c r="MMD96" s="170"/>
      <c r="MME96" s="167"/>
      <c r="MMF96" s="43"/>
      <c r="MMG96" s="208"/>
      <c r="MMH96" s="157"/>
      <c r="MMI96" s="157"/>
      <c r="MMJ96" s="161"/>
      <c r="MMK96" s="161"/>
      <c r="MML96" s="168"/>
      <c r="MMM96" s="169"/>
      <c r="MMN96" s="170"/>
      <c r="MMO96" s="167"/>
      <c r="MMP96" s="43"/>
      <c r="MMQ96" s="208"/>
      <c r="MMR96" s="157"/>
      <c r="MMS96" s="157"/>
      <c r="MMT96" s="161"/>
      <c r="MMU96" s="161"/>
      <c r="MMV96" s="168"/>
      <c r="MMW96" s="169"/>
      <c r="MMX96" s="170"/>
      <c r="MMY96" s="167"/>
      <c r="MMZ96" s="43"/>
      <c r="MNA96" s="208"/>
      <c r="MNB96" s="157"/>
      <c r="MNC96" s="157"/>
      <c r="MND96" s="161"/>
      <c r="MNE96" s="161"/>
      <c r="MNF96" s="168"/>
      <c r="MNG96" s="169"/>
      <c r="MNH96" s="170"/>
      <c r="MNI96" s="167"/>
      <c r="MNJ96" s="43"/>
      <c r="MNK96" s="208"/>
      <c r="MNL96" s="157"/>
      <c r="MNM96" s="157"/>
      <c r="MNN96" s="161"/>
      <c r="MNO96" s="161"/>
      <c r="MNP96" s="168"/>
      <c r="MNQ96" s="169"/>
      <c r="MNR96" s="170"/>
      <c r="MNS96" s="167"/>
      <c r="MNT96" s="43"/>
      <c r="MNU96" s="208"/>
      <c r="MNV96" s="157"/>
      <c r="MNW96" s="157"/>
      <c r="MNX96" s="161"/>
      <c r="MNY96" s="161"/>
      <c r="MNZ96" s="168"/>
      <c r="MOA96" s="169"/>
      <c r="MOB96" s="170"/>
      <c r="MOC96" s="167"/>
      <c r="MOD96" s="43"/>
      <c r="MOE96" s="208"/>
      <c r="MOF96" s="157"/>
      <c r="MOG96" s="157"/>
      <c r="MOH96" s="161"/>
      <c r="MOI96" s="161"/>
      <c r="MOJ96" s="168"/>
      <c r="MOK96" s="169"/>
      <c r="MOL96" s="170"/>
      <c r="MOM96" s="167"/>
      <c r="MON96" s="43"/>
      <c r="MOO96" s="208"/>
      <c r="MOP96" s="157"/>
      <c r="MOQ96" s="157"/>
      <c r="MOR96" s="161"/>
      <c r="MOS96" s="161"/>
      <c r="MOT96" s="168"/>
      <c r="MOU96" s="169"/>
      <c r="MOV96" s="170"/>
      <c r="MOW96" s="167"/>
      <c r="MOX96" s="43"/>
      <c r="MOY96" s="208"/>
      <c r="MOZ96" s="157"/>
      <c r="MPA96" s="157"/>
      <c r="MPB96" s="161"/>
      <c r="MPC96" s="161"/>
      <c r="MPD96" s="168"/>
      <c r="MPE96" s="169"/>
      <c r="MPF96" s="170"/>
      <c r="MPG96" s="167"/>
      <c r="MPH96" s="43"/>
      <c r="MPI96" s="208"/>
      <c r="MPJ96" s="157"/>
      <c r="MPK96" s="157"/>
      <c r="MPL96" s="161"/>
      <c r="MPM96" s="161"/>
      <c r="MPN96" s="168"/>
      <c r="MPO96" s="169"/>
      <c r="MPP96" s="170"/>
      <c r="MPQ96" s="167"/>
      <c r="MPR96" s="43"/>
      <c r="MPS96" s="208"/>
      <c r="MPT96" s="157"/>
      <c r="MPU96" s="157"/>
      <c r="MPV96" s="161"/>
      <c r="MPW96" s="161"/>
      <c r="MPX96" s="168"/>
      <c r="MPY96" s="169"/>
      <c r="MPZ96" s="170"/>
      <c r="MQA96" s="167"/>
      <c r="MQB96" s="43"/>
      <c r="MQC96" s="208"/>
      <c r="MQD96" s="157"/>
      <c r="MQE96" s="157"/>
      <c r="MQF96" s="161"/>
      <c r="MQG96" s="161"/>
      <c r="MQH96" s="168"/>
      <c r="MQI96" s="169"/>
      <c r="MQJ96" s="170"/>
      <c r="MQK96" s="167"/>
      <c r="MQL96" s="43"/>
      <c r="MQM96" s="208"/>
      <c r="MQN96" s="157"/>
      <c r="MQO96" s="157"/>
      <c r="MQP96" s="161"/>
      <c r="MQQ96" s="161"/>
      <c r="MQR96" s="168"/>
      <c r="MQS96" s="169"/>
      <c r="MQT96" s="170"/>
      <c r="MQU96" s="167"/>
      <c r="MQV96" s="43"/>
      <c r="MQW96" s="208"/>
      <c r="MQX96" s="157"/>
      <c r="MQY96" s="157"/>
      <c r="MQZ96" s="161"/>
      <c r="MRA96" s="161"/>
      <c r="MRB96" s="168"/>
      <c r="MRC96" s="169"/>
      <c r="MRD96" s="170"/>
      <c r="MRE96" s="167"/>
      <c r="MRF96" s="43"/>
      <c r="MRG96" s="208"/>
      <c r="MRH96" s="157"/>
      <c r="MRI96" s="157"/>
      <c r="MRJ96" s="161"/>
      <c r="MRK96" s="161"/>
      <c r="MRL96" s="168"/>
      <c r="MRM96" s="169"/>
      <c r="MRN96" s="170"/>
      <c r="MRO96" s="167"/>
      <c r="MRP96" s="43"/>
      <c r="MRQ96" s="208"/>
      <c r="MRR96" s="157"/>
      <c r="MRS96" s="157"/>
      <c r="MRT96" s="161"/>
      <c r="MRU96" s="161"/>
      <c r="MRV96" s="168"/>
      <c r="MRW96" s="169"/>
      <c r="MRX96" s="170"/>
      <c r="MRY96" s="167"/>
      <c r="MRZ96" s="43"/>
      <c r="MSA96" s="208"/>
      <c r="MSB96" s="157"/>
      <c r="MSC96" s="157"/>
      <c r="MSD96" s="161"/>
      <c r="MSE96" s="161"/>
      <c r="MSF96" s="168"/>
      <c r="MSG96" s="169"/>
      <c r="MSH96" s="170"/>
      <c r="MSI96" s="167"/>
      <c r="MSJ96" s="43"/>
      <c r="MSK96" s="208"/>
      <c r="MSL96" s="157"/>
      <c r="MSM96" s="157"/>
      <c r="MSN96" s="161"/>
      <c r="MSO96" s="161"/>
      <c r="MSP96" s="168"/>
      <c r="MSQ96" s="169"/>
      <c r="MSR96" s="170"/>
      <c r="MSS96" s="167"/>
      <c r="MST96" s="43"/>
      <c r="MSU96" s="208"/>
      <c r="MSV96" s="157"/>
      <c r="MSW96" s="157"/>
      <c r="MSX96" s="161"/>
      <c r="MSY96" s="161"/>
      <c r="MSZ96" s="168"/>
      <c r="MTA96" s="169"/>
      <c r="MTB96" s="170"/>
      <c r="MTC96" s="167"/>
      <c r="MTD96" s="43"/>
      <c r="MTE96" s="208"/>
      <c r="MTF96" s="157"/>
      <c r="MTG96" s="157"/>
      <c r="MTH96" s="161"/>
      <c r="MTI96" s="161"/>
      <c r="MTJ96" s="168"/>
      <c r="MTK96" s="169"/>
      <c r="MTL96" s="170"/>
      <c r="MTM96" s="167"/>
      <c r="MTN96" s="43"/>
      <c r="MTO96" s="208"/>
      <c r="MTP96" s="157"/>
      <c r="MTQ96" s="157"/>
      <c r="MTR96" s="161"/>
      <c r="MTS96" s="161"/>
      <c r="MTT96" s="168"/>
      <c r="MTU96" s="169"/>
      <c r="MTV96" s="170"/>
      <c r="MTW96" s="167"/>
      <c r="MTX96" s="43"/>
      <c r="MTY96" s="208"/>
      <c r="MTZ96" s="157"/>
      <c r="MUA96" s="157"/>
      <c r="MUB96" s="161"/>
      <c r="MUC96" s="161"/>
      <c r="MUD96" s="168"/>
      <c r="MUE96" s="169"/>
      <c r="MUF96" s="170"/>
      <c r="MUG96" s="167"/>
      <c r="MUH96" s="43"/>
      <c r="MUI96" s="208"/>
      <c r="MUJ96" s="157"/>
      <c r="MUK96" s="157"/>
      <c r="MUL96" s="161"/>
      <c r="MUM96" s="161"/>
      <c r="MUN96" s="168"/>
      <c r="MUO96" s="169"/>
      <c r="MUP96" s="170"/>
      <c r="MUQ96" s="167"/>
      <c r="MUR96" s="43"/>
      <c r="MUS96" s="208"/>
      <c r="MUT96" s="157"/>
      <c r="MUU96" s="157"/>
      <c r="MUV96" s="161"/>
      <c r="MUW96" s="161"/>
      <c r="MUX96" s="168"/>
      <c r="MUY96" s="169"/>
      <c r="MUZ96" s="170"/>
      <c r="MVA96" s="167"/>
      <c r="MVB96" s="43"/>
      <c r="MVC96" s="208"/>
      <c r="MVD96" s="157"/>
      <c r="MVE96" s="157"/>
      <c r="MVF96" s="161"/>
      <c r="MVG96" s="161"/>
      <c r="MVH96" s="168"/>
      <c r="MVI96" s="169"/>
      <c r="MVJ96" s="170"/>
      <c r="MVK96" s="167"/>
      <c r="MVL96" s="43"/>
      <c r="MVM96" s="208"/>
      <c r="MVN96" s="157"/>
      <c r="MVO96" s="157"/>
      <c r="MVP96" s="161"/>
      <c r="MVQ96" s="161"/>
      <c r="MVR96" s="168"/>
      <c r="MVS96" s="169"/>
      <c r="MVT96" s="170"/>
      <c r="MVU96" s="167"/>
      <c r="MVV96" s="43"/>
      <c r="MVW96" s="208"/>
      <c r="MVX96" s="157"/>
      <c r="MVY96" s="157"/>
      <c r="MVZ96" s="161"/>
      <c r="MWA96" s="161"/>
      <c r="MWB96" s="168"/>
      <c r="MWC96" s="169"/>
      <c r="MWD96" s="170"/>
      <c r="MWE96" s="167"/>
      <c r="MWF96" s="43"/>
      <c r="MWG96" s="208"/>
      <c r="MWH96" s="157"/>
      <c r="MWI96" s="157"/>
      <c r="MWJ96" s="161"/>
      <c r="MWK96" s="161"/>
      <c r="MWL96" s="168"/>
      <c r="MWM96" s="169"/>
      <c r="MWN96" s="170"/>
      <c r="MWO96" s="167"/>
      <c r="MWP96" s="43"/>
      <c r="MWQ96" s="208"/>
      <c r="MWR96" s="157"/>
      <c r="MWS96" s="157"/>
      <c r="MWT96" s="161"/>
      <c r="MWU96" s="161"/>
      <c r="MWV96" s="168"/>
      <c r="MWW96" s="169"/>
      <c r="MWX96" s="170"/>
      <c r="MWY96" s="167"/>
      <c r="MWZ96" s="43"/>
      <c r="MXA96" s="208"/>
      <c r="MXB96" s="157"/>
      <c r="MXC96" s="157"/>
      <c r="MXD96" s="161"/>
      <c r="MXE96" s="161"/>
      <c r="MXF96" s="168"/>
      <c r="MXG96" s="169"/>
      <c r="MXH96" s="170"/>
      <c r="MXI96" s="167"/>
      <c r="MXJ96" s="43"/>
      <c r="MXK96" s="208"/>
      <c r="MXL96" s="157"/>
      <c r="MXM96" s="157"/>
      <c r="MXN96" s="161"/>
      <c r="MXO96" s="161"/>
      <c r="MXP96" s="168"/>
      <c r="MXQ96" s="169"/>
      <c r="MXR96" s="170"/>
      <c r="MXS96" s="167"/>
      <c r="MXT96" s="43"/>
      <c r="MXU96" s="208"/>
      <c r="MXV96" s="157"/>
      <c r="MXW96" s="157"/>
      <c r="MXX96" s="161"/>
      <c r="MXY96" s="161"/>
      <c r="MXZ96" s="168"/>
      <c r="MYA96" s="169"/>
      <c r="MYB96" s="170"/>
      <c r="MYC96" s="167"/>
      <c r="MYD96" s="43"/>
      <c r="MYE96" s="208"/>
      <c r="MYF96" s="157"/>
      <c r="MYG96" s="157"/>
      <c r="MYH96" s="161"/>
      <c r="MYI96" s="161"/>
      <c r="MYJ96" s="168"/>
      <c r="MYK96" s="169"/>
      <c r="MYL96" s="170"/>
      <c r="MYM96" s="167"/>
      <c r="MYN96" s="43"/>
      <c r="MYO96" s="208"/>
      <c r="MYP96" s="157"/>
      <c r="MYQ96" s="157"/>
      <c r="MYR96" s="161"/>
      <c r="MYS96" s="161"/>
      <c r="MYT96" s="168"/>
      <c r="MYU96" s="169"/>
      <c r="MYV96" s="170"/>
      <c r="MYW96" s="167"/>
      <c r="MYX96" s="43"/>
      <c r="MYY96" s="208"/>
      <c r="MYZ96" s="157"/>
      <c r="MZA96" s="157"/>
      <c r="MZB96" s="161"/>
      <c r="MZC96" s="161"/>
      <c r="MZD96" s="168"/>
      <c r="MZE96" s="169"/>
      <c r="MZF96" s="170"/>
      <c r="MZG96" s="167"/>
      <c r="MZH96" s="43"/>
      <c r="MZI96" s="208"/>
      <c r="MZJ96" s="157"/>
      <c r="MZK96" s="157"/>
      <c r="MZL96" s="161"/>
      <c r="MZM96" s="161"/>
      <c r="MZN96" s="168"/>
      <c r="MZO96" s="169"/>
      <c r="MZP96" s="170"/>
      <c r="MZQ96" s="167"/>
      <c r="MZR96" s="43"/>
      <c r="MZS96" s="208"/>
      <c r="MZT96" s="157"/>
      <c r="MZU96" s="157"/>
      <c r="MZV96" s="161"/>
      <c r="MZW96" s="161"/>
      <c r="MZX96" s="168"/>
      <c r="MZY96" s="169"/>
      <c r="MZZ96" s="170"/>
      <c r="NAA96" s="167"/>
      <c r="NAB96" s="43"/>
      <c r="NAC96" s="208"/>
      <c r="NAD96" s="157"/>
      <c r="NAE96" s="157"/>
      <c r="NAF96" s="161"/>
      <c r="NAG96" s="161"/>
      <c r="NAH96" s="168"/>
      <c r="NAI96" s="169"/>
      <c r="NAJ96" s="170"/>
      <c r="NAK96" s="167"/>
      <c r="NAL96" s="43"/>
      <c r="NAM96" s="208"/>
      <c r="NAN96" s="157"/>
      <c r="NAO96" s="157"/>
      <c r="NAP96" s="161"/>
      <c r="NAQ96" s="161"/>
      <c r="NAR96" s="168"/>
      <c r="NAS96" s="169"/>
      <c r="NAT96" s="170"/>
      <c r="NAU96" s="167"/>
      <c r="NAV96" s="43"/>
      <c r="NAW96" s="208"/>
      <c r="NAX96" s="157"/>
      <c r="NAY96" s="157"/>
      <c r="NAZ96" s="161"/>
      <c r="NBA96" s="161"/>
      <c r="NBB96" s="168"/>
      <c r="NBC96" s="169"/>
      <c r="NBD96" s="170"/>
      <c r="NBE96" s="167"/>
      <c r="NBF96" s="43"/>
      <c r="NBG96" s="208"/>
      <c r="NBH96" s="157"/>
      <c r="NBI96" s="157"/>
      <c r="NBJ96" s="161"/>
      <c r="NBK96" s="161"/>
      <c r="NBL96" s="168"/>
      <c r="NBM96" s="169"/>
      <c r="NBN96" s="170"/>
      <c r="NBO96" s="167"/>
      <c r="NBP96" s="43"/>
      <c r="NBQ96" s="208"/>
      <c r="NBR96" s="157"/>
      <c r="NBS96" s="157"/>
      <c r="NBT96" s="161"/>
      <c r="NBU96" s="161"/>
      <c r="NBV96" s="168"/>
      <c r="NBW96" s="169"/>
      <c r="NBX96" s="170"/>
      <c r="NBY96" s="167"/>
      <c r="NBZ96" s="43"/>
      <c r="NCA96" s="208"/>
      <c r="NCB96" s="157"/>
      <c r="NCC96" s="157"/>
      <c r="NCD96" s="161"/>
      <c r="NCE96" s="161"/>
      <c r="NCF96" s="168"/>
      <c r="NCG96" s="169"/>
      <c r="NCH96" s="170"/>
      <c r="NCI96" s="167"/>
      <c r="NCJ96" s="43"/>
      <c r="NCK96" s="208"/>
      <c r="NCL96" s="157"/>
      <c r="NCM96" s="157"/>
      <c r="NCN96" s="161"/>
      <c r="NCO96" s="161"/>
      <c r="NCP96" s="168"/>
      <c r="NCQ96" s="169"/>
      <c r="NCR96" s="170"/>
      <c r="NCS96" s="167"/>
      <c r="NCT96" s="43"/>
      <c r="NCU96" s="208"/>
      <c r="NCV96" s="157"/>
      <c r="NCW96" s="157"/>
      <c r="NCX96" s="161"/>
      <c r="NCY96" s="161"/>
      <c r="NCZ96" s="168"/>
      <c r="NDA96" s="169"/>
      <c r="NDB96" s="170"/>
      <c r="NDC96" s="167"/>
      <c r="NDD96" s="43"/>
      <c r="NDE96" s="208"/>
      <c r="NDF96" s="157"/>
      <c r="NDG96" s="157"/>
      <c r="NDH96" s="161"/>
      <c r="NDI96" s="161"/>
      <c r="NDJ96" s="168"/>
      <c r="NDK96" s="169"/>
      <c r="NDL96" s="170"/>
      <c r="NDM96" s="167"/>
      <c r="NDN96" s="43"/>
      <c r="NDO96" s="208"/>
      <c r="NDP96" s="157"/>
      <c r="NDQ96" s="157"/>
      <c r="NDR96" s="161"/>
      <c r="NDS96" s="161"/>
      <c r="NDT96" s="168"/>
      <c r="NDU96" s="169"/>
      <c r="NDV96" s="170"/>
      <c r="NDW96" s="167"/>
      <c r="NDX96" s="43"/>
      <c r="NDY96" s="208"/>
      <c r="NDZ96" s="157"/>
      <c r="NEA96" s="157"/>
      <c r="NEB96" s="161"/>
      <c r="NEC96" s="161"/>
      <c r="NED96" s="168"/>
      <c r="NEE96" s="169"/>
      <c r="NEF96" s="170"/>
      <c r="NEG96" s="167"/>
      <c r="NEH96" s="43"/>
      <c r="NEI96" s="208"/>
      <c r="NEJ96" s="157"/>
      <c r="NEK96" s="157"/>
      <c r="NEL96" s="161"/>
      <c r="NEM96" s="161"/>
      <c r="NEN96" s="168"/>
      <c r="NEO96" s="169"/>
      <c r="NEP96" s="170"/>
      <c r="NEQ96" s="167"/>
      <c r="NER96" s="43"/>
      <c r="NES96" s="208"/>
      <c r="NET96" s="157"/>
      <c r="NEU96" s="157"/>
      <c r="NEV96" s="161"/>
      <c r="NEW96" s="161"/>
      <c r="NEX96" s="168"/>
      <c r="NEY96" s="169"/>
      <c r="NEZ96" s="170"/>
      <c r="NFA96" s="167"/>
      <c r="NFB96" s="43"/>
      <c r="NFC96" s="208"/>
      <c r="NFD96" s="157"/>
      <c r="NFE96" s="157"/>
      <c r="NFF96" s="161"/>
      <c r="NFG96" s="161"/>
      <c r="NFH96" s="168"/>
      <c r="NFI96" s="169"/>
      <c r="NFJ96" s="170"/>
      <c r="NFK96" s="167"/>
      <c r="NFL96" s="43"/>
      <c r="NFM96" s="208"/>
      <c r="NFN96" s="157"/>
      <c r="NFO96" s="157"/>
      <c r="NFP96" s="161"/>
      <c r="NFQ96" s="161"/>
      <c r="NFR96" s="168"/>
      <c r="NFS96" s="169"/>
      <c r="NFT96" s="170"/>
      <c r="NFU96" s="167"/>
      <c r="NFV96" s="43"/>
      <c r="NFW96" s="208"/>
      <c r="NFX96" s="157"/>
      <c r="NFY96" s="157"/>
      <c r="NFZ96" s="161"/>
      <c r="NGA96" s="161"/>
      <c r="NGB96" s="168"/>
      <c r="NGC96" s="169"/>
      <c r="NGD96" s="170"/>
      <c r="NGE96" s="167"/>
      <c r="NGF96" s="43"/>
      <c r="NGG96" s="208"/>
      <c r="NGH96" s="157"/>
      <c r="NGI96" s="157"/>
      <c r="NGJ96" s="161"/>
      <c r="NGK96" s="161"/>
      <c r="NGL96" s="168"/>
      <c r="NGM96" s="169"/>
      <c r="NGN96" s="170"/>
      <c r="NGO96" s="167"/>
      <c r="NGP96" s="43"/>
      <c r="NGQ96" s="208"/>
      <c r="NGR96" s="157"/>
      <c r="NGS96" s="157"/>
      <c r="NGT96" s="161"/>
      <c r="NGU96" s="161"/>
      <c r="NGV96" s="168"/>
      <c r="NGW96" s="169"/>
      <c r="NGX96" s="170"/>
      <c r="NGY96" s="167"/>
      <c r="NGZ96" s="43"/>
      <c r="NHA96" s="208"/>
      <c r="NHB96" s="157"/>
      <c r="NHC96" s="157"/>
      <c r="NHD96" s="161"/>
      <c r="NHE96" s="161"/>
      <c r="NHF96" s="168"/>
      <c r="NHG96" s="169"/>
      <c r="NHH96" s="170"/>
      <c r="NHI96" s="167"/>
      <c r="NHJ96" s="43"/>
      <c r="NHK96" s="208"/>
      <c r="NHL96" s="157"/>
      <c r="NHM96" s="157"/>
      <c r="NHN96" s="161"/>
      <c r="NHO96" s="161"/>
      <c r="NHP96" s="168"/>
      <c r="NHQ96" s="169"/>
      <c r="NHR96" s="170"/>
      <c r="NHS96" s="167"/>
      <c r="NHT96" s="43"/>
      <c r="NHU96" s="208"/>
      <c r="NHV96" s="157"/>
      <c r="NHW96" s="157"/>
      <c r="NHX96" s="161"/>
      <c r="NHY96" s="161"/>
      <c r="NHZ96" s="168"/>
      <c r="NIA96" s="169"/>
      <c r="NIB96" s="170"/>
      <c r="NIC96" s="167"/>
      <c r="NID96" s="43"/>
      <c r="NIE96" s="208"/>
      <c r="NIF96" s="157"/>
      <c r="NIG96" s="157"/>
      <c r="NIH96" s="161"/>
      <c r="NII96" s="161"/>
      <c r="NIJ96" s="168"/>
      <c r="NIK96" s="169"/>
      <c r="NIL96" s="170"/>
      <c r="NIM96" s="167"/>
      <c r="NIN96" s="43"/>
      <c r="NIO96" s="208"/>
      <c r="NIP96" s="157"/>
      <c r="NIQ96" s="157"/>
      <c r="NIR96" s="161"/>
      <c r="NIS96" s="161"/>
      <c r="NIT96" s="168"/>
      <c r="NIU96" s="169"/>
      <c r="NIV96" s="170"/>
      <c r="NIW96" s="167"/>
      <c r="NIX96" s="43"/>
      <c r="NIY96" s="208"/>
      <c r="NIZ96" s="157"/>
      <c r="NJA96" s="157"/>
      <c r="NJB96" s="161"/>
      <c r="NJC96" s="161"/>
      <c r="NJD96" s="168"/>
      <c r="NJE96" s="169"/>
      <c r="NJF96" s="170"/>
      <c r="NJG96" s="167"/>
      <c r="NJH96" s="43"/>
      <c r="NJI96" s="208"/>
      <c r="NJJ96" s="157"/>
      <c r="NJK96" s="157"/>
      <c r="NJL96" s="161"/>
      <c r="NJM96" s="161"/>
      <c r="NJN96" s="168"/>
      <c r="NJO96" s="169"/>
      <c r="NJP96" s="170"/>
      <c r="NJQ96" s="167"/>
      <c r="NJR96" s="43"/>
      <c r="NJS96" s="208"/>
      <c r="NJT96" s="157"/>
      <c r="NJU96" s="157"/>
      <c r="NJV96" s="161"/>
      <c r="NJW96" s="161"/>
      <c r="NJX96" s="168"/>
      <c r="NJY96" s="169"/>
      <c r="NJZ96" s="170"/>
      <c r="NKA96" s="167"/>
      <c r="NKB96" s="43"/>
      <c r="NKC96" s="208"/>
      <c r="NKD96" s="157"/>
      <c r="NKE96" s="157"/>
      <c r="NKF96" s="161"/>
      <c r="NKG96" s="161"/>
      <c r="NKH96" s="168"/>
      <c r="NKI96" s="169"/>
      <c r="NKJ96" s="170"/>
      <c r="NKK96" s="167"/>
      <c r="NKL96" s="43"/>
      <c r="NKM96" s="208"/>
      <c r="NKN96" s="157"/>
      <c r="NKO96" s="157"/>
      <c r="NKP96" s="161"/>
      <c r="NKQ96" s="161"/>
      <c r="NKR96" s="168"/>
      <c r="NKS96" s="169"/>
      <c r="NKT96" s="170"/>
      <c r="NKU96" s="167"/>
      <c r="NKV96" s="43"/>
      <c r="NKW96" s="208"/>
      <c r="NKX96" s="157"/>
      <c r="NKY96" s="157"/>
      <c r="NKZ96" s="161"/>
      <c r="NLA96" s="161"/>
      <c r="NLB96" s="168"/>
      <c r="NLC96" s="169"/>
      <c r="NLD96" s="170"/>
      <c r="NLE96" s="167"/>
      <c r="NLF96" s="43"/>
      <c r="NLG96" s="208"/>
      <c r="NLH96" s="157"/>
      <c r="NLI96" s="157"/>
      <c r="NLJ96" s="161"/>
      <c r="NLK96" s="161"/>
      <c r="NLL96" s="168"/>
      <c r="NLM96" s="169"/>
      <c r="NLN96" s="170"/>
      <c r="NLO96" s="167"/>
      <c r="NLP96" s="43"/>
      <c r="NLQ96" s="208"/>
      <c r="NLR96" s="157"/>
      <c r="NLS96" s="157"/>
      <c r="NLT96" s="161"/>
      <c r="NLU96" s="161"/>
      <c r="NLV96" s="168"/>
      <c r="NLW96" s="169"/>
      <c r="NLX96" s="170"/>
      <c r="NLY96" s="167"/>
      <c r="NLZ96" s="43"/>
      <c r="NMA96" s="208"/>
      <c r="NMB96" s="157"/>
      <c r="NMC96" s="157"/>
      <c r="NMD96" s="161"/>
      <c r="NME96" s="161"/>
      <c r="NMF96" s="168"/>
      <c r="NMG96" s="169"/>
      <c r="NMH96" s="170"/>
      <c r="NMI96" s="167"/>
      <c r="NMJ96" s="43"/>
      <c r="NMK96" s="208"/>
      <c r="NML96" s="157"/>
      <c r="NMM96" s="157"/>
      <c r="NMN96" s="161"/>
      <c r="NMO96" s="161"/>
      <c r="NMP96" s="168"/>
      <c r="NMQ96" s="169"/>
      <c r="NMR96" s="170"/>
      <c r="NMS96" s="167"/>
      <c r="NMT96" s="43"/>
      <c r="NMU96" s="208"/>
      <c r="NMV96" s="157"/>
      <c r="NMW96" s="157"/>
      <c r="NMX96" s="161"/>
      <c r="NMY96" s="161"/>
      <c r="NMZ96" s="168"/>
      <c r="NNA96" s="169"/>
      <c r="NNB96" s="170"/>
      <c r="NNC96" s="167"/>
      <c r="NND96" s="43"/>
      <c r="NNE96" s="208"/>
      <c r="NNF96" s="157"/>
      <c r="NNG96" s="157"/>
      <c r="NNH96" s="161"/>
      <c r="NNI96" s="161"/>
      <c r="NNJ96" s="168"/>
      <c r="NNK96" s="169"/>
      <c r="NNL96" s="170"/>
      <c r="NNM96" s="167"/>
      <c r="NNN96" s="43"/>
      <c r="NNO96" s="208"/>
      <c r="NNP96" s="157"/>
      <c r="NNQ96" s="157"/>
      <c r="NNR96" s="161"/>
      <c r="NNS96" s="161"/>
      <c r="NNT96" s="168"/>
      <c r="NNU96" s="169"/>
      <c r="NNV96" s="170"/>
      <c r="NNW96" s="167"/>
      <c r="NNX96" s="43"/>
      <c r="NNY96" s="208"/>
      <c r="NNZ96" s="157"/>
      <c r="NOA96" s="157"/>
      <c r="NOB96" s="161"/>
      <c r="NOC96" s="161"/>
      <c r="NOD96" s="168"/>
      <c r="NOE96" s="169"/>
      <c r="NOF96" s="170"/>
      <c r="NOG96" s="167"/>
      <c r="NOH96" s="43"/>
      <c r="NOI96" s="208"/>
      <c r="NOJ96" s="157"/>
      <c r="NOK96" s="157"/>
      <c r="NOL96" s="161"/>
      <c r="NOM96" s="161"/>
      <c r="NON96" s="168"/>
      <c r="NOO96" s="169"/>
      <c r="NOP96" s="170"/>
      <c r="NOQ96" s="167"/>
      <c r="NOR96" s="43"/>
      <c r="NOS96" s="208"/>
      <c r="NOT96" s="157"/>
      <c r="NOU96" s="157"/>
      <c r="NOV96" s="161"/>
      <c r="NOW96" s="161"/>
      <c r="NOX96" s="168"/>
      <c r="NOY96" s="169"/>
      <c r="NOZ96" s="170"/>
      <c r="NPA96" s="167"/>
      <c r="NPB96" s="43"/>
      <c r="NPC96" s="208"/>
      <c r="NPD96" s="157"/>
      <c r="NPE96" s="157"/>
      <c r="NPF96" s="161"/>
      <c r="NPG96" s="161"/>
      <c r="NPH96" s="168"/>
      <c r="NPI96" s="169"/>
      <c r="NPJ96" s="170"/>
      <c r="NPK96" s="167"/>
      <c r="NPL96" s="43"/>
      <c r="NPM96" s="208"/>
      <c r="NPN96" s="157"/>
      <c r="NPO96" s="157"/>
      <c r="NPP96" s="161"/>
      <c r="NPQ96" s="161"/>
      <c r="NPR96" s="168"/>
      <c r="NPS96" s="169"/>
      <c r="NPT96" s="170"/>
      <c r="NPU96" s="167"/>
      <c r="NPV96" s="43"/>
      <c r="NPW96" s="208"/>
      <c r="NPX96" s="157"/>
      <c r="NPY96" s="157"/>
      <c r="NPZ96" s="161"/>
      <c r="NQA96" s="161"/>
      <c r="NQB96" s="168"/>
      <c r="NQC96" s="169"/>
      <c r="NQD96" s="170"/>
      <c r="NQE96" s="167"/>
      <c r="NQF96" s="43"/>
      <c r="NQG96" s="208"/>
      <c r="NQH96" s="157"/>
      <c r="NQI96" s="157"/>
      <c r="NQJ96" s="161"/>
      <c r="NQK96" s="161"/>
      <c r="NQL96" s="168"/>
      <c r="NQM96" s="169"/>
      <c r="NQN96" s="170"/>
      <c r="NQO96" s="167"/>
      <c r="NQP96" s="43"/>
      <c r="NQQ96" s="208"/>
      <c r="NQR96" s="157"/>
      <c r="NQS96" s="157"/>
      <c r="NQT96" s="161"/>
      <c r="NQU96" s="161"/>
      <c r="NQV96" s="168"/>
      <c r="NQW96" s="169"/>
      <c r="NQX96" s="170"/>
      <c r="NQY96" s="167"/>
      <c r="NQZ96" s="43"/>
      <c r="NRA96" s="208"/>
      <c r="NRB96" s="157"/>
      <c r="NRC96" s="157"/>
      <c r="NRD96" s="161"/>
      <c r="NRE96" s="161"/>
      <c r="NRF96" s="168"/>
      <c r="NRG96" s="169"/>
      <c r="NRH96" s="170"/>
      <c r="NRI96" s="167"/>
      <c r="NRJ96" s="43"/>
      <c r="NRK96" s="208"/>
      <c r="NRL96" s="157"/>
      <c r="NRM96" s="157"/>
      <c r="NRN96" s="161"/>
      <c r="NRO96" s="161"/>
      <c r="NRP96" s="168"/>
      <c r="NRQ96" s="169"/>
      <c r="NRR96" s="170"/>
      <c r="NRS96" s="167"/>
      <c r="NRT96" s="43"/>
      <c r="NRU96" s="208"/>
      <c r="NRV96" s="157"/>
      <c r="NRW96" s="157"/>
      <c r="NRX96" s="161"/>
      <c r="NRY96" s="161"/>
      <c r="NRZ96" s="168"/>
      <c r="NSA96" s="169"/>
      <c r="NSB96" s="170"/>
      <c r="NSC96" s="167"/>
      <c r="NSD96" s="43"/>
      <c r="NSE96" s="208"/>
      <c r="NSF96" s="157"/>
      <c r="NSG96" s="157"/>
      <c r="NSH96" s="161"/>
      <c r="NSI96" s="161"/>
      <c r="NSJ96" s="168"/>
      <c r="NSK96" s="169"/>
      <c r="NSL96" s="170"/>
      <c r="NSM96" s="167"/>
      <c r="NSN96" s="43"/>
      <c r="NSO96" s="208"/>
      <c r="NSP96" s="157"/>
      <c r="NSQ96" s="157"/>
      <c r="NSR96" s="161"/>
      <c r="NSS96" s="161"/>
      <c r="NST96" s="168"/>
      <c r="NSU96" s="169"/>
      <c r="NSV96" s="170"/>
      <c r="NSW96" s="167"/>
      <c r="NSX96" s="43"/>
      <c r="NSY96" s="208"/>
      <c r="NSZ96" s="157"/>
      <c r="NTA96" s="157"/>
      <c r="NTB96" s="161"/>
      <c r="NTC96" s="161"/>
      <c r="NTD96" s="168"/>
      <c r="NTE96" s="169"/>
      <c r="NTF96" s="170"/>
      <c r="NTG96" s="167"/>
      <c r="NTH96" s="43"/>
      <c r="NTI96" s="208"/>
      <c r="NTJ96" s="157"/>
      <c r="NTK96" s="157"/>
      <c r="NTL96" s="161"/>
      <c r="NTM96" s="161"/>
      <c r="NTN96" s="168"/>
      <c r="NTO96" s="169"/>
      <c r="NTP96" s="170"/>
      <c r="NTQ96" s="167"/>
      <c r="NTR96" s="43"/>
      <c r="NTS96" s="208"/>
      <c r="NTT96" s="157"/>
      <c r="NTU96" s="157"/>
      <c r="NTV96" s="161"/>
      <c r="NTW96" s="161"/>
      <c r="NTX96" s="168"/>
      <c r="NTY96" s="169"/>
      <c r="NTZ96" s="170"/>
      <c r="NUA96" s="167"/>
      <c r="NUB96" s="43"/>
      <c r="NUC96" s="208"/>
      <c r="NUD96" s="157"/>
      <c r="NUE96" s="157"/>
      <c r="NUF96" s="161"/>
      <c r="NUG96" s="161"/>
      <c r="NUH96" s="168"/>
      <c r="NUI96" s="169"/>
      <c r="NUJ96" s="170"/>
      <c r="NUK96" s="167"/>
      <c r="NUL96" s="43"/>
      <c r="NUM96" s="208"/>
      <c r="NUN96" s="157"/>
      <c r="NUO96" s="157"/>
      <c r="NUP96" s="161"/>
      <c r="NUQ96" s="161"/>
      <c r="NUR96" s="168"/>
      <c r="NUS96" s="169"/>
      <c r="NUT96" s="170"/>
      <c r="NUU96" s="167"/>
      <c r="NUV96" s="43"/>
      <c r="NUW96" s="208"/>
      <c r="NUX96" s="157"/>
      <c r="NUY96" s="157"/>
      <c r="NUZ96" s="161"/>
      <c r="NVA96" s="161"/>
      <c r="NVB96" s="168"/>
      <c r="NVC96" s="169"/>
      <c r="NVD96" s="170"/>
      <c r="NVE96" s="167"/>
      <c r="NVF96" s="43"/>
      <c r="NVG96" s="208"/>
      <c r="NVH96" s="157"/>
      <c r="NVI96" s="157"/>
      <c r="NVJ96" s="161"/>
      <c r="NVK96" s="161"/>
      <c r="NVL96" s="168"/>
      <c r="NVM96" s="169"/>
      <c r="NVN96" s="170"/>
      <c r="NVO96" s="167"/>
      <c r="NVP96" s="43"/>
      <c r="NVQ96" s="208"/>
      <c r="NVR96" s="157"/>
      <c r="NVS96" s="157"/>
      <c r="NVT96" s="161"/>
      <c r="NVU96" s="161"/>
      <c r="NVV96" s="168"/>
      <c r="NVW96" s="169"/>
      <c r="NVX96" s="170"/>
      <c r="NVY96" s="167"/>
      <c r="NVZ96" s="43"/>
      <c r="NWA96" s="208"/>
      <c r="NWB96" s="157"/>
      <c r="NWC96" s="157"/>
      <c r="NWD96" s="161"/>
      <c r="NWE96" s="161"/>
      <c r="NWF96" s="168"/>
      <c r="NWG96" s="169"/>
      <c r="NWH96" s="170"/>
      <c r="NWI96" s="167"/>
      <c r="NWJ96" s="43"/>
      <c r="NWK96" s="208"/>
      <c r="NWL96" s="157"/>
      <c r="NWM96" s="157"/>
      <c r="NWN96" s="161"/>
      <c r="NWO96" s="161"/>
      <c r="NWP96" s="168"/>
      <c r="NWQ96" s="169"/>
      <c r="NWR96" s="170"/>
      <c r="NWS96" s="167"/>
      <c r="NWT96" s="43"/>
      <c r="NWU96" s="208"/>
      <c r="NWV96" s="157"/>
      <c r="NWW96" s="157"/>
      <c r="NWX96" s="161"/>
      <c r="NWY96" s="161"/>
      <c r="NWZ96" s="168"/>
      <c r="NXA96" s="169"/>
      <c r="NXB96" s="170"/>
      <c r="NXC96" s="167"/>
      <c r="NXD96" s="43"/>
      <c r="NXE96" s="208"/>
      <c r="NXF96" s="157"/>
      <c r="NXG96" s="157"/>
      <c r="NXH96" s="161"/>
      <c r="NXI96" s="161"/>
      <c r="NXJ96" s="168"/>
      <c r="NXK96" s="169"/>
      <c r="NXL96" s="170"/>
      <c r="NXM96" s="167"/>
      <c r="NXN96" s="43"/>
      <c r="NXO96" s="208"/>
      <c r="NXP96" s="157"/>
      <c r="NXQ96" s="157"/>
      <c r="NXR96" s="161"/>
      <c r="NXS96" s="161"/>
      <c r="NXT96" s="168"/>
      <c r="NXU96" s="169"/>
      <c r="NXV96" s="170"/>
      <c r="NXW96" s="167"/>
      <c r="NXX96" s="43"/>
      <c r="NXY96" s="208"/>
      <c r="NXZ96" s="157"/>
      <c r="NYA96" s="157"/>
      <c r="NYB96" s="161"/>
      <c r="NYC96" s="161"/>
      <c r="NYD96" s="168"/>
      <c r="NYE96" s="169"/>
      <c r="NYF96" s="170"/>
      <c r="NYG96" s="167"/>
      <c r="NYH96" s="43"/>
      <c r="NYI96" s="208"/>
      <c r="NYJ96" s="157"/>
      <c r="NYK96" s="157"/>
      <c r="NYL96" s="161"/>
      <c r="NYM96" s="161"/>
      <c r="NYN96" s="168"/>
      <c r="NYO96" s="169"/>
      <c r="NYP96" s="170"/>
      <c r="NYQ96" s="167"/>
      <c r="NYR96" s="43"/>
      <c r="NYS96" s="208"/>
      <c r="NYT96" s="157"/>
      <c r="NYU96" s="157"/>
      <c r="NYV96" s="161"/>
      <c r="NYW96" s="161"/>
      <c r="NYX96" s="168"/>
      <c r="NYY96" s="169"/>
      <c r="NYZ96" s="170"/>
      <c r="NZA96" s="167"/>
      <c r="NZB96" s="43"/>
      <c r="NZC96" s="208"/>
      <c r="NZD96" s="157"/>
      <c r="NZE96" s="157"/>
      <c r="NZF96" s="161"/>
      <c r="NZG96" s="161"/>
      <c r="NZH96" s="168"/>
      <c r="NZI96" s="169"/>
      <c r="NZJ96" s="170"/>
      <c r="NZK96" s="167"/>
      <c r="NZL96" s="43"/>
      <c r="NZM96" s="208"/>
      <c r="NZN96" s="157"/>
      <c r="NZO96" s="157"/>
      <c r="NZP96" s="161"/>
      <c r="NZQ96" s="161"/>
      <c r="NZR96" s="168"/>
      <c r="NZS96" s="169"/>
      <c r="NZT96" s="170"/>
      <c r="NZU96" s="167"/>
      <c r="NZV96" s="43"/>
      <c r="NZW96" s="208"/>
      <c r="NZX96" s="157"/>
      <c r="NZY96" s="157"/>
      <c r="NZZ96" s="161"/>
      <c r="OAA96" s="161"/>
      <c r="OAB96" s="168"/>
      <c r="OAC96" s="169"/>
      <c r="OAD96" s="170"/>
      <c r="OAE96" s="167"/>
      <c r="OAF96" s="43"/>
      <c r="OAG96" s="208"/>
      <c r="OAH96" s="157"/>
      <c r="OAI96" s="157"/>
      <c r="OAJ96" s="161"/>
      <c r="OAK96" s="161"/>
      <c r="OAL96" s="168"/>
      <c r="OAM96" s="169"/>
      <c r="OAN96" s="170"/>
      <c r="OAO96" s="167"/>
      <c r="OAP96" s="43"/>
      <c r="OAQ96" s="208"/>
      <c r="OAR96" s="157"/>
      <c r="OAS96" s="157"/>
      <c r="OAT96" s="161"/>
      <c r="OAU96" s="161"/>
      <c r="OAV96" s="168"/>
      <c r="OAW96" s="169"/>
      <c r="OAX96" s="170"/>
      <c r="OAY96" s="167"/>
      <c r="OAZ96" s="43"/>
      <c r="OBA96" s="208"/>
      <c r="OBB96" s="157"/>
      <c r="OBC96" s="157"/>
      <c r="OBD96" s="161"/>
      <c r="OBE96" s="161"/>
      <c r="OBF96" s="168"/>
      <c r="OBG96" s="169"/>
      <c r="OBH96" s="170"/>
      <c r="OBI96" s="167"/>
      <c r="OBJ96" s="43"/>
      <c r="OBK96" s="208"/>
      <c r="OBL96" s="157"/>
      <c r="OBM96" s="157"/>
      <c r="OBN96" s="161"/>
      <c r="OBO96" s="161"/>
      <c r="OBP96" s="168"/>
      <c r="OBQ96" s="169"/>
      <c r="OBR96" s="170"/>
      <c r="OBS96" s="167"/>
      <c r="OBT96" s="43"/>
      <c r="OBU96" s="208"/>
      <c r="OBV96" s="157"/>
      <c r="OBW96" s="157"/>
      <c r="OBX96" s="161"/>
      <c r="OBY96" s="161"/>
      <c r="OBZ96" s="168"/>
      <c r="OCA96" s="169"/>
      <c r="OCB96" s="170"/>
      <c r="OCC96" s="167"/>
      <c r="OCD96" s="43"/>
      <c r="OCE96" s="208"/>
      <c r="OCF96" s="157"/>
      <c r="OCG96" s="157"/>
      <c r="OCH96" s="161"/>
      <c r="OCI96" s="161"/>
      <c r="OCJ96" s="168"/>
      <c r="OCK96" s="169"/>
      <c r="OCL96" s="170"/>
      <c r="OCM96" s="167"/>
      <c r="OCN96" s="43"/>
      <c r="OCO96" s="208"/>
      <c r="OCP96" s="157"/>
      <c r="OCQ96" s="157"/>
      <c r="OCR96" s="161"/>
      <c r="OCS96" s="161"/>
      <c r="OCT96" s="168"/>
      <c r="OCU96" s="169"/>
      <c r="OCV96" s="170"/>
      <c r="OCW96" s="167"/>
      <c r="OCX96" s="43"/>
      <c r="OCY96" s="208"/>
      <c r="OCZ96" s="157"/>
      <c r="ODA96" s="157"/>
      <c r="ODB96" s="161"/>
      <c r="ODC96" s="161"/>
      <c r="ODD96" s="168"/>
      <c r="ODE96" s="169"/>
      <c r="ODF96" s="170"/>
      <c r="ODG96" s="167"/>
      <c r="ODH96" s="43"/>
      <c r="ODI96" s="208"/>
      <c r="ODJ96" s="157"/>
      <c r="ODK96" s="157"/>
      <c r="ODL96" s="161"/>
      <c r="ODM96" s="161"/>
      <c r="ODN96" s="168"/>
      <c r="ODO96" s="169"/>
      <c r="ODP96" s="170"/>
      <c r="ODQ96" s="167"/>
      <c r="ODR96" s="43"/>
      <c r="ODS96" s="208"/>
      <c r="ODT96" s="157"/>
      <c r="ODU96" s="157"/>
      <c r="ODV96" s="161"/>
      <c r="ODW96" s="161"/>
      <c r="ODX96" s="168"/>
      <c r="ODY96" s="169"/>
      <c r="ODZ96" s="170"/>
      <c r="OEA96" s="167"/>
      <c r="OEB96" s="43"/>
      <c r="OEC96" s="208"/>
      <c r="OED96" s="157"/>
      <c r="OEE96" s="157"/>
      <c r="OEF96" s="161"/>
      <c r="OEG96" s="161"/>
      <c r="OEH96" s="168"/>
      <c r="OEI96" s="169"/>
      <c r="OEJ96" s="170"/>
      <c r="OEK96" s="167"/>
      <c r="OEL96" s="43"/>
      <c r="OEM96" s="208"/>
      <c r="OEN96" s="157"/>
      <c r="OEO96" s="157"/>
      <c r="OEP96" s="161"/>
      <c r="OEQ96" s="161"/>
      <c r="OER96" s="168"/>
      <c r="OES96" s="169"/>
      <c r="OET96" s="170"/>
      <c r="OEU96" s="167"/>
      <c r="OEV96" s="43"/>
      <c r="OEW96" s="208"/>
      <c r="OEX96" s="157"/>
      <c r="OEY96" s="157"/>
      <c r="OEZ96" s="161"/>
      <c r="OFA96" s="161"/>
      <c r="OFB96" s="168"/>
      <c r="OFC96" s="169"/>
      <c r="OFD96" s="170"/>
      <c r="OFE96" s="167"/>
      <c r="OFF96" s="43"/>
      <c r="OFG96" s="208"/>
      <c r="OFH96" s="157"/>
      <c r="OFI96" s="157"/>
      <c r="OFJ96" s="161"/>
      <c r="OFK96" s="161"/>
      <c r="OFL96" s="168"/>
      <c r="OFM96" s="169"/>
      <c r="OFN96" s="170"/>
      <c r="OFO96" s="167"/>
      <c r="OFP96" s="43"/>
      <c r="OFQ96" s="208"/>
      <c r="OFR96" s="157"/>
      <c r="OFS96" s="157"/>
      <c r="OFT96" s="161"/>
      <c r="OFU96" s="161"/>
      <c r="OFV96" s="168"/>
      <c r="OFW96" s="169"/>
      <c r="OFX96" s="170"/>
      <c r="OFY96" s="167"/>
      <c r="OFZ96" s="43"/>
      <c r="OGA96" s="208"/>
      <c r="OGB96" s="157"/>
      <c r="OGC96" s="157"/>
      <c r="OGD96" s="161"/>
      <c r="OGE96" s="161"/>
      <c r="OGF96" s="168"/>
      <c r="OGG96" s="169"/>
      <c r="OGH96" s="170"/>
      <c r="OGI96" s="167"/>
      <c r="OGJ96" s="43"/>
      <c r="OGK96" s="208"/>
      <c r="OGL96" s="157"/>
      <c r="OGM96" s="157"/>
      <c r="OGN96" s="161"/>
      <c r="OGO96" s="161"/>
      <c r="OGP96" s="168"/>
      <c r="OGQ96" s="169"/>
      <c r="OGR96" s="170"/>
      <c r="OGS96" s="167"/>
      <c r="OGT96" s="43"/>
      <c r="OGU96" s="208"/>
      <c r="OGV96" s="157"/>
      <c r="OGW96" s="157"/>
      <c r="OGX96" s="161"/>
      <c r="OGY96" s="161"/>
      <c r="OGZ96" s="168"/>
      <c r="OHA96" s="169"/>
      <c r="OHB96" s="170"/>
      <c r="OHC96" s="167"/>
      <c r="OHD96" s="43"/>
      <c r="OHE96" s="208"/>
      <c r="OHF96" s="157"/>
      <c r="OHG96" s="157"/>
      <c r="OHH96" s="161"/>
      <c r="OHI96" s="161"/>
      <c r="OHJ96" s="168"/>
      <c r="OHK96" s="169"/>
      <c r="OHL96" s="170"/>
      <c r="OHM96" s="167"/>
      <c r="OHN96" s="43"/>
      <c r="OHO96" s="208"/>
      <c r="OHP96" s="157"/>
      <c r="OHQ96" s="157"/>
      <c r="OHR96" s="161"/>
      <c r="OHS96" s="161"/>
      <c r="OHT96" s="168"/>
      <c r="OHU96" s="169"/>
      <c r="OHV96" s="170"/>
      <c r="OHW96" s="167"/>
      <c r="OHX96" s="43"/>
      <c r="OHY96" s="208"/>
      <c r="OHZ96" s="157"/>
      <c r="OIA96" s="157"/>
      <c r="OIB96" s="161"/>
      <c r="OIC96" s="161"/>
      <c r="OID96" s="168"/>
      <c r="OIE96" s="169"/>
      <c r="OIF96" s="170"/>
      <c r="OIG96" s="167"/>
      <c r="OIH96" s="43"/>
      <c r="OII96" s="208"/>
      <c r="OIJ96" s="157"/>
      <c r="OIK96" s="157"/>
      <c r="OIL96" s="161"/>
      <c r="OIM96" s="161"/>
      <c r="OIN96" s="168"/>
      <c r="OIO96" s="169"/>
      <c r="OIP96" s="170"/>
      <c r="OIQ96" s="167"/>
      <c r="OIR96" s="43"/>
      <c r="OIS96" s="208"/>
      <c r="OIT96" s="157"/>
      <c r="OIU96" s="157"/>
      <c r="OIV96" s="161"/>
      <c r="OIW96" s="161"/>
      <c r="OIX96" s="168"/>
      <c r="OIY96" s="169"/>
      <c r="OIZ96" s="170"/>
      <c r="OJA96" s="167"/>
      <c r="OJB96" s="43"/>
      <c r="OJC96" s="208"/>
      <c r="OJD96" s="157"/>
      <c r="OJE96" s="157"/>
      <c r="OJF96" s="161"/>
      <c r="OJG96" s="161"/>
      <c r="OJH96" s="168"/>
      <c r="OJI96" s="169"/>
      <c r="OJJ96" s="170"/>
      <c r="OJK96" s="167"/>
      <c r="OJL96" s="43"/>
      <c r="OJM96" s="208"/>
      <c r="OJN96" s="157"/>
      <c r="OJO96" s="157"/>
      <c r="OJP96" s="161"/>
      <c r="OJQ96" s="161"/>
      <c r="OJR96" s="168"/>
      <c r="OJS96" s="169"/>
      <c r="OJT96" s="170"/>
      <c r="OJU96" s="167"/>
      <c r="OJV96" s="43"/>
      <c r="OJW96" s="208"/>
      <c r="OJX96" s="157"/>
      <c r="OJY96" s="157"/>
      <c r="OJZ96" s="161"/>
      <c r="OKA96" s="161"/>
      <c r="OKB96" s="168"/>
      <c r="OKC96" s="169"/>
      <c r="OKD96" s="170"/>
      <c r="OKE96" s="167"/>
      <c r="OKF96" s="43"/>
      <c r="OKG96" s="208"/>
      <c r="OKH96" s="157"/>
      <c r="OKI96" s="157"/>
      <c r="OKJ96" s="161"/>
      <c r="OKK96" s="161"/>
      <c r="OKL96" s="168"/>
      <c r="OKM96" s="169"/>
      <c r="OKN96" s="170"/>
      <c r="OKO96" s="167"/>
      <c r="OKP96" s="43"/>
      <c r="OKQ96" s="208"/>
      <c r="OKR96" s="157"/>
      <c r="OKS96" s="157"/>
      <c r="OKT96" s="161"/>
      <c r="OKU96" s="161"/>
      <c r="OKV96" s="168"/>
      <c r="OKW96" s="169"/>
      <c r="OKX96" s="170"/>
      <c r="OKY96" s="167"/>
      <c r="OKZ96" s="43"/>
      <c r="OLA96" s="208"/>
      <c r="OLB96" s="157"/>
      <c r="OLC96" s="157"/>
      <c r="OLD96" s="161"/>
      <c r="OLE96" s="161"/>
      <c r="OLF96" s="168"/>
      <c r="OLG96" s="169"/>
      <c r="OLH96" s="170"/>
      <c r="OLI96" s="167"/>
      <c r="OLJ96" s="43"/>
      <c r="OLK96" s="208"/>
      <c r="OLL96" s="157"/>
      <c r="OLM96" s="157"/>
      <c r="OLN96" s="161"/>
      <c r="OLO96" s="161"/>
      <c r="OLP96" s="168"/>
      <c r="OLQ96" s="169"/>
      <c r="OLR96" s="170"/>
      <c r="OLS96" s="167"/>
      <c r="OLT96" s="43"/>
      <c r="OLU96" s="208"/>
      <c r="OLV96" s="157"/>
      <c r="OLW96" s="157"/>
      <c r="OLX96" s="161"/>
      <c r="OLY96" s="161"/>
      <c r="OLZ96" s="168"/>
      <c r="OMA96" s="169"/>
      <c r="OMB96" s="170"/>
      <c r="OMC96" s="167"/>
      <c r="OMD96" s="43"/>
      <c r="OME96" s="208"/>
      <c r="OMF96" s="157"/>
      <c r="OMG96" s="157"/>
      <c r="OMH96" s="161"/>
      <c r="OMI96" s="161"/>
      <c r="OMJ96" s="168"/>
      <c r="OMK96" s="169"/>
      <c r="OML96" s="170"/>
      <c r="OMM96" s="167"/>
      <c r="OMN96" s="43"/>
      <c r="OMO96" s="208"/>
      <c r="OMP96" s="157"/>
      <c r="OMQ96" s="157"/>
      <c r="OMR96" s="161"/>
      <c r="OMS96" s="161"/>
      <c r="OMT96" s="168"/>
      <c r="OMU96" s="169"/>
      <c r="OMV96" s="170"/>
      <c r="OMW96" s="167"/>
      <c r="OMX96" s="43"/>
      <c r="OMY96" s="208"/>
      <c r="OMZ96" s="157"/>
      <c r="ONA96" s="157"/>
      <c r="ONB96" s="161"/>
      <c r="ONC96" s="161"/>
      <c r="OND96" s="168"/>
      <c r="ONE96" s="169"/>
      <c r="ONF96" s="170"/>
      <c r="ONG96" s="167"/>
      <c r="ONH96" s="43"/>
      <c r="ONI96" s="208"/>
      <c r="ONJ96" s="157"/>
      <c r="ONK96" s="157"/>
      <c r="ONL96" s="161"/>
      <c r="ONM96" s="161"/>
      <c r="ONN96" s="168"/>
      <c r="ONO96" s="169"/>
      <c r="ONP96" s="170"/>
      <c r="ONQ96" s="167"/>
      <c r="ONR96" s="43"/>
      <c r="ONS96" s="208"/>
      <c r="ONT96" s="157"/>
      <c r="ONU96" s="157"/>
      <c r="ONV96" s="161"/>
      <c r="ONW96" s="161"/>
      <c r="ONX96" s="168"/>
      <c r="ONY96" s="169"/>
      <c r="ONZ96" s="170"/>
      <c r="OOA96" s="167"/>
      <c r="OOB96" s="43"/>
      <c r="OOC96" s="208"/>
      <c r="OOD96" s="157"/>
      <c r="OOE96" s="157"/>
      <c r="OOF96" s="161"/>
      <c r="OOG96" s="161"/>
      <c r="OOH96" s="168"/>
      <c r="OOI96" s="169"/>
      <c r="OOJ96" s="170"/>
      <c r="OOK96" s="167"/>
      <c r="OOL96" s="43"/>
      <c r="OOM96" s="208"/>
      <c r="OON96" s="157"/>
      <c r="OOO96" s="157"/>
      <c r="OOP96" s="161"/>
      <c r="OOQ96" s="161"/>
      <c r="OOR96" s="168"/>
      <c r="OOS96" s="169"/>
      <c r="OOT96" s="170"/>
      <c r="OOU96" s="167"/>
      <c r="OOV96" s="43"/>
      <c r="OOW96" s="208"/>
      <c r="OOX96" s="157"/>
      <c r="OOY96" s="157"/>
      <c r="OOZ96" s="161"/>
      <c r="OPA96" s="161"/>
      <c r="OPB96" s="168"/>
      <c r="OPC96" s="169"/>
      <c r="OPD96" s="170"/>
      <c r="OPE96" s="167"/>
      <c r="OPF96" s="43"/>
      <c r="OPG96" s="208"/>
      <c r="OPH96" s="157"/>
      <c r="OPI96" s="157"/>
      <c r="OPJ96" s="161"/>
      <c r="OPK96" s="161"/>
      <c r="OPL96" s="168"/>
      <c r="OPM96" s="169"/>
      <c r="OPN96" s="170"/>
      <c r="OPO96" s="167"/>
      <c r="OPP96" s="43"/>
      <c r="OPQ96" s="208"/>
      <c r="OPR96" s="157"/>
      <c r="OPS96" s="157"/>
      <c r="OPT96" s="161"/>
      <c r="OPU96" s="161"/>
      <c r="OPV96" s="168"/>
      <c r="OPW96" s="169"/>
      <c r="OPX96" s="170"/>
      <c r="OPY96" s="167"/>
      <c r="OPZ96" s="43"/>
      <c r="OQA96" s="208"/>
      <c r="OQB96" s="157"/>
      <c r="OQC96" s="157"/>
      <c r="OQD96" s="161"/>
      <c r="OQE96" s="161"/>
      <c r="OQF96" s="168"/>
      <c r="OQG96" s="169"/>
      <c r="OQH96" s="170"/>
      <c r="OQI96" s="167"/>
      <c r="OQJ96" s="43"/>
      <c r="OQK96" s="208"/>
      <c r="OQL96" s="157"/>
      <c r="OQM96" s="157"/>
      <c r="OQN96" s="161"/>
      <c r="OQO96" s="161"/>
      <c r="OQP96" s="168"/>
      <c r="OQQ96" s="169"/>
      <c r="OQR96" s="170"/>
      <c r="OQS96" s="167"/>
      <c r="OQT96" s="43"/>
      <c r="OQU96" s="208"/>
      <c r="OQV96" s="157"/>
      <c r="OQW96" s="157"/>
      <c r="OQX96" s="161"/>
      <c r="OQY96" s="161"/>
      <c r="OQZ96" s="168"/>
      <c r="ORA96" s="169"/>
      <c r="ORB96" s="170"/>
      <c r="ORC96" s="167"/>
      <c r="ORD96" s="43"/>
      <c r="ORE96" s="208"/>
      <c r="ORF96" s="157"/>
      <c r="ORG96" s="157"/>
      <c r="ORH96" s="161"/>
      <c r="ORI96" s="161"/>
      <c r="ORJ96" s="168"/>
      <c r="ORK96" s="169"/>
      <c r="ORL96" s="170"/>
      <c r="ORM96" s="167"/>
      <c r="ORN96" s="43"/>
      <c r="ORO96" s="208"/>
      <c r="ORP96" s="157"/>
      <c r="ORQ96" s="157"/>
      <c r="ORR96" s="161"/>
      <c r="ORS96" s="161"/>
      <c r="ORT96" s="168"/>
      <c r="ORU96" s="169"/>
      <c r="ORV96" s="170"/>
      <c r="ORW96" s="167"/>
      <c r="ORX96" s="43"/>
      <c r="ORY96" s="208"/>
      <c r="ORZ96" s="157"/>
      <c r="OSA96" s="157"/>
      <c r="OSB96" s="161"/>
      <c r="OSC96" s="161"/>
      <c r="OSD96" s="168"/>
      <c r="OSE96" s="169"/>
      <c r="OSF96" s="170"/>
      <c r="OSG96" s="167"/>
      <c r="OSH96" s="43"/>
      <c r="OSI96" s="208"/>
      <c r="OSJ96" s="157"/>
      <c r="OSK96" s="157"/>
      <c r="OSL96" s="161"/>
      <c r="OSM96" s="161"/>
      <c r="OSN96" s="168"/>
      <c r="OSO96" s="169"/>
      <c r="OSP96" s="170"/>
      <c r="OSQ96" s="167"/>
      <c r="OSR96" s="43"/>
      <c r="OSS96" s="208"/>
      <c r="OST96" s="157"/>
      <c r="OSU96" s="157"/>
      <c r="OSV96" s="161"/>
      <c r="OSW96" s="161"/>
      <c r="OSX96" s="168"/>
      <c r="OSY96" s="169"/>
      <c r="OSZ96" s="170"/>
      <c r="OTA96" s="167"/>
      <c r="OTB96" s="43"/>
      <c r="OTC96" s="208"/>
      <c r="OTD96" s="157"/>
      <c r="OTE96" s="157"/>
      <c r="OTF96" s="161"/>
      <c r="OTG96" s="161"/>
      <c r="OTH96" s="168"/>
      <c r="OTI96" s="169"/>
      <c r="OTJ96" s="170"/>
      <c r="OTK96" s="167"/>
      <c r="OTL96" s="43"/>
      <c r="OTM96" s="208"/>
      <c r="OTN96" s="157"/>
      <c r="OTO96" s="157"/>
      <c r="OTP96" s="161"/>
      <c r="OTQ96" s="161"/>
      <c r="OTR96" s="168"/>
      <c r="OTS96" s="169"/>
      <c r="OTT96" s="170"/>
      <c r="OTU96" s="167"/>
      <c r="OTV96" s="43"/>
      <c r="OTW96" s="208"/>
      <c r="OTX96" s="157"/>
      <c r="OTY96" s="157"/>
      <c r="OTZ96" s="161"/>
      <c r="OUA96" s="161"/>
      <c r="OUB96" s="168"/>
      <c r="OUC96" s="169"/>
      <c r="OUD96" s="170"/>
      <c r="OUE96" s="167"/>
      <c r="OUF96" s="43"/>
      <c r="OUG96" s="208"/>
      <c r="OUH96" s="157"/>
      <c r="OUI96" s="157"/>
      <c r="OUJ96" s="161"/>
      <c r="OUK96" s="161"/>
      <c r="OUL96" s="168"/>
      <c r="OUM96" s="169"/>
      <c r="OUN96" s="170"/>
      <c r="OUO96" s="167"/>
      <c r="OUP96" s="43"/>
      <c r="OUQ96" s="208"/>
      <c r="OUR96" s="157"/>
      <c r="OUS96" s="157"/>
      <c r="OUT96" s="161"/>
      <c r="OUU96" s="161"/>
      <c r="OUV96" s="168"/>
      <c r="OUW96" s="169"/>
      <c r="OUX96" s="170"/>
      <c r="OUY96" s="167"/>
      <c r="OUZ96" s="43"/>
      <c r="OVA96" s="208"/>
      <c r="OVB96" s="157"/>
      <c r="OVC96" s="157"/>
      <c r="OVD96" s="161"/>
      <c r="OVE96" s="161"/>
      <c r="OVF96" s="168"/>
      <c r="OVG96" s="169"/>
      <c r="OVH96" s="170"/>
      <c r="OVI96" s="167"/>
      <c r="OVJ96" s="43"/>
      <c r="OVK96" s="208"/>
      <c r="OVL96" s="157"/>
      <c r="OVM96" s="157"/>
      <c r="OVN96" s="161"/>
      <c r="OVO96" s="161"/>
      <c r="OVP96" s="168"/>
      <c r="OVQ96" s="169"/>
      <c r="OVR96" s="170"/>
      <c r="OVS96" s="167"/>
      <c r="OVT96" s="43"/>
      <c r="OVU96" s="208"/>
      <c r="OVV96" s="157"/>
      <c r="OVW96" s="157"/>
      <c r="OVX96" s="161"/>
      <c r="OVY96" s="161"/>
      <c r="OVZ96" s="168"/>
      <c r="OWA96" s="169"/>
      <c r="OWB96" s="170"/>
      <c r="OWC96" s="167"/>
      <c r="OWD96" s="43"/>
      <c r="OWE96" s="208"/>
      <c r="OWF96" s="157"/>
      <c r="OWG96" s="157"/>
      <c r="OWH96" s="161"/>
      <c r="OWI96" s="161"/>
      <c r="OWJ96" s="168"/>
      <c r="OWK96" s="169"/>
      <c r="OWL96" s="170"/>
      <c r="OWM96" s="167"/>
      <c r="OWN96" s="43"/>
      <c r="OWO96" s="208"/>
      <c r="OWP96" s="157"/>
      <c r="OWQ96" s="157"/>
      <c r="OWR96" s="161"/>
      <c r="OWS96" s="161"/>
      <c r="OWT96" s="168"/>
      <c r="OWU96" s="169"/>
      <c r="OWV96" s="170"/>
      <c r="OWW96" s="167"/>
      <c r="OWX96" s="43"/>
      <c r="OWY96" s="208"/>
      <c r="OWZ96" s="157"/>
      <c r="OXA96" s="157"/>
      <c r="OXB96" s="161"/>
      <c r="OXC96" s="161"/>
      <c r="OXD96" s="168"/>
      <c r="OXE96" s="169"/>
      <c r="OXF96" s="170"/>
      <c r="OXG96" s="167"/>
      <c r="OXH96" s="43"/>
      <c r="OXI96" s="208"/>
      <c r="OXJ96" s="157"/>
      <c r="OXK96" s="157"/>
      <c r="OXL96" s="161"/>
      <c r="OXM96" s="161"/>
      <c r="OXN96" s="168"/>
      <c r="OXO96" s="169"/>
      <c r="OXP96" s="170"/>
      <c r="OXQ96" s="167"/>
      <c r="OXR96" s="43"/>
      <c r="OXS96" s="208"/>
      <c r="OXT96" s="157"/>
      <c r="OXU96" s="157"/>
      <c r="OXV96" s="161"/>
      <c r="OXW96" s="161"/>
      <c r="OXX96" s="168"/>
      <c r="OXY96" s="169"/>
      <c r="OXZ96" s="170"/>
      <c r="OYA96" s="167"/>
      <c r="OYB96" s="43"/>
      <c r="OYC96" s="208"/>
      <c r="OYD96" s="157"/>
      <c r="OYE96" s="157"/>
      <c r="OYF96" s="161"/>
      <c r="OYG96" s="161"/>
      <c r="OYH96" s="168"/>
      <c r="OYI96" s="169"/>
      <c r="OYJ96" s="170"/>
      <c r="OYK96" s="167"/>
      <c r="OYL96" s="43"/>
      <c r="OYM96" s="208"/>
      <c r="OYN96" s="157"/>
      <c r="OYO96" s="157"/>
      <c r="OYP96" s="161"/>
      <c r="OYQ96" s="161"/>
      <c r="OYR96" s="168"/>
      <c r="OYS96" s="169"/>
      <c r="OYT96" s="170"/>
      <c r="OYU96" s="167"/>
      <c r="OYV96" s="43"/>
      <c r="OYW96" s="208"/>
      <c r="OYX96" s="157"/>
      <c r="OYY96" s="157"/>
      <c r="OYZ96" s="161"/>
      <c r="OZA96" s="161"/>
      <c r="OZB96" s="168"/>
      <c r="OZC96" s="169"/>
      <c r="OZD96" s="170"/>
      <c r="OZE96" s="167"/>
      <c r="OZF96" s="43"/>
      <c r="OZG96" s="208"/>
      <c r="OZH96" s="157"/>
      <c r="OZI96" s="157"/>
      <c r="OZJ96" s="161"/>
      <c r="OZK96" s="161"/>
      <c r="OZL96" s="168"/>
      <c r="OZM96" s="169"/>
      <c r="OZN96" s="170"/>
      <c r="OZO96" s="167"/>
      <c r="OZP96" s="43"/>
      <c r="OZQ96" s="208"/>
      <c r="OZR96" s="157"/>
      <c r="OZS96" s="157"/>
      <c r="OZT96" s="161"/>
      <c r="OZU96" s="161"/>
      <c r="OZV96" s="168"/>
      <c r="OZW96" s="169"/>
      <c r="OZX96" s="170"/>
      <c r="OZY96" s="167"/>
      <c r="OZZ96" s="43"/>
      <c r="PAA96" s="208"/>
      <c r="PAB96" s="157"/>
      <c r="PAC96" s="157"/>
      <c r="PAD96" s="161"/>
      <c r="PAE96" s="161"/>
      <c r="PAF96" s="168"/>
      <c r="PAG96" s="169"/>
      <c r="PAH96" s="170"/>
      <c r="PAI96" s="167"/>
      <c r="PAJ96" s="43"/>
      <c r="PAK96" s="208"/>
      <c r="PAL96" s="157"/>
      <c r="PAM96" s="157"/>
      <c r="PAN96" s="161"/>
      <c r="PAO96" s="161"/>
      <c r="PAP96" s="168"/>
      <c r="PAQ96" s="169"/>
      <c r="PAR96" s="170"/>
      <c r="PAS96" s="167"/>
      <c r="PAT96" s="43"/>
      <c r="PAU96" s="208"/>
      <c r="PAV96" s="157"/>
      <c r="PAW96" s="157"/>
      <c r="PAX96" s="161"/>
      <c r="PAY96" s="161"/>
      <c r="PAZ96" s="168"/>
      <c r="PBA96" s="169"/>
      <c r="PBB96" s="170"/>
      <c r="PBC96" s="167"/>
      <c r="PBD96" s="43"/>
      <c r="PBE96" s="208"/>
      <c r="PBF96" s="157"/>
      <c r="PBG96" s="157"/>
      <c r="PBH96" s="161"/>
      <c r="PBI96" s="161"/>
      <c r="PBJ96" s="168"/>
      <c r="PBK96" s="169"/>
      <c r="PBL96" s="170"/>
      <c r="PBM96" s="167"/>
      <c r="PBN96" s="43"/>
      <c r="PBO96" s="208"/>
      <c r="PBP96" s="157"/>
      <c r="PBQ96" s="157"/>
      <c r="PBR96" s="161"/>
      <c r="PBS96" s="161"/>
      <c r="PBT96" s="168"/>
      <c r="PBU96" s="169"/>
      <c r="PBV96" s="170"/>
      <c r="PBW96" s="167"/>
      <c r="PBX96" s="43"/>
      <c r="PBY96" s="208"/>
      <c r="PBZ96" s="157"/>
      <c r="PCA96" s="157"/>
      <c r="PCB96" s="161"/>
      <c r="PCC96" s="161"/>
      <c r="PCD96" s="168"/>
      <c r="PCE96" s="169"/>
      <c r="PCF96" s="170"/>
      <c r="PCG96" s="167"/>
      <c r="PCH96" s="43"/>
      <c r="PCI96" s="208"/>
      <c r="PCJ96" s="157"/>
      <c r="PCK96" s="157"/>
      <c r="PCL96" s="161"/>
      <c r="PCM96" s="161"/>
      <c r="PCN96" s="168"/>
      <c r="PCO96" s="169"/>
      <c r="PCP96" s="170"/>
      <c r="PCQ96" s="167"/>
      <c r="PCR96" s="43"/>
      <c r="PCS96" s="208"/>
      <c r="PCT96" s="157"/>
      <c r="PCU96" s="157"/>
      <c r="PCV96" s="161"/>
      <c r="PCW96" s="161"/>
      <c r="PCX96" s="168"/>
      <c r="PCY96" s="169"/>
      <c r="PCZ96" s="170"/>
      <c r="PDA96" s="167"/>
      <c r="PDB96" s="43"/>
      <c r="PDC96" s="208"/>
      <c r="PDD96" s="157"/>
      <c r="PDE96" s="157"/>
      <c r="PDF96" s="161"/>
      <c r="PDG96" s="161"/>
      <c r="PDH96" s="168"/>
      <c r="PDI96" s="169"/>
      <c r="PDJ96" s="170"/>
      <c r="PDK96" s="167"/>
      <c r="PDL96" s="43"/>
      <c r="PDM96" s="208"/>
      <c r="PDN96" s="157"/>
      <c r="PDO96" s="157"/>
      <c r="PDP96" s="161"/>
      <c r="PDQ96" s="161"/>
      <c r="PDR96" s="168"/>
      <c r="PDS96" s="169"/>
      <c r="PDT96" s="170"/>
      <c r="PDU96" s="167"/>
      <c r="PDV96" s="43"/>
      <c r="PDW96" s="208"/>
      <c r="PDX96" s="157"/>
      <c r="PDY96" s="157"/>
      <c r="PDZ96" s="161"/>
      <c r="PEA96" s="161"/>
      <c r="PEB96" s="168"/>
      <c r="PEC96" s="169"/>
      <c r="PED96" s="170"/>
      <c r="PEE96" s="167"/>
      <c r="PEF96" s="43"/>
      <c r="PEG96" s="208"/>
      <c r="PEH96" s="157"/>
      <c r="PEI96" s="157"/>
      <c r="PEJ96" s="161"/>
      <c r="PEK96" s="161"/>
      <c r="PEL96" s="168"/>
      <c r="PEM96" s="169"/>
      <c r="PEN96" s="170"/>
      <c r="PEO96" s="167"/>
      <c r="PEP96" s="43"/>
      <c r="PEQ96" s="208"/>
      <c r="PER96" s="157"/>
      <c r="PES96" s="157"/>
      <c r="PET96" s="161"/>
      <c r="PEU96" s="161"/>
      <c r="PEV96" s="168"/>
      <c r="PEW96" s="169"/>
      <c r="PEX96" s="170"/>
      <c r="PEY96" s="167"/>
      <c r="PEZ96" s="43"/>
      <c r="PFA96" s="208"/>
      <c r="PFB96" s="157"/>
      <c r="PFC96" s="157"/>
      <c r="PFD96" s="161"/>
      <c r="PFE96" s="161"/>
      <c r="PFF96" s="168"/>
      <c r="PFG96" s="169"/>
      <c r="PFH96" s="170"/>
      <c r="PFI96" s="167"/>
      <c r="PFJ96" s="43"/>
      <c r="PFK96" s="208"/>
      <c r="PFL96" s="157"/>
      <c r="PFM96" s="157"/>
      <c r="PFN96" s="161"/>
      <c r="PFO96" s="161"/>
      <c r="PFP96" s="168"/>
      <c r="PFQ96" s="169"/>
      <c r="PFR96" s="170"/>
      <c r="PFS96" s="167"/>
      <c r="PFT96" s="43"/>
      <c r="PFU96" s="208"/>
      <c r="PFV96" s="157"/>
      <c r="PFW96" s="157"/>
      <c r="PFX96" s="161"/>
      <c r="PFY96" s="161"/>
      <c r="PFZ96" s="168"/>
      <c r="PGA96" s="169"/>
      <c r="PGB96" s="170"/>
      <c r="PGC96" s="167"/>
      <c r="PGD96" s="43"/>
      <c r="PGE96" s="208"/>
      <c r="PGF96" s="157"/>
      <c r="PGG96" s="157"/>
      <c r="PGH96" s="161"/>
      <c r="PGI96" s="161"/>
      <c r="PGJ96" s="168"/>
      <c r="PGK96" s="169"/>
      <c r="PGL96" s="170"/>
      <c r="PGM96" s="167"/>
      <c r="PGN96" s="43"/>
      <c r="PGO96" s="208"/>
      <c r="PGP96" s="157"/>
      <c r="PGQ96" s="157"/>
      <c r="PGR96" s="161"/>
      <c r="PGS96" s="161"/>
      <c r="PGT96" s="168"/>
      <c r="PGU96" s="169"/>
      <c r="PGV96" s="170"/>
      <c r="PGW96" s="167"/>
      <c r="PGX96" s="43"/>
      <c r="PGY96" s="208"/>
      <c r="PGZ96" s="157"/>
      <c r="PHA96" s="157"/>
      <c r="PHB96" s="161"/>
      <c r="PHC96" s="161"/>
      <c r="PHD96" s="168"/>
      <c r="PHE96" s="169"/>
      <c r="PHF96" s="170"/>
      <c r="PHG96" s="167"/>
      <c r="PHH96" s="43"/>
      <c r="PHI96" s="208"/>
      <c r="PHJ96" s="157"/>
      <c r="PHK96" s="157"/>
      <c r="PHL96" s="161"/>
      <c r="PHM96" s="161"/>
      <c r="PHN96" s="168"/>
      <c r="PHO96" s="169"/>
      <c r="PHP96" s="170"/>
      <c r="PHQ96" s="167"/>
      <c r="PHR96" s="43"/>
      <c r="PHS96" s="208"/>
      <c r="PHT96" s="157"/>
      <c r="PHU96" s="157"/>
      <c r="PHV96" s="161"/>
      <c r="PHW96" s="161"/>
      <c r="PHX96" s="168"/>
      <c r="PHY96" s="169"/>
      <c r="PHZ96" s="170"/>
      <c r="PIA96" s="167"/>
      <c r="PIB96" s="43"/>
      <c r="PIC96" s="208"/>
      <c r="PID96" s="157"/>
      <c r="PIE96" s="157"/>
      <c r="PIF96" s="161"/>
      <c r="PIG96" s="161"/>
      <c r="PIH96" s="168"/>
      <c r="PII96" s="169"/>
      <c r="PIJ96" s="170"/>
      <c r="PIK96" s="167"/>
      <c r="PIL96" s="43"/>
      <c r="PIM96" s="208"/>
      <c r="PIN96" s="157"/>
      <c r="PIO96" s="157"/>
      <c r="PIP96" s="161"/>
      <c r="PIQ96" s="161"/>
      <c r="PIR96" s="168"/>
      <c r="PIS96" s="169"/>
      <c r="PIT96" s="170"/>
      <c r="PIU96" s="167"/>
      <c r="PIV96" s="43"/>
      <c r="PIW96" s="208"/>
      <c r="PIX96" s="157"/>
      <c r="PIY96" s="157"/>
      <c r="PIZ96" s="161"/>
      <c r="PJA96" s="161"/>
      <c r="PJB96" s="168"/>
      <c r="PJC96" s="169"/>
      <c r="PJD96" s="170"/>
      <c r="PJE96" s="167"/>
      <c r="PJF96" s="43"/>
      <c r="PJG96" s="208"/>
      <c r="PJH96" s="157"/>
      <c r="PJI96" s="157"/>
      <c r="PJJ96" s="161"/>
      <c r="PJK96" s="161"/>
      <c r="PJL96" s="168"/>
      <c r="PJM96" s="169"/>
      <c r="PJN96" s="170"/>
      <c r="PJO96" s="167"/>
      <c r="PJP96" s="43"/>
      <c r="PJQ96" s="208"/>
      <c r="PJR96" s="157"/>
      <c r="PJS96" s="157"/>
      <c r="PJT96" s="161"/>
      <c r="PJU96" s="161"/>
      <c r="PJV96" s="168"/>
      <c r="PJW96" s="169"/>
      <c r="PJX96" s="170"/>
      <c r="PJY96" s="167"/>
      <c r="PJZ96" s="43"/>
      <c r="PKA96" s="208"/>
      <c r="PKB96" s="157"/>
      <c r="PKC96" s="157"/>
      <c r="PKD96" s="161"/>
      <c r="PKE96" s="161"/>
      <c r="PKF96" s="168"/>
      <c r="PKG96" s="169"/>
      <c r="PKH96" s="170"/>
      <c r="PKI96" s="167"/>
      <c r="PKJ96" s="43"/>
      <c r="PKK96" s="208"/>
      <c r="PKL96" s="157"/>
      <c r="PKM96" s="157"/>
      <c r="PKN96" s="161"/>
      <c r="PKO96" s="161"/>
      <c r="PKP96" s="168"/>
      <c r="PKQ96" s="169"/>
      <c r="PKR96" s="170"/>
      <c r="PKS96" s="167"/>
      <c r="PKT96" s="43"/>
      <c r="PKU96" s="208"/>
      <c r="PKV96" s="157"/>
      <c r="PKW96" s="157"/>
      <c r="PKX96" s="161"/>
      <c r="PKY96" s="161"/>
      <c r="PKZ96" s="168"/>
      <c r="PLA96" s="169"/>
      <c r="PLB96" s="170"/>
      <c r="PLC96" s="167"/>
      <c r="PLD96" s="43"/>
      <c r="PLE96" s="208"/>
      <c r="PLF96" s="157"/>
      <c r="PLG96" s="157"/>
      <c r="PLH96" s="161"/>
      <c r="PLI96" s="161"/>
      <c r="PLJ96" s="168"/>
      <c r="PLK96" s="169"/>
      <c r="PLL96" s="170"/>
      <c r="PLM96" s="167"/>
      <c r="PLN96" s="43"/>
      <c r="PLO96" s="208"/>
      <c r="PLP96" s="157"/>
      <c r="PLQ96" s="157"/>
      <c r="PLR96" s="161"/>
      <c r="PLS96" s="161"/>
      <c r="PLT96" s="168"/>
      <c r="PLU96" s="169"/>
      <c r="PLV96" s="170"/>
      <c r="PLW96" s="167"/>
      <c r="PLX96" s="43"/>
      <c r="PLY96" s="208"/>
      <c r="PLZ96" s="157"/>
      <c r="PMA96" s="157"/>
      <c r="PMB96" s="161"/>
      <c r="PMC96" s="161"/>
      <c r="PMD96" s="168"/>
      <c r="PME96" s="169"/>
      <c r="PMF96" s="170"/>
      <c r="PMG96" s="167"/>
      <c r="PMH96" s="43"/>
      <c r="PMI96" s="208"/>
      <c r="PMJ96" s="157"/>
      <c r="PMK96" s="157"/>
      <c r="PML96" s="161"/>
      <c r="PMM96" s="161"/>
      <c r="PMN96" s="168"/>
      <c r="PMO96" s="169"/>
      <c r="PMP96" s="170"/>
      <c r="PMQ96" s="167"/>
      <c r="PMR96" s="43"/>
      <c r="PMS96" s="208"/>
      <c r="PMT96" s="157"/>
      <c r="PMU96" s="157"/>
      <c r="PMV96" s="161"/>
      <c r="PMW96" s="161"/>
      <c r="PMX96" s="168"/>
      <c r="PMY96" s="169"/>
      <c r="PMZ96" s="170"/>
      <c r="PNA96" s="167"/>
      <c r="PNB96" s="43"/>
      <c r="PNC96" s="208"/>
      <c r="PND96" s="157"/>
      <c r="PNE96" s="157"/>
      <c r="PNF96" s="161"/>
      <c r="PNG96" s="161"/>
      <c r="PNH96" s="168"/>
      <c r="PNI96" s="169"/>
      <c r="PNJ96" s="170"/>
      <c r="PNK96" s="167"/>
      <c r="PNL96" s="43"/>
      <c r="PNM96" s="208"/>
      <c r="PNN96" s="157"/>
      <c r="PNO96" s="157"/>
      <c r="PNP96" s="161"/>
      <c r="PNQ96" s="161"/>
      <c r="PNR96" s="168"/>
      <c r="PNS96" s="169"/>
      <c r="PNT96" s="170"/>
      <c r="PNU96" s="167"/>
      <c r="PNV96" s="43"/>
      <c r="PNW96" s="208"/>
      <c r="PNX96" s="157"/>
      <c r="PNY96" s="157"/>
      <c r="PNZ96" s="161"/>
      <c r="POA96" s="161"/>
      <c r="POB96" s="168"/>
      <c r="POC96" s="169"/>
      <c r="POD96" s="170"/>
      <c r="POE96" s="167"/>
      <c r="POF96" s="43"/>
      <c r="POG96" s="208"/>
      <c r="POH96" s="157"/>
      <c r="POI96" s="157"/>
      <c r="POJ96" s="161"/>
      <c r="POK96" s="161"/>
      <c r="POL96" s="168"/>
      <c r="POM96" s="169"/>
      <c r="PON96" s="170"/>
      <c r="POO96" s="167"/>
      <c r="POP96" s="43"/>
      <c r="POQ96" s="208"/>
      <c r="POR96" s="157"/>
      <c r="POS96" s="157"/>
      <c r="POT96" s="161"/>
      <c r="POU96" s="161"/>
      <c r="POV96" s="168"/>
      <c r="POW96" s="169"/>
      <c r="POX96" s="170"/>
      <c r="POY96" s="167"/>
      <c r="POZ96" s="43"/>
      <c r="PPA96" s="208"/>
      <c r="PPB96" s="157"/>
      <c r="PPC96" s="157"/>
      <c r="PPD96" s="161"/>
      <c r="PPE96" s="161"/>
      <c r="PPF96" s="168"/>
      <c r="PPG96" s="169"/>
      <c r="PPH96" s="170"/>
      <c r="PPI96" s="167"/>
      <c r="PPJ96" s="43"/>
      <c r="PPK96" s="208"/>
      <c r="PPL96" s="157"/>
      <c r="PPM96" s="157"/>
      <c r="PPN96" s="161"/>
      <c r="PPO96" s="161"/>
      <c r="PPP96" s="168"/>
      <c r="PPQ96" s="169"/>
      <c r="PPR96" s="170"/>
      <c r="PPS96" s="167"/>
      <c r="PPT96" s="43"/>
      <c r="PPU96" s="208"/>
      <c r="PPV96" s="157"/>
      <c r="PPW96" s="157"/>
      <c r="PPX96" s="161"/>
      <c r="PPY96" s="161"/>
      <c r="PPZ96" s="168"/>
      <c r="PQA96" s="169"/>
      <c r="PQB96" s="170"/>
      <c r="PQC96" s="167"/>
      <c r="PQD96" s="43"/>
      <c r="PQE96" s="208"/>
      <c r="PQF96" s="157"/>
      <c r="PQG96" s="157"/>
      <c r="PQH96" s="161"/>
      <c r="PQI96" s="161"/>
      <c r="PQJ96" s="168"/>
      <c r="PQK96" s="169"/>
      <c r="PQL96" s="170"/>
      <c r="PQM96" s="167"/>
      <c r="PQN96" s="43"/>
      <c r="PQO96" s="208"/>
      <c r="PQP96" s="157"/>
      <c r="PQQ96" s="157"/>
      <c r="PQR96" s="161"/>
      <c r="PQS96" s="161"/>
      <c r="PQT96" s="168"/>
      <c r="PQU96" s="169"/>
      <c r="PQV96" s="170"/>
      <c r="PQW96" s="167"/>
      <c r="PQX96" s="43"/>
      <c r="PQY96" s="208"/>
      <c r="PQZ96" s="157"/>
      <c r="PRA96" s="157"/>
      <c r="PRB96" s="161"/>
      <c r="PRC96" s="161"/>
      <c r="PRD96" s="168"/>
      <c r="PRE96" s="169"/>
      <c r="PRF96" s="170"/>
      <c r="PRG96" s="167"/>
      <c r="PRH96" s="43"/>
      <c r="PRI96" s="208"/>
      <c r="PRJ96" s="157"/>
      <c r="PRK96" s="157"/>
      <c r="PRL96" s="161"/>
      <c r="PRM96" s="161"/>
      <c r="PRN96" s="168"/>
      <c r="PRO96" s="169"/>
      <c r="PRP96" s="170"/>
      <c r="PRQ96" s="167"/>
      <c r="PRR96" s="43"/>
      <c r="PRS96" s="208"/>
      <c r="PRT96" s="157"/>
      <c r="PRU96" s="157"/>
      <c r="PRV96" s="161"/>
      <c r="PRW96" s="161"/>
      <c r="PRX96" s="168"/>
      <c r="PRY96" s="169"/>
      <c r="PRZ96" s="170"/>
      <c r="PSA96" s="167"/>
      <c r="PSB96" s="43"/>
      <c r="PSC96" s="208"/>
      <c r="PSD96" s="157"/>
      <c r="PSE96" s="157"/>
      <c r="PSF96" s="161"/>
      <c r="PSG96" s="161"/>
      <c r="PSH96" s="168"/>
      <c r="PSI96" s="169"/>
      <c r="PSJ96" s="170"/>
      <c r="PSK96" s="167"/>
      <c r="PSL96" s="43"/>
      <c r="PSM96" s="208"/>
      <c r="PSN96" s="157"/>
      <c r="PSO96" s="157"/>
      <c r="PSP96" s="161"/>
      <c r="PSQ96" s="161"/>
      <c r="PSR96" s="168"/>
      <c r="PSS96" s="169"/>
      <c r="PST96" s="170"/>
      <c r="PSU96" s="167"/>
      <c r="PSV96" s="43"/>
      <c r="PSW96" s="208"/>
      <c r="PSX96" s="157"/>
      <c r="PSY96" s="157"/>
      <c r="PSZ96" s="161"/>
      <c r="PTA96" s="161"/>
      <c r="PTB96" s="168"/>
      <c r="PTC96" s="169"/>
      <c r="PTD96" s="170"/>
      <c r="PTE96" s="167"/>
      <c r="PTF96" s="43"/>
      <c r="PTG96" s="208"/>
      <c r="PTH96" s="157"/>
      <c r="PTI96" s="157"/>
      <c r="PTJ96" s="161"/>
      <c r="PTK96" s="161"/>
      <c r="PTL96" s="168"/>
      <c r="PTM96" s="169"/>
      <c r="PTN96" s="170"/>
      <c r="PTO96" s="167"/>
      <c r="PTP96" s="43"/>
      <c r="PTQ96" s="208"/>
      <c r="PTR96" s="157"/>
      <c r="PTS96" s="157"/>
      <c r="PTT96" s="161"/>
      <c r="PTU96" s="161"/>
      <c r="PTV96" s="168"/>
      <c r="PTW96" s="169"/>
      <c r="PTX96" s="170"/>
      <c r="PTY96" s="167"/>
      <c r="PTZ96" s="43"/>
      <c r="PUA96" s="208"/>
      <c r="PUB96" s="157"/>
      <c r="PUC96" s="157"/>
      <c r="PUD96" s="161"/>
      <c r="PUE96" s="161"/>
      <c r="PUF96" s="168"/>
      <c r="PUG96" s="169"/>
      <c r="PUH96" s="170"/>
      <c r="PUI96" s="167"/>
      <c r="PUJ96" s="43"/>
      <c r="PUK96" s="208"/>
      <c r="PUL96" s="157"/>
      <c r="PUM96" s="157"/>
      <c r="PUN96" s="161"/>
      <c r="PUO96" s="161"/>
      <c r="PUP96" s="168"/>
      <c r="PUQ96" s="169"/>
      <c r="PUR96" s="170"/>
      <c r="PUS96" s="167"/>
      <c r="PUT96" s="43"/>
      <c r="PUU96" s="208"/>
      <c r="PUV96" s="157"/>
      <c r="PUW96" s="157"/>
      <c r="PUX96" s="161"/>
      <c r="PUY96" s="161"/>
      <c r="PUZ96" s="168"/>
      <c r="PVA96" s="169"/>
      <c r="PVB96" s="170"/>
      <c r="PVC96" s="167"/>
      <c r="PVD96" s="43"/>
      <c r="PVE96" s="208"/>
      <c r="PVF96" s="157"/>
      <c r="PVG96" s="157"/>
      <c r="PVH96" s="161"/>
      <c r="PVI96" s="161"/>
      <c r="PVJ96" s="168"/>
      <c r="PVK96" s="169"/>
      <c r="PVL96" s="170"/>
      <c r="PVM96" s="167"/>
      <c r="PVN96" s="43"/>
      <c r="PVO96" s="208"/>
      <c r="PVP96" s="157"/>
      <c r="PVQ96" s="157"/>
      <c r="PVR96" s="161"/>
      <c r="PVS96" s="161"/>
      <c r="PVT96" s="168"/>
      <c r="PVU96" s="169"/>
      <c r="PVV96" s="170"/>
      <c r="PVW96" s="167"/>
      <c r="PVX96" s="43"/>
      <c r="PVY96" s="208"/>
      <c r="PVZ96" s="157"/>
      <c r="PWA96" s="157"/>
      <c r="PWB96" s="161"/>
      <c r="PWC96" s="161"/>
      <c r="PWD96" s="168"/>
      <c r="PWE96" s="169"/>
      <c r="PWF96" s="170"/>
      <c r="PWG96" s="167"/>
      <c r="PWH96" s="43"/>
      <c r="PWI96" s="208"/>
      <c r="PWJ96" s="157"/>
      <c r="PWK96" s="157"/>
      <c r="PWL96" s="161"/>
      <c r="PWM96" s="161"/>
      <c r="PWN96" s="168"/>
      <c r="PWO96" s="169"/>
      <c r="PWP96" s="170"/>
      <c r="PWQ96" s="167"/>
      <c r="PWR96" s="43"/>
      <c r="PWS96" s="208"/>
      <c r="PWT96" s="157"/>
      <c r="PWU96" s="157"/>
      <c r="PWV96" s="161"/>
      <c r="PWW96" s="161"/>
      <c r="PWX96" s="168"/>
      <c r="PWY96" s="169"/>
      <c r="PWZ96" s="170"/>
      <c r="PXA96" s="167"/>
      <c r="PXB96" s="43"/>
      <c r="PXC96" s="208"/>
      <c r="PXD96" s="157"/>
      <c r="PXE96" s="157"/>
      <c r="PXF96" s="161"/>
      <c r="PXG96" s="161"/>
      <c r="PXH96" s="168"/>
      <c r="PXI96" s="169"/>
      <c r="PXJ96" s="170"/>
      <c r="PXK96" s="167"/>
      <c r="PXL96" s="43"/>
      <c r="PXM96" s="208"/>
      <c r="PXN96" s="157"/>
      <c r="PXO96" s="157"/>
      <c r="PXP96" s="161"/>
      <c r="PXQ96" s="161"/>
      <c r="PXR96" s="168"/>
      <c r="PXS96" s="169"/>
      <c r="PXT96" s="170"/>
      <c r="PXU96" s="167"/>
      <c r="PXV96" s="43"/>
      <c r="PXW96" s="208"/>
      <c r="PXX96" s="157"/>
      <c r="PXY96" s="157"/>
      <c r="PXZ96" s="161"/>
      <c r="PYA96" s="161"/>
      <c r="PYB96" s="168"/>
      <c r="PYC96" s="169"/>
      <c r="PYD96" s="170"/>
      <c r="PYE96" s="167"/>
      <c r="PYF96" s="43"/>
      <c r="PYG96" s="208"/>
      <c r="PYH96" s="157"/>
      <c r="PYI96" s="157"/>
      <c r="PYJ96" s="161"/>
      <c r="PYK96" s="161"/>
      <c r="PYL96" s="168"/>
      <c r="PYM96" s="169"/>
      <c r="PYN96" s="170"/>
      <c r="PYO96" s="167"/>
      <c r="PYP96" s="43"/>
      <c r="PYQ96" s="208"/>
      <c r="PYR96" s="157"/>
      <c r="PYS96" s="157"/>
      <c r="PYT96" s="161"/>
      <c r="PYU96" s="161"/>
      <c r="PYV96" s="168"/>
      <c r="PYW96" s="169"/>
      <c r="PYX96" s="170"/>
      <c r="PYY96" s="167"/>
      <c r="PYZ96" s="43"/>
      <c r="PZA96" s="208"/>
      <c r="PZB96" s="157"/>
      <c r="PZC96" s="157"/>
      <c r="PZD96" s="161"/>
      <c r="PZE96" s="161"/>
      <c r="PZF96" s="168"/>
      <c r="PZG96" s="169"/>
      <c r="PZH96" s="170"/>
      <c r="PZI96" s="167"/>
      <c r="PZJ96" s="43"/>
      <c r="PZK96" s="208"/>
      <c r="PZL96" s="157"/>
      <c r="PZM96" s="157"/>
      <c r="PZN96" s="161"/>
      <c r="PZO96" s="161"/>
      <c r="PZP96" s="168"/>
      <c r="PZQ96" s="169"/>
      <c r="PZR96" s="170"/>
      <c r="PZS96" s="167"/>
      <c r="PZT96" s="43"/>
      <c r="PZU96" s="208"/>
      <c r="PZV96" s="157"/>
      <c r="PZW96" s="157"/>
      <c r="PZX96" s="161"/>
      <c r="PZY96" s="161"/>
      <c r="PZZ96" s="168"/>
      <c r="QAA96" s="169"/>
      <c r="QAB96" s="170"/>
      <c r="QAC96" s="167"/>
      <c r="QAD96" s="43"/>
      <c r="QAE96" s="208"/>
      <c r="QAF96" s="157"/>
      <c r="QAG96" s="157"/>
      <c r="QAH96" s="161"/>
      <c r="QAI96" s="161"/>
      <c r="QAJ96" s="168"/>
      <c r="QAK96" s="169"/>
      <c r="QAL96" s="170"/>
      <c r="QAM96" s="167"/>
      <c r="QAN96" s="43"/>
      <c r="QAO96" s="208"/>
      <c r="QAP96" s="157"/>
      <c r="QAQ96" s="157"/>
      <c r="QAR96" s="161"/>
      <c r="QAS96" s="161"/>
      <c r="QAT96" s="168"/>
      <c r="QAU96" s="169"/>
      <c r="QAV96" s="170"/>
      <c r="QAW96" s="167"/>
      <c r="QAX96" s="43"/>
      <c r="QAY96" s="208"/>
      <c r="QAZ96" s="157"/>
      <c r="QBA96" s="157"/>
      <c r="QBB96" s="161"/>
      <c r="QBC96" s="161"/>
      <c r="QBD96" s="168"/>
      <c r="QBE96" s="169"/>
      <c r="QBF96" s="170"/>
      <c r="QBG96" s="167"/>
      <c r="QBH96" s="43"/>
      <c r="QBI96" s="208"/>
      <c r="QBJ96" s="157"/>
      <c r="QBK96" s="157"/>
      <c r="QBL96" s="161"/>
      <c r="QBM96" s="161"/>
      <c r="QBN96" s="168"/>
      <c r="QBO96" s="169"/>
      <c r="QBP96" s="170"/>
      <c r="QBQ96" s="167"/>
      <c r="QBR96" s="43"/>
      <c r="QBS96" s="208"/>
      <c r="QBT96" s="157"/>
      <c r="QBU96" s="157"/>
      <c r="QBV96" s="161"/>
      <c r="QBW96" s="161"/>
      <c r="QBX96" s="168"/>
      <c r="QBY96" s="169"/>
      <c r="QBZ96" s="170"/>
      <c r="QCA96" s="167"/>
      <c r="QCB96" s="43"/>
      <c r="QCC96" s="208"/>
      <c r="QCD96" s="157"/>
      <c r="QCE96" s="157"/>
      <c r="QCF96" s="161"/>
      <c r="QCG96" s="161"/>
      <c r="QCH96" s="168"/>
      <c r="QCI96" s="169"/>
      <c r="QCJ96" s="170"/>
      <c r="QCK96" s="167"/>
      <c r="QCL96" s="43"/>
      <c r="QCM96" s="208"/>
      <c r="QCN96" s="157"/>
      <c r="QCO96" s="157"/>
      <c r="QCP96" s="161"/>
      <c r="QCQ96" s="161"/>
      <c r="QCR96" s="168"/>
      <c r="QCS96" s="169"/>
      <c r="QCT96" s="170"/>
      <c r="QCU96" s="167"/>
      <c r="QCV96" s="43"/>
      <c r="QCW96" s="208"/>
      <c r="QCX96" s="157"/>
      <c r="QCY96" s="157"/>
      <c r="QCZ96" s="161"/>
      <c r="QDA96" s="161"/>
      <c r="QDB96" s="168"/>
      <c r="QDC96" s="169"/>
      <c r="QDD96" s="170"/>
      <c r="QDE96" s="167"/>
      <c r="QDF96" s="43"/>
      <c r="QDG96" s="208"/>
      <c r="QDH96" s="157"/>
      <c r="QDI96" s="157"/>
      <c r="QDJ96" s="161"/>
      <c r="QDK96" s="161"/>
      <c r="QDL96" s="168"/>
      <c r="QDM96" s="169"/>
      <c r="QDN96" s="170"/>
      <c r="QDO96" s="167"/>
      <c r="QDP96" s="43"/>
      <c r="QDQ96" s="208"/>
      <c r="QDR96" s="157"/>
      <c r="QDS96" s="157"/>
      <c r="QDT96" s="161"/>
      <c r="QDU96" s="161"/>
      <c r="QDV96" s="168"/>
      <c r="QDW96" s="169"/>
      <c r="QDX96" s="170"/>
      <c r="QDY96" s="167"/>
      <c r="QDZ96" s="43"/>
      <c r="QEA96" s="208"/>
      <c r="QEB96" s="157"/>
      <c r="QEC96" s="157"/>
      <c r="QED96" s="161"/>
      <c r="QEE96" s="161"/>
      <c r="QEF96" s="168"/>
      <c r="QEG96" s="169"/>
      <c r="QEH96" s="170"/>
      <c r="QEI96" s="167"/>
      <c r="QEJ96" s="43"/>
      <c r="QEK96" s="208"/>
      <c r="QEL96" s="157"/>
      <c r="QEM96" s="157"/>
      <c r="QEN96" s="161"/>
      <c r="QEO96" s="161"/>
      <c r="QEP96" s="168"/>
      <c r="QEQ96" s="169"/>
      <c r="QER96" s="170"/>
      <c r="QES96" s="167"/>
      <c r="QET96" s="43"/>
      <c r="QEU96" s="208"/>
      <c r="QEV96" s="157"/>
      <c r="QEW96" s="157"/>
      <c r="QEX96" s="161"/>
      <c r="QEY96" s="161"/>
      <c r="QEZ96" s="168"/>
      <c r="QFA96" s="169"/>
      <c r="QFB96" s="170"/>
      <c r="QFC96" s="167"/>
      <c r="QFD96" s="43"/>
      <c r="QFE96" s="208"/>
      <c r="QFF96" s="157"/>
      <c r="QFG96" s="157"/>
      <c r="QFH96" s="161"/>
      <c r="QFI96" s="161"/>
      <c r="QFJ96" s="168"/>
      <c r="QFK96" s="169"/>
      <c r="QFL96" s="170"/>
      <c r="QFM96" s="167"/>
      <c r="QFN96" s="43"/>
      <c r="QFO96" s="208"/>
      <c r="QFP96" s="157"/>
      <c r="QFQ96" s="157"/>
      <c r="QFR96" s="161"/>
      <c r="QFS96" s="161"/>
      <c r="QFT96" s="168"/>
      <c r="QFU96" s="169"/>
      <c r="QFV96" s="170"/>
      <c r="QFW96" s="167"/>
      <c r="QFX96" s="43"/>
      <c r="QFY96" s="208"/>
      <c r="QFZ96" s="157"/>
      <c r="QGA96" s="157"/>
      <c r="QGB96" s="161"/>
      <c r="QGC96" s="161"/>
      <c r="QGD96" s="168"/>
      <c r="QGE96" s="169"/>
      <c r="QGF96" s="170"/>
      <c r="QGG96" s="167"/>
      <c r="QGH96" s="43"/>
      <c r="QGI96" s="208"/>
      <c r="QGJ96" s="157"/>
      <c r="QGK96" s="157"/>
      <c r="QGL96" s="161"/>
      <c r="QGM96" s="161"/>
      <c r="QGN96" s="168"/>
      <c r="QGO96" s="169"/>
      <c r="QGP96" s="170"/>
      <c r="QGQ96" s="167"/>
      <c r="QGR96" s="43"/>
      <c r="QGS96" s="208"/>
      <c r="QGT96" s="157"/>
      <c r="QGU96" s="157"/>
      <c r="QGV96" s="161"/>
      <c r="QGW96" s="161"/>
      <c r="QGX96" s="168"/>
      <c r="QGY96" s="169"/>
      <c r="QGZ96" s="170"/>
      <c r="QHA96" s="167"/>
      <c r="QHB96" s="43"/>
      <c r="QHC96" s="208"/>
      <c r="QHD96" s="157"/>
      <c r="QHE96" s="157"/>
      <c r="QHF96" s="161"/>
      <c r="QHG96" s="161"/>
      <c r="QHH96" s="168"/>
      <c r="QHI96" s="169"/>
      <c r="QHJ96" s="170"/>
      <c r="QHK96" s="167"/>
      <c r="QHL96" s="43"/>
      <c r="QHM96" s="208"/>
      <c r="QHN96" s="157"/>
      <c r="QHO96" s="157"/>
      <c r="QHP96" s="161"/>
      <c r="QHQ96" s="161"/>
      <c r="QHR96" s="168"/>
      <c r="QHS96" s="169"/>
      <c r="QHT96" s="170"/>
      <c r="QHU96" s="167"/>
      <c r="QHV96" s="43"/>
      <c r="QHW96" s="208"/>
      <c r="QHX96" s="157"/>
      <c r="QHY96" s="157"/>
      <c r="QHZ96" s="161"/>
      <c r="QIA96" s="161"/>
      <c r="QIB96" s="168"/>
      <c r="QIC96" s="169"/>
      <c r="QID96" s="170"/>
      <c r="QIE96" s="167"/>
      <c r="QIF96" s="43"/>
      <c r="QIG96" s="208"/>
      <c r="QIH96" s="157"/>
      <c r="QII96" s="157"/>
      <c r="QIJ96" s="161"/>
      <c r="QIK96" s="161"/>
      <c r="QIL96" s="168"/>
      <c r="QIM96" s="169"/>
      <c r="QIN96" s="170"/>
      <c r="QIO96" s="167"/>
      <c r="QIP96" s="43"/>
      <c r="QIQ96" s="208"/>
      <c r="QIR96" s="157"/>
      <c r="QIS96" s="157"/>
      <c r="QIT96" s="161"/>
      <c r="QIU96" s="161"/>
      <c r="QIV96" s="168"/>
      <c r="QIW96" s="169"/>
      <c r="QIX96" s="170"/>
      <c r="QIY96" s="167"/>
      <c r="QIZ96" s="43"/>
      <c r="QJA96" s="208"/>
      <c r="QJB96" s="157"/>
      <c r="QJC96" s="157"/>
      <c r="QJD96" s="161"/>
      <c r="QJE96" s="161"/>
      <c r="QJF96" s="168"/>
      <c r="QJG96" s="169"/>
      <c r="QJH96" s="170"/>
      <c r="QJI96" s="167"/>
      <c r="QJJ96" s="43"/>
      <c r="QJK96" s="208"/>
      <c r="QJL96" s="157"/>
      <c r="QJM96" s="157"/>
      <c r="QJN96" s="161"/>
      <c r="QJO96" s="161"/>
      <c r="QJP96" s="168"/>
      <c r="QJQ96" s="169"/>
      <c r="QJR96" s="170"/>
      <c r="QJS96" s="167"/>
      <c r="QJT96" s="43"/>
      <c r="QJU96" s="208"/>
      <c r="QJV96" s="157"/>
      <c r="QJW96" s="157"/>
      <c r="QJX96" s="161"/>
      <c r="QJY96" s="161"/>
      <c r="QJZ96" s="168"/>
      <c r="QKA96" s="169"/>
      <c r="QKB96" s="170"/>
      <c r="QKC96" s="167"/>
      <c r="QKD96" s="43"/>
      <c r="QKE96" s="208"/>
      <c r="QKF96" s="157"/>
      <c r="QKG96" s="157"/>
      <c r="QKH96" s="161"/>
      <c r="QKI96" s="161"/>
      <c r="QKJ96" s="168"/>
      <c r="QKK96" s="169"/>
      <c r="QKL96" s="170"/>
      <c r="QKM96" s="167"/>
      <c r="QKN96" s="43"/>
      <c r="QKO96" s="208"/>
      <c r="QKP96" s="157"/>
      <c r="QKQ96" s="157"/>
      <c r="QKR96" s="161"/>
      <c r="QKS96" s="161"/>
      <c r="QKT96" s="168"/>
      <c r="QKU96" s="169"/>
      <c r="QKV96" s="170"/>
      <c r="QKW96" s="167"/>
      <c r="QKX96" s="43"/>
      <c r="QKY96" s="208"/>
      <c r="QKZ96" s="157"/>
      <c r="QLA96" s="157"/>
      <c r="QLB96" s="161"/>
      <c r="QLC96" s="161"/>
      <c r="QLD96" s="168"/>
      <c r="QLE96" s="169"/>
      <c r="QLF96" s="170"/>
      <c r="QLG96" s="167"/>
      <c r="QLH96" s="43"/>
      <c r="QLI96" s="208"/>
      <c r="QLJ96" s="157"/>
      <c r="QLK96" s="157"/>
      <c r="QLL96" s="161"/>
      <c r="QLM96" s="161"/>
      <c r="QLN96" s="168"/>
      <c r="QLO96" s="169"/>
      <c r="QLP96" s="170"/>
      <c r="QLQ96" s="167"/>
      <c r="QLR96" s="43"/>
      <c r="QLS96" s="208"/>
      <c r="QLT96" s="157"/>
      <c r="QLU96" s="157"/>
      <c r="QLV96" s="161"/>
      <c r="QLW96" s="161"/>
      <c r="QLX96" s="168"/>
      <c r="QLY96" s="169"/>
      <c r="QLZ96" s="170"/>
      <c r="QMA96" s="167"/>
      <c r="QMB96" s="43"/>
      <c r="QMC96" s="208"/>
      <c r="QMD96" s="157"/>
      <c r="QME96" s="157"/>
      <c r="QMF96" s="161"/>
      <c r="QMG96" s="161"/>
      <c r="QMH96" s="168"/>
      <c r="QMI96" s="169"/>
      <c r="QMJ96" s="170"/>
      <c r="QMK96" s="167"/>
      <c r="QML96" s="43"/>
      <c r="QMM96" s="208"/>
      <c r="QMN96" s="157"/>
      <c r="QMO96" s="157"/>
      <c r="QMP96" s="161"/>
      <c r="QMQ96" s="161"/>
      <c r="QMR96" s="168"/>
      <c r="QMS96" s="169"/>
      <c r="QMT96" s="170"/>
      <c r="QMU96" s="167"/>
      <c r="QMV96" s="43"/>
      <c r="QMW96" s="208"/>
      <c r="QMX96" s="157"/>
      <c r="QMY96" s="157"/>
      <c r="QMZ96" s="161"/>
      <c r="QNA96" s="161"/>
      <c r="QNB96" s="168"/>
      <c r="QNC96" s="169"/>
      <c r="QND96" s="170"/>
      <c r="QNE96" s="167"/>
      <c r="QNF96" s="43"/>
      <c r="QNG96" s="208"/>
      <c r="QNH96" s="157"/>
      <c r="QNI96" s="157"/>
      <c r="QNJ96" s="161"/>
      <c r="QNK96" s="161"/>
      <c r="QNL96" s="168"/>
      <c r="QNM96" s="169"/>
      <c r="QNN96" s="170"/>
      <c r="QNO96" s="167"/>
      <c r="QNP96" s="43"/>
      <c r="QNQ96" s="208"/>
      <c r="QNR96" s="157"/>
      <c r="QNS96" s="157"/>
      <c r="QNT96" s="161"/>
      <c r="QNU96" s="161"/>
      <c r="QNV96" s="168"/>
      <c r="QNW96" s="169"/>
      <c r="QNX96" s="170"/>
      <c r="QNY96" s="167"/>
      <c r="QNZ96" s="43"/>
      <c r="QOA96" s="208"/>
      <c r="QOB96" s="157"/>
      <c r="QOC96" s="157"/>
      <c r="QOD96" s="161"/>
      <c r="QOE96" s="161"/>
      <c r="QOF96" s="168"/>
      <c r="QOG96" s="169"/>
      <c r="QOH96" s="170"/>
      <c r="QOI96" s="167"/>
      <c r="QOJ96" s="43"/>
      <c r="QOK96" s="208"/>
      <c r="QOL96" s="157"/>
      <c r="QOM96" s="157"/>
      <c r="QON96" s="161"/>
      <c r="QOO96" s="161"/>
      <c r="QOP96" s="168"/>
      <c r="QOQ96" s="169"/>
      <c r="QOR96" s="170"/>
      <c r="QOS96" s="167"/>
      <c r="QOT96" s="43"/>
      <c r="QOU96" s="208"/>
      <c r="QOV96" s="157"/>
      <c r="QOW96" s="157"/>
      <c r="QOX96" s="161"/>
      <c r="QOY96" s="161"/>
      <c r="QOZ96" s="168"/>
      <c r="QPA96" s="169"/>
      <c r="QPB96" s="170"/>
      <c r="QPC96" s="167"/>
      <c r="QPD96" s="43"/>
      <c r="QPE96" s="208"/>
      <c r="QPF96" s="157"/>
      <c r="QPG96" s="157"/>
      <c r="QPH96" s="161"/>
      <c r="QPI96" s="161"/>
      <c r="QPJ96" s="168"/>
      <c r="QPK96" s="169"/>
      <c r="QPL96" s="170"/>
      <c r="QPM96" s="167"/>
      <c r="QPN96" s="43"/>
      <c r="QPO96" s="208"/>
      <c r="QPP96" s="157"/>
      <c r="QPQ96" s="157"/>
      <c r="QPR96" s="161"/>
      <c r="QPS96" s="161"/>
      <c r="QPT96" s="168"/>
      <c r="QPU96" s="169"/>
      <c r="QPV96" s="170"/>
      <c r="QPW96" s="167"/>
      <c r="QPX96" s="43"/>
      <c r="QPY96" s="208"/>
      <c r="QPZ96" s="157"/>
      <c r="QQA96" s="157"/>
      <c r="QQB96" s="161"/>
      <c r="QQC96" s="161"/>
      <c r="QQD96" s="168"/>
      <c r="QQE96" s="169"/>
      <c r="QQF96" s="170"/>
      <c r="QQG96" s="167"/>
      <c r="QQH96" s="43"/>
      <c r="QQI96" s="208"/>
      <c r="QQJ96" s="157"/>
      <c r="QQK96" s="157"/>
      <c r="QQL96" s="161"/>
      <c r="QQM96" s="161"/>
      <c r="QQN96" s="168"/>
      <c r="QQO96" s="169"/>
      <c r="QQP96" s="170"/>
      <c r="QQQ96" s="167"/>
      <c r="QQR96" s="43"/>
      <c r="QQS96" s="208"/>
      <c r="QQT96" s="157"/>
      <c r="QQU96" s="157"/>
      <c r="QQV96" s="161"/>
      <c r="QQW96" s="161"/>
      <c r="QQX96" s="168"/>
      <c r="QQY96" s="169"/>
      <c r="QQZ96" s="170"/>
      <c r="QRA96" s="167"/>
      <c r="QRB96" s="43"/>
      <c r="QRC96" s="208"/>
      <c r="QRD96" s="157"/>
      <c r="QRE96" s="157"/>
      <c r="QRF96" s="161"/>
      <c r="QRG96" s="161"/>
      <c r="QRH96" s="168"/>
      <c r="QRI96" s="169"/>
      <c r="QRJ96" s="170"/>
      <c r="QRK96" s="167"/>
      <c r="QRL96" s="43"/>
      <c r="QRM96" s="208"/>
      <c r="QRN96" s="157"/>
      <c r="QRO96" s="157"/>
      <c r="QRP96" s="161"/>
      <c r="QRQ96" s="161"/>
      <c r="QRR96" s="168"/>
      <c r="QRS96" s="169"/>
      <c r="QRT96" s="170"/>
      <c r="QRU96" s="167"/>
      <c r="QRV96" s="43"/>
      <c r="QRW96" s="208"/>
      <c r="QRX96" s="157"/>
      <c r="QRY96" s="157"/>
      <c r="QRZ96" s="161"/>
      <c r="QSA96" s="161"/>
      <c r="QSB96" s="168"/>
      <c r="QSC96" s="169"/>
      <c r="QSD96" s="170"/>
      <c r="QSE96" s="167"/>
      <c r="QSF96" s="43"/>
      <c r="QSG96" s="208"/>
      <c r="QSH96" s="157"/>
      <c r="QSI96" s="157"/>
      <c r="QSJ96" s="161"/>
      <c r="QSK96" s="161"/>
      <c r="QSL96" s="168"/>
      <c r="QSM96" s="169"/>
      <c r="QSN96" s="170"/>
      <c r="QSO96" s="167"/>
      <c r="QSP96" s="43"/>
      <c r="QSQ96" s="208"/>
      <c r="QSR96" s="157"/>
      <c r="QSS96" s="157"/>
      <c r="QST96" s="161"/>
      <c r="QSU96" s="161"/>
      <c r="QSV96" s="168"/>
      <c r="QSW96" s="169"/>
      <c r="QSX96" s="170"/>
      <c r="QSY96" s="167"/>
      <c r="QSZ96" s="43"/>
      <c r="QTA96" s="208"/>
      <c r="QTB96" s="157"/>
      <c r="QTC96" s="157"/>
      <c r="QTD96" s="161"/>
      <c r="QTE96" s="161"/>
      <c r="QTF96" s="168"/>
      <c r="QTG96" s="169"/>
      <c r="QTH96" s="170"/>
      <c r="QTI96" s="167"/>
      <c r="QTJ96" s="43"/>
      <c r="QTK96" s="208"/>
      <c r="QTL96" s="157"/>
      <c r="QTM96" s="157"/>
      <c r="QTN96" s="161"/>
      <c r="QTO96" s="161"/>
      <c r="QTP96" s="168"/>
      <c r="QTQ96" s="169"/>
      <c r="QTR96" s="170"/>
      <c r="QTS96" s="167"/>
      <c r="QTT96" s="43"/>
      <c r="QTU96" s="208"/>
      <c r="QTV96" s="157"/>
      <c r="QTW96" s="157"/>
      <c r="QTX96" s="161"/>
      <c r="QTY96" s="161"/>
      <c r="QTZ96" s="168"/>
      <c r="QUA96" s="169"/>
      <c r="QUB96" s="170"/>
      <c r="QUC96" s="167"/>
      <c r="QUD96" s="43"/>
      <c r="QUE96" s="208"/>
      <c r="QUF96" s="157"/>
      <c r="QUG96" s="157"/>
      <c r="QUH96" s="161"/>
      <c r="QUI96" s="161"/>
      <c r="QUJ96" s="168"/>
      <c r="QUK96" s="169"/>
      <c r="QUL96" s="170"/>
      <c r="QUM96" s="167"/>
      <c r="QUN96" s="43"/>
      <c r="QUO96" s="208"/>
      <c r="QUP96" s="157"/>
      <c r="QUQ96" s="157"/>
      <c r="QUR96" s="161"/>
      <c r="QUS96" s="161"/>
      <c r="QUT96" s="168"/>
      <c r="QUU96" s="169"/>
      <c r="QUV96" s="170"/>
      <c r="QUW96" s="167"/>
      <c r="QUX96" s="43"/>
      <c r="QUY96" s="208"/>
      <c r="QUZ96" s="157"/>
      <c r="QVA96" s="157"/>
      <c r="QVB96" s="161"/>
      <c r="QVC96" s="161"/>
      <c r="QVD96" s="168"/>
      <c r="QVE96" s="169"/>
      <c r="QVF96" s="170"/>
      <c r="QVG96" s="167"/>
      <c r="QVH96" s="43"/>
      <c r="QVI96" s="208"/>
      <c r="QVJ96" s="157"/>
      <c r="QVK96" s="157"/>
      <c r="QVL96" s="161"/>
      <c r="QVM96" s="161"/>
      <c r="QVN96" s="168"/>
      <c r="QVO96" s="169"/>
      <c r="QVP96" s="170"/>
      <c r="QVQ96" s="167"/>
      <c r="QVR96" s="43"/>
      <c r="QVS96" s="208"/>
      <c r="QVT96" s="157"/>
      <c r="QVU96" s="157"/>
      <c r="QVV96" s="161"/>
      <c r="QVW96" s="161"/>
      <c r="QVX96" s="168"/>
      <c r="QVY96" s="169"/>
      <c r="QVZ96" s="170"/>
      <c r="QWA96" s="167"/>
      <c r="QWB96" s="43"/>
      <c r="QWC96" s="208"/>
      <c r="QWD96" s="157"/>
      <c r="QWE96" s="157"/>
      <c r="QWF96" s="161"/>
      <c r="QWG96" s="161"/>
      <c r="QWH96" s="168"/>
      <c r="QWI96" s="169"/>
      <c r="QWJ96" s="170"/>
      <c r="QWK96" s="167"/>
      <c r="QWL96" s="43"/>
      <c r="QWM96" s="208"/>
      <c r="QWN96" s="157"/>
      <c r="QWO96" s="157"/>
      <c r="QWP96" s="161"/>
      <c r="QWQ96" s="161"/>
      <c r="QWR96" s="168"/>
      <c r="QWS96" s="169"/>
      <c r="QWT96" s="170"/>
      <c r="QWU96" s="167"/>
      <c r="QWV96" s="43"/>
      <c r="QWW96" s="208"/>
      <c r="QWX96" s="157"/>
      <c r="QWY96" s="157"/>
      <c r="QWZ96" s="161"/>
      <c r="QXA96" s="161"/>
      <c r="QXB96" s="168"/>
      <c r="QXC96" s="169"/>
      <c r="QXD96" s="170"/>
      <c r="QXE96" s="167"/>
      <c r="QXF96" s="43"/>
      <c r="QXG96" s="208"/>
      <c r="QXH96" s="157"/>
      <c r="QXI96" s="157"/>
      <c r="QXJ96" s="161"/>
      <c r="QXK96" s="161"/>
      <c r="QXL96" s="168"/>
      <c r="QXM96" s="169"/>
      <c r="QXN96" s="170"/>
      <c r="QXO96" s="167"/>
      <c r="QXP96" s="43"/>
      <c r="QXQ96" s="208"/>
      <c r="QXR96" s="157"/>
      <c r="QXS96" s="157"/>
      <c r="QXT96" s="161"/>
      <c r="QXU96" s="161"/>
      <c r="QXV96" s="168"/>
      <c r="QXW96" s="169"/>
      <c r="QXX96" s="170"/>
      <c r="QXY96" s="167"/>
      <c r="QXZ96" s="43"/>
      <c r="QYA96" s="208"/>
      <c r="QYB96" s="157"/>
      <c r="QYC96" s="157"/>
      <c r="QYD96" s="161"/>
      <c r="QYE96" s="161"/>
      <c r="QYF96" s="168"/>
      <c r="QYG96" s="169"/>
      <c r="QYH96" s="170"/>
      <c r="QYI96" s="167"/>
      <c r="QYJ96" s="43"/>
      <c r="QYK96" s="208"/>
      <c r="QYL96" s="157"/>
      <c r="QYM96" s="157"/>
      <c r="QYN96" s="161"/>
      <c r="QYO96" s="161"/>
      <c r="QYP96" s="168"/>
      <c r="QYQ96" s="169"/>
      <c r="QYR96" s="170"/>
      <c r="QYS96" s="167"/>
      <c r="QYT96" s="43"/>
      <c r="QYU96" s="208"/>
      <c r="QYV96" s="157"/>
      <c r="QYW96" s="157"/>
      <c r="QYX96" s="161"/>
      <c r="QYY96" s="161"/>
      <c r="QYZ96" s="168"/>
      <c r="QZA96" s="169"/>
      <c r="QZB96" s="170"/>
      <c r="QZC96" s="167"/>
      <c r="QZD96" s="43"/>
      <c r="QZE96" s="208"/>
      <c r="QZF96" s="157"/>
      <c r="QZG96" s="157"/>
      <c r="QZH96" s="161"/>
      <c r="QZI96" s="161"/>
      <c r="QZJ96" s="168"/>
      <c r="QZK96" s="169"/>
      <c r="QZL96" s="170"/>
      <c r="QZM96" s="167"/>
      <c r="QZN96" s="43"/>
      <c r="QZO96" s="208"/>
      <c r="QZP96" s="157"/>
      <c r="QZQ96" s="157"/>
      <c r="QZR96" s="161"/>
      <c r="QZS96" s="161"/>
      <c r="QZT96" s="168"/>
      <c r="QZU96" s="169"/>
      <c r="QZV96" s="170"/>
      <c r="QZW96" s="167"/>
      <c r="QZX96" s="43"/>
      <c r="QZY96" s="208"/>
      <c r="QZZ96" s="157"/>
      <c r="RAA96" s="157"/>
      <c r="RAB96" s="161"/>
      <c r="RAC96" s="161"/>
      <c r="RAD96" s="168"/>
      <c r="RAE96" s="169"/>
      <c r="RAF96" s="170"/>
      <c r="RAG96" s="167"/>
      <c r="RAH96" s="43"/>
      <c r="RAI96" s="208"/>
      <c r="RAJ96" s="157"/>
      <c r="RAK96" s="157"/>
      <c r="RAL96" s="161"/>
      <c r="RAM96" s="161"/>
      <c r="RAN96" s="168"/>
      <c r="RAO96" s="169"/>
      <c r="RAP96" s="170"/>
      <c r="RAQ96" s="167"/>
      <c r="RAR96" s="43"/>
      <c r="RAS96" s="208"/>
      <c r="RAT96" s="157"/>
      <c r="RAU96" s="157"/>
      <c r="RAV96" s="161"/>
      <c r="RAW96" s="161"/>
      <c r="RAX96" s="168"/>
      <c r="RAY96" s="169"/>
      <c r="RAZ96" s="170"/>
      <c r="RBA96" s="167"/>
      <c r="RBB96" s="43"/>
      <c r="RBC96" s="208"/>
      <c r="RBD96" s="157"/>
      <c r="RBE96" s="157"/>
      <c r="RBF96" s="161"/>
      <c r="RBG96" s="161"/>
      <c r="RBH96" s="168"/>
      <c r="RBI96" s="169"/>
      <c r="RBJ96" s="170"/>
      <c r="RBK96" s="167"/>
      <c r="RBL96" s="43"/>
      <c r="RBM96" s="208"/>
      <c r="RBN96" s="157"/>
      <c r="RBO96" s="157"/>
      <c r="RBP96" s="161"/>
      <c r="RBQ96" s="161"/>
      <c r="RBR96" s="168"/>
      <c r="RBS96" s="169"/>
      <c r="RBT96" s="170"/>
      <c r="RBU96" s="167"/>
      <c r="RBV96" s="43"/>
      <c r="RBW96" s="208"/>
      <c r="RBX96" s="157"/>
      <c r="RBY96" s="157"/>
      <c r="RBZ96" s="161"/>
      <c r="RCA96" s="161"/>
      <c r="RCB96" s="168"/>
      <c r="RCC96" s="169"/>
      <c r="RCD96" s="170"/>
      <c r="RCE96" s="167"/>
      <c r="RCF96" s="43"/>
      <c r="RCG96" s="208"/>
      <c r="RCH96" s="157"/>
      <c r="RCI96" s="157"/>
      <c r="RCJ96" s="161"/>
      <c r="RCK96" s="161"/>
      <c r="RCL96" s="168"/>
      <c r="RCM96" s="169"/>
      <c r="RCN96" s="170"/>
      <c r="RCO96" s="167"/>
      <c r="RCP96" s="43"/>
      <c r="RCQ96" s="208"/>
      <c r="RCR96" s="157"/>
      <c r="RCS96" s="157"/>
      <c r="RCT96" s="161"/>
      <c r="RCU96" s="161"/>
      <c r="RCV96" s="168"/>
      <c r="RCW96" s="169"/>
      <c r="RCX96" s="170"/>
      <c r="RCY96" s="167"/>
      <c r="RCZ96" s="43"/>
      <c r="RDA96" s="208"/>
      <c r="RDB96" s="157"/>
      <c r="RDC96" s="157"/>
      <c r="RDD96" s="161"/>
      <c r="RDE96" s="161"/>
      <c r="RDF96" s="168"/>
      <c r="RDG96" s="169"/>
      <c r="RDH96" s="170"/>
      <c r="RDI96" s="167"/>
      <c r="RDJ96" s="43"/>
      <c r="RDK96" s="208"/>
      <c r="RDL96" s="157"/>
      <c r="RDM96" s="157"/>
      <c r="RDN96" s="161"/>
      <c r="RDO96" s="161"/>
      <c r="RDP96" s="168"/>
      <c r="RDQ96" s="169"/>
      <c r="RDR96" s="170"/>
      <c r="RDS96" s="167"/>
      <c r="RDT96" s="43"/>
      <c r="RDU96" s="208"/>
      <c r="RDV96" s="157"/>
      <c r="RDW96" s="157"/>
      <c r="RDX96" s="161"/>
      <c r="RDY96" s="161"/>
      <c r="RDZ96" s="168"/>
      <c r="REA96" s="169"/>
      <c r="REB96" s="170"/>
      <c r="REC96" s="167"/>
      <c r="RED96" s="43"/>
      <c r="REE96" s="208"/>
      <c r="REF96" s="157"/>
      <c r="REG96" s="157"/>
      <c r="REH96" s="161"/>
      <c r="REI96" s="161"/>
      <c r="REJ96" s="168"/>
      <c r="REK96" s="169"/>
      <c r="REL96" s="170"/>
      <c r="REM96" s="167"/>
      <c r="REN96" s="43"/>
      <c r="REO96" s="208"/>
      <c r="REP96" s="157"/>
      <c r="REQ96" s="157"/>
      <c r="RER96" s="161"/>
      <c r="RES96" s="161"/>
      <c r="RET96" s="168"/>
      <c r="REU96" s="169"/>
      <c r="REV96" s="170"/>
      <c r="REW96" s="167"/>
      <c r="REX96" s="43"/>
      <c r="REY96" s="208"/>
      <c r="REZ96" s="157"/>
      <c r="RFA96" s="157"/>
      <c r="RFB96" s="161"/>
      <c r="RFC96" s="161"/>
      <c r="RFD96" s="168"/>
      <c r="RFE96" s="169"/>
      <c r="RFF96" s="170"/>
      <c r="RFG96" s="167"/>
      <c r="RFH96" s="43"/>
      <c r="RFI96" s="208"/>
      <c r="RFJ96" s="157"/>
      <c r="RFK96" s="157"/>
      <c r="RFL96" s="161"/>
      <c r="RFM96" s="161"/>
      <c r="RFN96" s="168"/>
      <c r="RFO96" s="169"/>
      <c r="RFP96" s="170"/>
      <c r="RFQ96" s="167"/>
      <c r="RFR96" s="43"/>
      <c r="RFS96" s="208"/>
      <c r="RFT96" s="157"/>
      <c r="RFU96" s="157"/>
      <c r="RFV96" s="161"/>
      <c r="RFW96" s="161"/>
      <c r="RFX96" s="168"/>
      <c r="RFY96" s="169"/>
      <c r="RFZ96" s="170"/>
      <c r="RGA96" s="167"/>
      <c r="RGB96" s="43"/>
      <c r="RGC96" s="208"/>
      <c r="RGD96" s="157"/>
      <c r="RGE96" s="157"/>
      <c r="RGF96" s="161"/>
      <c r="RGG96" s="161"/>
      <c r="RGH96" s="168"/>
      <c r="RGI96" s="169"/>
      <c r="RGJ96" s="170"/>
      <c r="RGK96" s="167"/>
      <c r="RGL96" s="43"/>
      <c r="RGM96" s="208"/>
      <c r="RGN96" s="157"/>
      <c r="RGO96" s="157"/>
      <c r="RGP96" s="161"/>
      <c r="RGQ96" s="161"/>
      <c r="RGR96" s="168"/>
      <c r="RGS96" s="169"/>
      <c r="RGT96" s="170"/>
      <c r="RGU96" s="167"/>
      <c r="RGV96" s="43"/>
      <c r="RGW96" s="208"/>
      <c r="RGX96" s="157"/>
      <c r="RGY96" s="157"/>
      <c r="RGZ96" s="161"/>
      <c r="RHA96" s="161"/>
      <c r="RHB96" s="168"/>
      <c r="RHC96" s="169"/>
      <c r="RHD96" s="170"/>
      <c r="RHE96" s="167"/>
      <c r="RHF96" s="43"/>
      <c r="RHG96" s="208"/>
      <c r="RHH96" s="157"/>
      <c r="RHI96" s="157"/>
      <c r="RHJ96" s="161"/>
      <c r="RHK96" s="161"/>
      <c r="RHL96" s="168"/>
      <c r="RHM96" s="169"/>
      <c r="RHN96" s="170"/>
      <c r="RHO96" s="167"/>
      <c r="RHP96" s="43"/>
      <c r="RHQ96" s="208"/>
      <c r="RHR96" s="157"/>
      <c r="RHS96" s="157"/>
      <c r="RHT96" s="161"/>
      <c r="RHU96" s="161"/>
      <c r="RHV96" s="168"/>
      <c r="RHW96" s="169"/>
      <c r="RHX96" s="170"/>
      <c r="RHY96" s="167"/>
      <c r="RHZ96" s="43"/>
      <c r="RIA96" s="208"/>
      <c r="RIB96" s="157"/>
      <c r="RIC96" s="157"/>
      <c r="RID96" s="161"/>
      <c r="RIE96" s="161"/>
      <c r="RIF96" s="168"/>
      <c r="RIG96" s="169"/>
      <c r="RIH96" s="170"/>
      <c r="RII96" s="167"/>
      <c r="RIJ96" s="43"/>
      <c r="RIK96" s="208"/>
      <c r="RIL96" s="157"/>
      <c r="RIM96" s="157"/>
      <c r="RIN96" s="161"/>
      <c r="RIO96" s="161"/>
      <c r="RIP96" s="168"/>
      <c r="RIQ96" s="169"/>
      <c r="RIR96" s="170"/>
      <c r="RIS96" s="167"/>
      <c r="RIT96" s="43"/>
      <c r="RIU96" s="208"/>
      <c r="RIV96" s="157"/>
      <c r="RIW96" s="157"/>
      <c r="RIX96" s="161"/>
      <c r="RIY96" s="161"/>
      <c r="RIZ96" s="168"/>
      <c r="RJA96" s="169"/>
      <c r="RJB96" s="170"/>
      <c r="RJC96" s="167"/>
      <c r="RJD96" s="43"/>
      <c r="RJE96" s="208"/>
      <c r="RJF96" s="157"/>
      <c r="RJG96" s="157"/>
      <c r="RJH96" s="161"/>
      <c r="RJI96" s="161"/>
      <c r="RJJ96" s="168"/>
      <c r="RJK96" s="169"/>
      <c r="RJL96" s="170"/>
      <c r="RJM96" s="167"/>
      <c r="RJN96" s="43"/>
      <c r="RJO96" s="208"/>
      <c r="RJP96" s="157"/>
      <c r="RJQ96" s="157"/>
      <c r="RJR96" s="161"/>
      <c r="RJS96" s="161"/>
      <c r="RJT96" s="168"/>
      <c r="RJU96" s="169"/>
      <c r="RJV96" s="170"/>
      <c r="RJW96" s="167"/>
      <c r="RJX96" s="43"/>
      <c r="RJY96" s="208"/>
      <c r="RJZ96" s="157"/>
      <c r="RKA96" s="157"/>
      <c r="RKB96" s="161"/>
      <c r="RKC96" s="161"/>
      <c r="RKD96" s="168"/>
      <c r="RKE96" s="169"/>
      <c r="RKF96" s="170"/>
      <c r="RKG96" s="167"/>
      <c r="RKH96" s="43"/>
      <c r="RKI96" s="208"/>
      <c r="RKJ96" s="157"/>
      <c r="RKK96" s="157"/>
      <c r="RKL96" s="161"/>
      <c r="RKM96" s="161"/>
      <c r="RKN96" s="168"/>
      <c r="RKO96" s="169"/>
      <c r="RKP96" s="170"/>
      <c r="RKQ96" s="167"/>
      <c r="RKR96" s="43"/>
      <c r="RKS96" s="208"/>
      <c r="RKT96" s="157"/>
      <c r="RKU96" s="157"/>
      <c r="RKV96" s="161"/>
      <c r="RKW96" s="161"/>
      <c r="RKX96" s="168"/>
      <c r="RKY96" s="169"/>
      <c r="RKZ96" s="170"/>
      <c r="RLA96" s="167"/>
      <c r="RLB96" s="43"/>
      <c r="RLC96" s="208"/>
      <c r="RLD96" s="157"/>
      <c r="RLE96" s="157"/>
      <c r="RLF96" s="161"/>
      <c r="RLG96" s="161"/>
      <c r="RLH96" s="168"/>
      <c r="RLI96" s="169"/>
      <c r="RLJ96" s="170"/>
      <c r="RLK96" s="167"/>
      <c r="RLL96" s="43"/>
      <c r="RLM96" s="208"/>
      <c r="RLN96" s="157"/>
      <c r="RLO96" s="157"/>
      <c r="RLP96" s="161"/>
      <c r="RLQ96" s="161"/>
      <c r="RLR96" s="168"/>
      <c r="RLS96" s="169"/>
      <c r="RLT96" s="170"/>
      <c r="RLU96" s="167"/>
      <c r="RLV96" s="43"/>
      <c r="RLW96" s="208"/>
      <c r="RLX96" s="157"/>
      <c r="RLY96" s="157"/>
      <c r="RLZ96" s="161"/>
      <c r="RMA96" s="161"/>
      <c r="RMB96" s="168"/>
      <c r="RMC96" s="169"/>
      <c r="RMD96" s="170"/>
      <c r="RME96" s="167"/>
      <c r="RMF96" s="43"/>
      <c r="RMG96" s="208"/>
      <c r="RMH96" s="157"/>
      <c r="RMI96" s="157"/>
      <c r="RMJ96" s="161"/>
      <c r="RMK96" s="161"/>
      <c r="RML96" s="168"/>
      <c r="RMM96" s="169"/>
      <c r="RMN96" s="170"/>
      <c r="RMO96" s="167"/>
      <c r="RMP96" s="43"/>
      <c r="RMQ96" s="208"/>
      <c r="RMR96" s="157"/>
      <c r="RMS96" s="157"/>
      <c r="RMT96" s="161"/>
      <c r="RMU96" s="161"/>
      <c r="RMV96" s="168"/>
      <c r="RMW96" s="169"/>
      <c r="RMX96" s="170"/>
      <c r="RMY96" s="167"/>
      <c r="RMZ96" s="43"/>
      <c r="RNA96" s="208"/>
      <c r="RNB96" s="157"/>
      <c r="RNC96" s="157"/>
      <c r="RND96" s="161"/>
      <c r="RNE96" s="161"/>
      <c r="RNF96" s="168"/>
      <c r="RNG96" s="169"/>
      <c r="RNH96" s="170"/>
      <c r="RNI96" s="167"/>
      <c r="RNJ96" s="43"/>
      <c r="RNK96" s="208"/>
      <c r="RNL96" s="157"/>
      <c r="RNM96" s="157"/>
      <c r="RNN96" s="161"/>
      <c r="RNO96" s="161"/>
      <c r="RNP96" s="168"/>
      <c r="RNQ96" s="169"/>
      <c r="RNR96" s="170"/>
      <c r="RNS96" s="167"/>
      <c r="RNT96" s="43"/>
      <c r="RNU96" s="208"/>
      <c r="RNV96" s="157"/>
      <c r="RNW96" s="157"/>
      <c r="RNX96" s="161"/>
      <c r="RNY96" s="161"/>
      <c r="RNZ96" s="168"/>
      <c r="ROA96" s="169"/>
      <c r="ROB96" s="170"/>
      <c r="ROC96" s="167"/>
      <c r="ROD96" s="43"/>
      <c r="ROE96" s="208"/>
      <c r="ROF96" s="157"/>
      <c r="ROG96" s="157"/>
      <c r="ROH96" s="161"/>
      <c r="ROI96" s="161"/>
      <c r="ROJ96" s="168"/>
      <c r="ROK96" s="169"/>
      <c r="ROL96" s="170"/>
      <c r="ROM96" s="167"/>
      <c r="RON96" s="43"/>
      <c r="ROO96" s="208"/>
      <c r="ROP96" s="157"/>
      <c r="ROQ96" s="157"/>
      <c r="ROR96" s="161"/>
      <c r="ROS96" s="161"/>
      <c r="ROT96" s="168"/>
      <c r="ROU96" s="169"/>
      <c r="ROV96" s="170"/>
      <c r="ROW96" s="167"/>
      <c r="ROX96" s="43"/>
      <c r="ROY96" s="208"/>
      <c r="ROZ96" s="157"/>
      <c r="RPA96" s="157"/>
      <c r="RPB96" s="161"/>
      <c r="RPC96" s="161"/>
      <c r="RPD96" s="168"/>
      <c r="RPE96" s="169"/>
      <c r="RPF96" s="170"/>
      <c r="RPG96" s="167"/>
      <c r="RPH96" s="43"/>
      <c r="RPI96" s="208"/>
      <c r="RPJ96" s="157"/>
      <c r="RPK96" s="157"/>
      <c r="RPL96" s="161"/>
      <c r="RPM96" s="161"/>
      <c r="RPN96" s="168"/>
      <c r="RPO96" s="169"/>
      <c r="RPP96" s="170"/>
      <c r="RPQ96" s="167"/>
      <c r="RPR96" s="43"/>
      <c r="RPS96" s="208"/>
      <c r="RPT96" s="157"/>
      <c r="RPU96" s="157"/>
      <c r="RPV96" s="161"/>
      <c r="RPW96" s="161"/>
      <c r="RPX96" s="168"/>
      <c r="RPY96" s="169"/>
      <c r="RPZ96" s="170"/>
      <c r="RQA96" s="167"/>
      <c r="RQB96" s="43"/>
      <c r="RQC96" s="208"/>
      <c r="RQD96" s="157"/>
      <c r="RQE96" s="157"/>
      <c r="RQF96" s="161"/>
      <c r="RQG96" s="161"/>
      <c r="RQH96" s="168"/>
      <c r="RQI96" s="169"/>
      <c r="RQJ96" s="170"/>
      <c r="RQK96" s="167"/>
      <c r="RQL96" s="43"/>
      <c r="RQM96" s="208"/>
      <c r="RQN96" s="157"/>
      <c r="RQO96" s="157"/>
      <c r="RQP96" s="161"/>
      <c r="RQQ96" s="161"/>
      <c r="RQR96" s="168"/>
      <c r="RQS96" s="169"/>
      <c r="RQT96" s="170"/>
      <c r="RQU96" s="167"/>
      <c r="RQV96" s="43"/>
      <c r="RQW96" s="208"/>
      <c r="RQX96" s="157"/>
      <c r="RQY96" s="157"/>
      <c r="RQZ96" s="161"/>
      <c r="RRA96" s="161"/>
      <c r="RRB96" s="168"/>
      <c r="RRC96" s="169"/>
      <c r="RRD96" s="170"/>
      <c r="RRE96" s="167"/>
      <c r="RRF96" s="43"/>
      <c r="RRG96" s="208"/>
      <c r="RRH96" s="157"/>
      <c r="RRI96" s="157"/>
      <c r="RRJ96" s="161"/>
      <c r="RRK96" s="161"/>
      <c r="RRL96" s="168"/>
      <c r="RRM96" s="169"/>
      <c r="RRN96" s="170"/>
      <c r="RRO96" s="167"/>
      <c r="RRP96" s="43"/>
      <c r="RRQ96" s="208"/>
      <c r="RRR96" s="157"/>
      <c r="RRS96" s="157"/>
      <c r="RRT96" s="161"/>
      <c r="RRU96" s="161"/>
      <c r="RRV96" s="168"/>
      <c r="RRW96" s="169"/>
      <c r="RRX96" s="170"/>
      <c r="RRY96" s="167"/>
      <c r="RRZ96" s="43"/>
      <c r="RSA96" s="208"/>
      <c r="RSB96" s="157"/>
      <c r="RSC96" s="157"/>
      <c r="RSD96" s="161"/>
      <c r="RSE96" s="161"/>
      <c r="RSF96" s="168"/>
      <c r="RSG96" s="169"/>
      <c r="RSH96" s="170"/>
      <c r="RSI96" s="167"/>
      <c r="RSJ96" s="43"/>
      <c r="RSK96" s="208"/>
      <c r="RSL96" s="157"/>
      <c r="RSM96" s="157"/>
      <c r="RSN96" s="161"/>
      <c r="RSO96" s="161"/>
      <c r="RSP96" s="168"/>
      <c r="RSQ96" s="169"/>
      <c r="RSR96" s="170"/>
      <c r="RSS96" s="167"/>
      <c r="RST96" s="43"/>
      <c r="RSU96" s="208"/>
      <c r="RSV96" s="157"/>
      <c r="RSW96" s="157"/>
      <c r="RSX96" s="161"/>
      <c r="RSY96" s="161"/>
      <c r="RSZ96" s="168"/>
      <c r="RTA96" s="169"/>
      <c r="RTB96" s="170"/>
      <c r="RTC96" s="167"/>
      <c r="RTD96" s="43"/>
      <c r="RTE96" s="208"/>
      <c r="RTF96" s="157"/>
      <c r="RTG96" s="157"/>
      <c r="RTH96" s="161"/>
      <c r="RTI96" s="161"/>
      <c r="RTJ96" s="168"/>
      <c r="RTK96" s="169"/>
      <c r="RTL96" s="170"/>
      <c r="RTM96" s="167"/>
      <c r="RTN96" s="43"/>
      <c r="RTO96" s="208"/>
      <c r="RTP96" s="157"/>
      <c r="RTQ96" s="157"/>
      <c r="RTR96" s="161"/>
      <c r="RTS96" s="161"/>
      <c r="RTT96" s="168"/>
      <c r="RTU96" s="169"/>
      <c r="RTV96" s="170"/>
      <c r="RTW96" s="167"/>
      <c r="RTX96" s="43"/>
      <c r="RTY96" s="208"/>
      <c r="RTZ96" s="157"/>
      <c r="RUA96" s="157"/>
      <c r="RUB96" s="161"/>
      <c r="RUC96" s="161"/>
      <c r="RUD96" s="168"/>
      <c r="RUE96" s="169"/>
      <c r="RUF96" s="170"/>
      <c r="RUG96" s="167"/>
      <c r="RUH96" s="43"/>
      <c r="RUI96" s="208"/>
      <c r="RUJ96" s="157"/>
      <c r="RUK96" s="157"/>
      <c r="RUL96" s="161"/>
      <c r="RUM96" s="161"/>
      <c r="RUN96" s="168"/>
      <c r="RUO96" s="169"/>
      <c r="RUP96" s="170"/>
      <c r="RUQ96" s="167"/>
      <c r="RUR96" s="43"/>
      <c r="RUS96" s="208"/>
      <c r="RUT96" s="157"/>
      <c r="RUU96" s="157"/>
      <c r="RUV96" s="161"/>
      <c r="RUW96" s="161"/>
      <c r="RUX96" s="168"/>
      <c r="RUY96" s="169"/>
      <c r="RUZ96" s="170"/>
      <c r="RVA96" s="167"/>
      <c r="RVB96" s="43"/>
      <c r="RVC96" s="208"/>
      <c r="RVD96" s="157"/>
      <c r="RVE96" s="157"/>
      <c r="RVF96" s="161"/>
      <c r="RVG96" s="161"/>
      <c r="RVH96" s="168"/>
      <c r="RVI96" s="169"/>
      <c r="RVJ96" s="170"/>
      <c r="RVK96" s="167"/>
      <c r="RVL96" s="43"/>
      <c r="RVM96" s="208"/>
      <c r="RVN96" s="157"/>
      <c r="RVO96" s="157"/>
      <c r="RVP96" s="161"/>
      <c r="RVQ96" s="161"/>
      <c r="RVR96" s="168"/>
      <c r="RVS96" s="169"/>
      <c r="RVT96" s="170"/>
      <c r="RVU96" s="167"/>
      <c r="RVV96" s="43"/>
      <c r="RVW96" s="208"/>
      <c r="RVX96" s="157"/>
      <c r="RVY96" s="157"/>
      <c r="RVZ96" s="161"/>
      <c r="RWA96" s="161"/>
      <c r="RWB96" s="168"/>
      <c r="RWC96" s="169"/>
      <c r="RWD96" s="170"/>
      <c r="RWE96" s="167"/>
      <c r="RWF96" s="43"/>
      <c r="RWG96" s="208"/>
      <c r="RWH96" s="157"/>
      <c r="RWI96" s="157"/>
      <c r="RWJ96" s="161"/>
      <c r="RWK96" s="161"/>
      <c r="RWL96" s="168"/>
      <c r="RWM96" s="169"/>
      <c r="RWN96" s="170"/>
      <c r="RWO96" s="167"/>
      <c r="RWP96" s="43"/>
      <c r="RWQ96" s="208"/>
      <c r="RWR96" s="157"/>
      <c r="RWS96" s="157"/>
      <c r="RWT96" s="161"/>
      <c r="RWU96" s="161"/>
      <c r="RWV96" s="168"/>
      <c r="RWW96" s="169"/>
      <c r="RWX96" s="170"/>
      <c r="RWY96" s="167"/>
      <c r="RWZ96" s="43"/>
      <c r="RXA96" s="208"/>
      <c r="RXB96" s="157"/>
      <c r="RXC96" s="157"/>
      <c r="RXD96" s="161"/>
      <c r="RXE96" s="161"/>
      <c r="RXF96" s="168"/>
      <c r="RXG96" s="169"/>
      <c r="RXH96" s="170"/>
      <c r="RXI96" s="167"/>
      <c r="RXJ96" s="43"/>
      <c r="RXK96" s="208"/>
      <c r="RXL96" s="157"/>
      <c r="RXM96" s="157"/>
      <c r="RXN96" s="161"/>
      <c r="RXO96" s="161"/>
      <c r="RXP96" s="168"/>
      <c r="RXQ96" s="169"/>
      <c r="RXR96" s="170"/>
      <c r="RXS96" s="167"/>
      <c r="RXT96" s="43"/>
      <c r="RXU96" s="208"/>
      <c r="RXV96" s="157"/>
      <c r="RXW96" s="157"/>
      <c r="RXX96" s="161"/>
      <c r="RXY96" s="161"/>
      <c r="RXZ96" s="168"/>
      <c r="RYA96" s="169"/>
      <c r="RYB96" s="170"/>
      <c r="RYC96" s="167"/>
      <c r="RYD96" s="43"/>
      <c r="RYE96" s="208"/>
      <c r="RYF96" s="157"/>
      <c r="RYG96" s="157"/>
      <c r="RYH96" s="161"/>
      <c r="RYI96" s="161"/>
      <c r="RYJ96" s="168"/>
      <c r="RYK96" s="169"/>
      <c r="RYL96" s="170"/>
      <c r="RYM96" s="167"/>
      <c r="RYN96" s="43"/>
      <c r="RYO96" s="208"/>
      <c r="RYP96" s="157"/>
      <c r="RYQ96" s="157"/>
      <c r="RYR96" s="161"/>
      <c r="RYS96" s="161"/>
      <c r="RYT96" s="168"/>
      <c r="RYU96" s="169"/>
      <c r="RYV96" s="170"/>
      <c r="RYW96" s="167"/>
      <c r="RYX96" s="43"/>
      <c r="RYY96" s="208"/>
      <c r="RYZ96" s="157"/>
      <c r="RZA96" s="157"/>
      <c r="RZB96" s="161"/>
      <c r="RZC96" s="161"/>
      <c r="RZD96" s="168"/>
      <c r="RZE96" s="169"/>
      <c r="RZF96" s="170"/>
      <c r="RZG96" s="167"/>
      <c r="RZH96" s="43"/>
      <c r="RZI96" s="208"/>
      <c r="RZJ96" s="157"/>
      <c r="RZK96" s="157"/>
      <c r="RZL96" s="161"/>
      <c r="RZM96" s="161"/>
      <c r="RZN96" s="168"/>
      <c r="RZO96" s="169"/>
      <c r="RZP96" s="170"/>
      <c r="RZQ96" s="167"/>
      <c r="RZR96" s="43"/>
      <c r="RZS96" s="208"/>
      <c r="RZT96" s="157"/>
      <c r="RZU96" s="157"/>
      <c r="RZV96" s="161"/>
      <c r="RZW96" s="161"/>
      <c r="RZX96" s="168"/>
      <c r="RZY96" s="169"/>
      <c r="RZZ96" s="170"/>
      <c r="SAA96" s="167"/>
      <c r="SAB96" s="43"/>
      <c r="SAC96" s="208"/>
      <c r="SAD96" s="157"/>
      <c r="SAE96" s="157"/>
      <c r="SAF96" s="161"/>
      <c r="SAG96" s="161"/>
      <c r="SAH96" s="168"/>
      <c r="SAI96" s="169"/>
      <c r="SAJ96" s="170"/>
      <c r="SAK96" s="167"/>
      <c r="SAL96" s="43"/>
      <c r="SAM96" s="208"/>
      <c r="SAN96" s="157"/>
      <c r="SAO96" s="157"/>
      <c r="SAP96" s="161"/>
      <c r="SAQ96" s="161"/>
      <c r="SAR96" s="168"/>
      <c r="SAS96" s="169"/>
      <c r="SAT96" s="170"/>
      <c r="SAU96" s="167"/>
      <c r="SAV96" s="43"/>
      <c r="SAW96" s="208"/>
      <c r="SAX96" s="157"/>
      <c r="SAY96" s="157"/>
      <c r="SAZ96" s="161"/>
      <c r="SBA96" s="161"/>
      <c r="SBB96" s="168"/>
      <c r="SBC96" s="169"/>
      <c r="SBD96" s="170"/>
      <c r="SBE96" s="167"/>
      <c r="SBF96" s="43"/>
      <c r="SBG96" s="208"/>
      <c r="SBH96" s="157"/>
      <c r="SBI96" s="157"/>
      <c r="SBJ96" s="161"/>
      <c r="SBK96" s="161"/>
      <c r="SBL96" s="168"/>
      <c r="SBM96" s="169"/>
      <c r="SBN96" s="170"/>
      <c r="SBO96" s="167"/>
      <c r="SBP96" s="43"/>
      <c r="SBQ96" s="208"/>
      <c r="SBR96" s="157"/>
      <c r="SBS96" s="157"/>
      <c r="SBT96" s="161"/>
      <c r="SBU96" s="161"/>
      <c r="SBV96" s="168"/>
      <c r="SBW96" s="169"/>
      <c r="SBX96" s="170"/>
      <c r="SBY96" s="167"/>
      <c r="SBZ96" s="43"/>
      <c r="SCA96" s="208"/>
      <c r="SCB96" s="157"/>
      <c r="SCC96" s="157"/>
      <c r="SCD96" s="161"/>
      <c r="SCE96" s="161"/>
      <c r="SCF96" s="168"/>
      <c r="SCG96" s="169"/>
      <c r="SCH96" s="170"/>
      <c r="SCI96" s="167"/>
      <c r="SCJ96" s="43"/>
      <c r="SCK96" s="208"/>
      <c r="SCL96" s="157"/>
      <c r="SCM96" s="157"/>
      <c r="SCN96" s="161"/>
      <c r="SCO96" s="161"/>
      <c r="SCP96" s="168"/>
      <c r="SCQ96" s="169"/>
      <c r="SCR96" s="170"/>
      <c r="SCS96" s="167"/>
      <c r="SCT96" s="43"/>
      <c r="SCU96" s="208"/>
      <c r="SCV96" s="157"/>
      <c r="SCW96" s="157"/>
      <c r="SCX96" s="161"/>
      <c r="SCY96" s="161"/>
      <c r="SCZ96" s="168"/>
      <c r="SDA96" s="169"/>
      <c r="SDB96" s="170"/>
      <c r="SDC96" s="167"/>
      <c r="SDD96" s="43"/>
      <c r="SDE96" s="208"/>
      <c r="SDF96" s="157"/>
      <c r="SDG96" s="157"/>
      <c r="SDH96" s="161"/>
      <c r="SDI96" s="161"/>
      <c r="SDJ96" s="168"/>
      <c r="SDK96" s="169"/>
      <c r="SDL96" s="170"/>
      <c r="SDM96" s="167"/>
      <c r="SDN96" s="43"/>
      <c r="SDO96" s="208"/>
      <c r="SDP96" s="157"/>
      <c r="SDQ96" s="157"/>
      <c r="SDR96" s="161"/>
      <c r="SDS96" s="161"/>
      <c r="SDT96" s="168"/>
      <c r="SDU96" s="169"/>
      <c r="SDV96" s="170"/>
      <c r="SDW96" s="167"/>
      <c r="SDX96" s="43"/>
      <c r="SDY96" s="208"/>
      <c r="SDZ96" s="157"/>
      <c r="SEA96" s="157"/>
      <c r="SEB96" s="161"/>
      <c r="SEC96" s="161"/>
      <c r="SED96" s="168"/>
      <c r="SEE96" s="169"/>
      <c r="SEF96" s="170"/>
      <c r="SEG96" s="167"/>
      <c r="SEH96" s="43"/>
      <c r="SEI96" s="208"/>
      <c r="SEJ96" s="157"/>
      <c r="SEK96" s="157"/>
      <c r="SEL96" s="161"/>
      <c r="SEM96" s="161"/>
      <c r="SEN96" s="168"/>
      <c r="SEO96" s="169"/>
      <c r="SEP96" s="170"/>
      <c r="SEQ96" s="167"/>
      <c r="SER96" s="43"/>
      <c r="SES96" s="208"/>
      <c r="SET96" s="157"/>
      <c r="SEU96" s="157"/>
      <c r="SEV96" s="161"/>
      <c r="SEW96" s="161"/>
      <c r="SEX96" s="168"/>
      <c r="SEY96" s="169"/>
      <c r="SEZ96" s="170"/>
      <c r="SFA96" s="167"/>
      <c r="SFB96" s="43"/>
      <c r="SFC96" s="208"/>
      <c r="SFD96" s="157"/>
      <c r="SFE96" s="157"/>
      <c r="SFF96" s="161"/>
      <c r="SFG96" s="161"/>
      <c r="SFH96" s="168"/>
      <c r="SFI96" s="169"/>
      <c r="SFJ96" s="170"/>
      <c r="SFK96" s="167"/>
      <c r="SFL96" s="43"/>
      <c r="SFM96" s="208"/>
      <c r="SFN96" s="157"/>
      <c r="SFO96" s="157"/>
      <c r="SFP96" s="161"/>
      <c r="SFQ96" s="161"/>
      <c r="SFR96" s="168"/>
      <c r="SFS96" s="169"/>
      <c r="SFT96" s="170"/>
      <c r="SFU96" s="167"/>
      <c r="SFV96" s="43"/>
      <c r="SFW96" s="208"/>
      <c r="SFX96" s="157"/>
      <c r="SFY96" s="157"/>
      <c r="SFZ96" s="161"/>
      <c r="SGA96" s="161"/>
      <c r="SGB96" s="168"/>
      <c r="SGC96" s="169"/>
      <c r="SGD96" s="170"/>
      <c r="SGE96" s="167"/>
      <c r="SGF96" s="43"/>
      <c r="SGG96" s="208"/>
      <c r="SGH96" s="157"/>
      <c r="SGI96" s="157"/>
      <c r="SGJ96" s="161"/>
      <c r="SGK96" s="161"/>
      <c r="SGL96" s="168"/>
      <c r="SGM96" s="169"/>
      <c r="SGN96" s="170"/>
      <c r="SGO96" s="167"/>
      <c r="SGP96" s="43"/>
      <c r="SGQ96" s="208"/>
      <c r="SGR96" s="157"/>
      <c r="SGS96" s="157"/>
      <c r="SGT96" s="161"/>
      <c r="SGU96" s="161"/>
      <c r="SGV96" s="168"/>
      <c r="SGW96" s="169"/>
      <c r="SGX96" s="170"/>
      <c r="SGY96" s="167"/>
      <c r="SGZ96" s="43"/>
      <c r="SHA96" s="208"/>
      <c r="SHB96" s="157"/>
      <c r="SHC96" s="157"/>
      <c r="SHD96" s="161"/>
      <c r="SHE96" s="161"/>
      <c r="SHF96" s="168"/>
      <c r="SHG96" s="169"/>
      <c r="SHH96" s="170"/>
      <c r="SHI96" s="167"/>
      <c r="SHJ96" s="43"/>
      <c r="SHK96" s="208"/>
      <c r="SHL96" s="157"/>
      <c r="SHM96" s="157"/>
      <c r="SHN96" s="161"/>
      <c r="SHO96" s="161"/>
      <c r="SHP96" s="168"/>
      <c r="SHQ96" s="169"/>
      <c r="SHR96" s="170"/>
      <c r="SHS96" s="167"/>
      <c r="SHT96" s="43"/>
      <c r="SHU96" s="208"/>
      <c r="SHV96" s="157"/>
      <c r="SHW96" s="157"/>
      <c r="SHX96" s="161"/>
      <c r="SHY96" s="161"/>
      <c r="SHZ96" s="168"/>
      <c r="SIA96" s="169"/>
      <c r="SIB96" s="170"/>
      <c r="SIC96" s="167"/>
      <c r="SID96" s="43"/>
      <c r="SIE96" s="208"/>
      <c r="SIF96" s="157"/>
      <c r="SIG96" s="157"/>
      <c r="SIH96" s="161"/>
      <c r="SII96" s="161"/>
      <c r="SIJ96" s="168"/>
      <c r="SIK96" s="169"/>
      <c r="SIL96" s="170"/>
      <c r="SIM96" s="167"/>
      <c r="SIN96" s="43"/>
      <c r="SIO96" s="208"/>
      <c r="SIP96" s="157"/>
      <c r="SIQ96" s="157"/>
      <c r="SIR96" s="161"/>
      <c r="SIS96" s="161"/>
      <c r="SIT96" s="168"/>
      <c r="SIU96" s="169"/>
      <c r="SIV96" s="170"/>
      <c r="SIW96" s="167"/>
      <c r="SIX96" s="43"/>
      <c r="SIY96" s="208"/>
      <c r="SIZ96" s="157"/>
      <c r="SJA96" s="157"/>
      <c r="SJB96" s="161"/>
      <c r="SJC96" s="161"/>
      <c r="SJD96" s="168"/>
      <c r="SJE96" s="169"/>
      <c r="SJF96" s="170"/>
      <c r="SJG96" s="167"/>
      <c r="SJH96" s="43"/>
      <c r="SJI96" s="208"/>
      <c r="SJJ96" s="157"/>
      <c r="SJK96" s="157"/>
      <c r="SJL96" s="161"/>
      <c r="SJM96" s="161"/>
      <c r="SJN96" s="168"/>
      <c r="SJO96" s="169"/>
      <c r="SJP96" s="170"/>
      <c r="SJQ96" s="167"/>
      <c r="SJR96" s="43"/>
      <c r="SJS96" s="208"/>
      <c r="SJT96" s="157"/>
      <c r="SJU96" s="157"/>
      <c r="SJV96" s="161"/>
      <c r="SJW96" s="161"/>
      <c r="SJX96" s="168"/>
      <c r="SJY96" s="169"/>
      <c r="SJZ96" s="170"/>
      <c r="SKA96" s="167"/>
      <c r="SKB96" s="43"/>
      <c r="SKC96" s="208"/>
      <c r="SKD96" s="157"/>
      <c r="SKE96" s="157"/>
      <c r="SKF96" s="161"/>
      <c r="SKG96" s="161"/>
      <c r="SKH96" s="168"/>
      <c r="SKI96" s="169"/>
      <c r="SKJ96" s="170"/>
      <c r="SKK96" s="167"/>
      <c r="SKL96" s="43"/>
      <c r="SKM96" s="208"/>
      <c r="SKN96" s="157"/>
      <c r="SKO96" s="157"/>
      <c r="SKP96" s="161"/>
      <c r="SKQ96" s="161"/>
      <c r="SKR96" s="168"/>
      <c r="SKS96" s="169"/>
      <c r="SKT96" s="170"/>
      <c r="SKU96" s="167"/>
      <c r="SKV96" s="43"/>
      <c r="SKW96" s="208"/>
      <c r="SKX96" s="157"/>
      <c r="SKY96" s="157"/>
      <c r="SKZ96" s="161"/>
      <c r="SLA96" s="161"/>
      <c r="SLB96" s="168"/>
      <c r="SLC96" s="169"/>
      <c r="SLD96" s="170"/>
      <c r="SLE96" s="167"/>
      <c r="SLF96" s="43"/>
      <c r="SLG96" s="208"/>
      <c r="SLH96" s="157"/>
      <c r="SLI96" s="157"/>
      <c r="SLJ96" s="161"/>
      <c r="SLK96" s="161"/>
      <c r="SLL96" s="168"/>
      <c r="SLM96" s="169"/>
      <c r="SLN96" s="170"/>
      <c r="SLO96" s="167"/>
      <c r="SLP96" s="43"/>
      <c r="SLQ96" s="208"/>
      <c r="SLR96" s="157"/>
      <c r="SLS96" s="157"/>
      <c r="SLT96" s="161"/>
      <c r="SLU96" s="161"/>
      <c r="SLV96" s="168"/>
      <c r="SLW96" s="169"/>
      <c r="SLX96" s="170"/>
      <c r="SLY96" s="167"/>
      <c r="SLZ96" s="43"/>
      <c r="SMA96" s="208"/>
      <c r="SMB96" s="157"/>
      <c r="SMC96" s="157"/>
      <c r="SMD96" s="161"/>
      <c r="SME96" s="161"/>
      <c r="SMF96" s="168"/>
      <c r="SMG96" s="169"/>
      <c r="SMH96" s="170"/>
      <c r="SMI96" s="167"/>
      <c r="SMJ96" s="43"/>
      <c r="SMK96" s="208"/>
      <c r="SML96" s="157"/>
      <c r="SMM96" s="157"/>
      <c r="SMN96" s="161"/>
      <c r="SMO96" s="161"/>
      <c r="SMP96" s="168"/>
      <c r="SMQ96" s="169"/>
      <c r="SMR96" s="170"/>
      <c r="SMS96" s="167"/>
      <c r="SMT96" s="43"/>
      <c r="SMU96" s="208"/>
      <c r="SMV96" s="157"/>
      <c r="SMW96" s="157"/>
      <c r="SMX96" s="161"/>
      <c r="SMY96" s="161"/>
      <c r="SMZ96" s="168"/>
      <c r="SNA96" s="169"/>
      <c r="SNB96" s="170"/>
      <c r="SNC96" s="167"/>
      <c r="SND96" s="43"/>
      <c r="SNE96" s="208"/>
      <c r="SNF96" s="157"/>
      <c r="SNG96" s="157"/>
      <c r="SNH96" s="161"/>
      <c r="SNI96" s="161"/>
      <c r="SNJ96" s="168"/>
      <c r="SNK96" s="169"/>
      <c r="SNL96" s="170"/>
      <c r="SNM96" s="167"/>
      <c r="SNN96" s="43"/>
      <c r="SNO96" s="208"/>
      <c r="SNP96" s="157"/>
      <c r="SNQ96" s="157"/>
      <c r="SNR96" s="161"/>
      <c r="SNS96" s="161"/>
      <c r="SNT96" s="168"/>
      <c r="SNU96" s="169"/>
      <c r="SNV96" s="170"/>
      <c r="SNW96" s="167"/>
      <c r="SNX96" s="43"/>
      <c r="SNY96" s="208"/>
      <c r="SNZ96" s="157"/>
      <c r="SOA96" s="157"/>
      <c r="SOB96" s="161"/>
      <c r="SOC96" s="161"/>
      <c r="SOD96" s="168"/>
      <c r="SOE96" s="169"/>
      <c r="SOF96" s="170"/>
      <c r="SOG96" s="167"/>
      <c r="SOH96" s="43"/>
      <c r="SOI96" s="208"/>
      <c r="SOJ96" s="157"/>
      <c r="SOK96" s="157"/>
      <c r="SOL96" s="161"/>
      <c r="SOM96" s="161"/>
      <c r="SON96" s="168"/>
      <c r="SOO96" s="169"/>
      <c r="SOP96" s="170"/>
      <c r="SOQ96" s="167"/>
      <c r="SOR96" s="43"/>
      <c r="SOS96" s="208"/>
      <c r="SOT96" s="157"/>
      <c r="SOU96" s="157"/>
      <c r="SOV96" s="161"/>
      <c r="SOW96" s="161"/>
      <c r="SOX96" s="168"/>
      <c r="SOY96" s="169"/>
      <c r="SOZ96" s="170"/>
      <c r="SPA96" s="167"/>
      <c r="SPB96" s="43"/>
      <c r="SPC96" s="208"/>
      <c r="SPD96" s="157"/>
      <c r="SPE96" s="157"/>
      <c r="SPF96" s="161"/>
      <c r="SPG96" s="161"/>
      <c r="SPH96" s="168"/>
      <c r="SPI96" s="169"/>
      <c r="SPJ96" s="170"/>
      <c r="SPK96" s="167"/>
      <c r="SPL96" s="43"/>
      <c r="SPM96" s="208"/>
      <c r="SPN96" s="157"/>
      <c r="SPO96" s="157"/>
      <c r="SPP96" s="161"/>
      <c r="SPQ96" s="161"/>
      <c r="SPR96" s="168"/>
      <c r="SPS96" s="169"/>
      <c r="SPT96" s="170"/>
      <c r="SPU96" s="167"/>
      <c r="SPV96" s="43"/>
      <c r="SPW96" s="208"/>
      <c r="SPX96" s="157"/>
      <c r="SPY96" s="157"/>
      <c r="SPZ96" s="161"/>
      <c r="SQA96" s="161"/>
      <c r="SQB96" s="168"/>
      <c r="SQC96" s="169"/>
      <c r="SQD96" s="170"/>
      <c r="SQE96" s="167"/>
      <c r="SQF96" s="43"/>
      <c r="SQG96" s="208"/>
      <c r="SQH96" s="157"/>
      <c r="SQI96" s="157"/>
      <c r="SQJ96" s="161"/>
      <c r="SQK96" s="161"/>
      <c r="SQL96" s="168"/>
      <c r="SQM96" s="169"/>
      <c r="SQN96" s="170"/>
      <c r="SQO96" s="167"/>
      <c r="SQP96" s="43"/>
      <c r="SQQ96" s="208"/>
      <c r="SQR96" s="157"/>
      <c r="SQS96" s="157"/>
      <c r="SQT96" s="161"/>
      <c r="SQU96" s="161"/>
      <c r="SQV96" s="168"/>
      <c r="SQW96" s="169"/>
      <c r="SQX96" s="170"/>
      <c r="SQY96" s="167"/>
      <c r="SQZ96" s="43"/>
      <c r="SRA96" s="208"/>
      <c r="SRB96" s="157"/>
      <c r="SRC96" s="157"/>
      <c r="SRD96" s="161"/>
      <c r="SRE96" s="161"/>
      <c r="SRF96" s="168"/>
      <c r="SRG96" s="169"/>
      <c r="SRH96" s="170"/>
      <c r="SRI96" s="167"/>
      <c r="SRJ96" s="43"/>
      <c r="SRK96" s="208"/>
      <c r="SRL96" s="157"/>
      <c r="SRM96" s="157"/>
      <c r="SRN96" s="161"/>
      <c r="SRO96" s="161"/>
      <c r="SRP96" s="168"/>
      <c r="SRQ96" s="169"/>
      <c r="SRR96" s="170"/>
      <c r="SRS96" s="167"/>
      <c r="SRT96" s="43"/>
      <c r="SRU96" s="208"/>
      <c r="SRV96" s="157"/>
      <c r="SRW96" s="157"/>
      <c r="SRX96" s="161"/>
      <c r="SRY96" s="161"/>
      <c r="SRZ96" s="168"/>
      <c r="SSA96" s="169"/>
      <c r="SSB96" s="170"/>
      <c r="SSC96" s="167"/>
      <c r="SSD96" s="43"/>
      <c r="SSE96" s="208"/>
      <c r="SSF96" s="157"/>
      <c r="SSG96" s="157"/>
      <c r="SSH96" s="161"/>
      <c r="SSI96" s="161"/>
      <c r="SSJ96" s="168"/>
      <c r="SSK96" s="169"/>
      <c r="SSL96" s="170"/>
      <c r="SSM96" s="167"/>
      <c r="SSN96" s="43"/>
      <c r="SSO96" s="208"/>
      <c r="SSP96" s="157"/>
      <c r="SSQ96" s="157"/>
      <c r="SSR96" s="161"/>
      <c r="SSS96" s="161"/>
      <c r="SST96" s="168"/>
      <c r="SSU96" s="169"/>
      <c r="SSV96" s="170"/>
      <c r="SSW96" s="167"/>
      <c r="SSX96" s="43"/>
      <c r="SSY96" s="208"/>
      <c r="SSZ96" s="157"/>
      <c r="STA96" s="157"/>
      <c r="STB96" s="161"/>
      <c r="STC96" s="161"/>
      <c r="STD96" s="168"/>
      <c r="STE96" s="169"/>
      <c r="STF96" s="170"/>
      <c r="STG96" s="167"/>
      <c r="STH96" s="43"/>
      <c r="STI96" s="208"/>
      <c r="STJ96" s="157"/>
      <c r="STK96" s="157"/>
      <c r="STL96" s="161"/>
      <c r="STM96" s="161"/>
      <c r="STN96" s="168"/>
      <c r="STO96" s="169"/>
      <c r="STP96" s="170"/>
      <c r="STQ96" s="167"/>
      <c r="STR96" s="43"/>
      <c r="STS96" s="208"/>
      <c r="STT96" s="157"/>
      <c r="STU96" s="157"/>
      <c r="STV96" s="161"/>
      <c r="STW96" s="161"/>
      <c r="STX96" s="168"/>
      <c r="STY96" s="169"/>
      <c r="STZ96" s="170"/>
      <c r="SUA96" s="167"/>
      <c r="SUB96" s="43"/>
      <c r="SUC96" s="208"/>
      <c r="SUD96" s="157"/>
      <c r="SUE96" s="157"/>
      <c r="SUF96" s="161"/>
      <c r="SUG96" s="161"/>
      <c r="SUH96" s="168"/>
      <c r="SUI96" s="169"/>
      <c r="SUJ96" s="170"/>
      <c r="SUK96" s="167"/>
      <c r="SUL96" s="43"/>
      <c r="SUM96" s="208"/>
      <c r="SUN96" s="157"/>
      <c r="SUO96" s="157"/>
      <c r="SUP96" s="161"/>
      <c r="SUQ96" s="161"/>
      <c r="SUR96" s="168"/>
      <c r="SUS96" s="169"/>
      <c r="SUT96" s="170"/>
      <c r="SUU96" s="167"/>
      <c r="SUV96" s="43"/>
      <c r="SUW96" s="208"/>
      <c r="SUX96" s="157"/>
      <c r="SUY96" s="157"/>
      <c r="SUZ96" s="161"/>
      <c r="SVA96" s="161"/>
      <c r="SVB96" s="168"/>
      <c r="SVC96" s="169"/>
      <c r="SVD96" s="170"/>
      <c r="SVE96" s="167"/>
      <c r="SVF96" s="43"/>
      <c r="SVG96" s="208"/>
      <c r="SVH96" s="157"/>
      <c r="SVI96" s="157"/>
      <c r="SVJ96" s="161"/>
      <c r="SVK96" s="161"/>
      <c r="SVL96" s="168"/>
      <c r="SVM96" s="169"/>
      <c r="SVN96" s="170"/>
      <c r="SVO96" s="167"/>
      <c r="SVP96" s="43"/>
      <c r="SVQ96" s="208"/>
      <c r="SVR96" s="157"/>
      <c r="SVS96" s="157"/>
      <c r="SVT96" s="161"/>
      <c r="SVU96" s="161"/>
      <c r="SVV96" s="168"/>
      <c r="SVW96" s="169"/>
      <c r="SVX96" s="170"/>
      <c r="SVY96" s="167"/>
      <c r="SVZ96" s="43"/>
      <c r="SWA96" s="208"/>
      <c r="SWB96" s="157"/>
      <c r="SWC96" s="157"/>
      <c r="SWD96" s="161"/>
      <c r="SWE96" s="161"/>
      <c r="SWF96" s="168"/>
      <c r="SWG96" s="169"/>
      <c r="SWH96" s="170"/>
      <c r="SWI96" s="167"/>
      <c r="SWJ96" s="43"/>
      <c r="SWK96" s="208"/>
      <c r="SWL96" s="157"/>
      <c r="SWM96" s="157"/>
      <c r="SWN96" s="161"/>
      <c r="SWO96" s="161"/>
      <c r="SWP96" s="168"/>
      <c r="SWQ96" s="169"/>
      <c r="SWR96" s="170"/>
      <c r="SWS96" s="167"/>
      <c r="SWT96" s="43"/>
      <c r="SWU96" s="208"/>
      <c r="SWV96" s="157"/>
      <c r="SWW96" s="157"/>
      <c r="SWX96" s="161"/>
      <c r="SWY96" s="161"/>
      <c r="SWZ96" s="168"/>
      <c r="SXA96" s="169"/>
      <c r="SXB96" s="170"/>
      <c r="SXC96" s="167"/>
      <c r="SXD96" s="43"/>
      <c r="SXE96" s="208"/>
      <c r="SXF96" s="157"/>
      <c r="SXG96" s="157"/>
      <c r="SXH96" s="161"/>
      <c r="SXI96" s="161"/>
      <c r="SXJ96" s="168"/>
      <c r="SXK96" s="169"/>
      <c r="SXL96" s="170"/>
      <c r="SXM96" s="167"/>
      <c r="SXN96" s="43"/>
      <c r="SXO96" s="208"/>
      <c r="SXP96" s="157"/>
      <c r="SXQ96" s="157"/>
      <c r="SXR96" s="161"/>
      <c r="SXS96" s="161"/>
      <c r="SXT96" s="168"/>
      <c r="SXU96" s="169"/>
      <c r="SXV96" s="170"/>
      <c r="SXW96" s="167"/>
      <c r="SXX96" s="43"/>
      <c r="SXY96" s="208"/>
      <c r="SXZ96" s="157"/>
      <c r="SYA96" s="157"/>
      <c r="SYB96" s="161"/>
      <c r="SYC96" s="161"/>
      <c r="SYD96" s="168"/>
      <c r="SYE96" s="169"/>
      <c r="SYF96" s="170"/>
      <c r="SYG96" s="167"/>
      <c r="SYH96" s="43"/>
      <c r="SYI96" s="208"/>
      <c r="SYJ96" s="157"/>
      <c r="SYK96" s="157"/>
      <c r="SYL96" s="161"/>
      <c r="SYM96" s="161"/>
      <c r="SYN96" s="168"/>
      <c r="SYO96" s="169"/>
      <c r="SYP96" s="170"/>
      <c r="SYQ96" s="167"/>
      <c r="SYR96" s="43"/>
      <c r="SYS96" s="208"/>
      <c r="SYT96" s="157"/>
      <c r="SYU96" s="157"/>
      <c r="SYV96" s="161"/>
      <c r="SYW96" s="161"/>
      <c r="SYX96" s="168"/>
      <c r="SYY96" s="169"/>
      <c r="SYZ96" s="170"/>
      <c r="SZA96" s="167"/>
      <c r="SZB96" s="43"/>
      <c r="SZC96" s="208"/>
      <c r="SZD96" s="157"/>
      <c r="SZE96" s="157"/>
      <c r="SZF96" s="161"/>
      <c r="SZG96" s="161"/>
      <c r="SZH96" s="168"/>
      <c r="SZI96" s="169"/>
      <c r="SZJ96" s="170"/>
      <c r="SZK96" s="167"/>
      <c r="SZL96" s="43"/>
      <c r="SZM96" s="208"/>
      <c r="SZN96" s="157"/>
      <c r="SZO96" s="157"/>
      <c r="SZP96" s="161"/>
      <c r="SZQ96" s="161"/>
      <c r="SZR96" s="168"/>
      <c r="SZS96" s="169"/>
      <c r="SZT96" s="170"/>
      <c r="SZU96" s="167"/>
      <c r="SZV96" s="43"/>
      <c r="SZW96" s="208"/>
      <c r="SZX96" s="157"/>
      <c r="SZY96" s="157"/>
      <c r="SZZ96" s="161"/>
      <c r="TAA96" s="161"/>
      <c r="TAB96" s="168"/>
      <c r="TAC96" s="169"/>
      <c r="TAD96" s="170"/>
      <c r="TAE96" s="167"/>
      <c r="TAF96" s="43"/>
      <c r="TAG96" s="208"/>
      <c r="TAH96" s="157"/>
      <c r="TAI96" s="157"/>
      <c r="TAJ96" s="161"/>
      <c r="TAK96" s="161"/>
      <c r="TAL96" s="168"/>
      <c r="TAM96" s="169"/>
      <c r="TAN96" s="170"/>
      <c r="TAO96" s="167"/>
      <c r="TAP96" s="43"/>
      <c r="TAQ96" s="208"/>
      <c r="TAR96" s="157"/>
      <c r="TAS96" s="157"/>
      <c r="TAT96" s="161"/>
      <c r="TAU96" s="161"/>
      <c r="TAV96" s="168"/>
      <c r="TAW96" s="169"/>
      <c r="TAX96" s="170"/>
      <c r="TAY96" s="167"/>
      <c r="TAZ96" s="43"/>
      <c r="TBA96" s="208"/>
      <c r="TBB96" s="157"/>
      <c r="TBC96" s="157"/>
      <c r="TBD96" s="161"/>
      <c r="TBE96" s="161"/>
      <c r="TBF96" s="168"/>
      <c r="TBG96" s="169"/>
      <c r="TBH96" s="170"/>
      <c r="TBI96" s="167"/>
      <c r="TBJ96" s="43"/>
      <c r="TBK96" s="208"/>
      <c r="TBL96" s="157"/>
      <c r="TBM96" s="157"/>
      <c r="TBN96" s="161"/>
      <c r="TBO96" s="161"/>
      <c r="TBP96" s="168"/>
      <c r="TBQ96" s="169"/>
      <c r="TBR96" s="170"/>
      <c r="TBS96" s="167"/>
      <c r="TBT96" s="43"/>
      <c r="TBU96" s="208"/>
      <c r="TBV96" s="157"/>
      <c r="TBW96" s="157"/>
      <c r="TBX96" s="161"/>
      <c r="TBY96" s="161"/>
      <c r="TBZ96" s="168"/>
      <c r="TCA96" s="169"/>
      <c r="TCB96" s="170"/>
      <c r="TCC96" s="167"/>
      <c r="TCD96" s="43"/>
      <c r="TCE96" s="208"/>
      <c r="TCF96" s="157"/>
      <c r="TCG96" s="157"/>
      <c r="TCH96" s="161"/>
      <c r="TCI96" s="161"/>
      <c r="TCJ96" s="168"/>
      <c r="TCK96" s="169"/>
      <c r="TCL96" s="170"/>
      <c r="TCM96" s="167"/>
      <c r="TCN96" s="43"/>
      <c r="TCO96" s="208"/>
      <c r="TCP96" s="157"/>
      <c r="TCQ96" s="157"/>
      <c r="TCR96" s="161"/>
      <c r="TCS96" s="161"/>
      <c r="TCT96" s="168"/>
      <c r="TCU96" s="169"/>
      <c r="TCV96" s="170"/>
      <c r="TCW96" s="167"/>
      <c r="TCX96" s="43"/>
      <c r="TCY96" s="208"/>
      <c r="TCZ96" s="157"/>
      <c r="TDA96" s="157"/>
      <c r="TDB96" s="161"/>
      <c r="TDC96" s="161"/>
      <c r="TDD96" s="168"/>
      <c r="TDE96" s="169"/>
      <c r="TDF96" s="170"/>
      <c r="TDG96" s="167"/>
      <c r="TDH96" s="43"/>
      <c r="TDI96" s="208"/>
      <c r="TDJ96" s="157"/>
      <c r="TDK96" s="157"/>
      <c r="TDL96" s="161"/>
      <c r="TDM96" s="161"/>
      <c r="TDN96" s="168"/>
      <c r="TDO96" s="169"/>
      <c r="TDP96" s="170"/>
      <c r="TDQ96" s="167"/>
      <c r="TDR96" s="43"/>
      <c r="TDS96" s="208"/>
      <c r="TDT96" s="157"/>
      <c r="TDU96" s="157"/>
      <c r="TDV96" s="161"/>
      <c r="TDW96" s="161"/>
      <c r="TDX96" s="168"/>
      <c r="TDY96" s="169"/>
      <c r="TDZ96" s="170"/>
      <c r="TEA96" s="167"/>
      <c r="TEB96" s="43"/>
      <c r="TEC96" s="208"/>
      <c r="TED96" s="157"/>
      <c r="TEE96" s="157"/>
      <c r="TEF96" s="161"/>
      <c r="TEG96" s="161"/>
      <c r="TEH96" s="168"/>
      <c r="TEI96" s="169"/>
      <c r="TEJ96" s="170"/>
      <c r="TEK96" s="167"/>
      <c r="TEL96" s="43"/>
      <c r="TEM96" s="208"/>
      <c r="TEN96" s="157"/>
      <c r="TEO96" s="157"/>
      <c r="TEP96" s="161"/>
      <c r="TEQ96" s="161"/>
      <c r="TER96" s="168"/>
      <c r="TES96" s="169"/>
      <c r="TET96" s="170"/>
      <c r="TEU96" s="167"/>
      <c r="TEV96" s="43"/>
      <c r="TEW96" s="208"/>
      <c r="TEX96" s="157"/>
      <c r="TEY96" s="157"/>
      <c r="TEZ96" s="161"/>
      <c r="TFA96" s="161"/>
      <c r="TFB96" s="168"/>
      <c r="TFC96" s="169"/>
      <c r="TFD96" s="170"/>
      <c r="TFE96" s="167"/>
      <c r="TFF96" s="43"/>
      <c r="TFG96" s="208"/>
      <c r="TFH96" s="157"/>
      <c r="TFI96" s="157"/>
      <c r="TFJ96" s="161"/>
      <c r="TFK96" s="161"/>
      <c r="TFL96" s="168"/>
      <c r="TFM96" s="169"/>
      <c r="TFN96" s="170"/>
      <c r="TFO96" s="167"/>
      <c r="TFP96" s="43"/>
      <c r="TFQ96" s="208"/>
      <c r="TFR96" s="157"/>
      <c r="TFS96" s="157"/>
      <c r="TFT96" s="161"/>
      <c r="TFU96" s="161"/>
      <c r="TFV96" s="168"/>
      <c r="TFW96" s="169"/>
      <c r="TFX96" s="170"/>
      <c r="TFY96" s="167"/>
      <c r="TFZ96" s="43"/>
      <c r="TGA96" s="208"/>
      <c r="TGB96" s="157"/>
      <c r="TGC96" s="157"/>
      <c r="TGD96" s="161"/>
      <c r="TGE96" s="161"/>
      <c r="TGF96" s="168"/>
      <c r="TGG96" s="169"/>
      <c r="TGH96" s="170"/>
      <c r="TGI96" s="167"/>
      <c r="TGJ96" s="43"/>
      <c r="TGK96" s="208"/>
      <c r="TGL96" s="157"/>
      <c r="TGM96" s="157"/>
      <c r="TGN96" s="161"/>
      <c r="TGO96" s="161"/>
      <c r="TGP96" s="168"/>
      <c r="TGQ96" s="169"/>
      <c r="TGR96" s="170"/>
      <c r="TGS96" s="167"/>
      <c r="TGT96" s="43"/>
      <c r="TGU96" s="208"/>
      <c r="TGV96" s="157"/>
      <c r="TGW96" s="157"/>
      <c r="TGX96" s="161"/>
      <c r="TGY96" s="161"/>
      <c r="TGZ96" s="168"/>
      <c r="THA96" s="169"/>
      <c r="THB96" s="170"/>
      <c r="THC96" s="167"/>
      <c r="THD96" s="43"/>
      <c r="THE96" s="208"/>
      <c r="THF96" s="157"/>
      <c r="THG96" s="157"/>
      <c r="THH96" s="161"/>
      <c r="THI96" s="161"/>
      <c r="THJ96" s="168"/>
      <c r="THK96" s="169"/>
      <c r="THL96" s="170"/>
      <c r="THM96" s="167"/>
      <c r="THN96" s="43"/>
      <c r="THO96" s="208"/>
      <c r="THP96" s="157"/>
      <c r="THQ96" s="157"/>
      <c r="THR96" s="161"/>
      <c r="THS96" s="161"/>
      <c r="THT96" s="168"/>
      <c r="THU96" s="169"/>
      <c r="THV96" s="170"/>
      <c r="THW96" s="167"/>
      <c r="THX96" s="43"/>
      <c r="THY96" s="208"/>
      <c r="THZ96" s="157"/>
      <c r="TIA96" s="157"/>
      <c r="TIB96" s="161"/>
      <c r="TIC96" s="161"/>
      <c r="TID96" s="168"/>
      <c r="TIE96" s="169"/>
      <c r="TIF96" s="170"/>
      <c r="TIG96" s="167"/>
      <c r="TIH96" s="43"/>
      <c r="TII96" s="208"/>
      <c r="TIJ96" s="157"/>
      <c r="TIK96" s="157"/>
      <c r="TIL96" s="161"/>
      <c r="TIM96" s="161"/>
      <c r="TIN96" s="168"/>
      <c r="TIO96" s="169"/>
      <c r="TIP96" s="170"/>
      <c r="TIQ96" s="167"/>
      <c r="TIR96" s="43"/>
      <c r="TIS96" s="208"/>
      <c r="TIT96" s="157"/>
      <c r="TIU96" s="157"/>
      <c r="TIV96" s="161"/>
      <c r="TIW96" s="161"/>
      <c r="TIX96" s="168"/>
      <c r="TIY96" s="169"/>
      <c r="TIZ96" s="170"/>
      <c r="TJA96" s="167"/>
      <c r="TJB96" s="43"/>
      <c r="TJC96" s="208"/>
      <c r="TJD96" s="157"/>
      <c r="TJE96" s="157"/>
      <c r="TJF96" s="161"/>
      <c r="TJG96" s="161"/>
      <c r="TJH96" s="168"/>
      <c r="TJI96" s="169"/>
      <c r="TJJ96" s="170"/>
      <c r="TJK96" s="167"/>
      <c r="TJL96" s="43"/>
      <c r="TJM96" s="208"/>
      <c r="TJN96" s="157"/>
      <c r="TJO96" s="157"/>
      <c r="TJP96" s="161"/>
      <c r="TJQ96" s="161"/>
      <c r="TJR96" s="168"/>
      <c r="TJS96" s="169"/>
      <c r="TJT96" s="170"/>
      <c r="TJU96" s="167"/>
      <c r="TJV96" s="43"/>
      <c r="TJW96" s="208"/>
      <c r="TJX96" s="157"/>
      <c r="TJY96" s="157"/>
      <c r="TJZ96" s="161"/>
      <c r="TKA96" s="161"/>
      <c r="TKB96" s="168"/>
      <c r="TKC96" s="169"/>
      <c r="TKD96" s="170"/>
      <c r="TKE96" s="167"/>
      <c r="TKF96" s="43"/>
      <c r="TKG96" s="208"/>
      <c r="TKH96" s="157"/>
      <c r="TKI96" s="157"/>
      <c r="TKJ96" s="161"/>
      <c r="TKK96" s="161"/>
      <c r="TKL96" s="168"/>
      <c r="TKM96" s="169"/>
      <c r="TKN96" s="170"/>
      <c r="TKO96" s="167"/>
      <c r="TKP96" s="43"/>
      <c r="TKQ96" s="208"/>
      <c r="TKR96" s="157"/>
      <c r="TKS96" s="157"/>
      <c r="TKT96" s="161"/>
      <c r="TKU96" s="161"/>
      <c r="TKV96" s="168"/>
      <c r="TKW96" s="169"/>
      <c r="TKX96" s="170"/>
      <c r="TKY96" s="167"/>
      <c r="TKZ96" s="43"/>
      <c r="TLA96" s="208"/>
      <c r="TLB96" s="157"/>
      <c r="TLC96" s="157"/>
      <c r="TLD96" s="161"/>
      <c r="TLE96" s="161"/>
      <c r="TLF96" s="168"/>
      <c r="TLG96" s="169"/>
      <c r="TLH96" s="170"/>
      <c r="TLI96" s="167"/>
      <c r="TLJ96" s="43"/>
      <c r="TLK96" s="208"/>
      <c r="TLL96" s="157"/>
      <c r="TLM96" s="157"/>
      <c r="TLN96" s="161"/>
      <c r="TLO96" s="161"/>
      <c r="TLP96" s="168"/>
      <c r="TLQ96" s="169"/>
      <c r="TLR96" s="170"/>
      <c r="TLS96" s="167"/>
      <c r="TLT96" s="43"/>
      <c r="TLU96" s="208"/>
      <c r="TLV96" s="157"/>
      <c r="TLW96" s="157"/>
      <c r="TLX96" s="161"/>
      <c r="TLY96" s="161"/>
      <c r="TLZ96" s="168"/>
      <c r="TMA96" s="169"/>
      <c r="TMB96" s="170"/>
      <c r="TMC96" s="167"/>
      <c r="TMD96" s="43"/>
      <c r="TME96" s="208"/>
      <c r="TMF96" s="157"/>
      <c r="TMG96" s="157"/>
      <c r="TMH96" s="161"/>
      <c r="TMI96" s="161"/>
      <c r="TMJ96" s="168"/>
      <c r="TMK96" s="169"/>
      <c r="TML96" s="170"/>
      <c r="TMM96" s="167"/>
      <c r="TMN96" s="43"/>
      <c r="TMO96" s="208"/>
      <c r="TMP96" s="157"/>
      <c r="TMQ96" s="157"/>
      <c r="TMR96" s="161"/>
      <c r="TMS96" s="161"/>
      <c r="TMT96" s="168"/>
      <c r="TMU96" s="169"/>
      <c r="TMV96" s="170"/>
      <c r="TMW96" s="167"/>
      <c r="TMX96" s="43"/>
      <c r="TMY96" s="208"/>
      <c r="TMZ96" s="157"/>
      <c r="TNA96" s="157"/>
      <c r="TNB96" s="161"/>
      <c r="TNC96" s="161"/>
      <c r="TND96" s="168"/>
      <c r="TNE96" s="169"/>
      <c r="TNF96" s="170"/>
      <c r="TNG96" s="167"/>
      <c r="TNH96" s="43"/>
      <c r="TNI96" s="208"/>
      <c r="TNJ96" s="157"/>
      <c r="TNK96" s="157"/>
      <c r="TNL96" s="161"/>
      <c r="TNM96" s="161"/>
      <c r="TNN96" s="168"/>
      <c r="TNO96" s="169"/>
      <c r="TNP96" s="170"/>
      <c r="TNQ96" s="167"/>
      <c r="TNR96" s="43"/>
      <c r="TNS96" s="208"/>
      <c r="TNT96" s="157"/>
      <c r="TNU96" s="157"/>
      <c r="TNV96" s="161"/>
      <c r="TNW96" s="161"/>
      <c r="TNX96" s="168"/>
      <c r="TNY96" s="169"/>
      <c r="TNZ96" s="170"/>
      <c r="TOA96" s="167"/>
      <c r="TOB96" s="43"/>
      <c r="TOC96" s="208"/>
      <c r="TOD96" s="157"/>
      <c r="TOE96" s="157"/>
      <c r="TOF96" s="161"/>
      <c r="TOG96" s="161"/>
      <c r="TOH96" s="168"/>
      <c r="TOI96" s="169"/>
      <c r="TOJ96" s="170"/>
      <c r="TOK96" s="167"/>
      <c r="TOL96" s="43"/>
      <c r="TOM96" s="208"/>
      <c r="TON96" s="157"/>
      <c r="TOO96" s="157"/>
      <c r="TOP96" s="161"/>
      <c r="TOQ96" s="161"/>
      <c r="TOR96" s="168"/>
      <c r="TOS96" s="169"/>
      <c r="TOT96" s="170"/>
      <c r="TOU96" s="167"/>
      <c r="TOV96" s="43"/>
      <c r="TOW96" s="208"/>
      <c r="TOX96" s="157"/>
      <c r="TOY96" s="157"/>
      <c r="TOZ96" s="161"/>
      <c r="TPA96" s="161"/>
      <c r="TPB96" s="168"/>
      <c r="TPC96" s="169"/>
      <c r="TPD96" s="170"/>
      <c r="TPE96" s="167"/>
      <c r="TPF96" s="43"/>
      <c r="TPG96" s="208"/>
      <c r="TPH96" s="157"/>
      <c r="TPI96" s="157"/>
      <c r="TPJ96" s="161"/>
      <c r="TPK96" s="161"/>
      <c r="TPL96" s="168"/>
      <c r="TPM96" s="169"/>
      <c r="TPN96" s="170"/>
      <c r="TPO96" s="167"/>
      <c r="TPP96" s="43"/>
      <c r="TPQ96" s="208"/>
      <c r="TPR96" s="157"/>
      <c r="TPS96" s="157"/>
      <c r="TPT96" s="161"/>
      <c r="TPU96" s="161"/>
      <c r="TPV96" s="168"/>
      <c r="TPW96" s="169"/>
      <c r="TPX96" s="170"/>
      <c r="TPY96" s="167"/>
      <c r="TPZ96" s="43"/>
      <c r="TQA96" s="208"/>
      <c r="TQB96" s="157"/>
      <c r="TQC96" s="157"/>
      <c r="TQD96" s="161"/>
      <c r="TQE96" s="161"/>
      <c r="TQF96" s="168"/>
      <c r="TQG96" s="169"/>
      <c r="TQH96" s="170"/>
      <c r="TQI96" s="167"/>
      <c r="TQJ96" s="43"/>
      <c r="TQK96" s="208"/>
      <c r="TQL96" s="157"/>
      <c r="TQM96" s="157"/>
      <c r="TQN96" s="161"/>
      <c r="TQO96" s="161"/>
      <c r="TQP96" s="168"/>
      <c r="TQQ96" s="169"/>
      <c r="TQR96" s="170"/>
      <c r="TQS96" s="167"/>
      <c r="TQT96" s="43"/>
      <c r="TQU96" s="208"/>
      <c r="TQV96" s="157"/>
      <c r="TQW96" s="157"/>
      <c r="TQX96" s="161"/>
      <c r="TQY96" s="161"/>
      <c r="TQZ96" s="168"/>
      <c r="TRA96" s="169"/>
      <c r="TRB96" s="170"/>
      <c r="TRC96" s="167"/>
      <c r="TRD96" s="43"/>
      <c r="TRE96" s="208"/>
      <c r="TRF96" s="157"/>
      <c r="TRG96" s="157"/>
      <c r="TRH96" s="161"/>
      <c r="TRI96" s="161"/>
      <c r="TRJ96" s="168"/>
      <c r="TRK96" s="169"/>
      <c r="TRL96" s="170"/>
      <c r="TRM96" s="167"/>
      <c r="TRN96" s="43"/>
      <c r="TRO96" s="208"/>
      <c r="TRP96" s="157"/>
      <c r="TRQ96" s="157"/>
      <c r="TRR96" s="161"/>
      <c r="TRS96" s="161"/>
      <c r="TRT96" s="168"/>
      <c r="TRU96" s="169"/>
      <c r="TRV96" s="170"/>
      <c r="TRW96" s="167"/>
      <c r="TRX96" s="43"/>
      <c r="TRY96" s="208"/>
      <c r="TRZ96" s="157"/>
      <c r="TSA96" s="157"/>
      <c r="TSB96" s="161"/>
      <c r="TSC96" s="161"/>
      <c r="TSD96" s="168"/>
      <c r="TSE96" s="169"/>
      <c r="TSF96" s="170"/>
      <c r="TSG96" s="167"/>
      <c r="TSH96" s="43"/>
      <c r="TSI96" s="208"/>
      <c r="TSJ96" s="157"/>
      <c r="TSK96" s="157"/>
      <c r="TSL96" s="161"/>
      <c r="TSM96" s="161"/>
      <c r="TSN96" s="168"/>
      <c r="TSO96" s="169"/>
      <c r="TSP96" s="170"/>
      <c r="TSQ96" s="167"/>
      <c r="TSR96" s="43"/>
      <c r="TSS96" s="208"/>
      <c r="TST96" s="157"/>
      <c r="TSU96" s="157"/>
      <c r="TSV96" s="161"/>
      <c r="TSW96" s="161"/>
      <c r="TSX96" s="168"/>
      <c r="TSY96" s="169"/>
      <c r="TSZ96" s="170"/>
      <c r="TTA96" s="167"/>
      <c r="TTB96" s="43"/>
      <c r="TTC96" s="208"/>
      <c r="TTD96" s="157"/>
      <c r="TTE96" s="157"/>
      <c r="TTF96" s="161"/>
      <c r="TTG96" s="161"/>
      <c r="TTH96" s="168"/>
      <c r="TTI96" s="169"/>
      <c r="TTJ96" s="170"/>
      <c r="TTK96" s="167"/>
      <c r="TTL96" s="43"/>
      <c r="TTM96" s="208"/>
      <c r="TTN96" s="157"/>
      <c r="TTO96" s="157"/>
      <c r="TTP96" s="161"/>
      <c r="TTQ96" s="161"/>
      <c r="TTR96" s="168"/>
      <c r="TTS96" s="169"/>
      <c r="TTT96" s="170"/>
      <c r="TTU96" s="167"/>
      <c r="TTV96" s="43"/>
      <c r="TTW96" s="208"/>
      <c r="TTX96" s="157"/>
      <c r="TTY96" s="157"/>
      <c r="TTZ96" s="161"/>
      <c r="TUA96" s="161"/>
      <c r="TUB96" s="168"/>
      <c r="TUC96" s="169"/>
      <c r="TUD96" s="170"/>
      <c r="TUE96" s="167"/>
      <c r="TUF96" s="43"/>
      <c r="TUG96" s="208"/>
      <c r="TUH96" s="157"/>
      <c r="TUI96" s="157"/>
      <c r="TUJ96" s="161"/>
      <c r="TUK96" s="161"/>
      <c r="TUL96" s="168"/>
      <c r="TUM96" s="169"/>
      <c r="TUN96" s="170"/>
      <c r="TUO96" s="167"/>
      <c r="TUP96" s="43"/>
      <c r="TUQ96" s="208"/>
      <c r="TUR96" s="157"/>
      <c r="TUS96" s="157"/>
      <c r="TUT96" s="161"/>
      <c r="TUU96" s="161"/>
      <c r="TUV96" s="168"/>
      <c r="TUW96" s="169"/>
      <c r="TUX96" s="170"/>
      <c r="TUY96" s="167"/>
      <c r="TUZ96" s="43"/>
      <c r="TVA96" s="208"/>
      <c r="TVB96" s="157"/>
      <c r="TVC96" s="157"/>
      <c r="TVD96" s="161"/>
      <c r="TVE96" s="161"/>
      <c r="TVF96" s="168"/>
      <c r="TVG96" s="169"/>
      <c r="TVH96" s="170"/>
      <c r="TVI96" s="167"/>
      <c r="TVJ96" s="43"/>
      <c r="TVK96" s="208"/>
      <c r="TVL96" s="157"/>
      <c r="TVM96" s="157"/>
      <c r="TVN96" s="161"/>
      <c r="TVO96" s="161"/>
      <c r="TVP96" s="168"/>
      <c r="TVQ96" s="169"/>
      <c r="TVR96" s="170"/>
      <c r="TVS96" s="167"/>
      <c r="TVT96" s="43"/>
      <c r="TVU96" s="208"/>
      <c r="TVV96" s="157"/>
      <c r="TVW96" s="157"/>
      <c r="TVX96" s="161"/>
      <c r="TVY96" s="161"/>
      <c r="TVZ96" s="168"/>
      <c r="TWA96" s="169"/>
      <c r="TWB96" s="170"/>
      <c r="TWC96" s="167"/>
      <c r="TWD96" s="43"/>
      <c r="TWE96" s="208"/>
      <c r="TWF96" s="157"/>
      <c r="TWG96" s="157"/>
      <c r="TWH96" s="161"/>
      <c r="TWI96" s="161"/>
      <c r="TWJ96" s="168"/>
      <c r="TWK96" s="169"/>
      <c r="TWL96" s="170"/>
      <c r="TWM96" s="167"/>
      <c r="TWN96" s="43"/>
      <c r="TWO96" s="208"/>
      <c r="TWP96" s="157"/>
      <c r="TWQ96" s="157"/>
      <c r="TWR96" s="161"/>
      <c r="TWS96" s="161"/>
      <c r="TWT96" s="168"/>
      <c r="TWU96" s="169"/>
      <c r="TWV96" s="170"/>
      <c r="TWW96" s="167"/>
      <c r="TWX96" s="43"/>
      <c r="TWY96" s="208"/>
      <c r="TWZ96" s="157"/>
      <c r="TXA96" s="157"/>
      <c r="TXB96" s="161"/>
      <c r="TXC96" s="161"/>
      <c r="TXD96" s="168"/>
      <c r="TXE96" s="169"/>
      <c r="TXF96" s="170"/>
      <c r="TXG96" s="167"/>
      <c r="TXH96" s="43"/>
      <c r="TXI96" s="208"/>
      <c r="TXJ96" s="157"/>
      <c r="TXK96" s="157"/>
      <c r="TXL96" s="161"/>
      <c r="TXM96" s="161"/>
      <c r="TXN96" s="168"/>
      <c r="TXO96" s="169"/>
      <c r="TXP96" s="170"/>
      <c r="TXQ96" s="167"/>
      <c r="TXR96" s="43"/>
      <c r="TXS96" s="208"/>
      <c r="TXT96" s="157"/>
      <c r="TXU96" s="157"/>
      <c r="TXV96" s="161"/>
      <c r="TXW96" s="161"/>
      <c r="TXX96" s="168"/>
      <c r="TXY96" s="169"/>
      <c r="TXZ96" s="170"/>
      <c r="TYA96" s="167"/>
      <c r="TYB96" s="43"/>
      <c r="TYC96" s="208"/>
      <c r="TYD96" s="157"/>
      <c r="TYE96" s="157"/>
      <c r="TYF96" s="161"/>
      <c r="TYG96" s="161"/>
      <c r="TYH96" s="168"/>
      <c r="TYI96" s="169"/>
      <c r="TYJ96" s="170"/>
      <c r="TYK96" s="167"/>
      <c r="TYL96" s="43"/>
      <c r="TYM96" s="208"/>
      <c r="TYN96" s="157"/>
      <c r="TYO96" s="157"/>
      <c r="TYP96" s="161"/>
      <c r="TYQ96" s="161"/>
      <c r="TYR96" s="168"/>
      <c r="TYS96" s="169"/>
      <c r="TYT96" s="170"/>
      <c r="TYU96" s="167"/>
      <c r="TYV96" s="43"/>
      <c r="TYW96" s="208"/>
      <c r="TYX96" s="157"/>
      <c r="TYY96" s="157"/>
      <c r="TYZ96" s="161"/>
      <c r="TZA96" s="161"/>
      <c r="TZB96" s="168"/>
      <c r="TZC96" s="169"/>
      <c r="TZD96" s="170"/>
      <c r="TZE96" s="167"/>
      <c r="TZF96" s="43"/>
      <c r="TZG96" s="208"/>
      <c r="TZH96" s="157"/>
      <c r="TZI96" s="157"/>
      <c r="TZJ96" s="161"/>
      <c r="TZK96" s="161"/>
      <c r="TZL96" s="168"/>
      <c r="TZM96" s="169"/>
      <c r="TZN96" s="170"/>
      <c r="TZO96" s="167"/>
      <c r="TZP96" s="43"/>
      <c r="TZQ96" s="208"/>
      <c r="TZR96" s="157"/>
      <c r="TZS96" s="157"/>
      <c r="TZT96" s="161"/>
      <c r="TZU96" s="161"/>
      <c r="TZV96" s="168"/>
      <c r="TZW96" s="169"/>
      <c r="TZX96" s="170"/>
      <c r="TZY96" s="167"/>
      <c r="TZZ96" s="43"/>
      <c r="UAA96" s="208"/>
      <c r="UAB96" s="157"/>
      <c r="UAC96" s="157"/>
      <c r="UAD96" s="161"/>
      <c r="UAE96" s="161"/>
      <c r="UAF96" s="168"/>
      <c r="UAG96" s="169"/>
      <c r="UAH96" s="170"/>
      <c r="UAI96" s="167"/>
      <c r="UAJ96" s="43"/>
      <c r="UAK96" s="208"/>
      <c r="UAL96" s="157"/>
      <c r="UAM96" s="157"/>
      <c r="UAN96" s="161"/>
      <c r="UAO96" s="161"/>
      <c r="UAP96" s="168"/>
      <c r="UAQ96" s="169"/>
      <c r="UAR96" s="170"/>
      <c r="UAS96" s="167"/>
      <c r="UAT96" s="43"/>
      <c r="UAU96" s="208"/>
      <c r="UAV96" s="157"/>
      <c r="UAW96" s="157"/>
      <c r="UAX96" s="161"/>
      <c r="UAY96" s="161"/>
      <c r="UAZ96" s="168"/>
      <c r="UBA96" s="169"/>
      <c r="UBB96" s="170"/>
      <c r="UBC96" s="167"/>
      <c r="UBD96" s="43"/>
      <c r="UBE96" s="208"/>
      <c r="UBF96" s="157"/>
      <c r="UBG96" s="157"/>
      <c r="UBH96" s="161"/>
      <c r="UBI96" s="161"/>
      <c r="UBJ96" s="168"/>
      <c r="UBK96" s="169"/>
      <c r="UBL96" s="170"/>
      <c r="UBM96" s="167"/>
      <c r="UBN96" s="43"/>
      <c r="UBO96" s="208"/>
      <c r="UBP96" s="157"/>
      <c r="UBQ96" s="157"/>
      <c r="UBR96" s="161"/>
      <c r="UBS96" s="161"/>
      <c r="UBT96" s="168"/>
      <c r="UBU96" s="169"/>
      <c r="UBV96" s="170"/>
      <c r="UBW96" s="167"/>
      <c r="UBX96" s="43"/>
      <c r="UBY96" s="208"/>
      <c r="UBZ96" s="157"/>
      <c r="UCA96" s="157"/>
      <c r="UCB96" s="161"/>
      <c r="UCC96" s="161"/>
      <c r="UCD96" s="168"/>
      <c r="UCE96" s="169"/>
      <c r="UCF96" s="170"/>
      <c r="UCG96" s="167"/>
      <c r="UCH96" s="43"/>
      <c r="UCI96" s="208"/>
      <c r="UCJ96" s="157"/>
      <c r="UCK96" s="157"/>
      <c r="UCL96" s="161"/>
      <c r="UCM96" s="161"/>
      <c r="UCN96" s="168"/>
      <c r="UCO96" s="169"/>
      <c r="UCP96" s="170"/>
      <c r="UCQ96" s="167"/>
      <c r="UCR96" s="43"/>
      <c r="UCS96" s="208"/>
      <c r="UCT96" s="157"/>
      <c r="UCU96" s="157"/>
      <c r="UCV96" s="161"/>
      <c r="UCW96" s="161"/>
      <c r="UCX96" s="168"/>
      <c r="UCY96" s="169"/>
      <c r="UCZ96" s="170"/>
      <c r="UDA96" s="167"/>
      <c r="UDB96" s="43"/>
      <c r="UDC96" s="208"/>
      <c r="UDD96" s="157"/>
      <c r="UDE96" s="157"/>
      <c r="UDF96" s="161"/>
      <c r="UDG96" s="161"/>
      <c r="UDH96" s="168"/>
      <c r="UDI96" s="169"/>
      <c r="UDJ96" s="170"/>
      <c r="UDK96" s="167"/>
      <c r="UDL96" s="43"/>
      <c r="UDM96" s="208"/>
      <c r="UDN96" s="157"/>
      <c r="UDO96" s="157"/>
      <c r="UDP96" s="161"/>
      <c r="UDQ96" s="161"/>
      <c r="UDR96" s="168"/>
      <c r="UDS96" s="169"/>
      <c r="UDT96" s="170"/>
      <c r="UDU96" s="167"/>
      <c r="UDV96" s="43"/>
      <c r="UDW96" s="208"/>
      <c r="UDX96" s="157"/>
      <c r="UDY96" s="157"/>
      <c r="UDZ96" s="161"/>
      <c r="UEA96" s="161"/>
      <c r="UEB96" s="168"/>
      <c r="UEC96" s="169"/>
      <c r="UED96" s="170"/>
      <c r="UEE96" s="167"/>
      <c r="UEF96" s="43"/>
      <c r="UEG96" s="208"/>
      <c r="UEH96" s="157"/>
      <c r="UEI96" s="157"/>
      <c r="UEJ96" s="161"/>
      <c r="UEK96" s="161"/>
      <c r="UEL96" s="168"/>
      <c r="UEM96" s="169"/>
      <c r="UEN96" s="170"/>
      <c r="UEO96" s="167"/>
      <c r="UEP96" s="43"/>
      <c r="UEQ96" s="208"/>
      <c r="UER96" s="157"/>
      <c r="UES96" s="157"/>
      <c r="UET96" s="161"/>
      <c r="UEU96" s="161"/>
      <c r="UEV96" s="168"/>
      <c r="UEW96" s="169"/>
      <c r="UEX96" s="170"/>
      <c r="UEY96" s="167"/>
      <c r="UEZ96" s="43"/>
      <c r="UFA96" s="208"/>
      <c r="UFB96" s="157"/>
      <c r="UFC96" s="157"/>
      <c r="UFD96" s="161"/>
      <c r="UFE96" s="161"/>
      <c r="UFF96" s="168"/>
      <c r="UFG96" s="169"/>
      <c r="UFH96" s="170"/>
      <c r="UFI96" s="167"/>
      <c r="UFJ96" s="43"/>
      <c r="UFK96" s="208"/>
      <c r="UFL96" s="157"/>
      <c r="UFM96" s="157"/>
      <c r="UFN96" s="161"/>
      <c r="UFO96" s="161"/>
      <c r="UFP96" s="168"/>
      <c r="UFQ96" s="169"/>
      <c r="UFR96" s="170"/>
      <c r="UFS96" s="167"/>
      <c r="UFT96" s="43"/>
      <c r="UFU96" s="208"/>
      <c r="UFV96" s="157"/>
      <c r="UFW96" s="157"/>
      <c r="UFX96" s="161"/>
      <c r="UFY96" s="161"/>
      <c r="UFZ96" s="168"/>
      <c r="UGA96" s="169"/>
      <c r="UGB96" s="170"/>
      <c r="UGC96" s="167"/>
      <c r="UGD96" s="43"/>
      <c r="UGE96" s="208"/>
      <c r="UGF96" s="157"/>
      <c r="UGG96" s="157"/>
      <c r="UGH96" s="161"/>
      <c r="UGI96" s="161"/>
      <c r="UGJ96" s="168"/>
      <c r="UGK96" s="169"/>
      <c r="UGL96" s="170"/>
      <c r="UGM96" s="167"/>
      <c r="UGN96" s="43"/>
      <c r="UGO96" s="208"/>
      <c r="UGP96" s="157"/>
      <c r="UGQ96" s="157"/>
      <c r="UGR96" s="161"/>
      <c r="UGS96" s="161"/>
      <c r="UGT96" s="168"/>
      <c r="UGU96" s="169"/>
      <c r="UGV96" s="170"/>
      <c r="UGW96" s="167"/>
      <c r="UGX96" s="43"/>
      <c r="UGY96" s="208"/>
      <c r="UGZ96" s="157"/>
      <c r="UHA96" s="157"/>
      <c r="UHB96" s="161"/>
      <c r="UHC96" s="161"/>
      <c r="UHD96" s="168"/>
      <c r="UHE96" s="169"/>
      <c r="UHF96" s="170"/>
      <c r="UHG96" s="167"/>
      <c r="UHH96" s="43"/>
      <c r="UHI96" s="208"/>
      <c r="UHJ96" s="157"/>
      <c r="UHK96" s="157"/>
      <c r="UHL96" s="161"/>
      <c r="UHM96" s="161"/>
      <c r="UHN96" s="168"/>
      <c r="UHO96" s="169"/>
      <c r="UHP96" s="170"/>
      <c r="UHQ96" s="167"/>
      <c r="UHR96" s="43"/>
      <c r="UHS96" s="208"/>
      <c r="UHT96" s="157"/>
      <c r="UHU96" s="157"/>
      <c r="UHV96" s="161"/>
      <c r="UHW96" s="161"/>
      <c r="UHX96" s="168"/>
      <c r="UHY96" s="169"/>
      <c r="UHZ96" s="170"/>
      <c r="UIA96" s="167"/>
      <c r="UIB96" s="43"/>
      <c r="UIC96" s="208"/>
      <c r="UID96" s="157"/>
      <c r="UIE96" s="157"/>
      <c r="UIF96" s="161"/>
      <c r="UIG96" s="161"/>
      <c r="UIH96" s="168"/>
      <c r="UII96" s="169"/>
      <c r="UIJ96" s="170"/>
      <c r="UIK96" s="167"/>
      <c r="UIL96" s="43"/>
      <c r="UIM96" s="208"/>
      <c r="UIN96" s="157"/>
      <c r="UIO96" s="157"/>
      <c r="UIP96" s="161"/>
      <c r="UIQ96" s="161"/>
      <c r="UIR96" s="168"/>
      <c r="UIS96" s="169"/>
      <c r="UIT96" s="170"/>
      <c r="UIU96" s="167"/>
      <c r="UIV96" s="43"/>
      <c r="UIW96" s="208"/>
      <c r="UIX96" s="157"/>
      <c r="UIY96" s="157"/>
      <c r="UIZ96" s="161"/>
      <c r="UJA96" s="161"/>
      <c r="UJB96" s="168"/>
      <c r="UJC96" s="169"/>
      <c r="UJD96" s="170"/>
      <c r="UJE96" s="167"/>
      <c r="UJF96" s="43"/>
      <c r="UJG96" s="208"/>
      <c r="UJH96" s="157"/>
      <c r="UJI96" s="157"/>
      <c r="UJJ96" s="161"/>
      <c r="UJK96" s="161"/>
      <c r="UJL96" s="168"/>
      <c r="UJM96" s="169"/>
      <c r="UJN96" s="170"/>
      <c r="UJO96" s="167"/>
      <c r="UJP96" s="43"/>
      <c r="UJQ96" s="208"/>
      <c r="UJR96" s="157"/>
      <c r="UJS96" s="157"/>
      <c r="UJT96" s="161"/>
      <c r="UJU96" s="161"/>
      <c r="UJV96" s="168"/>
      <c r="UJW96" s="169"/>
      <c r="UJX96" s="170"/>
      <c r="UJY96" s="167"/>
      <c r="UJZ96" s="43"/>
      <c r="UKA96" s="208"/>
      <c r="UKB96" s="157"/>
      <c r="UKC96" s="157"/>
      <c r="UKD96" s="161"/>
      <c r="UKE96" s="161"/>
      <c r="UKF96" s="168"/>
      <c r="UKG96" s="169"/>
      <c r="UKH96" s="170"/>
      <c r="UKI96" s="167"/>
      <c r="UKJ96" s="43"/>
      <c r="UKK96" s="208"/>
      <c r="UKL96" s="157"/>
      <c r="UKM96" s="157"/>
      <c r="UKN96" s="161"/>
      <c r="UKO96" s="161"/>
      <c r="UKP96" s="168"/>
      <c r="UKQ96" s="169"/>
      <c r="UKR96" s="170"/>
      <c r="UKS96" s="167"/>
      <c r="UKT96" s="43"/>
      <c r="UKU96" s="208"/>
      <c r="UKV96" s="157"/>
      <c r="UKW96" s="157"/>
      <c r="UKX96" s="161"/>
      <c r="UKY96" s="161"/>
      <c r="UKZ96" s="168"/>
      <c r="ULA96" s="169"/>
      <c r="ULB96" s="170"/>
      <c r="ULC96" s="167"/>
      <c r="ULD96" s="43"/>
      <c r="ULE96" s="208"/>
      <c r="ULF96" s="157"/>
      <c r="ULG96" s="157"/>
      <c r="ULH96" s="161"/>
      <c r="ULI96" s="161"/>
      <c r="ULJ96" s="168"/>
      <c r="ULK96" s="169"/>
      <c r="ULL96" s="170"/>
      <c r="ULM96" s="167"/>
      <c r="ULN96" s="43"/>
      <c r="ULO96" s="208"/>
      <c r="ULP96" s="157"/>
      <c r="ULQ96" s="157"/>
      <c r="ULR96" s="161"/>
      <c r="ULS96" s="161"/>
      <c r="ULT96" s="168"/>
      <c r="ULU96" s="169"/>
      <c r="ULV96" s="170"/>
      <c r="ULW96" s="167"/>
      <c r="ULX96" s="43"/>
      <c r="ULY96" s="208"/>
      <c r="ULZ96" s="157"/>
      <c r="UMA96" s="157"/>
      <c r="UMB96" s="161"/>
      <c r="UMC96" s="161"/>
      <c r="UMD96" s="168"/>
      <c r="UME96" s="169"/>
      <c r="UMF96" s="170"/>
      <c r="UMG96" s="167"/>
      <c r="UMH96" s="43"/>
      <c r="UMI96" s="208"/>
      <c r="UMJ96" s="157"/>
      <c r="UMK96" s="157"/>
      <c r="UML96" s="161"/>
      <c r="UMM96" s="161"/>
      <c r="UMN96" s="168"/>
      <c r="UMO96" s="169"/>
      <c r="UMP96" s="170"/>
      <c r="UMQ96" s="167"/>
      <c r="UMR96" s="43"/>
      <c r="UMS96" s="208"/>
      <c r="UMT96" s="157"/>
      <c r="UMU96" s="157"/>
      <c r="UMV96" s="161"/>
      <c r="UMW96" s="161"/>
      <c r="UMX96" s="168"/>
      <c r="UMY96" s="169"/>
      <c r="UMZ96" s="170"/>
      <c r="UNA96" s="167"/>
      <c r="UNB96" s="43"/>
      <c r="UNC96" s="208"/>
      <c r="UND96" s="157"/>
      <c r="UNE96" s="157"/>
      <c r="UNF96" s="161"/>
      <c r="UNG96" s="161"/>
      <c r="UNH96" s="168"/>
      <c r="UNI96" s="169"/>
      <c r="UNJ96" s="170"/>
      <c r="UNK96" s="167"/>
      <c r="UNL96" s="43"/>
      <c r="UNM96" s="208"/>
      <c r="UNN96" s="157"/>
      <c r="UNO96" s="157"/>
      <c r="UNP96" s="161"/>
      <c r="UNQ96" s="161"/>
      <c r="UNR96" s="168"/>
      <c r="UNS96" s="169"/>
      <c r="UNT96" s="170"/>
      <c r="UNU96" s="167"/>
      <c r="UNV96" s="43"/>
      <c r="UNW96" s="208"/>
      <c r="UNX96" s="157"/>
      <c r="UNY96" s="157"/>
      <c r="UNZ96" s="161"/>
      <c r="UOA96" s="161"/>
      <c r="UOB96" s="168"/>
      <c r="UOC96" s="169"/>
      <c r="UOD96" s="170"/>
      <c r="UOE96" s="167"/>
      <c r="UOF96" s="43"/>
      <c r="UOG96" s="208"/>
      <c r="UOH96" s="157"/>
      <c r="UOI96" s="157"/>
      <c r="UOJ96" s="161"/>
      <c r="UOK96" s="161"/>
      <c r="UOL96" s="168"/>
      <c r="UOM96" s="169"/>
      <c r="UON96" s="170"/>
      <c r="UOO96" s="167"/>
      <c r="UOP96" s="43"/>
      <c r="UOQ96" s="208"/>
      <c r="UOR96" s="157"/>
      <c r="UOS96" s="157"/>
      <c r="UOT96" s="161"/>
      <c r="UOU96" s="161"/>
      <c r="UOV96" s="168"/>
      <c r="UOW96" s="169"/>
      <c r="UOX96" s="170"/>
      <c r="UOY96" s="167"/>
      <c r="UOZ96" s="43"/>
      <c r="UPA96" s="208"/>
      <c r="UPB96" s="157"/>
      <c r="UPC96" s="157"/>
      <c r="UPD96" s="161"/>
      <c r="UPE96" s="161"/>
      <c r="UPF96" s="168"/>
      <c r="UPG96" s="169"/>
      <c r="UPH96" s="170"/>
      <c r="UPI96" s="167"/>
      <c r="UPJ96" s="43"/>
      <c r="UPK96" s="208"/>
      <c r="UPL96" s="157"/>
      <c r="UPM96" s="157"/>
      <c r="UPN96" s="161"/>
      <c r="UPO96" s="161"/>
      <c r="UPP96" s="168"/>
      <c r="UPQ96" s="169"/>
      <c r="UPR96" s="170"/>
      <c r="UPS96" s="167"/>
      <c r="UPT96" s="43"/>
      <c r="UPU96" s="208"/>
      <c r="UPV96" s="157"/>
      <c r="UPW96" s="157"/>
      <c r="UPX96" s="161"/>
      <c r="UPY96" s="161"/>
      <c r="UPZ96" s="168"/>
      <c r="UQA96" s="169"/>
      <c r="UQB96" s="170"/>
      <c r="UQC96" s="167"/>
      <c r="UQD96" s="43"/>
      <c r="UQE96" s="208"/>
      <c r="UQF96" s="157"/>
      <c r="UQG96" s="157"/>
      <c r="UQH96" s="161"/>
      <c r="UQI96" s="161"/>
      <c r="UQJ96" s="168"/>
      <c r="UQK96" s="169"/>
      <c r="UQL96" s="170"/>
      <c r="UQM96" s="167"/>
      <c r="UQN96" s="43"/>
      <c r="UQO96" s="208"/>
      <c r="UQP96" s="157"/>
      <c r="UQQ96" s="157"/>
      <c r="UQR96" s="161"/>
      <c r="UQS96" s="161"/>
      <c r="UQT96" s="168"/>
      <c r="UQU96" s="169"/>
      <c r="UQV96" s="170"/>
      <c r="UQW96" s="167"/>
      <c r="UQX96" s="43"/>
      <c r="UQY96" s="208"/>
      <c r="UQZ96" s="157"/>
      <c r="URA96" s="157"/>
      <c r="URB96" s="161"/>
      <c r="URC96" s="161"/>
      <c r="URD96" s="168"/>
      <c r="URE96" s="169"/>
      <c r="URF96" s="170"/>
      <c r="URG96" s="167"/>
      <c r="URH96" s="43"/>
      <c r="URI96" s="208"/>
      <c r="URJ96" s="157"/>
      <c r="URK96" s="157"/>
      <c r="URL96" s="161"/>
      <c r="URM96" s="161"/>
      <c r="URN96" s="168"/>
      <c r="URO96" s="169"/>
      <c r="URP96" s="170"/>
      <c r="URQ96" s="167"/>
      <c r="URR96" s="43"/>
      <c r="URS96" s="208"/>
      <c r="URT96" s="157"/>
      <c r="URU96" s="157"/>
      <c r="URV96" s="161"/>
      <c r="URW96" s="161"/>
      <c r="URX96" s="168"/>
      <c r="URY96" s="169"/>
      <c r="URZ96" s="170"/>
      <c r="USA96" s="167"/>
      <c r="USB96" s="43"/>
      <c r="USC96" s="208"/>
      <c r="USD96" s="157"/>
      <c r="USE96" s="157"/>
      <c r="USF96" s="161"/>
      <c r="USG96" s="161"/>
      <c r="USH96" s="168"/>
      <c r="USI96" s="169"/>
      <c r="USJ96" s="170"/>
      <c r="USK96" s="167"/>
      <c r="USL96" s="43"/>
      <c r="USM96" s="208"/>
      <c r="USN96" s="157"/>
      <c r="USO96" s="157"/>
      <c r="USP96" s="161"/>
      <c r="USQ96" s="161"/>
      <c r="USR96" s="168"/>
      <c r="USS96" s="169"/>
      <c r="UST96" s="170"/>
      <c r="USU96" s="167"/>
      <c r="USV96" s="43"/>
      <c r="USW96" s="208"/>
      <c r="USX96" s="157"/>
      <c r="USY96" s="157"/>
      <c r="USZ96" s="161"/>
      <c r="UTA96" s="161"/>
      <c r="UTB96" s="168"/>
      <c r="UTC96" s="169"/>
      <c r="UTD96" s="170"/>
      <c r="UTE96" s="167"/>
      <c r="UTF96" s="43"/>
      <c r="UTG96" s="208"/>
      <c r="UTH96" s="157"/>
      <c r="UTI96" s="157"/>
      <c r="UTJ96" s="161"/>
      <c r="UTK96" s="161"/>
      <c r="UTL96" s="168"/>
      <c r="UTM96" s="169"/>
      <c r="UTN96" s="170"/>
      <c r="UTO96" s="167"/>
      <c r="UTP96" s="43"/>
      <c r="UTQ96" s="208"/>
      <c r="UTR96" s="157"/>
      <c r="UTS96" s="157"/>
      <c r="UTT96" s="161"/>
      <c r="UTU96" s="161"/>
      <c r="UTV96" s="168"/>
      <c r="UTW96" s="169"/>
      <c r="UTX96" s="170"/>
      <c r="UTY96" s="167"/>
      <c r="UTZ96" s="43"/>
      <c r="UUA96" s="208"/>
      <c r="UUB96" s="157"/>
      <c r="UUC96" s="157"/>
      <c r="UUD96" s="161"/>
      <c r="UUE96" s="161"/>
      <c r="UUF96" s="168"/>
      <c r="UUG96" s="169"/>
      <c r="UUH96" s="170"/>
      <c r="UUI96" s="167"/>
      <c r="UUJ96" s="43"/>
      <c r="UUK96" s="208"/>
      <c r="UUL96" s="157"/>
      <c r="UUM96" s="157"/>
      <c r="UUN96" s="161"/>
      <c r="UUO96" s="161"/>
      <c r="UUP96" s="168"/>
      <c r="UUQ96" s="169"/>
      <c r="UUR96" s="170"/>
      <c r="UUS96" s="167"/>
      <c r="UUT96" s="43"/>
      <c r="UUU96" s="208"/>
      <c r="UUV96" s="157"/>
      <c r="UUW96" s="157"/>
      <c r="UUX96" s="161"/>
      <c r="UUY96" s="161"/>
      <c r="UUZ96" s="168"/>
      <c r="UVA96" s="169"/>
      <c r="UVB96" s="170"/>
      <c r="UVC96" s="167"/>
      <c r="UVD96" s="43"/>
      <c r="UVE96" s="208"/>
      <c r="UVF96" s="157"/>
      <c r="UVG96" s="157"/>
      <c r="UVH96" s="161"/>
      <c r="UVI96" s="161"/>
      <c r="UVJ96" s="168"/>
      <c r="UVK96" s="169"/>
      <c r="UVL96" s="170"/>
      <c r="UVM96" s="167"/>
      <c r="UVN96" s="43"/>
      <c r="UVO96" s="208"/>
      <c r="UVP96" s="157"/>
      <c r="UVQ96" s="157"/>
      <c r="UVR96" s="161"/>
      <c r="UVS96" s="161"/>
      <c r="UVT96" s="168"/>
      <c r="UVU96" s="169"/>
      <c r="UVV96" s="170"/>
      <c r="UVW96" s="167"/>
      <c r="UVX96" s="43"/>
      <c r="UVY96" s="208"/>
      <c r="UVZ96" s="157"/>
      <c r="UWA96" s="157"/>
      <c r="UWB96" s="161"/>
      <c r="UWC96" s="161"/>
      <c r="UWD96" s="168"/>
      <c r="UWE96" s="169"/>
      <c r="UWF96" s="170"/>
      <c r="UWG96" s="167"/>
      <c r="UWH96" s="43"/>
      <c r="UWI96" s="208"/>
      <c r="UWJ96" s="157"/>
      <c r="UWK96" s="157"/>
      <c r="UWL96" s="161"/>
      <c r="UWM96" s="161"/>
      <c r="UWN96" s="168"/>
      <c r="UWO96" s="169"/>
      <c r="UWP96" s="170"/>
      <c r="UWQ96" s="167"/>
      <c r="UWR96" s="43"/>
      <c r="UWS96" s="208"/>
      <c r="UWT96" s="157"/>
      <c r="UWU96" s="157"/>
      <c r="UWV96" s="161"/>
      <c r="UWW96" s="161"/>
      <c r="UWX96" s="168"/>
      <c r="UWY96" s="169"/>
      <c r="UWZ96" s="170"/>
      <c r="UXA96" s="167"/>
      <c r="UXB96" s="43"/>
      <c r="UXC96" s="208"/>
      <c r="UXD96" s="157"/>
      <c r="UXE96" s="157"/>
      <c r="UXF96" s="161"/>
      <c r="UXG96" s="161"/>
      <c r="UXH96" s="168"/>
      <c r="UXI96" s="169"/>
      <c r="UXJ96" s="170"/>
      <c r="UXK96" s="167"/>
      <c r="UXL96" s="43"/>
      <c r="UXM96" s="208"/>
      <c r="UXN96" s="157"/>
      <c r="UXO96" s="157"/>
      <c r="UXP96" s="161"/>
      <c r="UXQ96" s="161"/>
      <c r="UXR96" s="168"/>
      <c r="UXS96" s="169"/>
      <c r="UXT96" s="170"/>
      <c r="UXU96" s="167"/>
      <c r="UXV96" s="43"/>
      <c r="UXW96" s="208"/>
      <c r="UXX96" s="157"/>
      <c r="UXY96" s="157"/>
      <c r="UXZ96" s="161"/>
      <c r="UYA96" s="161"/>
      <c r="UYB96" s="168"/>
      <c r="UYC96" s="169"/>
      <c r="UYD96" s="170"/>
      <c r="UYE96" s="167"/>
      <c r="UYF96" s="43"/>
      <c r="UYG96" s="208"/>
      <c r="UYH96" s="157"/>
      <c r="UYI96" s="157"/>
      <c r="UYJ96" s="161"/>
      <c r="UYK96" s="161"/>
      <c r="UYL96" s="168"/>
      <c r="UYM96" s="169"/>
      <c r="UYN96" s="170"/>
      <c r="UYO96" s="167"/>
      <c r="UYP96" s="43"/>
      <c r="UYQ96" s="208"/>
      <c r="UYR96" s="157"/>
      <c r="UYS96" s="157"/>
      <c r="UYT96" s="161"/>
      <c r="UYU96" s="161"/>
      <c r="UYV96" s="168"/>
      <c r="UYW96" s="169"/>
      <c r="UYX96" s="170"/>
      <c r="UYY96" s="167"/>
      <c r="UYZ96" s="43"/>
      <c r="UZA96" s="208"/>
      <c r="UZB96" s="157"/>
      <c r="UZC96" s="157"/>
      <c r="UZD96" s="161"/>
      <c r="UZE96" s="161"/>
      <c r="UZF96" s="168"/>
      <c r="UZG96" s="169"/>
      <c r="UZH96" s="170"/>
      <c r="UZI96" s="167"/>
      <c r="UZJ96" s="43"/>
      <c r="UZK96" s="208"/>
      <c r="UZL96" s="157"/>
      <c r="UZM96" s="157"/>
      <c r="UZN96" s="161"/>
      <c r="UZO96" s="161"/>
      <c r="UZP96" s="168"/>
      <c r="UZQ96" s="169"/>
      <c r="UZR96" s="170"/>
      <c r="UZS96" s="167"/>
      <c r="UZT96" s="43"/>
      <c r="UZU96" s="208"/>
      <c r="UZV96" s="157"/>
      <c r="UZW96" s="157"/>
      <c r="UZX96" s="161"/>
      <c r="UZY96" s="161"/>
      <c r="UZZ96" s="168"/>
      <c r="VAA96" s="169"/>
      <c r="VAB96" s="170"/>
      <c r="VAC96" s="167"/>
      <c r="VAD96" s="43"/>
      <c r="VAE96" s="208"/>
      <c r="VAF96" s="157"/>
      <c r="VAG96" s="157"/>
      <c r="VAH96" s="161"/>
      <c r="VAI96" s="161"/>
      <c r="VAJ96" s="168"/>
      <c r="VAK96" s="169"/>
      <c r="VAL96" s="170"/>
      <c r="VAM96" s="167"/>
      <c r="VAN96" s="43"/>
      <c r="VAO96" s="208"/>
      <c r="VAP96" s="157"/>
      <c r="VAQ96" s="157"/>
      <c r="VAR96" s="161"/>
      <c r="VAS96" s="161"/>
      <c r="VAT96" s="168"/>
      <c r="VAU96" s="169"/>
      <c r="VAV96" s="170"/>
      <c r="VAW96" s="167"/>
      <c r="VAX96" s="43"/>
      <c r="VAY96" s="208"/>
      <c r="VAZ96" s="157"/>
      <c r="VBA96" s="157"/>
      <c r="VBB96" s="161"/>
      <c r="VBC96" s="161"/>
      <c r="VBD96" s="168"/>
      <c r="VBE96" s="169"/>
      <c r="VBF96" s="170"/>
      <c r="VBG96" s="167"/>
      <c r="VBH96" s="43"/>
      <c r="VBI96" s="208"/>
      <c r="VBJ96" s="157"/>
      <c r="VBK96" s="157"/>
      <c r="VBL96" s="161"/>
      <c r="VBM96" s="161"/>
      <c r="VBN96" s="168"/>
      <c r="VBO96" s="169"/>
      <c r="VBP96" s="170"/>
      <c r="VBQ96" s="167"/>
      <c r="VBR96" s="43"/>
      <c r="VBS96" s="208"/>
      <c r="VBT96" s="157"/>
      <c r="VBU96" s="157"/>
      <c r="VBV96" s="161"/>
      <c r="VBW96" s="161"/>
      <c r="VBX96" s="168"/>
      <c r="VBY96" s="169"/>
      <c r="VBZ96" s="170"/>
      <c r="VCA96" s="167"/>
      <c r="VCB96" s="43"/>
      <c r="VCC96" s="208"/>
      <c r="VCD96" s="157"/>
      <c r="VCE96" s="157"/>
      <c r="VCF96" s="161"/>
      <c r="VCG96" s="161"/>
      <c r="VCH96" s="168"/>
      <c r="VCI96" s="169"/>
      <c r="VCJ96" s="170"/>
      <c r="VCK96" s="167"/>
      <c r="VCL96" s="43"/>
      <c r="VCM96" s="208"/>
      <c r="VCN96" s="157"/>
      <c r="VCO96" s="157"/>
      <c r="VCP96" s="161"/>
      <c r="VCQ96" s="161"/>
      <c r="VCR96" s="168"/>
      <c r="VCS96" s="169"/>
      <c r="VCT96" s="170"/>
      <c r="VCU96" s="167"/>
      <c r="VCV96" s="43"/>
      <c r="VCW96" s="208"/>
      <c r="VCX96" s="157"/>
      <c r="VCY96" s="157"/>
      <c r="VCZ96" s="161"/>
      <c r="VDA96" s="161"/>
      <c r="VDB96" s="168"/>
      <c r="VDC96" s="169"/>
      <c r="VDD96" s="170"/>
      <c r="VDE96" s="167"/>
      <c r="VDF96" s="43"/>
      <c r="VDG96" s="208"/>
      <c r="VDH96" s="157"/>
      <c r="VDI96" s="157"/>
      <c r="VDJ96" s="161"/>
      <c r="VDK96" s="161"/>
      <c r="VDL96" s="168"/>
      <c r="VDM96" s="169"/>
      <c r="VDN96" s="170"/>
      <c r="VDO96" s="167"/>
      <c r="VDP96" s="43"/>
      <c r="VDQ96" s="208"/>
      <c r="VDR96" s="157"/>
      <c r="VDS96" s="157"/>
      <c r="VDT96" s="161"/>
      <c r="VDU96" s="161"/>
      <c r="VDV96" s="168"/>
      <c r="VDW96" s="169"/>
      <c r="VDX96" s="170"/>
      <c r="VDY96" s="167"/>
      <c r="VDZ96" s="43"/>
      <c r="VEA96" s="208"/>
      <c r="VEB96" s="157"/>
      <c r="VEC96" s="157"/>
      <c r="VED96" s="161"/>
      <c r="VEE96" s="161"/>
      <c r="VEF96" s="168"/>
      <c r="VEG96" s="169"/>
      <c r="VEH96" s="170"/>
      <c r="VEI96" s="167"/>
      <c r="VEJ96" s="43"/>
      <c r="VEK96" s="208"/>
      <c r="VEL96" s="157"/>
      <c r="VEM96" s="157"/>
      <c r="VEN96" s="161"/>
      <c r="VEO96" s="161"/>
      <c r="VEP96" s="168"/>
      <c r="VEQ96" s="169"/>
      <c r="VER96" s="170"/>
      <c r="VES96" s="167"/>
      <c r="VET96" s="43"/>
      <c r="VEU96" s="208"/>
      <c r="VEV96" s="157"/>
      <c r="VEW96" s="157"/>
      <c r="VEX96" s="161"/>
      <c r="VEY96" s="161"/>
      <c r="VEZ96" s="168"/>
      <c r="VFA96" s="169"/>
      <c r="VFB96" s="170"/>
      <c r="VFC96" s="167"/>
      <c r="VFD96" s="43"/>
      <c r="VFE96" s="208"/>
      <c r="VFF96" s="157"/>
      <c r="VFG96" s="157"/>
      <c r="VFH96" s="161"/>
      <c r="VFI96" s="161"/>
      <c r="VFJ96" s="168"/>
      <c r="VFK96" s="169"/>
      <c r="VFL96" s="170"/>
      <c r="VFM96" s="167"/>
      <c r="VFN96" s="43"/>
      <c r="VFO96" s="208"/>
      <c r="VFP96" s="157"/>
      <c r="VFQ96" s="157"/>
      <c r="VFR96" s="161"/>
      <c r="VFS96" s="161"/>
      <c r="VFT96" s="168"/>
      <c r="VFU96" s="169"/>
      <c r="VFV96" s="170"/>
      <c r="VFW96" s="167"/>
      <c r="VFX96" s="43"/>
      <c r="VFY96" s="208"/>
      <c r="VFZ96" s="157"/>
      <c r="VGA96" s="157"/>
      <c r="VGB96" s="161"/>
      <c r="VGC96" s="161"/>
      <c r="VGD96" s="168"/>
      <c r="VGE96" s="169"/>
      <c r="VGF96" s="170"/>
      <c r="VGG96" s="167"/>
      <c r="VGH96" s="43"/>
      <c r="VGI96" s="208"/>
      <c r="VGJ96" s="157"/>
      <c r="VGK96" s="157"/>
      <c r="VGL96" s="161"/>
      <c r="VGM96" s="161"/>
      <c r="VGN96" s="168"/>
      <c r="VGO96" s="169"/>
      <c r="VGP96" s="170"/>
      <c r="VGQ96" s="167"/>
      <c r="VGR96" s="43"/>
      <c r="VGS96" s="208"/>
      <c r="VGT96" s="157"/>
      <c r="VGU96" s="157"/>
      <c r="VGV96" s="161"/>
      <c r="VGW96" s="161"/>
      <c r="VGX96" s="168"/>
      <c r="VGY96" s="169"/>
      <c r="VGZ96" s="170"/>
      <c r="VHA96" s="167"/>
      <c r="VHB96" s="43"/>
      <c r="VHC96" s="208"/>
      <c r="VHD96" s="157"/>
      <c r="VHE96" s="157"/>
      <c r="VHF96" s="161"/>
      <c r="VHG96" s="161"/>
      <c r="VHH96" s="168"/>
      <c r="VHI96" s="169"/>
      <c r="VHJ96" s="170"/>
      <c r="VHK96" s="167"/>
      <c r="VHL96" s="43"/>
      <c r="VHM96" s="208"/>
      <c r="VHN96" s="157"/>
      <c r="VHO96" s="157"/>
      <c r="VHP96" s="161"/>
      <c r="VHQ96" s="161"/>
      <c r="VHR96" s="168"/>
      <c r="VHS96" s="169"/>
      <c r="VHT96" s="170"/>
      <c r="VHU96" s="167"/>
      <c r="VHV96" s="43"/>
      <c r="VHW96" s="208"/>
      <c r="VHX96" s="157"/>
      <c r="VHY96" s="157"/>
      <c r="VHZ96" s="161"/>
      <c r="VIA96" s="161"/>
      <c r="VIB96" s="168"/>
      <c r="VIC96" s="169"/>
      <c r="VID96" s="170"/>
      <c r="VIE96" s="167"/>
      <c r="VIF96" s="43"/>
      <c r="VIG96" s="208"/>
      <c r="VIH96" s="157"/>
      <c r="VII96" s="157"/>
      <c r="VIJ96" s="161"/>
      <c r="VIK96" s="161"/>
      <c r="VIL96" s="168"/>
      <c r="VIM96" s="169"/>
      <c r="VIN96" s="170"/>
      <c r="VIO96" s="167"/>
      <c r="VIP96" s="43"/>
      <c r="VIQ96" s="208"/>
      <c r="VIR96" s="157"/>
      <c r="VIS96" s="157"/>
      <c r="VIT96" s="161"/>
      <c r="VIU96" s="161"/>
      <c r="VIV96" s="168"/>
      <c r="VIW96" s="169"/>
      <c r="VIX96" s="170"/>
      <c r="VIY96" s="167"/>
      <c r="VIZ96" s="43"/>
      <c r="VJA96" s="208"/>
      <c r="VJB96" s="157"/>
      <c r="VJC96" s="157"/>
      <c r="VJD96" s="161"/>
      <c r="VJE96" s="161"/>
      <c r="VJF96" s="168"/>
      <c r="VJG96" s="169"/>
      <c r="VJH96" s="170"/>
      <c r="VJI96" s="167"/>
      <c r="VJJ96" s="43"/>
      <c r="VJK96" s="208"/>
      <c r="VJL96" s="157"/>
      <c r="VJM96" s="157"/>
      <c r="VJN96" s="161"/>
      <c r="VJO96" s="161"/>
      <c r="VJP96" s="168"/>
      <c r="VJQ96" s="169"/>
      <c r="VJR96" s="170"/>
      <c r="VJS96" s="167"/>
      <c r="VJT96" s="43"/>
      <c r="VJU96" s="208"/>
      <c r="VJV96" s="157"/>
      <c r="VJW96" s="157"/>
      <c r="VJX96" s="161"/>
      <c r="VJY96" s="161"/>
      <c r="VJZ96" s="168"/>
      <c r="VKA96" s="169"/>
      <c r="VKB96" s="170"/>
      <c r="VKC96" s="167"/>
      <c r="VKD96" s="43"/>
      <c r="VKE96" s="208"/>
      <c r="VKF96" s="157"/>
      <c r="VKG96" s="157"/>
      <c r="VKH96" s="161"/>
      <c r="VKI96" s="161"/>
      <c r="VKJ96" s="168"/>
      <c r="VKK96" s="169"/>
      <c r="VKL96" s="170"/>
      <c r="VKM96" s="167"/>
      <c r="VKN96" s="43"/>
      <c r="VKO96" s="208"/>
      <c r="VKP96" s="157"/>
      <c r="VKQ96" s="157"/>
      <c r="VKR96" s="161"/>
      <c r="VKS96" s="161"/>
      <c r="VKT96" s="168"/>
      <c r="VKU96" s="169"/>
      <c r="VKV96" s="170"/>
      <c r="VKW96" s="167"/>
      <c r="VKX96" s="43"/>
      <c r="VKY96" s="208"/>
      <c r="VKZ96" s="157"/>
      <c r="VLA96" s="157"/>
      <c r="VLB96" s="161"/>
      <c r="VLC96" s="161"/>
      <c r="VLD96" s="168"/>
      <c r="VLE96" s="169"/>
      <c r="VLF96" s="170"/>
      <c r="VLG96" s="167"/>
      <c r="VLH96" s="43"/>
      <c r="VLI96" s="208"/>
      <c r="VLJ96" s="157"/>
      <c r="VLK96" s="157"/>
      <c r="VLL96" s="161"/>
      <c r="VLM96" s="161"/>
      <c r="VLN96" s="168"/>
      <c r="VLO96" s="169"/>
      <c r="VLP96" s="170"/>
      <c r="VLQ96" s="167"/>
      <c r="VLR96" s="43"/>
      <c r="VLS96" s="208"/>
      <c r="VLT96" s="157"/>
      <c r="VLU96" s="157"/>
      <c r="VLV96" s="161"/>
      <c r="VLW96" s="161"/>
      <c r="VLX96" s="168"/>
      <c r="VLY96" s="169"/>
      <c r="VLZ96" s="170"/>
      <c r="VMA96" s="167"/>
      <c r="VMB96" s="43"/>
      <c r="VMC96" s="208"/>
      <c r="VMD96" s="157"/>
      <c r="VME96" s="157"/>
      <c r="VMF96" s="161"/>
      <c r="VMG96" s="161"/>
      <c r="VMH96" s="168"/>
      <c r="VMI96" s="169"/>
      <c r="VMJ96" s="170"/>
      <c r="VMK96" s="167"/>
      <c r="VML96" s="43"/>
      <c r="VMM96" s="208"/>
      <c r="VMN96" s="157"/>
      <c r="VMO96" s="157"/>
      <c r="VMP96" s="161"/>
      <c r="VMQ96" s="161"/>
      <c r="VMR96" s="168"/>
      <c r="VMS96" s="169"/>
      <c r="VMT96" s="170"/>
      <c r="VMU96" s="167"/>
      <c r="VMV96" s="43"/>
      <c r="VMW96" s="208"/>
      <c r="VMX96" s="157"/>
      <c r="VMY96" s="157"/>
      <c r="VMZ96" s="161"/>
      <c r="VNA96" s="161"/>
      <c r="VNB96" s="168"/>
      <c r="VNC96" s="169"/>
      <c r="VND96" s="170"/>
      <c r="VNE96" s="167"/>
      <c r="VNF96" s="43"/>
      <c r="VNG96" s="208"/>
      <c r="VNH96" s="157"/>
      <c r="VNI96" s="157"/>
      <c r="VNJ96" s="161"/>
      <c r="VNK96" s="161"/>
      <c r="VNL96" s="168"/>
      <c r="VNM96" s="169"/>
      <c r="VNN96" s="170"/>
      <c r="VNO96" s="167"/>
      <c r="VNP96" s="43"/>
      <c r="VNQ96" s="208"/>
      <c r="VNR96" s="157"/>
      <c r="VNS96" s="157"/>
      <c r="VNT96" s="161"/>
      <c r="VNU96" s="161"/>
      <c r="VNV96" s="168"/>
      <c r="VNW96" s="169"/>
      <c r="VNX96" s="170"/>
      <c r="VNY96" s="167"/>
      <c r="VNZ96" s="43"/>
      <c r="VOA96" s="208"/>
      <c r="VOB96" s="157"/>
      <c r="VOC96" s="157"/>
      <c r="VOD96" s="161"/>
      <c r="VOE96" s="161"/>
      <c r="VOF96" s="168"/>
      <c r="VOG96" s="169"/>
      <c r="VOH96" s="170"/>
      <c r="VOI96" s="167"/>
      <c r="VOJ96" s="43"/>
      <c r="VOK96" s="208"/>
      <c r="VOL96" s="157"/>
      <c r="VOM96" s="157"/>
      <c r="VON96" s="161"/>
      <c r="VOO96" s="161"/>
      <c r="VOP96" s="168"/>
      <c r="VOQ96" s="169"/>
      <c r="VOR96" s="170"/>
      <c r="VOS96" s="167"/>
      <c r="VOT96" s="43"/>
      <c r="VOU96" s="208"/>
      <c r="VOV96" s="157"/>
      <c r="VOW96" s="157"/>
      <c r="VOX96" s="161"/>
      <c r="VOY96" s="161"/>
      <c r="VOZ96" s="168"/>
      <c r="VPA96" s="169"/>
      <c r="VPB96" s="170"/>
      <c r="VPC96" s="167"/>
      <c r="VPD96" s="43"/>
      <c r="VPE96" s="208"/>
      <c r="VPF96" s="157"/>
      <c r="VPG96" s="157"/>
      <c r="VPH96" s="161"/>
      <c r="VPI96" s="161"/>
      <c r="VPJ96" s="168"/>
      <c r="VPK96" s="169"/>
      <c r="VPL96" s="170"/>
      <c r="VPM96" s="167"/>
      <c r="VPN96" s="43"/>
      <c r="VPO96" s="208"/>
      <c r="VPP96" s="157"/>
      <c r="VPQ96" s="157"/>
      <c r="VPR96" s="161"/>
      <c r="VPS96" s="161"/>
      <c r="VPT96" s="168"/>
      <c r="VPU96" s="169"/>
      <c r="VPV96" s="170"/>
      <c r="VPW96" s="167"/>
      <c r="VPX96" s="43"/>
      <c r="VPY96" s="208"/>
      <c r="VPZ96" s="157"/>
      <c r="VQA96" s="157"/>
      <c r="VQB96" s="161"/>
      <c r="VQC96" s="161"/>
      <c r="VQD96" s="168"/>
      <c r="VQE96" s="169"/>
      <c r="VQF96" s="170"/>
      <c r="VQG96" s="167"/>
      <c r="VQH96" s="43"/>
      <c r="VQI96" s="208"/>
      <c r="VQJ96" s="157"/>
      <c r="VQK96" s="157"/>
      <c r="VQL96" s="161"/>
      <c r="VQM96" s="161"/>
      <c r="VQN96" s="168"/>
      <c r="VQO96" s="169"/>
      <c r="VQP96" s="170"/>
      <c r="VQQ96" s="167"/>
      <c r="VQR96" s="43"/>
      <c r="VQS96" s="208"/>
      <c r="VQT96" s="157"/>
      <c r="VQU96" s="157"/>
      <c r="VQV96" s="161"/>
      <c r="VQW96" s="161"/>
      <c r="VQX96" s="168"/>
      <c r="VQY96" s="169"/>
      <c r="VQZ96" s="170"/>
      <c r="VRA96" s="167"/>
      <c r="VRB96" s="43"/>
      <c r="VRC96" s="208"/>
      <c r="VRD96" s="157"/>
      <c r="VRE96" s="157"/>
      <c r="VRF96" s="161"/>
      <c r="VRG96" s="161"/>
      <c r="VRH96" s="168"/>
      <c r="VRI96" s="169"/>
      <c r="VRJ96" s="170"/>
      <c r="VRK96" s="167"/>
      <c r="VRL96" s="43"/>
      <c r="VRM96" s="208"/>
      <c r="VRN96" s="157"/>
      <c r="VRO96" s="157"/>
      <c r="VRP96" s="161"/>
      <c r="VRQ96" s="161"/>
      <c r="VRR96" s="168"/>
      <c r="VRS96" s="169"/>
      <c r="VRT96" s="170"/>
      <c r="VRU96" s="167"/>
      <c r="VRV96" s="43"/>
      <c r="VRW96" s="208"/>
      <c r="VRX96" s="157"/>
      <c r="VRY96" s="157"/>
      <c r="VRZ96" s="161"/>
      <c r="VSA96" s="161"/>
      <c r="VSB96" s="168"/>
      <c r="VSC96" s="169"/>
      <c r="VSD96" s="170"/>
      <c r="VSE96" s="167"/>
      <c r="VSF96" s="43"/>
      <c r="VSG96" s="208"/>
      <c r="VSH96" s="157"/>
      <c r="VSI96" s="157"/>
      <c r="VSJ96" s="161"/>
      <c r="VSK96" s="161"/>
      <c r="VSL96" s="168"/>
      <c r="VSM96" s="169"/>
      <c r="VSN96" s="170"/>
      <c r="VSO96" s="167"/>
      <c r="VSP96" s="43"/>
      <c r="VSQ96" s="208"/>
      <c r="VSR96" s="157"/>
      <c r="VSS96" s="157"/>
      <c r="VST96" s="161"/>
      <c r="VSU96" s="161"/>
      <c r="VSV96" s="168"/>
      <c r="VSW96" s="169"/>
      <c r="VSX96" s="170"/>
      <c r="VSY96" s="167"/>
      <c r="VSZ96" s="43"/>
      <c r="VTA96" s="208"/>
      <c r="VTB96" s="157"/>
      <c r="VTC96" s="157"/>
      <c r="VTD96" s="161"/>
      <c r="VTE96" s="161"/>
      <c r="VTF96" s="168"/>
      <c r="VTG96" s="169"/>
      <c r="VTH96" s="170"/>
      <c r="VTI96" s="167"/>
      <c r="VTJ96" s="43"/>
      <c r="VTK96" s="208"/>
      <c r="VTL96" s="157"/>
      <c r="VTM96" s="157"/>
      <c r="VTN96" s="161"/>
      <c r="VTO96" s="161"/>
      <c r="VTP96" s="168"/>
      <c r="VTQ96" s="169"/>
      <c r="VTR96" s="170"/>
      <c r="VTS96" s="167"/>
      <c r="VTT96" s="43"/>
      <c r="VTU96" s="208"/>
      <c r="VTV96" s="157"/>
      <c r="VTW96" s="157"/>
      <c r="VTX96" s="161"/>
      <c r="VTY96" s="161"/>
      <c r="VTZ96" s="168"/>
      <c r="VUA96" s="169"/>
      <c r="VUB96" s="170"/>
      <c r="VUC96" s="167"/>
      <c r="VUD96" s="43"/>
      <c r="VUE96" s="208"/>
      <c r="VUF96" s="157"/>
      <c r="VUG96" s="157"/>
      <c r="VUH96" s="161"/>
      <c r="VUI96" s="161"/>
      <c r="VUJ96" s="168"/>
      <c r="VUK96" s="169"/>
      <c r="VUL96" s="170"/>
      <c r="VUM96" s="167"/>
      <c r="VUN96" s="43"/>
      <c r="VUO96" s="208"/>
      <c r="VUP96" s="157"/>
      <c r="VUQ96" s="157"/>
      <c r="VUR96" s="161"/>
      <c r="VUS96" s="161"/>
      <c r="VUT96" s="168"/>
      <c r="VUU96" s="169"/>
      <c r="VUV96" s="170"/>
      <c r="VUW96" s="167"/>
      <c r="VUX96" s="43"/>
      <c r="VUY96" s="208"/>
      <c r="VUZ96" s="157"/>
      <c r="VVA96" s="157"/>
      <c r="VVB96" s="161"/>
      <c r="VVC96" s="161"/>
      <c r="VVD96" s="168"/>
      <c r="VVE96" s="169"/>
      <c r="VVF96" s="170"/>
      <c r="VVG96" s="167"/>
      <c r="VVH96" s="43"/>
      <c r="VVI96" s="208"/>
      <c r="VVJ96" s="157"/>
      <c r="VVK96" s="157"/>
      <c r="VVL96" s="161"/>
      <c r="VVM96" s="161"/>
      <c r="VVN96" s="168"/>
      <c r="VVO96" s="169"/>
      <c r="VVP96" s="170"/>
      <c r="VVQ96" s="167"/>
      <c r="VVR96" s="43"/>
      <c r="VVS96" s="208"/>
      <c r="VVT96" s="157"/>
      <c r="VVU96" s="157"/>
      <c r="VVV96" s="161"/>
      <c r="VVW96" s="161"/>
      <c r="VVX96" s="168"/>
      <c r="VVY96" s="169"/>
      <c r="VVZ96" s="170"/>
      <c r="VWA96" s="167"/>
      <c r="VWB96" s="43"/>
      <c r="VWC96" s="208"/>
      <c r="VWD96" s="157"/>
      <c r="VWE96" s="157"/>
      <c r="VWF96" s="161"/>
      <c r="VWG96" s="161"/>
      <c r="VWH96" s="168"/>
      <c r="VWI96" s="169"/>
      <c r="VWJ96" s="170"/>
      <c r="VWK96" s="167"/>
      <c r="VWL96" s="43"/>
      <c r="VWM96" s="208"/>
      <c r="VWN96" s="157"/>
      <c r="VWO96" s="157"/>
      <c r="VWP96" s="161"/>
      <c r="VWQ96" s="161"/>
      <c r="VWR96" s="168"/>
      <c r="VWS96" s="169"/>
      <c r="VWT96" s="170"/>
      <c r="VWU96" s="167"/>
      <c r="VWV96" s="43"/>
      <c r="VWW96" s="208"/>
      <c r="VWX96" s="157"/>
      <c r="VWY96" s="157"/>
      <c r="VWZ96" s="161"/>
      <c r="VXA96" s="161"/>
      <c r="VXB96" s="168"/>
      <c r="VXC96" s="169"/>
      <c r="VXD96" s="170"/>
      <c r="VXE96" s="167"/>
      <c r="VXF96" s="43"/>
      <c r="VXG96" s="208"/>
      <c r="VXH96" s="157"/>
      <c r="VXI96" s="157"/>
      <c r="VXJ96" s="161"/>
      <c r="VXK96" s="161"/>
      <c r="VXL96" s="168"/>
      <c r="VXM96" s="169"/>
      <c r="VXN96" s="170"/>
      <c r="VXO96" s="167"/>
      <c r="VXP96" s="43"/>
      <c r="VXQ96" s="208"/>
      <c r="VXR96" s="157"/>
      <c r="VXS96" s="157"/>
      <c r="VXT96" s="161"/>
      <c r="VXU96" s="161"/>
      <c r="VXV96" s="168"/>
      <c r="VXW96" s="169"/>
      <c r="VXX96" s="170"/>
      <c r="VXY96" s="167"/>
      <c r="VXZ96" s="43"/>
      <c r="VYA96" s="208"/>
      <c r="VYB96" s="157"/>
      <c r="VYC96" s="157"/>
      <c r="VYD96" s="161"/>
      <c r="VYE96" s="161"/>
      <c r="VYF96" s="168"/>
      <c r="VYG96" s="169"/>
      <c r="VYH96" s="170"/>
      <c r="VYI96" s="167"/>
      <c r="VYJ96" s="43"/>
      <c r="VYK96" s="208"/>
      <c r="VYL96" s="157"/>
      <c r="VYM96" s="157"/>
      <c r="VYN96" s="161"/>
      <c r="VYO96" s="161"/>
      <c r="VYP96" s="168"/>
      <c r="VYQ96" s="169"/>
      <c r="VYR96" s="170"/>
      <c r="VYS96" s="167"/>
      <c r="VYT96" s="43"/>
      <c r="VYU96" s="208"/>
      <c r="VYV96" s="157"/>
      <c r="VYW96" s="157"/>
      <c r="VYX96" s="161"/>
      <c r="VYY96" s="161"/>
      <c r="VYZ96" s="168"/>
      <c r="VZA96" s="169"/>
      <c r="VZB96" s="170"/>
      <c r="VZC96" s="167"/>
      <c r="VZD96" s="43"/>
      <c r="VZE96" s="208"/>
      <c r="VZF96" s="157"/>
      <c r="VZG96" s="157"/>
      <c r="VZH96" s="161"/>
      <c r="VZI96" s="161"/>
      <c r="VZJ96" s="168"/>
      <c r="VZK96" s="169"/>
      <c r="VZL96" s="170"/>
      <c r="VZM96" s="167"/>
      <c r="VZN96" s="43"/>
      <c r="VZO96" s="208"/>
      <c r="VZP96" s="157"/>
      <c r="VZQ96" s="157"/>
      <c r="VZR96" s="161"/>
      <c r="VZS96" s="161"/>
      <c r="VZT96" s="168"/>
      <c r="VZU96" s="169"/>
      <c r="VZV96" s="170"/>
      <c r="VZW96" s="167"/>
      <c r="VZX96" s="43"/>
      <c r="VZY96" s="208"/>
      <c r="VZZ96" s="157"/>
      <c r="WAA96" s="157"/>
      <c r="WAB96" s="161"/>
      <c r="WAC96" s="161"/>
      <c r="WAD96" s="168"/>
      <c r="WAE96" s="169"/>
      <c r="WAF96" s="170"/>
      <c r="WAG96" s="167"/>
      <c r="WAH96" s="43"/>
      <c r="WAI96" s="208"/>
      <c r="WAJ96" s="157"/>
      <c r="WAK96" s="157"/>
      <c r="WAL96" s="161"/>
      <c r="WAM96" s="161"/>
      <c r="WAN96" s="168"/>
      <c r="WAO96" s="169"/>
      <c r="WAP96" s="170"/>
      <c r="WAQ96" s="167"/>
      <c r="WAR96" s="43"/>
      <c r="WAS96" s="208"/>
      <c r="WAT96" s="157"/>
      <c r="WAU96" s="157"/>
      <c r="WAV96" s="161"/>
      <c r="WAW96" s="161"/>
      <c r="WAX96" s="168"/>
      <c r="WAY96" s="169"/>
      <c r="WAZ96" s="170"/>
      <c r="WBA96" s="167"/>
      <c r="WBB96" s="43"/>
      <c r="WBC96" s="208"/>
      <c r="WBD96" s="157"/>
      <c r="WBE96" s="157"/>
      <c r="WBF96" s="161"/>
      <c r="WBG96" s="161"/>
      <c r="WBH96" s="168"/>
      <c r="WBI96" s="169"/>
      <c r="WBJ96" s="170"/>
      <c r="WBK96" s="167"/>
      <c r="WBL96" s="43"/>
      <c r="WBM96" s="208"/>
      <c r="WBN96" s="157"/>
      <c r="WBO96" s="157"/>
      <c r="WBP96" s="161"/>
      <c r="WBQ96" s="161"/>
      <c r="WBR96" s="168"/>
      <c r="WBS96" s="169"/>
      <c r="WBT96" s="170"/>
      <c r="WBU96" s="167"/>
      <c r="WBV96" s="43"/>
      <c r="WBW96" s="208"/>
      <c r="WBX96" s="157"/>
      <c r="WBY96" s="157"/>
      <c r="WBZ96" s="161"/>
      <c r="WCA96" s="161"/>
      <c r="WCB96" s="168"/>
      <c r="WCC96" s="169"/>
      <c r="WCD96" s="170"/>
      <c r="WCE96" s="167"/>
      <c r="WCF96" s="43"/>
      <c r="WCG96" s="208"/>
      <c r="WCH96" s="157"/>
      <c r="WCI96" s="157"/>
      <c r="WCJ96" s="161"/>
      <c r="WCK96" s="161"/>
      <c r="WCL96" s="168"/>
      <c r="WCM96" s="169"/>
      <c r="WCN96" s="170"/>
      <c r="WCO96" s="167"/>
      <c r="WCP96" s="43"/>
      <c r="WCQ96" s="208"/>
      <c r="WCR96" s="157"/>
      <c r="WCS96" s="157"/>
      <c r="WCT96" s="161"/>
      <c r="WCU96" s="161"/>
      <c r="WCV96" s="168"/>
      <c r="WCW96" s="169"/>
      <c r="WCX96" s="170"/>
      <c r="WCY96" s="167"/>
      <c r="WCZ96" s="43"/>
      <c r="WDA96" s="208"/>
      <c r="WDB96" s="157"/>
      <c r="WDC96" s="157"/>
      <c r="WDD96" s="161"/>
      <c r="WDE96" s="161"/>
      <c r="WDF96" s="168"/>
      <c r="WDG96" s="169"/>
      <c r="WDH96" s="170"/>
      <c r="WDI96" s="167"/>
      <c r="WDJ96" s="43"/>
      <c r="WDK96" s="208"/>
      <c r="WDL96" s="157"/>
      <c r="WDM96" s="157"/>
      <c r="WDN96" s="161"/>
      <c r="WDO96" s="161"/>
      <c r="WDP96" s="168"/>
      <c r="WDQ96" s="169"/>
      <c r="WDR96" s="170"/>
      <c r="WDS96" s="167"/>
      <c r="WDT96" s="43"/>
      <c r="WDU96" s="208"/>
      <c r="WDV96" s="157"/>
      <c r="WDW96" s="157"/>
      <c r="WDX96" s="161"/>
      <c r="WDY96" s="161"/>
      <c r="WDZ96" s="168"/>
      <c r="WEA96" s="169"/>
      <c r="WEB96" s="170"/>
      <c r="WEC96" s="167"/>
      <c r="WED96" s="43"/>
      <c r="WEE96" s="208"/>
      <c r="WEF96" s="157"/>
      <c r="WEG96" s="157"/>
      <c r="WEH96" s="161"/>
      <c r="WEI96" s="161"/>
      <c r="WEJ96" s="168"/>
      <c r="WEK96" s="169"/>
      <c r="WEL96" s="170"/>
      <c r="WEM96" s="167"/>
      <c r="WEN96" s="43"/>
      <c r="WEO96" s="208"/>
      <c r="WEP96" s="157"/>
      <c r="WEQ96" s="157"/>
      <c r="WER96" s="161"/>
      <c r="WES96" s="161"/>
      <c r="WET96" s="168"/>
      <c r="WEU96" s="169"/>
      <c r="WEV96" s="170"/>
      <c r="WEW96" s="167"/>
      <c r="WEX96" s="43"/>
      <c r="WEY96" s="208"/>
      <c r="WEZ96" s="157"/>
      <c r="WFA96" s="157"/>
      <c r="WFB96" s="161"/>
      <c r="WFC96" s="161"/>
      <c r="WFD96" s="168"/>
      <c r="WFE96" s="169"/>
      <c r="WFF96" s="170"/>
      <c r="WFG96" s="167"/>
      <c r="WFH96" s="43"/>
      <c r="WFI96" s="208"/>
      <c r="WFJ96" s="157"/>
      <c r="WFK96" s="157"/>
      <c r="WFL96" s="161"/>
      <c r="WFM96" s="161"/>
      <c r="WFN96" s="168"/>
      <c r="WFO96" s="169"/>
      <c r="WFP96" s="170"/>
      <c r="WFQ96" s="167"/>
      <c r="WFR96" s="43"/>
      <c r="WFS96" s="208"/>
      <c r="WFT96" s="157"/>
      <c r="WFU96" s="157"/>
      <c r="WFV96" s="161"/>
      <c r="WFW96" s="161"/>
      <c r="WFX96" s="168"/>
      <c r="WFY96" s="169"/>
      <c r="WFZ96" s="170"/>
      <c r="WGA96" s="167"/>
      <c r="WGB96" s="43"/>
      <c r="WGC96" s="208"/>
      <c r="WGD96" s="157"/>
      <c r="WGE96" s="157"/>
      <c r="WGF96" s="161"/>
      <c r="WGG96" s="161"/>
      <c r="WGH96" s="168"/>
      <c r="WGI96" s="169"/>
      <c r="WGJ96" s="170"/>
      <c r="WGK96" s="167"/>
      <c r="WGL96" s="43"/>
      <c r="WGM96" s="208"/>
      <c r="WGN96" s="157"/>
      <c r="WGO96" s="157"/>
      <c r="WGP96" s="161"/>
      <c r="WGQ96" s="161"/>
      <c r="WGR96" s="168"/>
      <c r="WGS96" s="169"/>
      <c r="WGT96" s="170"/>
      <c r="WGU96" s="167"/>
      <c r="WGV96" s="43"/>
      <c r="WGW96" s="208"/>
      <c r="WGX96" s="157"/>
      <c r="WGY96" s="157"/>
      <c r="WGZ96" s="161"/>
      <c r="WHA96" s="161"/>
      <c r="WHB96" s="168"/>
      <c r="WHC96" s="169"/>
      <c r="WHD96" s="170"/>
      <c r="WHE96" s="167"/>
      <c r="WHF96" s="43"/>
      <c r="WHG96" s="208"/>
      <c r="WHH96" s="157"/>
      <c r="WHI96" s="157"/>
      <c r="WHJ96" s="161"/>
      <c r="WHK96" s="161"/>
      <c r="WHL96" s="168"/>
      <c r="WHM96" s="169"/>
      <c r="WHN96" s="170"/>
      <c r="WHO96" s="167"/>
      <c r="WHP96" s="43"/>
      <c r="WHQ96" s="208"/>
      <c r="WHR96" s="157"/>
      <c r="WHS96" s="157"/>
      <c r="WHT96" s="161"/>
      <c r="WHU96" s="161"/>
      <c r="WHV96" s="168"/>
      <c r="WHW96" s="169"/>
      <c r="WHX96" s="170"/>
      <c r="WHY96" s="167"/>
      <c r="WHZ96" s="43"/>
      <c r="WIA96" s="208"/>
      <c r="WIB96" s="157"/>
      <c r="WIC96" s="157"/>
      <c r="WID96" s="161"/>
      <c r="WIE96" s="161"/>
      <c r="WIF96" s="168"/>
      <c r="WIG96" s="169"/>
      <c r="WIH96" s="170"/>
      <c r="WII96" s="167"/>
      <c r="WIJ96" s="43"/>
      <c r="WIK96" s="208"/>
      <c r="WIL96" s="157"/>
      <c r="WIM96" s="157"/>
      <c r="WIN96" s="161"/>
      <c r="WIO96" s="161"/>
      <c r="WIP96" s="168"/>
      <c r="WIQ96" s="169"/>
      <c r="WIR96" s="170"/>
      <c r="WIS96" s="167"/>
      <c r="WIT96" s="43"/>
      <c r="WIU96" s="208"/>
      <c r="WIV96" s="157"/>
      <c r="WIW96" s="157"/>
      <c r="WIX96" s="161"/>
      <c r="WIY96" s="161"/>
      <c r="WIZ96" s="168"/>
      <c r="WJA96" s="169"/>
      <c r="WJB96" s="170"/>
      <c r="WJC96" s="167"/>
      <c r="WJD96" s="43"/>
      <c r="WJE96" s="208"/>
      <c r="WJF96" s="157"/>
      <c r="WJG96" s="157"/>
      <c r="WJH96" s="161"/>
      <c r="WJI96" s="161"/>
      <c r="WJJ96" s="168"/>
      <c r="WJK96" s="169"/>
      <c r="WJL96" s="170"/>
      <c r="WJM96" s="167"/>
      <c r="WJN96" s="43"/>
      <c r="WJO96" s="208"/>
      <c r="WJP96" s="157"/>
      <c r="WJQ96" s="157"/>
      <c r="WJR96" s="161"/>
      <c r="WJS96" s="161"/>
      <c r="WJT96" s="168"/>
      <c r="WJU96" s="169"/>
      <c r="WJV96" s="170"/>
      <c r="WJW96" s="167"/>
      <c r="WJX96" s="43"/>
      <c r="WJY96" s="208"/>
      <c r="WJZ96" s="157"/>
      <c r="WKA96" s="157"/>
      <c r="WKB96" s="161"/>
      <c r="WKC96" s="161"/>
      <c r="WKD96" s="168"/>
      <c r="WKE96" s="169"/>
      <c r="WKF96" s="170"/>
      <c r="WKG96" s="167"/>
      <c r="WKH96" s="43"/>
      <c r="WKI96" s="208"/>
      <c r="WKJ96" s="157"/>
      <c r="WKK96" s="157"/>
      <c r="WKL96" s="161"/>
      <c r="WKM96" s="161"/>
      <c r="WKN96" s="168"/>
      <c r="WKO96" s="169"/>
      <c r="WKP96" s="170"/>
      <c r="WKQ96" s="167"/>
      <c r="WKR96" s="43"/>
      <c r="WKS96" s="208"/>
      <c r="WKT96" s="157"/>
      <c r="WKU96" s="157"/>
      <c r="WKV96" s="161"/>
      <c r="WKW96" s="161"/>
      <c r="WKX96" s="168"/>
      <c r="WKY96" s="169"/>
      <c r="WKZ96" s="170"/>
      <c r="WLA96" s="167"/>
      <c r="WLB96" s="43"/>
      <c r="WLC96" s="208"/>
      <c r="WLD96" s="157"/>
      <c r="WLE96" s="157"/>
      <c r="WLF96" s="161"/>
      <c r="WLG96" s="161"/>
      <c r="WLH96" s="168"/>
      <c r="WLI96" s="169"/>
      <c r="WLJ96" s="170"/>
      <c r="WLK96" s="167"/>
      <c r="WLL96" s="43"/>
      <c r="WLM96" s="208"/>
      <c r="WLN96" s="157"/>
      <c r="WLO96" s="157"/>
      <c r="WLP96" s="161"/>
      <c r="WLQ96" s="161"/>
      <c r="WLR96" s="168"/>
      <c r="WLS96" s="169"/>
      <c r="WLT96" s="170"/>
      <c r="WLU96" s="167"/>
      <c r="WLV96" s="43"/>
      <c r="WLW96" s="208"/>
      <c r="WLX96" s="157"/>
      <c r="WLY96" s="157"/>
      <c r="WLZ96" s="161"/>
      <c r="WMA96" s="161"/>
      <c r="WMB96" s="168"/>
      <c r="WMC96" s="169"/>
      <c r="WMD96" s="170"/>
      <c r="WME96" s="167"/>
      <c r="WMF96" s="43"/>
      <c r="WMG96" s="208"/>
      <c r="WMH96" s="157"/>
      <c r="WMI96" s="157"/>
      <c r="WMJ96" s="161"/>
      <c r="WMK96" s="161"/>
      <c r="WML96" s="168"/>
      <c r="WMM96" s="169"/>
      <c r="WMN96" s="170"/>
      <c r="WMO96" s="167"/>
      <c r="WMP96" s="43"/>
      <c r="WMQ96" s="208"/>
      <c r="WMR96" s="157"/>
      <c r="WMS96" s="157"/>
      <c r="WMT96" s="161"/>
      <c r="WMU96" s="161"/>
      <c r="WMV96" s="168"/>
      <c r="WMW96" s="169"/>
      <c r="WMX96" s="170"/>
      <c r="WMY96" s="167"/>
      <c r="WMZ96" s="43"/>
      <c r="WNA96" s="208"/>
      <c r="WNB96" s="157"/>
      <c r="WNC96" s="157"/>
      <c r="WND96" s="161"/>
      <c r="WNE96" s="161"/>
      <c r="WNF96" s="168"/>
      <c r="WNG96" s="169"/>
      <c r="WNH96" s="170"/>
      <c r="WNI96" s="167"/>
      <c r="WNJ96" s="43"/>
      <c r="WNK96" s="208"/>
      <c r="WNL96" s="157"/>
      <c r="WNM96" s="157"/>
      <c r="WNN96" s="161"/>
      <c r="WNO96" s="161"/>
      <c r="WNP96" s="168"/>
      <c r="WNQ96" s="169"/>
      <c r="WNR96" s="170"/>
      <c r="WNS96" s="167"/>
      <c r="WNT96" s="43"/>
      <c r="WNU96" s="208"/>
      <c r="WNV96" s="157"/>
      <c r="WNW96" s="157"/>
      <c r="WNX96" s="161"/>
      <c r="WNY96" s="161"/>
      <c r="WNZ96" s="168"/>
      <c r="WOA96" s="169"/>
      <c r="WOB96" s="170"/>
      <c r="WOC96" s="167"/>
      <c r="WOD96" s="43"/>
      <c r="WOE96" s="208"/>
      <c r="WOF96" s="157"/>
      <c r="WOG96" s="157"/>
      <c r="WOH96" s="161"/>
      <c r="WOI96" s="161"/>
      <c r="WOJ96" s="168"/>
      <c r="WOK96" s="169"/>
      <c r="WOL96" s="170"/>
      <c r="WOM96" s="167"/>
      <c r="WON96" s="43"/>
      <c r="WOO96" s="208"/>
      <c r="WOP96" s="157"/>
      <c r="WOQ96" s="157"/>
      <c r="WOR96" s="161"/>
      <c r="WOS96" s="161"/>
      <c r="WOT96" s="168"/>
      <c r="WOU96" s="169"/>
      <c r="WOV96" s="170"/>
      <c r="WOW96" s="167"/>
      <c r="WOX96" s="43"/>
      <c r="WOY96" s="208"/>
      <c r="WOZ96" s="157"/>
      <c r="WPA96" s="157"/>
      <c r="WPB96" s="161"/>
      <c r="WPC96" s="161"/>
      <c r="WPD96" s="168"/>
      <c r="WPE96" s="169"/>
      <c r="WPF96" s="170"/>
      <c r="WPG96" s="167"/>
      <c r="WPH96" s="43"/>
      <c r="WPI96" s="208"/>
      <c r="WPJ96" s="157"/>
      <c r="WPK96" s="157"/>
      <c r="WPL96" s="161"/>
      <c r="WPM96" s="161"/>
      <c r="WPN96" s="168"/>
      <c r="WPO96" s="169"/>
      <c r="WPP96" s="170"/>
      <c r="WPQ96" s="167"/>
      <c r="WPR96" s="43"/>
      <c r="WPS96" s="208"/>
      <c r="WPT96" s="157"/>
      <c r="WPU96" s="157"/>
      <c r="WPV96" s="161"/>
      <c r="WPW96" s="161"/>
      <c r="WPX96" s="168"/>
      <c r="WPY96" s="169"/>
      <c r="WPZ96" s="170"/>
      <c r="WQA96" s="167"/>
      <c r="WQB96" s="43"/>
      <c r="WQC96" s="208"/>
      <c r="WQD96" s="157"/>
      <c r="WQE96" s="157"/>
      <c r="WQF96" s="161"/>
      <c r="WQG96" s="161"/>
      <c r="WQH96" s="168"/>
      <c r="WQI96" s="169"/>
      <c r="WQJ96" s="170"/>
      <c r="WQK96" s="167"/>
      <c r="WQL96" s="43"/>
      <c r="WQM96" s="208"/>
      <c r="WQN96" s="157"/>
      <c r="WQO96" s="157"/>
      <c r="WQP96" s="161"/>
      <c r="WQQ96" s="161"/>
      <c r="WQR96" s="168"/>
      <c r="WQS96" s="169"/>
      <c r="WQT96" s="170"/>
      <c r="WQU96" s="167"/>
      <c r="WQV96" s="43"/>
      <c r="WQW96" s="208"/>
      <c r="WQX96" s="157"/>
      <c r="WQY96" s="157"/>
      <c r="WQZ96" s="161"/>
      <c r="WRA96" s="161"/>
      <c r="WRB96" s="168"/>
      <c r="WRC96" s="169"/>
      <c r="WRD96" s="170"/>
      <c r="WRE96" s="167"/>
      <c r="WRF96" s="43"/>
      <c r="WRG96" s="208"/>
      <c r="WRH96" s="157"/>
      <c r="WRI96" s="157"/>
      <c r="WRJ96" s="161"/>
      <c r="WRK96" s="161"/>
      <c r="WRL96" s="168"/>
      <c r="WRM96" s="169"/>
      <c r="WRN96" s="170"/>
      <c r="WRO96" s="167"/>
      <c r="WRP96" s="43"/>
      <c r="WRQ96" s="208"/>
      <c r="WRR96" s="157"/>
      <c r="WRS96" s="157"/>
      <c r="WRT96" s="161"/>
      <c r="WRU96" s="161"/>
      <c r="WRV96" s="168"/>
      <c r="WRW96" s="169"/>
      <c r="WRX96" s="170"/>
      <c r="WRY96" s="167"/>
      <c r="WRZ96" s="43"/>
      <c r="WSA96" s="208"/>
      <c r="WSB96" s="157"/>
      <c r="WSC96" s="157"/>
      <c r="WSD96" s="161"/>
      <c r="WSE96" s="161"/>
      <c r="WSF96" s="168"/>
      <c r="WSG96" s="169"/>
      <c r="WSH96" s="170"/>
      <c r="WSI96" s="167"/>
      <c r="WSJ96" s="43"/>
      <c r="WSK96" s="208"/>
      <c r="WSL96" s="157"/>
      <c r="WSM96" s="157"/>
      <c r="WSN96" s="161"/>
      <c r="WSO96" s="161"/>
      <c r="WSP96" s="168"/>
      <c r="WSQ96" s="169"/>
      <c r="WSR96" s="170"/>
      <c r="WSS96" s="167"/>
      <c r="WST96" s="43"/>
      <c r="WSU96" s="208"/>
      <c r="WSV96" s="157"/>
      <c r="WSW96" s="157"/>
      <c r="WSX96" s="161"/>
      <c r="WSY96" s="161"/>
      <c r="WSZ96" s="168"/>
      <c r="WTA96" s="169"/>
      <c r="WTB96" s="170"/>
      <c r="WTC96" s="167"/>
      <c r="WTD96" s="43"/>
      <c r="WTE96" s="208"/>
      <c r="WTF96" s="157"/>
      <c r="WTG96" s="157"/>
      <c r="WTH96" s="161"/>
      <c r="WTI96" s="161"/>
      <c r="WTJ96" s="168"/>
      <c r="WTK96" s="169"/>
      <c r="WTL96" s="170"/>
      <c r="WTM96" s="167"/>
      <c r="WTN96" s="43"/>
      <c r="WTO96" s="208"/>
      <c r="WTP96" s="157"/>
      <c r="WTQ96" s="157"/>
      <c r="WTR96" s="161"/>
      <c r="WTS96" s="161"/>
      <c r="WTT96" s="168"/>
      <c r="WTU96" s="169"/>
      <c r="WTV96" s="170"/>
      <c r="WTW96" s="167"/>
      <c r="WTX96" s="43"/>
      <c r="WTY96" s="208"/>
      <c r="WTZ96" s="157"/>
      <c r="WUA96" s="157"/>
      <c r="WUB96" s="161"/>
      <c r="WUC96" s="161"/>
      <c r="WUD96" s="168"/>
      <c r="WUE96" s="169"/>
      <c r="WUF96" s="170"/>
      <c r="WUG96" s="167"/>
      <c r="WUH96" s="43"/>
      <c r="WUI96" s="208"/>
      <c r="WUJ96" s="157"/>
      <c r="WUK96" s="157"/>
      <c r="WUL96" s="161"/>
      <c r="WUM96" s="161"/>
      <c r="WUN96" s="168"/>
      <c r="WUO96" s="169"/>
      <c r="WUP96" s="170"/>
      <c r="WUQ96" s="167"/>
      <c r="WUR96" s="43"/>
      <c r="WUS96" s="208"/>
      <c r="WUT96" s="157"/>
      <c r="WUU96" s="157"/>
      <c r="WUV96" s="161"/>
      <c r="WUW96" s="161"/>
      <c r="WUX96" s="168"/>
      <c r="WUY96" s="169"/>
      <c r="WUZ96" s="170"/>
      <c r="WVA96" s="167"/>
      <c r="WVB96" s="43"/>
      <c r="WVC96" s="208"/>
      <c r="WVD96" s="157"/>
      <c r="WVE96" s="157"/>
      <c r="WVF96" s="161"/>
      <c r="WVG96" s="161"/>
      <c r="WVH96" s="168"/>
      <c r="WVI96" s="169"/>
      <c r="WVJ96" s="170"/>
      <c r="WVK96" s="167"/>
      <c r="WVL96" s="43"/>
      <c r="WVM96" s="208"/>
      <c r="WVN96" s="157"/>
      <c r="WVO96" s="157"/>
      <c r="WVP96" s="161"/>
      <c r="WVQ96" s="161"/>
      <c r="WVR96" s="168"/>
      <c r="WVS96" s="169"/>
      <c r="WVT96" s="170"/>
      <c r="WVU96" s="167"/>
      <c r="WVV96" s="43"/>
      <c r="WVW96" s="208"/>
      <c r="WVX96" s="157"/>
      <c r="WVY96" s="157"/>
      <c r="WVZ96" s="161"/>
      <c r="WWA96" s="161"/>
      <c r="WWB96" s="168"/>
      <c r="WWC96" s="169"/>
      <c r="WWD96" s="170"/>
      <c r="WWE96" s="167"/>
      <c r="WWF96" s="43"/>
      <c r="WWG96" s="208"/>
      <c r="WWH96" s="157"/>
      <c r="WWI96" s="157"/>
      <c r="WWJ96" s="161"/>
      <c r="WWK96" s="161"/>
      <c r="WWL96" s="168"/>
      <c r="WWM96" s="169"/>
      <c r="WWN96" s="170"/>
      <c r="WWO96" s="167"/>
      <c r="WWP96" s="43"/>
      <c r="WWQ96" s="208"/>
      <c r="WWR96" s="157"/>
      <c r="WWS96" s="157"/>
      <c r="WWT96" s="161"/>
      <c r="WWU96" s="161"/>
      <c r="WWV96" s="168"/>
      <c r="WWW96" s="169"/>
      <c r="WWX96" s="170"/>
      <c r="WWY96" s="167"/>
      <c r="WWZ96" s="43"/>
      <c r="WXA96" s="208"/>
      <c r="WXB96" s="157"/>
      <c r="WXC96" s="157"/>
      <c r="WXD96" s="161"/>
      <c r="WXE96" s="161"/>
      <c r="WXF96" s="168"/>
      <c r="WXG96" s="169"/>
      <c r="WXH96" s="170"/>
      <c r="WXI96" s="167"/>
      <c r="WXJ96" s="43"/>
      <c r="WXK96" s="208"/>
      <c r="WXL96" s="157"/>
      <c r="WXM96" s="157"/>
      <c r="WXN96" s="161"/>
      <c r="WXO96" s="161"/>
      <c r="WXP96" s="168"/>
      <c r="WXQ96" s="169"/>
      <c r="WXR96" s="170"/>
      <c r="WXS96" s="167"/>
      <c r="WXT96" s="43"/>
      <c r="WXU96" s="208"/>
      <c r="WXV96" s="157"/>
      <c r="WXW96" s="157"/>
      <c r="WXX96" s="161"/>
      <c r="WXY96" s="161"/>
      <c r="WXZ96" s="168"/>
      <c r="WYA96" s="169"/>
      <c r="WYB96" s="170"/>
      <c r="WYC96" s="167"/>
      <c r="WYD96" s="43"/>
      <c r="WYE96" s="208"/>
      <c r="WYF96" s="157"/>
      <c r="WYG96" s="157"/>
      <c r="WYH96" s="161"/>
      <c r="WYI96" s="161"/>
      <c r="WYJ96" s="168"/>
      <c r="WYK96" s="169"/>
      <c r="WYL96" s="170"/>
      <c r="WYM96" s="167"/>
      <c r="WYN96" s="43"/>
      <c r="WYO96" s="208"/>
      <c r="WYP96" s="157"/>
      <c r="WYQ96" s="157"/>
      <c r="WYR96" s="161"/>
      <c r="WYS96" s="161"/>
      <c r="WYT96" s="168"/>
      <c r="WYU96" s="169"/>
      <c r="WYV96" s="170"/>
      <c r="WYW96" s="167"/>
      <c r="WYX96" s="43"/>
      <c r="WYY96" s="208"/>
      <c r="WYZ96" s="157"/>
      <c r="WZA96" s="157"/>
      <c r="WZB96" s="161"/>
      <c r="WZC96" s="161"/>
      <c r="WZD96" s="168"/>
      <c r="WZE96" s="169"/>
      <c r="WZF96" s="170"/>
      <c r="WZG96" s="167"/>
      <c r="WZH96" s="43"/>
      <c r="WZI96" s="208"/>
      <c r="WZJ96" s="157"/>
      <c r="WZK96" s="157"/>
      <c r="WZL96" s="161"/>
      <c r="WZM96" s="161"/>
      <c r="WZN96" s="168"/>
      <c r="WZO96" s="169"/>
      <c r="WZP96" s="170"/>
      <c r="WZQ96" s="167"/>
      <c r="WZR96" s="43"/>
      <c r="WZS96" s="208"/>
      <c r="WZT96" s="157"/>
      <c r="WZU96" s="157"/>
      <c r="WZV96" s="161"/>
      <c r="WZW96" s="161"/>
      <c r="WZX96" s="168"/>
      <c r="WZY96" s="169"/>
      <c r="WZZ96" s="170"/>
      <c r="XAA96" s="167"/>
      <c r="XAB96" s="43"/>
      <c r="XAC96" s="208"/>
      <c r="XAD96" s="157"/>
      <c r="XAE96" s="157"/>
      <c r="XAF96" s="161"/>
      <c r="XAG96" s="161"/>
      <c r="XAH96" s="168"/>
      <c r="XAI96" s="169"/>
      <c r="XAJ96" s="170"/>
      <c r="XAK96" s="167"/>
      <c r="XAL96" s="43"/>
      <c r="XAM96" s="208"/>
      <c r="XAN96" s="157"/>
      <c r="XAO96" s="157"/>
      <c r="XAP96" s="161"/>
      <c r="XAQ96" s="161"/>
      <c r="XAR96" s="168"/>
      <c r="XAS96" s="169"/>
      <c r="XAT96" s="170"/>
      <c r="XAU96" s="167"/>
      <c r="XAV96" s="43"/>
      <c r="XAW96" s="208"/>
      <c r="XAX96" s="157"/>
      <c r="XAY96" s="157"/>
      <c r="XAZ96" s="161"/>
      <c r="XBA96" s="161"/>
      <c r="XBB96" s="168"/>
      <c r="XBC96" s="169"/>
      <c r="XBD96" s="170"/>
      <c r="XBE96" s="167"/>
      <c r="XBF96" s="43"/>
      <c r="XBG96" s="208"/>
      <c r="XBH96" s="157"/>
      <c r="XBI96" s="157"/>
      <c r="XBJ96" s="161"/>
      <c r="XBK96" s="161"/>
      <c r="XBL96" s="168"/>
      <c r="XBM96" s="169"/>
      <c r="XBN96" s="170"/>
      <c r="XBO96" s="167"/>
      <c r="XBP96" s="43"/>
      <c r="XBQ96" s="208"/>
      <c r="XBR96" s="157"/>
      <c r="XBS96" s="157"/>
      <c r="XBT96" s="161"/>
      <c r="XBU96" s="161"/>
      <c r="XBV96" s="168"/>
      <c r="XBW96" s="169"/>
      <c r="XBX96" s="170"/>
      <c r="XBY96" s="167"/>
      <c r="XBZ96" s="43"/>
      <c r="XCA96" s="208"/>
      <c r="XCB96" s="157"/>
      <c r="XCC96" s="157"/>
      <c r="XCD96" s="161"/>
      <c r="XCE96" s="161"/>
      <c r="XCF96" s="168"/>
      <c r="XCG96" s="169"/>
      <c r="XCH96" s="170"/>
      <c r="XCI96" s="167"/>
      <c r="XCJ96" s="43"/>
      <c r="XCK96" s="208"/>
      <c r="XCL96" s="157"/>
      <c r="XCM96" s="157"/>
      <c r="XCN96" s="161"/>
      <c r="XCO96" s="161"/>
      <c r="XCP96" s="168"/>
      <c r="XCQ96" s="169"/>
      <c r="XCR96" s="170"/>
      <c r="XCS96" s="167"/>
      <c r="XCT96" s="43"/>
      <c r="XCU96" s="208"/>
      <c r="XCV96" s="157"/>
      <c r="XCW96" s="157"/>
      <c r="XCX96" s="161"/>
      <c r="XCY96" s="161"/>
      <c r="XCZ96" s="168"/>
      <c r="XDA96" s="169"/>
      <c r="XDB96" s="170"/>
      <c r="XDC96" s="167"/>
      <c r="XDD96" s="43"/>
      <c r="XDE96" s="208"/>
      <c r="XDF96" s="157"/>
      <c r="XDG96" s="157"/>
      <c r="XDH96" s="161"/>
      <c r="XDI96" s="161"/>
      <c r="XDJ96" s="168"/>
      <c r="XDK96" s="169"/>
      <c r="XDL96" s="170"/>
      <c r="XDM96" s="167"/>
      <c r="XDN96" s="43"/>
      <c r="XDO96" s="208"/>
      <c r="XDP96" s="157"/>
      <c r="XDQ96" s="157"/>
      <c r="XDR96" s="161"/>
      <c r="XDS96" s="161"/>
      <c r="XDT96" s="168"/>
      <c r="XDU96" s="169"/>
      <c r="XDV96" s="170"/>
      <c r="XDW96" s="167"/>
      <c r="XDX96" s="43"/>
      <c r="XDY96" s="208"/>
      <c r="XDZ96" s="157"/>
      <c r="XEA96" s="157"/>
      <c r="XEB96" s="161"/>
      <c r="XEC96" s="161"/>
      <c r="XED96" s="168"/>
      <c r="XEE96" s="169"/>
      <c r="XEF96" s="170"/>
      <c r="XEG96" s="167"/>
      <c r="XEH96" s="43"/>
      <c r="XEI96" s="208"/>
      <c r="XEJ96" s="157"/>
      <c r="XEK96" s="157"/>
      <c r="XEL96" s="161"/>
      <c r="XEM96" s="161"/>
      <c r="XEN96" s="168"/>
      <c r="XEO96" s="169"/>
      <c r="XEP96" s="170"/>
      <c r="XEQ96" s="167"/>
      <c r="XER96" s="43"/>
      <c r="XES96" s="208"/>
      <c r="XET96" s="157"/>
      <c r="XEU96" s="157"/>
      <c r="XEV96" s="161"/>
      <c r="XEW96" s="161"/>
      <c r="XEX96" s="168"/>
      <c r="XEY96" s="169"/>
      <c r="XEZ96" s="170"/>
      <c r="XFA96" s="167"/>
      <c r="XFB96" s="43"/>
      <c r="XFC96" s="208"/>
      <c r="XFD96" s="157"/>
    </row>
    <row r="97" spans="1:16384" s="1" customFormat="1" x14ac:dyDescent="0.35">
      <c r="A97" s="52">
        <f t="shared" si="40"/>
        <v>260.86711679999996</v>
      </c>
      <c r="B97" s="28">
        <v>6098050</v>
      </c>
      <c r="C97" s="90" t="s">
        <v>104</v>
      </c>
      <c r="D97" s="69">
        <f>VLOOKUP($B97,'[1]BALANCE TRIMESTRAL'!$C$39:$L$64,10,0)</f>
        <v>0</v>
      </c>
      <c r="E97" s="203"/>
      <c r="F97" s="92">
        <f t="shared" si="41"/>
        <v>46048.655912943548</v>
      </c>
      <c r="G97" s="92">
        <f t="shared" si="42"/>
        <v>46048.655912943548</v>
      </c>
      <c r="H97" s="93">
        <f t="shared" si="47"/>
        <v>16.126799999999999</v>
      </c>
      <c r="I97" s="52">
        <f t="shared" si="36"/>
        <v>0</v>
      </c>
      <c r="J97" s="94">
        <f t="shared" si="48"/>
        <v>0.67400000000000004</v>
      </c>
      <c r="K97" s="210"/>
      <c r="L97" s="171">
        <f t="shared" si="46"/>
        <v>0</v>
      </c>
      <c r="M97" s="171">
        <f t="shared" si="38"/>
        <v>0</v>
      </c>
      <c r="N97" s="53">
        <f t="shared" si="39"/>
        <v>260.86711679999996</v>
      </c>
      <c r="O97" s="54">
        <f>$P$75</f>
        <v>1</v>
      </c>
      <c r="P97" s="53"/>
      <c r="Q97" s="99">
        <v>0</v>
      </c>
      <c r="R97" s="99">
        <f t="shared" si="49"/>
        <v>0</v>
      </c>
      <c r="S97" s="18" t="e">
        <f>+Q97/D97</f>
        <v>#DIV/0!</v>
      </c>
      <c r="T97" s="99"/>
      <c r="Z97" s="69"/>
    </row>
    <row r="98" spans="1:16384" s="1" customFormat="1" ht="15" customHeight="1" x14ac:dyDescent="0.35">
      <c r="A98" s="52">
        <f t="shared" si="40"/>
        <v>260.86711679999996</v>
      </c>
      <c r="B98" s="28">
        <v>6098049</v>
      </c>
      <c r="C98" s="90" t="s">
        <v>105</v>
      </c>
      <c r="D98" s="69">
        <f>VLOOKUP($B98,'[1]BALANCE TRIMESTRAL'!$C$39:$L$64,10,0)</f>
        <v>1148.7463762212656</v>
      </c>
      <c r="E98" s="203"/>
      <c r="F98" s="92">
        <f t="shared" si="41"/>
        <v>46048.655912943548</v>
      </c>
      <c r="G98" s="92">
        <f t="shared" si="42"/>
        <v>46053.059482049204</v>
      </c>
      <c r="H98" s="93">
        <f t="shared" si="47"/>
        <v>16.126799999999999</v>
      </c>
      <c r="I98" s="52">
        <f t="shared" si="36"/>
        <v>71.232133853043734</v>
      </c>
      <c r="J98" s="94">
        <f t="shared" si="48"/>
        <v>0.67400000000000004</v>
      </c>
      <c r="K98" s="210"/>
      <c r="L98" s="171">
        <f t="shared" si="46"/>
        <v>34.45352468262945</v>
      </c>
      <c r="M98" s="171">
        <f t="shared" si="38"/>
        <v>4.403569105653049</v>
      </c>
      <c r="N98" s="53">
        <f t="shared" si="39"/>
        <v>260.86711679999996</v>
      </c>
      <c r="O98" s="54">
        <v>1</v>
      </c>
      <c r="P98" s="202"/>
      <c r="Q98" s="99">
        <v>1175.9999999999998</v>
      </c>
      <c r="R98" s="99">
        <f t="shared" si="49"/>
        <v>27.253623778734209</v>
      </c>
      <c r="S98" s="18">
        <f>+Q98/D98</f>
        <v>1.0237246657250694</v>
      </c>
      <c r="T98" s="99"/>
      <c r="Z98" s="69"/>
    </row>
    <row r="99" spans="1:16384" s="1" customFormat="1" ht="15" customHeight="1" x14ac:dyDescent="0.35">
      <c r="A99" s="52">
        <f t="shared" si="40"/>
        <v>260.86711679999996</v>
      </c>
      <c r="B99" s="28">
        <v>6130321</v>
      </c>
      <c r="C99" s="90" t="s">
        <v>106</v>
      </c>
      <c r="D99" s="69">
        <f>VLOOKUP($B99,'[1]BALANCE TRIMESTRAL'!$C$39:$L$64,10,0)</f>
        <v>0</v>
      </c>
      <c r="E99" s="203"/>
      <c r="F99" s="92">
        <f t="shared" si="41"/>
        <v>46053.059482049204</v>
      </c>
      <c r="G99" s="92">
        <f t="shared" si="42"/>
        <v>46053.059482049204</v>
      </c>
      <c r="H99" s="93">
        <f t="shared" si="47"/>
        <v>16.126799999999999</v>
      </c>
      <c r="I99" s="52">
        <f t="shared" si="36"/>
        <v>0</v>
      </c>
      <c r="J99" s="94">
        <f t="shared" si="48"/>
        <v>0.67400000000000004</v>
      </c>
      <c r="K99" s="210"/>
      <c r="L99" s="171">
        <f t="shared" si="46"/>
        <v>0</v>
      </c>
      <c r="M99" s="171">
        <f t="shared" si="38"/>
        <v>0</v>
      </c>
      <c r="N99" s="53">
        <f t="shared" si="39"/>
        <v>260.86711679999996</v>
      </c>
      <c r="O99" s="54">
        <v>1</v>
      </c>
      <c r="P99" s="202"/>
      <c r="Q99" s="99">
        <v>0</v>
      </c>
      <c r="R99" s="99">
        <f t="shared" si="49"/>
        <v>0</v>
      </c>
      <c r="S99" s="18">
        <v>0</v>
      </c>
      <c r="T99" s="99"/>
      <c r="Z99" s="69"/>
    </row>
    <row r="100" spans="1:16384" s="1" customFormat="1" ht="15.75" customHeight="1" x14ac:dyDescent="0.35">
      <c r="A100" s="52">
        <f t="shared" si="40"/>
        <v>260.86711679999996</v>
      </c>
      <c r="B100" s="28">
        <v>6099563</v>
      </c>
      <c r="C100" s="90" t="s">
        <v>107</v>
      </c>
      <c r="D100" s="69">
        <f>VLOOKUP($B100,'[1]BALANCE TRIMESTRAL'!$C$39:$L$64,10,0)</f>
        <v>194.17073437428996</v>
      </c>
      <c r="E100" s="203"/>
      <c r="F100" s="92">
        <f t="shared" si="41"/>
        <v>46053.059482049204</v>
      </c>
      <c r="G100" s="92">
        <f t="shared" si="42"/>
        <v>46053.803810183606</v>
      </c>
      <c r="H100" s="93">
        <f t="shared" si="47"/>
        <v>16.126799999999999</v>
      </c>
      <c r="I100" s="52">
        <f t="shared" si="36"/>
        <v>12.040251902069224</v>
      </c>
      <c r="J100" s="94">
        <f t="shared" si="48"/>
        <v>0.67400000000000004</v>
      </c>
      <c r="K100" s="210"/>
      <c r="L100" s="171">
        <f t="shared" si="46"/>
        <v>5.8236233235527681</v>
      </c>
      <c r="M100" s="171">
        <f t="shared" si="38"/>
        <v>0.74432813440091639</v>
      </c>
      <c r="N100" s="53">
        <f t="shared" si="39"/>
        <v>260.86711679999996</v>
      </c>
      <c r="O100" s="54">
        <f>$P$75</f>
        <v>1</v>
      </c>
      <c r="P100" s="53"/>
      <c r="Q100" s="99">
        <v>154.01424564572272</v>
      </c>
      <c r="R100" s="99">
        <f t="shared" si="49"/>
        <v>-40.15648872856724</v>
      </c>
      <c r="S100" s="18">
        <f>+Q100/D100</f>
        <v>0.79318979835982772</v>
      </c>
      <c r="T100" s="99"/>
      <c r="X100" s="214"/>
      <c r="Y100" s="214"/>
      <c r="Z100" s="69"/>
      <c r="AE100" s="157"/>
      <c r="AF100" s="157"/>
    </row>
    <row r="101" spans="1:16384" s="1" customFormat="1" ht="16.5" hidden="1" customHeight="1" x14ac:dyDescent="0.35">
      <c r="A101" s="52">
        <f t="shared" si="40"/>
        <v>260.86711679999996</v>
      </c>
      <c r="B101" s="28">
        <v>6099564</v>
      </c>
      <c r="C101" s="90" t="s">
        <v>103</v>
      </c>
      <c r="D101" s="69"/>
      <c r="E101" s="203"/>
      <c r="F101" s="92">
        <f t="shared" si="41"/>
        <v>46053.803810183606</v>
      </c>
      <c r="G101" s="92">
        <f t="shared" si="42"/>
        <v>46053.803810183606</v>
      </c>
      <c r="H101" s="93">
        <f t="shared" si="47"/>
        <v>16.126799999999999</v>
      </c>
      <c r="I101" s="52">
        <f t="shared" si="36"/>
        <v>0</v>
      </c>
      <c r="J101" s="94">
        <f t="shared" si="48"/>
        <v>0.67400000000000004</v>
      </c>
      <c r="K101" s="210"/>
      <c r="L101" s="171">
        <f t="shared" si="46"/>
        <v>0</v>
      </c>
      <c r="M101" s="171">
        <f t="shared" si="38"/>
        <v>0</v>
      </c>
      <c r="N101" s="53">
        <f t="shared" si="39"/>
        <v>260.86711679999996</v>
      </c>
      <c r="O101" s="54">
        <f t="shared" si="43"/>
        <v>1</v>
      </c>
      <c r="P101" s="53"/>
      <c r="Q101" s="99"/>
      <c r="R101" s="99"/>
      <c r="S101" s="18"/>
      <c r="T101" s="99"/>
      <c r="AX101"/>
    </row>
    <row r="102" spans="1:16384" s="1" customFormat="1" ht="16.5" hidden="1" customHeight="1" x14ac:dyDescent="0.35">
      <c r="A102" s="52">
        <f t="shared" si="40"/>
        <v>260.86711679999996</v>
      </c>
      <c r="B102" s="28">
        <v>6098050</v>
      </c>
      <c r="C102" s="90" t="s">
        <v>104</v>
      </c>
      <c r="D102" s="69"/>
      <c r="E102" s="203"/>
      <c r="F102" s="92">
        <f t="shared" si="41"/>
        <v>46053.803810183606</v>
      </c>
      <c r="G102" s="92">
        <f t="shared" si="42"/>
        <v>46053.803810183606</v>
      </c>
      <c r="H102" s="93">
        <f t="shared" si="47"/>
        <v>16.126799999999999</v>
      </c>
      <c r="I102" s="52">
        <f t="shared" si="36"/>
        <v>0</v>
      </c>
      <c r="J102" s="94">
        <f t="shared" si="48"/>
        <v>0.67400000000000004</v>
      </c>
      <c r="K102" s="210"/>
      <c r="L102" s="171">
        <f t="shared" si="46"/>
        <v>0</v>
      </c>
      <c r="M102" s="171">
        <f t="shared" si="38"/>
        <v>0</v>
      </c>
      <c r="N102" s="53">
        <f t="shared" si="39"/>
        <v>260.86711679999996</v>
      </c>
      <c r="O102" s="54">
        <f t="shared" si="43"/>
        <v>1</v>
      </c>
      <c r="P102" s="53"/>
      <c r="Q102" s="99"/>
      <c r="R102" s="99"/>
      <c r="S102" s="18"/>
      <c r="T102" s="99"/>
      <c r="AX102"/>
    </row>
    <row r="103" spans="1:16384" s="1" customFormat="1" ht="16.5" hidden="1" customHeight="1" x14ac:dyDescent="0.35">
      <c r="A103" s="52">
        <f t="shared" si="40"/>
        <v>260.86711679999996</v>
      </c>
      <c r="B103" s="28">
        <v>6098049</v>
      </c>
      <c r="C103" s="90" t="s">
        <v>105</v>
      </c>
      <c r="D103" s="69"/>
      <c r="E103" s="203"/>
      <c r="F103" s="92">
        <f t="shared" si="41"/>
        <v>46053.803810183606</v>
      </c>
      <c r="G103" s="92">
        <f t="shared" si="42"/>
        <v>46053.803810183606</v>
      </c>
      <c r="H103" s="93">
        <f t="shared" si="47"/>
        <v>16.126799999999999</v>
      </c>
      <c r="I103" s="52">
        <f t="shared" si="36"/>
        <v>0</v>
      </c>
      <c r="J103" s="94">
        <f t="shared" si="48"/>
        <v>0.67400000000000004</v>
      </c>
      <c r="K103" s="210"/>
      <c r="L103" s="171">
        <f t="shared" si="46"/>
        <v>0</v>
      </c>
      <c r="M103" s="171">
        <f t="shared" si="38"/>
        <v>0</v>
      </c>
      <c r="N103" s="53">
        <f t="shared" si="39"/>
        <v>260.86711679999996</v>
      </c>
      <c r="O103" s="54">
        <f t="shared" si="43"/>
        <v>1</v>
      </c>
      <c r="P103" s="53"/>
      <c r="Q103" s="99"/>
      <c r="R103" s="99"/>
      <c r="S103" s="18"/>
      <c r="T103" s="99"/>
      <c r="AX103"/>
    </row>
    <row r="104" spans="1:16384" s="1" customFormat="1" ht="16.5" hidden="1" customHeight="1" x14ac:dyDescent="0.35">
      <c r="A104" s="52">
        <f t="shared" si="40"/>
        <v>260.86711679999996</v>
      </c>
      <c r="B104" s="28">
        <v>6130321</v>
      </c>
      <c r="C104" s="90" t="s">
        <v>106</v>
      </c>
      <c r="D104" s="69"/>
      <c r="E104" s="203"/>
      <c r="F104" s="92">
        <f t="shared" si="41"/>
        <v>46053.803810183606</v>
      </c>
      <c r="G104" s="92">
        <f t="shared" si="42"/>
        <v>46053.803810183606</v>
      </c>
      <c r="H104" s="93">
        <f t="shared" si="47"/>
        <v>16.126799999999999</v>
      </c>
      <c r="I104" s="52">
        <f t="shared" si="36"/>
        <v>0</v>
      </c>
      <c r="J104" s="94">
        <f t="shared" si="48"/>
        <v>0.67400000000000004</v>
      </c>
      <c r="K104" s="210"/>
      <c r="L104" s="171">
        <f t="shared" si="46"/>
        <v>0</v>
      </c>
      <c r="M104" s="171">
        <f t="shared" si="38"/>
        <v>0</v>
      </c>
      <c r="N104" s="53">
        <f t="shared" si="39"/>
        <v>260.86711679999996</v>
      </c>
      <c r="O104" s="54">
        <f t="shared" si="43"/>
        <v>1</v>
      </c>
      <c r="P104" s="53"/>
      <c r="Q104" s="99"/>
      <c r="R104" s="99"/>
      <c r="S104" s="18"/>
      <c r="T104" s="99"/>
      <c r="AX104"/>
    </row>
    <row r="105" spans="1:16384" s="1" customFormat="1" ht="16.5" hidden="1" customHeight="1" x14ac:dyDescent="0.35">
      <c r="A105" s="52">
        <f t="shared" si="40"/>
        <v>260.86711679999996</v>
      </c>
      <c r="B105" s="28">
        <v>6099563</v>
      </c>
      <c r="C105" s="90" t="s">
        <v>107</v>
      </c>
      <c r="D105" s="69"/>
      <c r="E105" s="203"/>
      <c r="F105" s="92">
        <f t="shared" si="41"/>
        <v>46053.803810183606</v>
      </c>
      <c r="G105" s="92">
        <f t="shared" si="42"/>
        <v>46053.803810183606</v>
      </c>
      <c r="H105" s="93">
        <f t="shared" si="47"/>
        <v>16.126799999999999</v>
      </c>
      <c r="I105" s="52">
        <f t="shared" si="36"/>
        <v>0</v>
      </c>
      <c r="J105" s="94">
        <f t="shared" si="48"/>
        <v>0.67400000000000004</v>
      </c>
      <c r="K105" s="210"/>
      <c r="L105" s="171">
        <f t="shared" si="46"/>
        <v>0</v>
      </c>
      <c r="M105" s="171">
        <f t="shared" si="38"/>
        <v>0</v>
      </c>
      <c r="N105" s="53">
        <f t="shared" si="39"/>
        <v>260.86711679999996</v>
      </c>
      <c r="O105" s="54">
        <f t="shared" si="43"/>
        <v>1</v>
      </c>
      <c r="P105" s="53"/>
      <c r="Q105" s="99"/>
      <c r="R105" s="99"/>
      <c r="S105" s="18"/>
      <c r="T105" s="99"/>
      <c r="AX105"/>
    </row>
    <row r="106" spans="1:16384" s="80" customFormat="1" hidden="1" x14ac:dyDescent="0.35">
      <c r="A106" s="207">
        <f t="shared" si="40"/>
        <v>259.8116976</v>
      </c>
      <c r="B106" s="43">
        <v>6099400</v>
      </c>
      <c r="C106" s="208" t="s">
        <v>108</v>
      </c>
      <c r="D106" s="99"/>
      <c r="E106" s="209"/>
      <c r="F106" s="161">
        <f t="shared" si="41"/>
        <v>46053.803810183606</v>
      </c>
      <c r="G106" s="161">
        <f t="shared" si="42"/>
        <v>46053.803810183606</v>
      </c>
      <c r="H106" s="168">
        <f>$I$68*O106</f>
        <v>18.072599999999998</v>
      </c>
      <c r="I106" s="171">
        <f t="shared" si="36"/>
        <v>0</v>
      </c>
      <c r="J106" s="170">
        <f>$I$69</f>
        <v>0.59899999999999998</v>
      </c>
      <c r="K106" s="99"/>
      <c r="L106" s="171">
        <f t="shared" si="46"/>
        <v>0</v>
      </c>
      <c r="M106" s="171">
        <f t="shared" si="38"/>
        <v>0</v>
      </c>
      <c r="N106" s="53">
        <f t="shared" si="39"/>
        <v>259.8116976</v>
      </c>
      <c r="O106" s="54">
        <f t="shared" si="43"/>
        <v>1</v>
      </c>
      <c r="P106" s="72"/>
      <c r="Q106" s="69">
        <v>139.82127272727274</v>
      </c>
      <c r="R106" s="69">
        <f t="shared" ref="R106:R110" si="50">Q106-D106</f>
        <v>139.82127272727274</v>
      </c>
      <c r="S106" s="18" t="e">
        <f>+Q106/D106</f>
        <v>#DIV/0!</v>
      </c>
      <c r="T106" s="69"/>
      <c r="U106" s="62"/>
      <c r="V106" s="75"/>
      <c r="W106" s="76"/>
      <c r="X106" s="216"/>
      <c r="Y106" s="75"/>
      <c r="Z106" s="75"/>
      <c r="AA106" s="204"/>
      <c r="AB106" s="205"/>
      <c r="AC106" s="72"/>
      <c r="AD106" s="70"/>
      <c r="AE106" s="73"/>
      <c r="AF106" s="74"/>
      <c r="AG106" s="74"/>
      <c r="AH106" s="62"/>
      <c r="AI106" s="75"/>
      <c r="AJ106" s="76"/>
      <c r="AK106" s="216"/>
      <c r="AL106" s="75"/>
      <c r="AM106" s="75"/>
      <c r="AN106" s="204"/>
      <c r="AO106" s="205"/>
      <c r="AP106" s="72"/>
      <c r="AQ106" s="70"/>
      <c r="AR106" s="73"/>
      <c r="AS106" s="74"/>
      <c r="AT106" s="74"/>
      <c r="AU106" s="62"/>
      <c r="AV106" s="75"/>
      <c r="AW106" s="76"/>
      <c r="AX106" s="216"/>
      <c r="AY106" s="75"/>
      <c r="AZ106" s="75"/>
      <c r="BA106" s="204"/>
      <c r="BB106" s="205"/>
      <c r="BC106" s="72"/>
      <c r="BD106" s="70"/>
      <c r="BE106" s="73"/>
      <c r="BF106" s="74"/>
      <c r="BG106" s="74"/>
      <c r="BH106" s="62"/>
      <c r="BI106" s="75"/>
      <c r="BJ106" s="76"/>
      <c r="BK106" s="216"/>
      <c r="BL106" s="75"/>
      <c r="BM106" s="75"/>
      <c r="BN106" s="204"/>
      <c r="BO106" s="205"/>
      <c r="BP106" s="72"/>
      <c r="BQ106" s="70"/>
      <c r="BR106" s="73"/>
      <c r="BS106" s="74"/>
      <c r="BT106" s="74"/>
      <c r="BU106" s="62"/>
      <c r="BV106" s="75"/>
      <c r="BW106" s="76"/>
      <c r="BX106" s="216"/>
      <c r="BY106" s="75"/>
      <c r="BZ106" s="75"/>
      <c r="CA106" s="204"/>
      <c r="CB106" s="205"/>
      <c r="CC106" s="72"/>
      <c r="CD106" s="70"/>
      <c r="CE106" s="73"/>
      <c r="CF106" s="74"/>
      <c r="CG106" s="74"/>
      <c r="CH106" s="62"/>
      <c r="CI106" s="75"/>
      <c r="CJ106" s="76"/>
      <c r="CK106" s="216"/>
      <c r="CL106" s="75"/>
      <c r="CM106" s="75"/>
      <c r="CN106" s="204"/>
      <c r="CO106" s="205"/>
      <c r="CP106" s="72"/>
      <c r="CQ106" s="70"/>
      <c r="CR106" s="73"/>
      <c r="CS106" s="74"/>
      <c r="CT106" s="74"/>
      <c r="CU106" s="62"/>
      <c r="CV106" s="75"/>
      <c r="CW106" s="76"/>
      <c r="CX106" s="216"/>
      <c r="CY106" s="75"/>
      <c r="CZ106" s="75"/>
      <c r="DA106" s="204"/>
      <c r="DB106" s="205"/>
      <c r="DC106" s="72"/>
      <c r="DD106" s="70"/>
      <c r="DE106" s="73"/>
      <c r="DF106" s="74"/>
      <c r="DG106" s="74"/>
      <c r="DH106" s="62"/>
      <c r="DI106" s="75"/>
      <c r="DJ106" s="76"/>
      <c r="DK106" s="216"/>
      <c r="DL106" s="75"/>
      <c r="DM106" s="75"/>
      <c r="DN106" s="204"/>
      <c r="DO106" s="205"/>
      <c r="DP106" s="72"/>
      <c r="DQ106" s="70"/>
      <c r="DR106" s="73"/>
      <c r="DS106" s="74"/>
      <c r="DT106" s="74"/>
      <c r="DU106" s="62"/>
      <c r="DV106" s="75"/>
      <c r="DW106" s="76"/>
      <c r="DX106" s="216"/>
      <c r="DY106" s="75"/>
      <c r="DZ106" s="75"/>
      <c r="EA106" s="204"/>
      <c r="EB106" s="205"/>
      <c r="EC106" s="72"/>
      <c r="ED106" s="70"/>
      <c r="EE106" s="73"/>
      <c r="EF106" s="74"/>
      <c r="EG106" s="74"/>
      <c r="EH106" s="62"/>
      <c r="EI106" s="75"/>
      <c r="EJ106" s="76"/>
      <c r="EK106" s="216"/>
      <c r="EL106" s="75"/>
      <c r="EM106" s="75"/>
      <c r="EN106" s="204"/>
      <c r="EO106" s="205"/>
      <c r="EP106" s="72"/>
      <c r="EQ106" s="70"/>
      <c r="ER106" s="73"/>
      <c r="ES106" s="74"/>
      <c r="ET106" s="74"/>
      <c r="EU106" s="62"/>
      <c r="EV106" s="75"/>
      <c r="EW106" s="76"/>
      <c r="EX106" s="216"/>
      <c r="EY106" s="75"/>
      <c r="EZ106" s="75"/>
      <c r="FA106" s="204"/>
      <c r="FB106" s="205"/>
      <c r="FC106" s="72"/>
      <c r="FD106" s="70"/>
      <c r="FE106" s="73"/>
      <c r="FF106" s="74"/>
      <c r="FG106" s="74"/>
      <c r="FH106" s="62"/>
      <c r="FI106" s="75"/>
      <c r="FJ106" s="76"/>
      <c r="FK106" s="216"/>
      <c r="FL106" s="75"/>
      <c r="FM106" s="75"/>
      <c r="FN106" s="204"/>
      <c r="FO106" s="205"/>
      <c r="FP106" s="72"/>
      <c r="FQ106" s="70"/>
      <c r="FR106" s="73"/>
      <c r="FS106" s="74"/>
      <c r="FT106" s="74"/>
      <c r="FU106" s="62"/>
      <c r="FV106" s="75"/>
      <c r="FW106" s="76"/>
      <c r="FX106" s="216"/>
      <c r="FY106" s="75"/>
      <c r="FZ106" s="75"/>
      <c r="GA106" s="204"/>
      <c r="GB106" s="205"/>
      <c r="GC106" s="72"/>
      <c r="GD106" s="70"/>
      <c r="GE106" s="73"/>
      <c r="GF106" s="74"/>
      <c r="GG106" s="74"/>
      <c r="GH106" s="62"/>
      <c r="GI106" s="75"/>
      <c r="GJ106" s="76"/>
      <c r="GK106" s="216"/>
      <c r="GL106" s="75"/>
      <c r="GM106" s="75"/>
      <c r="GN106" s="204"/>
      <c r="GO106" s="205"/>
      <c r="GP106" s="72"/>
      <c r="GQ106" s="70"/>
      <c r="GR106" s="73"/>
      <c r="GS106" s="74"/>
      <c r="GT106" s="74"/>
      <c r="GU106" s="62"/>
      <c r="GV106" s="75"/>
      <c r="GW106" s="76"/>
      <c r="GX106" s="216"/>
      <c r="GY106" s="75"/>
      <c r="GZ106" s="75"/>
      <c r="HA106" s="204"/>
      <c r="HB106" s="205"/>
      <c r="HC106" s="72"/>
      <c r="HD106" s="70"/>
      <c r="HE106" s="73"/>
      <c r="HF106" s="74"/>
      <c r="HG106" s="74"/>
      <c r="HH106" s="62"/>
      <c r="HI106" s="75"/>
      <c r="HJ106" s="76"/>
      <c r="HK106" s="216"/>
      <c r="HL106" s="75"/>
      <c r="HM106" s="75"/>
      <c r="HN106" s="204"/>
      <c r="HO106" s="205"/>
      <c r="HP106" s="72"/>
      <c r="HQ106" s="70"/>
      <c r="HR106" s="73"/>
      <c r="HS106" s="74"/>
      <c r="HT106" s="74"/>
      <c r="HU106" s="62"/>
      <c r="HV106" s="75"/>
      <c r="HW106" s="76"/>
      <c r="HX106" s="216"/>
      <c r="HY106" s="75"/>
      <c r="HZ106" s="75"/>
      <c r="IA106" s="204"/>
      <c r="IB106" s="205"/>
      <c r="IC106" s="72"/>
      <c r="ID106" s="70"/>
      <c r="IE106" s="73"/>
      <c r="IF106" s="74"/>
      <c r="IG106" s="74"/>
      <c r="IH106" s="62"/>
      <c r="II106" s="75"/>
      <c r="IJ106" s="76"/>
      <c r="IK106" s="216"/>
      <c r="IL106" s="75"/>
      <c r="IM106" s="75"/>
      <c r="IN106" s="204"/>
      <c r="IO106" s="205"/>
      <c r="IP106" s="72"/>
      <c r="IQ106" s="70"/>
      <c r="IR106" s="73"/>
      <c r="IS106" s="74"/>
      <c r="IT106" s="74"/>
      <c r="IU106" s="62"/>
      <c r="IV106" s="75"/>
      <c r="IW106" s="76"/>
      <c r="IX106" s="216"/>
      <c r="IY106" s="75"/>
      <c r="IZ106" s="75"/>
      <c r="JA106" s="204"/>
      <c r="JB106" s="205"/>
      <c r="JC106" s="72"/>
      <c r="JD106" s="70"/>
      <c r="JE106" s="73"/>
      <c r="JF106" s="74"/>
      <c r="JG106" s="74"/>
      <c r="JH106" s="62"/>
      <c r="JI106" s="75"/>
      <c r="JJ106" s="76"/>
      <c r="JK106" s="216"/>
      <c r="JL106" s="75"/>
      <c r="JM106" s="75"/>
      <c r="JN106" s="204"/>
      <c r="JO106" s="205"/>
      <c r="JP106" s="72"/>
      <c r="JQ106" s="70"/>
      <c r="JR106" s="73"/>
      <c r="JS106" s="74"/>
      <c r="JT106" s="74"/>
      <c r="JU106" s="62"/>
      <c r="JV106" s="75"/>
      <c r="JW106" s="76"/>
      <c r="JX106" s="216"/>
      <c r="JY106" s="75"/>
      <c r="JZ106" s="75"/>
      <c r="KA106" s="204"/>
      <c r="KB106" s="205"/>
      <c r="KC106" s="72"/>
      <c r="KD106" s="70"/>
      <c r="KE106" s="73"/>
      <c r="KF106" s="74"/>
      <c r="KG106" s="74"/>
      <c r="KH106" s="62"/>
      <c r="KI106" s="75"/>
      <c r="KJ106" s="76"/>
      <c r="KK106" s="216"/>
      <c r="KL106" s="75"/>
      <c r="KM106" s="75"/>
      <c r="KN106" s="204"/>
      <c r="KO106" s="205"/>
      <c r="KP106" s="72"/>
      <c r="KQ106" s="70"/>
      <c r="KR106" s="73"/>
      <c r="KS106" s="74"/>
      <c r="KT106" s="74"/>
      <c r="KU106" s="62"/>
      <c r="KV106" s="75"/>
      <c r="KW106" s="76"/>
      <c r="KX106" s="216"/>
      <c r="KY106" s="75"/>
      <c r="KZ106" s="75"/>
      <c r="LA106" s="204"/>
      <c r="LB106" s="205"/>
      <c r="LC106" s="72"/>
      <c r="LD106" s="70"/>
      <c r="LE106" s="73"/>
      <c r="LF106" s="74"/>
      <c r="LG106" s="74"/>
      <c r="LH106" s="62"/>
      <c r="LI106" s="75"/>
      <c r="LJ106" s="76"/>
      <c r="LK106" s="216"/>
      <c r="LL106" s="75"/>
      <c r="LM106" s="75"/>
      <c r="LN106" s="204"/>
      <c r="LO106" s="205"/>
      <c r="LP106" s="72"/>
      <c r="LQ106" s="70"/>
      <c r="LR106" s="73"/>
      <c r="LS106" s="74"/>
      <c r="LT106" s="74"/>
      <c r="LU106" s="62"/>
      <c r="LV106" s="75"/>
      <c r="LW106" s="76"/>
      <c r="LX106" s="216"/>
      <c r="LY106" s="75"/>
      <c r="LZ106" s="75"/>
      <c r="MA106" s="204"/>
      <c r="MB106" s="205"/>
      <c r="MC106" s="72"/>
      <c r="MD106" s="70"/>
      <c r="ME106" s="73"/>
      <c r="MF106" s="74"/>
      <c r="MG106" s="74"/>
      <c r="MH106" s="62"/>
      <c r="MI106" s="75"/>
      <c r="MJ106" s="76"/>
      <c r="MK106" s="216"/>
      <c r="ML106" s="75"/>
      <c r="MM106" s="75"/>
      <c r="MN106" s="204"/>
      <c r="MO106" s="205"/>
      <c r="MP106" s="72"/>
      <c r="MQ106" s="70"/>
      <c r="MR106" s="73"/>
      <c r="MS106" s="74"/>
      <c r="MT106" s="74"/>
      <c r="MU106" s="62"/>
      <c r="MV106" s="75"/>
      <c r="MW106" s="76"/>
      <c r="MX106" s="216"/>
      <c r="MY106" s="75"/>
      <c r="MZ106" s="75"/>
      <c r="NA106" s="204"/>
      <c r="NB106" s="205"/>
      <c r="NC106" s="72"/>
      <c r="ND106" s="70"/>
      <c r="NE106" s="73"/>
      <c r="NF106" s="74"/>
      <c r="NG106" s="74"/>
      <c r="NH106" s="62"/>
      <c r="NI106" s="75"/>
      <c r="NJ106" s="76"/>
      <c r="NK106" s="216"/>
      <c r="NL106" s="75"/>
      <c r="NM106" s="75"/>
      <c r="NN106" s="204"/>
      <c r="NO106" s="205"/>
      <c r="NP106" s="72"/>
      <c r="NQ106" s="70"/>
      <c r="NR106" s="73"/>
      <c r="NS106" s="74"/>
      <c r="NT106" s="74"/>
      <c r="NU106" s="62"/>
      <c r="NV106" s="75"/>
      <c r="NW106" s="76"/>
      <c r="NX106" s="216"/>
      <c r="NY106" s="75"/>
      <c r="NZ106" s="75"/>
      <c r="OA106" s="204"/>
      <c r="OB106" s="205"/>
      <c r="OC106" s="72"/>
      <c r="OD106" s="70"/>
      <c r="OE106" s="73"/>
      <c r="OF106" s="74"/>
      <c r="OG106" s="74"/>
      <c r="OH106" s="62"/>
      <c r="OI106" s="75"/>
      <c r="OJ106" s="76"/>
      <c r="OK106" s="216"/>
      <c r="OL106" s="75"/>
      <c r="OM106" s="75"/>
      <c r="ON106" s="204"/>
      <c r="OO106" s="205"/>
      <c r="OP106" s="72"/>
      <c r="OQ106" s="70"/>
      <c r="OR106" s="73"/>
      <c r="OS106" s="74"/>
      <c r="OT106" s="74"/>
      <c r="OU106" s="62"/>
      <c r="OV106" s="75"/>
      <c r="OW106" s="76"/>
      <c r="OX106" s="216"/>
      <c r="OY106" s="75"/>
      <c r="OZ106" s="75"/>
      <c r="PA106" s="204"/>
      <c r="PB106" s="205"/>
      <c r="PC106" s="72"/>
      <c r="PD106" s="70"/>
      <c r="PE106" s="73"/>
      <c r="PF106" s="74"/>
      <c r="PG106" s="74"/>
      <c r="PH106" s="62"/>
      <c r="PI106" s="75"/>
      <c r="PJ106" s="76"/>
      <c r="PK106" s="216"/>
      <c r="PL106" s="75"/>
      <c r="PM106" s="75"/>
      <c r="PN106" s="204"/>
      <c r="PO106" s="205"/>
      <c r="PP106" s="72"/>
      <c r="PQ106" s="70"/>
      <c r="PR106" s="73"/>
      <c r="PS106" s="74"/>
      <c r="PT106" s="74"/>
      <c r="PU106" s="62"/>
      <c r="PV106" s="75"/>
      <c r="PW106" s="76"/>
      <c r="PX106" s="216"/>
      <c r="PY106" s="75"/>
      <c r="PZ106" s="75"/>
      <c r="QA106" s="204"/>
      <c r="QB106" s="205"/>
      <c r="QC106" s="72"/>
      <c r="QD106" s="70"/>
      <c r="QE106" s="73"/>
      <c r="QF106" s="74"/>
      <c r="QG106" s="74"/>
      <c r="QH106" s="62"/>
      <c r="QI106" s="75"/>
      <c r="QJ106" s="76"/>
      <c r="QK106" s="216"/>
      <c r="QL106" s="75"/>
      <c r="QM106" s="75"/>
      <c r="QN106" s="204"/>
      <c r="QO106" s="205"/>
      <c r="QP106" s="72"/>
      <c r="QQ106" s="70"/>
      <c r="QR106" s="73"/>
      <c r="QS106" s="74"/>
      <c r="QT106" s="74"/>
      <c r="QU106" s="62"/>
      <c r="QV106" s="75"/>
      <c r="QW106" s="76"/>
      <c r="QX106" s="216"/>
      <c r="QY106" s="75"/>
      <c r="QZ106" s="75"/>
      <c r="RA106" s="204"/>
      <c r="RB106" s="205"/>
      <c r="RC106" s="72"/>
      <c r="RD106" s="70"/>
      <c r="RE106" s="73"/>
      <c r="RF106" s="74"/>
      <c r="RG106" s="74"/>
      <c r="RH106" s="62"/>
      <c r="RI106" s="75"/>
      <c r="RJ106" s="76"/>
      <c r="RK106" s="216"/>
      <c r="RL106" s="75"/>
      <c r="RM106" s="75"/>
      <c r="RN106" s="204"/>
      <c r="RO106" s="205"/>
      <c r="RP106" s="72"/>
      <c r="RQ106" s="70"/>
      <c r="RR106" s="73"/>
      <c r="RS106" s="74"/>
      <c r="RT106" s="74"/>
      <c r="RU106" s="62"/>
      <c r="RV106" s="75"/>
      <c r="RW106" s="76"/>
      <c r="RX106" s="216"/>
      <c r="RY106" s="75"/>
      <c r="RZ106" s="75"/>
      <c r="SA106" s="204"/>
      <c r="SB106" s="205"/>
      <c r="SC106" s="72"/>
      <c r="SD106" s="70"/>
      <c r="SE106" s="73"/>
      <c r="SF106" s="74"/>
      <c r="SG106" s="74"/>
      <c r="SH106" s="62"/>
      <c r="SI106" s="75"/>
      <c r="SJ106" s="76"/>
      <c r="SK106" s="216"/>
      <c r="SL106" s="75"/>
      <c r="SM106" s="75"/>
      <c r="SN106" s="204"/>
      <c r="SO106" s="205"/>
      <c r="SP106" s="72"/>
      <c r="SQ106" s="70"/>
      <c r="SR106" s="73"/>
      <c r="SS106" s="74"/>
      <c r="ST106" s="74"/>
      <c r="SU106" s="62"/>
      <c r="SV106" s="75"/>
      <c r="SW106" s="76"/>
      <c r="SX106" s="216"/>
      <c r="SY106" s="75"/>
      <c r="SZ106" s="75"/>
      <c r="TA106" s="204"/>
      <c r="TB106" s="205"/>
      <c r="TC106" s="72"/>
      <c r="TD106" s="70"/>
      <c r="TE106" s="73"/>
      <c r="TF106" s="74"/>
      <c r="TG106" s="74"/>
      <c r="TH106" s="62"/>
      <c r="TI106" s="75"/>
      <c r="TJ106" s="76"/>
      <c r="TK106" s="216"/>
      <c r="TL106" s="75"/>
      <c r="TM106" s="75"/>
      <c r="TN106" s="204"/>
      <c r="TO106" s="205"/>
      <c r="TP106" s="72"/>
      <c r="TQ106" s="70"/>
      <c r="TR106" s="73"/>
      <c r="TS106" s="74"/>
      <c r="TT106" s="74"/>
      <c r="TU106" s="62"/>
      <c r="TV106" s="75"/>
      <c r="TW106" s="76"/>
      <c r="TX106" s="216"/>
      <c r="TY106" s="75"/>
      <c r="TZ106" s="75"/>
      <c r="UA106" s="204"/>
      <c r="UB106" s="205"/>
      <c r="UC106" s="72"/>
      <c r="UD106" s="70"/>
      <c r="UE106" s="73"/>
      <c r="UF106" s="74"/>
      <c r="UG106" s="74"/>
      <c r="UH106" s="62"/>
      <c r="UI106" s="75"/>
      <c r="UJ106" s="76"/>
      <c r="UK106" s="216"/>
      <c r="UL106" s="75"/>
      <c r="UM106" s="75"/>
      <c r="UN106" s="204"/>
      <c r="UO106" s="205"/>
      <c r="UP106" s="72"/>
      <c r="UQ106" s="70"/>
      <c r="UR106" s="73"/>
      <c r="US106" s="74"/>
      <c r="UT106" s="74"/>
      <c r="UU106" s="62"/>
      <c r="UV106" s="75"/>
      <c r="UW106" s="76"/>
      <c r="UX106" s="216"/>
      <c r="UY106" s="75"/>
      <c r="UZ106" s="75"/>
      <c r="VA106" s="204"/>
      <c r="VB106" s="205"/>
      <c r="VC106" s="72"/>
      <c r="VD106" s="70"/>
      <c r="VE106" s="73"/>
      <c r="VF106" s="74"/>
      <c r="VG106" s="74"/>
      <c r="VH106" s="62"/>
      <c r="VI106" s="75"/>
      <c r="VJ106" s="76"/>
      <c r="VK106" s="216"/>
      <c r="VL106" s="75"/>
      <c r="VM106" s="75"/>
      <c r="VN106" s="204"/>
      <c r="VO106" s="205"/>
      <c r="VP106" s="72"/>
      <c r="VQ106" s="70"/>
      <c r="VR106" s="73"/>
      <c r="VS106" s="74"/>
      <c r="VT106" s="74"/>
      <c r="VU106" s="62"/>
      <c r="VV106" s="75"/>
      <c r="VW106" s="76"/>
      <c r="VX106" s="216"/>
      <c r="VY106" s="75"/>
      <c r="VZ106" s="75"/>
      <c r="WA106" s="204"/>
      <c r="WB106" s="205"/>
      <c r="WC106" s="72"/>
      <c r="WD106" s="70"/>
      <c r="WE106" s="73"/>
      <c r="WF106" s="74"/>
      <c r="WG106" s="74"/>
      <c r="WH106" s="62"/>
      <c r="WI106" s="75"/>
      <c r="WJ106" s="76"/>
      <c r="WK106" s="216"/>
      <c r="WL106" s="75"/>
      <c r="WM106" s="75"/>
      <c r="WN106" s="204"/>
      <c r="WO106" s="205"/>
      <c r="WP106" s="72"/>
      <c r="WQ106" s="70"/>
      <c r="WR106" s="73"/>
      <c r="WS106" s="74"/>
      <c r="WT106" s="74"/>
      <c r="WU106" s="62"/>
      <c r="WV106" s="75"/>
      <c r="WW106" s="76"/>
      <c r="WX106" s="216"/>
      <c r="WY106" s="75"/>
      <c r="WZ106" s="75"/>
      <c r="XA106" s="204"/>
      <c r="XB106" s="205"/>
      <c r="XC106" s="72"/>
      <c r="XD106" s="70"/>
      <c r="XE106" s="73"/>
      <c r="XF106" s="74"/>
      <c r="XG106" s="74"/>
      <c r="XH106" s="62"/>
      <c r="XI106" s="75"/>
      <c r="XJ106" s="76"/>
      <c r="XK106" s="216"/>
      <c r="XL106" s="75"/>
      <c r="XM106" s="75"/>
      <c r="XN106" s="204"/>
      <c r="XO106" s="205"/>
      <c r="XP106" s="72"/>
      <c r="XQ106" s="70"/>
      <c r="XR106" s="73"/>
      <c r="XS106" s="74"/>
      <c r="XT106" s="74"/>
      <c r="XU106" s="62"/>
      <c r="XV106" s="75"/>
      <c r="XW106" s="76"/>
      <c r="XX106" s="216"/>
      <c r="XY106" s="75"/>
      <c r="XZ106" s="75"/>
      <c r="YA106" s="204"/>
      <c r="YB106" s="205"/>
      <c r="YC106" s="72"/>
      <c r="YD106" s="70"/>
      <c r="YE106" s="73"/>
      <c r="YF106" s="74"/>
      <c r="YG106" s="74"/>
      <c r="YH106" s="62"/>
      <c r="YI106" s="75"/>
      <c r="YJ106" s="76"/>
      <c r="YK106" s="216"/>
      <c r="YL106" s="75"/>
      <c r="YM106" s="75"/>
      <c r="YN106" s="204"/>
      <c r="YO106" s="205"/>
      <c r="YP106" s="72"/>
      <c r="YQ106" s="70"/>
      <c r="YR106" s="73"/>
      <c r="YS106" s="74"/>
      <c r="YT106" s="74"/>
      <c r="YU106" s="62"/>
      <c r="YV106" s="75"/>
      <c r="YW106" s="76"/>
      <c r="YX106" s="216"/>
      <c r="YY106" s="75"/>
      <c r="YZ106" s="75"/>
      <c r="ZA106" s="204"/>
      <c r="ZB106" s="205"/>
      <c r="ZC106" s="72"/>
      <c r="ZD106" s="70"/>
      <c r="ZE106" s="73"/>
      <c r="ZF106" s="74"/>
      <c r="ZG106" s="74"/>
      <c r="ZH106" s="62"/>
      <c r="ZI106" s="75"/>
      <c r="ZJ106" s="76"/>
      <c r="ZK106" s="216"/>
      <c r="ZL106" s="75"/>
      <c r="ZM106" s="75"/>
      <c r="ZN106" s="204"/>
      <c r="ZO106" s="205"/>
      <c r="ZP106" s="72"/>
      <c r="ZQ106" s="70"/>
      <c r="ZR106" s="73"/>
      <c r="ZS106" s="74"/>
      <c r="ZT106" s="74"/>
      <c r="ZU106" s="62"/>
      <c r="ZV106" s="75"/>
      <c r="ZW106" s="76"/>
      <c r="ZX106" s="216"/>
      <c r="ZY106" s="75"/>
      <c r="ZZ106" s="75"/>
      <c r="AAA106" s="204"/>
      <c r="AAB106" s="205"/>
      <c r="AAC106" s="72"/>
      <c r="AAD106" s="70"/>
      <c r="AAE106" s="73"/>
      <c r="AAF106" s="74"/>
      <c r="AAG106" s="74"/>
      <c r="AAH106" s="62"/>
      <c r="AAI106" s="75"/>
      <c r="AAJ106" s="76"/>
      <c r="AAK106" s="216"/>
      <c r="AAL106" s="75"/>
      <c r="AAM106" s="75"/>
      <c r="AAN106" s="204"/>
      <c r="AAO106" s="205"/>
      <c r="AAP106" s="72"/>
      <c r="AAQ106" s="70"/>
      <c r="AAR106" s="73"/>
      <c r="AAS106" s="74"/>
      <c r="AAT106" s="74"/>
      <c r="AAU106" s="62"/>
      <c r="AAV106" s="75"/>
      <c r="AAW106" s="76"/>
      <c r="AAX106" s="216"/>
      <c r="AAY106" s="75"/>
      <c r="AAZ106" s="75"/>
      <c r="ABA106" s="204"/>
      <c r="ABB106" s="205"/>
      <c r="ABC106" s="72"/>
      <c r="ABD106" s="70"/>
      <c r="ABE106" s="73"/>
      <c r="ABF106" s="74"/>
      <c r="ABG106" s="74"/>
      <c r="ABH106" s="62"/>
      <c r="ABI106" s="75"/>
      <c r="ABJ106" s="76"/>
      <c r="ABK106" s="216"/>
      <c r="ABL106" s="75"/>
      <c r="ABM106" s="75"/>
      <c r="ABN106" s="204"/>
      <c r="ABO106" s="205"/>
      <c r="ABP106" s="72"/>
      <c r="ABQ106" s="70"/>
      <c r="ABR106" s="73"/>
      <c r="ABS106" s="74"/>
      <c r="ABT106" s="74"/>
      <c r="ABU106" s="62"/>
      <c r="ABV106" s="75"/>
      <c r="ABW106" s="76"/>
      <c r="ABX106" s="216"/>
      <c r="ABY106" s="75"/>
      <c r="ABZ106" s="75"/>
      <c r="ACA106" s="204"/>
      <c r="ACB106" s="205"/>
      <c r="ACC106" s="72"/>
      <c r="ACD106" s="70"/>
      <c r="ACE106" s="73"/>
      <c r="ACF106" s="74"/>
      <c r="ACG106" s="74"/>
      <c r="ACH106" s="62"/>
      <c r="ACI106" s="75"/>
      <c r="ACJ106" s="76"/>
      <c r="ACK106" s="216"/>
      <c r="ACL106" s="75"/>
      <c r="ACM106" s="75"/>
      <c r="ACN106" s="204"/>
      <c r="ACO106" s="205"/>
      <c r="ACP106" s="72"/>
      <c r="ACQ106" s="70"/>
      <c r="ACR106" s="73"/>
      <c r="ACS106" s="74"/>
      <c r="ACT106" s="74"/>
      <c r="ACU106" s="62"/>
      <c r="ACV106" s="75"/>
      <c r="ACW106" s="76"/>
      <c r="ACX106" s="216"/>
      <c r="ACY106" s="75"/>
      <c r="ACZ106" s="75"/>
      <c r="ADA106" s="204"/>
      <c r="ADB106" s="205"/>
      <c r="ADC106" s="72"/>
      <c r="ADD106" s="70"/>
      <c r="ADE106" s="73"/>
      <c r="ADF106" s="74"/>
      <c r="ADG106" s="74"/>
      <c r="ADH106" s="62"/>
      <c r="ADI106" s="75"/>
      <c r="ADJ106" s="76"/>
      <c r="ADK106" s="216"/>
      <c r="ADL106" s="75"/>
      <c r="ADM106" s="75"/>
      <c r="ADN106" s="204"/>
      <c r="ADO106" s="205"/>
      <c r="ADP106" s="72"/>
      <c r="ADQ106" s="70"/>
      <c r="ADR106" s="73"/>
      <c r="ADS106" s="74"/>
      <c r="ADT106" s="74"/>
      <c r="ADU106" s="62"/>
      <c r="ADV106" s="75"/>
      <c r="ADW106" s="76"/>
      <c r="ADX106" s="216"/>
      <c r="ADY106" s="75"/>
      <c r="ADZ106" s="75"/>
      <c r="AEA106" s="204"/>
      <c r="AEB106" s="205"/>
      <c r="AEC106" s="72"/>
      <c r="AED106" s="70"/>
      <c r="AEE106" s="73"/>
      <c r="AEF106" s="74"/>
      <c r="AEG106" s="74"/>
      <c r="AEH106" s="62"/>
      <c r="AEI106" s="75"/>
      <c r="AEJ106" s="76"/>
      <c r="AEK106" s="216"/>
      <c r="AEL106" s="75"/>
      <c r="AEM106" s="75"/>
      <c r="AEN106" s="204"/>
      <c r="AEO106" s="205"/>
      <c r="AEP106" s="72"/>
      <c r="AEQ106" s="70"/>
      <c r="AER106" s="73"/>
      <c r="AES106" s="74"/>
      <c r="AET106" s="74"/>
      <c r="AEU106" s="62"/>
      <c r="AEV106" s="75"/>
      <c r="AEW106" s="76"/>
      <c r="AEX106" s="216"/>
      <c r="AEY106" s="75"/>
      <c r="AEZ106" s="75"/>
      <c r="AFA106" s="204"/>
      <c r="AFB106" s="205"/>
      <c r="AFC106" s="72"/>
      <c r="AFD106" s="70"/>
      <c r="AFE106" s="73"/>
      <c r="AFF106" s="74"/>
      <c r="AFG106" s="74"/>
      <c r="AFH106" s="62"/>
      <c r="AFI106" s="75"/>
      <c r="AFJ106" s="76"/>
      <c r="AFK106" s="216"/>
      <c r="AFL106" s="75"/>
      <c r="AFM106" s="75"/>
      <c r="AFN106" s="204"/>
      <c r="AFO106" s="205"/>
      <c r="AFP106" s="72"/>
      <c r="AFQ106" s="70"/>
      <c r="AFR106" s="73"/>
      <c r="AFS106" s="74"/>
      <c r="AFT106" s="74"/>
      <c r="AFU106" s="62"/>
      <c r="AFV106" s="75"/>
      <c r="AFW106" s="76"/>
      <c r="AFX106" s="216"/>
      <c r="AFY106" s="75"/>
      <c r="AFZ106" s="75"/>
      <c r="AGA106" s="204"/>
      <c r="AGB106" s="205"/>
      <c r="AGC106" s="72"/>
      <c r="AGD106" s="70"/>
      <c r="AGE106" s="73"/>
      <c r="AGF106" s="74"/>
      <c r="AGG106" s="74"/>
      <c r="AGH106" s="62"/>
      <c r="AGI106" s="75"/>
      <c r="AGJ106" s="76"/>
      <c r="AGK106" s="216"/>
      <c r="AGL106" s="75"/>
      <c r="AGM106" s="75"/>
      <c r="AGN106" s="204"/>
      <c r="AGO106" s="205"/>
      <c r="AGP106" s="72"/>
      <c r="AGQ106" s="70"/>
      <c r="AGR106" s="73"/>
      <c r="AGS106" s="74"/>
      <c r="AGT106" s="74"/>
      <c r="AGU106" s="62"/>
      <c r="AGV106" s="75"/>
      <c r="AGW106" s="76"/>
      <c r="AGX106" s="216"/>
      <c r="AGY106" s="75"/>
      <c r="AGZ106" s="75"/>
      <c r="AHA106" s="204"/>
      <c r="AHB106" s="205"/>
      <c r="AHC106" s="72"/>
      <c r="AHD106" s="70"/>
      <c r="AHE106" s="73"/>
      <c r="AHF106" s="74"/>
      <c r="AHG106" s="74"/>
      <c r="AHH106" s="62"/>
      <c r="AHI106" s="75"/>
      <c r="AHJ106" s="76"/>
      <c r="AHK106" s="216"/>
      <c r="AHL106" s="75"/>
      <c r="AHM106" s="75"/>
      <c r="AHN106" s="204"/>
      <c r="AHO106" s="205"/>
      <c r="AHP106" s="72"/>
      <c r="AHQ106" s="70"/>
      <c r="AHR106" s="73"/>
      <c r="AHS106" s="74"/>
      <c r="AHT106" s="74"/>
      <c r="AHU106" s="62"/>
      <c r="AHV106" s="75"/>
      <c r="AHW106" s="76"/>
      <c r="AHX106" s="216"/>
      <c r="AHY106" s="75"/>
      <c r="AHZ106" s="75"/>
      <c r="AIA106" s="204"/>
      <c r="AIB106" s="205"/>
      <c r="AIC106" s="72"/>
      <c r="AID106" s="70"/>
      <c r="AIE106" s="73"/>
      <c r="AIF106" s="74"/>
      <c r="AIG106" s="74"/>
      <c r="AIH106" s="62"/>
      <c r="AII106" s="75"/>
      <c r="AIJ106" s="76"/>
      <c r="AIK106" s="216"/>
      <c r="AIL106" s="75"/>
      <c r="AIM106" s="75"/>
      <c r="AIN106" s="204"/>
      <c r="AIO106" s="205"/>
      <c r="AIP106" s="72"/>
      <c r="AIQ106" s="70"/>
      <c r="AIR106" s="73"/>
      <c r="AIS106" s="74"/>
      <c r="AIT106" s="74"/>
      <c r="AIU106" s="62"/>
      <c r="AIV106" s="75"/>
      <c r="AIW106" s="76"/>
      <c r="AIX106" s="216"/>
      <c r="AIY106" s="75"/>
      <c r="AIZ106" s="75"/>
      <c r="AJA106" s="204"/>
      <c r="AJB106" s="205"/>
      <c r="AJC106" s="72"/>
      <c r="AJD106" s="70"/>
      <c r="AJE106" s="73"/>
      <c r="AJF106" s="74"/>
      <c r="AJG106" s="74"/>
      <c r="AJH106" s="62"/>
      <c r="AJI106" s="75"/>
      <c r="AJJ106" s="76"/>
      <c r="AJK106" s="216"/>
      <c r="AJL106" s="75"/>
      <c r="AJM106" s="75"/>
      <c r="AJN106" s="204"/>
      <c r="AJO106" s="205"/>
      <c r="AJP106" s="72"/>
      <c r="AJQ106" s="70"/>
      <c r="AJR106" s="73"/>
      <c r="AJS106" s="74"/>
      <c r="AJT106" s="74"/>
      <c r="AJU106" s="62"/>
      <c r="AJV106" s="75"/>
      <c r="AJW106" s="76"/>
      <c r="AJX106" s="216"/>
      <c r="AJY106" s="75"/>
      <c r="AJZ106" s="75"/>
      <c r="AKA106" s="204"/>
      <c r="AKB106" s="205"/>
      <c r="AKC106" s="72"/>
      <c r="AKD106" s="70"/>
      <c r="AKE106" s="73"/>
      <c r="AKF106" s="74"/>
      <c r="AKG106" s="74"/>
      <c r="AKH106" s="62"/>
      <c r="AKI106" s="75"/>
      <c r="AKJ106" s="76"/>
      <c r="AKK106" s="216"/>
      <c r="AKL106" s="75"/>
      <c r="AKM106" s="75"/>
      <c r="AKN106" s="204"/>
      <c r="AKO106" s="205"/>
      <c r="AKP106" s="72"/>
      <c r="AKQ106" s="70"/>
      <c r="AKR106" s="73"/>
      <c r="AKS106" s="74"/>
      <c r="AKT106" s="74"/>
      <c r="AKU106" s="62"/>
      <c r="AKV106" s="75"/>
      <c r="AKW106" s="76"/>
      <c r="AKX106" s="216"/>
      <c r="AKY106" s="75"/>
      <c r="AKZ106" s="75"/>
      <c r="ALA106" s="204"/>
      <c r="ALB106" s="205"/>
      <c r="ALC106" s="72"/>
      <c r="ALD106" s="70"/>
      <c r="ALE106" s="73"/>
      <c r="ALF106" s="74"/>
      <c r="ALG106" s="74"/>
      <c r="ALH106" s="62"/>
      <c r="ALI106" s="75"/>
      <c r="ALJ106" s="76"/>
      <c r="ALK106" s="216"/>
      <c r="ALL106" s="75"/>
      <c r="ALM106" s="75"/>
      <c r="ALN106" s="204"/>
      <c r="ALO106" s="205"/>
      <c r="ALP106" s="72"/>
      <c r="ALQ106" s="70"/>
      <c r="ALR106" s="73"/>
      <c r="ALS106" s="74"/>
      <c r="ALT106" s="74"/>
      <c r="ALU106" s="62"/>
      <c r="ALV106" s="75"/>
      <c r="ALW106" s="76"/>
      <c r="ALX106" s="216"/>
      <c r="ALY106" s="75"/>
      <c r="ALZ106" s="75"/>
      <c r="AMA106" s="204"/>
      <c r="AMB106" s="205"/>
      <c r="AMC106" s="72"/>
      <c r="AMD106" s="70"/>
      <c r="AME106" s="73"/>
      <c r="AMF106" s="74"/>
      <c r="AMG106" s="74"/>
      <c r="AMH106" s="62"/>
      <c r="AMI106" s="75"/>
      <c r="AMJ106" s="76"/>
      <c r="AMK106" s="216"/>
      <c r="AML106" s="75"/>
      <c r="AMM106" s="75"/>
      <c r="AMN106" s="204"/>
      <c r="AMO106" s="205"/>
      <c r="AMP106" s="72"/>
      <c r="AMQ106" s="70"/>
      <c r="AMR106" s="73"/>
      <c r="AMS106" s="74"/>
      <c r="AMT106" s="74"/>
      <c r="AMU106" s="62"/>
      <c r="AMV106" s="75"/>
      <c r="AMW106" s="76"/>
      <c r="AMX106" s="216"/>
      <c r="AMY106" s="75"/>
      <c r="AMZ106" s="75"/>
      <c r="ANA106" s="204"/>
      <c r="ANB106" s="205"/>
      <c r="ANC106" s="72"/>
      <c r="AND106" s="70"/>
      <c r="ANE106" s="73"/>
      <c r="ANF106" s="74"/>
      <c r="ANG106" s="74"/>
      <c r="ANH106" s="62"/>
      <c r="ANI106" s="75"/>
      <c r="ANJ106" s="76"/>
      <c r="ANK106" s="216"/>
      <c r="ANL106" s="75"/>
      <c r="ANM106" s="75"/>
      <c r="ANN106" s="204"/>
      <c r="ANO106" s="205"/>
      <c r="ANP106" s="72"/>
      <c r="ANQ106" s="70"/>
      <c r="ANR106" s="73"/>
      <c r="ANS106" s="74"/>
      <c r="ANT106" s="74"/>
      <c r="ANU106" s="62"/>
      <c r="ANV106" s="75"/>
      <c r="ANW106" s="76"/>
      <c r="ANX106" s="216"/>
      <c r="ANY106" s="75"/>
      <c r="ANZ106" s="75"/>
      <c r="AOA106" s="204"/>
      <c r="AOB106" s="205"/>
      <c r="AOC106" s="72"/>
      <c r="AOD106" s="70"/>
      <c r="AOE106" s="73"/>
      <c r="AOF106" s="74"/>
      <c r="AOG106" s="74"/>
      <c r="AOH106" s="62"/>
      <c r="AOI106" s="75"/>
      <c r="AOJ106" s="76"/>
      <c r="AOK106" s="216"/>
      <c r="AOL106" s="75"/>
      <c r="AOM106" s="75"/>
      <c r="AON106" s="204"/>
      <c r="AOO106" s="205"/>
      <c r="AOP106" s="72"/>
      <c r="AOQ106" s="70"/>
      <c r="AOR106" s="73"/>
      <c r="AOS106" s="74"/>
      <c r="AOT106" s="74"/>
      <c r="AOU106" s="62"/>
      <c r="AOV106" s="75"/>
      <c r="AOW106" s="76"/>
      <c r="AOX106" s="216"/>
      <c r="AOY106" s="75"/>
      <c r="AOZ106" s="75"/>
      <c r="APA106" s="204"/>
      <c r="APB106" s="205"/>
      <c r="APC106" s="72"/>
      <c r="APD106" s="70"/>
      <c r="APE106" s="73"/>
      <c r="APF106" s="74"/>
      <c r="APG106" s="74"/>
      <c r="APH106" s="62"/>
      <c r="API106" s="75"/>
      <c r="APJ106" s="76"/>
      <c r="APK106" s="216"/>
      <c r="APL106" s="75"/>
      <c r="APM106" s="75"/>
      <c r="APN106" s="204"/>
      <c r="APO106" s="205"/>
      <c r="APP106" s="72"/>
      <c r="APQ106" s="70"/>
      <c r="APR106" s="73"/>
      <c r="APS106" s="74"/>
      <c r="APT106" s="74"/>
      <c r="APU106" s="62"/>
      <c r="APV106" s="75"/>
      <c r="APW106" s="76"/>
      <c r="APX106" s="216"/>
      <c r="APY106" s="75"/>
      <c r="APZ106" s="75"/>
      <c r="AQA106" s="204"/>
      <c r="AQB106" s="205"/>
      <c r="AQC106" s="72"/>
      <c r="AQD106" s="70"/>
      <c r="AQE106" s="73"/>
      <c r="AQF106" s="74"/>
      <c r="AQG106" s="74"/>
      <c r="AQH106" s="62"/>
      <c r="AQI106" s="75"/>
      <c r="AQJ106" s="76"/>
      <c r="AQK106" s="216"/>
      <c r="AQL106" s="75"/>
      <c r="AQM106" s="75"/>
      <c r="AQN106" s="204"/>
      <c r="AQO106" s="205"/>
      <c r="AQP106" s="72"/>
      <c r="AQQ106" s="70"/>
      <c r="AQR106" s="73"/>
      <c r="AQS106" s="74"/>
      <c r="AQT106" s="74"/>
      <c r="AQU106" s="62"/>
      <c r="AQV106" s="75"/>
      <c r="AQW106" s="76"/>
      <c r="AQX106" s="216"/>
      <c r="AQY106" s="75"/>
      <c r="AQZ106" s="75"/>
      <c r="ARA106" s="204"/>
      <c r="ARB106" s="205"/>
      <c r="ARC106" s="72"/>
      <c r="ARD106" s="70"/>
      <c r="ARE106" s="73"/>
      <c r="ARF106" s="74"/>
      <c r="ARG106" s="74"/>
      <c r="ARH106" s="62"/>
      <c r="ARI106" s="75"/>
      <c r="ARJ106" s="76"/>
      <c r="ARK106" s="216"/>
      <c r="ARL106" s="75"/>
      <c r="ARM106" s="75"/>
      <c r="ARN106" s="204"/>
      <c r="ARO106" s="205"/>
      <c r="ARP106" s="72"/>
      <c r="ARQ106" s="70"/>
      <c r="ARR106" s="73"/>
      <c r="ARS106" s="74"/>
      <c r="ART106" s="74"/>
      <c r="ARU106" s="62"/>
      <c r="ARV106" s="75"/>
      <c r="ARW106" s="76"/>
      <c r="ARX106" s="216"/>
      <c r="ARY106" s="75"/>
      <c r="ARZ106" s="75"/>
      <c r="ASA106" s="204"/>
      <c r="ASB106" s="205"/>
      <c r="ASC106" s="72"/>
      <c r="ASD106" s="70"/>
      <c r="ASE106" s="73"/>
      <c r="ASF106" s="74"/>
      <c r="ASG106" s="74"/>
      <c r="ASH106" s="62"/>
      <c r="ASI106" s="75"/>
      <c r="ASJ106" s="76"/>
      <c r="ASK106" s="216"/>
      <c r="ASL106" s="75"/>
      <c r="ASM106" s="75"/>
      <c r="ASN106" s="204"/>
      <c r="ASO106" s="205"/>
      <c r="ASP106" s="72"/>
      <c r="ASQ106" s="70"/>
      <c r="ASR106" s="73"/>
      <c r="ASS106" s="74"/>
      <c r="AST106" s="74"/>
      <c r="ASU106" s="62"/>
      <c r="ASV106" s="75"/>
      <c r="ASW106" s="76"/>
      <c r="ASX106" s="216"/>
      <c r="ASY106" s="75"/>
      <c r="ASZ106" s="75"/>
      <c r="ATA106" s="204"/>
      <c r="ATB106" s="205"/>
      <c r="ATC106" s="72"/>
      <c r="ATD106" s="70"/>
      <c r="ATE106" s="73"/>
      <c r="ATF106" s="74"/>
      <c r="ATG106" s="74"/>
      <c r="ATH106" s="62"/>
      <c r="ATI106" s="75"/>
      <c r="ATJ106" s="76"/>
      <c r="ATK106" s="216"/>
      <c r="ATL106" s="75"/>
      <c r="ATM106" s="75"/>
      <c r="ATN106" s="204"/>
      <c r="ATO106" s="205"/>
      <c r="ATP106" s="72"/>
      <c r="ATQ106" s="70"/>
      <c r="ATR106" s="73"/>
      <c r="ATS106" s="74"/>
      <c r="ATT106" s="74"/>
      <c r="ATU106" s="62"/>
      <c r="ATV106" s="75"/>
      <c r="ATW106" s="76"/>
      <c r="ATX106" s="216"/>
      <c r="ATY106" s="75"/>
      <c r="ATZ106" s="75"/>
      <c r="AUA106" s="204"/>
      <c r="AUB106" s="205"/>
      <c r="AUC106" s="72"/>
      <c r="AUD106" s="70"/>
      <c r="AUE106" s="73"/>
      <c r="AUF106" s="74"/>
      <c r="AUG106" s="74"/>
      <c r="AUH106" s="62"/>
      <c r="AUI106" s="75"/>
      <c r="AUJ106" s="76"/>
      <c r="AUK106" s="216"/>
      <c r="AUL106" s="75"/>
      <c r="AUM106" s="75"/>
      <c r="AUN106" s="204"/>
      <c r="AUO106" s="205"/>
      <c r="AUP106" s="72"/>
      <c r="AUQ106" s="70"/>
      <c r="AUR106" s="73"/>
      <c r="AUS106" s="74"/>
      <c r="AUT106" s="74"/>
      <c r="AUU106" s="62"/>
      <c r="AUV106" s="75"/>
      <c r="AUW106" s="76"/>
      <c r="AUX106" s="216"/>
      <c r="AUY106" s="75"/>
      <c r="AUZ106" s="75"/>
      <c r="AVA106" s="204"/>
      <c r="AVB106" s="205"/>
      <c r="AVC106" s="72"/>
      <c r="AVD106" s="70"/>
      <c r="AVE106" s="73"/>
      <c r="AVF106" s="74"/>
      <c r="AVG106" s="74"/>
      <c r="AVH106" s="62"/>
      <c r="AVI106" s="75"/>
      <c r="AVJ106" s="76"/>
      <c r="AVK106" s="216"/>
      <c r="AVL106" s="75"/>
      <c r="AVM106" s="75"/>
      <c r="AVN106" s="204"/>
      <c r="AVO106" s="205"/>
      <c r="AVP106" s="72"/>
      <c r="AVQ106" s="70"/>
      <c r="AVR106" s="73"/>
      <c r="AVS106" s="74"/>
      <c r="AVT106" s="74"/>
      <c r="AVU106" s="62"/>
      <c r="AVV106" s="75"/>
      <c r="AVW106" s="76"/>
      <c r="AVX106" s="216"/>
      <c r="AVY106" s="75"/>
      <c r="AVZ106" s="75"/>
      <c r="AWA106" s="204"/>
      <c r="AWB106" s="205"/>
      <c r="AWC106" s="72"/>
      <c r="AWD106" s="70"/>
      <c r="AWE106" s="73"/>
      <c r="AWF106" s="74"/>
      <c r="AWG106" s="74"/>
      <c r="AWH106" s="62"/>
      <c r="AWI106" s="75"/>
      <c r="AWJ106" s="76"/>
      <c r="AWK106" s="216"/>
      <c r="AWL106" s="75"/>
      <c r="AWM106" s="75"/>
      <c r="AWN106" s="204"/>
      <c r="AWO106" s="205"/>
      <c r="AWP106" s="72"/>
      <c r="AWQ106" s="70"/>
      <c r="AWR106" s="73"/>
      <c r="AWS106" s="74"/>
      <c r="AWT106" s="74"/>
      <c r="AWU106" s="62"/>
      <c r="AWV106" s="75"/>
      <c r="AWW106" s="76"/>
      <c r="AWX106" s="216"/>
      <c r="AWY106" s="75"/>
      <c r="AWZ106" s="75"/>
      <c r="AXA106" s="204"/>
      <c r="AXB106" s="205"/>
      <c r="AXC106" s="72"/>
      <c r="AXD106" s="70"/>
      <c r="AXE106" s="73"/>
      <c r="AXF106" s="74"/>
      <c r="AXG106" s="74"/>
      <c r="AXH106" s="62"/>
      <c r="AXI106" s="75"/>
      <c r="AXJ106" s="76"/>
      <c r="AXK106" s="216"/>
      <c r="AXL106" s="75"/>
      <c r="AXM106" s="75"/>
      <c r="AXN106" s="204"/>
      <c r="AXO106" s="205"/>
      <c r="AXP106" s="72"/>
      <c r="AXQ106" s="70"/>
      <c r="AXR106" s="73"/>
      <c r="AXS106" s="74"/>
      <c r="AXT106" s="74"/>
      <c r="AXU106" s="62"/>
      <c r="AXV106" s="75"/>
      <c r="AXW106" s="76"/>
      <c r="AXX106" s="216"/>
      <c r="AXY106" s="75"/>
      <c r="AXZ106" s="75"/>
      <c r="AYA106" s="204"/>
      <c r="AYB106" s="205"/>
      <c r="AYC106" s="72"/>
      <c r="AYD106" s="70"/>
      <c r="AYE106" s="73"/>
      <c r="AYF106" s="74"/>
      <c r="AYG106" s="74"/>
      <c r="AYH106" s="62"/>
      <c r="AYI106" s="75"/>
      <c r="AYJ106" s="76"/>
      <c r="AYK106" s="216"/>
      <c r="AYL106" s="75"/>
      <c r="AYM106" s="75"/>
      <c r="AYN106" s="204"/>
      <c r="AYO106" s="205"/>
      <c r="AYP106" s="72"/>
      <c r="AYQ106" s="70"/>
      <c r="AYR106" s="73"/>
      <c r="AYS106" s="74"/>
      <c r="AYT106" s="74"/>
      <c r="AYU106" s="62"/>
      <c r="AYV106" s="75"/>
      <c r="AYW106" s="76"/>
      <c r="AYX106" s="216"/>
      <c r="AYY106" s="75"/>
      <c r="AYZ106" s="75"/>
      <c r="AZA106" s="204"/>
      <c r="AZB106" s="205"/>
      <c r="AZC106" s="72"/>
      <c r="AZD106" s="70"/>
      <c r="AZE106" s="73"/>
      <c r="AZF106" s="74"/>
      <c r="AZG106" s="74"/>
      <c r="AZH106" s="62"/>
      <c r="AZI106" s="75"/>
      <c r="AZJ106" s="76"/>
      <c r="AZK106" s="216"/>
      <c r="AZL106" s="75"/>
      <c r="AZM106" s="75"/>
      <c r="AZN106" s="204"/>
      <c r="AZO106" s="205"/>
      <c r="AZP106" s="72"/>
      <c r="AZQ106" s="70"/>
      <c r="AZR106" s="73"/>
      <c r="AZS106" s="74"/>
      <c r="AZT106" s="74"/>
      <c r="AZU106" s="62"/>
      <c r="AZV106" s="75"/>
      <c r="AZW106" s="76"/>
      <c r="AZX106" s="216"/>
      <c r="AZY106" s="75"/>
      <c r="AZZ106" s="75"/>
      <c r="BAA106" s="204"/>
      <c r="BAB106" s="205"/>
      <c r="BAC106" s="72"/>
      <c r="BAD106" s="70"/>
      <c r="BAE106" s="73"/>
      <c r="BAF106" s="74"/>
      <c r="BAG106" s="74"/>
      <c r="BAH106" s="62"/>
      <c r="BAI106" s="75"/>
      <c r="BAJ106" s="76"/>
      <c r="BAK106" s="216"/>
      <c r="BAL106" s="75"/>
      <c r="BAM106" s="75"/>
      <c r="BAN106" s="204"/>
      <c r="BAO106" s="205"/>
      <c r="BAP106" s="72"/>
      <c r="BAQ106" s="70"/>
      <c r="BAR106" s="73"/>
      <c r="BAS106" s="74"/>
      <c r="BAT106" s="74"/>
      <c r="BAU106" s="62"/>
      <c r="BAV106" s="75"/>
      <c r="BAW106" s="76"/>
      <c r="BAX106" s="216"/>
      <c r="BAY106" s="75"/>
      <c r="BAZ106" s="75"/>
      <c r="BBA106" s="204"/>
      <c r="BBB106" s="205"/>
      <c r="BBC106" s="72"/>
      <c r="BBD106" s="70"/>
      <c r="BBE106" s="73"/>
      <c r="BBF106" s="74"/>
      <c r="BBG106" s="74"/>
      <c r="BBH106" s="62"/>
      <c r="BBI106" s="75"/>
      <c r="BBJ106" s="76"/>
      <c r="BBK106" s="216"/>
      <c r="BBL106" s="75"/>
      <c r="BBM106" s="75"/>
      <c r="BBN106" s="204"/>
      <c r="BBO106" s="205"/>
      <c r="BBP106" s="72"/>
      <c r="BBQ106" s="70"/>
      <c r="BBR106" s="73"/>
      <c r="BBS106" s="74"/>
      <c r="BBT106" s="74"/>
      <c r="BBU106" s="62"/>
      <c r="BBV106" s="75"/>
      <c r="BBW106" s="76"/>
      <c r="BBX106" s="216"/>
      <c r="BBY106" s="75"/>
      <c r="BBZ106" s="75"/>
      <c r="BCA106" s="204"/>
      <c r="BCB106" s="205"/>
      <c r="BCC106" s="72"/>
      <c r="BCD106" s="70"/>
      <c r="BCE106" s="73"/>
      <c r="BCF106" s="74"/>
      <c r="BCG106" s="74"/>
      <c r="BCH106" s="62"/>
      <c r="BCI106" s="75"/>
      <c r="BCJ106" s="76"/>
      <c r="BCK106" s="216"/>
      <c r="BCL106" s="75"/>
      <c r="BCM106" s="75"/>
      <c r="BCN106" s="204"/>
      <c r="BCO106" s="205"/>
      <c r="BCP106" s="72"/>
      <c r="BCQ106" s="70"/>
      <c r="BCR106" s="73"/>
      <c r="BCS106" s="74"/>
      <c r="BCT106" s="74"/>
      <c r="BCU106" s="62"/>
      <c r="BCV106" s="75"/>
      <c r="BCW106" s="76"/>
      <c r="BCX106" s="216"/>
      <c r="BCY106" s="75"/>
      <c r="BCZ106" s="75"/>
      <c r="BDA106" s="204"/>
      <c r="BDB106" s="205"/>
      <c r="BDC106" s="72"/>
      <c r="BDD106" s="70"/>
      <c r="BDE106" s="73"/>
      <c r="BDF106" s="74"/>
      <c r="BDG106" s="74"/>
      <c r="BDH106" s="62"/>
      <c r="BDI106" s="75"/>
      <c r="BDJ106" s="76"/>
      <c r="BDK106" s="216"/>
      <c r="BDL106" s="75"/>
      <c r="BDM106" s="75"/>
      <c r="BDN106" s="204"/>
      <c r="BDO106" s="205"/>
      <c r="BDP106" s="72"/>
      <c r="BDQ106" s="70"/>
      <c r="BDR106" s="73"/>
      <c r="BDS106" s="74"/>
      <c r="BDT106" s="74"/>
      <c r="BDU106" s="62"/>
      <c r="BDV106" s="75"/>
      <c r="BDW106" s="76"/>
      <c r="BDX106" s="216"/>
      <c r="BDY106" s="75"/>
      <c r="BDZ106" s="75"/>
      <c r="BEA106" s="204"/>
      <c r="BEB106" s="205"/>
      <c r="BEC106" s="72"/>
      <c r="BED106" s="70"/>
      <c r="BEE106" s="73"/>
      <c r="BEF106" s="74"/>
      <c r="BEG106" s="74"/>
      <c r="BEH106" s="62"/>
      <c r="BEI106" s="75"/>
      <c r="BEJ106" s="76"/>
      <c r="BEK106" s="216"/>
      <c r="BEL106" s="75"/>
      <c r="BEM106" s="75"/>
      <c r="BEN106" s="204"/>
      <c r="BEO106" s="205"/>
      <c r="BEP106" s="72"/>
      <c r="BEQ106" s="70"/>
      <c r="BER106" s="73"/>
      <c r="BES106" s="74"/>
      <c r="BET106" s="74"/>
      <c r="BEU106" s="62"/>
      <c r="BEV106" s="75"/>
      <c r="BEW106" s="76"/>
      <c r="BEX106" s="216"/>
      <c r="BEY106" s="75"/>
      <c r="BEZ106" s="75"/>
      <c r="BFA106" s="204"/>
      <c r="BFB106" s="205"/>
      <c r="BFC106" s="72"/>
      <c r="BFD106" s="70"/>
      <c r="BFE106" s="73"/>
      <c r="BFF106" s="74"/>
      <c r="BFG106" s="74"/>
      <c r="BFH106" s="62"/>
      <c r="BFI106" s="75"/>
      <c r="BFJ106" s="76"/>
      <c r="BFK106" s="216"/>
      <c r="BFL106" s="75"/>
      <c r="BFM106" s="75"/>
      <c r="BFN106" s="204"/>
      <c r="BFO106" s="205"/>
      <c r="BFP106" s="72"/>
      <c r="BFQ106" s="70"/>
      <c r="BFR106" s="73"/>
      <c r="BFS106" s="74"/>
      <c r="BFT106" s="74"/>
      <c r="BFU106" s="62"/>
      <c r="BFV106" s="75"/>
      <c r="BFW106" s="76"/>
      <c r="BFX106" s="216"/>
      <c r="BFY106" s="75"/>
      <c r="BFZ106" s="75"/>
      <c r="BGA106" s="204"/>
      <c r="BGB106" s="205"/>
      <c r="BGC106" s="72"/>
      <c r="BGD106" s="70"/>
      <c r="BGE106" s="73"/>
      <c r="BGF106" s="74"/>
      <c r="BGG106" s="74"/>
      <c r="BGH106" s="62"/>
      <c r="BGI106" s="75"/>
      <c r="BGJ106" s="76"/>
      <c r="BGK106" s="216"/>
      <c r="BGL106" s="75"/>
      <c r="BGM106" s="75"/>
      <c r="BGN106" s="204"/>
      <c r="BGO106" s="205"/>
      <c r="BGP106" s="72"/>
      <c r="BGQ106" s="70"/>
      <c r="BGR106" s="73"/>
      <c r="BGS106" s="74"/>
      <c r="BGT106" s="74"/>
      <c r="BGU106" s="62"/>
      <c r="BGV106" s="75"/>
      <c r="BGW106" s="76"/>
      <c r="BGX106" s="216"/>
      <c r="BGY106" s="75"/>
      <c r="BGZ106" s="75"/>
      <c r="BHA106" s="204"/>
      <c r="BHB106" s="205"/>
      <c r="BHC106" s="72"/>
      <c r="BHD106" s="70"/>
      <c r="BHE106" s="73"/>
      <c r="BHF106" s="74"/>
      <c r="BHG106" s="74"/>
      <c r="BHH106" s="62"/>
      <c r="BHI106" s="75"/>
      <c r="BHJ106" s="76"/>
      <c r="BHK106" s="216"/>
      <c r="BHL106" s="75"/>
      <c r="BHM106" s="75"/>
      <c r="BHN106" s="204"/>
      <c r="BHO106" s="205"/>
      <c r="BHP106" s="72"/>
      <c r="BHQ106" s="70"/>
      <c r="BHR106" s="73"/>
      <c r="BHS106" s="74"/>
      <c r="BHT106" s="74"/>
      <c r="BHU106" s="62"/>
      <c r="BHV106" s="75"/>
      <c r="BHW106" s="76"/>
      <c r="BHX106" s="216"/>
      <c r="BHY106" s="75"/>
      <c r="BHZ106" s="75"/>
      <c r="BIA106" s="204"/>
      <c r="BIB106" s="205"/>
      <c r="BIC106" s="72"/>
      <c r="BID106" s="70"/>
      <c r="BIE106" s="73"/>
      <c r="BIF106" s="74"/>
      <c r="BIG106" s="74"/>
      <c r="BIH106" s="62"/>
      <c r="BII106" s="75"/>
      <c r="BIJ106" s="76"/>
      <c r="BIK106" s="216"/>
      <c r="BIL106" s="75"/>
      <c r="BIM106" s="75"/>
      <c r="BIN106" s="204"/>
      <c r="BIO106" s="205"/>
      <c r="BIP106" s="72"/>
      <c r="BIQ106" s="70"/>
      <c r="BIR106" s="73"/>
      <c r="BIS106" s="74"/>
      <c r="BIT106" s="74"/>
      <c r="BIU106" s="62"/>
      <c r="BIV106" s="75"/>
      <c r="BIW106" s="76"/>
      <c r="BIX106" s="216"/>
      <c r="BIY106" s="75"/>
      <c r="BIZ106" s="75"/>
      <c r="BJA106" s="204"/>
      <c r="BJB106" s="205"/>
      <c r="BJC106" s="72"/>
      <c r="BJD106" s="70"/>
      <c r="BJE106" s="73"/>
      <c r="BJF106" s="74"/>
      <c r="BJG106" s="74"/>
      <c r="BJH106" s="62"/>
      <c r="BJI106" s="75"/>
      <c r="BJJ106" s="76"/>
      <c r="BJK106" s="216"/>
      <c r="BJL106" s="75"/>
      <c r="BJM106" s="75"/>
      <c r="BJN106" s="204"/>
      <c r="BJO106" s="205"/>
      <c r="BJP106" s="72"/>
      <c r="BJQ106" s="70"/>
      <c r="BJR106" s="73"/>
      <c r="BJS106" s="74"/>
      <c r="BJT106" s="74"/>
      <c r="BJU106" s="62"/>
      <c r="BJV106" s="75"/>
      <c r="BJW106" s="76"/>
      <c r="BJX106" s="216"/>
      <c r="BJY106" s="75"/>
      <c r="BJZ106" s="75"/>
      <c r="BKA106" s="204"/>
      <c r="BKB106" s="205"/>
      <c r="BKC106" s="72"/>
      <c r="BKD106" s="70"/>
      <c r="BKE106" s="73"/>
      <c r="BKF106" s="74"/>
      <c r="BKG106" s="74"/>
      <c r="BKH106" s="62"/>
      <c r="BKI106" s="75"/>
      <c r="BKJ106" s="76"/>
      <c r="BKK106" s="216"/>
      <c r="BKL106" s="75"/>
      <c r="BKM106" s="75"/>
      <c r="BKN106" s="204"/>
      <c r="BKO106" s="205"/>
      <c r="BKP106" s="72"/>
      <c r="BKQ106" s="70"/>
      <c r="BKR106" s="73"/>
      <c r="BKS106" s="74"/>
      <c r="BKT106" s="74"/>
      <c r="BKU106" s="62"/>
      <c r="BKV106" s="75"/>
      <c r="BKW106" s="76"/>
      <c r="BKX106" s="216"/>
      <c r="BKY106" s="75"/>
      <c r="BKZ106" s="75"/>
      <c r="BLA106" s="204"/>
      <c r="BLB106" s="205"/>
      <c r="BLC106" s="72"/>
      <c r="BLD106" s="70"/>
      <c r="BLE106" s="73"/>
      <c r="BLF106" s="74"/>
      <c r="BLG106" s="74"/>
      <c r="BLH106" s="62"/>
      <c r="BLI106" s="75"/>
      <c r="BLJ106" s="76"/>
      <c r="BLK106" s="216"/>
      <c r="BLL106" s="75"/>
      <c r="BLM106" s="75"/>
      <c r="BLN106" s="204"/>
      <c r="BLO106" s="205"/>
      <c r="BLP106" s="72"/>
      <c r="BLQ106" s="70"/>
      <c r="BLR106" s="73"/>
      <c r="BLS106" s="74"/>
      <c r="BLT106" s="74"/>
      <c r="BLU106" s="62"/>
      <c r="BLV106" s="75"/>
      <c r="BLW106" s="76"/>
      <c r="BLX106" s="216"/>
      <c r="BLY106" s="75"/>
      <c r="BLZ106" s="75"/>
      <c r="BMA106" s="204"/>
      <c r="BMB106" s="205"/>
      <c r="BMC106" s="72"/>
      <c r="BMD106" s="70"/>
      <c r="BME106" s="73"/>
      <c r="BMF106" s="74"/>
      <c r="BMG106" s="74"/>
      <c r="BMH106" s="62"/>
      <c r="BMI106" s="75"/>
      <c r="BMJ106" s="76"/>
      <c r="BMK106" s="216"/>
      <c r="BML106" s="75"/>
      <c r="BMM106" s="75"/>
      <c r="BMN106" s="204"/>
      <c r="BMO106" s="205"/>
      <c r="BMP106" s="72"/>
      <c r="BMQ106" s="70"/>
      <c r="BMR106" s="73"/>
      <c r="BMS106" s="74"/>
      <c r="BMT106" s="74"/>
      <c r="BMU106" s="62"/>
      <c r="BMV106" s="75"/>
      <c r="BMW106" s="76"/>
      <c r="BMX106" s="216"/>
      <c r="BMY106" s="75"/>
      <c r="BMZ106" s="75"/>
      <c r="BNA106" s="204"/>
      <c r="BNB106" s="205"/>
      <c r="BNC106" s="72"/>
      <c r="BND106" s="70"/>
      <c r="BNE106" s="73"/>
      <c r="BNF106" s="74"/>
      <c r="BNG106" s="74"/>
      <c r="BNH106" s="62"/>
      <c r="BNI106" s="75"/>
      <c r="BNJ106" s="76"/>
      <c r="BNK106" s="216"/>
      <c r="BNL106" s="75"/>
      <c r="BNM106" s="75"/>
      <c r="BNN106" s="204"/>
      <c r="BNO106" s="205"/>
      <c r="BNP106" s="72"/>
      <c r="BNQ106" s="70"/>
      <c r="BNR106" s="73"/>
      <c r="BNS106" s="74"/>
      <c r="BNT106" s="74"/>
      <c r="BNU106" s="62"/>
      <c r="BNV106" s="75"/>
      <c r="BNW106" s="76"/>
      <c r="BNX106" s="216"/>
      <c r="BNY106" s="75"/>
      <c r="BNZ106" s="75"/>
      <c r="BOA106" s="204"/>
      <c r="BOB106" s="205"/>
      <c r="BOC106" s="72"/>
      <c r="BOD106" s="70"/>
      <c r="BOE106" s="73"/>
      <c r="BOF106" s="74"/>
      <c r="BOG106" s="74"/>
      <c r="BOH106" s="62"/>
      <c r="BOI106" s="75"/>
      <c r="BOJ106" s="76"/>
      <c r="BOK106" s="216"/>
      <c r="BOL106" s="75"/>
      <c r="BOM106" s="75"/>
      <c r="BON106" s="204"/>
      <c r="BOO106" s="205"/>
      <c r="BOP106" s="72"/>
      <c r="BOQ106" s="70"/>
      <c r="BOR106" s="73"/>
      <c r="BOS106" s="74"/>
      <c r="BOT106" s="74"/>
      <c r="BOU106" s="62"/>
      <c r="BOV106" s="75"/>
      <c r="BOW106" s="76"/>
      <c r="BOX106" s="216"/>
      <c r="BOY106" s="75"/>
      <c r="BOZ106" s="75"/>
      <c r="BPA106" s="204"/>
      <c r="BPB106" s="205"/>
      <c r="BPC106" s="72"/>
      <c r="BPD106" s="70"/>
      <c r="BPE106" s="73"/>
      <c r="BPF106" s="74"/>
      <c r="BPG106" s="74"/>
      <c r="BPH106" s="62"/>
      <c r="BPI106" s="75"/>
      <c r="BPJ106" s="76"/>
      <c r="BPK106" s="216"/>
      <c r="BPL106" s="75"/>
      <c r="BPM106" s="75"/>
      <c r="BPN106" s="204"/>
      <c r="BPO106" s="205"/>
      <c r="BPP106" s="72"/>
      <c r="BPQ106" s="70"/>
      <c r="BPR106" s="73"/>
      <c r="BPS106" s="74"/>
      <c r="BPT106" s="74"/>
      <c r="BPU106" s="62"/>
      <c r="BPV106" s="75"/>
      <c r="BPW106" s="76"/>
      <c r="BPX106" s="216"/>
      <c r="BPY106" s="75"/>
      <c r="BPZ106" s="75"/>
      <c r="BQA106" s="204"/>
      <c r="BQB106" s="205"/>
      <c r="BQC106" s="72"/>
      <c r="BQD106" s="70"/>
      <c r="BQE106" s="73"/>
      <c r="BQF106" s="74"/>
      <c r="BQG106" s="74"/>
      <c r="BQH106" s="62"/>
      <c r="BQI106" s="75"/>
      <c r="BQJ106" s="76"/>
      <c r="BQK106" s="216"/>
      <c r="BQL106" s="75"/>
      <c r="BQM106" s="75"/>
      <c r="BQN106" s="204"/>
      <c r="BQO106" s="205"/>
      <c r="BQP106" s="72"/>
      <c r="BQQ106" s="70"/>
      <c r="BQR106" s="73"/>
      <c r="BQS106" s="74"/>
      <c r="BQT106" s="74"/>
      <c r="BQU106" s="62"/>
      <c r="BQV106" s="75"/>
      <c r="BQW106" s="76"/>
      <c r="BQX106" s="216"/>
      <c r="BQY106" s="75"/>
      <c r="BQZ106" s="75"/>
      <c r="BRA106" s="204"/>
      <c r="BRB106" s="205"/>
      <c r="BRC106" s="72"/>
      <c r="BRD106" s="70"/>
      <c r="BRE106" s="73"/>
      <c r="BRF106" s="74"/>
      <c r="BRG106" s="74"/>
      <c r="BRH106" s="62"/>
      <c r="BRI106" s="75"/>
      <c r="BRJ106" s="76"/>
      <c r="BRK106" s="216"/>
      <c r="BRL106" s="75"/>
      <c r="BRM106" s="75"/>
      <c r="BRN106" s="204"/>
      <c r="BRO106" s="205"/>
      <c r="BRP106" s="72"/>
      <c r="BRQ106" s="70"/>
      <c r="BRR106" s="73"/>
      <c r="BRS106" s="74"/>
      <c r="BRT106" s="74"/>
      <c r="BRU106" s="62"/>
      <c r="BRV106" s="75"/>
      <c r="BRW106" s="76"/>
      <c r="BRX106" s="216"/>
      <c r="BRY106" s="75"/>
      <c r="BRZ106" s="75"/>
      <c r="BSA106" s="204"/>
      <c r="BSB106" s="205"/>
      <c r="BSC106" s="72"/>
      <c r="BSD106" s="70"/>
      <c r="BSE106" s="73"/>
      <c r="BSF106" s="74"/>
      <c r="BSG106" s="74"/>
      <c r="BSH106" s="62"/>
      <c r="BSI106" s="75"/>
      <c r="BSJ106" s="76"/>
      <c r="BSK106" s="216"/>
      <c r="BSL106" s="75"/>
      <c r="BSM106" s="75"/>
      <c r="BSN106" s="204"/>
      <c r="BSO106" s="205"/>
      <c r="BSP106" s="72"/>
      <c r="BSQ106" s="70"/>
      <c r="BSR106" s="73"/>
      <c r="BSS106" s="74"/>
      <c r="BST106" s="74"/>
      <c r="BSU106" s="62"/>
      <c r="BSV106" s="75"/>
      <c r="BSW106" s="76"/>
      <c r="BSX106" s="216"/>
      <c r="BSY106" s="75"/>
      <c r="BSZ106" s="75"/>
      <c r="BTA106" s="204"/>
      <c r="BTB106" s="205"/>
      <c r="BTC106" s="72"/>
      <c r="BTD106" s="70"/>
      <c r="BTE106" s="73"/>
      <c r="BTF106" s="74"/>
      <c r="BTG106" s="74"/>
      <c r="BTH106" s="62"/>
      <c r="BTI106" s="75"/>
      <c r="BTJ106" s="76"/>
      <c r="BTK106" s="216"/>
      <c r="BTL106" s="75"/>
      <c r="BTM106" s="75"/>
      <c r="BTN106" s="204"/>
      <c r="BTO106" s="205"/>
      <c r="BTP106" s="72"/>
      <c r="BTQ106" s="70"/>
      <c r="BTR106" s="73"/>
      <c r="BTS106" s="74"/>
      <c r="BTT106" s="74"/>
      <c r="BTU106" s="62"/>
      <c r="BTV106" s="75"/>
      <c r="BTW106" s="76"/>
      <c r="BTX106" s="216"/>
      <c r="BTY106" s="75"/>
      <c r="BTZ106" s="75"/>
      <c r="BUA106" s="204"/>
      <c r="BUB106" s="205"/>
      <c r="BUC106" s="72"/>
      <c r="BUD106" s="70"/>
      <c r="BUE106" s="73"/>
      <c r="BUF106" s="74"/>
      <c r="BUG106" s="74"/>
      <c r="BUH106" s="62"/>
      <c r="BUI106" s="75"/>
      <c r="BUJ106" s="76"/>
      <c r="BUK106" s="216"/>
      <c r="BUL106" s="75"/>
      <c r="BUM106" s="75"/>
      <c r="BUN106" s="204"/>
      <c r="BUO106" s="205"/>
      <c r="BUP106" s="72"/>
      <c r="BUQ106" s="70"/>
      <c r="BUR106" s="73"/>
      <c r="BUS106" s="74"/>
      <c r="BUT106" s="74"/>
      <c r="BUU106" s="62"/>
      <c r="BUV106" s="75"/>
      <c r="BUW106" s="76"/>
      <c r="BUX106" s="216"/>
      <c r="BUY106" s="75"/>
      <c r="BUZ106" s="75"/>
      <c r="BVA106" s="204"/>
      <c r="BVB106" s="205"/>
      <c r="BVC106" s="72"/>
      <c r="BVD106" s="70"/>
      <c r="BVE106" s="73"/>
      <c r="BVF106" s="74"/>
      <c r="BVG106" s="74"/>
      <c r="BVH106" s="62"/>
      <c r="BVI106" s="75"/>
      <c r="BVJ106" s="76"/>
      <c r="BVK106" s="216"/>
      <c r="BVL106" s="75"/>
      <c r="BVM106" s="75"/>
      <c r="BVN106" s="204"/>
      <c r="BVO106" s="205"/>
      <c r="BVP106" s="72"/>
      <c r="BVQ106" s="70"/>
      <c r="BVR106" s="73"/>
      <c r="BVS106" s="74"/>
      <c r="BVT106" s="74"/>
      <c r="BVU106" s="62"/>
      <c r="BVV106" s="75"/>
      <c r="BVW106" s="76"/>
      <c r="BVX106" s="216"/>
      <c r="BVY106" s="75"/>
      <c r="BVZ106" s="75"/>
      <c r="BWA106" s="204"/>
      <c r="BWB106" s="205"/>
      <c r="BWC106" s="72"/>
      <c r="BWD106" s="70"/>
      <c r="BWE106" s="73"/>
      <c r="BWF106" s="74"/>
      <c r="BWG106" s="74"/>
      <c r="BWH106" s="62"/>
      <c r="BWI106" s="75"/>
      <c r="BWJ106" s="76"/>
      <c r="BWK106" s="216"/>
      <c r="BWL106" s="75"/>
      <c r="BWM106" s="75"/>
      <c r="BWN106" s="204"/>
      <c r="BWO106" s="205"/>
      <c r="BWP106" s="72"/>
      <c r="BWQ106" s="70"/>
      <c r="BWR106" s="73"/>
      <c r="BWS106" s="74"/>
      <c r="BWT106" s="74"/>
      <c r="BWU106" s="62"/>
      <c r="BWV106" s="75"/>
      <c r="BWW106" s="76"/>
      <c r="BWX106" s="216"/>
      <c r="BWY106" s="75"/>
      <c r="BWZ106" s="75"/>
      <c r="BXA106" s="204"/>
      <c r="BXB106" s="205"/>
      <c r="BXC106" s="72"/>
      <c r="BXD106" s="70"/>
      <c r="BXE106" s="73"/>
      <c r="BXF106" s="74"/>
      <c r="BXG106" s="74"/>
      <c r="BXH106" s="62"/>
      <c r="BXI106" s="75"/>
      <c r="BXJ106" s="76"/>
      <c r="BXK106" s="216"/>
      <c r="BXL106" s="75"/>
      <c r="BXM106" s="75"/>
      <c r="BXN106" s="204"/>
      <c r="BXO106" s="205"/>
      <c r="BXP106" s="72"/>
      <c r="BXQ106" s="70"/>
      <c r="BXR106" s="73"/>
      <c r="BXS106" s="74"/>
      <c r="BXT106" s="74"/>
      <c r="BXU106" s="62"/>
      <c r="BXV106" s="75"/>
      <c r="BXW106" s="76"/>
      <c r="BXX106" s="216"/>
      <c r="BXY106" s="75"/>
      <c r="BXZ106" s="75"/>
      <c r="BYA106" s="204"/>
      <c r="BYB106" s="205"/>
      <c r="BYC106" s="72"/>
      <c r="BYD106" s="70"/>
      <c r="BYE106" s="73"/>
      <c r="BYF106" s="74"/>
      <c r="BYG106" s="74"/>
      <c r="BYH106" s="62"/>
      <c r="BYI106" s="75"/>
      <c r="BYJ106" s="76"/>
      <c r="BYK106" s="216"/>
      <c r="BYL106" s="75"/>
      <c r="BYM106" s="75"/>
      <c r="BYN106" s="204"/>
      <c r="BYO106" s="205"/>
      <c r="BYP106" s="72"/>
      <c r="BYQ106" s="70"/>
      <c r="BYR106" s="73"/>
      <c r="BYS106" s="74"/>
      <c r="BYT106" s="74"/>
      <c r="BYU106" s="62"/>
      <c r="BYV106" s="75"/>
      <c r="BYW106" s="76"/>
      <c r="BYX106" s="216"/>
      <c r="BYY106" s="75"/>
      <c r="BYZ106" s="75"/>
      <c r="BZA106" s="204"/>
      <c r="BZB106" s="205"/>
      <c r="BZC106" s="72"/>
      <c r="BZD106" s="70"/>
      <c r="BZE106" s="73"/>
      <c r="BZF106" s="74"/>
      <c r="BZG106" s="74"/>
      <c r="BZH106" s="62"/>
      <c r="BZI106" s="75"/>
      <c r="BZJ106" s="76"/>
      <c r="BZK106" s="216"/>
      <c r="BZL106" s="75"/>
      <c r="BZM106" s="75"/>
      <c r="BZN106" s="204"/>
      <c r="BZO106" s="205"/>
      <c r="BZP106" s="72"/>
      <c r="BZQ106" s="70"/>
      <c r="BZR106" s="73"/>
      <c r="BZS106" s="74"/>
      <c r="BZT106" s="74"/>
      <c r="BZU106" s="62"/>
      <c r="BZV106" s="75"/>
      <c r="BZW106" s="76"/>
      <c r="BZX106" s="216"/>
      <c r="BZY106" s="75"/>
      <c r="BZZ106" s="75"/>
      <c r="CAA106" s="204"/>
      <c r="CAB106" s="205"/>
      <c r="CAC106" s="72"/>
      <c r="CAD106" s="70"/>
      <c r="CAE106" s="73"/>
      <c r="CAF106" s="74"/>
      <c r="CAG106" s="74"/>
      <c r="CAH106" s="62"/>
      <c r="CAI106" s="75"/>
      <c r="CAJ106" s="76"/>
      <c r="CAK106" s="216"/>
      <c r="CAL106" s="75"/>
      <c r="CAM106" s="75"/>
      <c r="CAN106" s="204"/>
      <c r="CAO106" s="205"/>
      <c r="CAP106" s="72"/>
      <c r="CAQ106" s="70"/>
      <c r="CAR106" s="73"/>
      <c r="CAS106" s="74"/>
      <c r="CAT106" s="74"/>
      <c r="CAU106" s="62"/>
      <c r="CAV106" s="75"/>
      <c r="CAW106" s="76"/>
      <c r="CAX106" s="216"/>
      <c r="CAY106" s="75"/>
      <c r="CAZ106" s="75"/>
      <c r="CBA106" s="204"/>
      <c r="CBB106" s="205"/>
      <c r="CBC106" s="72"/>
      <c r="CBD106" s="70"/>
      <c r="CBE106" s="73"/>
      <c r="CBF106" s="74"/>
      <c r="CBG106" s="74"/>
      <c r="CBH106" s="62"/>
      <c r="CBI106" s="75"/>
      <c r="CBJ106" s="76"/>
      <c r="CBK106" s="216"/>
      <c r="CBL106" s="75"/>
      <c r="CBM106" s="75"/>
      <c r="CBN106" s="204"/>
      <c r="CBO106" s="205"/>
      <c r="CBP106" s="72"/>
      <c r="CBQ106" s="70"/>
      <c r="CBR106" s="73"/>
      <c r="CBS106" s="74"/>
      <c r="CBT106" s="74"/>
      <c r="CBU106" s="62"/>
      <c r="CBV106" s="75"/>
      <c r="CBW106" s="76"/>
      <c r="CBX106" s="216"/>
      <c r="CBY106" s="75"/>
      <c r="CBZ106" s="75"/>
      <c r="CCA106" s="204"/>
      <c r="CCB106" s="205"/>
      <c r="CCC106" s="72"/>
      <c r="CCD106" s="70"/>
      <c r="CCE106" s="73"/>
      <c r="CCF106" s="74"/>
      <c r="CCG106" s="74"/>
      <c r="CCH106" s="62"/>
      <c r="CCI106" s="75"/>
      <c r="CCJ106" s="76"/>
      <c r="CCK106" s="216"/>
      <c r="CCL106" s="75"/>
      <c r="CCM106" s="75"/>
      <c r="CCN106" s="204"/>
      <c r="CCO106" s="205"/>
      <c r="CCP106" s="72"/>
      <c r="CCQ106" s="70"/>
      <c r="CCR106" s="73"/>
      <c r="CCS106" s="74"/>
      <c r="CCT106" s="74"/>
      <c r="CCU106" s="62"/>
      <c r="CCV106" s="75"/>
      <c r="CCW106" s="76"/>
      <c r="CCX106" s="216"/>
      <c r="CCY106" s="75"/>
      <c r="CCZ106" s="75"/>
      <c r="CDA106" s="204"/>
      <c r="CDB106" s="205"/>
      <c r="CDC106" s="72"/>
      <c r="CDD106" s="70"/>
      <c r="CDE106" s="73"/>
      <c r="CDF106" s="74"/>
      <c r="CDG106" s="74"/>
      <c r="CDH106" s="62"/>
      <c r="CDI106" s="75"/>
      <c r="CDJ106" s="76"/>
      <c r="CDK106" s="216"/>
      <c r="CDL106" s="75"/>
      <c r="CDM106" s="75"/>
      <c r="CDN106" s="204"/>
      <c r="CDO106" s="205"/>
      <c r="CDP106" s="72"/>
      <c r="CDQ106" s="70"/>
      <c r="CDR106" s="73"/>
      <c r="CDS106" s="74"/>
      <c r="CDT106" s="74"/>
      <c r="CDU106" s="62"/>
      <c r="CDV106" s="75"/>
      <c r="CDW106" s="76"/>
      <c r="CDX106" s="216"/>
      <c r="CDY106" s="75"/>
      <c r="CDZ106" s="75"/>
      <c r="CEA106" s="204"/>
      <c r="CEB106" s="205"/>
      <c r="CEC106" s="72"/>
      <c r="CED106" s="70"/>
      <c r="CEE106" s="73"/>
      <c r="CEF106" s="74"/>
      <c r="CEG106" s="74"/>
      <c r="CEH106" s="62"/>
      <c r="CEI106" s="75"/>
      <c r="CEJ106" s="76"/>
      <c r="CEK106" s="216"/>
      <c r="CEL106" s="75"/>
      <c r="CEM106" s="75"/>
      <c r="CEN106" s="204"/>
      <c r="CEO106" s="205"/>
      <c r="CEP106" s="72"/>
      <c r="CEQ106" s="70"/>
      <c r="CER106" s="73"/>
      <c r="CES106" s="74"/>
      <c r="CET106" s="74"/>
      <c r="CEU106" s="62"/>
      <c r="CEV106" s="75"/>
      <c r="CEW106" s="76"/>
      <c r="CEX106" s="216"/>
      <c r="CEY106" s="75"/>
      <c r="CEZ106" s="75"/>
      <c r="CFA106" s="204"/>
      <c r="CFB106" s="205"/>
      <c r="CFC106" s="72"/>
      <c r="CFD106" s="70"/>
      <c r="CFE106" s="73"/>
      <c r="CFF106" s="74"/>
      <c r="CFG106" s="74"/>
      <c r="CFH106" s="62"/>
      <c r="CFI106" s="75"/>
      <c r="CFJ106" s="76"/>
      <c r="CFK106" s="216"/>
      <c r="CFL106" s="75"/>
      <c r="CFM106" s="75"/>
      <c r="CFN106" s="204"/>
      <c r="CFO106" s="205"/>
      <c r="CFP106" s="72"/>
      <c r="CFQ106" s="70"/>
      <c r="CFR106" s="73"/>
      <c r="CFS106" s="74"/>
      <c r="CFT106" s="74"/>
      <c r="CFU106" s="62"/>
      <c r="CFV106" s="75"/>
      <c r="CFW106" s="76"/>
      <c r="CFX106" s="216"/>
      <c r="CFY106" s="75"/>
      <c r="CFZ106" s="75"/>
      <c r="CGA106" s="204"/>
      <c r="CGB106" s="205"/>
      <c r="CGC106" s="72"/>
      <c r="CGD106" s="70"/>
      <c r="CGE106" s="73"/>
      <c r="CGF106" s="74"/>
      <c r="CGG106" s="74"/>
      <c r="CGH106" s="62"/>
      <c r="CGI106" s="75"/>
      <c r="CGJ106" s="76"/>
      <c r="CGK106" s="216"/>
      <c r="CGL106" s="75"/>
      <c r="CGM106" s="75"/>
      <c r="CGN106" s="204"/>
      <c r="CGO106" s="205"/>
      <c r="CGP106" s="72"/>
      <c r="CGQ106" s="70"/>
      <c r="CGR106" s="73"/>
      <c r="CGS106" s="74"/>
      <c r="CGT106" s="74"/>
      <c r="CGU106" s="62"/>
      <c r="CGV106" s="75"/>
      <c r="CGW106" s="76"/>
      <c r="CGX106" s="216"/>
      <c r="CGY106" s="75"/>
      <c r="CGZ106" s="75"/>
      <c r="CHA106" s="204"/>
      <c r="CHB106" s="205"/>
      <c r="CHC106" s="72"/>
      <c r="CHD106" s="70"/>
      <c r="CHE106" s="73"/>
      <c r="CHF106" s="74"/>
      <c r="CHG106" s="74"/>
      <c r="CHH106" s="62"/>
      <c r="CHI106" s="75"/>
      <c r="CHJ106" s="76"/>
      <c r="CHK106" s="216"/>
      <c r="CHL106" s="75"/>
      <c r="CHM106" s="75"/>
      <c r="CHN106" s="204"/>
      <c r="CHO106" s="205"/>
      <c r="CHP106" s="72"/>
      <c r="CHQ106" s="70"/>
      <c r="CHR106" s="73"/>
      <c r="CHS106" s="74"/>
      <c r="CHT106" s="74"/>
      <c r="CHU106" s="62"/>
      <c r="CHV106" s="75"/>
      <c r="CHW106" s="76"/>
      <c r="CHX106" s="216"/>
      <c r="CHY106" s="75"/>
      <c r="CHZ106" s="75"/>
      <c r="CIA106" s="204"/>
      <c r="CIB106" s="205"/>
      <c r="CIC106" s="72"/>
      <c r="CID106" s="70"/>
      <c r="CIE106" s="73"/>
      <c r="CIF106" s="74"/>
      <c r="CIG106" s="74"/>
      <c r="CIH106" s="62"/>
      <c r="CII106" s="75"/>
      <c r="CIJ106" s="76"/>
      <c r="CIK106" s="216"/>
      <c r="CIL106" s="75"/>
      <c r="CIM106" s="75"/>
      <c r="CIN106" s="204"/>
      <c r="CIO106" s="205"/>
      <c r="CIP106" s="72"/>
      <c r="CIQ106" s="70"/>
      <c r="CIR106" s="73"/>
      <c r="CIS106" s="74"/>
      <c r="CIT106" s="74"/>
      <c r="CIU106" s="62"/>
      <c r="CIV106" s="75"/>
      <c r="CIW106" s="76"/>
      <c r="CIX106" s="216"/>
      <c r="CIY106" s="75"/>
      <c r="CIZ106" s="75"/>
      <c r="CJA106" s="204"/>
      <c r="CJB106" s="205"/>
      <c r="CJC106" s="72"/>
      <c r="CJD106" s="70"/>
      <c r="CJE106" s="73"/>
      <c r="CJF106" s="74"/>
      <c r="CJG106" s="74"/>
      <c r="CJH106" s="62"/>
      <c r="CJI106" s="75"/>
      <c r="CJJ106" s="76"/>
      <c r="CJK106" s="216"/>
      <c r="CJL106" s="75"/>
      <c r="CJM106" s="75"/>
      <c r="CJN106" s="204"/>
      <c r="CJO106" s="205"/>
      <c r="CJP106" s="72"/>
      <c r="CJQ106" s="70"/>
      <c r="CJR106" s="73"/>
      <c r="CJS106" s="74"/>
      <c r="CJT106" s="74"/>
      <c r="CJU106" s="62"/>
      <c r="CJV106" s="75"/>
      <c r="CJW106" s="76"/>
      <c r="CJX106" s="216"/>
      <c r="CJY106" s="75"/>
      <c r="CJZ106" s="75"/>
      <c r="CKA106" s="204"/>
      <c r="CKB106" s="205"/>
      <c r="CKC106" s="72"/>
      <c r="CKD106" s="70"/>
      <c r="CKE106" s="73"/>
      <c r="CKF106" s="74"/>
      <c r="CKG106" s="74"/>
      <c r="CKH106" s="62"/>
      <c r="CKI106" s="75"/>
      <c r="CKJ106" s="76"/>
      <c r="CKK106" s="216"/>
      <c r="CKL106" s="75"/>
      <c r="CKM106" s="75"/>
      <c r="CKN106" s="204"/>
      <c r="CKO106" s="205"/>
      <c r="CKP106" s="72"/>
      <c r="CKQ106" s="70"/>
      <c r="CKR106" s="73"/>
      <c r="CKS106" s="74"/>
      <c r="CKT106" s="74"/>
      <c r="CKU106" s="62"/>
      <c r="CKV106" s="75"/>
      <c r="CKW106" s="76"/>
      <c r="CKX106" s="216"/>
      <c r="CKY106" s="75"/>
      <c r="CKZ106" s="75"/>
      <c r="CLA106" s="204"/>
      <c r="CLB106" s="205"/>
      <c r="CLC106" s="72"/>
      <c r="CLD106" s="70"/>
      <c r="CLE106" s="73"/>
      <c r="CLF106" s="74"/>
      <c r="CLG106" s="74"/>
      <c r="CLH106" s="62"/>
      <c r="CLI106" s="75"/>
      <c r="CLJ106" s="76"/>
      <c r="CLK106" s="216"/>
      <c r="CLL106" s="75"/>
      <c r="CLM106" s="75"/>
      <c r="CLN106" s="204"/>
      <c r="CLO106" s="205"/>
      <c r="CLP106" s="72"/>
      <c r="CLQ106" s="70"/>
      <c r="CLR106" s="73"/>
      <c r="CLS106" s="74"/>
      <c r="CLT106" s="74"/>
      <c r="CLU106" s="62"/>
      <c r="CLV106" s="75"/>
      <c r="CLW106" s="76"/>
      <c r="CLX106" s="216"/>
      <c r="CLY106" s="75"/>
      <c r="CLZ106" s="75"/>
      <c r="CMA106" s="204"/>
      <c r="CMB106" s="205"/>
      <c r="CMC106" s="72"/>
      <c r="CMD106" s="70"/>
      <c r="CME106" s="73"/>
      <c r="CMF106" s="74"/>
      <c r="CMG106" s="74"/>
      <c r="CMH106" s="62"/>
      <c r="CMI106" s="75"/>
      <c r="CMJ106" s="76"/>
      <c r="CMK106" s="216"/>
      <c r="CML106" s="75"/>
      <c r="CMM106" s="75"/>
      <c r="CMN106" s="204"/>
      <c r="CMO106" s="205"/>
      <c r="CMP106" s="72"/>
      <c r="CMQ106" s="70"/>
      <c r="CMR106" s="73"/>
      <c r="CMS106" s="74"/>
      <c r="CMT106" s="74"/>
      <c r="CMU106" s="62"/>
      <c r="CMV106" s="75"/>
      <c r="CMW106" s="76"/>
      <c r="CMX106" s="216"/>
      <c r="CMY106" s="75"/>
      <c r="CMZ106" s="75"/>
      <c r="CNA106" s="204"/>
      <c r="CNB106" s="205"/>
      <c r="CNC106" s="72"/>
      <c r="CND106" s="70"/>
      <c r="CNE106" s="73"/>
      <c r="CNF106" s="74"/>
      <c r="CNG106" s="74"/>
      <c r="CNH106" s="62"/>
      <c r="CNI106" s="75"/>
      <c r="CNJ106" s="76"/>
      <c r="CNK106" s="216"/>
      <c r="CNL106" s="75"/>
      <c r="CNM106" s="75"/>
      <c r="CNN106" s="204"/>
      <c r="CNO106" s="205"/>
      <c r="CNP106" s="72"/>
      <c r="CNQ106" s="70"/>
      <c r="CNR106" s="73"/>
      <c r="CNS106" s="74"/>
      <c r="CNT106" s="74"/>
      <c r="CNU106" s="62"/>
      <c r="CNV106" s="75"/>
      <c r="CNW106" s="76"/>
      <c r="CNX106" s="216"/>
      <c r="CNY106" s="75"/>
      <c r="CNZ106" s="75"/>
      <c r="COA106" s="204"/>
      <c r="COB106" s="205"/>
      <c r="COC106" s="72"/>
      <c r="COD106" s="70"/>
      <c r="COE106" s="73"/>
      <c r="COF106" s="74"/>
      <c r="COG106" s="74"/>
      <c r="COH106" s="62"/>
      <c r="COI106" s="75"/>
      <c r="COJ106" s="76"/>
      <c r="COK106" s="216"/>
      <c r="COL106" s="75"/>
      <c r="COM106" s="75"/>
      <c r="CON106" s="204"/>
      <c r="COO106" s="205"/>
      <c r="COP106" s="72"/>
      <c r="COQ106" s="70"/>
      <c r="COR106" s="73"/>
      <c r="COS106" s="74"/>
      <c r="COT106" s="74"/>
      <c r="COU106" s="62"/>
      <c r="COV106" s="75"/>
      <c r="COW106" s="76"/>
      <c r="COX106" s="216"/>
      <c r="COY106" s="75"/>
      <c r="COZ106" s="75"/>
      <c r="CPA106" s="204"/>
      <c r="CPB106" s="205"/>
      <c r="CPC106" s="72"/>
      <c r="CPD106" s="70"/>
      <c r="CPE106" s="73"/>
      <c r="CPF106" s="74"/>
      <c r="CPG106" s="74"/>
      <c r="CPH106" s="62"/>
      <c r="CPI106" s="75"/>
      <c r="CPJ106" s="76"/>
      <c r="CPK106" s="216"/>
      <c r="CPL106" s="75"/>
      <c r="CPM106" s="75"/>
      <c r="CPN106" s="204"/>
      <c r="CPO106" s="205"/>
      <c r="CPP106" s="72"/>
      <c r="CPQ106" s="70"/>
      <c r="CPR106" s="73"/>
      <c r="CPS106" s="74"/>
      <c r="CPT106" s="74"/>
      <c r="CPU106" s="62"/>
      <c r="CPV106" s="75"/>
      <c r="CPW106" s="76"/>
      <c r="CPX106" s="216"/>
      <c r="CPY106" s="75"/>
      <c r="CPZ106" s="75"/>
      <c r="CQA106" s="204"/>
      <c r="CQB106" s="205"/>
      <c r="CQC106" s="72"/>
      <c r="CQD106" s="70"/>
      <c r="CQE106" s="73"/>
      <c r="CQF106" s="74"/>
      <c r="CQG106" s="74"/>
      <c r="CQH106" s="62"/>
      <c r="CQI106" s="75"/>
      <c r="CQJ106" s="76"/>
      <c r="CQK106" s="216"/>
      <c r="CQL106" s="75"/>
      <c r="CQM106" s="75"/>
      <c r="CQN106" s="204"/>
      <c r="CQO106" s="205"/>
      <c r="CQP106" s="72"/>
      <c r="CQQ106" s="70"/>
      <c r="CQR106" s="73"/>
      <c r="CQS106" s="74"/>
      <c r="CQT106" s="74"/>
      <c r="CQU106" s="62"/>
      <c r="CQV106" s="75"/>
      <c r="CQW106" s="76"/>
      <c r="CQX106" s="216"/>
      <c r="CQY106" s="75"/>
      <c r="CQZ106" s="75"/>
      <c r="CRA106" s="204"/>
      <c r="CRB106" s="205"/>
      <c r="CRC106" s="72"/>
      <c r="CRD106" s="70"/>
      <c r="CRE106" s="73"/>
      <c r="CRF106" s="74"/>
      <c r="CRG106" s="74"/>
      <c r="CRH106" s="62"/>
      <c r="CRI106" s="75"/>
      <c r="CRJ106" s="76"/>
      <c r="CRK106" s="216"/>
      <c r="CRL106" s="75"/>
      <c r="CRM106" s="75"/>
      <c r="CRN106" s="204"/>
      <c r="CRO106" s="205"/>
      <c r="CRP106" s="72"/>
      <c r="CRQ106" s="70"/>
      <c r="CRR106" s="73"/>
      <c r="CRS106" s="74"/>
      <c r="CRT106" s="74"/>
      <c r="CRU106" s="62"/>
      <c r="CRV106" s="75"/>
      <c r="CRW106" s="76"/>
      <c r="CRX106" s="216"/>
      <c r="CRY106" s="75"/>
      <c r="CRZ106" s="75"/>
      <c r="CSA106" s="204"/>
      <c r="CSB106" s="205"/>
      <c r="CSC106" s="72"/>
      <c r="CSD106" s="70"/>
      <c r="CSE106" s="73"/>
      <c r="CSF106" s="74"/>
      <c r="CSG106" s="74"/>
      <c r="CSH106" s="62"/>
      <c r="CSI106" s="75"/>
      <c r="CSJ106" s="76"/>
      <c r="CSK106" s="216"/>
      <c r="CSL106" s="75"/>
      <c r="CSM106" s="75"/>
      <c r="CSN106" s="204"/>
      <c r="CSO106" s="205"/>
      <c r="CSP106" s="72"/>
      <c r="CSQ106" s="70"/>
      <c r="CSR106" s="73"/>
      <c r="CSS106" s="74"/>
      <c r="CST106" s="74"/>
      <c r="CSU106" s="62"/>
      <c r="CSV106" s="75"/>
      <c r="CSW106" s="76"/>
      <c r="CSX106" s="216"/>
      <c r="CSY106" s="75"/>
      <c r="CSZ106" s="75"/>
      <c r="CTA106" s="204"/>
      <c r="CTB106" s="205"/>
      <c r="CTC106" s="72"/>
      <c r="CTD106" s="70"/>
      <c r="CTE106" s="73"/>
      <c r="CTF106" s="74"/>
      <c r="CTG106" s="74"/>
      <c r="CTH106" s="62"/>
      <c r="CTI106" s="75"/>
      <c r="CTJ106" s="76"/>
      <c r="CTK106" s="216"/>
      <c r="CTL106" s="75"/>
      <c r="CTM106" s="75"/>
      <c r="CTN106" s="204"/>
      <c r="CTO106" s="205"/>
      <c r="CTP106" s="72"/>
      <c r="CTQ106" s="70"/>
      <c r="CTR106" s="73"/>
      <c r="CTS106" s="74"/>
      <c r="CTT106" s="74"/>
      <c r="CTU106" s="62"/>
      <c r="CTV106" s="75"/>
      <c r="CTW106" s="76"/>
      <c r="CTX106" s="216"/>
      <c r="CTY106" s="75"/>
      <c r="CTZ106" s="75"/>
      <c r="CUA106" s="204"/>
      <c r="CUB106" s="205"/>
      <c r="CUC106" s="72"/>
      <c r="CUD106" s="70"/>
      <c r="CUE106" s="73"/>
      <c r="CUF106" s="74"/>
      <c r="CUG106" s="74"/>
      <c r="CUH106" s="62"/>
      <c r="CUI106" s="75"/>
      <c r="CUJ106" s="76"/>
      <c r="CUK106" s="216"/>
      <c r="CUL106" s="75"/>
      <c r="CUM106" s="75"/>
      <c r="CUN106" s="204"/>
      <c r="CUO106" s="205"/>
      <c r="CUP106" s="72"/>
      <c r="CUQ106" s="70"/>
      <c r="CUR106" s="73"/>
      <c r="CUS106" s="74"/>
      <c r="CUT106" s="74"/>
      <c r="CUU106" s="62"/>
      <c r="CUV106" s="75"/>
      <c r="CUW106" s="76"/>
      <c r="CUX106" s="216"/>
      <c r="CUY106" s="75"/>
      <c r="CUZ106" s="75"/>
      <c r="CVA106" s="204"/>
      <c r="CVB106" s="205"/>
      <c r="CVC106" s="72"/>
      <c r="CVD106" s="70"/>
      <c r="CVE106" s="73"/>
      <c r="CVF106" s="74"/>
      <c r="CVG106" s="74"/>
      <c r="CVH106" s="62"/>
      <c r="CVI106" s="75"/>
      <c r="CVJ106" s="76"/>
      <c r="CVK106" s="216"/>
      <c r="CVL106" s="75"/>
      <c r="CVM106" s="75"/>
      <c r="CVN106" s="204"/>
      <c r="CVO106" s="205"/>
      <c r="CVP106" s="72"/>
      <c r="CVQ106" s="70"/>
      <c r="CVR106" s="73"/>
      <c r="CVS106" s="74"/>
      <c r="CVT106" s="74"/>
      <c r="CVU106" s="62"/>
      <c r="CVV106" s="75"/>
      <c r="CVW106" s="76"/>
      <c r="CVX106" s="216"/>
      <c r="CVY106" s="75"/>
      <c r="CVZ106" s="75"/>
      <c r="CWA106" s="204"/>
      <c r="CWB106" s="205"/>
      <c r="CWC106" s="72"/>
      <c r="CWD106" s="70"/>
      <c r="CWE106" s="73"/>
      <c r="CWF106" s="74"/>
      <c r="CWG106" s="74"/>
      <c r="CWH106" s="62"/>
      <c r="CWI106" s="75"/>
      <c r="CWJ106" s="76"/>
      <c r="CWK106" s="216"/>
      <c r="CWL106" s="75"/>
      <c r="CWM106" s="75"/>
      <c r="CWN106" s="204"/>
      <c r="CWO106" s="205"/>
      <c r="CWP106" s="72"/>
      <c r="CWQ106" s="70"/>
      <c r="CWR106" s="73"/>
      <c r="CWS106" s="74"/>
      <c r="CWT106" s="74"/>
      <c r="CWU106" s="62"/>
      <c r="CWV106" s="75"/>
      <c r="CWW106" s="76"/>
      <c r="CWX106" s="216"/>
      <c r="CWY106" s="75"/>
      <c r="CWZ106" s="75"/>
      <c r="CXA106" s="204"/>
      <c r="CXB106" s="205"/>
      <c r="CXC106" s="72"/>
      <c r="CXD106" s="70"/>
      <c r="CXE106" s="73"/>
      <c r="CXF106" s="74"/>
      <c r="CXG106" s="74"/>
      <c r="CXH106" s="62"/>
      <c r="CXI106" s="75"/>
      <c r="CXJ106" s="76"/>
      <c r="CXK106" s="216"/>
      <c r="CXL106" s="75"/>
      <c r="CXM106" s="75"/>
      <c r="CXN106" s="204"/>
      <c r="CXO106" s="205"/>
      <c r="CXP106" s="72"/>
      <c r="CXQ106" s="70"/>
      <c r="CXR106" s="73"/>
      <c r="CXS106" s="74"/>
      <c r="CXT106" s="74"/>
      <c r="CXU106" s="62"/>
      <c r="CXV106" s="75"/>
      <c r="CXW106" s="76"/>
      <c r="CXX106" s="216"/>
      <c r="CXY106" s="75"/>
      <c r="CXZ106" s="75"/>
      <c r="CYA106" s="204"/>
      <c r="CYB106" s="205"/>
      <c r="CYC106" s="72"/>
      <c r="CYD106" s="70"/>
      <c r="CYE106" s="73"/>
      <c r="CYF106" s="74"/>
      <c r="CYG106" s="74"/>
      <c r="CYH106" s="62"/>
      <c r="CYI106" s="75"/>
      <c r="CYJ106" s="76"/>
      <c r="CYK106" s="216"/>
      <c r="CYL106" s="75"/>
      <c r="CYM106" s="75"/>
      <c r="CYN106" s="204"/>
      <c r="CYO106" s="205"/>
      <c r="CYP106" s="72"/>
      <c r="CYQ106" s="70"/>
      <c r="CYR106" s="73"/>
      <c r="CYS106" s="74"/>
      <c r="CYT106" s="74"/>
      <c r="CYU106" s="62"/>
      <c r="CYV106" s="75"/>
      <c r="CYW106" s="76"/>
      <c r="CYX106" s="216"/>
      <c r="CYY106" s="75"/>
      <c r="CYZ106" s="75"/>
      <c r="CZA106" s="204"/>
      <c r="CZB106" s="205"/>
      <c r="CZC106" s="72"/>
      <c r="CZD106" s="70"/>
      <c r="CZE106" s="73"/>
      <c r="CZF106" s="74"/>
      <c r="CZG106" s="74"/>
      <c r="CZH106" s="62"/>
      <c r="CZI106" s="75"/>
      <c r="CZJ106" s="76"/>
      <c r="CZK106" s="216"/>
      <c r="CZL106" s="75"/>
      <c r="CZM106" s="75"/>
      <c r="CZN106" s="204"/>
      <c r="CZO106" s="205"/>
      <c r="CZP106" s="72"/>
      <c r="CZQ106" s="70"/>
      <c r="CZR106" s="73"/>
      <c r="CZS106" s="74"/>
      <c r="CZT106" s="74"/>
      <c r="CZU106" s="62"/>
      <c r="CZV106" s="75"/>
      <c r="CZW106" s="76"/>
      <c r="CZX106" s="216"/>
      <c r="CZY106" s="75"/>
      <c r="CZZ106" s="75"/>
      <c r="DAA106" s="204"/>
      <c r="DAB106" s="205"/>
      <c r="DAC106" s="72"/>
      <c r="DAD106" s="70"/>
      <c r="DAE106" s="73"/>
      <c r="DAF106" s="74"/>
      <c r="DAG106" s="74"/>
      <c r="DAH106" s="62"/>
      <c r="DAI106" s="75"/>
      <c r="DAJ106" s="76"/>
      <c r="DAK106" s="216"/>
      <c r="DAL106" s="75"/>
      <c r="DAM106" s="75"/>
      <c r="DAN106" s="204"/>
      <c r="DAO106" s="205"/>
      <c r="DAP106" s="72"/>
      <c r="DAQ106" s="70"/>
      <c r="DAR106" s="73"/>
      <c r="DAS106" s="74"/>
      <c r="DAT106" s="74"/>
      <c r="DAU106" s="62"/>
      <c r="DAV106" s="75"/>
      <c r="DAW106" s="76"/>
      <c r="DAX106" s="216"/>
      <c r="DAY106" s="75"/>
      <c r="DAZ106" s="75"/>
      <c r="DBA106" s="204"/>
      <c r="DBB106" s="205"/>
      <c r="DBC106" s="72"/>
      <c r="DBD106" s="70"/>
      <c r="DBE106" s="73"/>
      <c r="DBF106" s="74"/>
      <c r="DBG106" s="74"/>
      <c r="DBH106" s="62"/>
      <c r="DBI106" s="75"/>
      <c r="DBJ106" s="76"/>
      <c r="DBK106" s="216"/>
      <c r="DBL106" s="75"/>
      <c r="DBM106" s="75"/>
      <c r="DBN106" s="204"/>
      <c r="DBO106" s="205"/>
      <c r="DBP106" s="72"/>
      <c r="DBQ106" s="70"/>
      <c r="DBR106" s="73"/>
      <c r="DBS106" s="74"/>
      <c r="DBT106" s="74"/>
      <c r="DBU106" s="62"/>
      <c r="DBV106" s="75"/>
      <c r="DBW106" s="76"/>
      <c r="DBX106" s="216"/>
      <c r="DBY106" s="75"/>
      <c r="DBZ106" s="75"/>
      <c r="DCA106" s="204"/>
      <c r="DCB106" s="205"/>
      <c r="DCC106" s="72"/>
      <c r="DCD106" s="70"/>
      <c r="DCE106" s="73"/>
      <c r="DCF106" s="74"/>
      <c r="DCG106" s="74"/>
      <c r="DCH106" s="62"/>
      <c r="DCI106" s="75"/>
      <c r="DCJ106" s="76"/>
      <c r="DCK106" s="216"/>
      <c r="DCL106" s="75"/>
      <c r="DCM106" s="75"/>
      <c r="DCN106" s="204"/>
      <c r="DCO106" s="205"/>
      <c r="DCP106" s="72"/>
      <c r="DCQ106" s="70"/>
      <c r="DCR106" s="73"/>
      <c r="DCS106" s="74"/>
      <c r="DCT106" s="74"/>
      <c r="DCU106" s="62"/>
      <c r="DCV106" s="75"/>
      <c r="DCW106" s="76"/>
      <c r="DCX106" s="216"/>
      <c r="DCY106" s="75"/>
      <c r="DCZ106" s="75"/>
      <c r="DDA106" s="204"/>
      <c r="DDB106" s="205"/>
      <c r="DDC106" s="72"/>
      <c r="DDD106" s="70"/>
      <c r="DDE106" s="73"/>
      <c r="DDF106" s="74"/>
      <c r="DDG106" s="74"/>
      <c r="DDH106" s="62"/>
      <c r="DDI106" s="75"/>
      <c r="DDJ106" s="76"/>
      <c r="DDK106" s="216"/>
      <c r="DDL106" s="75"/>
      <c r="DDM106" s="75"/>
      <c r="DDN106" s="204"/>
      <c r="DDO106" s="205"/>
      <c r="DDP106" s="72"/>
      <c r="DDQ106" s="70"/>
      <c r="DDR106" s="73"/>
      <c r="DDS106" s="74"/>
      <c r="DDT106" s="74"/>
      <c r="DDU106" s="62"/>
      <c r="DDV106" s="75"/>
      <c r="DDW106" s="76"/>
      <c r="DDX106" s="216"/>
      <c r="DDY106" s="75"/>
      <c r="DDZ106" s="75"/>
      <c r="DEA106" s="204"/>
      <c r="DEB106" s="205"/>
      <c r="DEC106" s="72"/>
      <c r="DED106" s="70"/>
      <c r="DEE106" s="73"/>
      <c r="DEF106" s="74"/>
      <c r="DEG106" s="74"/>
      <c r="DEH106" s="62"/>
      <c r="DEI106" s="75"/>
      <c r="DEJ106" s="76"/>
      <c r="DEK106" s="216"/>
      <c r="DEL106" s="75"/>
      <c r="DEM106" s="75"/>
      <c r="DEN106" s="204"/>
      <c r="DEO106" s="205"/>
      <c r="DEP106" s="72"/>
      <c r="DEQ106" s="70"/>
      <c r="DER106" s="73"/>
      <c r="DES106" s="74"/>
      <c r="DET106" s="74"/>
      <c r="DEU106" s="62"/>
      <c r="DEV106" s="75"/>
      <c r="DEW106" s="76"/>
      <c r="DEX106" s="216"/>
      <c r="DEY106" s="75"/>
      <c r="DEZ106" s="75"/>
      <c r="DFA106" s="204"/>
      <c r="DFB106" s="205"/>
      <c r="DFC106" s="72"/>
      <c r="DFD106" s="70"/>
      <c r="DFE106" s="73"/>
      <c r="DFF106" s="74"/>
      <c r="DFG106" s="74"/>
      <c r="DFH106" s="62"/>
      <c r="DFI106" s="75"/>
      <c r="DFJ106" s="76"/>
      <c r="DFK106" s="216"/>
      <c r="DFL106" s="75"/>
      <c r="DFM106" s="75"/>
      <c r="DFN106" s="204"/>
      <c r="DFO106" s="205"/>
      <c r="DFP106" s="72"/>
      <c r="DFQ106" s="70"/>
      <c r="DFR106" s="73"/>
      <c r="DFS106" s="74"/>
      <c r="DFT106" s="74"/>
      <c r="DFU106" s="62"/>
      <c r="DFV106" s="75"/>
      <c r="DFW106" s="76"/>
      <c r="DFX106" s="216"/>
      <c r="DFY106" s="75"/>
      <c r="DFZ106" s="75"/>
      <c r="DGA106" s="204"/>
      <c r="DGB106" s="205"/>
      <c r="DGC106" s="72"/>
      <c r="DGD106" s="70"/>
      <c r="DGE106" s="73"/>
      <c r="DGF106" s="74"/>
      <c r="DGG106" s="74"/>
      <c r="DGH106" s="62"/>
      <c r="DGI106" s="75"/>
      <c r="DGJ106" s="76"/>
      <c r="DGK106" s="216"/>
      <c r="DGL106" s="75"/>
      <c r="DGM106" s="75"/>
      <c r="DGN106" s="204"/>
      <c r="DGO106" s="205"/>
      <c r="DGP106" s="72"/>
      <c r="DGQ106" s="70"/>
      <c r="DGR106" s="73"/>
      <c r="DGS106" s="74"/>
      <c r="DGT106" s="74"/>
      <c r="DGU106" s="62"/>
      <c r="DGV106" s="75"/>
      <c r="DGW106" s="76"/>
      <c r="DGX106" s="216"/>
      <c r="DGY106" s="75"/>
      <c r="DGZ106" s="75"/>
      <c r="DHA106" s="204"/>
      <c r="DHB106" s="205"/>
      <c r="DHC106" s="72"/>
      <c r="DHD106" s="70"/>
      <c r="DHE106" s="73"/>
      <c r="DHF106" s="74"/>
      <c r="DHG106" s="74"/>
      <c r="DHH106" s="62"/>
      <c r="DHI106" s="75"/>
      <c r="DHJ106" s="76"/>
      <c r="DHK106" s="216"/>
      <c r="DHL106" s="75"/>
      <c r="DHM106" s="75"/>
      <c r="DHN106" s="204"/>
      <c r="DHO106" s="205"/>
      <c r="DHP106" s="72"/>
      <c r="DHQ106" s="70"/>
      <c r="DHR106" s="73"/>
      <c r="DHS106" s="74"/>
      <c r="DHT106" s="74"/>
      <c r="DHU106" s="62"/>
      <c r="DHV106" s="75"/>
      <c r="DHW106" s="76"/>
      <c r="DHX106" s="216"/>
      <c r="DHY106" s="75"/>
      <c r="DHZ106" s="75"/>
      <c r="DIA106" s="204"/>
      <c r="DIB106" s="205"/>
      <c r="DIC106" s="72"/>
      <c r="DID106" s="70"/>
      <c r="DIE106" s="73"/>
      <c r="DIF106" s="74"/>
      <c r="DIG106" s="74"/>
      <c r="DIH106" s="62"/>
      <c r="DII106" s="75"/>
      <c r="DIJ106" s="76"/>
      <c r="DIK106" s="216"/>
      <c r="DIL106" s="75"/>
      <c r="DIM106" s="75"/>
      <c r="DIN106" s="204"/>
      <c r="DIO106" s="205"/>
      <c r="DIP106" s="72"/>
      <c r="DIQ106" s="70"/>
      <c r="DIR106" s="73"/>
      <c r="DIS106" s="74"/>
      <c r="DIT106" s="74"/>
      <c r="DIU106" s="62"/>
      <c r="DIV106" s="75"/>
      <c r="DIW106" s="76"/>
      <c r="DIX106" s="216"/>
      <c r="DIY106" s="75"/>
      <c r="DIZ106" s="75"/>
      <c r="DJA106" s="204"/>
      <c r="DJB106" s="205"/>
      <c r="DJC106" s="72"/>
      <c r="DJD106" s="70"/>
      <c r="DJE106" s="73"/>
      <c r="DJF106" s="74"/>
      <c r="DJG106" s="74"/>
      <c r="DJH106" s="62"/>
      <c r="DJI106" s="75"/>
      <c r="DJJ106" s="76"/>
      <c r="DJK106" s="216"/>
      <c r="DJL106" s="75"/>
      <c r="DJM106" s="75"/>
      <c r="DJN106" s="204"/>
      <c r="DJO106" s="205"/>
      <c r="DJP106" s="72"/>
      <c r="DJQ106" s="70"/>
      <c r="DJR106" s="73"/>
      <c r="DJS106" s="74"/>
      <c r="DJT106" s="74"/>
      <c r="DJU106" s="62"/>
      <c r="DJV106" s="75"/>
      <c r="DJW106" s="76"/>
      <c r="DJX106" s="216"/>
      <c r="DJY106" s="75"/>
      <c r="DJZ106" s="75"/>
      <c r="DKA106" s="204"/>
      <c r="DKB106" s="205"/>
      <c r="DKC106" s="72"/>
      <c r="DKD106" s="70"/>
      <c r="DKE106" s="73"/>
      <c r="DKF106" s="74"/>
      <c r="DKG106" s="74"/>
      <c r="DKH106" s="62"/>
      <c r="DKI106" s="75"/>
      <c r="DKJ106" s="76"/>
      <c r="DKK106" s="216"/>
      <c r="DKL106" s="75"/>
      <c r="DKM106" s="75"/>
      <c r="DKN106" s="204"/>
      <c r="DKO106" s="205"/>
      <c r="DKP106" s="72"/>
      <c r="DKQ106" s="70"/>
      <c r="DKR106" s="73"/>
      <c r="DKS106" s="74"/>
      <c r="DKT106" s="74"/>
      <c r="DKU106" s="62"/>
      <c r="DKV106" s="75"/>
      <c r="DKW106" s="76"/>
      <c r="DKX106" s="216"/>
      <c r="DKY106" s="75"/>
      <c r="DKZ106" s="75"/>
      <c r="DLA106" s="204"/>
      <c r="DLB106" s="205"/>
      <c r="DLC106" s="72"/>
      <c r="DLD106" s="70"/>
      <c r="DLE106" s="73"/>
      <c r="DLF106" s="74"/>
      <c r="DLG106" s="74"/>
      <c r="DLH106" s="62"/>
      <c r="DLI106" s="75"/>
      <c r="DLJ106" s="76"/>
      <c r="DLK106" s="216"/>
      <c r="DLL106" s="75"/>
      <c r="DLM106" s="75"/>
      <c r="DLN106" s="204"/>
      <c r="DLO106" s="205"/>
      <c r="DLP106" s="72"/>
      <c r="DLQ106" s="70"/>
      <c r="DLR106" s="73"/>
      <c r="DLS106" s="74"/>
      <c r="DLT106" s="74"/>
      <c r="DLU106" s="62"/>
      <c r="DLV106" s="75"/>
      <c r="DLW106" s="76"/>
      <c r="DLX106" s="216"/>
      <c r="DLY106" s="75"/>
      <c r="DLZ106" s="75"/>
      <c r="DMA106" s="204"/>
      <c r="DMB106" s="205"/>
      <c r="DMC106" s="72"/>
      <c r="DMD106" s="70"/>
      <c r="DME106" s="73"/>
      <c r="DMF106" s="74"/>
      <c r="DMG106" s="74"/>
      <c r="DMH106" s="62"/>
      <c r="DMI106" s="75"/>
      <c r="DMJ106" s="76"/>
      <c r="DMK106" s="216"/>
      <c r="DML106" s="75"/>
      <c r="DMM106" s="75"/>
      <c r="DMN106" s="204"/>
      <c r="DMO106" s="205"/>
      <c r="DMP106" s="72"/>
      <c r="DMQ106" s="70"/>
      <c r="DMR106" s="73"/>
      <c r="DMS106" s="74"/>
      <c r="DMT106" s="74"/>
      <c r="DMU106" s="62"/>
      <c r="DMV106" s="75"/>
      <c r="DMW106" s="76"/>
      <c r="DMX106" s="216"/>
      <c r="DMY106" s="75"/>
      <c r="DMZ106" s="75"/>
      <c r="DNA106" s="204"/>
      <c r="DNB106" s="205"/>
      <c r="DNC106" s="72"/>
      <c r="DND106" s="70"/>
      <c r="DNE106" s="73"/>
      <c r="DNF106" s="74"/>
      <c r="DNG106" s="74"/>
      <c r="DNH106" s="62"/>
      <c r="DNI106" s="75"/>
      <c r="DNJ106" s="76"/>
      <c r="DNK106" s="216"/>
      <c r="DNL106" s="75"/>
      <c r="DNM106" s="75"/>
      <c r="DNN106" s="204"/>
      <c r="DNO106" s="205"/>
      <c r="DNP106" s="72"/>
      <c r="DNQ106" s="70"/>
      <c r="DNR106" s="73"/>
      <c r="DNS106" s="74"/>
      <c r="DNT106" s="74"/>
      <c r="DNU106" s="62"/>
      <c r="DNV106" s="75"/>
      <c r="DNW106" s="76"/>
      <c r="DNX106" s="216"/>
      <c r="DNY106" s="75"/>
      <c r="DNZ106" s="75"/>
      <c r="DOA106" s="204"/>
      <c r="DOB106" s="205"/>
      <c r="DOC106" s="72"/>
      <c r="DOD106" s="70"/>
      <c r="DOE106" s="73"/>
      <c r="DOF106" s="74"/>
      <c r="DOG106" s="74"/>
      <c r="DOH106" s="62"/>
      <c r="DOI106" s="75"/>
      <c r="DOJ106" s="76"/>
      <c r="DOK106" s="216"/>
      <c r="DOL106" s="75"/>
      <c r="DOM106" s="75"/>
      <c r="DON106" s="204"/>
      <c r="DOO106" s="205"/>
      <c r="DOP106" s="72"/>
      <c r="DOQ106" s="70"/>
      <c r="DOR106" s="73"/>
      <c r="DOS106" s="74"/>
      <c r="DOT106" s="74"/>
      <c r="DOU106" s="62"/>
      <c r="DOV106" s="75"/>
      <c r="DOW106" s="76"/>
      <c r="DOX106" s="216"/>
      <c r="DOY106" s="75"/>
      <c r="DOZ106" s="75"/>
      <c r="DPA106" s="204"/>
      <c r="DPB106" s="205"/>
      <c r="DPC106" s="72"/>
      <c r="DPD106" s="70"/>
      <c r="DPE106" s="73"/>
      <c r="DPF106" s="74"/>
      <c r="DPG106" s="74"/>
      <c r="DPH106" s="62"/>
      <c r="DPI106" s="75"/>
      <c r="DPJ106" s="76"/>
      <c r="DPK106" s="216"/>
      <c r="DPL106" s="75"/>
      <c r="DPM106" s="75"/>
      <c r="DPN106" s="204"/>
      <c r="DPO106" s="205"/>
      <c r="DPP106" s="72"/>
      <c r="DPQ106" s="70"/>
      <c r="DPR106" s="73"/>
      <c r="DPS106" s="74"/>
      <c r="DPT106" s="74"/>
      <c r="DPU106" s="62"/>
      <c r="DPV106" s="75"/>
      <c r="DPW106" s="76"/>
      <c r="DPX106" s="216"/>
      <c r="DPY106" s="75"/>
      <c r="DPZ106" s="75"/>
      <c r="DQA106" s="204"/>
      <c r="DQB106" s="205"/>
      <c r="DQC106" s="72"/>
      <c r="DQD106" s="70"/>
      <c r="DQE106" s="73"/>
      <c r="DQF106" s="74"/>
      <c r="DQG106" s="74"/>
      <c r="DQH106" s="62"/>
      <c r="DQI106" s="75"/>
      <c r="DQJ106" s="76"/>
      <c r="DQK106" s="216"/>
      <c r="DQL106" s="75"/>
      <c r="DQM106" s="75"/>
      <c r="DQN106" s="204"/>
      <c r="DQO106" s="205"/>
      <c r="DQP106" s="72"/>
      <c r="DQQ106" s="70"/>
      <c r="DQR106" s="73"/>
      <c r="DQS106" s="74"/>
      <c r="DQT106" s="74"/>
      <c r="DQU106" s="62"/>
      <c r="DQV106" s="75"/>
      <c r="DQW106" s="76"/>
      <c r="DQX106" s="216"/>
      <c r="DQY106" s="75"/>
      <c r="DQZ106" s="75"/>
      <c r="DRA106" s="204"/>
      <c r="DRB106" s="205"/>
      <c r="DRC106" s="72"/>
      <c r="DRD106" s="70"/>
      <c r="DRE106" s="73"/>
      <c r="DRF106" s="74"/>
      <c r="DRG106" s="74"/>
      <c r="DRH106" s="62"/>
      <c r="DRI106" s="75"/>
      <c r="DRJ106" s="76"/>
      <c r="DRK106" s="216"/>
      <c r="DRL106" s="75"/>
      <c r="DRM106" s="75"/>
      <c r="DRN106" s="204"/>
      <c r="DRO106" s="205"/>
      <c r="DRP106" s="72"/>
      <c r="DRQ106" s="70"/>
      <c r="DRR106" s="73"/>
      <c r="DRS106" s="74"/>
      <c r="DRT106" s="74"/>
      <c r="DRU106" s="62"/>
      <c r="DRV106" s="75"/>
      <c r="DRW106" s="76"/>
      <c r="DRX106" s="216"/>
      <c r="DRY106" s="75"/>
      <c r="DRZ106" s="75"/>
      <c r="DSA106" s="204"/>
      <c r="DSB106" s="205"/>
      <c r="DSC106" s="72"/>
      <c r="DSD106" s="70"/>
      <c r="DSE106" s="73"/>
      <c r="DSF106" s="74"/>
      <c r="DSG106" s="74"/>
      <c r="DSH106" s="62"/>
      <c r="DSI106" s="75"/>
      <c r="DSJ106" s="76"/>
      <c r="DSK106" s="216"/>
      <c r="DSL106" s="75"/>
      <c r="DSM106" s="75"/>
      <c r="DSN106" s="204"/>
      <c r="DSO106" s="205"/>
      <c r="DSP106" s="72"/>
      <c r="DSQ106" s="70"/>
      <c r="DSR106" s="73"/>
      <c r="DSS106" s="74"/>
      <c r="DST106" s="74"/>
      <c r="DSU106" s="62"/>
      <c r="DSV106" s="75"/>
      <c r="DSW106" s="76"/>
      <c r="DSX106" s="216"/>
      <c r="DSY106" s="75"/>
      <c r="DSZ106" s="75"/>
      <c r="DTA106" s="204"/>
      <c r="DTB106" s="205"/>
      <c r="DTC106" s="72"/>
      <c r="DTD106" s="70"/>
      <c r="DTE106" s="73"/>
      <c r="DTF106" s="74"/>
      <c r="DTG106" s="74"/>
      <c r="DTH106" s="62"/>
      <c r="DTI106" s="75"/>
      <c r="DTJ106" s="76"/>
      <c r="DTK106" s="216"/>
      <c r="DTL106" s="75"/>
      <c r="DTM106" s="75"/>
      <c r="DTN106" s="204"/>
      <c r="DTO106" s="205"/>
      <c r="DTP106" s="72"/>
      <c r="DTQ106" s="70"/>
      <c r="DTR106" s="73"/>
      <c r="DTS106" s="74"/>
      <c r="DTT106" s="74"/>
      <c r="DTU106" s="62"/>
      <c r="DTV106" s="75"/>
      <c r="DTW106" s="76"/>
      <c r="DTX106" s="216"/>
      <c r="DTY106" s="75"/>
      <c r="DTZ106" s="75"/>
      <c r="DUA106" s="204"/>
      <c r="DUB106" s="205"/>
      <c r="DUC106" s="72"/>
      <c r="DUD106" s="70"/>
      <c r="DUE106" s="73"/>
      <c r="DUF106" s="74"/>
      <c r="DUG106" s="74"/>
      <c r="DUH106" s="62"/>
      <c r="DUI106" s="75"/>
      <c r="DUJ106" s="76"/>
      <c r="DUK106" s="216"/>
      <c r="DUL106" s="75"/>
      <c r="DUM106" s="75"/>
      <c r="DUN106" s="204"/>
      <c r="DUO106" s="205"/>
      <c r="DUP106" s="72"/>
      <c r="DUQ106" s="70"/>
      <c r="DUR106" s="73"/>
      <c r="DUS106" s="74"/>
      <c r="DUT106" s="74"/>
      <c r="DUU106" s="62"/>
      <c r="DUV106" s="75"/>
      <c r="DUW106" s="76"/>
      <c r="DUX106" s="216"/>
      <c r="DUY106" s="75"/>
      <c r="DUZ106" s="75"/>
      <c r="DVA106" s="204"/>
      <c r="DVB106" s="205"/>
      <c r="DVC106" s="72"/>
      <c r="DVD106" s="70"/>
      <c r="DVE106" s="73"/>
      <c r="DVF106" s="74"/>
      <c r="DVG106" s="74"/>
      <c r="DVH106" s="62"/>
      <c r="DVI106" s="75"/>
      <c r="DVJ106" s="76"/>
      <c r="DVK106" s="216"/>
      <c r="DVL106" s="75"/>
      <c r="DVM106" s="75"/>
      <c r="DVN106" s="204"/>
      <c r="DVO106" s="205"/>
      <c r="DVP106" s="72"/>
      <c r="DVQ106" s="70"/>
      <c r="DVR106" s="73"/>
      <c r="DVS106" s="74"/>
      <c r="DVT106" s="74"/>
      <c r="DVU106" s="62"/>
      <c r="DVV106" s="75"/>
      <c r="DVW106" s="76"/>
      <c r="DVX106" s="216"/>
      <c r="DVY106" s="75"/>
      <c r="DVZ106" s="75"/>
      <c r="DWA106" s="204"/>
      <c r="DWB106" s="205"/>
      <c r="DWC106" s="72"/>
      <c r="DWD106" s="70"/>
      <c r="DWE106" s="73"/>
      <c r="DWF106" s="74"/>
      <c r="DWG106" s="74"/>
      <c r="DWH106" s="62"/>
      <c r="DWI106" s="75"/>
      <c r="DWJ106" s="76"/>
      <c r="DWK106" s="216"/>
      <c r="DWL106" s="75"/>
      <c r="DWM106" s="75"/>
      <c r="DWN106" s="204"/>
      <c r="DWO106" s="205"/>
      <c r="DWP106" s="72"/>
      <c r="DWQ106" s="70"/>
      <c r="DWR106" s="73"/>
      <c r="DWS106" s="74"/>
      <c r="DWT106" s="74"/>
      <c r="DWU106" s="62"/>
      <c r="DWV106" s="75"/>
      <c r="DWW106" s="76"/>
      <c r="DWX106" s="216"/>
      <c r="DWY106" s="75"/>
      <c r="DWZ106" s="75"/>
      <c r="DXA106" s="204"/>
      <c r="DXB106" s="205"/>
      <c r="DXC106" s="72"/>
      <c r="DXD106" s="70"/>
      <c r="DXE106" s="73"/>
      <c r="DXF106" s="74"/>
      <c r="DXG106" s="74"/>
      <c r="DXH106" s="62"/>
      <c r="DXI106" s="75"/>
      <c r="DXJ106" s="76"/>
      <c r="DXK106" s="216"/>
      <c r="DXL106" s="75"/>
      <c r="DXM106" s="75"/>
      <c r="DXN106" s="204"/>
      <c r="DXO106" s="205"/>
      <c r="DXP106" s="72"/>
      <c r="DXQ106" s="70"/>
      <c r="DXR106" s="73"/>
      <c r="DXS106" s="74"/>
      <c r="DXT106" s="74"/>
      <c r="DXU106" s="62"/>
      <c r="DXV106" s="75"/>
      <c r="DXW106" s="76"/>
      <c r="DXX106" s="216"/>
      <c r="DXY106" s="75"/>
      <c r="DXZ106" s="75"/>
      <c r="DYA106" s="204"/>
      <c r="DYB106" s="205"/>
      <c r="DYC106" s="72"/>
      <c r="DYD106" s="70"/>
      <c r="DYE106" s="73"/>
      <c r="DYF106" s="74"/>
      <c r="DYG106" s="74"/>
      <c r="DYH106" s="62"/>
      <c r="DYI106" s="75"/>
      <c r="DYJ106" s="76"/>
      <c r="DYK106" s="216"/>
      <c r="DYL106" s="75"/>
      <c r="DYM106" s="75"/>
      <c r="DYN106" s="204"/>
      <c r="DYO106" s="205"/>
      <c r="DYP106" s="72"/>
      <c r="DYQ106" s="70"/>
      <c r="DYR106" s="73"/>
      <c r="DYS106" s="74"/>
      <c r="DYT106" s="74"/>
      <c r="DYU106" s="62"/>
      <c r="DYV106" s="75"/>
      <c r="DYW106" s="76"/>
      <c r="DYX106" s="216"/>
      <c r="DYY106" s="75"/>
      <c r="DYZ106" s="75"/>
      <c r="DZA106" s="204"/>
      <c r="DZB106" s="205"/>
      <c r="DZC106" s="72"/>
      <c r="DZD106" s="70"/>
      <c r="DZE106" s="73"/>
      <c r="DZF106" s="74"/>
      <c r="DZG106" s="74"/>
      <c r="DZH106" s="62"/>
      <c r="DZI106" s="75"/>
      <c r="DZJ106" s="76"/>
      <c r="DZK106" s="216"/>
      <c r="DZL106" s="75"/>
      <c r="DZM106" s="75"/>
      <c r="DZN106" s="204"/>
      <c r="DZO106" s="205"/>
      <c r="DZP106" s="72"/>
      <c r="DZQ106" s="70"/>
      <c r="DZR106" s="73"/>
      <c r="DZS106" s="74"/>
      <c r="DZT106" s="74"/>
      <c r="DZU106" s="62"/>
      <c r="DZV106" s="75"/>
      <c r="DZW106" s="76"/>
      <c r="DZX106" s="216"/>
      <c r="DZY106" s="75"/>
      <c r="DZZ106" s="75"/>
      <c r="EAA106" s="204"/>
      <c r="EAB106" s="205"/>
      <c r="EAC106" s="72"/>
      <c r="EAD106" s="70"/>
      <c r="EAE106" s="73"/>
      <c r="EAF106" s="74"/>
      <c r="EAG106" s="74"/>
      <c r="EAH106" s="62"/>
      <c r="EAI106" s="75"/>
      <c r="EAJ106" s="76"/>
      <c r="EAK106" s="216"/>
      <c r="EAL106" s="75"/>
      <c r="EAM106" s="75"/>
      <c r="EAN106" s="204"/>
      <c r="EAO106" s="205"/>
      <c r="EAP106" s="72"/>
      <c r="EAQ106" s="70"/>
      <c r="EAR106" s="73"/>
      <c r="EAS106" s="74"/>
      <c r="EAT106" s="74"/>
      <c r="EAU106" s="62"/>
      <c r="EAV106" s="75"/>
      <c r="EAW106" s="76"/>
      <c r="EAX106" s="216"/>
      <c r="EAY106" s="75"/>
      <c r="EAZ106" s="75"/>
      <c r="EBA106" s="204"/>
      <c r="EBB106" s="205"/>
      <c r="EBC106" s="72"/>
      <c r="EBD106" s="70"/>
      <c r="EBE106" s="73"/>
      <c r="EBF106" s="74"/>
      <c r="EBG106" s="74"/>
      <c r="EBH106" s="62"/>
      <c r="EBI106" s="75"/>
      <c r="EBJ106" s="76"/>
      <c r="EBK106" s="216"/>
      <c r="EBL106" s="75"/>
      <c r="EBM106" s="75"/>
      <c r="EBN106" s="204"/>
      <c r="EBO106" s="205"/>
      <c r="EBP106" s="72"/>
      <c r="EBQ106" s="70"/>
      <c r="EBR106" s="73"/>
      <c r="EBS106" s="74"/>
      <c r="EBT106" s="74"/>
      <c r="EBU106" s="62"/>
      <c r="EBV106" s="75"/>
      <c r="EBW106" s="76"/>
      <c r="EBX106" s="216"/>
      <c r="EBY106" s="75"/>
      <c r="EBZ106" s="75"/>
      <c r="ECA106" s="204"/>
      <c r="ECB106" s="205"/>
      <c r="ECC106" s="72"/>
      <c r="ECD106" s="70"/>
      <c r="ECE106" s="73"/>
      <c r="ECF106" s="74"/>
      <c r="ECG106" s="74"/>
      <c r="ECH106" s="62"/>
      <c r="ECI106" s="75"/>
      <c r="ECJ106" s="76"/>
      <c r="ECK106" s="216"/>
      <c r="ECL106" s="75"/>
      <c r="ECM106" s="75"/>
      <c r="ECN106" s="204"/>
      <c r="ECO106" s="205"/>
      <c r="ECP106" s="72"/>
      <c r="ECQ106" s="70"/>
      <c r="ECR106" s="73"/>
      <c r="ECS106" s="74"/>
      <c r="ECT106" s="74"/>
      <c r="ECU106" s="62"/>
      <c r="ECV106" s="75"/>
      <c r="ECW106" s="76"/>
      <c r="ECX106" s="216"/>
      <c r="ECY106" s="75"/>
      <c r="ECZ106" s="75"/>
      <c r="EDA106" s="204"/>
      <c r="EDB106" s="205"/>
      <c r="EDC106" s="72"/>
      <c r="EDD106" s="70"/>
      <c r="EDE106" s="73"/>
      <c r="EDF106" s="74"/>
      <c r="EDG106" s="74"/>
      <c r="EDH106" s="62"/>
      <c r="EDI106" s="75"/>
      <c r="EDJ106" s="76"/>
      <c r="EDK106" s="216"/>
      <c r="EDL106" s="75"/>
      <c r="EDM106" s="75"/>
      <c r="EDN106" s="204"/>
      <c r="EDO106" s="205"/>
      <c r="EDP106" s="72"/>
      <c r="EDQ106" s="70"/>
      <c r="EDR106" s="73"/>
      <c r="EDS106" s="74"/>
      <c r="EDT106" s="74"/>
      <c r="EDU106" s="62"/>
      <c r="EDV106" s="75"/>
      <c r="EDW106" s="76"/>
      <c r="EDX106" s="216"/>
      <c r="EDY106" s="75"/>
      <c r="EDZ106" s="75"/>
      <c r="EEA106" s="204"/>
      <c r="EEB106" s="205"/>
      <c r="EEC106" s="72"/>
      <c r="EED106" s="70"/>
      <c r="EEE106" s="73"/>
      <c r="EEF106" s="74"/>
      <c r="EEG106" s="74"/>
      <c r="EEH106" s="62"/>
      <c r="EEI106" s="75"/>
      <c r="EEJ106" s="76"/>
      <c r="EEK106" s="216"/>
      <c r="EEL106" s="75"/>
      <c r="EEM106" s="75"/>
      <c r="EEN106" s="204"/>
      <c r="EEO106" s="205"/>
      <c r="EEP106" s="72"/>
      <c r="EEQ106" s="70"/>
      <c r="EER106" s="73"/>
      <c r="EES106" s="74"/>
      <c r="EET106" s="74"/>
      <c r="EEU106" s="62"/>
      <c r="EEV106" s="75"/>
      <c r="EEW106" s="76"/>
      <c r="EEX106" s="216"/>
      <c r="EEY106" s="75"/>
      <c r="EEZ106" s="75"/>
      <c r="EFA106" s="204"/>
      <c r="EFB106" s="205"/>
      <c r="EFC106" s="72"/>
      <c r="EFD106" s="70"/>
      <c r="EFE106" s="73"/>
      <c r="EFF106" s="74"/>
      <c r="EFG106" s="74"/>
      <c r="EFH106" s="62"/>
      <c r="EFI106" s="75"/>
      <c r="EFJ106" s="76"/>
      <c r="EFK106" s="216"/>
      <c r="EFL106" s="75"/>
      <c r="EFM106" s="75"/>
      <c r="EFN106" s="204"/>
      <c r="EFO106" s="205"/>
      <c r="EFP106" s="72"/>
      <c r="EFQ106" s="70"/>
      <c r="EFR106" s="73"/>
      <c r="EFS106" s="74"/>
      <c r="EFT106" s="74"/>
      <c r="EFU106" s="62"/>
      <c r="EFV106" s="75"/>
      <c r="EFW106" s="76"/>
      <c r="EFX106" s="216"/>
      <c r="EFY106" s="75"/>
      <c r="EFZ106" s="75"/>
      <c r="EGA106" s="204"/>
      <c r="EGB106" s="205"/>
      <c r="EGC106" s="72"/>
      <c r="EGD106" s="70"/>
      <c r="EGE106" s="73"/>
      <c r="EGF106" s="74"/>
      <c r="EGG106" s="74"/>
      <c r="EGH106" s="62"/>
      <c r="EGI106" s="75"/>
      <c r="EGJ106" s="76"/>
      <c r="EGK106" s="216"/>
      <c r="EGL106" s="75"/>
      <c r="EGM106" s="75"/>
      <c r="EGN106" s="204"/>
      <c r="EGO106" s="205"/>
      <c r="EGP106" s="72"/>
      <c r="EGQ106" s="70"/>
      <c r="EGR106" s="73"/>
      <c r="EGS106" s="74"/>
      <c r="EGT106" s="74"/>
      <c r="EGU106" s="62"/>
      <c r="EGV106" s="75"/>
      <c r="EGW106" s="76"/>
      <c r="EGX106" s="216"/>
      <c r="EGY106" s="75"/>
      <c r="EGZ106" s="75"/>
      <c r="EHA106" s="204"/>
      <c r="EHB106" s="205"/>
      <c r="EHC106" s="72"/>
      <c r="EHD106" s="70"/>
      <c r="EHE106" s="73"/>
      <c r="EHF106" s="74"/>
      <c r="EHG106" s="74"/>
      <c r="EHH106" s="62"/>
      <c r="EHI106" s="75"/>
      <c r="EHJ106" s="76"/>
      <c r="EHK106" s="216"/>
      <c r="EHL106" s="75"/>
      <c r="EHM106" s="75"/>
      <c r="EHN106" s="204"/>
      <c r="EHO106" s="205"/>
      <c r="EHP106" s="72"/>
      <c r="EHQ106" s="70"/>
      <c r="EHR106" s="73"/>
      <c r="EHS106" s="74"/>
      <c r="EHT106" s="74"/>
      <c r="EHU106" s="62"/>
      <c r="EHV106" s="75"/>
      <c r="EHW106" s="76"/>
      <c r="EHX106" s="216"/>
      <c r="EHY106" s="75"/>
      <c r="EHZ106" s="75"/>
      <c r="EIA106" s="204"/>
      <c r="EIB106" s="205"/>
      <c r="EIC106" s="72"/>
      <c r="EID106" s="70"/>
      <c r="EIE106" s="73"/>
      <c r="EIF106" s="74"/>
      <c r="EIG106" s="74"/>
      <c r="EIH106" s="62"/>
      <c r="EII106" s="75"/>
      <c r="EIJ106" s="76"/>
      <c r="EIK106" s="216"/>
      <c r="EIL106" s="75"/>
      <c r="EIM106" s="75"/>
      <c r="EIN106" s="204"/>
      <c r="EIO106" s="205"/>
      <c r="EIP106" s="72"/>
      <c r="EIQ106" s="70"/>
      <c r="EIR106" s="73"/>
      <c r="EIS106" s="74"/>
      <c r="EIT106" s="74"/>
      <c r="EIU106" s="62"/>
      <c r="EIV106" s="75"/>
      <c r="EIW106" s="76"/>
      <c r="EIX106" s="216"/>
      <c r="EIY106" s="75"/>
      <c r="EIZ106" s="75"/>
      <c r="EJA106" s="204"/>
      <c r="EJB106" s="205"/>
      <c r="EJC106" s="72"/>
      <c r="EJD106" s="70"/>
      <c r="EJE106" s="73"/>
      <c r="EJF106" s="74"/>
      <c r="EJG106" s="74"/>
      <c r="EJH106" s="62"/>
      <c r="EJI106" s="75"/>
      <c r="EJJ106" s="76"/>
      <c r="EJK106" s="216"/>
      <c r="EJL106" s="75"/>
      <c r="EJM106" s="75"/>
      <c r="EJN106" s="204"/>
      <c r="EJO106" s="205"/>
      <c r="EJP106" s="72"/>
      <c r="EJQ106" s="70"/>
      <c r="EJR106" s="73"/>
      <c r="EJS106" s="74"/>
      <c r="EJT106" s="74"/>
      <c r="EJU106" s="62"/>
      <c r="EJV106" s="75"/>
      <c r="EJW106" s="76"/>
      <c r="EJX106" s="216"/>
      <c r="EJY106" s="75"/>
      <c r="EJZ106" s="75"/>
      <c r="EKA106" s="204"/>
      <c r="EKB106" s="205"/>
      <c r="EKC106" s="72"/>
      <c r="EKD106" s="70"/>
      <c r="EKE106" s="73"/>
      <c r="EKF106" s="74"/>
      <c r="EKG106" s="74"/>
      <c r="EKH106" s="62"/>
      <c r="EKI106" s="75"/>
      <c r="EKJ106" s="76"/>
      <c r="EKK106" s="216"/>
      <c r="EKL106" s="75"/>
      <c r="EKM106" s="75"/>
      <c r="EKN106" s="204"/>
      <c r="EKO106" s="205"/>
      <c r="EKP106" s="72"/>
      <c r="EKQ106" s="70"/>
      <c r="EKR106" s="73"/>
      <c r="EKS106" s="74"/>
      <c r="EKT106" s="74"/>
      <c r="EKU106" s="62"/>
      <c r="EKV106" s="75"/>
      <c r="EKW106" s="76"/>
      <c r="EKX106" s="216"/>
      <c r="EKY106" s="75"/>
      <c r="EKZ106" s="75"/>
      <c r="ELA106" s="204"/>
      <c r="ELB106" s="205"/>
      <c r="ELC106" s="72"/>
      <c r="ELD106" s="70"/>
      <c r="ELE106" s="73"/>
      <c r="ELF106" s="74"/>
      <c r="ELG106" s="74"/>
      <c r="ELH106" s="62"/>
      <c r="ELI106" s="75"/>
      <c r="ELJ106" s="76"/>
      <c r="ELK106" s="216"/>
      <c r="ELL106" s="75"/>
      <c r="ELM106" s="75"/>
      <c r="ELN106" s="204"/>
      <c r="ELO106" s="205"/>
      <c r="ELP106" s="72"/>
      <c r="ELQ106" s="70"/>
      <c r="ELR106" s="73"/>
      <c r="ELS106" s="74"/>
      <c r="ELT106" s="74"/>
      <c r="ELU106" s="62"/>
      <c r="ELV106" s="75"/>
      <c r="ELW106" s="76"/>
      <c r="ELX106" s="216"/>
      <c r="ELY106" s="75"/>
      <c r="ELZ106" s="75"/>
      <c r="EMA106" s="204"/>
      <c r="EMB106" s="205"/>
      <c r="EMC106" s="72"/>
      <c r="EMD106" s="70"/>
      <c r="EME106" s="73"/>
      <c r="EMF106" s="74"/>
      <c r="EMG106" s="74"/>
      <c r="EMH106" s="62"/>
      <c r="EMI106" s="75"/>
      <c r="EMJ106" s="76"/>
      <c r="EMK106" s="216"/>
      <c r="EML106" s="75"/>
      <c r="EMM106" s="75"/>
      <c r="EMN106" s="204"/>
      <c r="EMO106" s="205"/>
      <c r="EMP106" s="72"/>
      <c r="EMQ106" s="70"/>
      <c r="EMR106" s="73"/>
      <c r="EMS106" s="74"/>
      <c r="EMT106" s="74"/>
      <c r="EMU106" s="62"/>
      <c r="EMV106" s="75"/>
      <c r="EMW106" s="76"/>
      <c r="EMX106" s="216"/>
      <c r="EMY106" s="75"/>
      <c r="EMZ106" s="75"/>
      <c r="ENA106" s="204"/>
      <c r="ENB106" s="205"/>
      <c r="ENC106" s="72"/>
      <c r="END106" s="70"/>
      <c r="ENE106" s="73"/>
      <c r="ENF106" s="74"/>
      <c r="ENG106" s="74"/>
      <c r="ENH106" s="62"/>
      <c r="ENI106" s="75"/>
      <c r="ENJ106" s="76"/>
      <c r="ENK106" s="216"/>
      <c r="ENL106" s="75"/>
      <c r="ENM106" s="75"/>
      <c r="ENN106" s="204"/>
      <c r="ENO106" s="205"/>
      <c r="ENP106" s="72"/>
      <c r="ENQ106" s="70"/>
      <c r="ENR106" s="73"/>
      <c r="ENS106" s="74"/>
      <c r="ENT106" s="74"/>
      <c r="ENU106" s="62"/>
      <c r="ENV106" s="75"/>
      <c r="ENW106" s="76"/>
      <c r="ENX106" s="216"/>
      <c r="ENY106" s="75"/>
      <c r="ENZ106" s="75"/>
      <c r="EOA106" s="204"/>
      <c r="EOB106" s="205"/>
      <c r="EOC106" s="72"/>
      <c r="EOD106" s="70"/>
      <c r="EOE106" s="73"/>
      <c r="EOF106" s="74"/>
      <c r="EOG106" s="74"/>
      <c r="EOH106" s="62"/>
      <c r="EOI106" s="75"/>
      <c r="EOJ106" s="76"/>
      <c r="EOK106" s="216"/>
      <c r="EOL106" s="75"/>
      <c r="EOM106" s="75"/>
      <c r="EON106" s="204"/>
      <c r="EOO106" s="205"/>
      <c r="EOP106" s="72"/>
      <c r="EOQ106" s="70"/>
      <c r="EOR106" s="73"/>
      <c r="EOS106" s="74"/>
      <c r="EOT106" s="74"/>
      <c r="EOU106" s="62"/>
      <c r="EOV106" s="75"/>
      <c r="EOW106" s="76"/>
      <c r="EOX106" s="216"/>
      <c r="EOY106" s="75"/>
      <c r="EOZ106" s="75"/>
      <c r="EPA106" s="204"/>
      <c r="EPB106" s="205"/>
      <c r="EPC106" s="72"/>
      <c r="EPD106" s="70"/>
      <c r="EPE106" s="73"/>
      <c r="EPF106" s="74"/>
      <c r="EPG106" s="74"/>
      <c r="EPH106" s="62"/>
      <c r="EPI106" s="75"/>
      <c r="EPJ106" s="76"/>
      <c r="EPK106" s="216"/>
      <c r="EPL106" s="75"/>
      <c r="EPM106" s="75"/>
      <c r="EPN106" s="204"/>
      <c r="EPO106" s="205"/>
      <c r="EPP106" s="72"/>
      <c r="EPQ106" s="70"/>
      <c r="EPR106" s="73"/>
      <c r="EPS106" s="74"/>
      <c r="EPT106" s="74"/>
      <c r="EPU106" s="62"/>
      <c r="EPV106" s="75"/>
      <c r="EPW106" s="76"/>
      <c r="EPX106" s="216"/>
      <c r="EPY106" s="75"/>
      <c r="EPZ106" s="75"/>
      <c r="EQA106" s="204"/>
      <c r="EQB106" s="205"/>
      <c r="EQC106" s="72"/>
      <c r="EQD106" s="70"/>
      <c r="EQE106" s="73"/>
      <c r="EQF106" s="74"/>
      <c r="EQG106" s="74"/>
      <c r="EQH106" s="62"/>
      <c r="EQI106" s="75"/>
      <c r="EQJ106" s="76"/>
      <c r="EQK106" s="216"/>
      <c r="EQL106" s="75"/>
      <c r="EQM106" s="75"/>
      <c r="EQN106" s="204"/>
      <c r="EQO106" s="205"/>
      <c r="EQP106" s="72"/>
      <c r="EQQ106" s="70"/>
      <c r="EQR106" s="73"/>
      <c r="EQS106" s="74"/>
      <c r="EQT106" s="74"/>
      <c r="EQU106" s="62"/>
      <c r="EQV106" s="75"/>
      <c r="EQW106" s="76"/>
      <c r="EQX106" s="216"/>
      <c r="EQY106" s="75"/>
      <c r="EQZ106" s="75"/>
      <c r="ERA106" s="204"/>
      <c r="ERB106" s="205"/>
      <c r="ERC106" s="72"/>
      <c r="ERD106" s="70"/>
      <c r="ERE106" s="73"/>
      <c r="ERF106" s="74"/>
      <c r="ERG106" s="74"/>
      <c r="ERH106" s="62"/>
      <c r="ERI106" s="75"/>
      <c r="ERJ106" s="76"/>
      <c r="ERK106" s="216"/>
      <c r="ERL106" s="75"/>
      <c r="ERM106" s="75"/>
      <c r="ERN106" s="204"/>
      <c r="ERO106" s="205"/>
      <c r="ERP106" s="72"/>
      <c r="ERQ106" s="70"/>
      <c r="ERR106" s="73"/>
      <c r="ERS106" s="74"/>
      <c r="ERT106" s="74"/>
      <c r="ERU106" s="62"/>
      <c r="ERV106" s="75"/>
      <c r="ERW106" s="76"/>
      <c r="ERX106" s="216"/>
      <c r="ERY106" s="75"/>
      <c r="ERZ106" s="75"/>
      <c r="ESA106" s="204"/>
      <c r="ESB106" s="205"/>
      <c r="ESC106" s="72"/>
      <c r="ESD106" s="70"/>
      <c r="ESE106" s="73"/>
      <c r="ESF106" s="74"/>
      <c r="ESG106" s="74"/>
      <c r="ESH106" s="62"/>
      <c r="ESI106" s="75"/>
      <c r="ESJ106" s="76"/>
      <c r="ESK106" s="216"/>
      <c r="ESL106" s="75"/>
      <c r="ESM106" s="75"/>
      <c r="ESN106" s="204"/>
      <c r="ESO106" s="205"/>
      <c r="ESP106" s="72"/>
      <c r="ESQ106" s="70"/>
      <c r="ESR106" s="73"/>
      <c r="ESS106" s="74"/>
      <c r="EST106" s="74"/>
      <c r="ESU106" s="62"/>
      <c r="ESV106" s="75"/>
      <c r="ESW106" s="76"/>
      <c r="ESX106" s="216"/>
      <c r="ESY106" s="75"/>
      <c r="ESZ106" s="75"/>
      <c r="ETA106" s="204"/>
      <c r="ETB106" s="205"/>
      <c r="ETC106" s="72"/>
      <c r="ETD106" s="70"/>
      <c r="ETE106" s="73"/>
      <c r="ETF106" s="74"/>
      <c r="ETG106" s="74"/>
      <c r="ETH106" s="62"/>
      <c r="ETI106" s="75"/>
      <c r="ETJ106" s="76"/>
      <c r="ETK106" s="216"/>
      <c r="ETL106" s="75"/>
      <c r="ETM106" s="75"/>
      <c r="ETN106" s="204"/>
      <c r="ETO106" s="205"/>
      <c r="ETP106" s="72"/>
      <c r="ETQ106" s="70"/>
      <c r="ETR106" s="73"/>
      <c r="ETS106" s="74"/>
      <c r="ETT106" s="74"/>
      <c r="ETU106" s="62"/>
      <c r="ETV106" s="75"/>
      <c r="ETW106" s="76"/>
      <c r="ETX106" s="216"/>
      <c r="ETY106" s="75"/>
      <c r="ETZ106" s="75"/>
      <c r="EUA106" s="204"/>
      <c r="EUB106" s="205"/>
      <c r="EUC106" s="72"/>
      <c r="EUD106" s="70"/>
      <c r="EUE106" s="73"/>
      <c r="EUF106" s="74"/>
      <c r="EUG106" s="74"/>
      <c r="EUH106" s="62"/>
      <c r="EUI106" s="75"/>
      <c r="EUJ106" s="76"/>
      <c r="EUK106" s="216"/>
      <c r="EUL106" s="75"/>
      <c r="EUM106" s="75"/>
      <c r="EUN106" s="204"/>
      <c r="EUO106" s="205"/>
      <c r="EUP106" s="72"/>
      <c r="EUQ106" s="70"/>
      <c r="EUR106" s="73"/>
      <c r="EUS106" s="74"/>
      <c r="EUT106" s="74"/>
      <c r="EUU106" s="62"/>
      <c r="EUV106" s="75"/>
      <c r="EUW106" s="76"/>
      <c r="EUX106" s="216"/>
      <c r="EUY106" s="75"/>
      <c r="EUZ106" s="75"/>
      <c r="EVA106" s="204"/>
      <c r="EVB106" s="205"/>
      <c r="EVC106" s="72"/>
      <c r="EVD106" s="70"/>
      <c r="EVE106" s="73"/>
      <c r="EVF106" s="74"/>
      <c r="EVG106" s="74"/>
      <c r="EVH106" s="62"/>
      <c r="EVI106" s="75"/>
      <c r="EVJ106" s="76"/>
      <c r="EVK106" s="216"/>
      <c r="EVL106" s="75"/>
      <c r="EVM106" s="75"/>
      <c r="EVN106" s="204"/>
      <c r="EVO106" s="205"/>
      <c r="EVP106" s="72"/>
      <c r="EVQ106" s="70"/>
      <c r="EVR106" s="73"/>
      <c r="EVS106" s="74"/>
      <c r="EVT106" s="74"/>
      <c r="EVU106" s="62"/>
      <c r="EVV106" s="75"/>
      <c r="EVW106" s="76"/>
      <c r="EVX106" s="216"/>
      <c r="EVY106" s="75"/>
      <c r="EVZ106" s="75"/>
      <c r="EWA106" s="204"/>
      <c r="EWB106" s="205"/>
      <c r="EWC106" s="72"/>
      <c r="EWD106" s="70"/>
      <c r="EWE106" s="73"/>
      <c r="EWF106" s="74"/>
      <c r="EWG106" s="74"/>
      <c r="EWH106" s="62"/>
      <c r="EWI106" s="75"/>
      <c r="EWJ106" s="76"/>
      <c r="EWK106" s="216"/>
      <c r="EWL106" s="75"/>
      <c r="EWM106" s="75"/>
      <c r="EWN106" s="204"/>
      <c r="EWO106" s="205"/>
      <c r="EWP106" s="72"/>
      <c r="EWQ106" s="70"/>
      <c r="EWR106" s="73"/>
      <c r="EWS106" s="74"/>
      <c r="EWT106" s="74"/>
      <c r="EWU106" s="62"/>
      <c r="EWV106" s="75"/>
      <c r="EWW106" s="76"/>
      <c r="EWX106" s="216"/>
      <c r="EWY106" s="75"/>
      <c r="EWZ106" s="75"/>
      <c r="EXA106" s="204"/>
      <c r="EXB106" s="205"/>
      <c r="EXC106" s="72"/>
      <c r="EXD106" s="70"/>
      <c r="EXE106" s="73"/>
      <c r="EXF106" s="74"/>
      <c r="EXG106" s="74"/>
      <c r="EXH106" s="62"/>
      <c r="EXI106" s="75"/>
      <c r="EXJ106" s="76"/>
      <c r="EXK106" s="216"/>
      <c r="EXL106" s="75"/>
      <c r="EXM106" s="75"/>
      <c r="EXN106" s="204"/>
      <c r="EXO106" s="205"/>
      <c r="EXP106" s="72"/>
      <c r="EXQ106" s="70"/>
      <c r="EXR106" s="73"/>
      <c r="EXS106" s="74"/>
      <c r="EXT106" s="74"/>
      <c r="EXU106" s="62"/>
      <c r="EXV106" s="75"/>
      <c r="EXW106" s="76"/>
      <c r="EXX106" s="216"/>
      <c r="EXY106" s="75"/>
      <c r="EXZ106" s="75"/>
      <c r="EYA106" s="204"/>
      <c r="EYB106" s="205"/>
      <c r="EYC106" s="72"/>
      <c r="EYD106" s="70"/>
      <c r="EYE106" s="73"/>
      <c r="EYF106" s="74"/>
      <c r="EYG106" s="74"/>
      <c r="EYH106" s="62"/>
      <c r="EYI106" s="75"/>
      <c r="EYJ106" s="76"/>
      <c r="EYK106" s="216"/>
      <c r="EYL106" s="75"/>
      <c r="EYM106" s="75"/>
      <c r="EYN106" s="204"/>
      <c r="EYO106" s="205"/>
      <c r="EYP106" s="72"/>
      <c r="EYQ106" s="70"/>
      <c r="EYR106" s="73"/>
      <c r="EYS106" s="74"/>
      <c r="EYT106" s="74"/>
      <c r="EYU106" s="62"/>
      <c r="EYV106" s="75"/>
      <c r="EYW106" s="76"/>
      <c r="EYX106" s="216"/>
      <c r="EYY106" s="75"/>
      <c r="EYZ106" s="75"/>
      <c r="EZA106" s="204"/>
      <c r="EZB106" s="205"/>
      <c r="EZC106" s="72"/>
      <c r="EZD106" s="70"/>
      <c r="EZE106" s="73"/>
      <c r="EZF106" s="74"/>
      <c r="EZG106" s="74"/>
      <c r="EZH106" s="62"/>
      <c r="EZI106" s="75"/>
      <c r="EZJ106" s="76"/>
      <c r="EZK106" s="216"/>
      <c r="EZL106" s="75"/>
      <c r="EZM106" s="75"/>
      <c r="EZN106" s="204"/>
      <c r="EZO106" s="205"/>
      <c r="EZP106" s="72"/>
      <c r="EZQ106" s="70"/>
      <c r="EZR106" s="73"/>
      <c r="EZS106" s="74"/>
      <c r="EZT106" s="74"/>
      <c r="EZU106" s="62"/>
      <c r="EZV106" s="75"/>
      <c r="EZW106" s="76"/>
      <c r="EZX106" s="216"/>
      <c r="EZY106" s="75"/>
      <c r="EZZ106" s="75"/>
      <c r="FAA106" s="204"/>
      <c r="FAB106" s="205"/>
      <c r="FAC106" s="72"/>
      <c r="FAD106" s="70"/>
      <c r="FAE106" s="73"/>
      <c r="FAF106" s="74"/>
      <c r="FAG106" s="74"/>
      <c r="FAH106" s="62"/>
      <c r="FAI106" s="75"/>
      <c r="FAJ106" s="76"/>
      <c r="FAK106" s="216"/>
      <c r="FAL106" s="75"/>
      <c r="FAM106" s="75"/>
      <c r="FAN106" s="204"/>
      <c r="FAO106" s="205"/>
      <c r="FAP106" s="72"/>
      <c r="FAQ106" s="70"/>
      <c r="FAR106" s="73"/>
      <c r="FAS106" s="74"/>
      <c r="FAT106" s="74"/>
      <c r="FAU106" s="62"/>
      <c r="FAV106" s="75"/>
      <c r="FAW106" s="76"/>
      <c r="FAX106" s="216"/>
      <c r="FAY106" s="75"/>
      <c r="FAZ106" s="75"/>
      <c r="FBA106" s="204"/>
      <c r="FBB106" s="205"/>
      <c r="FBC106" s="72"/>
      <c r="FBD106" s="70"/>
      <c r="FBE106" s="73"/>
      <c r="FBF106" s="74"/>
      <c r="FBG106" s="74"/>
      <c r="FBH106" s="62"/>
      <c r="FBI106" s="75"/>
      <c r="FBJ106" s="76"/>
      <c r="FBK106" s="216"/>
      <c r="FBL106" s="75"/>
      <c r="FBM106" s="75"/>
      <c r="FBN106" s="204"/>
      <c r="FBO106" s="205"/>
      <c r="FBP106" s="72"/>
      <c r="FBQ106" s="70"/>
      <c r="FBR106" s="73"/>
      <c r="FBS106" s="74"/>
      <c r="FBT106" s="74"/>
      <c r="FBU106" s="62"/>
      <c r="FBV106" s="75"/>
      <c r="FBW106" s="76"/>
      <c r="FBX106" s="216"/>
      <c r="FBY106" s="75"/>
      <c r="FBZ106" s="75"/>
      <c r="FCA106" s="204"/>
      <c r="FCB106" s="205"/>
      <c r="FCC106" s="72"/>
      <c r="FCD106" s="70"/>
      <c r="FCE106" s="73"/>
      <c r="FCF106" s="74"/>
      <c r="FCG106" s="74"/>
      <c r="FCH106" s="62"/>
      <c r="FCI106" s="75"/>
      <c r="FCJ106" s="76"/>
      <c r="FCK106" s="216"/>
      <c r="FCL106" s="75"/>
      <c r="FCM106" s="75"/>
      <c r="FCN106" s="204"/>
      <c r="FCO106" s="205"/>
      <c r="FCP106" s="72"/>
      <c r="FCQ106" s="70"/>
      <c r="FCR106" s="73"/>
      <c r="FCS106" s="74"/>
      <c r="FCT106" s="74"/>
      <c r="FCU106" s="62"/>
      <c r="FCV106" s="75"/>
      <c r="FCW106" s="76"/>
      <c r="FCX106" s="216"/>
      <c r="FCY106" s="75"/>
      <c r="FCZ106" s="75"/>
      <c r="FDA106" s="204"/>
      <c r="FDB106" s="205"/>
      <c r="FDC106" s="72"/>
      <c r="FDD106" s="70"/>
      <c r="FDE106" s="73"/>
      <c r="FDF106" s="74"/>
      <c r="FDG106" s="74"/>
      <c r="FDH106" s="62"/>
      <c r="FDI106" s="75"/>
      <c r="FDJ106" s="76"/>
      <c r="FDK106" s="216"/>
      <c r="FDL106" s="75"/>
      <c r="FDM106" s="75"/>
      <c r="FDN106" s="204"/>
      <c r="FDO106" s="205"/>
      <c r="FDP106" s="72"/>
      <c r="FDQ106" s="70"/>
      <c r="FDR106" s="73"/>
      <c r="FDS106" s="74"/>
      <c r="FDT106" s="74"/>
      <c r="FDU106" s="62"/>
      <c r="FDV106" s="75"/>
      <c r="FDW106" s="76"/>
      <c r="FDX106" s="216"/>
      <c r="FDY106" s="75"/>
      <c r="FDZ106" s="75"/>
      <c r="FEA106" s="204"/>
      <c r="FEB106" s="205"/>
      <c r="FEC106" s="72"/>
      <c r="FED106" s="70"/>
      <c r="FEE106" s="73"/>
      <c r="FEF106" s="74"/>
      <c r="FEG106" s="74"/>
      <c r="FEH106" s="62"/>
      <c r="FEI106" s="75"/>
      <c r="FEJ106" s="76"/>
      <c r="FEK106" s="216"/>
      <c r="FEL106" s="75"/>
      <c r="FEM106" s="75"/>
      <c r="FEN106" s="204"/>
      <c r="FEO106" s="205"/>
      <c r="FEP106" s="72"/>
      <c r="FEQ106" s="70"/>
      <c r="FER106" s="73"/>
      <c r="FES106" s="74"/>
      <c r="FET106" s="74"/>
      <c r="FEU106" s="62"/>
      <c r="FEV106" s="75"/>
      <c r="FEW106" s="76"/>
      <c r="FEX106" s="216"/>
      <c r="FEY106" s="75"/>
      <c r="FEZ106" s="75"/>
      <c r="FFA106" s="204"/>
      <c r="FFB106" s="205"/>
      <c r="FFC106" s="72"/>
      <c r="FFD106" s="70"/>
      <c r="FFE106" s="73"/>
      <c r="FFF106" s="74"/>
      <c r="FFG106" s="74"/>
      <c r="FFH106" s="62"/>
      <c r="FFI106" s="75"/>
      <c r="FFJ106" s="76"/>
      <c r="FFK106" s="216"/>
      <c r="FFL106" s="75"/>
      <c r="FFM106" s="75"/>
      <c r="FFN106" s="204"/>
      <c r="FFO106" s="205"/>
      <c r="FFP106" s="72"/>
      <c r="FFQ106" s="70"/>
      <c r="FFR106" s="73"/>
      <c r="FFS106" s="74"/>
      <c r="FFT106" s="74"/>
      <c r="FFU106" s="62"/>
      <c r="FFV106" s="75"/>
      <c r="FFW106" s="76"/>
      <c r="FFX106" s="216"/>
      <c r="FFY106" s="75"/>
      <c r="FFZ106" s="75"/>
      <c r="FGA106" s="204"/>
      <c r="FGB106" s="205"/>
      <c r="FGC106" s="72"/>
      <c r="FGD106" s="70"/>
      <c r="FGE106" s="73"/>
      <c r="FGF106" s="74"/>
      <c r="FGG106" s="74"/>
      <c r="FGH106" s="62"/>
      <c r="FGI106" s="75"/>
      <c r="FGJ106" s="76"/>
      <c r="FGK106" s="216"/>
      <c r="FGL106" s="75"/>
      <c r="FGM106" s="75"/>
      <c r="FGN106" s="204"/>
      <c r="FGO106" s="205"/>
      <c r="FGP106" s="72"/>
      <c r="FGQ106" s="70"/>
      <c r="FGR106" s="73"/>
      <c r="FGS106" s="74"/>
      <c r="FGT106" s="74"/>
      <c r="FGU106" s="62"/>
      <c r="FGV106" s="75"/>
      <c r="FGW106" s="76"/>
      <c r="FGX106" s="216"/>
      <c r="FGY106" s="75"/>
      <c r="FGZ106" s="75"/>
      <c r="FHA106" s="204"/>
      <c r="FHB106" s="205"/>
      <c r="FHC106" s="72"/>
      <c r="FHD106" s="70"/>
      <c r="FHE106" s="73"/>
      <c r="FHF106" s="74"/>
      <c r="FHG106" s="74"/>
      <c r="FHH106" s="62"/>
      <c r="FHI106" s="75"/>
      <c r="FHJ106" s="76"/>
      <c r="FHK106" s="216"/>
      <c r="FHL106" s="75"/>
      <c r="FHM106" s="75"/>
      <c r="FHN106" s="204"/>
      <c r="FHO106" s="205"/>
      <c r="FHP106" s="72"/>
      <c r="FHQ106" s="70"/>
      <c r="FHR106" s="73"/>
      <c r="FHS106" s="74"/>
      <c r="FHT106" s="74"/>
      <c r="FHU106" s="62"/>
      <c r="FHV106" s="75"/>
      <c r="FHW106" s="76"/>
      <c r="FHX106" s="216"/>
      <c r="FHY106" s="75"/>
      <c r="FHZ106" s="75"/>
      <c r="FIA106" s="204"/>
      <c r="FIB106" s="205"/>
      <c r="FIC106" s="72"/>
      <c r="FID106" s="70"/>
      <c r="FIE106" s="73"/>
      <c r="FIF106" s="74"/>
      <c r="FIG106" s="74"/>
      <c r="FIH106" s="62"/>
      <c r="FII106" s="75"/>
      <c r="FIJ106" s="76"/>
      <c r="FIK106" s="216"/>
      <c r="FIL106" s="75"/>
      <c r="FIM106" s="75"/>
      <c r="FIN106" s="204"/>
      <c r="FIO106" s="205"/>
      <c r="FIP106" s="72"/>
      <c r="FIQ106" s="70"/>
      <c r="FIR106" s="73"/>
      <c r="FIS106" s="74"/>
      <c r="FIT106" s="74"/>
      <c r="FIU106" s="62"/>
      <c r="FIV106" s="75"/>
      <c r="FIW106" s="76"/>
      <c r="FIX106" s="216"/>
      <c r="FIY106" s="75"/>
      <c r="FIZ106" s="75"/>
      <c r="FJA106" s="204"/>
      <c r="FJB106" s="205"/>
      <c r="FJC106" s="72"/>
      <c r="FJD106" s="70"/>
      <c r="FJE106" s="73"/>
      <c r="FJF106" s="74"/>
      <c r="FJG106" s="74"/>
      <c r="FJH106" s="62"/>
      <c r="FJI106" s="75"/>
      <c r="FJJ106" s="76"/>
      <c r="FJK106" s="216"/>
      <c r="FJL106" s="75"/>
      <c r="FJM106" s="75"/>
      <c r="FJN106" s="204"/>
      <c r="FJO106" s="205"/>
      <c r="FJP106" s="72"/>
      <c r="FJQ106" s="70"/>
      <c r="FJR106" s="73"/>
      <c r="FJS106" s="74"/>
      <c r="FJT106" s="74"/>
      <c r="FJU106" s="62"/>
      <c r="FJV106" s="75"/>
      <c r="FJW106" s="76"/>
      <c r="FJX106" s="216"/>
      <c r="FJY106" s="75"/>
      <c r="FJZ106" s="75"/>
      <c r="FKA106" s="204"/>
      <c r="FKB106" s="205"/>
      <c r="FKC106" s="72"/>
      <c r="FKD106" s="70"/>
      <c r="FKE106" s="73"/>
      <c r="FKF106" s="74"/>
      <c r="FKG106" s="74"/>
      <c r="FKH106" s="62"/>
      <c r="FKI106" s="75"/>
      <c r="FKJ106" s="76"/>
      <c r="FKK106" s="216"/>
      <c r="FKL106" s="75"/>
      <c r="FKM106" s="75"/>
      <c r="FKN106" s="204"/>
      <c r="FKO106" s="205"/>
      <c r="FKP106" s="72"/>
      <c r="FKQ106" s="70"/>
      <c r="FKR106" s="73"/>
      <c r="FKS106" s="74"/>
      <c r="FKT106" s="74"/>
      <c r="FKU106" s="62"/>
      <c r="FKV106" s="75"/>
      <c r="FKW106" s="76"/>
      <c r="FKX106" s="216"/>
      <c r="FKY106" s="75"/>
      <c r="FKZ106" s="75"/>
      <c r="FLA106" s="204"/>
      <c r="FLB106" s="205"/>
      <c r="FLC106" s="72"/>
      <c r="FLD106" s="70"/>
      <c r="FLE106" s="73"/>
      <c r="FLF106" s="74"/>
      <c r="FLG106" s="74"/>
      <c r="FLH106" s="62"/>
      <c r="FLI106" s="75"/>
      <c r="FLJ106" s="76"/>
      <c r="FLK106" s="216"/>
      <c r="FLL106" s="75"/>
      <c r="FLM106" s="75"/>
      <c r="FLN106" s="204"/>
      <c r="FLO106" s="205"/>
      <c r="FLP106" s="72"/>
      <c r="FLQ106" s="70"/>
      <c r="FLR106" s="73"/>
      <c r="FLS106" s="74"/>
      <c r="FLT106" s="74"/>
      <c r="FLU106" s="62"/>
      <c r="FLV106" s="75"/>
      <c r="FLW106" s="76"/>
      <c r="FLX106" s="216"/>
      <c r="FLY106" s="75"/>
      <c r="FLZ106" s="75"/>
      <c r="FMA106" s="204"/>
      <c r="FMB106" s="205"/>
      <c r="FMC106" s="72"/>
      <c r="FMD106" s="70"/>
      <c r="FME106" s="73"/>
      <c r="FMF106" s="74"/>
      <c r="FMG106" s="74"/>
      <c r="FMH106" s="62"/>
      <c r="FMI106" s="75"/>
      <c r="FMJ106" s="76"/>
      <c r="FMK106" s="216"/>
      <c r="FML106" s="75"/>
      <c r="FMM106" s="75"/>
      <c r="FMN106" s="204"/>
      <c r="FMO106" s="205"/>
      <c r="FMP106" s="72"/>
      <c r="FMQ106" s="70"/>
      <c r="FMR106" s="73"/>
      <c r="FMS106" s="74"/>
      <c r="FMT106" s="74"/>
      <c r="FMU106" s="62"/>
      <c r="FMV106" s="75"/>
      <c r="FMW106" s="76"/>
      <c r="FMX106" s="216"/>
      <c r="FMY106" s="75"/>
      <c r="FMZ106" s="75"/>
      <c r="FNA106" s="204"/>
      <c r="FNB106" s="205"/>
      <c r="FNC106" s="72"/>
      <c r="FND106" s="70"/>
      <c r="FNE106" s="73"/>
      <c r="FNF106" s="74"/>
      <c r="FNG106" s="74"/>
      <c r="FNH106" s="62"/>
      <c r="FNI106" s="75"/>
      <c r="FNJ106" s="76"/>
      <c r="FNK106" s="216"/>
      <c r="FNL106" s="75"/>
      <c r="FNM106" s="75"/>
      <c r="FNN106" s="204"/>
      <c r="FNO106" s="205"/>
      <c r="FNP106" s="72"/>
      <c r="FNQ106" s="70"/>
      <c r="FNR106" s="73"/>
      <c r="FNS106" s="74"/>
      <c r="FNT106" s="74"/>
      <c r="FNU106" s="62"/>
      <c r="FNV106" s="75"/>
      <c r="FNW106" s="76"/>
      <c r="FNX106" s="216"/>
      <c r="FNY106" s="75"/>
      <c r="FNZ106" s="75"/>
      <c r="FOA106" s="204"/>
      <c r="FOB106" s="205"/>
      <c r="FOC106" s="72"/>
      <c r="FOD106" s="70"/>
      <c r="FOE106" s="73"/>
      <c r="FOF106" s="74"/>
      <c r="FOG106" s="74"/>
      <c r="FOH106" s="62"/>
      <c r="FOI106" s="75"/>
      <c r="FOJ106" s="76"/>
      <c r="FOK106" s="216"/>
      <c r="FOL106" s="75"/>
      <c r="FOM106" s="75"/>
      <c r="FON106" s="204"/>
      <c r="FOO106" s="205"/>
      <c r="FOP106" s="72"/>
      <c r="FOQ106" s="70"/>
      <c r="FOR106" s="73"/>
      <c r="FOS106" s="74"/>
      <c r="FOT106" s="74"/>
      <c r="FOU106" s="62"/>
      <c r="FOV106" s="75"/>
      <c r="FOW106" s="76"/>
      <c r="FOX106" s="216"/>
      <c r="FOY106" s="75"/>
      <c r="FOZ106" s="75"/>
      <c r="FPA106" s="204"/>
      <c r="FPB106" s="205"/>
      <c r="FPC106" s="72"/>
      <c r="FPD106" s="70"/>
      <c r="FPE106" s="73"/>
      <c r="FPF106" s="74"/>
      <c r="FPG106" s="74"/>
      <c r="FPH106" s="62"/>
      <c r="FPI106" s="75"/>
      <c r="FPJ106" s="76"/>
      <c r="FPK106" s="216"/>
      <c r="FPL106" s="75"/>
      <c r="FPM106" s="75"/>
      <c r="FPN106" s="204"/>
      <c r="FPO106" s="205"/>
      <c r="FPP106" s="72"/>
      <c r="FPQ106" s="70"/>
      <c r="FPR106" s="73"/>
      <c r="FPS106" s="74"/>
      <c r="FPT106" s="74"/>
      <c r="FPU106" s="62"/>
      <c r="FPV106" s="75"/>
      <c r="FPW106" s="76"/>
      <c r="FPX106" s="216"/>
      <c r="FPY106" s="75"/>
      <c r="FPZ106" s="75"/>
      <c r="FQA106" s="204"/>
      <c r="FQB106" s="205"/>
      <c r="FQC106" s="72"/>
      <c r="FQD106" s="70"/>
      <c r="FQE106" s="73"/>
      <c r="FQF106" s="74"/>
      <c r="FQG106" s="74"/>
      <c r="FQH106" s="62"/>
      <c r="FQI106" s="75"/>
      <c r="FQJ106" s="76"/>
      <c r="FQK106" s="216"/>
      <c r="FQL106" s="75"/>
      <c r="FQM106" s="75"/>
      <c r="FQN106" s="204"/>
      <c r="FQO106" s="205"/>
      <c r="FQP106" s="72"/>
      <c r="FQQ106" s="70"/>
      <c r="FQR106" s="73"/>
      <c r="FQS106" s="74"/>
      <c r="FQT106" s="74"/>
      <c r="FQU106" s="62"/>
      <c r="FQV106" s="75"/>
      <c r="FQW106" s="76"/>
      <c r="FQX106" s="216"/>
      <c r="FQY106" s="75"/>
      <c r="FQZ106" s="75"/>
      <c r="FRA106" s="204"/>
      <c r="FRB106" s="205"/>
      <c r="FRC106" s="72"/>
      <c r="FRD106" s="70"/>
      <c r="FRE106" s="73"/>
      <c r="FRF106" s="74"/>
      <c r="FRG106" s="74"/>
      <c r="FRH106" s="62"/>
      <c r="FRI106" s="75"/>
      <c r="FRJ106" s="76"/>
      <c r="FRK106" s="216"/>
      <c r="FRL106" s="75"/>
      <c r="FRM106" s="75"/>
      <c r="FRN106" s="204"/>
      <c r="FRO106" s="205"/>
      <c r="FRP106" s="72"/>
      <c r="FRQ106" s="70"/>
      <c r="FRR106" s="73"/>
      <c r="FRS106" s="74"/>
      <c r="FRT106" s="74"/>
      <c r="FRU106" s="62"/>
      <c r="FRV106" s="75"/>
      <c r="FRW106" s="76"/>
      <c r="FRX106" s="216"/>
      <c r="FRY106" s="75"/>
      <c r="FRZ106" s="75"/>
      <c r="FSA106" s="204"/>
      <c r="FSB106" s="205"/>
      <c r="FSC106" s="72"/>
      <c r="FSD106" s="70"/>
      <c r="FSE106" s="73"/>
      <c r="FSF106" s="74"/>
      <c r="FSG106" s="74"/>
      <c r="FSH106" s="62"/>
      <c r="FSI106" s="75"/>
      <c r="FSJ106" s="76"/>
      <c r="FSK106" s="216"/>
      <c r="FSL106" s="75"/>
      <c r="FSM106" s="75"/>
      <c r="FSN106" s="204"/>
      <c r="FSO106" s="205"/>
      <c r="FSP106" s="72"/>
      <c r="FSQ106" s="70"/>
      <c r="FSR106" s="73"/>
      <c r="FSS106" s="74"/>
      <c r="FST106" s="74"/>
      <c r="FSU106" s="62"/>
      <c r="FSV106" s="75"/>
      <c r="FSW106" s="76"/>
      <c r="FSX106" s="216"/>
      <c r="FSY106" s="75"/>
      <c r="FSZ106" s="75"/>
      <c r="FTA106" s="204"/>
      <c r="FTB106" s="205"/>
      <c r="FTC106" s="72"/>
      <c r="FTD106" s="70"/>
      <c r="FTE106" s="73"/>
      <c r="FTF106" s="74"/>
      <c r="FTG106" s="74"/>
      <c r="FTH106" s="62"/>
      <c r="FTI106" s="75"/>
      <c r="FTJ106" s="76"/>
      <c r="FTK106" s="216"/>
      <c r="FTL106" s="75"/>
      <c r="FTM106" s="75"/>
      <c r="FTN106" s="204"/>
      <c r="FTO106" s="205"/>
      <c r="FTP106" s="72"/>
      <c r="FTQ106" s="70"/>
      <c r="FTR106" s="73"/>
      <c r="FTS106" s="74"/>
      <c r="FTT106" s="74"/>
      <c r="FTU106" s="62"/>
      <c r="FTV106" s="75"/>
      <c r="FTW106" s="76"/>
      <c r="FTX106" s="216"/>
      <c r="FTY106" s="75"/>
      <c r="FTZ106" s="75"/>
      <c r="FUA106" s="204"/>
      <c r="FUB106" s="205"/>
      <c r="FUC106" s="72"/>
      <c r="FUD106" s="70"/>
      <c r="FUE106" s="73"/>
      <c r="FUF106" s="74"/>
      <c r="FUG106" s="74"/>
      <c r="FUH106" s="62"/>
      <c r="FUI106" s="75"/>
      <c r="FUJ106" s="76"/>
      <c r="FUK106" s="216"/>
      <c r="FUL106" s="75"/>
      <c r="FUM106" s="75"/>
      <c r="FUN106" s="204"/>
      <c r="FUO106" s="205"/>
      <c r="FUP106" s="72"/>
      <c r="FUQ106" s="70"/>
      <c r="FUR106" s="73"/>
      <c r="FUS106" s="74"/>
      <c r="FUT106" s="74"/>
      <c r="FUU106" s="62"/>
      <c r="FUV106" s="75"/>
      <c r="FUW106" s="76"/>
      <c r="FUX106" s="216"/>
      <c r="FUY106" s="75"/>
      <c r="FUZ106" s="75"/>
      <c r="FVA106" s="204"/>
      <c r="FVB106" s="205"/>
      <c r="FVC106" s="72"/>
      <c r="FVD106" s="70"/>
      <c r="FVE106" s="73"/>
      <c r="FVF106" s="74"/>
      <c r="FVG106" s="74"/>
      <c r="FVH106" s="62"/>
      <c r="FVI106" s="75"/>
      <c r="FVJ106" s="76"/>
      <c r="FVK106" s="216"/>
      <c r="FVL106" s="75"/>
      <c r="FVM106" s="75"/>
      <c r="FVN106" s="204"/>
      <c r="FVO106" s="205"/>
      <c r="FVP106" s="72"/>
      <c r="FVQ106" s="70"/>
      <c r="FVR106" s="73"/>
      <c r="FVS106" s="74"/>
      <c r="FVT106" s="74"/>
      <c r="FVU106" s="62"/>
      <c r="FVV106" s="75"/>
      <c r="FVW106" s="76"/>
      <c r="FVX106" s="216"/>
      <c r="FVY106" s="75"/>
      <c r="FVZ106" s="75"/>
      <c r="FWA106" s="204"/>
      <c r="FWB106" s="205"/>
      <c r="FWC106" s="72"/>
      <c r="FWD106" s="70"/>
      <c r="FWE106" s="73"/>
      <c r="FWF106" s="74"/>
      <c r="FWG106" s="74"/>
      <c r="FWH106" s="62"/>
      <c r="FWI106" s="75"/>
      <c r="FWJ106" s="76"/>
      <c r="FWK106" s="216"/>
      <c r="FWL106" s="75"/>
      <c r="FWM106" s="75"/>
      <c r="FWN106" s="204"/>
      <c r="FWO106" s="205"/>
      <c r="FWP106" s="72"/>
      <c r="FWQ106" s="70"/>
      <c r="FWR106" s="73"/>
      <c r="FWS106" s="74"/>
      <c r="FWT106" s="74"/>
      <c r="FWU106" s="62"/>
      <c r="FWV106" s="75"/>
      <c r="FWW106" s="76"/>
      <c r="FWX106" s="216"/>
      <c r="FWY106" s="75"/>
      <c r="FWZ106" s="75"/>
      <c r="FXA106" s="204"/>
      <c r="FXB106" s="205"/>
      <c r="FXC106" s="72"/>
      <c r="FXD106" s="70"/>
      <c r="FXE106" s="73"/>
      <c r="FXF106" s="74"/>
      <c r="FXG106" s="74"/>
      <c r="FXH106" s="62"/>
      <c r="FXI106" s="75"/>
      <c r="FXJ106" s="76"/>
      <c r="FXK106" s="216"/>
      <c r="FXL106" s="75"/>
      <c r="FXM106" s="75"/>
      <c r="FXN106" s="204"/>
      <c r="FXO106" s="205"/>
      <c r="FXP106" s="72"/>
      <c r="FXQ106" s="70"/>
      <c r="FXR106" s="73"/>
      <c r="FXS106" s="74"/>
      <c r="FXT106" s="74"/>
      <c r="FXU106" s="62"/>
      <c r="FXV106" s="75"/>
      <c r="FXW106" s="76"/>
      <c r="FXX106" s="216"/>
      <c r="FXY106" s="75"/>
      <c r="FXZ106" s="75"/>
      <c r="FYA106" s="204"/>
      <c r="FYB106" s="205"/>
      <c r="FYC106" s="72"/>
      <c r="FYD106" s="70"/>
      <c r="FYE106" s="73"/>
      <c r="FYF106" s="74"/>
      <c r="FYG106" s="74"/>
      <c r="FYH106" s="62"/>
      <c r="FYI106" s="75"/>
      <c r="FYJ106" s="76"/>
      <c r="FYK106" s="216"/>
      <c r="FYL106" s="75"/>
      <c r="FYM106" s="75"/>
      <c r="FYN106" s="204"/>
      <c r="FYO106" s="205"/>
      <c r="FYP106" s="72"/>
      <c r="FYQ106" s="70"/>
      <c r="FYR106" s="73"/>
      <c r="FYS106" s="74"/>
      <c r="FYT106" s="74"/>
      <c r="FYU106" s="62"/>
      <c r="FYV106" s="75"/>
      <c r="FYW106" s="76"/>
      <c r="FYX106" s="216"/>
      <c r="FYY106" s="75"/>
      <c r="FYZ106" s="75"/>
      <c r="FZA106" s="204"/>
      <c r="FZB106" s="205"/>
      <c r="FZC106" s="72"/>
      <c r="FZD106" s="70"/>
      <c r="FZE106" s="73"/>
      <c r="FZF106" s="74"/>
      <c r="FZG106" s="74"/>
      <c r="FZH106" s="62"/>
      <c r="FZI106" s="75"/>
      <c r="FZJ106" s="76"/>
      <c r="FZK106" s="216"/>
      <c r="FZL106" s="75"/>
      <c r="FZM106" s="75"/>
      <c r="FZN106" s="204"/>
      <c r="FZO106" s="205"/>
      <c r="FZP106" s="72"/>
      <c r="FZQ106" s="70"/>
      <c r="FZR106" s="73"/>
      <c r="FZS106" s="74"/>
      <c r="FZT106" s="74"/>
      <c r="FZU106" s="62"/>
      <c r="FZV106" s="75"/>
      <c r="FZW106" s="76"/>
      <c r="FZX106" s="216"/>
      <c r="FZY106" s="75"/>
      <c r="FZZ106" s="75"/>
      <c r="GAA106" s="204"/>
      <c r="GAB106" s="205"/>
      <c r="GAC106" s="72"/>
      <c r="GAD106" s="70"/>
      <c r="GAE106" s="73"/>
      <c r="GAF106" s="74"/>
      <c r="GAG106" s="74"/>
      <c r="GAH106" s="62"/>
      <c r="GAI106" s="75"/>
      <c r="GAJ106" s="76"/>
      <c r="GAK106" s="216"/>
      <c r="GAL106" s="75"/>
      <c r="GAM106" s="75"/>
      <c r="GAN106" s="204"/>
      <c r="GAO106" s="205"/>
      <c r="GAP106" s="72"/>
      <c r="GAQ106" s="70"/>
      <c r="GAR106" s="73"/>
      <c r="GAS106" s="74"/>
      <c r="GAT106" s="74"/>
      <c r="GAU106" s="62"/>
      <c r="GAV106" s="75"/>
      <c r="GAW106" s="76"/>
      <c r="GAX106" s="216"/>
      <c r="GAY106" s="75"/>
      <c r="GAZ106" s="75"/>
      <c r="GBA106" s="204"/>
      <c r="GBB106" s="205"/>
      <c r="GBC106" s="72"/>
      <c r="GBD106" s="70"/>
      <c r="GBE106" s="73"/>
      <c r="GBF106" s="74"/>
      <c r="GBG106" s="74"/>
      <c r="GBH106" s="62"/>
      <c r="GBI106" s="75"/>
      <c r="GBJ106" s="76"/>
      <c r="GBK106" s="216"/>
      <c r="GBL106" s="75"/>
      <c r="GBM106" s="75"/>
      <c r="GBN106" s="204"/>
      <c r="GBO106" s="205"/>
      <c r="GBP106" s="72"/>
      <c r="GBQ106" s="70"/>
      <c r="GBR106" s="73"/>
      <c r="GBS106" s="74"/>
      <c r="GBT106" s="74"/>
      <c r="GBU106" s="62"/>
      <c r="GBV106" s="75"/>
      <c r="GBW106" s="76"/>
      <c r="GBX106" s="216"/>
      <c r="GBY106" s="75"/>
      <c r="GBZ106" s="75"/>
      <c r="GCA106" s="204"/>
      <c r="GCB106" s="205"/>
      <c r="GCC106" s="72"/>
      <c r="GCD106" s="70"/>
      <c r="GCE106" s="73"/>
      <c r="GCF106" s="74"/>
      <c r="GCG106" s="74"/>
      <c r="GCH106" s="62"/>
      <c r="GCI106" s="75"/>
      <c r="GCJ106" s="76"/>
      <c r="GCK106" s="216"/>
      <c r="GCL106" s="75"/>
      <c r="GCM106" s="75"/>
      <c r="GCN106" s="204"/>
      <c r="GCO106" s="205"/>
      <c r="GCP106" s="72"/>
      <c r="GCQ106" s="70"/>
      <c r="GCR106" s="73"/>
      <c r="GCS106" s="74"/>
      <c r="GCT106" s="74"/>
      <c r="GCU106" s="62"/>
      <c r="GCV106" s="75"/>
      <c r="GCW106" s="76"/>
      <c r="GCX106" s="216"/>
      <c r="GCY106" s="75"/>
      <c r="GCZ106" s="75"/>
      <c r="GDA106" s="204"/>
      <c r="GDB106" s="205"/>
      <c r="GDC106" s="72"/>
      <c r="GDD106" s="70"/>
      <c r="GDE106" s="73"/>
      <c r="GDF106" s="74"/>
      <c r="GDG106" s="74"/>
      <c r="GDH106" s="62"/>
      <c r="GDI106" s="75"/>
      <c r="GDJ106" s="76"/>
      <c r="GDK106" s="216"/>
      <c r="GDL106" s="75"/>
      <c r="GDM106" s="75"/>
      <c r="GDN106" s="204"/>
      <c r="GDO106" s="205"/>
      <c r="GDP106" s="72"/>
      <c r="GDQ106" s="70"/>
      <c r="GDR106" s="73"/>
      <c r="GDS106" s="74"/>
      <c r="GDT106" s="74"/>
      <c r="GDU106" s="62"/>
      <c r="GDV106" s="75"/>
      <c r="GDW106" s="76"/>
      <c r="GDX106" s="216"/>
      <c r="GDY106" s="75"/>
      <c r="GDZ106" s="75"/>
      <c r="GEA106" s="204"/>
      <c r="GEB106" s="205"/>
      <c r="GEC106" s="72"/>
      <c r="GED106" s="70"/>
      <c r="GEE106" s="73"/>
      <c r="GEF106" s="74"/>
      <c r="GEG106" s="74"/>
      <c r="GEH106" s="62"/>
      <c r="GEI106" s="75"/>
      <c r="GEJ106" s="76"/>
      <c r="GEK106" s="216"/>
      <c r="GEL106" s="75"/>
      <c r="GEM106" s="75"/>
      <c r="GEN106" s="204"/>
      <c r="GEO106" s="205"/>
      <c r="GEP106" s="72"/>
      <c r="GEQ106" s="70"/>
      <c r="GER106" s="73"/>
      <c r="GES106" s="74"/>
      <c r="GET106" s="74"/>
      <c r="GEU106" s="62"/>
      <c r="GEV106" s="75"/>
      <c r="GEW106" s="76"/>
      <c r="GEX106" s="216"/>
      <c r="GEY106" s="75"/>
      <c r="GEZ106" s="75"/>
      <c r="GFA106" s="204"/>
      <c r="GFB106" s="205"/>
      <c r="GFC106" s="72"/>
      <c r="GFD106" s="70"/>
      <c r="GFE106" s="73"/>
      <c r="GFF106" s="74"/>
      <c r="GFG106" s="74"/>
      <c r="GFH106" s="62"/>
      <c r="GFI106" s="75"/>
      <c r="GFJ106" s="76"/>
      <c r="GFK106" s="216"/>
      <c r="GFL106" s="75"/>
      <c r="GFM106" s="75"/>
      <c r="GFN106" s="204"/>
      <c r="GFO106" s="205"/>
      <c r="GFP106" s="72"/>
      <c r="GFQ106" s="70"/>
      <c r="GFR106" s="73"/>
      <c r="GFS106" s="74"/>
      <c r="GFT106" s="74"/>
      <c r="GFU106" s="62"/>
      <c r="GFV106" s="75"/>
      <c r="GFW106" s="76"/>
      <c r="GFX106" s="216"/>
      <c r="GFY106" s="75"/>
      <c r="GFZ106" s="75"/>
      <c r="GGA106" s="204"/>
      <c r="GGB106" s="205"/>
      <c r="GGC106" s="72"/>
      <c r="GGD106" s="70"/>
      <c r="GGE106" s="73"/>
      <c r="GGF106" s="74"/>
      <c r="GGG106" s="74"/>
      <c r="GGH106" s="62"/>
      <c r="GGI106" s="75"/>
      <c r="GGJ106" s="76"/>
      <c r="GGK106" s="216"/>
      <c r="GGL106" s="75"/>
      <c r="GGM106" s="75"/>
      <c r="GGN106" s="204"/>
      <c r="GGO106" s="205"/>
      <c r="GGP106" s="72"/>
      <c r="GGQ106" s="70"/>
      <c r="GGR106" s="73"/>
      <c r="GGS106" s="74"/>
      <c r="GGT106" s="74"/>
      <c r="GGU106" s="62"/>
      <c r="GGV106" s="75"/>
      <c r="GGW106" s="76"/>
      <c r="GGX106" s="216"/>
      <c r="GGY106" s="75"/>
      <c r="GGZ106" s="75"/>
      <c r="GHA106" s="204"/>
      <c r="GHB106" s="205"/>
      <c r="GHC106" s="72"/>
      <c r="GHD106" s="70"/>
      <c r="GHE106" s="73"/>
      <c r="GHF106" s="74"/>
      <c r="GHG106" s="74"/>
      <c r="GHH106" s="62"/>
      <c r="GHI106" s="75"/>
      <c r="GHJ106" s="76"/>
      <c r="GHK106" s="216"/>
      <c r="GHL106" s="75"/>
      <c r="GHM106" s="75"/>
      <c r="GHN106" s="204"/>
      <c r="GHO106" s="205"/>
      <c r="GHP106" s="72"/>
      <c r="GHQ106" s="70"/>
      <c r="GHR106" s="73"/>
      <c r="GHS106" s="74"/>
      <c r="GHT106" s="74"/>
      <c r="GHU106" s="62"/>
      <c r="GHV106" s="75"/>
      <c r="GHW106" s="76"/>
      <c r="GHX106" s="216"/>
      <c r="GHY106" s="75"/>
      <c r="GHZ106" s="75"/>
      <c r="GIA106" s="204"/>
      <c r="GIB106" s="205"/>
      <c r="GIC106" s="72"/>
      <c r="GID106" s="70"/>
      <c r="GIE106" s="73"/>
      <c r="GIF106" s="74"/>
      <c r="GIG106" s="74"/>
      <c r="GIH106" s="62"/>
      <c r="GII106" s="75"/>
      <c r="GIJ106" s="76"/>
      <c r="GIK106" s="216"/>
      <c r="GIL106" s="75"/>
      <c r="GIM106" s="75"/>
      <c r="GIN106" s="204"/>
      <c r="GIO106" s="205"/>
      <c r="GIP106" s="72"/>
      <c r="GIQ106" s="70"/>
      <c r="GIR106" s="73"/>
      <c r="GIS106" s="74"/>
      <c r="GIT106" s="74"/>
      <c r="GIU106" s="62"/>
      <c r="GIV106" s="75"/>
      <c r="GIW106" s="76"/>
      <c r="GIX106" s="216"/>
      <c r="GIY106" s="75"/>
      <c r="GIZ106" s="75"/>
      <c r="GJA106" s="204"/>
      <c r="GJB106" s="205"/>
      <c r="GJC106" s="72"/>
      <c r="GJD106" s="70"/>
      <c r="GJE106" s="73"/>
      <c r="GJF106" s="74"/>
      <c r="GJG106" s="74"/>
      <c r="GJH106" s="62"/>
      <c r="GJI106" s="75"/>
      <c r="GJJ106" s="76"/>
      <c r="GJK106" s="216"/>
      <c r="GJL106" s="75"/>
      <c r="GJM106" s="75"/>
      <c r="GJN106" s="204"/>
      <c r="GJO106" s="205"/>
      <c r="GJP106" s="72"/>
      <c r="GJQ106" s="70"/>
      <c r="GJR106" s="73"/>
      <c r="GJS106" s="74"/>
      <c r="GJT106" s="74"/>
      <c r="GJU106" s="62"/>
      <c r="GJV106" s="75"/>
      <c r="GJW106" s="76"/>
      <c r="GJX106" s="216"/>
      <c r="GJY106" s="75"/>
      <c r="GJZ106" s="75"/>
      <c r="GKA106" s="204"/>
      <c r="GKB106" s="205"/>
      <c r="GKC106" s="72"/>
      <c r="GKD106" s="70"/>
      <c r="GKE106" s="73"/>
      <c r="GKF106" s="74"/>
      <c r="GKG106" s="74"/>
      <c r="GKH106" s="62"/>
      <c r="GKI106" s="75"/>
      <c r="GKJ106" s="76"/>
      <c r="GKK106" s="216"/>
      <c r="GKL106" s="75"/>
      <c r="GKM106" s="75"/>
      <c r="GKN106" s="204"/>
      <c r="GKO106" s="205"/>
      <c r="GKP106" s="72"/>
      <c r="GKQ106" s="70"/>
      <c r="GKR106" s="73"/>
      <c r="GKS106" s="74"/>
      <c r="GKT106" s="74"/>
      <c r="GKU106" s="62"/>
      <c r="GKV106" s="75"/>
      <c r="GKW106" s="76"/>
      <c r="GKX106" s="216"/>
      <c r="GKY106" s="75"/>
      <c r="GKZ106" s="75"/>
      <c r="GLA106" s="204"/>
      <c r="GLB106" s="205"/>
      <c r="GLC106" s="72"/>
      <c r="GLD106" s="70"/>
      <c r="GLE106" s="73"/>
      <c r="GLF106" s="74"/>
      <c r="GLG106" s="74"/>
      <c r="GLH106" s="62"/>
      <c r="GLI106" s="75"/>
      <c r="GLJ106" s="76"/>
      <c r="GLK106" s="216"/>
      <c r="GLL106" s="75"/>
      <c r="GLM106" s="75"/>
      <c r="GLN106" s="204"/>
      <c r="GLO106" s="205"/>
      <c r="GLP106" s="72"/>
      <c r="GLQ106" s="70"/>
      <c r="GLR106" s="73"/>
      <c r="GLS106" s="74"/>
      <c r="GLT106" s="74"/>
      <c r="GLU106" s="62"/>
      <c r="GLV106" s="75"/>
      <c r="GLW106" s="76"/>
      <c r="GLX106" s="216"/>
      <c r="GLY106" s="75"/>
      <c r="GLZ106" s="75"/>
      <c r="GMA106" s="204"/>
      <c r="GMB106" s="205"/>
      <c r="GMC106" s="72"/>
      <c r="GMD106" s="70"/>
      <c r="GME106" s="73"/>
      <c r="GMF106" s="74"/>
      <c r="GMG106" s="74"/>
      <c r="GMH106" s="62"/>
      <c r="GMI106" s="75"/>
      <c r="GMJ106" s="76"/>
      <c r="GMK106" s="216"/>
      <c r="GML106" s="75"/>
      <c r="GMM106" s="75"/>
      <c r="GMN106" s="204"/>
      <c r="GMO106" s="205"/>
      <c r="GMP106" s="72"/>
      <c r="GMQ106" s="70"/>
      <c r="GMR106" s="73"/>
      <c r="GMS106" s="74"/>
      <c r="GMT106" s="74"/>
      <c r="GMU106" s="62"/>
      <c r="GMV106" s="75"/>
      <c r="GMW106" s="76"/>
      <c r="GMX106" s="216"/>
      <c r="GMY106" s="75"/>
      <c r="GMZ106" s="75"/>
      <c r="GNA106" s="204"/>
      <c r="GNB106" s="205"/>
      <c r="GNC106" s="72"/>
      <c r="GND106" s="70"/>
      <c r="GNE106" s="73"/>
      <c r="GNF106" s="74"/>
      <c r="GNG106" s="74"/>
      <c r="GNH106" s="62"/>
      <c r="GNI106" s="75"/>
      <c r="GNJ106" s="76"/>
      <c r="GNK106" s="216"/>
      <c r="GNL106" s="75"/>
      <c r="GNM106" s="75"/>
      <c r="GNN106" s="204"/>
      <c r="GNO106" s="205"/>
      <c r="GNP106" s="72"/>
      <c r="GNQ106" s="70"/>
      <c r="GNR106" s="73"/>
      <c r="GNS106" s="74"/>
      <c r="GNT106" s="74"/>
      <c r="GNU106" s="62"/>
      <c r="GNV106" s="75"/>
      <c r="GNW106" s="76"/>
      <c r="GNX106" s="216"/>
      <c r="GNY106" s="75"/>
      <c r="GNZ106" s="75"/>
      <c r="GOA106" s="204"/>
      <c r="GOB106" s="205"/>
      <c r="GOC106" s="72"/>
      <c r="GOD106" s="70"/>
      <c r="GOE106" s="73"/>
      <c r="GOF106" s="74"/>
      <c r="GOG106" s="74"/>
      <c r="GOH106" s="62"/>
      <c r="GOI106" s="75"/>
      <c r="GOJ106" s="76"/>
      <c r="GOK106" s="216"/>
      <c r="GOL106" s="75"/>
      <c r="GOM106" s="75"/>
      <c r="GON106" s="204"/>
      <c r="GOO106" s="205"/>
      <c r="GOP106" s="72"/>
      <c r="GOQ106" s="70"/>
      <c r="GOR106" s="73"/>
      <c r="GOS106" s="74"/>
      <c r="GOT106" s="74"/>
      <c r="GOU106" s="62"/>
      <c r="GOV106" s="75"/>
      <c r="GOW106" s="76"/>
      <c r="GOX106" s="216"/>
      <c r="GOY106" s="75"/>
      <c r="GOZ106" s="75"/>
      <c r="GPA106" s="204"/>
      <c r="GPB106" s="205"/>
      <c r="GPC106" s="72"/>
      <c r="GPD106" s="70"/>
      <c r="GPE106" s="73"/>
      <c r="GPF106" s="74"/>
      <c r="GPG106" s="74"/>
      <c r="GPH106" s="62"/>
      <c r="GPI106" s="75"/>
      <c r="GPJ106" s="76"/>
      <c r="GPK106" s="216"/>
      <c r="GPL106" s="75"/>
      <c r="GPM106" s="75"/>
      <c r="GPN106" s="204"/>
      <c r="GPO106" s="205"/>
      <c r="GPP106" s="72"/>
      <c r="GPQ106" s="70"/>
      <c r="GPR106" s="73"/>
      <c r="GPS106" s="74"/>
      <c r="GPT106" s="74"/>
      <c r="GPU106" s="62"/>
      <c r="GPV106" s="75"/>
      <c r="GPW106" s="76"/>
      <c r="GPX106" s="216"/>
      <c r="GPY106" s="75"/>
      <c r="GPZ106" s="75"/>
      <c r="GQA106" s="204"/>
      <c r="GQB106" s="205"/>
      <c r="GQC106" s="72"/>
      <c r="GQD106" s="70"/>
      <c r="GQE106" s="73"/>
      <c r="GQF106" s="74"/>
      <c r="GQG106" s="74"/>
      <c r="GQH106" s="62"/>
      <c r="GQI106" s="75"/>
      <c r="GQJ106" s="76"/>
      <c r="GQK106" s="216"/>
      <c r="GQL106" s="75"/>
      <c r="GQM106" s="75"/>
      <c r="GQN106" s="204"/>
      <c r="GQO106" s="205"/>
      <c r="GQP106" s="72"/>
      <c r="GQQ106" s="70"/>
      <c r="GQR106" s="73"/>
      <c r="GQS106" s="74"/>
      <c r="GQT106" s="74"/>
      <c r="GQU106" s="62"/>
      <c r="GQV106" s="75"/>
      <c r="GQW106" s="76"/>
      <c r="GQX106" s="216"/>
      <c r="GQY106" s="75"/>
      <c r="GQZ106" s="75"/>
      <c r="GRA106" s="204"/>
      <c r="GRB106" s="205"/>
      <c r="GRC106" s="72"/>
      <c r="GRD106" s="70"/>
      <c r="GRE106" s="73"/>
      <c r="GRF106" s="74"/>
      <c r="GRG106" s="74"/>
      <c r="GRH106" s="62"/>
      <c r="GRI106" s="75"/>
      <c r="GRJ106" s="76"/>
      <c r="GRK106" s="216"/>
      <c r="GRL106" s="75"/>
      <c r="GRM106" s="75"/>
      <c r="GRN106" s="204"/>
      <c r="GRO106" s="205"/>
      <c r="GRP106" s="72"/>
      <c r="GRQ106" s="70"/>
      <c r="GRR106" s="73"/>
      <c r="GRS106" s="74"/>
      <c r="GRT106" s="74"/>
      <c r="GRU106" s="62"/>
      <c r="GRV106" s="75"/>
      <c r="GRW106" s="76"/>
      <c r="GRX106" s="216"/>
      <c r="GRY106" s="75"/>
      <c r="GRZ106" s="75"/>
      <c r="GSA106" s="204"/>
      <c r="GSB106" s="205"/>
      <c r="GSC106" s="72"/>
      <c r="GSD106" s="70"/>
      <c r="GSE106" s="73"/>
      <c r="GSF106" s="74"/>
      <c r="GSG106" s="74"/>
      <c r="GSH106" s="62"/>
      <c r="GSI106" s="75"/>
      <c r="GSJ106" s="76"/>
      <c r="GSK106" s="216"/>
      <c r="GSL106" s="75"/>
      <c r="GSM106" s="75"/>
      <c r="GSN106" s="204"/>
      <c r="GSO106" s="205"/>
      <c r="GSP106" s="72"/>
      <c r="GSQ106" s="70"/>
      <c r="GSR106" s="73"/>
      <c r="GSS106" s="74"/>
      <c r="GST106" s="74"/>
      <c r="GSU106" s="62"/>
      <c r="GSV106" s="75"/>
      <c r="GSW106" s="76"/>
      <c r="GSX106" s="216"/>
      <c r="GSY106" s="75"/>
      <c r="GSZ106" s="75"/>
      <c r="GTA106" s="204"/>
      <c r="GTB106" s="205"/>
      <c r="GTC106" s="72"/>
      <c r="GTD106" s="70"/>
      <c r="GTE106" s="73"/>
      <c r="GTF106" s="74"/>
      <c r="GTG106" s="74"/>
      <c r="GTH106" s="62"/>
      <c r="GTI106" s="75"/>
      <c r="GTJ106" s="76"/>
      <c r="GTK106" s="216"/>
      <c r="GTL106" s="75"/>
      <c r="GTM106" s="75"/>
      <c r="GTN106" s="204"/>
      <c r="GTO106" s="205"/>
      <c r="GTP106" s="72"/>
      <c r="GTQ106" s="70"/>
      <c r="GTR106" s="73"/>
      <c r="GTS106" s="74"/>
      <c r="GTT106" s="74"/>
      <c r="GTU106" s="62"/>
      <c r="GTV106" s="75"/>
      <c r="GTW106" s="76"/>
      <c r="GTX106" s="216"/>
      <c r="GTY106" s="75"/>
      <c r="GTZ106" s="75"/>
      <c r="GUA106" s="204"/>
      <c r="GUB106" s="205"/>
      <c r="GUC106" s="72"/>
      <c r="GUD106" s="70"/>
      <c r="GUE106" s="73"/>
      <c r="GUF106" s="74"/>
      <c r="GUG106" s="74"/>
      <c r="GUH106" s="62"/>
      <c r="GUI106" s="75"/>
      <c r="GUJ106" s="76"/>
      <c r="GUK106" s="216"/>
      <c r="GUL106" s="75"/>
      <c r="GUM106" s="75"/>
      <c r="GUN106" s="204"/>
      <c r="GUO106" s="205"/>
      <c r="GUP106" s="72"/>
      <c r="GUQ106" s="70"/>
      <c r="GUR106" s="73"/>
      <c r="GUS106" s="74"/>
      <c r="GUT106" s="74"/>
      <c r="GUU106" s="62"/>
      <c r="GUV106" s="75"/>
      <c r="GUW106" s="76"/>
      <c r="GUX106" s="216"/>
      <c r="GUY106" s="75"/>
      <c r="GUZ106" s="75"/>
      <c r="GVA106" s="204"/>
      <c r="GVB106" s="205"/>
      <c r="GVC106" s="72"/>
      <c r="GVD106" s="70"/>
      <c r="GVE106" s="73"/>
      <c r="GVF106" s="74"/>
      <c r="GVG106" s="74"/>
      <c r="GVH106" s="62"/>
      <c r="GVI106" s="75"/>
      <c r="GVJ106" s="76"/>
      <c r="GVK106" s="216"/>
      <c r="GVL106" s="75"/>
      <c r="GVM106" s="75"/>
      <c r="GVN106" s="204"/>
      <c r="GVO106" s="205"/>
      <c r="GVP106" s="72"/>
      <c r="GVQ106" s="70"/>
      <c r="GVR106" s="73"/>
      <c r="GVS106" s="74"/>
      <c r="GVT106" s="74"/>
      <c r="GVU106" s="62"/>
      <c r="GVV106" s="75"/>
      <c r="GVW106" s="76"/>
      <c r="GVX106" s="216"/>
      <c r="GVY106" s="75"/>
      <c r="GVZ106" s="75"/>
      <c r="GWA106" s="204"/>
      <c r="GWB106" s="205"/>
      <c r="GWC106" s="72"/>
      <c r="GWD106" s="70"/>
      <c r="GWE106" s="73"/>
      <c r="GWF106" s="74"/>
      <c r="GWG106" s="74"/>
      <c r="GWH106" s="62"/>
      <c r="GWI106" s="75"/>
      <c r="GWJ106" s="76"/>
      <c r="GWK106" s="216"/>
      <c r="GWL106" s="75"/>
      <c r="GWM106" s="75"/>
      <c r="GWN106" s="204"/>
      <c r="GWO106" s="205"/>
      <c r="GWP106" s="72"/>
      <c r="GWQ106" s="70"/>
      <c r="GWR106" s="73"/>
      <c r="GWS106" s="74"/>
      <c r="GWT106" s="74"/>
      <c r="GWU106" s="62"/>
      <c r="GWV106" s="75"/>
      <c r="GWW106" s="76"/>
      <c r="GWX106" s="216"/>
      <c r="GWY106" s="75"/>
      <c r="GWZ106" s="75"/>
      <c r="GXA106" s="204"/>
      <c r="GXB106" s="205"/>
      <c r="GXC106" s="72"/>
      <c r="GXD106" s="70"/>
      <c r="GXE106" s="73"/>
      <c r="GXF106" s="74"/>
      <c r="GXG106" s="74"/>
      <c r="GXH106" s="62"/>
      <c r="GXI106" s="75"/>
      <c r="GXJ106" s="76"/>
      <c r="GXK106" s="216"/>
      <c r="GXL106" s="75"/>
      <c r="GXM106" s="75"/>
      <c r="GXN106" s="204"/>
      <c r="GXO106" s="205"/>
      <c r="GXP106" s="72"/>
      <c r="GXQ106" s="70"/>
      <c r="GXR106" s="73"/>
      <c r="GXS106" s="74"/>
      <c r="GXT106" s="74"/>
      <c r="GXU106" s="62"/>
      <c r="GXV106" s="75"/>
      <c r="GXW106" s="76"/>
      <c r="GXX106" s="216"/>
      <c r="GXY106" s="75"/>
      <c r="GXZ106" s="75"/>
      <c r="GYA106" s="204"/>
      <c r="GYB106" s="205"/>
      <c r="GYC106" s="72"/>
      <c r="GYD106" s="70"/>
      <c r="GYE106" s="73"/>
      <c r="GYF106" s="74"/>
      <c r="GYG106" s="74"/>
      <c r="GYH106" s="62"/>
      <c r="GYI106" s="75"/>
      <c r="GYJ106" s="76"/>
      <c r="GYK106" s="216"/>
      <c r="GYL106" s="75"/>
      <c r="GYM106" s="75"/>
      <c r="GYN106" s="204"/>
      <c r="GYO106" s="205"/>
      <c r="GYP106" s="72"/>
      <c r="GYQ106" s="70"/>
      <c r="GYR106" s="73"/>
      <c r="GYS106" s="74"/>
      <c r="GYT106" s="74"/>
      <c r="GYU106" s="62"/>
      <c r="GYV106" s="75"/>
      <c r="GYW106" s="76"/>
      <c r="GYX106" s="216"/>
      <c r="GYY106" s="75"/>
      <c r="GYZ106" s="75"/>
      <c r="GZA106" s="204"/>
      <c r="GZB106" s="205"/>
      <c r="GZC106" s="72"/>
      <c r="GZD106" s="70"/>
      <c r="GZE106" s="73"/>
      <c r="GZF106" s="74"/>
      <c r="GZG106" s="74"/>
      <c r="GZH106" s="62"/>
      <c r="GZI106" s="75"/>
      <c r="GZJ106" s="76"/>
      <c r="GZK106" s="216"/>
      <c r="GZL106" s="75"/>
      <c r="GZM106" s="75"/>
      <c r="GZN106" s="204"/>
      <c r="GZO106" s="205"/>
      <c r="GZP106" s="72"/>
      <c r="GZQ106" s="70"/>
      <c r="GZR106" s="73"/>
      <c r="GZS106" s="74"/>
      <c r="GZT106" s="74"/>
      <c r="GZU106" s="62"/>
      <c r="GZV106" s="75"/>
      <c r="GZW106" s="76"/>
      <c r="GZX106" s="216"/>
      <c r="GZY106" s="75"/>
      <c r="GZZ106" s="75"/>
      <c r="HAA106" s="204"/>
      <c r="HAB106" s="205"/>
      <c r="HAC106" s="72"/>
      <c r="HAD106" s="70"/>
      <c r="HAE106" s="73"/>
      <c r="HAF106" s="74"/>
      <c r="HAG106" s="74"/>
      <c r="HAH106" s="62"/>
      <c r="HAI106" s="75"/>
      <c r="HAJ106" s="76"/>
      <c r="HAK106" s="216"/>
      <c r="HAL106" s="75"/>
      <c r="HAM106" s="75"/>
      <c r="HAN106" s="204"/>
      <c r="HAO106" s="205"/>
      <c r="HAP106" s="72"/>
      <c r="HAQ106" s="70"/>
      <c r="HAR106" s="73"/>
      <c r="HAS106" s="74"/>
      <c r="HAT106" s="74"/>
      <c r="HAU106" s="62"/>
      <c r="HAV106" s="75"/>
      <c r="HAW106" s="76"/>
      <c r="HAX106" s="216"/>
      <c r="HAY106" s="75"/>
      <c r="HAZ106" s="75"/>
      <c r="HBA106" s="204"/>
      <c r="HBB106" s="205"/>
      <c r="HBC106" s="72"/>
      <c r="HBD106" s="70"/>
      <c r="HBE106" s="73"/>
      <c r="HBF106" s="74"/>
      <c r="HBG106" s="74"/>
      <c r="HBH106" s="62"/>
      <c r="HBI106" s="75"/>
      <c r="HBJ106" s="76"/>
      <c r="HBK106" s="216"/>
      <c r="HBL106" s="75"/>
      <c r="HBM106" s="75"/>
      <c r="HBN106" s="204"/>
      <c r="HBO106" s="205"/>
      <c r="HBP106" s="72"/>
      <c r="HBQ106" s="70"/>
      <c r="HBR106" s="73"/>
      <c r="HBS106" s="74"/>
      <c r="HBT106" s="74"/>
      <c r="HBU106" s="62"/>
      <c r="HBV106" s="75"/>
      <c r="HBW106" s="76"/>
      <c r="HBX106" s="216"/>
      <c r="HBY106" s="75"/>
      <c r="HBZ106" s="75"/>
      <c r="HCA106" s="204"/>
      <c r="HCB106" s="205"/>
      <c r="HCC106" s="72"/>
      <c r="HCD106" s="70"/>
      <c r="HCE106" s="73"/>
      <c r="HCF106" s="74"/>
      <c r="HCG106" s="74"/>
      <c r="HCH106" s="62"/>
      <c r="HCI106" s="75"/>
      <c r="HCJ106" s="76"/>
      <c r="HCK106" s="216"/>
      <c r="HCL106" s="75"/>
      <c r="HCM106" s="75"/>
      <c r="HCN106" s="204"/>
      <c r="HCO106" s="205"/>
      <c r="HCP106" s="72"/>
      <c r="HCQ106" s="70"/>
      <c r="HCR106" s="73"/>
      <c r="HCS106" s="74"/>
      <c r="HCT106" s="74"/>
      <c r="HCU106" s="62"/>
      <c r="HCV106" s="75"/>
      <c r="HCW106" s="76"/>
      <c r="HCX106" s="216"/>
      <c r="HCY106" s="75"/>
      <c r="HCZ106" s="75"/>
      <c r="HDA106" s="204"/>
      <c r="HDB106" s="205"/>
      <c r="HDC106" s="72"/>
      <c r="HDD106" s="70"/>
      <c r="HDE106" s="73"/>
      <c r="HDF106" s="74"/>
      <c r="HDG106" s="74"/>
      <c r="HDH106" s="62"/>
      <c r="HDI106" s="75"/>
      <c r="HDJ106" s="76"/>
      <c r="HDK106" s="216"/>
      <c r="HDL106" s="75"/>
      <c r="HDM106" s="75"/>
      <c r="HDN106" s="204"/>
      <c r="HDO106" s="205"/>
      <c r="HDP106" s="72"/>
      <c r="HDQ106" s="70"/>
      <c r="HDR106" s="73"/>
      <c r="HDS106" s="74"/>
      <c r="HDT106" s="74"/>
      <c r="HDU106" s="62"/>
      <c r="HDV106" s="75"/>
      <c r="HDW106" s="76"/>
      <c r="HDX106" s="216"/>
      <c r="HDY106" s="75"/>
      <c r="HDZ106" s="75"/>
      <c r="HEA106" s="204"/>
      <c r="HEB106" s="205"/>
      <c r="HEC106" s="72"/>
      <c r="HED106" s="70"/>
      <c r="HEE106" s="73"/>
      <c r="HEF106" s="74"/>
      <c r="HEG106" s="74"/>
      <c r="HEH106" s="62"/>
      <c r="HEI106" s="75"/>
      <c r="HEJ106" s="76"/>
      <c r="HEK106" s="216"/>
      <c r="HEL106" s="75"/>
      <c r="HEM106" s="75"/>
      <c r="HEN106" s="204"/>
      <c r="HEO106" s="205"/>
      <c r="HEP106" s="72"/>
      <c r="HEQ106" s="70"/>
      <c r="HER106" s="73"/>
      <c r="HES106" s="74"/>
      <c r="HET106" s="74"/>
      <c r="HEU106" s="62"/>
      <c r="HEV106" s="75"/>
      <c r="HEW106" s="76"/>
      <c r="HEX106" s="216"/>
      <c r="HEY106" s="75"/>
      <c r="HEZ106" s="75"/>
      <c r="HFA106" s="204"/>
      <c r="HFB106" s="205"/>
      <c r="HFC106" s="72"/>
      <c r="HFD106" s="70"/>
      <c r="HFE106" s="73"/>
      <c r="HFF106" s="74"/>
      <c r="HFG106" s="74"/>
      <c r="HFH106" s="62"/>
      <c r="HFI106" s="75"/>
      <c r="HFJ106" s="76"/>
      <c r="HFK106" s="216"/>
      <c r="HFL106" s="75"/>
      <c r="HFM106" s="75"/>
      <c r="HFN106" s="204"/>
      <c r="HFO106" s="205"/>
      <c r="HFP106" s="72"/>
      <c r="HFQ106" s="70"/>
      <c r="HFR106" s="73"/>
      <c r="HFS106" s="74"/>
      <c r="HFT106" s="74"/>
      <c r="HFU106" s="62"/>
      <c r="HFV106" s="75"/>
      <c r="HFW106" s="76"/>
      <c r="HFX106" s="216"/>
      <c r="HFY106" s="75"/>
      <c r="HFZ106" s="75"/>
      <c r="HGA106" s="204"/>
      <c r="HGB106" s="205"/>
      <c r="HGC106" s="72"/>
      <c r="HGD106" s="70"/>
      <c r="HGE106" s="73"/>
      <c r="HGF106" s="74"/>
      <c r="HGG106" s="74"/>
      <c r="HGH106" s="62"/>
      <c r="HGI106" s="75"/>
      <c r="HGJ106" s="76"/>
      <c r="HGK106" s="216"/>
      <c r="HGL106" s="75"/>
      <c r="HGM106" s="75"/>
      <c r="HGN106" s="204"/>
      <c r="HGO106" s="205"/>
      <c r="HGP106" s="72"/>
      <c r="HGQ106" s="70"/>
      <c r="HGR106" s="73"/>
      <c r="HGS106" s="74"/>
      <c r="HGT106" s="74"/>
      <c r="HGU106" s="62"/>
      <c r="HGV106" s="75"/>
      <c r="HGW106" s="76"/>
      <c r="HGX106" s="216"/>
      <c r="HGY106" s="75"/>
      <c r="HGZ106" s="75"/>
      <c r="HHA106" s="204"/>
      <c r="HHB106" s="205"/>
      <c r="HHC106" s="72"/>
      <c r="HHD106" s="70"/>
      <c r="HHE106" s="73"/>
      <c r="HHF106" s="74"/>
      <c r="HHG106" s="74"/>
      <c r="HHH106" s="62"/>
      <c r="HHI106" s="75"/>
      <c r="HHJ106" s="76"/>
      <c r="HHK106" s="216"/>
      <c r="HHL106" s="75"/>
      <c r="HHM106" s="75"/>
      <c r="HHN106" s="204"/>
      <c r="HHO106" s="205"/>
      <c r="HHP106" s="72"/>
      <c r="HHQ106" s="70"/>
      <c r="HHR106" s="73"/>
      <c r="HHS106" s="74"/>
      <c r="HHT106" s="74"/>
      <c r="HHU106" s="62"/>
      <c r="HHV106" s="75"/>
      <c r="HHW106" s="76"/>
      <c r="HHX106" s="216"/>
      <c r="HHY106" s="75"/>
      <c r="HHZ106" s="75"/>
      <c r="HIA106" s="204"/>
      <c r="HIB106" s="205"/>
      <c r="HIC106" s="72"/>
      <c r="HID106" s="70"/>
      <c r="HIE106" s="73"/>
      <c r="HIF106" s="74"/>
      <c r="HIG106" s="74"/>
      <c r="HIH106" s="62"/>
      <c r="HII106" s="75"/>
      <c r="HIJ106" s="76"/>
      <c r="HIK106" s="216"/>
      <c r="HIL106" s="75"/>
      <c r="HIM106" s="75"/>
      <c r="HIN106" s="204"/>
      <c r="HIO106" s="205"/>
      <c r="HIP106" s="72"/>
      <c r="HIQ106" s="70"/>
      <c r="HIR106" s="73"/>
      <c r="HIS106" s="74"/>
      <c r="HIT106" s="74"/>
      <c r="HIU106" s="62"/>
      <c r="HIV106" s="75"/>
      <c r="HIW106" s="76"/>
      <c r="HIX106" s="216"/>
      <c r="HIY106" s="75"/>
      <c r="HIZ106" s="75"/>
      <c r="HJA106" s="204"/>
      <c r="HJB106" s="205"/>
      <c r="HJC106" s="72"/>
      <c r="HJD106" s="70"/>
      <c r="HJE106" s="73"/>
      <c r="HJF106" s="74"/>
      <c r="HJG106" s="74"/>
      <c r="HJH106" s="62"/>
      <c r="HJI106" s="75"/>
      <c r="HJJ106" s="76"/>
      <c r="HJK106" s="216"/>
      <c r="HJL106" s="75"/>
      <c r="HJM106" s="75"/>
      <c r="HJN106" s="204"/>
      <c r="HJO106" s="205"/>
      <c r="HJP106" s="72"/>
      <c r="HJQ106" s="70"/>
      <c r="HJR106" s="73"/>
      <c r="HJS106" s="74"/>
      <c r="HJT106" s="74"/>
      <c r="HJU106" s="62"/>
      <c r="HJV106" s="75"/>
      <c r="HJW106" s="76"/>
      <c r="HJX106" s="216"/>
      <c r="HJY106" s="75"/>
      <c r="HJZ106" s="75"/>
      <c r="HKA106" s="204"/>
      <c r="HKB106" s="205"/>
      <c r="HKC106" s="72"/>
      <c r="HKD106" s="70"/>
      <c r="HKE106" s="73"/>
      <c r="HKF106" s="74"/>
      <c r="HKG106" s="74"/>
      <c r="HKH106" s="62"/>
      <c r="HKI106" s="75"/>
      <c r="HKJ106" s="76"/>
      <c r="HKK106" s="216"/>
      <c r="HKL106" s="75"/>
      <c r="HKM106" s="75"/>
      <c r="HKN106" s="204"/>
      <c r="HKO106" s="205"/>
      <c r="HKP106" s="72"/>
      <c r="HKQ106" s="70"/>
      <c r="HKR106" s="73"/>
      <c r="HKS106" s="74"/>
      <c r="HKT106" s="74"/>
      <c r="HKU106" s="62"/>
      <c r="HKV106" s="75"/>
      <c r="HKW106" s="76"/>
      <c r="HKX106" s="216"/>
      <c r="HKY106" s="75"/>
      <c r="HKZ106" s="75"/>
      <c r="HLA106" s="204"/>
      <c r="HLB106" s="205"/>
      <c r="HLC106" s="72"/>
      <c r="HLD106" s="70"/>
      <c r="HLE106" s="73"/>
      <c r="HLF106" s="74"/>
      <c r="HLG106" s="74"/>
      <c r="HLH106" s="62"/>
      <c r="HLI106" s="75"/>
      <c r="HLJ106" s="76"/>
      <c r="HLK106" s="216"/>
      <c r="HLL106" s="75"/>
      <c r="HLM106" s="75"/>
      <c r="HLN106" s="204"/>
      <c r="HLO106" s="205"/>
      <c r="HLP106" s="72"/>
      <c r="HLQ106" s="70"/>
      <c r="HLR106" s="73"/>
      <c r="HLS106" s="74"/>
      <c r="HLT106" s="74"/>
      <c r="HLU106" s="62"/>
      <c r="HLV106" s="75"/>
      <c r="HLW106" s="76"/>
      <c r="HLX106" s="216"/>
      <c r="HLY106" s="75"/>
      <c r="HLZ106" s="75"/>
      <c r="HMA106" s="204"/>
      <c r="HMB106" s="205"/>
      <c r="HMC106" s="72"/>
      <c r="HMD106" s="70"/>
      <c r="HME106" s="73"/>
      <c r="HMF106" s="74"/>
      <c r="HMG106" s="74"/>
      <c r="HMH106" s="62"/>
      <c r="HMI106" s="75"/>
      <c r="HMJ106" s="76"/>
      <c r="HMK106" s="216"/>
      <c r="HML106" s="75"/>
      <c r="HMM106" s="75"/>
      <c r="HMN106" s="204"/>
      <c r="HMO106" s="205"/>
      <c r="HMP106" s="72"/>
      <c r="HMQ106" s="70"/>
      <c r="HMR106" s="73"/>
      <c r="HMS106" s="74"/>
      <c r="HMT106" s="74"/>
      <c r="HMU106" s="62"/>
      <c r="HMV106" s="75"/>
      <c r="HMW106" s="76"/>
      <c r="HMX106" s="216"/>
      <c r="HMY106" s="75"/>
      <c r="HMZ106" s="75"/>
      <c r="HNA106" s="204"/>
      <c r="HNB106" s="205"/>
      <c r="HNC106" s="72"/>
      <c r="HND106" s="70"/>
      <c r="HNE106" s="73"/>
      <c r="HNF106" s="74"/>
      <c r="HNG106" s="74"/>
      <c r="HNH106" s="62"/>
      <c r="HNI106" s="75"/>
      <c r="HNJ106" s="76"/>
      <c r="HNK106" s="216"/>
      <c r="HNL106" s="75"/>
      <c r="HNM106" s="75"/>
      <c r="HNN106" s="204"/>
      <c r="HNO106" s="205"/>
      <c r="HNP106" s="72"/>
      <c r="HNQ106" s="70"/>
      <c r="HNR106" s="73"/>
      <c r="HNS106" s="74"/>
      <c r="HNT106" s="74"/>
      <c r="HNU106" s="62"/>
      <c r="HNV106" s="75"/>
      <c r="HNW106" s="76"/>
      <c r="HNX106" s="216"/>
      <c r="HNY106" s="75"/>
      <c r="HNZ106" s="75"/>
      <c r="HOA106" s="204"/>
      <c r="HOB106" s="205"/>
      <c r="HOC106" s="72"/>
      <c r="HOD106" s="70"/>
      <c r="HOE106" s="73"/>
      <c r="HOF106" s="74"/>
      <c r="HOG106" s="74"/>
      <c r="HOH106" s="62"/>
      <c r="HOI106" s="75"/>
      <c r="HOJ106" s="76"/>
      <c r="HOK106" s="216"/>
      <c r="HOL106" s="75"/>
      <c r="HOM106" s="75"/>
      <c r="HON106" s="204"/>
      <c r="HOO106" s="205"/>
      <c r="HOP106" s="72"/>
      <c r="HOQ106" s="70"/>
      <c r="HOR106" s="73"/>
      <c r="HOS106" s="74"/>
      <c r="HOT106" s="74"/>
      <c r="HOU106" s="62"/>
      <c r="HOV106" s="75"/>
      <c r="HOW106" s="76"/>
      <c r="HOX106" s="216"/>
      <c r="HOY106" s="75"/>
      <c r="HOZ106" s="75"/>
      <c r="HPA106" s="204"/>
      <c r="HPB106" s="205"/>
      <c r="HPC106" s="72"/>
      <c r="HPD106" s="70"/>
      <c r="HPE106" s="73"/>
      <c r="HPF106" s="74"/>
      <c r="HPG106" s="74"/>
      <c r="HPH106" s="62"/>
      <c r="HPI106" s="75"/>
      <c r="HPJ106" s="76"/>
      <c r="HPK106" s="216"/>
      <c r="HPL106" s="75"/>
      <c r="HPM106" s="75"/>
      <c r="HPN106" s="204"/>
      <c r="HPO106" s="205"/>
      <c r="HPP106" s="72"/>
      <c r="HPQ106" s="70"/>
      <c r="HPR106" s="73"/>
      <c r="HPS106" s="74"/>
      <c r="HPT106" s="74"/>
      <c r="HPU106" s="62"/>
      <c r="HPV106" s="75"/>
      <c r="HPW106" s="76"/>
      <c r="HPX106" s="216"/>
      <c r="HPY106" s="75"/>
      <c r="HPZ106" s="75"/>
      <c r="HQA106" s="204"/>
      <c r="HQB106" s="205"/>
      <c r="HQC106" s="72"/>
      <c r="HQD106" s="70"/>
      <c r="HQE106" s="73"/>
      <c r="HQF106" s="74"/>
      <c r="HQG106" s="74"/>
      <c r="HQH106" s="62"/>
      <c r="HQI106" s="75"/>
      <c r="HQJ106" s="76"/>
      <c r="HQK106" s="216"/>
      <c r="HQL106" s="75"/>
      <c r="HQM106" s="75"/>
      <c r="HQN106" s="204"/>
      <c r="HQO106" s="205"/>
      <c r="HQP106" s="72"/>
      <c r="HQQ106" s="70"/>
      <c r="HQR106" s="73"/>
      <c r="HQS106" s="74"/>
      <c r="HQT106" s="74"/>
      <c r="HQU106" s="62"/>
      <c r="HQV106" s="75"/>
      <c r="HQW106" s="76"/>
      <c r="HQX106" s="216"/>
      <c r="HQY106" s="75"/>
      <c r="HQZ106" s="75"/>
      <c r="HRA106" s="204"/>
      <c r="HRB106" s="205"/>
      <c r="HRC106" s="72"/>
      <c r="HRD106" s="70"/>
      <c r="HRE106" s="73"/>
      <c r="HRF106" s="74"/>
      <c r="HRG106" s="74"/>
      <c r="HRH106" s="62"/>
      <c r="HRI106" s="75"/>
      <c r="HRJ106" s="76"/>
      <c r="HRK106" s="216"/>
      <c r="HRL106" s="75"/>
      <c r="HRM106" s="75"/>
      <c r="HRN106" s="204"/>
      <c r="HRO106" s="205"/>
      <c r="HRP106" s="72"/>
      <c r="HRQ106" s="70"/>
      <c r="HRR106" s="73"/>
      <c r="HRS106" s="74"/>
      <c r="HRT106" s="74"/>
      <c r="HRU106" s="62"/>
      <c r="HRV106" s="75"/>
      <c r="HRW106" s="76"/>
      <c r="HRX106" s="216"/>
      <c r="HRY106" s="75"/>
      <c r="HRZ106" s="75"/>
      <c r="HSA106" s="204"/>
      <c r="HSB106" s="205"/>
      <c r="HSC106" s="72"/>
      <c r="HSD106" s="70"/>
      <c r="HSE106" s="73"/>
      <c r="HSF106" s="74"/>
      <c r="HSG106" s="74"/>
      <c r="HSH106" s="62"/>
      <c r="HSI106" s="75"/>
      <c r="HSJ106" s="76"/>
      <c r="HSK106" s="216"/>
      <c r="HSL106" s="75"/>
      <c r="HSM106" s="75"/>
      <c r="HSN106" s="204"/>
      <c r="HSO106" s="205"/>
      <c r="HSP106" s="72"/>
      <c r="HSQ106" s="70"/>
      <c r="HSR106" s="73"/>
      <c r="HSS106" s="74"/>
      <c r="HST106" s="74"/>
      <c r="HSU106" s="62"/>
      <c r="HSV106" s="75"/>
      <c r="HSW106" s="76"/>
      <c r="HSX106" s="216"/>
      <c r="HSY106" s="75"/>
      <c r="HSZ106" s="75"/>
      <c r="HTA106" s="204"/>
      <c r="HTB106" s="205"/>
      <c r="HTC106" s="72"/>
      <c r="HTD106" s="70"/>
      <c r="HTE106" s="73"/>
      <c r="HTF106" s="74"/>
      <c r="HTG106" s="74"/>
      <c r="HTH106" s="62"/>
      <c r="HTI106" s="75"/>
      <c r="HTJ106" s="76"/>
      <c r="HTK106" s="216"/>
      <c r="HTL106" s="75"/>
      <c r="HTM106" s="75"/>
      <c r="HTN106" s="204"/>
      <c r="HTO106" s="205"/>
      <c r="HTP106" s="72"/>
      <c r="HTQ106" s="70"/>
      <c r="HTR106" s="73"/>
      <c r="HTS106" s="74"/>
      <c r="HTT106" s="74"/>
      <c r="HTU106" s="62"/>
      <c r="HTV106" s="75"/>
      <c r="HTW106" s="76"/>
      <c r="HTX106" s="216"/>
      <c r="HTY106" s="75"/>
      <c r="HTZ106" s="75"/>
      <c r="HUA106" s="204"/>
      <c r="HUB106" s="205"/>
      <c r="HUC106" s="72"/>
      <c r="HUD106" s="70"/>
      <c r="HUE106" s="73"/>
      <c r="HUF106" s="74"/>
      <c r="HUG106" s="74"/>
      <c r="HUH106" s="62"/>
      <c r="HUI106" s="75"/>
      <c r="HUJ106" s="76"/>
      <c r="HUK106" s="216"/>
      <c r="HUL106" s="75"/>
      <c r="HUM106" s="75"/>
      <c r="HUN106" s="204"/>
      <c r="HUO106" s="205"/>
      <c r="HUP106" s="72"/>
      <c r="HUQ106" s="70"/>
      <c r="HUR106" s="73"/>
      <c r="HUS106" s="74"/>
      <c r="HUT106" s="74"/>
      <c r="HUU106" s="62"/>
      <c r="HUV106" s="75"/>
      <c r="HUW106" s="76"/>
      <c r="HUX106" s="216"/>
      <c r="HUY106" s="75"/>
      <c r="HUZ106" s="75"/>
      <c r="HVA106" s="204"/>
      <c r="HVB106" s="205"/>
      <c r="HVC106" s="72"/>
      <c r="HVD106" s="70"/>
      <c r="HVE106" s="73"/>
      <c r="HVF106" s="74"/>
      <c r="HVG106" s="74"/>
      <c r="HVH106" s="62"/>
      <c r="HVI106" s="75"/>
      <c r="HVJ106" s="76"/>
      <c r="HVK106" s="216"/>
      <c r="HVL106" s="75"/>
      <c r="HVM106" s="75"/>
      <c r="HVN106" s="204"/>
      <c r="HVO106" s="205"/>
      <c r="HVP106" s="72"/>
      <c r="HVQ106" s="70"/>
      <c r="HVR106" s="73"/>
      <c r="HVS106" s="74"/>
      <c r="HVT106" s="74"/>
      <c r="HVU106" s="62"/>
      <c r="HVV106" s="75"/>
      <c r="HVW106" s="76"/>
      <c r="HVX106" s="216"/>
      <c r="HVY106" s="75"/>
      <c r="HVZ106" s="75"/>
      <c r="HWA106" s="204"/>
      <c r="HWB106" s="205"/>
      <c r="HWC106" s="72"/>
      <c r="HWD106" s="70"/>
      <c r="HWE106" s="73"/>
      <c r="HWF106" s="74"/>
      <c r="HWG106" s="74"/>
      <c r="HWH106" s="62"/>
      <c r="HWI106" s="75"/>
      <c r="HWJ106" s="76"/>
      <c r="HWK106" s="216"/>
      <c r="HWL106" s="75"/>
      <c r="HWM106" s="75"/>
      <c r="HWN106" s="204"/>
      <c r="HWO106" s="205"/>
      <c r="HWP106" s="72"/>
      <c r="HWQ106" s="70"/>
      <c r="HWR106" s="73"/>
      <c r="HWS106" s="74"/>
      <c r="HWT106" s="74"/>
      <c r="HWU106" s="62"/>
      <c r="HWV106" s="75"/>
      <c r="HWW106" s="76"/>
      <c r="HWX106" s="216"/>
      <c r="HWY106" s="75"/>
      <c r="HWZ106" s="75"/>
      <c r="HXA106" s="204"/>
      <c r="HXB106" s="205"/>
      <c r="HXC106" s="72"/>
      <c r="HXD106" s="70"/>
      <c r="HXE106" s="73"/>
      <c r="HXF106" s="74"/>
      <c r="HXG106" s="74"/>
      <c r="HXH106" s="62"/>
      <c r="HXI106" s="75"/>
      <c r="HXJ106" s="76"/>
      <c r="HXK106" s="216"/>
      <c r="HXL106" s="75"/>
      <c r="HXM106" s="75"/>
      <c r="HXN106" s="204"/>
      <c r="HXO106" s="205"/>
      <c r="HXP106" s="72"/>
      <c r="HXQ106" s="70"/>
      <c r="HXR106" s="73"/>
      <c r="HXS106" s="74"/>
      <c r="HXT106" s="74"/>
      <c r="HXU106" s="62"/>
      <c r="HXV106" s="75"/>
      <c r="HXW106" s="76"/>
      <c r="HXX106" s="216"/>
      <c r="HXY106" s="75"/>
      <c r="HXZ106" s="75"/>
      <c r="HYA106" s="204"/>
      <c r="HYB106" s="205"/>
      <c r="HYC106" s="72"/>
      <c r="HYD106" s="70"/>
      <c r="HYE106" s="73"/>
      <c r="HYF106" s="74"/>
      <c r="HYG106" s="74"/>
      <c r="HYH106" s="62"/>
      <c r="HYI106" s="75"/>
      <c r="HYJ106" s="76"/>
      <c r="HYK106" s="216"/>
      <c r="HYL106" s="75"/>
      <c r="HYM106" s="75"/>
      <c r="HYN106" s="204"/>
      <c r="HYO106" s="205"/>
      <c r="HYP106" s="72"/>
      <c r="HYQ106" s="70"/>
      <c r="HYR106" s="73"/>
      <c r="HYS106" s="74"/>
      <c r="HYT106" s="74"/>
      <c r="HYU106" s="62"/>
      <c r="HYV106" s="75"/>
      <c r="HYW106" s="76"/>
      <c r="HYX106" s="216"/>
      <c r="HYY106" s="75"/>
      <c r="HYZ106" s="75"/>
      <c r="HZA106" s="204"/>
      <c r="HZB106" s="205"/>
      <c r="HZC106" s="72"/>
      <c r="HZD106" s="70"/>
      <c r="HZE106" s="73"/>
      <c r="HZF106" s="74"/>
      <c r="HZG106" s="74"/>
      <c r="HZH106" s="62"/>
      <c r="HZI106" s="75"/>
      <c r="HZJ106" s="76"/>
      <c r="HZK106" s="216"/>
      <c r="HZL106" s="75"/>
      <c r="HZM106" s="75"/>
      <c r="HZN106" s="204"/>
      <c r="HZO106" s="205"/>
      <c r="HZP106" s="72"/>
      <c r="HZQ106" s="70"/>
      <c r="HZR106" s="73"/>
      <c r="HZS106" s="74"/>
      <c r="HZT106" s="74"/>
      <c r="HZU106" s="62"/>
      <c r="HZV106" s="75"/>
      <c r="HZW106" s="76"/>
      <c r="HZX106" s="216"/>
      <c r="HZY106" s="75"/>
      <c r="HZZ106" s="75"/>
      <c r="IAA106" s="204"/>
      <c r="IAB106" s="205"/>
      <c r="IAC106" s="72"/>
      <c r="IAD106" s="70"/>
      <c r="IAE106" s="73"/>
      <c r="IAF106" s="74"/>
      <c r="IAG106" s="74"/>
      <c r="IAH106" s="62"/>
      <c r="IAI106" s="75"/>
      <c r="IAJ106" s="76"/>
      <c r="IAK106" s="216"/>
      <c r="IAL106" s="75"/>
      <c r="IAM106" s="75"/>
      <c r="IAN106" s="204"/>
      <c r="IAO106" s="205"/>
      <c r="IAP106" s="72"/>
      <c r="IAQ106" s="70"/>
      <c r="IAR106" s="73"/>
      <c r="IAS106" s="74"/>
      <c r="IAT106" s="74"/>
      <c r="IAU106" s="62"/>
      <c r="IAV106" s="75"/>
      <c r="IAW106" s="76"/>
      <c r="IAX106" s="216"/>
      <c r="IAY106" s="75"/>
      <c r="IAZ106" s="75"/>
      <c r="IBA106" s="204"/>
      <c r="IBB106" s="205"/>
      <c r="IBC106" s="72"/>
      <c r="IBD106" s="70"/>
      <c r="IBE106" s="73"/>
      <c r="IBF106" s="74"/>
      <c r="IBG106" s="74"/>
      <c r="IBH106" s="62"/>
      <c r="IBI106" s="75"/>
      <c r="IBJ106" s="76"/>
      <c r="IBK106" s="216"/>
      <c r="IBL106" s="75"/>
      <c r="IBM106" s="75"/>
      <c r="IBN106" s="204"/>
      <c r="IBO106" s="205"/>
      <c r="IBP106" s="72"/>
      <c r="IBQ106" s="70"/>
      <c r="IBR106" s="73"/>
      <c r="IBS106" s="74"/>
      <c r="IBT106" s="74"/>
      <c r="IBU106" s="62"/>
      <c r="IBV106" s="75"/>
      <c r="IBW106" s="76"/>
      <c r="IBX106" s="216"/>
      <c r="IBY106" s="75"/>
      <c r="IBZ106" s="75"/>
      <c r="ICA106" s="204"/>
      <c r="ICB106" s="205"/>
      <c r="ICC106" s="72"/>
      <c r="ICD106" s="70"/>
      <c r="ICE106" s="73"/>
      <c r="ICF106" s="74"/>
      <c r="ICG106" s="74"/>
      <c r="ICH106" s="62"/>
      <c r="ICI106" s="75"/>
      <c r="ICJ106" s="76"/>
      <c r="ICK106" s="216"/>
      <c r="ICL106" s="75"/>
      <c r="ICM106" s="75"/>
      <c r="ICN106" s="204"/>
      <c r="ICO106" s="205"/>
      <c r="ICP106" s="72"/>
      <c r="ICQ106" s="70"/>
      <c r="ICR106" s="73"/>
      <c r="ICS106" s="74"/>
      <c r="ICT106" s="74"/>
      <c r="ICU106" s="62"/>
      <c r="ICV106" s="75"/>
      <c r="ICW106" s="76"/>
      <c r="ICX106" s="216"/>
      <c r="ICY106" s="75"/>
      <c r="ICZ106" s="75"/>
      <c r="IDA106" s="204"/>
      <c r="IDB106" s="205"/>
      <c r="IDC106" s="72"/>
      <c r="IDD106" s="70"/>
      <c r="IDE106" s="73"/>
      <c r="IDF106" s="74"/>
      <c r="IDG106" s="74"/>
      <c r="IDH106" s="62"/>
      <c r="IDI106" s="75"/>
      <c r="IDJ106" s="76"/>
      <c r="IDK106" s="216"/>
      <c r="IDL106" s="75"/>
      <c r="IDM106" s="75"/>
      <c r="IDN106" s="204"/>
      <c r="IDO106" s="205"/>
      <c r="IDP106" s="72"/>
      <c r="IDQ106" s="70"/>
      <c r="IDR106" s="73"/>
      <c r="IDS106" s="74"/>
      <c r="IDT106" s="74"/>
      <c r="IDU106" s="62"/>
      <c r="IDV106" s="75"/>
      <c r="IDW106" s="76"/>
      <c r="IDX106" s="216"/>
      <c r="IDY106" s="75"/>
      <c r="IDZ106" s="75"/>
      <c r="IEA106" s="204"/>
      <c r="IEB106" s="205"/>
      <c r="IEC106" s="72"/>
      <c r="IED106" s="70"/>
      <c r="IEE106" s="73"/>
      <c r="IEF106" s="74"/>
      <c r="IEG106" s="74"/>
      <c r="IEH106" s="62"/>
      <c r="IEI106" s="75"/>
      <c r="IEJ106" s="76"/>
      <c r="IEK106" s="216"/>
      <c r="IEL106" s="75"/>
      <c r="IEM106" s="75"/>
      <c r="IEN106" s="204"/>
      <c r="IEO106" s="205"/>
      <c r="IEP106" s="72"/>
      <c r="IEQ106" s="70"/>
      <c r="IER106" s="73"/>
      <c r="IES106" s="74"/>
      <c r="IET106" s="74"/>
      <c r="IEU106" s="62"/>
      <c r="IEV106" s="75"/>
      <c r="IEW106" s="76"/>
      <c r="IEX106" s="216"/>
      <c r="IEY106" s="75"/>
      <c r="IEZ106" s="75"/>
      <c r="IFA106" s="204"/>
      <c r="IFB106" s="205"/>
      <c r="IFC106" s="72"/>
      <c r="IFD106" s="70"/>
      <c r="IFE106" s="73"/>
      <c r="IFF106" s="74"/>
      <c r="IFG106" s="74"/>
      <c r="IFH106" s="62"/>
      <c r="IFI106" s="75"/>
      <c r="IFJ106" s="76"/>
      <c r="IFK106" s="216"/>
      <c r="IFL106" s="75"/>
      <c r="IFM106" s="75"/>
      <c r="IFN106" s="204"/>
      <c r="IFO106" s="205"/>
      <c r="IFP106" s="72"/>
      <c r="IFQ106" s="70"/>
      <c r="IFR106" s="73"/>
      <c r="IFS106" s="74"/>
      <c r="IFT106" s="74"/>
      <c r="IFU106" s="62"/>
      <c r="IFV106" s="75"/>
      <c r="IFW106" s="76"/>
      <c r="IFX106" s="216"/>
      <c r="IFY106" s="75"/>
      <c r="IFZ106" s="75"/>
      <c r="IGA106" s="204"/>
      <c r="IGB106" s="205"/>
      <c r="IGC106" s="72"/>
      <c r="IGD106" s="70"/>
      <c r="IGE106" s="73"/>
      <c r="IGF106" s="74"/>
      <c r="IGG106" s="74"/>
      <c r="IGH106" s="62"/>
      <c r="IGI106" s="75"/>
      <c r="IGJ106" s="76"/>
      <c r="IGK106" s="216"/>
      <c r="IGL106" s="75"/>
      <c r="IGM106" s="75"/>
      <c r="IGN106" s="204"/>
      <c r="IGO106" s="205"/>
      <c r="IGP106" s="72"/>
      <c r="IGQ106" s="70"/>
      <c r="IGR106" s="73"/>
      <c r="IGS106" s="74"/>
      <c r="IGT106" s="74"/>
      <c r="IGU106" s="62"/>
      <c r="IGV106" s="75"/>
      <c r="IGW106" s="76"/>
      <c r="IGX106" s="216"/>
      <c r="IGY106" s="75"/>
      <c r="IGZ106" s="75"/>
      <c r="IHA106" s="204"/>
      <c r="IHB106" s="205"/>
      <c r="IHC106" s="72"/>
      <c r="IHD106" s="70"/>
      <c r="IHE106" s="73"/>
      <c r="IHF106" s="74"/>
      <c r="IHG106" s="74"/>
      <c r="IHH106" s="62"/>
      <c r="IHI106" s="75"/>
      <c r="IHJ106" s="76"/>
      <c r="IHK106" s="216"/>
      <c r="IHL106" s="75"/>
      <c r="IHM106" s="75"/>
      <c r="IHN106" s="204"/>
      <c r="IHO106" s="205"/>
      <c r="IHP106" s="72"/>
      <c r="IHQ106" s="70"/>
      <c r="IHR106" s="73"/>
      <c r="IHS106" s="74"/>
      <c r="IHT106" s="74"/>
      <c r="IHU106" s="62"/>
      <c r="IHV106" s="75"/>
      <c r="IHW106" s="76"/>
      <c r="IHX106" s="216"/>
      <c r="IHY106" s="75"/>
      <c r="IHZ106" s="75"/>
      <c r="IIA106" s="204"/>
      <c r="IIB106" s="205"/>
      <c r="IIC106" s="72"/>
      <c r="IID106" s="70"/>
      <c r="IIE106" s="73"/>
      <c r="IIF106" s="74"/>
      <c r="IIG106" s="74"/>
      <c r="IIH106" s="62"/>
      <c r="III106" s="75"/>
      <c r="IIJ106" s="76"/>
      <c r="IIK106" s="216"/>
      <c r="IIL106" s="75"/>
      <c r="IIM106" s="75"/>
      <c r="IIN106" s="204"/>
      <c r="IIO106" s="205"/>
      <c r="IIP106" s="72"/>
      <c r="IIQ106" s="70"/>
      <c r="IIR106" s="73"/>
      <c r="IIS106" s="74"/>
      <c r="IIT106" s="74"/>
      <c r="IIU106" s="62"/>
      <c r="IIV106" s="75"/>
      <c r="IIW106" s="76"/>
      <c r="IIX106" s="216"/>
      <c r="IIY106" s="75"/>
      <c r="IIZ106" s="75"/>
      <c r="IJA106" s="204"/>
      <c r="IJB106" s="205"/>
      <c r="IJC106" s="72"/>
      <c r="IJD106" s="70"/>
      <c r="IJE106" s="73"/>
      <c r="IJF106" s="74"/>
      <c r="IJG106" s="74"/>
      <c r="IJH106" s="62"/>
      <c r="IJI106" s="75"/>
      <c r="IJJ106" s="76"/>
      <c r="IJK106" s="216"/>
      <c r="IJL106" s="75"/>
      <c r="IJM106" s="75"/>
      <c r="IJN106" s="204"/>
      <c r="IJO106" s="205"/>
      <c r="IJP106" s="72"/>
      <c r="IJQ106" s="70"/>
      <c r="IJR106" s="73"/>
      <c r="IJS106" s="74"/>
      <c r="IJT106" s="74"/>
      <c r="IJU106" s="62"/>
      <c r="IJV106" s="75"/>
      <c r="IJW106" s="76"/>
      <c r="IJX106" s="216"/>
      <c r="IJY106" s="75"/>
      <c r="IJZ106" s="75"/>
      <c r="IKA106" s="204"/>
      <c r="IKB106" s="205"/>
      <c r="IKC106" s="72"/>
      <c r="IKD106" s="70"/>
      <c r="IKE106" s="73"/>
      <c r="IKF106" s="74"/>
      <c r="IKG106" s="74"/>
      <c r="IKH106" s="62"/>
      <c r="IKI106" s="75"/>
      <c r="IKJ106" s="76"/>
      <c r="IKK106" s="216"/>
      <c r="IKL106" s="75"/>
      <c r="IKM106" s="75"/>
      <c r="IKN106" s="204"/>
      <c r="IKO106" s="205"/>
      <c r="IKP106" s="72"/>
      <c r="IKQ106" s="70"/>
      <c r="IKR106" s="73"/>
      <c r="IKS106" s="74"/>
      <c r="IKT106" s="74"/>
      <c r="IKU106" s="62"/>
      <c r="IKV106" s="75"/>
      <c r="IKW106" s="76"/>
      <c r="IKX106" s="216"/>
      <c r="IKY106" s="75"/>
      <c r="IKZ106" s="75"/>
      <c r="ILA106" s="204"/>
      <c r="ILB106" s="205"/>
      <c r="ILC106" s="72"/>
      <c r="ILD106" s="70"/>
      <c r="ILE106" s="73"/>
      <c r="ILF106" s="74"/>
      <c r="ILG106" s="74"/>
      <c r="ILH106" s="62"/>
      <c r="ILI106" s="75"/>
      <c r="ILJ106" s="76"/>
      <c r="ILK106" s="216"/>
      <c r="ILL106" s="75"/>
      <c r="ILM106" s="75"/>
      <c r="ILN106" s="204"/>
      <c r="ILO106" s="205"/>
      <c r="ILP106" s="72"/>
      <c r="ILQ106" s="70"/>
      <c r="ILR106" s="73"/>
      <c r="ILS106" s="74"/>
      <c r="ILT106" s="74"/>
      <c r="ILU106" s="62"/>
      <c r="ILV106" s="75"/>
      <c r="ILW106" s="76"/>
      <c r="ILX106" s="216"/>
      <c r="ILY106" s="75"/>
      <c r="ILZ106" s="75"/>
      <c r="IMA106" s="204"/>
      <c r="IMB106" s="205"/>
      <c r="IMC106" s="72"/>
      <c r="IMD106" s="70"/>
      <c r="IME106" s="73"/>
      <c r="IMF106" s="74"/>
      <c r="IMG106" s="74"/>
      <c r="IMH106" s="62"/>
      <c r="IMI106" s="75"/>
      <c r="IMJ106" s="76"/>
      <c r="IMK106" s="216"/>
      <c r="IML106" s="75"/>
      <c r="IMM106" s="75"/>
      <c r="IMN106" s="204"/>
      <c r="IMO106" s="205"/>
      <c r="IMP106" s="72"/>
      <c r="IMQ106" s="70"/>
      <c r="IMR106" s="73"/>
      <c r="IMS106" s="74"/>
      <c r="IMT106" s="74"/>
      <c r="IMU106" s="62"/>
      <c r="IMV106" s="75"/>
      <c r="IMW106" s="76"/>
      <c r="IMX106" s="216"/>
      <c r="IMY106" s="75"/>
      <c r="IMZ106" s="75"/>
      <c r="INA106" s="204"/>
      <c r="INB106" s="205"/>
      <c r="INC106" s="72"/>
      <c r="IND106" s="70"/>
      <c r="INE106" s="73"/>
      <c r="INF106" s="74"/>
      <c r="ING106" s="74"/>
      <c r="INH106" s="62"/>
      <c r="INI106" s="75"/>
      <c r="INJ106" s="76"/>
      <c r="INK106" s="216"/>
      <c r="INL106" s="75"/>
      <c r="INM106" s="75"/>
      <c r="INN106" s="204"/>
      <c r="INO106" s="205"/>
      <c r="INP106" s="72"/>
      <c r="INQ106" s="70"/>
      <c r="INR106" s="73"/>
      <c r="INS106" s="74"/>
      <c r="INT106" s="74"/>
      <c r="INU106" s="62"/>
      <c r="INV106" s="75"/>
      <c r="INW106" s="76"/>
      <c r="INX106" s="216"/>
      <c r="INY106" s="75"/>
      <c r="INZ106" s="75"/>
      <c r="IOA106" s="204"/>
      <c r="IOB106" s="205"/>
      <c r="IOC106" s="72"/>
      <c r="IOD106" s="70"/>
      <c r="IOE106" s="73"/>
      <c r="IOF106" s="74"/>
      <c r="IOG106" s="74"/>
      <c r="IOH106" s="62"/>
      <c r="IOI106" s="75"/>
      <c r="IOJ106" s="76"/>
      <c r="IOK106" s="216"/>
      <c r="IOL106" s="75"/>
      <c r="IOM106" s="75"/>
      <c r="ION106" s="204"/>
      <c r="IOO106" s="205"/>
      <c r="IOP106" s="72"/>
      <c r="IOQ106" s="70"/>
      <c r="IOR106" s="73"/>
      <c r="IOS106" s="74"/>
      <c r="IOT106" s="74"/>
      <c r="IOU106" s="62"/>
      <c r="IOV106" s="75"/>
      <c r="IOW106" s="76"/>
      <c r="IOX106" s="216"/>
      <c r="IOY106" s="75"/>
      <c r="IOZ106" s="75"/>
      <c r="IPA106" s="204"/>
      <c r="IPB106" s="205"/>
      <c r="IPC106" s="72"/>
      <c r="IPD106" s="70"/>
      <c r="IPE106" s="73"/>
      <c r="IPF106" s="74"/>
      <c r="IPG106" s="74"/>
      <c r="IPH106" s="62"/>
      <c r="IPI106" s="75"/>
      <c r="IPJ106" s="76"/>
      <c r="IPK106" s="216"/>
      <c r="IPL106" s="75"/>
      <c r="IPM106" s="75"/>
      <c r="IPN106" s="204"/>
      <c r="IPO106" s="205"/>
      <c r="IPP106" s="72"/>
      <c r="IPQ106" s="70"/>
      <c r="IPR106" s="73"/>
      <c r="IPS106" s="74"/>
      <c r="IPT106" s="74"/>
      <c r="IPU106" s="62"/>
      <c r="IPV106" s="75"/>
      <c r="IPW106" s="76"/>
      <c r="IPX106" s="216"/>
      <c r="IPY106" s="75"/>
      <c r="IPZ106" s="75"/>
      <c r="IQA106" s="204"/>
      <c r="IQB106" s="205"/>
      <c r="IQC106" s="72"/>
      <c r="IQD106" s="70"/>
      <c r="IQE106" s="73"/>
      <c r="IQF106" s="74"/>
      <c r="IQG106" s="74"/>
      <c r="IQH106" s="62"/>
      <c r="IQI106" s="75"/>
      <c r="IQJ106" s="76"/>
      <c r="IQK106" s="216"/>
      <c r="IQL106" s="75"/>
      <c r="IQM106" s="75"/>
      <c r="IQN106" s="204"/>
      <c r="IQO106" s="205"/>
      <c r="IQP106" s="72"/>
      <c r="IQQ106" s="70"/>
      <c r="IQR106" s="73"/>
      <c r="IQS106" s="74"/>
      <c r="IQT106" s="74"/>
      <c r="IQU106" s="62"/>
      <c r="IQV106" s="75"/>
      <c r="IQW106" s="76"/>
      <c r="IQX106" s="216"/>
      <c r="IQY106" s="75"/>
      <c r="IQZ106" s="75"/>
      <c r="IRA106" s="204"/>
      <c r="IRB106" s="205"/>
      <c r="IRC106" s="72"/>
      <c r="IRD106" s="70"/>
      <c r="IRE106" s="73"/>
      <c r="IRF106" s="74"/>
      <c r="IRG106" s="74"/>
      <c r="IRH106" s="62"/>
      <c r="IRI106" s="75"/>
      <c r="IRJ106" s="76"/>
      <c r="IRK106" s="216"/>
      <c r="IRL106" s="75"/>
      <c r="IRM106" s="75"/>
      <c r="IRN106" s="204"/>
      <c r="IRO106" s="205"/>
      <c r="IRP106" s="72"/>
      <c r="IRQ106" s="70"/>
      <c r="IRR106" s="73"/>
      <c r="IRS106" s="74"/>
      <c r="IRT106" s="74"/>
      <c r="IRU106" s="62"/>
      <c r="IRV106" s="75"/>
      <c r="IRW106" s="76"/>
      <c r="IRX106" s="216"/>
      <c r="IRY106" s="75"/>
      <c r="IRZ106" s="75"/>
      <c r="ISA106" s="204"/>
      <c r="ISB106" s="205"/>
      <c r="ISC106" s="72"/>
      <c r="ISD106" s="70"/>
      <c r="ISE106" s="73"/>
      <c r="ISF106" s="74"/>
      <c r="ISG106" s="74"/>
      <c r="ISH106" s="62"/>
      <c r="ISI106" s="75"/>
      <c r="ISJ106" s="76"/>
      <c r="ISK106" s="216"/>
      <c r="ISL106" s="75"/>
      <c r="ISM106" s="75"/>
      <c r="ISN106" s="204"/>
      <c r="ISO106" s="205"/>
      <c r="ISP106" s="72"/>
      <c r="ISQ106" s="70"/>
      <c r="ISR106" s="73"/>
      <c r="ISS106" s="74"/>
      <c r="IST106" s="74"/>
      <c r="ISU106" s="62"/>
      <c r="ISV106" s="75"/>
      <c r="ISW106" s="76"/>
      <c r="ISX106" s="216"/>
      <c r="ISY106" s="75"/>
      <c r="ISZ106" s="75"/>
      <c r="ITA106" s="204"/>
      <c r="ITB106" s="205"/>
      <c r="ITC106" s="72"/>
      <c r="ITD106" s="70"/>
      <c r="ITE106" s="73"/>
      <c r="ITF106" s="74"/>
      <c r="ITG106" s="74"/>
      <c r="ITH106" s="62"/>
      <c r="ITI106" s="75"/>
      <c r="ITJ106" s="76"/>
      <c r="ITK106" s="216"/>
      <c r="ITL106" s="75"/>
      <c r="ITM106" s="75"/>
      <c r="ITN106" s="204"/>
      <c r="ITO106" s="205"/>
      <c r="ITP106" s="72"/>
      <c r="ITQ106" s="70"/>
      <c r="ITR106" s="73"/>
      <c r="ITS106" s="74"/>
      <c r="ITT106" s="74"/>
      <c r="ITU106" s="62"/>
      <c r="ITV106" s="75"/>
      <c r="ITW106" s="76"/>
      <c r="ITX106" s="216"/>
      <c r="ITY106" s="75"/>
      <c r="ITZ106" s="75"/>
      <c r="IUA106" s="204"/>
      <c r="IUB106" s="205"/>
      <c r="IUC106" s="72"/>
      <c r="IUD106" s="70"/>
      <c r="IUE106" s="73"/>
      <c r="IUF106" s="74"/>
      <c r="IUG106" s="74"/>
      <c r="IUH106" s="62"/>
      <c r="IUI106" s="75"/>
      <c r="IUJ106" s="76"/>
      <c r="IUK106" s="216"/>
      <c r="IUL106" s="75"/>
      <c r="IUM106" s="75"/>
      <c r="IUN106" s="204"/>
      <c r="IUO106" s="205"/>
      <c r="IUP106" s="72"/>
      <c r="IUQ106" s="70"/>
      <c r="IUR106" s="73"/>
      <c r="IUS106" s="74"/>
      <c r="IUT106" s="74"/>
      <c r="IUU106" s="62"/>
      <c r="IUV106" s="75"/>
      <c r="IUW106" s="76"/>
      <c r="IUX106" s="216"/>
      <c r="IUY106" s="75"/>
      <c r="IUZ106" s="75"/>
      <c r="IVA106" s="204"/>
      <c r="IVB106" s="205"/>
      <c r="IVC106" s="72"/>
      <c r="IVD106" s="70"/>
      <c r="IVE106" s="73"/>
      <c r="IVF106" s="74"/>
      <c r="IVG106" s="74"/>
      <c r="IVH106" s="62"/>
      <c r="IVI106" s="75"/>
      <c r="IVJ106" s="76"/>
      <c r="IVK106" s="216"/>
      <c r="IVL106" s="75"/>
      <c r="IVM106" s="75"/>
      <c r="IVN106" s="204"/>
      <c r="IVO106" s="205"/>
      <c r="IVP106" s="72"/>
      <c r="IVQ106" s="70"/>
      <c r="IVR106" s="73"/>
      <c r="IVS106" s="74"/>
      <c r="IVT106" s="74"/>
      <c r="IVU106" s="62"/>
      <c r="IVV106" s="75"/>
      <c r="IVW106" s="76"/>
      <c r="IVX106" s="216"/>
      <c r="IVY106" s="75"/>
      <c r="IVZ106" s="75"/>
      <c r="IWA106" s="204"/>
      <c r="IWB106" s="205"/>
      <c r="IWC106" s="72"/>
      <c r="IWD106" s="70"/>
      <c r="IWE106" s="73"/>
      <c r="IWF106" s="74"/>
      <c r="IWG106" s="74"/>
      <c r="IWH106" s="62"/>
      <c r="IWI106" s="75"/>
      <c r="IWJ106" s="76"/>
      <c r="IWK106" s="216"/>
      <c r="IWL106" s="75"/>
      <c r="IWM106" s="75"/>
      <c r="IWN106" s="204"/>
      <c r="IWO106" s="205"/>
      <c r="IWP106" s="72"/>
      <c r="IWQ106" s="70"/>
      <c r="IWR106" s="73"/>
      <c r="IWS106" s="74"/>
      <c r="IWT106" s="74"/>
      <c r="IWU106" s="62"/>
      <c r="IWV106" s="75"/>
      <c r="IWW106" s="76"/>
      <c r="IWX106" s="216"/>
      <c r="IWY106" s="75"/>
      <c r="IWZ106" s="75"/>
      <c r="IXA106" s="204"/>
      <c r="IXB106" s="205"/>
      <c r="IXC106" s="72"/>
      <c r="IXD106" s="70"/>
      <c r="IXE106" s="73"/>
      <c r="IXF106" s="74"/>
      <c r="IXG106" s="74"/>
      <c r="IXH106" s="62"/>
      <c r="IXI106" s="75"/>
      <c r="IXJ106" s="76"/>
      <c r="IXK106" s="216"/>
      <c r="IXL106" s="75"/>
      <c r="IXM106" s="75"/>
      <c r="IXN106" s="204"/>
      <c r="IXO106" s="205"/>
      <c r="IXP106" s="72"/>
      <c r="IXQ106" s="70"/>
      <c r="IXR106" s="73"/>
      <c r="IXS106" s="74"/>
      <c r="IXT106" s="74"/>
      <c r="IXU106" s="62"/>
      <c r="IXV106" s="75"/>
      <c r="IXW106" s="76"/>
      <c r="IXX106" s="216"/>
      <c r="IXY106" s="75"/>
      <c r="IXZ106" s="75"/>
      <c r="IYA106" s="204"/>
      <c r="IYB106" s="205"/>
      <c r="IYC106" s="72"/>
      <c r="IYD106" s="70"/>
      <c r="IYE106" s="73"/>
      <c r="IYF106" s="74"/>
      <c r="IYG106" s="74"/>
      <c r="IYH106" s="62"/>
      <c r="IYI106" s="75"/>
      <c r="IYJ106" s="76"/>
      <c r="IYK106" s="216"/>
      <c r="IYL106" s="75"/>
      <c r="IYM106" s="75"/>
      <c r="IYN106" s="204"/>
      <c r="IYO106" s="205"/>
      <c r="IYP106" s="72"/>
      <c r="IYQ106" s="70"/>
      <c r="IYR106" s="73"/>
      <c r="IYS106" s="74"/>
      <c r="IYT106" s="74"/>
      <c r="IYU106" s="62"/>
      <c r="IYV106" s="75"/>
      <c r="IYW106" s="76"/>
      <c r="IYX106" s="216"/>
      <c r="IYY106" s="75"/>
      <c r="IYZ106" s="75"/>
      <c r="IZA106" s="204"/>
      <c r="IZB106" s="205"/>
      <c r="IZC106" s="72"/>
      <c r="IZD106" s="70"/>
      <c r="IZE106" s="73"/>
      <c r="IZF106" s="74"/>
      <c r="IZG106" s="74"/>
      <c r="IZH106" s="62"/>
      <c r="IZI106" s="75"/>
      <c r="IZJ106" s="76"/>
      <c r="IZK106" s="216"/>
      <c r="IZL106" s="75"/>
      <c r="IZM106" s="75"/>
      <c r="IZN106" s="204"/>
      <c r="IZO106" s="205"/>
      <c r="IZP106" s="72"/>
      <c r="IZQ106" s="70"/>
      <c r="IZR106" s="73"/>
      <c r="IZS106" s="74"/>
      <c r="IZT106" s="74"/>
      <c r="IZU106" s="62"/>
      <c r="IZV106" s="75"/>
      <c r="IZW106" s="76"/>
      <c r="IZX106" s="216"/>
      <c r="IZY106" s="75"/>
      <c r="IZZ106" s="75"/>
      <c r="JAA106" s="204"/>
      <c r="JAB106" s="205"/>
      <c r="JAC106" s="72"/>
      <c r="JAD106" s="70"/>
      <c r="JAE106" s="73"/>
      <c r="JAF106" s="74"/>
      <c r="JAG106" s="74"/>
      <c r="JAH106" s="62"/>
      <c r="JAI106" s="75"/>
      <c r="JAJ106" s="76"/>
      <c r="JAK106" s="216"/>
      <c r="JAL106" s="75"/>
      <c r="JAM106" s="75"/>
      <c r="JAN106" s="204"/>
      <c r="JAO106" s="205"/>
      <c r="JAP106" s="72"/>
      <c r="JAQ106" s="70"/>
      <c r="JAR106" s="73"/>
      <c r="JAS106" s="74"/>
      <c r="JAT106" s="74"/>
      <c r="JAU106" s="62"/>
      <c r="JAV106" s="75"/>
      <c r="JAW106" s="76"/>
      <c r="JAX106" s="216"/>
      <c r="JAY106" s="75"/>
      <c r="JAZ106" s="75"/>
      <c r="JBA106" s="204"/>
      <c r="JBB106" s="205"/>
      <c r="JBC106" s="72"/>
      <c r="JBD106" s="70"/>
      <c r="JBE106" s="73"/>
      <c r="JBF106" s="74"/>
      <c r="JBG106" s="74"/>
      <c r="JBH106" s="62"/>
      <c r="JBI106" s="75"/>
      <c r="JBJ106" s="76"/>
      <c r="JBK106" s="216"/>
      <c r="JBL106" s="75"/>
      <c r="JBM106" s="75"/>
      <c r="JBN106" s="204"/>
      <c r="JBO106" s="205"/>
      <c r="JBP106" s="72"/>
      <c r="JBQ106" s="70"/>
      <c r="JBR106" s="73"/>
      <c r="JBS106" s="74"/>
      <c r="JBT106" s="74"/>
      <c r="JBU106" s="62"/>
      <c r="JBV106" s="75"/>
      <c r="JBW106" s="76"/>
      <c r="JBX106" s="216"/>
      <c r="JBY106" s="75"/>
      <c r="JBZ106" s="75"/>
      <c r="JCA106" s="204"/>
      <c r="JCB106" s="205"/>
      <c r="JCC106" s="72"/>
      <c r="JCD106" s="70"/>
      <c r="JCE106" s="73"/>
      <c r="JCF106" s="74"/>
      <c r="JCG106" s="74"/>
      <c r="JCH106" s="62"/>
      <c r="JCI106" s="75"/>
      <c r="JCJ106" s="76"/>
      <c r="JCK106" s="216"/>
      <c r="JCL106" s="75"/>
      <c r="JCM106" s="75"/>
      <c r="JCN106" s="204"/>
      <c r="JCO106" s="205"/>
      <c r="JCP106" s="72"/>
      <c r="JCQ106" s="70"/>
      <c r="JCR106" s="73"/>
      <c r="JCS106" s="74"/>
      <c r="JCT106" s="74"/>
      <c r="JCU106" s="62"/>
      <c r="JCV106" s="75"/>
      <c r="JCW106" s="76"/>
      <c r="JCX106" s="216"/>
      <c r="JCY106" s="75"/>
      <c r="JCZ106" s="75"/>
      <c r="JDA106" s="204"/>
      <c r="JDB106" s="205"/>
      <c r="JDC106" s="72"/>
      <c r="JDD106" s="70"/>
      <c r="JDE106" s="73"/>
      <c r="JDF106" s="74"/>
      <c r="JDG106" s="74"/>
      <c r="JDH106" s="62"/>
      <c r="JDI106" s="75"/>
      <c r="JDJ106" s="76"/>
      <c r="JDK106" s="216"/>
      <c r="JDL106" s="75"/>
      <c r="JDM106" s="75"/>
      <c r="JDN106" s="204"/>
      <c r="JDO106" s="205"/>
      <c r="JDP106" s="72"/>
      <c r="JDQ106" s="70"/>
      <c r="JDR106" s="73"/>
      <c r="JDS106" s="74"/>
      <c r="JDT106" s="74"/>
      <c r="JDU106" s="62"/>
      <c r="JDV106" s="75"/>
      <c r="JDW106" s="76"/>
      <c r="JDX106" s="216"/>
      <c r="JDY106" s="75"/>
      <c r="JDZ106" s="75"/>
      <c r="JEA106" s="204"/>
      <c r="JEB106" s="205"/>
      <c r="JEC106" s="72"/>
      <c r="JED106" s="70"/>
      <c r="JEE106" s="73"/>
      <c r="JEF106" s="74"/>
      <c r="JEG106" s="74"/>
      <c r="JEH106" s="62"/>
      <c r="JEI106" s="75"/>
      <c r="JEJ106" s="76"/>
      <c r="JEK106" s="216"/>
      <c r="JEL106" s="75"/>
      <c r="JEM106" s="75"/>
      <c r="JEN106" s="204"/>
      <c r="JEO106" s="205"/>
      <c r="JEP106" s="72"/>
      <c r="JEQ106" s="70"/>
      <c r="JER106" s="73"/>
      <c r="JES106" s="74"/>
      <c r="JET106" s="74"/>
      <c r="JEU106" s="62"/>
      <c r="JEV106" s="75"/>
      <c r="JEW106" s="76"/>
      <c r="JEX106" s="216"/>
      <c r="JEY106" s="75"/>
      <c r="JEZ106" s="75"/>
      <c r="JFA106" s="204"/>
      <c r="JFB106" s="205"/>
      <c r="JFC106" s="72"/>
      <c r="JFD106" s="70"/>
      <c r="JFE106" s="73"/>
      <c r="JFF106" s="74"/>
      <c r="JFG106" s="74"/>
      <c r="JFH106" s="62"/>
      <c r="JFI106" s="75"/>
      <c r="JFJ106" s="76"/>
      <c r="JFK106" s="216"/>
      <c r="JFL106" s="75"/>
      <c r="JFM106" s="75"/>
      <c r="JFN106" s="204"/>
      <c r="JFO106" s="205"/>
      <c r="JFP106" s="72"/>
      <c r="JFQ106" s="70"/>
      <c r="JFR106" s="73"/>
      <c r="JFS106" s="74"/>
      <c r="JFT106" s="74"/>
      <c r="JFU106" s="62"/>
      <c r="JFV106" s="75"/>
      <c r="JFW106" s="76"/>
      <c r="JFX106" s="216"/>
      <c r="JFY106" s="75"/>
      <c r="JFZ106" s="75"/>
      <c r="JGA106" s="204"/>
      <c r="JGB106" s="205"/>
      <c r="JGC106" s="72"/>
      <c r="JGD106" s="70"/>
      <c r="JGE106" s="73"/>
      <c r="JGF106" s="74"/>
      <c r="JGG106" s="74"/>
      <c r="JGH106" s="62"/>
      <c r="JGI106" s="75"/>
      <c r="JGJ106" s="76"/>
      <c r="JGK106" s="216"/>
      <c r="JGL106" s="75"/>
      <c r="JGM106" s="75"/>
      <c r="JGN106" s="204"/>
      <c r="JGO106" s="205"/>
      <c r="JGP106" s="72"/>
      <c r="JGQ106" s="70"/>
      <c r="JGR106" s="73"/>
      <c r="JGS106" s="74"/>
      <c r="JGT106" s="74"/>
      <c r="JGU106" s="62"/>
      <c r="JGV106" s="75"/>
      <c r="JGW106" s="76"/>
      <c r="JGX106" s="216"/>
      <c r="JGY106" s="75"/>
      <c r="JGZ106" s="75"/>
      <c r="JHA106" s="204"/>
      <c r="JHB106" s="205"/>
      <c r="JHC106" s="72"/>
      <c r="JHD106" s="70"/>
      <c r="JHE106" s="73"/>
      <c r="JHF106" s="74"/>
      <c r="JHG106" s="74"/>
      <c r="JHH106" s="62"/>
      <c r="JHI106" s="75"/>
      <c r="JHJ106" s="76"/>
      <c r="JHK106" s="216"/>
      <c r="JHL106" s="75"/>
      <c r="JHM106" s="75"/>
      <c r="JHN106" s="204"/>
      <c r="JHO106" s="205"/>
      <c r="JHP106" s="72"/>
      <c r="JHQ106" s="70"/>
      <c r="JHR106" s="73"/>
      <c r="JHS106" s="74"/>
      <c r="JHT106" s="74"/>
      <c r="JHU106" s="62"/>
      <c r="JHV106" s="75"/>
      <c r="JHW106" s="76"/>
      <c r="JHX106" s="216"/>
      <c r="JHY106" s="75"/>
      <c r="JHZ106" s="75"/>
      <c r="JIA106" s="204"/>
      <c r="JIB106" s="205"/>
      <c r="JIC106" s="72"/>
      <c r="JID106" s="70"/>
      <c r="JIE106" s="73"/>
      <c r="JIF106" s="74"/>
      <c r="JIG106" s="74"/>
      <c r="JIH106" s="62"/>
      <c r="JII106" s="75"/>
      <c r="JIJ106" s="76"/>
      <c r="JIK106" s="216"/>
      <c r="JIL106" s="75"/>
      <c r="JIM106" s="75"/>
      <c r="JIN106" s="204"/>
      <c r="JIO106" s="205"/>
      <c r="JIP106" s="72"/>
      <c r="JIQ106" s="70"/>
      <c r="JIR106" s="73"/>
      <c r="JIS106" s="74"/>
      <c r="JIT106" s="74"/>
      <c r="JIU106" s="62"/>
      <c r="JIV106" s="75"/>
      <c r="JIW106" s="76"/>
      <c r="JIX106" s="216"/>
      <c r="JIY106" s="75"/>
      <c r="JIZ106" s="75"/>
      <c r="JJA106" s="204"/>
      <c r="JJB106" s="205"/>
      <c r="JJC106" s="72"/>
      <c r="JJD106" s="70"/>
      <c r="JJE106" s="73"/>
      <c r="JJF106" s="74"/>
      <c r="JJG106" s="74"/>
      <c r="JJH106" s="62"/>
      <c r="JJI106" s="75"/>
      <c r="JJJ106" s="76"/>
      <c r="JJK106" s="216"/>
      <c r="JJL106" s="75"/>
      <c r="JJM106" s="75"/>
      <c r="JJN106" s="204"/>
      <c r="JJO106" s="205"/>
      <c r="JJP106" s="72"/>
      <c r="JJQ106" s="70"/>
      <c r="JJR106" s="73"/>
      <c r="JJS106" s="74"/>
      <c r="JJT106" s="74"/>
      <c r="JJU106" s="62"/>
      <c r="JJV106" s="75"/>
      <c r="JJW106" s="76"/>
      <c r="JJX106" s="216"/>
      <c r="JJY106" s="75"/>
      <c r="JJZ106" s="75"/>
      <c r="JKA106" s="204"/>
      <c r="JKB106" s="205"/>
      <c r="JKC106" s="72"/>
      <c r="JKD106" s="70"/>
      <c r="JKE106" s="73"/>
      <c r="JKF106" s="74"/>
      <c r="JKG106" s="74"/>
      <c r="JKH106" s="62"/>
      <c r="JKI106" s="75"/>
      <c r="JKJ106" s="76"/>
      <c r="JKK106" s="216"/>
      <c r="JKL106" s="75"/>
      <c r="JKM106" s="75"/>
      <c r="JKN106" s="204"/>
      <c r="JKO106" s="205"/>
      <c r="JKP106" s="72"/>
      <c r="JKQ106" s="70"/>
      <c r="JKR106" s="73"/>
      <c r="JKS106" s="74"/>
      <c r="JKT106" s="74"/>
      <c r="JKU106" s="62"/>
      <c r="JKV106" s="75"/>
      <c r="JKW106" s="76"/>
      <c r="JKX106" s="216"/>
      <c r="JKY106" s="75"/>
      <c r="JKZ106" s="75"/>
      <c r="JLA106" s="204"/>
      <c r="JLB106" s="205"/>
      <c r="JLC106" s="72"/>
      <c r="JLD106" s="70"/>
      <c r="JLE106" s="73"/>
      <c r="JLF106" s="74"/>
      <c r="JLG106" s="74"/>
      <c r="JLH106" s="62"/>
      <c r="JLI106" s="75"/>
      <c r="JLJ106" s="76"/>
      <c r="JLK106" s="216"/>
      <c r="JLL106" s="75"/>
      <c r="JLM106" s="75"/>
      <c r="JLN106" s="204"/>
      <c r="JLO106" s="205"/>
      <c r="JLP106" s="72"/>
      <c r="JLQ106" s="70"/>
      <c r="JLR106" s="73"/>
      <c r="JLS106" s="74"/>
      <c r="JLT106" s="74"/>
      <c r="JLU106" s="62"/>
      <c r="JLV106" s="75"/>
      <c r="JLW106" s="76"/>
      <c r="JLX106" s="216"/>
      <c r="JLY106" s="75"/>
      <c r="JLZ106" s="75"/>
      <c r="JMA106" s="204"/>
      <c r="JMB106" s="205"/>
      <c r="JMC106" s="72"/>
      <c r="JMD106" s="70"/>
      <c r="JME106" s="73"/>
      <c r="JMF106" s="74"/>
      <c r="JMG106" s="74"/>
      <c r="JMH106" s="62"/>
      <c r="JMI106" s="75"/>
      <c r="JMJ106" s="76"/>
      <c r="JMK106" s="216"/>
      <c r="JML106" s="75"/>
      <c r="JMM106" s="75"/>
      <c r="JMN106" s="204"/>
      <c r="JMO106" s="205"/>
      <c r="JMP106" s="72"/>
      <c r="JMQ106" s="70"/>
      <c r="JMR106" s="73"/>
      <c r="JMS106" s="74"/>
      <c r="JMT106" s="74"/>
      <c r="JMU106" s="62"/>
      <c r="JMV106" s="75"/>
      <c r="JMW106" s="76"/>
      <c r="JMX106" s="216"/>
      <c r="JMY106" s="75"/>
      <c r="JMZ106" s="75"/>
      <c r="JNA106" s="204"/>
      <c r="JNB106" s="205"/>
      <c r="JNC106" s="72"/>
      <c r="JND106" s="70"/>
      <c r="JNE106" s="73"/>
      <c r="JNF106" s="74"/>
      <c r="JNG106" s="74"/>
      <c r="JNH106" s="62"/>
      <c r="JNI106" s="75"/>
      <c r="JNJ106" s="76"/>
      <c r="JNK106" s="216"/>
      <c r="JNL106" s="75"/>
      <c r="JNM106" s="75"/>
      <c r="JNN106" s="204"/>
      <c r="JNO106" s="205"/>
      <c r="JNP106" s="72"/>
      <c r="JNQ106" s="70"/>
      <c r="JNR106" s="73"/>
      <c r="JNS106" s="74"/>
      <c r="JNT106" s="74"/>
      <c r="JNU106" s="62"/>
      <c r="JNV106" s="75"/>
      <c r="JNW106" s="76"/>
      <c r="JNX106" s="216"/>
      <c r="JNY106" s="75"/>
      <c r="JNZ106" s="75"/>
      <c r="JOA106" s="204"/>
      <c r="JOB106" s="205"/>
      <c r="JOC106" s="72"/>
      <c r="JOD106" s="70"/>
      <c r="JOE106" s="73"/>
      <c r="JOF106" s="74"/>
      <c r="JOG106" s="74"/>
      <c r="JOH106" s="62"/>
      <c r="JOI106" s="75"/>
      <c r="JOJ106" s="76"/>
      <c r="JOK106" s="216"/>
      <c r="JOL106" s="75"/>
      <c r="JOM106" s="75"/>
      <c r="JON106" s="204"/>
      <c r="JOO106" s="205"/>
      <c r="JOP106" s="72"/>
      <c r="JOQ106" s="70"/>
      <c r="JOR106" s="73"/>
      <c r="JOS106" s="74"/>
      <c r="JOT106" s="74"/>
      <c r="JOU106" s="62"/>
      <c r="JOV106" s="75"/>
      <c r="JOW106" s="76"/>
      <c r="JOX106" s="216"/>
      <c r="JOY106" s="75"/>
      <c r="JOZ106" s="75"/>
      <c r="JPA106" s="204"/>
      <c r="JPB106" s="205"/>
      <c r="JPC106" s="72"/>
      <c r="JPD106" s="70"/>
      <c r="JPE106" s="73"/>
      <c r="JPF106" s="74"/>
      <c r="JPG106" s="74"/>
      <c r="JPH106" s="62"/>
      <c r="JPI106" s="75"/>
      <c r="JPJ106" s="76"/>
      <c r="JPK106" s="216"/>
      <c r="JPL106" s="75"/>
      <c r="JPM106" s="75"/>
      <c r="JPN106" s="204"/>
      <c r="JPO106" s="205"/>
      <c r="JPP106" s="72"/>
      <c r="JPQ106" s="70"/>
      <c r="JPR106" s="73"/>
      <c r="JPS106" s="74"/>
      <c r="JPT106" s="74"/>
      <c r="JPU106" s="62"/>
      <c r="JPV106" s="75"/>
      <c r="JPW106" s="76"/>
      <c r="JPX106" s="216"/>
      <c r="JPY106" s="75"/>
      <c r="JPZ106" s="75"/>
      <c r="JQA106" s="204"/>
      <c r="JQB106" s="205"/>
      <c r="JQC106" s="72"/>
      <c r="JQD106" s="70"/>
      <c r="JQE106" s="73"/>
      <c r="JQF106" s="74"/>
      <c r="JQG106" s="74"/>
      <c r="JQH106" s="62"/>
      <c r="JQI106" s="75"/>
      <c r="JQJ106" s="76"/>
      <c r="JQK106" s="216"/>
      <c r="JQL106" s="75"/>
      <c r="JQM106" s="75"/>
      <c r="JQN106" s="204"/>
      <c r="JQO106" s="205"/>
      <c r="JQP106" s="72"/>
      <c r="JQQ106" s="70"/>
      <c r="JQR106" s="73"/>
      <c r="JQS106" s="74"/>
      <c r="JQT106" s="74"/>
      <c r="JQU106" s="62"/>
      <c r="JQV106" s="75"/>
      <c r="JQW106" s="76"/>
      <c r="JQX106" s="216"/>
      <c r="JQY106" s="75"/>
      <c r="JQZ106" s="75"/>
      <c r="JRA106" s="204"/>
      <c r="JRB106" s="205"/>
      <c r="JRC106" s="72"/>
      <c r="JRD106" s="70"/>
      <c r="JRE106" s="73"/>
      <c r="JRF106" s="74"/>
      <c r="JRG106" s="74"/>
      <c r="JRH106" s="62"/>
      <c r="JRI106" s="75"/>
      <c r="JRJ106" s="76"/>
      <c r="JRK106" s="216"/>
      <c r="JRL106" s="75"/>
      <c r="JRM106" s="75"/>
      <c r="JRN106" s="204"/>
      <c r="JRO106" s="205"/>
      <c r="JRP106" s="72"/>
      <c r="JRQ106" s="70"/>
      <c r="JRR106" s="73"/>
      <c r="JRS106" s="74"/>
      <c r="JRT106" s="74"/>
      <c r="JRU106" s="62"/>
      <c r="JRV106" s="75"/>
      <c r="JRW106" s="76"/>
      <c r="JRX106" s="216"/>
      <c r="JRY106" s="75"/>
      <c r="JRZ106" s="75"/>
      <c r="JSA106" s="204"/>
      <c r="JSB106" s="205"/>
      <c r="JSC106" s="72"/>
      <c r="JSD106" s="70"/>
      <c r="JSE106" s="73"/>
      <c r="JSF106" s="74"/>
      <c r="JSG106" s="74"/>
      <c r="JSH106" s="62"/>
      <c r="JSI106" s="75"/>
      <c r="JSJ106" s="76"/>
      <c r="JSK106" s="216"/>
      <c r="JSL106" s="75"/>
      <c r="JSM106" s="75"/>
      <c r="JSN106" s="204"/>
      <c r="JSO106" s="205"/>
      <c r="JSP106" s="72"/>
      <c r="JSQ106" s="70"/>
      <c r="JSR106" s="73"/>
      <c r="JSS106" s="74"/>
      <c r="JST106" s="74"/>
      <c r="JSU106" s="62"/>
      <c r="JSV106" s="75"/>
      <c r="JSW106" s="76"/>
      <c r="JSX106" s="216"/>
      <c r="JSY106" s="75"/>
      <c r="JSZ106" s="75"/>
      <c r="JTA106" s="204"/>
      <c r="JTB106" s="205"/>
      <c r="JTC106" s="72"/>
      <c r="JTD106" s="70"/>
      <c r="JTE106" s="73"/>
      <c r="JTF106" s="74"/>
      <c r="JTG106" s="74"/>
      <c r="JTH106" s="62"/>
      <c r="JTI106" s="75"/>
      <c r="JTJ106" s="76"/>
      <c r="JTK106" s="216"/>
      <c r="JTL106" s="75"/>
      <c r="JTM106" s="75"/>
      <c r="JTN106" s="204"/>
      <c r="JTO106" s="205"/>
      <c r="JTP106" s="72"/>
      <c r="JTQ106" s="70"/>
      <c r="JTR106" s="73"/>
      <c r="JTS106" s="74"/>
      <c r="JTT106" s="74"/>
      <c r="JTU106" s="62"/>
      <c r="JTV106" s="75"/>
      <c r="JTW106" s="76"/>
      <c r="JTX106" s="216"/>
      <c r="JTY106" s="75"/>
      <c r="JTZ106" s="75"/>
      <c r="JUA106" s="204"/>
      <c r="JUB106" s="205"/>
      <c r="JUC106" s="72"/>
      <c r="JUD106" s="70"/>
      <c r="JUE106" s="73"/>
      <c r="JUF106" s="74"/>
      <c r="JUG106" s="74"/>
      <c r="JUH106" s="62"/>
      <c r="JUI106" s="75"/>
      <c r="JUJ106" s="76"/>
      <c r="JUK106" s="216"/>
      <c r="JUL106" s="75"/>
      <c r="JUM106" s="75"/>
      <c r="JUN106" s="204"/>
      <c r="JUO106" s="205"/>
      <c r="JUP106" s="72"/>
      <c r="JUQ106" s="70"/>
      <c r="JUR106" s="73"/>
      <c r="JUS106" s="74"/>
      <c r="JUT106" s="74"/>
      <c r="JUU106" s="62"/>
      <c r="JUV106" s="75"/>
      <c r="JUW106" s="76"/>
      <c r="JUX106" s="216"/>
      <c r="JUY106" s="75"/>
      <c r="JUZ106" s="75"/>
      <c r="JVA106" s="204"/>
      <c r="JVB106" s="205"/>
      <c r="JVC106" s="72"/>
      <c r="JVD106" s="70"/>
      <c r="JVE106" s="73"/>
      <c r="JVF106" s="74"/>
      <c r="JVG106" s="74"/>
      <c r="JVH106" s="62"/>
      <c r="JVI106" s="75"/>
      <c r="JVJ106" s="76"/>
      <c r="JVK106" s="216"/>
      <c r="JVL106" s="75"/>
      <c r="JVM106" s="75"/>
      <c r="JVN106" s="204"/>
      <c r="JVO106" s="205"/>
      <c r="JVP106" s="72"/>
      <c r="JVQ106" s="70"/>
      <c r="JVR106" s="73"/>
      <c r="JVS106" s="74"/>
      <c r="JVT106" s="74"/>
      <c r="JVU106" s="62"/>
      <c r="JVV106" s="75"/>
      <c r="JVW106" s="76"/>
      <c r="JVX106" s="216"/>
      <c r="JVY106" s="75"/>
      <c r="JVZ106" s="75"/>
      <c r="JWA106" s="204"/>
      <c r="JWB106" s="205"/>
      <c r="JWC106" s="72"/>
      <c r="JWD106" s="70"/>
      <c r="JWE106" s="73"/>
      <c r="JWF106" s="74"/>
      <c r="JWG106" s="74"/>
      <c r="JWH106" s="62"/>
      <c r="JWI106" s="75"/>
      <c r="JWJ106" s="76"/>
      <c r="JWK106" s="216"/>
      <c r="JWL106" s="75"/>
      <c r="JWM106" s="75"/>
      <c r="JWN106" s="204"/>
      <c r="JWO106" s="205"/>
      <c r="JWP106" s="72"/>
      <c r="JWQ106" s="70"/>
      <c r="JWR106" s="73"/>
      <c r="JWS106" s="74"/>
      <c r="JWT106" s="74"/>
      <c r="JWU106" s="62"/>
      <c r="JWV106" s="75"/>
      <c r="JWW106" s="76"/>
      <c r="JWX106" s="216"/>
      <c r="JWY106" s="75"/>
      <c r="JWZ106" s="75"/>
      <c r="JXA106" s="204"/>
      <c r="JXB106" s="205"/>
      <c r="JXC106" s="72"/>
      <c r="JXD106" s="70"/>
      <c r="JXE106" s="73"/>
      <c r="JXF106" s="74"/>
      <c r="JXG106" s="74"/>
      <c r="JXH106" s="62"/>
      <c r="JXI106" s="75"/>
      <c r="JXJ106" s="76"/>
      <c r="JXK106" s="216"/>
      <c r="JXL106" s="75"/>
      <c r="JXM106" s="75"/>
      <c r="JXN106" s="204"/>
      <c r="JXO106" s="205"/>
      <c r="JXP106" s="72"/>
      <c r="JXQ106" s="70"/>
      <c r="JXR106" s="73"/>
      <c r="JXS106" s="74"/>
      <c r="JXT106" s="74"/>
      <c r="JXU106" s="62"/>
      <c r="JXV106" s="75"/>
      <c r="JXW106" s="76"/>
      <c r="JXX106" s="216"/>
      <c r="JXY106" s="75"/>
      <c r="JXZ106" s="75"/>
      <c r="JYA106" s="204"/>
      <c r="JYB106" s="205"/>
      <c r="JYC106" s="72"/>
      <c r="JYD106" s="70"/>
      <c r="JYE106" s="73"/>
      <c r="JYF106" s="74"/>
      <c r="JYG106" s="74"/>
      <c r="JYH106" s="62"/>
      <c r="JYI106" s="75"/>
      <c r="JYJ106" s="76"/>
      <c r="JYK106" s="216"/>
      <c r="JYL106" s="75"/>
      <c r="JYM106" s="75"/>
      <c r="JYN106" s="204"/>
      <c r="JYO106" s="205"/>
      <c r="JYP106" s="72"/>
      <c r="JYQ106" s="70"/>
      <c r="JYR106" s="73"/>
      <c r="JYS106" s="74"/>
      <c r="JYT106" s="74"/>
      <c r="JYU106" s="62"/>
      <c r="JYV106" s="75"/>
      <c r="JYW106" s="76"/>
      <c r="JYX106" s="216"/>
      <c r="JYY106" s="75"/>
      <c r="JYZ106" s="75"/>
      <c r="JZA106" s="204"/>
      <c r="JZB106" s="205"/>
      <c r="JZC106" s="72"/>
      <c r="JZD106" s="70"/>
      <c r="JZE106" s="73"/>
      <c r="JZF106" s="74"/>
      <c r="JZG106" s="74"/>
      <c r="JZH106" s="62"/>
      <c r="JZI106" s="75"/>
      <c r="JZJ106" s="76"/>
      <c r="JZK106" s="216"/>
      <c r="JZL106" s="75"/>
      <c r="JZM106" s="75"/>
      <c r="JZN106" s="204"/>
      <c r="JZO106" s="205"/>
      <c r="JZP106" s="72"/>
      <c r="JZQ106" s="70"/>
      <c r="JZR106" s="73"/>
      <c r="JZS106" s="74"/>
      <c r="JZT106" s="74"/>
      <c r="JZU106" s="62"/>
      <c r="JZV106" s="75"/>
      <c r="JZW106" s="76"/>
      <c r="JZX106" s="216"/>
      <c r="JZY106" s="75"/>
      <c r="JZZ106" s="75"/>
      <c r="KAA106" s="204"/>
      <c r="KAB106" s="205"/>
      <c r="KAC106" s="72"/>
      <c r="KAD106" s="70"/>
      <c r="KAE106" s="73"/>
      <c r="KAF106" s="74"/>
      <c r="KAG106" s="74"/>
      <c r="KAH106" s="62"/>
      <c r="KAI106" s="75"/>
      <c r="KAJ106" s="76"/>
      <c r="KAK106" s="216"/>
      <c r="KAL106" s="75"/>
      <c r="KAM106" s="75"/>
      <c r="KAN106" s="204"/>
      <c r="KAO106" s="205"/>
      <c r="KAP106" s="72"/>
      <c r="KAQ106" s="70"/>
      <c r="KAR106" s="73"/>
      <c r="KAS106" s="74"/>
      <c r="KAT106" s="74"/>
      <c r="KAU106" s="62"/>
      <c r="KAV106" s="75"/>
      <c r="KAW106" s="76"/>
      <c r="KAX106" s="216"/>
      <c r="KAY106" s="75"/>
      <c r="KAZ106" s="75"/>
      <c r="KBA106" s="204"/>
      <c r="KBB106" s="205"/>
      <c r="KBC106" s="72"/>
      <c r="KBD106" s="70"/>
      <c r="KBE106" s="73"/>
      <c r="KBF106" s="74"/>
      <c r="KBG106" s="74"/>
      <c r="KBH106" s="62"/>
      <c r="KBI106" s="75"/>
      <c r="KBJ106" s="76"/>
      <c r="KBK106" s="216"/>
      <c r="KBL106" s="75"/>
      <c r="KBM106" s="75"/>
      <c r="KBN106" s="204"/>
      <c r="KBO106" s="205"/>
      <c r="KBP106" s="72"/>
      <c r="KBQ106" s="70"/>
      <c r="KBR106" s="73"/>
      <c r="KBS106" s="74"/>
      <c r="KBT106" s="74"/>
      <c r="KBU106" s="62"/>
      <c r="KBV106" s="75"/>
      <c r="KBW106" s="76"/>
      <c r="KBX106" s="216"/>
      <c r="KBY106" s="75"/>
      <c r="KBZ106" s="75"/>
      <c r="KCA106" s="204"/>
      <c r="KCB106" s="205"/>
      <c r="KCC106" s="72"/>
      <c r="KCD106" s="70"/>
      <c r="KCE106" s="73"/>
      <c r="KCF106" s="74"/>
      <c r="KCG106" s="74"/>
      <c r="KCH106" s="62"/>
      <c r="KCI106" s="75"/>
      <c r="KCJ106" s="76"/>
      <c r="KCK106" s="216"/>
      <c r="KCL106" s="75"/>
      <c r="KCM106" s="75"/>
      <c r="KCN106" s="204"/>
      <c r="KCO106" s="205"/>
      <c r="KCP106" s="72"/>
      <c r="KCQ106" s="70"/>
      <c r="KCR106" s="73"/>
      <c r="KCS106" s="74"/>
      <c r="KCT106" s="74"/>
      <c r="KCU106" s="62"/>
      <c r="KCV106" s="75"/>
      <c r="KCW106" s="76"/>
      <c r="KCX106" s="216"/>
      <c r="KCY106" s="75"/>
      <c r="KCZ106" s="75"/>
      <c r="KDA106" s="204"/>
      <c r="KDB106" s="205"/>
      <c r="KDC106" s="72"/>
      <c r="KDD106" s="70"/>
      <c r="KDE106" s="73"/>
      <c r="KDF106" s="74"/>
      <c r="KDG106" s="74"/>
      <c r="KDH106" s="62"/>
      <c r="KDI106" s="75"/>
      <c r="KDJ106" s="76"/>
      <c r="KDK106" s="216"/>
      <c r="KDL106" s="75"/>
      <c r="KDM106" s="75"/>
      <c r="KDN106" s="204"/>
      <c r="KDO106" s="205"/>
      <c r="KDP106" s="72"/>
      <c r="KDQ106" s="70"/>
      <c r="KDR106" s="73"/>
      <c r="KDS106" s="74"/>
      <c r="KDT106" s="74"/>
      <c r="KDU106" s="62"/>
      <c r="KDV106" s="75"/>
      <c r="KDW106" s="76"/>
      <c r="KDX106" s="216"/>
      <c r="KDY106" s="75"/>
      <c r="KDZ106" s="75"/>
      <c r="KEA106" s="204"/>
      <c r="KEB106" s="205"/>
      <c r="KEC106" s="72"/>
      <c r="KED106" s="70"/>
      <c r="KEE106" s="73"/>
      <c r="KEF106" s="74"/>
      <c r="KEG106" s="74"/>
      <c r="KEH106" s="62"/>
      <c r="KEI106" s="75"/>
      <c r="KEJ106" s="76"/>
      <c r="KEK106" s="216"/>
      <c r="KEL106" s="75"/>
      <c r="KEM106" s="75"/>
      <c r="KEN106" s="204"/>
      <c r="KEO106" s="205"/>
      <c r="KEP106" s="72"/>
      <c r="KEQ106" s="70"/>
      <c r="KER106" s="73"/>
      <c r="KES106" s="74"/>
      <c r="KET106" s="74"/>
      <c r="KEU106" s="62"/>
      <c r="KEV106" s="75"/>
      <c r="KEW106" s="76"/>
      <c r="KEX106" s="216"/>
      <c r="KEY106" s="75"/>
      <c r="KEZ106" s="75"/>
      <c r="KFA106" s="204"/>
      <c r="KFB106" s="205"/>
      <c r="KFC106" s="72"/>
      <c r="KFD106" s="70"/>
      <c r="KFE106" s="73"/>
      <c r="KFF106" s="74"/>
      <c r="KFG106" s="74"/>
      <c r="KFH106" s="62"/>
      <c r="KFI106" s="75"/>
      <c r="KFJ106" s="76"/>
      <c r="KFK106" s="216"/>
      <c r="KFL106" s="75"/>
      <c r="KFM106" s="75"/>
      <c r="KFN106" s="204"/>
      <c r="KFO106" s="205"/>
      <c r="KFP106" s="72"/>
      <c r="KFQ106" s="70"/>
      <c r="KFR106" s="73"/>
      <c r="KFS106" s="74"/>
      <c r="KFT106" s="74"/>
      <c r="KFU106" s="62"/>
      <c r="KFV106" s="75"/>
      <c r="KFW106" s="76"/>
      <c r="KFX106" s="216"/>
      <c r="KFY106" s="75"/>
      <c r="KFZ106" s="75"/>
      <c r="KGA106" s="204"/>
      <c r="KGB106" s="205"/>
      <c r="KGC106" s="72"/>
      <c r="KGD106" s="70"/>
      <c r="KGE106" s="73"/>
      <c r="KGF106" s="74"/>
      <c r="KGG106" s="74"/>
      <c r="KGH106" s="62"/>
      <c r="KGI106" s="75"/>
      <c r="KGJ106" s="76"/>
      <c r="KGK106" s="216"/>
      <c r="KGL106" s="75"/>
      <c r="KGM106" s="75"/>
      <c r="KGN106" s="204"/>
      <c r="KGO106" s="205"/>
      <c r="KGP106" s="72"/>
      <c r="KGQ106" s="70"/>
      <c r="KGR106" s="73"/>
      <c r="KGS106" s="74"/>
      <c r="KGT106" s="74"/>
      <c r="KGU106" s="62"/>
      <c r="KGV106" s="75"/>
      <c r="KGW106" s="76"/>
      <c r="KGX106" s="216"/>
      <c r="KGY106" s="75"/>
      <c r="KGZ106" s="75"/>
      <c r="KHA106" s="204"/>
      <c r="KHB106" s="205"/>
      <c r="KHC106" s="72"/>
      <c r="KHD106" s="70"/>
      <c r="KHE106" s="73"/>
      <c r="KHF106" s="74"/>
      <c r="KHG106" s="74"/>
      <c r="KHH106" s="62"/>
      <c r="KHI106" s="75"/>
      <c r="KHJ106" s="76"/>
      <c r="KHK106" s="216"/>
      <c r="KHL106" s="75"/>
      <c r="KHM106" s="75"/>
      <c r="KHN106" s="204"/>
      <c r="KHO106" s="205"/>
      <c r="KHP106" s="72"/>
      <c r="KHQ106" s="70"/>
      <c r="KHR106" s="73"/>
      <c r="KHS106" s="74"/>
      <c r="KHT106" s="74"/>
      <c r="KHU106" s="62"/>
      <c r="KHV106" s="75"/>
      <c r="KHW106" s="76"/>
      <c r="KHX106" s="216"/>
      <c r="KHY106" s="75"/>
      <c r="KHZ106" s="75"/>
      <c r="KIA106" s="204"/>
      <c r="KIB106" s="205"/>
      <c r="KIC106" s="72"/>
      <c r="KID106" s="70"/>
      <c r="KIE106" s="73"/>
      <c r="KIF106" s="74"/>
      <c r="KIG106" s="74"/>
      <c r="KIH106" s="62"/>
      <c r="KII106" s="75"/>
      <c r="KIJ106" s="76"/>
      <c r="KIK106" s="216"/>
      <c r="KIL106" s="75"/>
      <c r="KIM106" s="75"/>
      <c r="KIN106" s="204"/>
      <c r="KIO106" s="205"/>
      <c r="KIP106" s="72"/>
      <c r="KIQ106" s="70"/>
      <c r="KIR106" s="73"/>
      <c r="KIS106" s="74"/>
      <c r="KIT106" s="74"/>
      <c r="KIU106" s="62"/>
      <c r="KIV106" s="75"/>
      <c r="KIW106" s="76"/>
      <c r="KIX106" s="216"/>
      <c r="KIY106" s="75"/>
      <c r="KIZ106" s="75"/>
      <c r="KJA106" s="204"/>
      <c r="KJB106" s="205"/>
      <c r="KJC106" s="72"/>
      <c r="KJD106" s="70"/>
      <c r="KJE106" s="73"/>
      <c r="KJF106" s="74"/>
      <c r="KJG106" s="74"/>
      <c r="KJH106" s="62"/>
      <c r="KJI106" s="75"/>
      <c r="KJJ106" s="76"/>
      <c r="KJK106" s="216"/>
      <c r="KJL106" s="75"/>
      <c r="KJM106" s="75"/>
      <c r="KJN106" s="204"/>
      <c r="KJO106" s="205"/>
      <c r="KJP106" s="72"/>
      <c r="KJQ106" s="70"/>
      <c r="KJR106" s="73"/>
      <c r="KJS106" s="74"/>
      <c r="KJT106" s="74"/>
      <c r="KJU106" s="62"/>
      <c r="KJV106" s="75"/>
      <c r="KJW106" s="76"/>
      <c r="KJX106" s="216"/>
      <c r="KJY106" s="75"/>
      <c r="KJZ106" s="75"/>
      <c r="KKA106" s="204"/>
      <c r="KKB106" s="205"/>
      <c r="KKC106" s="72"/>
      <c r="KKD106" s="70"/>
      <c r="KKE106" s="73"/>
      <c r="KKF106" s="74"/>
      <c r="KKG106" s="74"/>
      <c r="KKH106" s="62"/>
      <c r="KKI106" s="75"/>
      <c r="KKJ106" s="76"/>
      <c r="KKK106" s="216"/>
      <c r="KKL106" s="75"/>
      <c r="KKM106" s="75"/>
      <c r="KKN106" s="204"/>
      <c r="KKO106" s="205"/>
      <c r="KKP106" s="72"/>
      <c r="KKQ106" s="70"/>
      <c r="KKR106" s="73"/>
      <c r="KKS106" s="74"/>
      <c r="KKT106" s="74"/>
      <c r="KKU106" s="62"/>
      <c r="KKV106" s="75"/>
      <c r="KKW106" s="76"/>
      <c r="KKX106" s="216"/>
      <c r="KKY106" s="75"/>
      <c r="KKZ106" s="75"/>
      <c r="KLA106" s="204"/>
      <c r="KLB106" s="205"/>
      <c r="KLC106" s="72"/>
      <c r="KLD106" s="70"/>
      <c r="KLE106" s="73"/>
      <c r="KLF106" s="74"/>
      <c r="KLG106" s="74"/>
      <c r="KLH106" s="62"/>
      <c r="KLI106" s="75"/>
      <c r="KLJ106" s="76"/>
      <c r="KLK106" s="216"/>
      <c r="KLL106" s="75"/>
      <c r="KLM106" s="75"/>
      <c r="KLN106" s="204"/>
      <c r="KLO106" s="205"/>
      <c r="KLP106" s="72"/>
      <c r="KLQ106" s="70"/>
      <c r="KLR106" s="73"/>
      <c r="KLS106" s="74"/>
      <c r="KLT106" s="74"/>
      <c r="KLU106" s="62"/>
      <c r="KLV106" s="75"/>
      <c r="KLW106" s="76"/>
      <c r="KLX106" s="216"/>
      <c r="KLY106" s="75"/>
      <c r="KLZ106" s="75"/>
      <c r="KMA106" s="204"/>
      <c r="KMB106" s="205"/>
      <c r="KMC106" s="72"/>
      <c r="KMD106" s="70"/>
      <c r="KME106" s="73"/>
      <c r="KMF106" s="74"/>
      <c r="KMG106" s="74"/>
      <c r="KMH106" s="62"/>
      <c r="KMI106" s="75"/>
      <c r="KMJ106" s="76"/>
      <c r="KMK106" s="216"/>
      <c r="KML106" s="75"/>
      <c r="KMM106" s="75"/>
      <c r="KMN106" s="204"/>
      <c r="KMO106" s="205"/>
      <c r="KMP106" s="72"/>
      <c r="KMQ106" s="70"/>
      <c r="KMR106" s="73"/>
      <c r="KMS106" s="74"/>
      <c r="KMT106" s="74"/>
      <c r="KMU106" s="62"/>
      <c r="KMV106" s="75"/>
      <c r="KMW106" s="76"/>
      <c r="KMX106" s="216"/>
      <c r="KMY106" s="75"/>
      <c r="KMZ106" s="75"/>
      <c r="KNA106" s="204"/>
      <c r="KNB106" s="205"/>
      <c r="KNC106" s="72"/>
      <c r="KND106" s="70"/>
      <c r="KNE106" s="73"/>
      <c r="KNF106" s="74"/>
      <c r="KNG106" s="74"/>
      <c r="KNH106" s="62"/>
      <c r="KNI106" s="75"/>
      <c r="KNJ106" s="76"/>
      <c r="KNK106" s="216"/>
      <c r="KNL106" s="75"/>
      <c r="KNM106" s="75"/>
      <c r="KNN106" s="204"/>
      <c r="KNO106" s="205"/>
      <c r="KNP106" s="72"/>
      <c r="KNQ106" s="70"/>
      <c r="KNR106" s="73"/>
      <c r="KNS106" s="74"/>
      <c r="KNT106" s="74"/>
      <c r="KNU106" s="62"/>
      <c r="KNV106" s="75"/>
      <c r="KNW106" s="76"/>
      <c r="KNX106" s="216"/>
      <c r="KNY106" s="75"/>
      <c r="KNZ106" s="75"/>
      <c r="KOA106" s="204"/>
      <c r="KOB106" s="205"/>
      <c r="KOC106" s="72"/>
      <c r="KOD106" s="70"/>
      <c r="KOE106" s="73"/>
      <c r="KOF106" s="74"/>
      <c r="KOG106" s="74"/>
      <c r="KOH106" s="62"/>
      <c r="KOI106" s="75"/>
      <c r="KOJ106" s="76"/>
      <c r="KOK106" s="216"/>
      <c r="KOL106" s="75"/>
      <c r="KOM106" s="75"/>
      <c r="KON106" s="204"/>
      <c r="KOO106" s="205"/>
      <c r="KOP106" s="72"/>
      <c r="KOQ106" s="70"/>
      <c r="KOR106" s="73"/>
      <c r="KOS106" s="74"/>
      <c r="KOT106" s="74"/>
      <c r="KOU106" s="62"/>
      <c r="KOV106" s="75"/>
      <c r="KOW106" s="76"/>
      <c r="KOX106" s="216"/>
      <c r="KOY106" s="75"/>
      <c r="KOZ106" s="75"/>
      <c r="KPA106" s="204"/>
      <c r="KPB106" s="205"/>
      <c r="KPC106" s="72"/>
      <c r="KPD106" s="70"/>
      <c r="KPE106" s="73"/>
      <c r="KPF106" s="74"/>
      <c r="KPG106" s="74"/>
      <c r="KPH106" s="62"/>
      <c r="KPI106" s="75"/>
      <c r="KPJ106" s="76"/>
      <c r="KPK106" s="216"/>
      <c r="KPL106" s="75"/>
      <c r="KPM106" s="75"/>
      <c r="KPN106" s="204"/>
      <c r="KPO106" s="205"/>
      <c r="KPP106" s="72"/>
      <c r="KPQ106" s="70"/>
      <c r="KPR106" s="73"/>
      <c r="KPS106" s="74"/>
      <c r="KPT106" s="74"/>
      <c r="KPU106" s="62"/>
      <c r="KPV106" s="75"/>
      <c r="KPW106" s="76"/>
      <c r="KPX106" s="216"/>
      <c r="KPY106" s="75"/>
      <c r="KPZ106" s="75"/>
      <c r="KQA106" s="204"/>
      <c r="KQB106" s="205"/>
      <c r="KQC106" s="72"/>
      <c r="KQD106" s="70"/>
      <c r="KQE106" s="73"/>
      <c r="KQF106" s="74"/>
      <c r="KQG106" s="74"/>
      <c r="KQH106" s="62"/>
      <c r="KQI106" s="75"/>
      <c r="KQJ106" s="76"/>
      <c r="KQK106" s="216"/>
      <c r="KQL106" s="75"/>
      <c r="KQM106" s="75"/>
      <c r="KQN106" s="204"/>
      <c r="KQO106" s="205"/>
      <c r="KQP106" s="72"/>
      <c r="KQQ106" s="70"/>
      <c r="KQR106" s="73"/>
      <c r="KQS106" s="74"/>
      <c r="KQT106" s="74"/>
      <c r="KQU106" s="62"/>
      <c r="KQV106" s="75"/>
      <c r="KQW106" s="76"/>
      <c r="KQX106" s="216"/>
      <c r="KQY106" s="75"/>
      <c r="KQZ106" s="75"/>
      <c r="KRA106" s="204"/>
      <c r="KRB106" s="205"/>
      <c r="KRC106" s="72"/>
      <c r="KRD106" s="70"/>
      <c r="KRE106" s="73"/>
      <c r="KRF106" s="74"/>
      <c r="KRG106" s="74"/>
      <c r="KRH106" s="62"/>
      <c r="KRI106" s="75"/>
      <c r="KRJ106" s="76"/>
      <c r="KRK106" s="216"/>
      <c r="KRL106" s="75"/>
      <c r="KRM106" s="75"/>
      <c r="KRN106" s="204"/>
      <c r="KRO106" s="205"/>
      <c r="KRP106" s="72"/>
      <c r="KRQ106" s="70"/>
      <c r="KRR106" s="73"/>
      <c r="KRS106" s="74"/>
      <c r="KRT106" s="74"/>
      <c r="KRU106" s="62"/>
      <c r="KRV106" s="75"/>
      <c r="KRW106" s="76"/>
      <c r="KRX106" s="216"/>
      <c r="KRY106" s="75"/>
      <c r="KRZ106" s="75"/>
      <c r="KSA106" s="204"/>
      <c r="KSB106" s="205"/>
      <c r="KSC106" s="72"/>
      <c r="KSD106" s="70"/>
      <c r="KSE106" s="73"/>
      <c r="KSF106" s="74"/>
      <c r="KSG106" s="74"/>
      <c r="KSH106" s="62"/>
      <c r="KSI106" s="75"/>
      <c r="KSJ106" s="76"/>
      <c r="KSK106" s="216"/>
      <c r="KSL106" s="75"/>
      <c r="KSM106" s="75"/>
      <c r="KSN106" s="204"/>
      <c r="KSO106" s="205"/>
      <c r="KSP106" s="72"/>
      <c r="KSQ106" s="70"/>
      <c r="KSR106" s="73"/>
      <c r="KSS106" s="74"/>
      <c r="KST106" s="74"/>
      <c r="KSU106" s="62"/>
      <c r="KSV106" s="75"/>
      <c r="KSW106" s="76"/>
      <c r="KSX106" s="216"/>
      <c r="KSY106" s="75"/>
      <c r="KSZ106" s="75"/>
      <c r="KTA106" s="204"/>
      <c r="KTB106" s="205"/>
      <c r="KTC106" s="72"/>
      <c r="KTD106" s="70"/>
      <c r="KTE106" s="73"/>
      <c r="KTF106" s="74"/>
      <c r="KTG106" s="74"/>
      <c r="KTH106" s="62"/>
      <c r="KTI106" s="75"/>
      <c r="KTJ106" s="76"/>
      <c r="KTK106" s="216"/>
      <c r="KTL106" s="75"/>
      <c r="KTM106" s="75"/>
      <c r="KTN106" s="204"/>
      <c r="KTO106" s="205"/>
      <c r="KTP106" s="72"/>
      <c r="KTQ106" s="70"/>
      <c r="KTR106" s="73"/>
      <c r="KTS106" s="74"/>
      <c r="KTT106" s="74"/>
      <c r="KTU106" s="62"/>
      <c r="KTV106" s="75"/>
      <c r="KTW106" s="76"/>
      <c r="KTX106" s="216"/>
      <c r="KTY106" s="75"/>
      <c r="KTZ106" s="75"/>
      <c r="KUA106" s="204"/>
      <c r="KUB106" s="205"/>
      <c r="KUC106" s="72"/>
      <c r="KUD106" s="70"/>
      <c r="KUE106" s="73"/>
      <c r="KUF106" s="74"/>
      <c r="KUG106" s="74"/>
      <c r="KUH106" s="62"/>
      <c r="KUI106" s="75"/>
      <c r="KUJ106" s="76"/>
      <c r="KUK106" s="216"/>
      <c r="KUL106" s="75"/>
      <c r="KUM106" s="75"/>
      <c r="KUN106" s="204"/>
      <c r="KUO106" s="205"/>
      <c r="KUP106" s="72"/>
      <c r="KUQ106" s="70"/>
      <c r="KUR106" s="73"/>
      <c r="KUS106" s="74"/>
      <c r="KUT106" s="74"/>
      <c r="KUU106" s="62"/>
      <c r="KUV106" s="75"/>
      <c r="KUW106" s="76"/>
      <c r="KUX106" s="216"/>
      <c r="KUY106" s="75"/>
      <c r="KUZ106" s="75"/>
      <c r="KVA106" s="204"/>
      <c r="KVB106" s="205"/>
      <c r="KVC106" s="72"/>
      <c r="KVD106" s="70"/>
      <c r="KVE106" s="73"/>
      <c r="KVF106" s="74"/>
      <c r="KVG106" s="74"/>
      <c r="KVH106" s="62"/>
      <c r="KVI106" s="75"/>
      <c r="KVJ106" s="76"/>
      <c r="KVK106" s="216"/>
      <c r="KVL106" s="75"/>
      <c r="KVM106" s="75"/>
      <c r="KVN106" s="204"/>
      <c r="KVO106" s="205"/>
      <c r="KVP106" s="72"/>
      <c r="KVQ106" s="70"/>
      <c r="KVR106" s="73"/>
      <c r="KVS106" s="74"/>
      <c r="KVT106" s="74"/>
      <c r="KVU106" s="62"/>
      <c r="KVV106" s="75"/>
      <c r="KVW106" s="76"/>
      <c r="KVX106" s="216"/>
      <c r="KVY106" s="75"/>
      <c r="KVZ106" s="75"/>
      <c r="KWA106" s="204"/>
      <c r="KWB106" s="205"/>
      <c r="KWC106" s="72"/>
      <c r="KWD106" s="70"/>
      <c r="KWE106" s="73"/>
      <c r="KWF106" s="74"/>
      <c r="KWG106" s="74"/>
      <c r="KWH106" s="62"/>
      <c r="KWI106" s="75"/>
      <c r="KWJ106" s="76"/>
      <c r="KWK106" s="216"/>
      <c r="KWL106" s="75"/>
      <c r="KWM106" s="75"/>
      <c r="KWN106" s="204"/>
      <c r="KWO106" s="205"/>
      <c r="KWP106" s="72"/>
      <c r="KWQ106" s="70"/>
      <c r="KWR106" s="73"/>
      <c r="KWS106" s="74"/>
      <c r="KWT106" s="74"/>
      <c r="KWU106" s="62"/>
      <c r="KWV106" s="75"/>
      <c r="KWW106" s="76"/>
      <c r="KWX106" s="216"/>
      <c r="KWY106" s="75"/>
      <c r="KWZ106" s="75"/>
      <c r="KXA106" s="204"/>
      <c r="KXB106" s="205"/>
      <c r="KXC106" s="72"/>
      <c r="KXD106" s="70"/>
      <c r="KXE106" s="73"/>
      <c r="KXF106" s="74"/>
      <c r="KXG106" s="74"/>
      <c r="KXH106" s="62"/>
      <c r="KXI106" s="75"/>
      <c r="KXJ106" s="76"/>
      <c r="KXK106" s="216"/>
      <c r="KXL106" s="75"/>
      <c r="KXM106" s="75"/>
      <c r="KXN106" s="204"/>
      <c r="KXO106" s="205"/>
      <c r="KXP106" s="72"/>
      <c r="KXQ106" s="70"/>
      <c r="KXR106" s="73"/>
      <c r="KXS106" s="74"/>
      <c r="KXT106" s="74"/>
      <c r="KXU106" s="62"/>
      <c r="KXV106" s="75"/>
      <c r="KXW106" s="76"/>
      <c r="KXX106" s="216"/>
      <c r="KXY106" s="75"/>
      <c r="KXZ106" s="75"/>
      <c r="KYA106" s="204"/>
      <c r="KYB106" s="205"/>
      <c r="KYC106" s="72"/>
      <c r="KYD106" s="70"/>
      <c r="KYE106" s="73"/>
      <c r="KYF106" s="74"/>
      <c r="KYG106" s="74"/>
      <c r="KYH106" s="62"/>
      <c r="KYI106" s="75"/>
      <c r="KYJ106" s="76"/>
      <c r="KYK106" s="216"/>
      <c r="KYL106" s="75"/>
      <c r="KYM106" s="75"/>
      <c r="KYN106" s="204"/>
      <c r="KYO106" s="205"/>
      <c r="KYP106" s="72"/>
      <c r="KYQ106" s="70"/>
      <c r="KYR106" s="73"/>
      <c r="KYS106" s="74"/>
      <c r="KYT106" s="74"/>
      <c r="KYU106" s="62"/>
      <c r="KYV106" s="75"/>
      <c r="KYW106" s="76"/>
      <c r="KYX106" s="216"/>
      <c r="KYY106" s="75"/>
      <c r="KYZ106" s="75"/>
      <c r="KZA106" s="204"/>
      <c r="KZB106" s="205"/>
      <c r="KZC106" s="72"/>
      <c r="KZD106" s="70"/>
      <c r="KZE106" s="73"/>
      <c r="KZF106" s="74"/>
      <c r="KZG106" s="74"/>
      <c r="KZH106" s="62"/>
      <c r="KZI106" s="75"/>
      <c r="KZJ106" s="76"/>
      <c r="KZK106" s="216"/>
      <c r="KZL106" s="75"/>
      <c r="KZM106" s="75"/>
      <c r="KZN106" s="204"/>
      <c r="KZO106" s="205"/>
      <c r="KZP106" s="72"/>
      <c r="KZQ106" s="70"/>
      <c r="KZR106" s="73"/>
      <c r="KZS106" s="74"/>
      <c r="KZT106" s="74"/>
      <c r="KZU106" s="62"/>
      <c r="KZV106" s="75"/>
      <c r="KZW106" s="76"/>
      <c r="KZX106" s="216"/>
      <c r="KZY106" s="75"/>
      <c r="KZZ106" s="75"/>
      <c r="LAA106" s="204"/>
      <c r="LAB106" s="205"/>
      <c r="LAC106" s="72"/>
      <c r="LAD106" s="70"/>
      <c r="LAE106" s="73"/>
      <c r="LAF106" s="74"/>
      <c r="LAG106" s="74"/>
      <c r="LAH106" s="62"/>
      <c r="LAI106" s="75"/>
      <c r="LAJ106" s="76"/>
      <c r="LAK106" s="216"/>
      <c r="LAL106" s="75"/>
      <c r="LAM106" s="75"/>
      <c r="LAN106" s="204"/>
      <c r="LAO106" s="205"/>
      <c r="LAP106" s="72"/>
      <c r="LAQ106" s="70"/>
      <c r="LAR106" s="73"/>
      <c r="LAS106" s="74"/>
      <c r="LAT106" s="74"/>
      <c r="LAU106" s="62"/>
      <c r="LAV106" s="75"/>
      <c r="LAW106" s="76"/>
      <c r="LAX106" s="216"/>
      <c r="LAY106" s="75"/>
      <c r="LAZ106" s="75"/>
      <c r="LBA106" s="204"/>
      <c r="LBB106" s="205"/>
      <c r="LBC106" s="72"/>
      <c r="LBD106" s="70"/>
      <c r="LBE106" s="73"/>
      <c r="LBF106" s="74"/>
      <c r="LBG106" s="74"/>
      <c r="LBH106" s="62"/>
      <c r="LBI106" s="75"/>
      <c r="LBJ106" s="76"/>
      <c r="LBK106" s="216"/>
      <c r="LBL106" s="75"/>
      <c r="LBM106" s="75"/>
      <c r="LBN106" s="204"/>
      <c r="LBO106" s="205"/>
      <c r="LBP106" s="72"/>
      <c r="LBQ106" s="70"/>
      <c r="LBR106" s="73"/>
      <c r="LBS106" s="74"/>
      <c r="LBT106" s="74"/>
      <c r="LBU106" s="62"/>
      <c r="LBV106" s="75"/>
      <c r="LBW106" s="76"/>
      <c r="LBX106" s="216"/>
      <c r="LBY106" s="75"/>
      <c r="LBZ106" s="75"/>
      <c r="LCA106" s="204"/>
      <c r="LCB106" s="205"/>
      <c r="LCC106" s="72"/>
      <c r="LCD106" s="70"/>
      <c r="LCE106" s="73"/>
      <c r="LCF106" s="74"/>
      <c r="LCG106" s="74"/>
      <c r="LCH106" s="62"/>
      <c r="LCI106" s="75"/>
      <c r="LCJ106" s="76"/>
      <c r="LCK106" s="216"/>
      <c r="LCL106" s="75"/>
      <c r="LCM106" s="75"/>
      <c r="LCN106" s="204"/>
      <c r="LCO106" s="205"/>
      <c r="LCP106" s="72"/>
      <c r="LCQ106" s="70"/>
      <c r="LCR106" s="73"/>
      <c r="LCS106" s="74"/>
      <c r="LCT106" s="74"/>
      <c r="LCU106" s="62"/>
      <c r="LCV106" s="75"/>
      <c r="LCW106" s="76"/>
      <c r="LCX106" s="216"/>
      <c r="LCY106" s="75"/>
      <c r="LCZ106" s="75"/>
      <c r="LDA106" s="204"/>
      <c r="LDB106" s="205"/>
      <c r="LDC106" s="72"/>
      <c r="LDD106" s="70"/>
      <c r="LDE106" s="73"/>
      <c r="LDF106" s="74"/>
      <c r="LDG106" s="74"/>
      <c r="LDH106" s="62"/>
      <c r="LDI106" s="75"/>
      <c r="LDJ106" s="76"/>
      <c r="LDK106" s="216"/>
      <c r="LDL106" s="75"/>
      <c r="LDM106" s="75"/>
      <c r="LDN106" s="204"/>
      <c r="LDO106" s="205"/>
      <c r="LDP106" s="72"/>
      <c r="LDQ106" s="70"/>
      <c r="LDR106" s="73"/>
      <c r="LDS106" s="74"/>
      <c r="LDT106" s="74"/>
      <c r="LDU106" s="62"/>
      <c r="LDV106" s="75"/>
      <c r="LDW106" s="76"/>
      <c r="LDX106" s="216"/>
      <c r="LDY106" s="75"/>
      <c r="LDZ106" s="75"/>
      <c r="LEA106" s="204"/>
      <c r="LEB106" s="205"/>
      <c r="LEC106" s="72"/>
      <c r="LED106" s="70"/>
      <c r="LEE106" s="73"/>
      <c r="LEF106" s="74"/>
      <c r="LEG106" s="74"/>
      <c r="LEH106" s="62"/>
      <c r="LEI106" s="75"/>
      <c r="LEJ106" s="76"/>
      <c r="LEK106" s="216"/>
      <c r="LEL106" s="75"/>
      <c r="LEM106" s="75"/>
      <c r="LEN106" s="204"/>
      <c r="LEO106" s="205"/>
      <c r="LEP106" s="72"/>
      <c r="LEQ106" s="70"/>
      <c r="LER106" s="73"/>
      <c r="LES106" s="74"/>
      <c r="LET106" s="74"/>
      <c r="LEU106" s="62"/>
      <c r="LEV106" s="75"/>
      <c r="LEW106" s="76"/>
      <c r="LEX106" s="216"/>
      <c r="LEY106" s="75"/>
      <c r="LEZ106" s="75"/>
      <c r="LFA106" s="204"/>
      <c r="LFB106" s="205"/>
      <c r="LFC106" s="72"/>
      <c r="LFD106" s="70"/>
      <c r="LFE106" s="73"/>
      <c r="LFF106" s="74"/>
      <c r="LFG106" s="74"/>
      <c r="LFH106" s="62"/>
      <c r="LFI106" s="75"/>
      <c r="LFJ106" s="76"/>
      <c r="LFK106" s="216"/>
      <c r="LFL106" s="75"/>
      <c r="LFM106" s="75"/>
      <c r="LFN106" s="204"/>
      <c r="LFO106" s="205"/>
      <c r="LFP106" s="72"/>
      <c r="LFQ106" s="70"/>
      <c r="LFR106" s="73"/>
      <c r="LFS106" s="74"/>
      <c r="LFT106" s="74"/>
      <c r="LFU106" s="62"/>
      <c r="LFV106" s="75"/>
      <c r="LFW106" s="76"/>
      <c r="LFX106" s="216"/>
      <c r="LFY106" s="75"/>
      <c r="LFZ106" s="75"/>
      <c r="LGA106" s="204"/>
      <c r="LGB106" s="205"/>
      <c r="LGC106" s="72"/>
      <c r="LGD106" s="70"/>
      <c r="LGE106" s="73"/>
      <c r="LGF106" s="74"/>
      <c r="LGG106" s="74"/>
      <c r="LGH106" s="62"/>
      <c r="LGI106" s="75"/>
      <c r="LGJ106" s="76"/>
      <c r="LGK106" s="216"/>
      <c r="LGL106" s="75"/>
      <c r="LGM106" s="75"/>
      <c r="LGN106" s="204"/>
      <c r="LGO106" s="205"/>
      <c r="LGP106" s="72"/>
      <c r="LGQ106" s="70"/>
      <c r="LGR106" s="73"/>
      <c r="LGS106" s="74"/>
      <c r="LGT106" s="74"/>
      <c r="LGU106" s="62"/>
      <c r="LGV106" s="75"/>
      <c r="LGW106" s="76"/>
      <c r="LGX106" s="216"/>
      <c r="LGY106" s="75"/>
      <c r="LGZ106" s="75"/>
      <c r="LHA106" s="204"/>
      <c r="LHB106" s="205"/>
      <c r="LHC106" s="72"/>
      <c r="LHD106" s="70"/>
      <c r="LHE106" s="73"/>
      <c r="LHF106" s="74"/>
      <c r="LHG106" s="74"/>
      <c r="LHH106" s="62"/>
      <c r="LHI106" s="75"/>
      <c r="LHJ106" s="76"/>
      <c r="LHK106" s="216"/>
      <c r="LHL106" s="75"/>
      <c r="LHM106" s="75"/>
      <c r="LHN106" s="204"/>
      <c r="LHO106" s="205"/>
      <c r="LHP106" s="72"/>
      <c r="LHQ106" s="70"/>
      <c r="LHR106" s="73"/>
      <c r="LHS106" s="74"/>
      <c r="LHT106" s="74"/>
      <c r="LHU106" s="62"/>
      <c r="LHV106" s="75"/>
      <c r="LHW106" s="76"/>
      <c r="LHX106" s="216"/>
      <c r="LHY106" s="75"/>
      <c r="LHZ106" s="75"/>
      <c r="LIA106" s="204"/>
      <c r="LIB106" s="205"/>
      <c r="LIC106" s="72"/>
      <c r="LID106" s="70"/>
      <c r="LIE106" s="73"/>
      <c r="LIF106" s="74"/>
      <c r="LIG106" s="74"/>
      <c r="LIH106" s="62"/>
      <c r="LII106" s="75"/>
      <c r="LIJ106" s="76"/>
      <c r="LIK106" s="216"/>
      <c r="LIL106" s="75"/>
      <c r="LIM106" s="75"/>
      <c r="LIN106" s="204"/>
      <c r="LIO106" s="205"/>
      <c r="LIP106" s="72"/>
      <c r="LIQ106" s="70"/>
      <c r="LIR106" s="73"/>
      <c r="LIS106" s="74"/>
      <c r="LIT106" s="74"/>
      <c r="LIU106" s="62"/>
      <c r="LIV106" s="75"/>
      <c r="LIW106" s="76"/>
      <c r="LIX106" s="216"/>
      <c r="LIY106" s="75"/>
      <c r="LIZ106" s="75"/>
      <c r="LJA106" s="204"/>
      <c r="LJB106" s="205"/>
      <c r="LJC106" s="72"/>
      <c r="LJD106" s="70"/>
      <c r="LJE106" s="73"/>
      <c r="LJF106" s="74"/>
      <c r="LJG106" s="74"/>
      <c r="LJH106" s="62"/>
      <c r="LJI106" s="75"/>
      <c r="LJJ106" s="76"/>
      <c r="LJK106" s="216"/>
      <c r="LJL106" s="75"/>
      <c r="LJM106" s="75"/>
      <c r="LJN106" s="204"/>
      <c r="LJO106" s="205"/>
      <c r="LJP106" s="72"/>
      <c r="LJQ106" s="70"/>
      <c r="LJR106" s="73"/>
      <c r="LJS106" s="74"/>
      <c r="LJT106" s="74"/>
      <c r="LJU106" s="62"/>
      <c r="LJV106" s="75"/>
      <c r="LJW106" s="76"/>
      <c r="LJX106" s="216"/>
      <c r="LJY106" s="75"/>
      <c r="LJZ106" s="75"/>
      <c r="LKA106" s="204"/>
      <c r="LKB106" s="205"/>
      <c r="LKC106" s="72"/>
      <c r="LKD106" s="70"/>
      <c r="LKE106" s="73"/>
      <c r="LKF106" s="74"/>
      <c r="LKG106" s="74"/>
      <c r="LKH106" s="62"/>
      <c r="LKI106" s="75"/>
      <c r="LKJ106" s="76"/>
      <c r="LKK106" s="216"/>
      <c r="LKL106" s="75"/>
      <c r="LKM106" s="75"/>
      <c r="LKN106" s="204"/>
      <c r="LKO106" s="205"/>
      <c r="LKP106" s="72"/>
      <c r="LKQ106" s="70"/>
      <c r="LKR106" s="73"/>
      <c r="LKS106" s="74"/>
      <c r="LKT106" s="74"/>
      <c r="LKU106" s="62"/>
      <c r="LKV106" s="75"/>
      <c r="LKW106" s="76"/>
      <c r="LKX106" s="216"/>
      <c r="LKY106" s="75"/>
      <c r="LKZ106" s="75"/>
      <c r="LLA106" s="204"/>
      <c r="LLB106" s="205"/>
      <c r="LLC106" s="72"/>
      <c r="LLD106" s="70"/>
      <c r="LLE106" s="73"/>
      <c r="LLF106" s="74"/>
      <c r="LLG106" s="74"/>
      <c r="LLH106" s="62"/>
      <c r="LLI106" s="75"/>
      <c r="LLJ106" s="76"/>
      <c r="LLK106" s="216"/>
      <c r="LLL106" s="75"/>
      <c r="LLM106" s="75"/>
      <c r="LLN106" s="204"/>
      <c r="LLO106" s="205"/>
      <c r="LLP106" s="72"/>
      <c r="LLQ106" s="70"/>
      <c r="LLR106" s="73"/>
      <c r="LLS106" s="74"/>
      <c r="LLT106" s="74"/>
      <c r="LLU106" s="62"/>
      <c r="LLV106" s="75"/>
      <c r="LLW106" s="76"/>
      <c r="LLX106" s="216"/>
      <c r="LLY106" s="75"/>
      <c r="LLZ106" s="75"/>
      <c r="LMA106" s="204"/>
      <c r="LMB106" s="205"/>
      <c r="LMC106" s="72"/>
      <c r="LMD106" s="70"/>
      <c r="LME106" s="73"/>
      <c r="LMF106" s="74"/>
      <c r="LMG106" s="74"/>
      <c r="LMH106" s="62"/>
      <c r="LMI106" s="75"/>
      <c r="LMJ106" s="76"/>
      <c r="LMK106" s="216"/>
      <c r="LML106" s="75"/>
      <c r="LMM106" s="75"/>
      <c r="LMN106" s="204"/>
      <c r="LMO106" s="205"/>
      <c r="LMP106" s="72"/>
      <c r="LMQ106" s="70"/>
      <c r="LMR106" s="73"/>
      <c r="LMS106" s="74"/>
      <c r="LMT106" s="74"/>
      <c r="LMU106" s="62"/>
      <c r="LMV106" s="75"/>
      <c r="LMW106" s="76"/>
      <c r="LMX106" s="216"/>
      <c r="LMY106" s="75"/>
      <c r="LMZ106" s="75"/>
      <c r="LNA106" s="204"/>
      <c r="LNB106" s="205"/>
      <c r="LNC106" s="72"/>
      <c r="LND106" s="70"/>
      <c r="LNE106" s="73"/>
      <c r="LNF106" s="74"/>
      <c r="LNG106" s="74"/>
      <c r="LNH106" s="62"/>
      <c r="LNI106" s="75"/>
      <c r="LNJ106" s="76"/>
      <c r="LNK106" s="216"/>
      <c r="LNL106" s="75"/>
      <c r="LNM106" s="75"/>
      <c r="LNN106" s="204"/>
      <c r="LNO106" s="205"/>
      <c r="LNP106" s="72"/>
      <c r="LNQ106" s="70"/>
      <c r="LNR106" s="73"/>
      <c r="LNS106" s="74"/>
      <c r="LNT106" s="74"/>
      <c r="LNU106" s="62"/>
      <c r="LNV106" s="75"/>
      <c r="LNW106" s="76"/>
      <c r="LNX106" s="216"/>
      <c r="LNY106" s="75"/>
      <c r="LNZ106" s="75"/>
      <c r="LOA106" s="204"/>
      <c r="LOB106" s="205"/>
      <c r="LOC106" s="72"/>
      <c r="LOD106" s="70"/>
      <c r="LOE106" s="73"/>
      <c r="LOF106" s="74"/>
      <c r="LOG106" s="74"/>
      <c r="LOH106" s="62"/>
      <c r="LOI106" s="75"/>
      <c r="LOJ106" s="76"/>
      <c r="LOK106" s="216"/>
      <c r="LOL106" s="75"/>
      <c r="LOM106" s="75"/>
      <c r="LON106" s="204"/>
      <c r="LOO106" s="205"/>
      <c r="LOP106" s="72"/>
      <c r="LOQ106" s="70"/>
      <c r="LOR106" s="73"/>
      <c r="LOS106" s="74"/>
      <c r="LOT106" s="74"/>
      <c r="LOU106" s="62"/>
      <c r="LOV106" s="75"/>
      <c r="LOW106" s="76"/>
      <c r="LOX106" s="216"/>
      <c r="LOY106" s="75"/>
      <c r="LOZ106" s="75"/>
      <c r="LPA106" s="204"/>
      <c r="LPB106" s="205"/>
      <c r="LPC106" s="72"/>
      <c r="LPD106" s="70"/>
      <c r="LPE106" s="73"/>
      <c r="LPF106" s="74"/>
      <c r="LPG106" s="74"/>
      <c r="LPH106" s="62"/>
      <c r="LPI106" s="75"/>
      <c r="LPJ106" s="76"/>
      <c r="LPK106" s="216"/>
      <c r="LPL106" s="75"/>
      <c r="LPM106" s="75"/>
      <c r="LPN106" s="204"/>
      <c r="LPO106" s="205"/>
      <c r="LPP106" s="72"/>
      <c r="LPQ106" s="70"/>
      <c r="LPR106" s="73"/>
      <c r="LPS106" s="74"/>
      <c r="LPT106" s="74"/>
      <c r="LPU106" s="62"/>
      <c r="LPV106" s="75"/>
      <c r="LPW106" s="76"/>
      <c r="LPX106" s="216"/>
      <c r="LPY106" s="75"/>
      <c r="LPZ106" s="75"/>
      <c r="LQA106" s="204"/>
      <c r="LQB106" s="205"/>
      <c r="LQC106" s="72"/>
      <c r="LQD106" s="70"/>
      <c r="LQE106" s="73"/>
      <c r="LQF106" s="74"/>
      <c r="LQG106" s="74"/>
      <c r="LQH106" s="62"/>
      <c r="LQI106" s="75"/>
      <c r="LQJ106" s="76"/>
      <c r="LQK106" s="216"/>
      <c r="LQL106" s="75"/>
      <c r="LQM106" s="75"/>
      <c r="LQN106" s="204"/>
      <c r="LQO106" s="205"/>
      <c r="LQP106" s="72"/>
      <c r="LQQ106" s="70"/>
      <c r="LQR106" s="73"/>
      <c r="LQS106" s="74"/>
      <c r="LQT106" s="74"/>
      <c r="LQU106" s="62"/>
      <c r="LQV106" s="75"/>
      <c r="LQW106" s="76"/>
      <c r="LQX106" s="216"/>
      <c r="LQY106" s="75"/>
      <c r="LQZ106" s="75"/>
      <c r="LRA106" s="204"/>
      <c r="LRB106" s="205"/>
      <c r="LRC106" s="72"/>
      <c r="LRD106" s="70"/>
      <c r="LRE106" s="73"/>
      <c r="LRF106" s="74"/>
      <c r="LRG106" s="74"/>
      <c r="LRH106" s="62"/>
      <c r="LRI106" s="75"/>
      <c r="LRJ106" s="76"/>
      <c r="LRK106" s="216"/>
      <c r="LRL106" s="75"/>
      <c r="LRM106" s="75"/>
      <c r="LRN106" s="204"/>
      <c r="LRO106" s="205"/>
      <c r="LRP106" s="72"/>
      <c r="LRQ106" s="70"/>
      <c r="LRR106" s="73"/>
      <c r="LRS106" s="74"/>
      <c r="LRT106" s="74"/>
      <c r="LRU106" s="62"/>
      <c r="LRV106" s="75"/>
      <c r="LRW106" s="76"/>
      <c r="LRX106" s="216"/>
      <c r="LRY106" s="75"/>
      <c r="LRZ106" s="75"/>
      <c r="LSA106" s="204"/>
      <c r="LSB106" s="205"/>
      <c r="LSC106" s="72"/>
      <c r="LSD106" s="70"/>
      <c r="LSE106" s="73"/>
      <c r="LSF106" s="74"/>
      <c r="LSG106" s="74"/>
      <c r="LSH106" s="62"/>
      <c r="LSI106" s="75"/>
      <c r="LSJ106" s="76"/>
      <c r="LSK106" s="216"/>
      <c r="LSL106" s="75"/>
      <c r="LSM106" s="75"/>
      <c r="LSN106" s="204"/>
      <c r="LSO106" s="205"/>
      <c r="LSP106" s="72"/>
      <c r="LSQ106" s="70"/>
      <c r="LSR106" s="73"/>
      <c r="LSS106" s="74"/>
      <c r="LST106" s="74"/>
      <c r="LSU106" s="62"/>
      <c r="LSV106" s="75"/>
      <c r="LSW106" s="76"/>
      <c r="LSX106" s="216"/>
      <c r="LSY106" s="75"/>
      <c r="LSZ106" s="75"/>
      <c r="LTA106" s="204"/>
      <c r="LTB106" s="205"/>
      <c r="LTC106" s="72"/>
      <c r="LTD106" s="70"/>
      <c r="LTE106" s="73"/>
      <c r="LTF106" s="74"/>
      <c r="LTG106" s="74"/>
      <c r="LTH106" s="62"/>
      <c r="LTI106" s="75"/>
      <c r="LTJ106" s="76"/>
      <c r="LTK106" s="216"/>
      <c r="LTL106" s="75"/>
      <c r="LTM106" s="75"/>
      <c r="LTN106" s="204"/>
      <c r="LTO106" s="205"/>
      <c r="LTP106" s="72"/>
      <c r="LTQ106" s="70"/>
      <c r="LTR106" s="73"/>
      <c r="LTS106" s="74"/>
      <c r="LTT106" s="74"/>
      <c r="LTU106" s="62"/>
      <c r="LTV106" s="75"/>
      <c r="LTW106" s="76"/>
      <c r="LTX106" s="216"/>
      <c r="LTY106" s="75"/>
      <c r="LTZ106" s="75"/>
      <c r="LUA106" s="204"/>
      <c r="LUB106" s="205"/>
      <c r="LUC106" s="72"/>
      <c r="LUD106" s="70"/>
      <c r="LUE106" s="73"/>
      <c r="LUF106" s="74"/>
      <c r="LUG106" s="74"/>
      <c r="LUH106" s="62"/>
      <c r="LUI106" s="75"/>
      <c r="LUJ106" s="76"/>
      <c r="LUK106" s="216"/>
      <c r="LUL106" s="75"/>
      <c r="LUM106" s="75"/>
      <c r="LUN106" s="204"/>
      <c r="LUO106" s="205"/>
      <c r="LUP106" s="72"/>
      <c r="LUQ106" s="70"/>
      <c r="LUR106" s="73"/>
      <c r="LUS106" s="74"/>
      <c r="LUT106" s="74"/>
      <c r="LUU106" s="62"/>
      <c r="LUV106" s="75"/>
      <c r="LUW106" s="76"/>
      <c r="LUX106" s="216"/>
      <c r="LUY106" s="75"/>
      <c r="LUZ106" s="75"/>
      <c r="LVA106" s="204"/>
      <c r="LVB106" s="205"/>
      <c r="LVC106" s="72"/>
      <c r="LVD106" s="70"/>
      <c r="LVE106" s="73"/>
      <c r="LVF106" s="74"/>
      <c r="LVG106" s="74"/>
      <c r="LVH106" s="62"/>
      <c r="LVI106" s="75"/>
      <c r="LVJ106" s="76"/>
      <c r="LVK106" s="216"/>
      <c r="LVL106" s="75"/>
      <c r="LVM106" s="75"/>
      <c r="LVN106" s="204"/>
      <c r="LVO106" s="205"/>
      <c r="LVP106" s="72"/>
      <c r="LVQ106" s="70"/>
      <c r="LVR106" s="73"/>
      <c r="LVS106" s="74"/>
      <c r="LVT106" s="74"/>
      <c r="LVU106" s="62"/>
      <c r="LVV106" s="75"/>
      <c r="LVW106" s="76"/>
      <c r="LVX106" s="216"/>
      <c r="LVY106" s="75"/>
      <c r="LVZ106" s="75"/>
      <c r="LWA106" s="204"/>
      <c r="LWB106" s="205"/>
      <c r="LWC106" s="72"/>
      <c r="LWD106" s="70"/>
      <c r="LWE106" s="73"/>
      <c r="LWF106" s="74"/>
      <c r="LWG106" s="74"/>
      <c r="LWH106" s="62"/>
      <c r="LWI106" s="75"/>
      <c r="LWJ106" s="76"/>
      <c r="LWK106" s="216"/>
      <c r="LWL106" s="75"/>
      <c r="LWM106" s="75"/>
      <c r="LWN106" s="204"/>
      <c r="LWO106" s="205"/>
      <c r="LWP106" s="72"/>
      <c r="LWQ106" s="70"/>
      <c r="LWR106" s="73"/>
      <c r="LWS106" s="74"/>
      <c r="LWT106" s="74"/>
      <c r="LWU106" s="62"/>
      <c r="LWV106" s="75"/>
      <c r="LWW106" s="76"/>
      <c r="LWX106" s="216"/>
      <c r="LWY106" s="75"/>
      <c r="LWZ106" s="75"/>
      <c r="LXA106" s="204"/>
      <c r="LXB106" s="205"/>
      <c r="LXC106" s="72"/>
      <c r="LXD106" s="70"/>
      <c r="LXE106" s="73"/>
      <c r="LXF106" s="74"/>
      <c r="LXG106" s="74"/>
      <c r="LXH106" s="62"/>
      <c r="LXI106" s="75"/>
      <c r="LXJ106" s="76"/>
      <c r="LXK106" s="216"/>
      <c r="LXL106" s="75"/>
      <c r="LXM106" s="75"/>
      <c r="LXN106" s="204"/>
      <c r="LXO106" s="205"/>
      <c r="LXP106" s="72"/>
      <c r="LXQ106" s="70"/>
      <c r="LXR106" s="73"/>
      <c r="LXS106" s="74"/>
      <c r="LXT106" s="74"/>
      <c r="LXU106" s="62"/>
      <c r="LXV106" s="75"/>
      <c r="LXW106" s="76"/>
      <c r="LXX106" s="216"/>
      <c r="LXY106" s="75"/>
      <c r="LXZ106" s="75"/>
      <c r="LYA106" s="204"/>
      <c r="LYB106" s="205"/>
      <c r="LYC106" s="72"/>
      <c r="LYD106" s="70"/>
      <c r="LYE106" s="73"/>
      <c r="LYF106" s="74"/>
      <c r="LYG106" s="74"/>
      <c r="LYH106" s="62"/>
      <c r="LYI106" s="75"/>
      <c r="LYJ106" s="76"/>
      <c r="LYK106" s="216"/>
      <c r="LYL106" s="75"/>
      <c r="LYM106" s="75"/>
      <c r="LYN106" s="204"/>
      <c r="LYO106" s="205"/>
      <c r="LYP106" s="72"/>
      <c r="LYQ106" s="70"/>
      <c r="LYR106" s="73"/>
      <c r="LYS106" s="74"/>
      <c r="LYT106" s="74"/>
      <c r="LYU106" s="62"/>
      <c r="LYV106" s="75"/>
      <c r="LYW106" s="76"/>
      <c r="LYX106" s="216"/>
      <c r="LYY106" s="75"/>
      <c r="LYZ106" s="75"/>
      <c r="LZA106" s="204"/>
      <c r="LZB106" s="205"/>
      <c r="LZC106" s="72"/>
      <c r="LZD106" s="70"/>
      <c r="LZE106" s="73"/>
      <c r="LZF106" s="74"/>
      <c r="LZG106" s="74"/>
      <c r="LZH106" s="62"/>
      <c r="LZI106" s="75"/>
      <c r="LZJ106" s="76"/>
      <c r="LZK106" s="216"/>
      <c r="LZL106" s="75"/>
      <c r="LZM106" s="75"/>
      <c r="LZN106" s="204"/>
      <c r="LZO106" s="205"/>
      <c r="LZP106" s="72"/>
      <c r="LZQ106" s="70"/>
      <c r="LZR106" s="73"/>
      <c r="LZS106" s="74"/>
      <c r="LZT106" s="74"/>
      <c r="LZU106" s="62"/>
      <c r="LZV106" s="75"/>
      <c r="LZW106" s="76"/>
      <c r="LZX106" s="216"/>
      <c r="LZY106" s="75"/>
      <c r="LZZ106" s="75"/>
      <c r="MAA106" s="204"/>
      <c r="MAB106" s="205"/>
      <c r="MAC106" s="72"/>
      <c r="MAD106" s="70"/>
      <c r="MAE106" s="73"/>
      <c r="MAF106" s="74"/>
      <c r="MAG106" s="74"/>
      <c r="MAH106" s="62"/>
      <c r="MAI106" s="75"/>
      <c r="MAJ106" s="76"/>
      <c r="MAK106" s="216"/>
      <c r="MAL106" s="75"/>
      <c r="MAM106" s="75"/>
      <c r="MAN106" s="204"/>
      <c r="MAO106" s="205"/>
      <c r="MAP106" s="72"/>
      <c r="MAQ106" s="70"/>
      <c r="MAR106" s="73"/>
      <c r="MAS106" s="74"/>
      <c r="MAT106" s="74"/>
      <c r="MAU106" s="62"/>
      <c r="MAV106" s="75"/>
      <c r="MAW106" s="76"/>
      <c r="MAX106" s="216"/>
      <c r="MAY106" s="75"/>
      <c r="MAZ106" s="75"/>
      <c r="MBA106" s="204"/>
      <c r="MBB106" s="205"/>
      <c r="MBC106" s="72"/>
      <c r="MBD106" s="70"/>
      <c r="MBE106" s="73"/>
      <c r="MBF106" s="74"/>
      <c r="MBG106" s="74"/>
      <c r="MBH106" s="62"/>
      <c r="MBI106" s="75"/>
      <c r="MBJ106" s="76"/>
      <c r="MBK106" s="216"/>
      <c r="MBL106" s="75"/>
      <c r="MBM106" s="75"/>
      <c r="MBN106" s="204"/>
      <c r="MBO106" s="205"/>
      <c r="MBP106" s="72"/>
      <c r="MBQ106" s="70"/>
      <c r="MBR106" s="73"/>
      <c r="MBS106" s="74"/>
      <c r="MBT106" s="74"/>
      <c r="MBU106" s="62"/>
      <c r="MBV106" s="75"/>
      <c r="MBW106" s="76"/>
      <c r="MBX106" s="216"/>
      <c r="MBY106" s="75"/>
      <c r="MBZ106" s="75"/>
      <c r="MCA106" s="204"/>
      <c r="MCB106" s="205"/>
      <c r="MCC106" s="72"/>
      <c r="MCD106" s="70"/>
      <c r="MCE106" s="73"/>
      <c r="MCF106" s="74"/>
      <c r="MCG106" s="74"/>
      <c r="MCH106" s="62"/>
      <c r="MCI106" s="75"/>
      <c r="MCJ106" s="76"/>
      <c r="MCK106" s="216"/>
      <c r="MCL106" s="75"/>
      <c r="MCM106" s="75"/>
      <c r="MCN106" s="204"/>
      <c r="MCO106" s="205"/>
      <c r="MCP106" s="72"/>
      <c r="MCQ106" s="70"/>
      <c r="MCR106" s="73"/>
      <c r="MCS106" s="74"/>
      <c r="MCT106" s="74"/>
      <c r="MCU106" s="62"/>
      <c r="MCV106" s="75"/>
      <c r="MCW106" s="76"/>
      <c r="MCX106" s="216"/>
      <c r="MCY106" s="75"/>
      <c r="MCZ106" s="75"/>
      <c r="MDA106" s="204"/>
      <c r="MDB106" s="205"/>
      <c r="MDC106" s="72"/>
      <c r="MDD106" s="70"/>
      <c r="MDE106" s="73"/>
      <c r="MDF106" s="74"/>
      <c r="MDG106" s="74"/>
      <c r="MDH106" s="62"/>
      <c r="MDI106" s="75"/>
      <c r="MDJ106" s="76"/>
      <c r="MDK106" s="216"/>
      <c r="MDL106" s="75"/>
      <c r="MDM106" s="75"/>
      <c r="MDN106" s="204"/>
      <c r="MDO106" s="205"/>
      <c r="MDP106" s="72"/>
      <c r="MDQ106" s="70"/>
      <c r="MDR106" s="73"/>
      <c r="MDS106" s="74"/>
      <c r="MDT106" s="74"/>
      <c r="MDU106" s="62"/>
      <c r="MDV106" s="75"/>
      <c r="MDW106" s="76"/>
      <c r="MDX106" s="216"/>
      <c r="MDY106" s="75"/>
      <c r="MDZ106" s="75"/>
      <c r="MEA106" s="204"/>
      <c r="MEB106" s="205"/>
      <c r="MEC106" s="72"/>
      <c r="MED106" s="70"/>
      <c r="MEE106" s="73"/>
      <c r="MEF106" s="74"/>
      <c r="MEG106" s="74"/>
      <c r="MEH106" s="62"/>
      <c r="MEI106" s="75"/>
      <c r="MEJ106" s="76"/>
      <c r="MEK106" s="216"/>
      <c r="MEL106" s="75"/>
      <c r="MEM106" s="75"/>
      <c r="MEN106" s="204"/>
      <c r="MEO106" s="205"/>
      <c r="MEP106" s="72"/>
      <c r="MEQ106" s="70"/>
      <c r="MER106" s="73"/>
      <c r="MES106" s="74"/>
      <c r="MET106" s="74"/>
      <c r="MEU106" s="62"/>
      <c r="MEV106" s="75"/>
      <c r="MEW106" s="76"/>
      <c r="MEX106" s="216"/>
      <c r="MEY106" s="75"/>
      <c r="MEZ106" s="75"/>
      <c r="MFA106" s="204"/>
      <c r="MFB106" s="205"/>
      <c r="MFC106" s="72"/>
      <c r="MFD106" s="70"/>
      <c r="MFE106" s="73"/>
      <c r="MFF106" s="74"/>
      <c r="MFG106" s="74"/>
      <c r="MFH106" s="62"/>
      <c r="MFI106" s="75"/>
      <c r="MFJ106" s="76"/>
      <c r="MFK106" s="216"/>
      <c r="MFL106" s="75"/>
      <c r="MFM106" s="75"/>
      <c r="MFN106" s="204"/>
      <c r="MFO106" s="205"/>
      <c r="MFP106" s="72"/>
      <c r="MFQ106" s="70"/>
      <c r="MFR106" s="73"/>
      <c r="MFS106" s="74"/>
      <c r="MFT106" s="74"/>
      <c r="MFU106" s="62"/>
      <c r="MFV106" s="75"/>
      <c r="MFW106" s="76"/>
      <c r="MFX106" s="216"/>
      <c r="MFY106" s="75"/>
      <c r="MFZ106" s="75"/>
      <c r="MGA106" s="204"/>
      <c r="MGB106" s="205"/>
      <c r="MGC106" s="72"/>
      <c r="MGD106" s="70"/>
      <c r="MGE106" s="73"/>
      <c r="MGF106" s="74"/>
      <c r="MGG106" s="74"/>
      <c r="MGH106" s="62"/>
      <c r="MGI106" s="75"/>
      <c r="MGJ106" s="76"/>
      <c r="MGK106" s="216"/>
      <c r="MGL106" s="75"/>
      <c r="MGM106" s="75"/>
      <c r="MGN106" s="204"/>
      <c r="MGO106" s="205"/>
      <c r="MGP106" s="72"/>
      <c r="MGQ106" s="70"/>
      <c r="MGR106" s="73"/>
      <c r="MGS106" s="74"/>
      <c r="MGT106" s="74"/>
      <c r="MGU106" s="62"/>
      <c r="MGV106" s="75"/>
      <c r="MGW106" s="76"/>
      <c r="MGX106" s="216"/>
      <c r="MGY106" s="75"/>
      <c r="MGZ106" s="75"/>
      <c r="MHA106" s="204"/>
      <c r="MHB106" s="205"/>
      <c r="MHC106" s="72"/>
      <c r="MHD106" s="70"/>
      <c r="MHE106" s="73"/>
      <c r="MHF106" s="74"/>
      <c r="MHG106" s="74"/>
      <c r="MHH106" s="62"/>
      <c r="MHI106" s="75"/>
      <c r="MHJ106" s="76"/>
      <c r="MHK106" s="216"/>
      <c r="MHL106" s="75"/>
      <c r="MHM106" s="75"/>
      <c r="MHN106" s="204"/>
      <c r="MHO106" s="205"/>
      <c r="MHP106" s="72"/>
      <c r="MHQ106" s="70"/>
      <c r="MHR106" s="73"/>
      <c r="MHS106" s="74"/>
      <c r="MHT106" s="74"/>
      <c r="MHU106" s="62"/>
      <c r="MHV106" s="75"/>
      <c r="MHW106" s="76"/>
      <c r="MHX106" s="216"/>
      <c r="MHY106" s="75"/>
      <c r="MHZ106" s="75"/>
      <c r="MIA106" s="204"/>
      <c r="MIB106" s="205"/>
      <c r="MIC106" s="72"/>
      <c r="MID106" s="70"/>
      <c r="MIE106" s="73"/>
      <c r="MIF106" s="74"/>
      <c r="MIG106" s="74"/>
      <c r="MIH106" s="62"/>
      <c r="MII106" s="75"/>
      <c r="MIJ106" s="76"/>
      <c r="MIK106" s="216"/>
      <c r="MIL106" s="75"/>
      <c r="MIM106" s="75"/>
      <c r="MIN106" s="204"/>
      <c r="MIO106" s="205"/>
      <c r="MIP106" s="72"/>
      <c r="MIQ106" s="70"/>
      <c r="MIR106" s="73"/>
      <c r="MIS106" s="74"/>
      <c r="MIT106" s="74"/>
      <c r="MIU106" s="62"/>
      <c r="MIV106" s="75"/>
      <c r="MIW106" s="76"/>
      <c r="MIX106" s="216"/>
      <c r="MIY106" s="75"/>
      <c r="MIZ106" s="75"/>
      <c r="MJA106" s="204"/>
      <c r="MJB106" s="205"/>
      <c r="MJC106" s="72"/>
      <c r="MJD106" s="70"/>
      <c r="MJE106" s="73"/>
      <c r="MJF106" s="74"/>
      <c r="MJG106" s="74"/>
      <c r="MJH106" s="62"/>
      <c r="MJI106" s="75"/>
      <c r="MJJ106" s="76"/>
      <c r="MJK106" s="216"/>
      <c r="MJL106" s="75"/>
      <c r="MJM106" s="75"/>
      <c r="MJN106" s="204"/>
      <c r="MJO106" s="205"/>
      <c r="MJP106" s="72"/>
      <c r="MJQ106" s="70"/>
      <c r="MJR106" s="73"/>
      <c r="MJS106" s="74"/>
      <c r="MJT106" s="74"/>
      <c r="MJU106" s="62"/>
      <c r="MJV106" s="75"/>
      <c r="MJW106" s="76"/>
      <c r="MJX106" s="216"/>
      <c r="MJY106" s="75"/>
      <c r="MJZ106" s="75"/>
      <c r="MKA106" s="204"/>
      <c r="MKB106" s="205"/>
      <c r="MKC106" s="72"/>
      <c r="MKD106" s="70"/>
      <c r="MKE106" s="73"/>
      <c r="MKF106" s="74"/>
      <c r="MKG106" s="74"/>
      <c r="MKH106" s="62"/>
      <c r="MKI106" s="75"/>
      <c r="MKJ106" s="76"/>
      <c r="MKK106" s="216"/>
      <c r="MKL106" s="75"/>
      <c r="MKM106" s="75"/>
      <c r="MKN106" s="204"/>
      <c r="MKO106" s="205"/>
      <c r="MKP106" s="72"/>
      <c r="MKQ106" s="70"/>
      <c r="MKR106" s="73"/>
      <c r="MKS106" s="74"/>
      <c r="MKT106" s="74"/>
      <c r="MKU106" s="62"/>
      <c r="MKV106" s="75"/>
      <c r="MKW106" s="76"/>
      <c r="MKX106" s="216"/>
      <c r="MKY106" s="75"/>
      <c r="MKZ106" s="75"/>
      <c r="MLA106" s="204"/>
      <c r="MLB106" s="205"/>
      <c r="MLC106" s="72"/>
      <c r="MLD106" s="70"/>
      <c r="MLE106" s="73"/>
      <c r="MLF106" s="74"/>
      <c r="MLG106" s="74"/>
      <c r="MLH106" s="62"/>
      <c r="MLI106" s="75"/>
      <c r="MLJ106" s="76"/>
      <c r="MLK106" s="216"/>
      <c r="MLL106" s="75"/>
      <c r="MLM106" s="75"/>
      <c r="MLN106" s="204"/>
      <c r="MLO106" s="205"/>
      <c r="MLP106" s="72"/>
      <c r="MLQ106" s="70"/>
      <c r="MLR106" s="73"/>
      <c r="MLS106" s="74"/>
      <c r="MLT106" s="74"/>
      <c r="MLU106" s="62"/>
      <c r="MLV106" s="75"/>
      <c r="MLW106" s="76"/>
      <c r="MLX106" s="216"/>
      <c r="MLY106" s="75"/>
      <c r="MLZ106" s="75"/>
      <c r="MMA106" s="204"/>
      <c r="MMB106" s="205"/>
      <c r="MMC106" s="72"/>
      <c r="MMD106" s="70"/>
      <c r="MME106" s="73"/>
      <c r="MMF106" s="74"/>
      <c r="MMG106" s="74"/>
      <c r="MMH106" s="62"/>
      <c r="MMI106" s="75"/>
      <c r="MMJ106" s="76"/>
      <c r="MMK106" s="216"/>
      <c r="MML106" s="75"/>
      <c r="MMM106" s="75"/>
      <c r="MMN106" s="204"/>
      <c r="MMO106" s="205"/>
      <c r="MMP106" s="72"/>
      <c r="MMQ106" s="70"/>
      <c r="MMR106" s="73"/>
      <c r="MMS106" s="74"/>
      <c r="MMT106" s="74"/>
      <c r="MMU106" s="62"/>
      <c r="MMV106" s="75"/>
      <c r="MMW106" s="76"/>
      <c r="MMX106" s="216"/>
      <c r="MMY106" s="75"/>
      <c r="MMZ106" s="75"/>
      <c r="MNA106" s="204"/>
      <c r="MNB106" s="205"/>
      <c r="MNC106" s="72"/>
      <c r="MND106" s="70"/>
      <c r="MNE106" s="73"/>
      <c r="MNF106" s="74"/>
      <c r="MNG106" s="74"/>
      <c r="MNH106" s="62"/>
      <c r="MNI106" s="75"/>
      <c r="MNJ106" s="76"/>
      <c r="MNK106" s="216"/>
      <c r="MNL106" s="75"/>
      <c r="MNM106" s="75"/>
      <c r="MNN106" s="204"/>
      <c r="MNO106" s="205"/>
      <c r="MNP106" s="72"/>
      <c r="MNQ106" s="70"/>
      <c r="MNR106" s="73"/>
      <c r="MNS106" s="74"/>
      <c r="MNT106" s="74"/>
      <c r="MNU106" s="62"/>
      <c r="MNV106" s="75"/>
      <c r="MNW106" s="76"/>
      <c r="MNX106" s="216"/>
      <c r="MNY106" s="75"/>
      <c r="MNZ106" s="75"/>
      <c r="MOA106" s="204"/>
      <c r="MOB106" s="205"/>
      <c r="MOC106" s="72"/>
      <c r="MOD106" s="70"/>
      <c r="MOE106" s="73"/>
      <c r="MOF106" s="74"/>
      <c r="MOG106" s="74"/>
      <c r="MOH106" s="62"/>
      <c r="MOI106" s="75"/>
      <c r="MOJ106" s="76"/>
      <c r="MOK106" s="216"/>
      <c r="MOL106" s="75"/>
      <c r="MOM106" s="75"/>
      <c r="MON106" s="204"/>
      <c r="MOO106" s="205"/>
      <c r="MOP106" s="72"/>
      <c r="MOQ106" s="70"/>
      <c r="MOR106" s="73"/>
      <c r="MOS106" s="74"/>
      <c r="MOT106" s="74"/>
      <c r="MOU106" s="62"/>
      <c r="MOV106" s="75"/>
      <c r="MOW106" s="76"/>
      <c r="MOX106" s="216"/>
      <c r="MOY106" s="75"/>
      <c r="MOZ106" s="75"/>
      <c r="MPA106" s="204"/>
      <c r="MPB106" s="205"/>
      <c r="MPC106" s="72"/>
      <c r="MPD106" s="70"/>
      <c r="MPE106" s="73"/>
      <c r="MPF106" s="74"/>
      <c r="MPG106" s="74"/>
      <c r="MPH106" s="62"/>
      <c r="MPI106" s="75"/>
      <c r="MPJ106" s="76"/>
      <c r="MPK106" s="216"/>
      <c r="MPL106" s="75"/>
      <c r="MPM106" s="75"/>
      <c r="MPN106" s="204"/>
      <c r="MPO106" s="205"/>
      <c r="MPP106" s="72"/>
      <c r="MPQ106" s="70"/>
      <c r="MPR106" s="73"/>
      <c r="MPS106" s="74"/>
      <c r="MPT106" s="74"/>
      <c r="MPU106" s="62"/>
      <c r="MPV106" s="75"/>
      <c r="MPW106" s="76"/>
      <c r="MPX106" s="216"/>
      <c r="MPY106" s="75"/>
      <c r="MPZ106" s="75"/>
      <c r="MQA106" s="204"/>
      <c r="MQB106" s="205"/>
      <c r="MQC106" s="72"/>
      <c r="MQD106" s="70"/>
      <c r="MQE106" s="73"/>
      <c r="MQF106" s="74"/>
      <c r="MQG106" s="74"/>
      <c r="MQH106" s="62"/>
      <c r="MQI106" s="75"/>
      <c r="MQJ106" s="76"/>
      <c r="MQK106" s="216"/>
      <c r="MQL106" s="75"/>
      <c r="MQM106" s="75"/>
      <c r="MQN106" s="204"/>
      <c r="MQO106" s="205"/>
      <c r="MQP106" s="72"/>
      <c r="MQQ106" s="70"/>
      <c r="MQR106" s="73"/>
      <c r="MQS106" s="74"/>
      <c r="MQT106" s="74"/>
      <c r="MQU106" s="62"/>
      <c r="MQV106" s="75"/>
      <c r="MQW106" s="76"/>
      <c r="MQX106" s="216"/>
      <c r="MQY106" s="75"/>
      <c r="MQZ106" s="75"/>
      <c r="MRA106" s="204"/>
      <c r="MRB106" s="205"/>
      <c r="MRC106" s="72"/>
      <c r="MRD106" s="70"/>
      <c r="MRE106" s="73"/>
      <c r="MRF106" s="74"/>
      <c r="MRG106" s="74"/>
      <c r="MRH106" s="62"/>
      <c r="MRI106" s="75"/>
      <c r="MRJ106" s="76"/>
      <c r="MRK106" s="216"/>
      <c r="MRL106" s="75"/>
      <c r="MRM106" s="75"/>
      <c r="MRN106" s="204"/>
      <c r="MRO106" s="205"/>
      <c r="MRP106" s="72"/>
      <c r="MRQ106" s="70"/>
      <c r="MRR106" s="73"/>
      <c r="MRS106" s="74"/>
      <c r="MRT106" s="74"/>
      <c r="MRU106" s="62"/>
      <c r="MRV106" s="75"/>
      <c r="MRW106" s="76"/>
      <c r="MRX106" s="216"/>
      <c r="MRY106" s="75"/>
      <c r="MRZ106" s="75"/>
      <c r="MSA106" s="204"/>
      <c r="MSB106" s="205"/>
      <c r="MSC106" s="72"/>
      <c r="MSD106" s="70"/>
      <c r="MSE106" s="73"/>
      <c r="MSF106" s="74"/>
      <c r="MSG106" s="74"/>
      <c r="MSH106" s="62"/>
      <c r="MSI106" s="75"/>
      <c r="MSJ106" s="76"/>
      <c r="MSK106" s="216"/>
      <c r="MSL106" s="75"/>
      <c r="MSM106" s="75"/>
      <c r="MSN106" s="204"/>
      <c r="MSO106" s="205"/>
      <c r="MSP106" s="72"/>
      <c r="MSQ106" s="70"/>
      <c r="MSR106" s="73"/>
      <c r="MSS106" s="74"/>
      <c r="MST106" s="74"/>
      <c r="MSU106" s="62"/>
      <c r="MSV106" s="75"/>
      <c r="MSW106" s="76"/>
      <c r="MSX106" s="216"/>
      <c r="MSY106" s="75"/>
      <c r="MSZ106" s="75"/>
      <c r="MTA106" s="204"/>
      <c r="MTB106" s="205"/>
      <c r="MTC106" s="72"/>
      <c r="MTD106" s="70"/>
      <c r="MTE106" s="73"/>
      <c r="MTF106" s="74"/>
      <c r="MTG106" s="74"/>
      <c r="MTH106" s="62"/>
      <c r="MTI106" s="75"/>
      <c r="MTJ106" s="76"/>
      <c r="MTK106" s="216"/>
      <c r="MTL106" s="75"/>
      <c r="MTM106" s="75"/>
      <c r="MTN106" s="204"/>
      <c r="MTO106" s="205"/>
      <c r="MTP106" s="72"/>
      <c r="MTQ106" s="70"/>
      <c r="MTR106" s="73"/>
      <c r="MTS106" s="74"/>
      <c r="MTT106" s="74"/>
      <c r="MTU106" s="62"/>
      <c r="MTV106" s="75"/>
      <c r="MTW106" s="76"/>
      <c r="MTX106" s="216"/>
      <c r="MTY106" s="75"/>
      <c r="MTZ106" s="75"/>
      <c r="MUA106" s="204"/>
      <c r="MUB106" s="205"/>
      <c r="MUC106" s="72"/>
      <c r="MUD106" s="70"/>
      <c r="MUE106" s="73"/>
      <c r="MUF106" s="74"/>
      <c r="MUG106" s="74"/>
      <c r="MUH106" s="62"/>
      <c r="MUI106" s="75"/>
      <c r="MUJ106" s="76"/>
      <c r="MUK106" s="216"/>
      <c r="MUL106" s="75"/>
      <c r="MUM106" s="75"/>
      <c r="MUN106" s="204"/>
      <c r="MUO106" s="205"/>
      <c r="MUP106" s="72"/>
      <c r="MUQ106" s="70"/>
      <c r="MUR106" s="73"/>
      <c r="MUS106" s="74"/>
      <c r="MUT106" s="74"/>
      <c r="MUU106" s="62"/>
      <c r="MUV106" s="75"/>
      <c r="MUW106" s="76"/>
      <c r="MUX106" s="216"/>
      <c r="MUY106" s="75"/>
      <c r="MUZ106" s="75"/>
      <c r="MVA106" s="204"/>
      <c r="MVB106" s="205"/>
      <c r="MVC106" s="72"/>
      <c r="MVD106" s="70"/>
      <c r="MVE106" s="73"/>
      <c r="MVF106" s="74"/>
      <c r="MVG106" s="74"/>
      <c r="MVH106" s="62"/>
      <c r="MVI106" s="75"/>
      <c r="MVJ106" s="76"/>
      <c r="MVK106" s="216"/>
      <c r="MVL106" s="75"/>
      <c r="MVM106" s="75"/>
      <c r="MVN106" s="204"/>
      <c r="MVO106" s="205"/>
      <c r="MVP106" s="72"/>
      <c r="MVQ106" s="70"/>
      <c r="MVR106" s="73"/>
      <c r="MVS106" s="74"/>
      <c r="MVT106" s="74"/>
      <c r="MVU106" s="62"/>
      <c r="MVV106" s="75"/>
      <c r="MVW106" s="76"/>
      <c r="MVX106" s="216"/>
      <c r="MVY106" s="75"/>
      <c r="MVZ106" s="75"/>
      <c r="MWA106" s="204"/>
      <c r="MWB106" s="205"/>
      <c r="MWC106" s="72"/>
      <c r="MWD106" s="70"/>
      <c r="MWE106" s="73"/>
      <c r="MWF106" s="74"/>
      <c r="MWG106" s="74"/>
      <c r="MWH106" s="62"/>
      <c r="MWI106" s="75"/>
      <c r="MWJ106" s="76"/>
      <c r="MWK106" s="216"/>
      <c r="MWL106" s="75"/>
      <c r="MWM106" s="75"/>
      <c r="MWN106" s="204"/>
      <c r="MWO106" s="205"/>
      <c r="MWP106" s="72"/>
      <c r="MWQ106" s="70"/>
      <c r="MWR106" s="73"/>
      <c r="MWS106" s="74"/>
      <c r="MWT106" s="74"/>
      <c r="MWU106" s="62"/>
      <c r="MWV106" s="75"/>
      <c r="MWW106" s="76"/>
      <c r="MWX106" s="216"/>
      <c r="MWY106" s="75"/>
      <c r="MWZ106" s="75"/>
      <c r="MXA106" s="204"/>
      <c r="MXB106" s="205"/>
      <c r="MXC106" s="72"/>
      <c r="MXD106" s="70"/>
      <c r="MXE106" s="73"/>
      <c r="MXF106" s="74"/>
      <c r="MXG106" s="74"/>
      <c r="MXH106" s="62"/>
      <c r="MXI106" s="75"/>
      <c r="MXJ106" s="76"/>
      <c r="MXK106" s="216"/>
      <c r="MXL106" s="75"/>
      <c r="MXM106" s="75"/>
      <c r="MXN106" s="204"/>
      <c r="MXO106" s="205"/>
      <c r="MXP106" s="72"/>
      <c r="MXQ106" s="70"/>
      <c r="MXR106" s="73"/>
      <c r="MXS106" s="74"/>
      <c r="MXT106" s="74"/>
      <c r="MXU106" s="62"/>
      <c r="MXV106" s="75"/>
      <c r="MXW106" s="76"/>
      <c r="MXX106" s="216"/>
      <c r="MXY106" s="75"/>
      <c r="MXZ106" s="75"/>
      <c r="MYA106" s="204"/>
      <c r="MYB106" s="205"/>
      <c r="MYC106" s="72"/>
      <c r="MYD106" s="70"/>
      <c r="MYE106" s="73"/>
      <c r="MYF106" s="74"/>
      <c r="MYG106" s="74"/>
      <c r="MYH106" s="62"/>
      <c r="MYI106" s="75"/>
      <c r="MYJ106" s="76"/>
      <c r="MYK106" s="216"/>
      <c r="MYL106" s="75"/>
      <c r="MYM106" s="75"/>
      <c r="MYN106" s="204"/>
      <c r="MYO106" s="205"/>
      <c r="MYP106" s="72"/>
      <c r="MYQ106" s="70"/>
      <c r="MYR106" s="73"/>
      <c r="MYS106" s="74"/>
      <c r="MYT106" s="74"/>
      <c r="MYU106" s="62"/>
      <c r="MYV106" s="75"/>
      <c r="MYW106" s="76"/>
      <c r="MYX106" s="216"/>
      <c r="MYY106" s="75"/>
      <c r="MYZ106" s="75"/>
      <c r="MZA106" s="204"/>
      <c r="MZB106" s="205"/>
      <c r="MZC106" s="72"/>
      <c r="MZD106" s="70"/>
      <c r="MZE106" s="73"/>
      <c r="MZF106" s="74"/>
      <c r="MZG106" s="74"/>
      <c r="MZH106" s="62"/>
      <c r="MZI106" s="75"/>
      <c r="MZJ106" s="76"/>
      <c r="MZK106" s="216"/>
      <c r="MZL106" s="75"/>
      <c r="MZM106" s="75"/>
      <c r="MZN106" s="204"/>
      <c r="MZO106" s="205"/>
      <c r="MZP106" s="72"/>
      <c r="MZQ106" s="70"/>
      <c r="MZR106" s="73"/>
      <c r="MZS106" s="74"/>
      <c r="MZT106" s="74"/>
      <c r="MZU106" s="62"/>
      <c r="MZV106" s="75"/>
      <c r="MZW106" s="76"/>
      <c r="MZX106" s="216"/>
      <c r="MZY106" s="75"/>
      <c r="MZZ106" s="75"/>
      <c r="NAA106" s="204"/>
      <c r="NAB106" s="205"/>
      <c r="NAC106" s="72"/>
      <c r="NAD106" s="70"/>
      <c r="NAE106" s="73"/>
      <c r="NAF106" s="74"/>
      <c r="NAG106" s="74"/>
      <c r="NAH106" s="62"/>
      <c r="NAI106" s="75"/>
      <c r="NAJ106" s="76"/>
      <c r="NAK106" s="216"/>
      <c r="NAL106" s="75"/>
      <c r="NAM106" s="75"/>
      <c r="NAN106" s="204"/>
      <c r="NAO106" s="205"/>
      <c r="NAP106" s="72"/>
      <c r="NAQ106" s="70"/>
      <c r="NAR106" s="73"/>
      <c r="NAS106" s="74"/>
      <c r="NAT106" s="74"/>
      <c r="NAU106" s="62"/>
      <c r="NAV106" s="75"/>
      <c r="NAW106" s="76"/>
      <c r="NAX106" s="216"/>
      <c r="NAY106" s="75"/>
      <c r="NAZ106" s="75"/>
      <c r="NBA106" s="204"/>
      <c r="NBB106" s="205"/>
      <c r="NBC106" s="72"/>
      <c r="NBD106" s="70"/>
      <c r="NBE106" s="73"/>
      <c r="NBF106" s="74"/>
      <c r="NBG106" s="74"/>
      <c r="NBH106" s="62"/>
      <c r="NBI106" s="75"/>
      <c r="NBJ106" s="76"/>
      <c r="NBK106" s="216"/>
      <c r="NBL106" s="75"/>
      <c r="NBM106" s="75"/>
      <c r="NBN106" s="204"/>
      <c r="NBO106" s="205"/>
      <c r="NBP106" s="72"/>
      <c r="NBQ106" s="70"/>
      <c r="NBR106" s="73"/>
      <c r="NBS106" s="74"/>
      <c r="NBT106" s="74"/>
      <c r="NBU106" s="62"/>
      <c r="NBV106" s="75"/>
      <c r="NBW106" s="76"/>
      <c r="NBX106" s="216"/>
      <c r="NBY106" s="75"/>
      <c r="NBZ106" s="75"/>
      <c r="NCA106" s="204"/>
      <c r="NCB106" s="205"/>
      <c r="NCC106" s="72"/>
      <c r="NCD106" s="70"/>
      <c r="NCE106" s="73"/>
      <c r="NCF106" s="74"/>
      <c r="NCG106" s="74"/>
      <c r="NCH106" s="62"/>
      <c r="NCI106" s="75"/>
      <c r="NCJ106" s="76"/>
      <c r="NCK106" s="216"/>
      <c r="NCL106" s="75"/>
      <c r="NCM106" s="75"/>
      <c r="NCN106" s="204"/>
      <c r="NCO106" s="205"/>
      <c r="NCP106" s="72"/>
      <c r="NCQ106" s="70"/>
      <c r="NCR106" s="73"/>
      <c r="NCS106" s="74"/>
      <c r="NCT106" s="74"/>
      <c r="NCU106" s="62"/>
      <c r="NCV106" s="75"/>
      <c r="NCW106" s="76"/>
      <c r="NCX106" s="216"/>
      <c r="NCY106" s="75"/>
      <c r="NCZ106" s="75"/>
      <c r="NDA106" s="204"/>
      <c r="NDB106" s="205"/>
      <c r="NDC106" s="72"/>
      <c r="NDD106" s="70"/>
      <c r="NDE106" s="73"/>
      <c r="NDF106" s="74"/>
      <c r="NDG106" s="74"/>
      <c r="NDH106" s="62"/>
      <c r="NDI106" s="75"/>
      <c r="NDJ106" s="76"/>
      <c r="NDK106" s="216"/>
      <c r="NDL106" s="75"/>
      <c r="NDM106" s="75"/>
      <c r="NDN106" s="204"/>
      <c r="NDO106" s="205"/>
      <c r="NDP106" s="72"/>
      <c r="NDQ106" s="70"/>
      <c r="NDR106" s="73"/>
      <c r="NDS106" s="74"/>
      <c r="NDT106" s="74"/>
      <c r="NDU106" s="62"/>
      <c r="NDV106" s="75"/>
      <c r="NDW106" s="76"/>
      <c r="NDX106" s="216"/>
      <c r="NDY106" s="75"/>
      <c r="NDZ106" s="75"/>
      <c r="NEA106" s="204"/>
      <c r="NEB106" s="205"/>
      <c r="NEC106" s="72"/>
      <c r="NED106" s="70"/>
      <c r="NEE106" s="73"/>
      <c r="NEF106" s="74"/>
      <c r="NEG106" s="74"/>
      <c r="NEH106" s="62"/>
      <c r="NEI106" s="75"/>
      <c r="NEJ106" s="76"/>
      <c r="NEK106" s="216"/>
      <c r="NEL106" s="75"/>
      <c r="NEM106" s="75"/>
      <c r="NEN106" s="204"/>
      <c r="NEO106" s="205"/>
      <c r="NEP106" s="72"/>
      <c r="NEQ106" s="70"/>
      <c r="NER106" s="73"/>
      <c r="NES106" s="74"/>
      <c r="NET106" s="74"/>
      <c r="NEU106" s="62"/>
      <c r="NEV106" s="75"/>
      <c r="NEW106" s="76"/>
      <c r="NEX106" s="216"/>
      <c r="NEY106" s="75"/>
      <c r="NEZ106" s="75"/>
      <c r="NFA106" s="204"/>
      <c r="NFB106" s="205"/>
      <c r="NFC106" s="72"/>
      <c r="NFD106" s="70"/>
      <c r="NFE106" s="73"/>
      <c r="NFF106" s="74"/>
      <c r="NFG106" s="74"/>
      <c r="NFH106" s="62"/>
      <c r="NFI106" s="75"/>
      <c r="NFJ106" s="76"/>
      <c r="NFK106" s="216"/>
      <c r="NFL106" s="75"/>
      <c r="NFM106" s="75"/>
      <c r="NFN106" s="204"/>
      <c r="NFO106" s="205"/>
      <c r="NFP106" s="72"/>
      <c r="NFQ106" s="70"/>
      <c r="NFR106" s="73"/>
      <c r="NFS106" s="74"/>
      <c r="NFT106" s="74"/>
      <c r="NFU106" s="62"/>
      <c r="NFV106" s="75"/>
      <c r="NFW106" s="76"/>
      <c r="NFX106" s="216"/>
      <c r="NFY106" s="75"/>
      <c r="NFZ106" s="75"/>
      <c r="NGA106" s="204"/>
      <c r="NGB106" s="205"/>
      <c r="NGC106" s="72"/>
      <c r="NGD106" s="70"/>
      <c r="NGE106" s="73"/>
      <c r="NGF106" s="74"/>
      <c r="NGG106" s="74"/>
      <c r="NGH106" s="62"/>
      <c r="NGI106" s="75"/>
      <c r="NGJ106" s="76"/>
      <c r="NGK106" s="216"/>
      <c r="NGL106" s="75"/>
      <c r="NGM106" s="75"/>
      <c r="NGN106" s="204"/>
      <c r="NGO106" s="205"/>
      <c r="NGP106" s="72"/>
      <c r="NGQ106" s="70"/>
      <c r="NGR106" s="73"/>
      <c r="NGS106" s="74"/>
      <c r="NGT106" s="74"/>
      <c r="NGU106" s="62"/>
      <c r="NGV106" s="75"/>
      <c r="NGW106" s="76"/>
      <c r="NGX106" s="216"/>
      <c r="NGY106" s="75"/>
      <c r="NGZ106" s="75"/>
      <c r="NHA106" s="204"/>
      <c r="NHB106" s="205"/>
      <c r="NHC106" s="72"/>
      <c r="NHD106" s="70"/>
      <c r="NHE106" s="73"/>
      <c r="NHF106" s="74"/>
      <c r="NHG106" s="74"/>
      <c r="NHH106" s="62"/>
      <c r="NHI106" s="75"/>
      <c r="NHJ106" s="76"/>
      <c r="NHK106" s="216"/>
      <c r="NHL106" s="75"/>
      <c r="NHM106" s="75"/>
      <c r="NHN106" s="204"/>
      <c r="NHO106" s="205"/>
      <c r="NHP106" s="72"/>
      <c r="NHQ106" s="70"/>
      <c r="NHR106" s="73"/>
      <c r="NHS106" s="74"/>
      <c r="NHT106" s="74"/>
      <c r="NHU106" s="62"/>
      <c r="NHV106" s="75"/>
      <c r="NHW106" s="76"/>
      <c r="NHX106" s="216"/>
      <c r="NHY106" s="75"/>
      <c r="NHZ106" s="75"/>
      <c r="NIA106" s="204"/>
      <c r="NIB106" s="205"/>
      <c r="NIC106" s="72"/>
      <c r="NID106" s="70"/>
      <c r="NIE106" s="73"/>
      <c r="NIF106" s="74"/>
      <c r="NIG106" s="74"/>
      <c r="NIH106" s="62"/>
      <c r="NII106" s="75"/>
      <c r="NIJ106" s="76"/>
      <c r="NIK106" s="216"/>
      <c r="NIL106" s="75"/>
      <c r="NIM106" s="75"/>
      <c r="NIN106" s="204"/>
      <c r="NIO106" s="205"/>
      <c r="NIP106" s="72"/>
      <c r="NIQ106" s="70"/>
      <c r="NIR106" s="73"/>
      <c r="NIS106" s="74"/>
      <c r="NIT106" s="74"/>
      <c r="NIU106" s="62"/>
      <c r="NIV106" s="75"/>
      <c r="NIW106" s="76"/>
      <c r="NIX106" s="216"/>
      <c r="NIY106" s="75"/>
      <c r="NIZ106" s="75"/>
      <c r="NJA106" s="204"/>
      <c r="NJB106" s="205"/>
      <c r="NJC106" s="72"/>
      <c r="NJD106" s="70"/>
      <c r="NJE106" s="73"/>
      <c r="NJF106" s="74"/>
      <c r="NJG106" s="74"/>
      <c r="NJH106" s="62"/>
      <c r="NJI106" s="75"/>
      <c r="NJJ106" s="76"/>
      <c r="NJK106" s="216"/>
      <c r="NJL106" s="75"/>
      <c r="NJM106" s="75"/>
      <c r="NJN106" s="204"/>
      <c r="NJO106" s="205"/>
      <c r="NJP106" s="72"/>
      <c r="NJQ106" s="70"/>
      <c r="NJR106" s="73"/>
      <c r="NJS106" s="74"/>
      <c r="NJT106" s="74"/>
      <c r="NJU106" s="62"/>
      <c r="NJV106" s="75"/>
      <c r="NJW106" s="76"/>
      <c r="NJX106" s="216"/>
      <c r="NJY106" s="75"/>
      <c r="NJZ106" s="75"/>
      <c r="NKA106" s="204"/>
      <c r="NKB106" s="205"/>
      <c r="NKC106" s="72"/>
      <c r="NKD106" s="70"/>
      <c r="NKE106" s="73"/>
      <c r="NKF106" s="74"/>
      <c r="NKG106" s="74"/>
      <c r="NKH106" s="62"/>
      <c r="NKI106" s="75"/>
      <c r="NKJ106" s="76"/>
      <c r="NKK106" s="216"/>
      <c r="NKL106" s="75"/>
      <c r="NKM106" s="75"/>
      <c r="NKN106" s="204"/>
      <c r="NKO106" s="205"/>
      <c r="NKP106" s="72"/>
      <c r="NKQ106" s="70"/>
      <c r="NKR106" s="73"/>
      <c r="NKS106" s="74"/>
      <c r="NKT106" s="74"/>
      <c r="NKU106" s="62"/>
      <c r="NKV106" s="75"/>
      <c r="NKW106" s="76"/>
      <c r="NKX106" s="216"/>
      <c r="NKY106" s="75"/>
      <c r="NKZ106" s="75"/>
      <c r="NLA106" s="204"/>
      <c r="NLB106" s="205"/>
      <c r="NLC106" s="72"/>
      <c r="NLD106" s="70"/>
      <c r="NLE106" s="73"/>
      <c r="NLF106" s="74"/>
      <c r="NLG106" s="74"/>
      <c r="NLH106" s="62"/>
      <c r="NLI106" s="75"/>
      <c r="NLJ106" s="76"/>
      <c r="NLK106" s="216"/>
      <c r="NLL106" s="75"/>
      <c r="NLM106" s="75"/>
      <c r="NLN106" s="204"/>
      <c r="NLO106" s="205"/>
      <c r="NLP106" s="72"/>
      <c r="NLQ106" s="70"/>
      <c r="NLR106" s="73"/>
      <c r="NLS106" s="74"/>
      <c r="NLT106" s="74"/>
      <c r="NLU106" s="62"/>
      <c r="NLV106" s="75"/>
      <c r="NLW106" s="76"/>
      <c r="NLX106" s="216"/>
      <c r="NLY106" s="75"/>
      <c r="NLZ106" s="75"/>
      <c r="NMA106" s="204"/>
      <c r="NMB106" s="205"/>
      <c r="NMC106" s="72"/>
      <c r="NMD106" s="70"/>
      <c r="NME106" s="73"/>
      <c r="NMF106" s="74"/>
      <c r="NMG106" s="74"/>
      <c r="NMH106" s="62"/>
      <c r="NMI106" s="75"/>
      <c r="NMJ106" s="76"/>
      <c r="NMK106" s="216"/>
      <c r="NML106" s="75"/>
      <c r="NMM106" s="75"/>
      <c r="NMN106" s="204"/>
      <c r="NMO106" s="205"/>
      <c r="NMP106" s="72"/>
      <c r="NMQ106" s="70"/>
      <c r="NMR106" s="73"/>
      <c r="NMS106" s="74"/>
      <c r="NMT106" s="74"/>
      <c r="NMU106" s="62"/>
      <c r="NMV106" s="75"/>
      <c r="NMW106" s="76"/>
      <c r="NMX106" s="216"/>
      <c r="NMY106" s="75"/>
      <c r="NMZ106" s="75"/>
      <c r="NNA106" s="204"/>
      <c r="NNB106" s="205"/>
      <c r="NNC106" s="72"/>
      <c r="NND106" s="70"/>
      <c r="NNE106" s="73"/>
      <c r="NNF106" s="74"/>
      <c r="NNG106" s="74"/>
      <c r="NNH106" s="62"/>
      <c r="NNI106" s="75"/>
      <c r="NNJ106" s="76"/>
      <c r="NNK106" s="216"/>
      <c r="NNL106" s="75"/>
      <c r="NNM106" s="75"/>
      <c r="NNN106" s="204"/>
      <c r="NNO106" s="205"/>
      <c r="NNP106" s="72"/>
      <c r="NNQ106" s="70"/>
      <c r="NNR106" s="73"/>
      <c r="NNS106" s="74"/>
      <c r="NNT106" s="74"/>
      <c r="NNU106" s="62"/>
      <c r="NNV106" s="75"/>
      <c r="NNW106" s="76"/>
      <c r="NNX106" s="216"/>
      <c r="NNY106" s="75"/>
      <c r="NNZ106" s="75"/>
      <c r="NOA106" s="204"/>
      <c r="NOB106" s="205"/>
      <c r="NOC106" s="72"/>
      <c r="NOD106" s="70"/>
      <c r="NOE106" s="73"/>
      <c r="NOF106" s="74"/>
      <c r="NOG106" s="74"/>
      <c r="NOH106" s="62"/>
      <c r="NOI106" s="75"/>
      <c r="NOJ106" s="76"/>
      <c r="NOK106" s="216"/>
      <c r="NOL106" s="75"/>
      <c r="NOM106" s="75"/>
      <c r="NON106" s="204"/>
      <c r="NOO106" s="205"/>
      <c r="NOP106" s="72"/>
      <c r="NOQ106" s="70"/>
      <c r="NOR106" s="73"/>
      <c r="NOS106" s="74"/>
      <c r="NOT106" s="74"/>
      <c r="NOU106" s="62"/>
      <c r="NOV106" s="75"/>
      <c r="NOW106" s="76"/>
      <c r="NOX106" s="216"/>
      <c r="NOY106" s="75"/>
      <c r="NOZ106" s="75"/>
      <c r="NPA106" s="204"/>
      <c r="NPB106" s="205"/>
      <c r="NPC106" s="72"/>
      <c r="NPD106" s="70"/>
      <c r="NPE106" s="73"/>
      <c r="NPF106" s="74"/>
      <c r="NPG106" s="74"/>
      <c r="NPH106" s="62"/>
      <c r="NPI106" s="75"/>
      <c r="NPJ106" s="76"/>
      <c r="NPK106" s="216"/>
      <c r="NPL106" s="75"/>
      <c r="NPM106" s="75"/>
      <c r="NPN106" s="204"/>
      <c r="NPO106" s="205"/>
      <c r="NPP106" s="72"/>
      <c r="NPQ106" s="70"/>
      <c r="NPR106" s="73"/>
      <c r="NPS106" s="74"/>
      <c r="NPT106" s="74"/>
      <c r="NPU106" s="62"/>
      <c r="NPV106" s="75"/>
      <c r="NPW106" s="76"/>
      <c r="NPX106" s="216"/>
      <c r="NPY106" s="75"/>
      <c r="NPZ106" s="75"/>
      <c r="NQA106" s="204"/>
      <c r="NQB106" s="205"/>
      <c r="NQC106" s="72"/>
      <c r="NQD106" s="70"/>
      <c r="NQE106" s="73"/>
      <c r="NQF106" s="74"/>
      <c r="NQG106" s="74"/>
      <c r="NQH106" s="62"/>
      <c r="NQI106" s="75"/>
      <c r="NQJ106" s="76"/>
      <c r="NQK106" s="216"/>
      <c r="NQL106" s="75"/>
      <c r="NQM106" s="75"/>
      <c r="NQN106" s="204"/>
      <c r="NQO106" s="205"/>
      <c r="NQP106" s="72"/>
      <c r="NQQ106" s="70"/>
      <c r="NQR106" s="73"/>
      <c r="NQS106" s="74"/>
      <c r="NQT106" s="74"/>
      <c r="NQU106" s="62"/>
      <c r="NQV106" s="75"/>
      <c r="NQW106" s="76"/>
      <c r="NQX106" s="216"/>
      <c r="NQY106" s="75"/>
      <c r="NQZ106" s="75"/>
      <c r="NRA106" s="204"/>
      <c r="NRB106" s="205"/>
      <c r="NRC106" s="72"/>
      <c r="NRD106" s="70"/>
      <c r="NRE106" s="73"/>
      <c r="NRF106" s="74"/>
      <c r="NRG106" s="74"/>
      <c r="NRH106" s="62"/>
      <c r="NRI106" s="75"/>
      <c r="NRJ106" s="76"/>
      <c r="NRK106" s="216"/>
      <c r="NRL106" s="75"/>
      <c r="NRM106" s="75"/>
      <c r="NRN106" s="204"/>
      <c r="NRO106" s="205"/>
      <c r="NRP106" s="72"/>
      <c r="NRQ106" s="70"/>
      <c r="NRR106" s="73"/>
      <c r="NRS106" s="74"/>
      <c r="NRT106" s="74"/>
      <c r="NRU106" s="62"/>
      <c r="NRV106" s="75"/>
      <c r="NRW106" s="76"/>
      <c r="NRX106" s="216"/>
      <c r="NRY106" s="75"/>
      <c r="NRZ106" s="75"/>
      <c r="NSA106" s="204"/>
      <c r="NSB106" s="205"/>
      <c r="NSC106" s="72"/>
      <c r="NSD106" s="70"/>
      <c r="NSE106" s="73"/>
      <c r="NSF106" s="74"/>
      <c r="NSG106" s="74"/>
      <c r="NSH106" s="62"/>
      <c r="NSI106" s="75"/>
      <c r="NSJ106" s="76"/>
      <c r="NSK106" s="216"/>
      <c r="NSL106" s="75"/>
      <c r="NSM106" s="75"/>
      <c r="NSN106" s="204"/>
      <c r="NSO106" s="205"/>
      <c r="NSP106" s="72"/>
      <c r="NSQ106" s="70"/>
      <c r="NSR106" s="73"/>
      <c r="NSS106" s="74"/>
      <c r="NST106" s="74"/>
      <c r="NSU106" s="62"/>
      <c r="NSV106" s="75"/>
      <c r="NSW106" s="76"/>
      <c r="NSX106" s="216"/>
      <c r="NSY106" s="75"/>
      <c r="NSZ106" s="75"/>
      <c r="NTA106" s="204"/>
      <c r="NTB106" s="205"/>
      <c r="NTC106" s="72"/>
      <c r="NTD106" s="70"/>
      <c r="NTE106" s="73"/>
      <c r="NTF106" s="74"/>
      <c r="NTG106" s="74"/>
      <c r="NTH106" s="62"/>
      <c r="NTI106" s="75"/>
      <c r="NTJ106" s="76"/>
      <c r="NTK106" s="216"/>
      <c r="NTL106" s="75"/>
      <c r="NTM106" s="75"/>
      <c r="NTN106" s="204"/>
      <c r="NTO106" s="205"/>
      <c r="NTP106" s="72"/>
      <c r="NTQ106" s="70"/>
      <c r="NTR106" s="73"/>
      <c r="NTS106" s="74"/>
      <c r="NTT106" s="74"/>
      <c r="NTU106" s="62"/>
      <c r="NTV106" s="75"/>
      <c r="NTW106" s="76"/>
      <c r="NTX106" s="216"/>
      <c r="NTY106" s="75"/>
      <c r="NTZ106" s="75"/>
      <c r="NUA106" s="204"/>
      <c r="NUB106" s="205"/>
      <c r="NUC106" s="72"/>
      <c r="NUD106" s="70"/>
      <c r="NUE106" s="73"/>
      <c r="NUF106" s="74"/>
      <c r="NUG106" s="74"/>
      <c r="NUH106" s="62"/>
      <c r="NUI106" s="75"/>
      <c r="NUJ106" s="76"/>
      <c r="NUK106" s="216"/>
      <c r="NUL106" s="75"/>
      <c r="NUM106" s="75"/>
      <c r="NUN106" s="204"/>
      <c r="NUO106" s="205"/>
      <c r="NUP106" s="72"/>
      <c r="NUQ106" s="70"/>
      <c r="NUR106" s="73"/>
      <c r="NUS106" s="74"/>
      <c r="NUT106" s="74"/>
      <c r="NUU106" s="62"/>
      <c r="NUV106" s="75"/>
      <c r="NUW106" s="76"/>
      <c r="NUX106" s="216"/>
      <c r="NUY106" s="75"/>
      <c r="NUZ106" s="75"/>
      <c r="NVA106" s="204"/>
      <c r="NVB106" s="205"/>
      <c r="NVC106" s="72"/>
      <c r="NVD106" s="70"/>
      <c r="NVE106" s="73"/>
      <c r="NVF106" s="74"/>
      <c r="NVG106" s="74"/>
      <c r="NVH106" s="62"/>
      <c r="NVI106" s="75"/>
      <c r="NVJ106" s="76"/>
      <c r="NVK106" s="216"/>
      <c r="NVL106" s="75"/>
      <c r="NVM106" s="75"/>
      <c r="NVN106" s="204"/>
      <c r="NVO106" s="205"/>
      <c r="NVP106" s="72"/>
      <c r="NVQ106" s="70"/>
      <c r="NVR106" s="73"/>
      <c r="NVS106" s="74"/>
      <c r="NVT106" s="74"/>
      <c r="NVU106" s="62"/>
      <c r="NVV106" s="75"/>
      <c r="NVW106" s="76"/>
      <c r="NVX106" s="216"/>
      <c r="NVY106" s="75"/>
      <c r="NVZ106" s="75"/>
      <c r="NWA106" s="204"/>
      <c r="NWB106" s="205"/>
      <c r="NWC106" s="72"/>
      <c r="NWD106" s="70"/>
      <c r="NWE106" s="73"/>
      <c r="NWF106" s="74"/>
      <c r="NWG106" s="74"/>
      <c r="NWH106" s="62"/>
      <c r="NWI106" s="75"/>
      <c r="NWJ106" s="76"/>
      <c r="NWK106" s="216"/>
      <c r="NWL106" s="75"/>
      <c r="NWM106" s="75"/>
      <c r="NWN106" s="204"/>
      <c r="NWO106" s="205"/>
      <c r="NWP106" s="72"/>
      <c r="NWQ106" s="70"/>
      <c r="NWR106" s="73"/>
      <c r="NWS106" s="74"/>
      <c r="NWT106" s="74"/>
      <c r="NWU106" s="62"/>
      <c r="NWV106" s="75"/>
      <c r="NWW106" s="76"/>
      <c r="NWX106" s="216"/>
      <c r="NWY106" s="75"/>
      <c r="NWZ106" s="75"/>
      <c r="NXA106" s="204"/>
      <c r="NXB106" s="205"/>
      <c r="NXC106" s="72"/>
      <c r="NXD106" s="70"/>
      <c r="NXE106" s="73"/>
      <c r="NXF106" s="74"/>
      <c r="NXG106" s="74"/>
      <c r="NXH106" s="62"/>
      <c r="NXI106" s="75"/>
      <c r="NXJ106" s="76"/>
      <c r="NXK106" s="216"/>
      <c r="NXL106" s="75"/>
      <c r="NXM106" s="75"/>
      <c r="NXN106" s="204"/>
      <c r="NXO106" s="205"/>
      <c r="NXP106" s="72"/>
      <c r="NXQ106" s="70"/>
      <c r="NXR106" s="73"/>
      <c r="NXS106" s="74"/>
      <c r="NXT106" s="74"/>
      <c r="NXU106" s="62"/>
      <c r="NXV106" s="75"/>
      <c r="NXW106" s="76"/>
      <c r="NXX106" s="216"/>
      <c r="NXY106" s="75"/>
      <c r="NXZ106" s="75"/>
      <c r="NYA106" s="204"/>
      <c r="NYB106" s="205"/>
      <c r="NYC106" s="72"/>
      <c r="NYD106" s="70"/>
      <c r="NYE106" s="73"/>
      <c r="NYF106" s="74"/>
      <c r="NYG106" s="74"/>
      <c r="NYH106" s="62"/>
      <c r="NYI106" s="75"/>
      <c r="NYJ106" s="76"/>
      <c r="NYK106" s="216"/>
      <c r="NYL106" s="75"/>
      <c r="NYM106" s="75"/>
      <c r="NYN106" s="204"/>
      <c r="NYO106" s="205"/>
      <c r="NYP106" s="72"/>
      <c r="NYQ106" s="70"/>
      <c r="NYR106" s="73"/>
      <c r="NYS106" s="74"/>
      <c r="NYT106" s="74"/>
      <c r="NYU106" s="62"/>
      <c r="NYV106" s="75"/>
      <c r="NYW106" s="76"/>
      <c r="NYX106" s="216"/>
      <c r="NYY106" s="75"/>
      <c r="NYZ106" s="75"/>
      <c r="NZA106" s="204"/>
      <c r="NZB106" s="205"/>
      <c r="NZC106" s="72"/>
      <c r="NZD106" s="70"/>
      <c r="NZE106" s="73"/>
      <c r="NZF106" s="74"/>
      <c r="NZG106" s="74"/>
      <c r="NZH106" s="62"/>
      <c r="NZI106" s="75"/>
      <c r="NZJ106" s="76"/>
      <c r="NZK106" s="216"/>
      <c r="NZL106" s="75"/>
      <c r="NZM106" s="75"/>
      <c r="NZN106" s="204"/>
      <c r="NZO106" s="205"/>
      <c r="NZP106" s="72"/>
      <c r="NZQ106" s="70"/>
      <c r="NZR106" s="73"/>
      <c r="NZS106" s="74"/>
      <c r="NZT106" s="74"/>
      <c r="NZU106" s="62"/>
      <c r="NZV106" s="75"/>
      <c r="NZW106" s="76"/>
      <c r="NZX106" s="216"/>
      <c r="NZY106" s="75"/>
      <c r="NZZ106" s="75"/>
      <c r="OAA106" s="204"/>
      <c r="OAB106" s="205"/>
      <c r="OAC106" s="72"/>
      <c r="OAD106" s="70"/>
      <c r="OAE106" s="73"/>
      <c r="OAF106" s="74"/>
      <c r="OAG106" s="74"/>
      <c r="OAH106" s="62"/>
      <c r="OAI106" s="75"/>
      <c r="OAJ106" s="76"/>
      <c r="OAK106" s="216"/>
      <c r="OAL106" s="75"/>
      <c r="OAM106" s="75"/>
      <c r="OAN106" s="204"/>
      <c r="OAO106" s="205"/>
      <c r="OAP106" s="72"/>
      <c r="OAQ106" s="70"/>
      <c r="OAR106" s="73"/>
      <c r="OAS106" s="74"/>
      <c r="OAT106" s="74"/>
      <c r="OAU106" s="62"/>
      <c r="OAV106" s="75"/>
      <c r="OAW106" s="76"/>
      <c r="OAX106" s="216"/>
      <c r="OAY106" s="75"/>
      <c r="OAZ106" s="75"/>
      <c r="OBA106" s="204"/>
      <c r="OBB106" s="205"/>
      <c r="OBC106" s="72"/>
      <c r="OBD106" s="70"/>
      <c r="OBE106" s="73"/>
      <c r="OBF106" s="74"/>
      <c r="OBG106" s="74"/>
      <c r="OBH106" s="62"/>
      <c r="OBI106" s="75"/>
      <c r="OBJ106" s="76"/>
      <c r="OBK106" s="216"/>
      <c r="OBL106" s="75"/>
      <c r="OBM106" s="75"/>
      <c r="OBN106" s="204"/>
      <c r="OBO106" s="205"/>
      <c r="OBP106" s="72"/>
      <c r="OBQ106" s="70"/>
      <c r="OBR106" s="73"/>
      <c r="OBS106" s="74"/>
      <c r="OBT106" s="74"/>
      <c r="OBU106" s="62"/>
      <c r="OBV106" s="75"/>
      <c r="OBW106" s="76"/>
      <c r="OBX106" s="216"/>
      <c r="OBY106" s="75"/>
      <c r="OBZ106" s="75"/>
      <c r="OCA106" s="204"/>
      <c r="OCB106" s="205"/>
      <c r="OCC106" s="72"/>
      <c r="OCD106" s="70"/>
      <c r="OCE106" s="73"/>
      <c r="OCF106" s="74"/>
      <c r="OCG106" s="74"/>
      <c r="OCH106" s="62"/>
      <c r="OCI106" s="75"/>
      <c r="OCJ106" s="76"/>
      <c r="OCK106" s="216"/>
      <c r="OCL106" s="75"/>
      <c r="OCM106" s="75"/>
      <c r="OCN106" s="204"/>
      <c r="OCO106" s="205"/>
      <c r="OCP106" s="72"/>
      <c r="OCQ106" s="70"/>
      <c r="OCR106" s="73"/>
      <c r="OCS106" s="74"/>
      <c r="OCT106" s="74"/>
      <c r="OCU106" s="62"/>
      <c r="OCV106" s="75"/>
      <c r="OCW106" s="76"/>
      <c r="OCX106" s="216"/>
      <c r="OCY106" s="75"/>
      <c r="OCZ106" s="75"/>
      <c r="ODA106" s="204"/>
      <c r="ODB106" s="205"/>
      <c r="ODC106" s="72"/>
      <c r="ODD106" s="70"/>
      <c r="ODE106" s="73"/>
      <c r="ODF106" s="74"/>
      <c r="ODG106" s="74"/>
      <c r="ODH106" s="62"/>
      <c r="ODI106" s="75"/>
      <c r="ODJ106" s="76"/>
      <c r="ODK106" s="216"/>
      <c r="ODL106" s="75"/>
      <c r="ODM106" s="75"/>
      <c r="ODN106" s="204"/>
      <c r="ODO106" s="205"/>
      <c r="ODP106" s="72"/>
      <c r="ODQ106" s="70"/>
      <c r="ODR106" s="73"/>
      <c r="ODS106" s="74"/>
      <c r="ODT106" s="74"/>
      <c r="ODU106" s="62"/>
      <c r="ODV106" s="75"/>
      <c r="ODW106" s="76"/>
      <c r="ODX106" s="216"/>
      <c r="ODY106" s="75"/>
      <c r="ODZ106" s="75"/>
      <c r="OEA106" s="204"/>
      <c r="OEB106" s="205"/>
      <c r="OEC106" s="72"/>
      <c r="OED106" s="70"/>
      <c r="OEE106" s="73"/>
      <c r="OEF106" s="74"/>
      <c r="OEG106" s="74"/>
      <c r="OEH106" s="62"/>
      <c r="OEI106" s="75"/>
      <c r="OEJ106" s="76"/>
      <c r="OEK106" s="216"/>
      <c r="OEL106" s="75"/>
      <c r="OEM106" s="75"/>
      <c r="OEN106" s="204"/>
      <c r="OEO106" s="205"/>
      <c r="OEP106" s="72"/>
      <c r="OEQ106" s="70"/>
      <c r="OER106" s="73"/>
      <c r="OES106" s="74"/>
      <c r="OET106" s="74"/>
      <c r="OEU106" s="62"/>
      <c r="OEV106" s="75"/>
      <c r="OEW106" s="76"/>
      <c r="OEX106" s="216"/>
      <c r="OEY106" s="75"/>
      <c r="OEZ106" s="75"/>
      <c r="OFA106" s="204"/>
      <c r="OFB106" s="205"/>
      <c r="OFC106" s="72"/>
      <c r="OFD106" s="70"/>
      <c r="OFE106" s="73"/>
      <c r="OFF106" s="74"/>
      <c r="OFG106" s="74"/>
      <c r="OFH106" s="62"/>
      <c r="OFI106" s="75"/>
      <c r="OFJ106" s="76"/>
      <c r="OFK106" s="216"/>
      <c r="OFL106" s="75"/>
      <c r="OFM106" s="75"/>
      <c r="OFN106" s="204"/>
      <c r="OFO106" s="205"/>
      <c r="OFP106" s="72"/>
      <c r="OFQ106" s="70"/>
      <c r="OFR106" s="73"/>
      <c r="OFS106" s="74"/>
      <c r="OFT106" s="74"/>
      <c r="OFU106" s="62"/>
      <c r="OFV106" s="75"/>
      <c r="OFW106" s="76"/>
      <c r="OFX106" s="216"/>
      <c r="OFY106" s="75"/>
      <c r="OFZ106" s="75"/>
      <c r="OGA106" s="204"/>
      <c r="OGB106" s="205"/>
      <c r="OGC106" s="72"/>
      <c r="OGD106" s="70"/>
      <c r="OGE106" s="73"/>
      <c r="OGF106" s="74"/>
      <c r="OGG106" s="74"/>
      <c r="OGH106" s="62"/>
      <c r="OGI106" s="75"/>
      <c r="OGJ106" s="76"/>
      <c r="OGK106" s="216"/>
      <c r="OGL106" s="75"/>
      <c r="OGM106" s="75"/>
      <c r="OGN106" s="204"/>
      <c r="OGO106" s="205"/>
      <c r="OGP106" s="72"/>
      <c r="OGQ106" s="70"/>
      <c r="OGR106" s="73"/>
      <c r="OGS106" s="74"/>
      <c r="OGT106" s="74"/>
      <c r="OGU106" s="62"/>
      <c r="OGV106" s="75"/>
      <c r="OGW106" s="76"/>
      <c r="OGX106" s="216"/>
      <c r="OGY106" s="75"/>
      <c r="OGZ106" s="75"/>
      <c r="OHA106" s="204"/>
      <c r="OHB106" s="205"/>
      <c r="OHC106" s="72"/>
      <c r="OHD106" s="70"/>
      <c r="OHE106" s="73"/>
      <c r="OHF106" s="74"/>
      <c r="OHG106" s="74"/>
      <c r="OHH106" s="62"/>
      <c r="OHI106" s="75"/>
      <c r="OHJ106" s="76"/>
      <c r="OHK106" s="216"/>
      <c r="OHL106" s="75"/>
      <c r="OHM106" s="75"/>
      <c r="OHN106" s="204"/>
      <c r="OHO106" s="205"/>
      <c r="OHP106" s="72"/>
      <c r="OHQ106" s="70"/>
      <c r="OHR106" s="73"/>
      <c r="OHS106" s="74"/>
      <c r="OHT106" s="74"/>
      <c r="OHU106" s="62"/>
      <c r="OHV106" s="75"/>
      <c r="OHW106" s="76"/>
      <c r="OHX106" s="216"/>
      <c r="OHY106" s="75"/>
      <c r="OHZ106" s="75"/>
      <c r="OIA106" s="204"/>
      <c r="OIB106" s="205"/>
      <c r="OIC106" s="72"/>
      <c r="OID106" s="70"/>
      <c r="OIE106" s="73"/>
      <c r="OIF106" s="74"/>
      <c r="OIG106" s="74"/>
      <c r="OIH106" s="62"/>
      <c r="OII106" s="75"/>
      <c r="OIJ106" s="76"/>
      <c r="OIK106" s="216"/>
      <c r="OIL106" s="75"/>
      <c r="OIM106" s="75"/>
      <c r="OIN106" s="204"/>
      <c r="OIO106" s="205"/>
      <c r="OIP106" s="72"/>
      <c r="OIQ106" s="70"/>
      <c r="OIR106" s="73"/>
      <c r="OIS106" s="74"/>
      <c r="OIT106" s="74"/>
      <c r="OIU106" s="62"/>
      <c r="OIV106" s="75"/>
      <c r="OIW106" s="76"/>
      <c r="OIX106" s="216"/>
      <c r="OIY106" s="75"/>
      <c r="OIZ106" s="75"/>
      <c r="OJA106" s="204"/>
      <c r="OJB106" s="205"/>
      <c r="OJC106" s="72"/>
      <c r="OJD106" s="70"/>
      <c r="OJE106" s="73"/>
      <c r="OJF106" s="74"/>
      <c r="OJG106" s="74"/>
      <c r="OJH106" s="62"/>
      <c r="OJI106" s="75"/>
      <c r="OJJ106" s="76"/>
      <c r="OJK106" s="216"/>
      <c r="OJL106" s="75"/>
      <c r="OJM106" s="75"/>
      <c r="OJN106" s="204"/>
      <c r="OJO106" s="205"/>
      <c r="OJP106" s="72"/>
      <c r="OJQ106" s="70"/>
      <c r="OJR106" s="73"/>
      <c r="OJS106" s="74"/>
      <c r="OJT106" s="74"/>
      <c r="OJU106" s="62"/>
      <c r="OJV106" s="75"/>
      <c r="OJW106" s="76"/>
      <c r="OJX106" s="216"/>
      <c r="OJY106" s="75"/>
      <c r="OJZ106" s="75"/>
      <c r="OKA106" s="204"/>
      <c r="OKB106" s="205"/>
      <c r="OKC106" s="72"/>
      <c r="OKD106" s="70"/>
      <c r="OKE106" s="73"/>
      <c r="OKF106" s="74"/>
      <c r="OKG106" s="74"/>
      <c r="OKH106" s="62"/>
      <c r="OKI106" s="75"/>
      <c r="OKJ106" s="76"/>
      <c r="OKK106" s="216"/>
      <c r="OKL106" s="75"/>
      <c r="OKM106" s="75"/>
      <c r="OKN106" s="204"/>
      <c r="OKO106" s="205"/>
      <c r="OKP106" s="72"/>
      <c r="OKQ106" s="70"/>
      <c r="OKR106" s="73"/>
      <c r="OKS106" s="74"/>
      <c r="OKT106" s="74"/>
      <c r="OKU106" s="62"/>
      <c r="OKV106" s="75"/>
      <c r="OKW106" s="76"/>
      <c r="OKX106" s="216"/>
      <c r="OKY106" s="75"/>
      <c r="OKZ106" s="75"/>
      <c r="OLA106" s="204"/>
      <c r="OLB106" s="205"/>
      <c r="OLC106" s="72"/>
      <c r="OLD106" s="70"/>
      <c r="OLE106" s="73"/>
      <c r="OLF106" s="74"/>
      <c r="OLG106" s="74"/>
      <c r="OLH106" s="62"/>
      <c r="OLI106" s="75"/>
      <c r="OLJ106" s="76"/>
      <c r="OLK106" s="216"/>
      <c r="OLL106" s="75"/>
      <c r="OLM106" s="75"/>
      <c r="OLN106" s="204"/>
      <c r="OLO106" s="205"/>
      <c r="OLP106" s="72"/>
      <c r="OLQ106" s="70"/>
      <c r="OLR106" s="73"/>
      <c r="OLS106" s="74"/>
      <c r="OLT106" s="74"/>
      <c r="OLU106" s="62"/>
      <c r="OLV106" s="75"/>
      <c r="OLW106" s="76"/>
      <c r="OLX106" s="216"/>
      <c r="OLY106" s="75"/>
      <c r="OLZ106" s="75"/>
      <c r="OMA106" s="204"/>
      <c r="OMB106" s="205"/>
      <c r="OMC106" s="72"/>
      <c r="OMD106" s="70"/>
      <c r="OME106" s="73"/>
      <c r="OMF106" s="74"/>
      <c r="OMG106" s="74"/>
      <c r="OMH106" s="62"/>
      <c r="OMI106" s="75"/>
      <c r="OMJ106" s="76"/>
      <c r="OMK106" s="216"/>
      <c r="OML106" s="75"/>
      <c r="OMM106" s="75"/>
      <c r="OMN106" s="204"/>
      <c r="OMO106" s="205"/>
      <c r="OMP106" s="72"/>
      <c r="OMQ106" s="70"/>
      <c r="OMR106" s="73"/>
      <c r="OMS106" s="74"/>
      <c r="OMT106" s="74"/>
      <c r="OMU106" s="62"/>
      <c r="OMV106" s="75"/>
      <c r="OMW106" s="76"/>
      <c r="OMX106" s="216"/>
      <c r="OMY106" s="75"/>
      <c r="OMZ106" s="75"/>
      <c r="ONA106" s="204"/>
      <c r="ONB106" s="205"/>
      <c r="ONC106" s="72"/>
      <c r="OND106" s="70"/>
      <c r="ONE106" s="73"/>
      <c r="ONF106" s="74"/>
      <c r="ONG106" s="74"/>
      <c r="ONH106" s="62"/>
      <c r="ONI106" s="75"/>
      <c r="ONJ106" s="76"/>
      <c r="ONK106" s="216"/>
      <c r="ONL106" s="75"/>
      <c r="ONM106" s="75"/>
      <c r="ONN106" s="204"/>
      <c r="ONO106" s="205"/>
      <c r="ONP106" s="72"/>
      <c r="ONQ106" s="70"/>
      <c r="ONR106" s="73"/>
      <c r="ONS106" s="74"/>
      <c r="ONT106" s="74"/>
      <c r="ONU106" s="62"/>
      <c r="ONV106" s="75"/>
      <c r="ONW106" s="76"/>
      <c r="ONX106" s="216"/>
      <c r="ONY106" s="75"/>
      <c r="ONZ106" s="75"/>
      <c r="OOA106" s="204"/>
      <c r="OOB106" s="205"/>
      <c r="OOC106" s="72"/>
      <c r="OOD106" s="70"/>
      <c r="OOE106" s="73"/>
      <c r="OOF106" s="74"/>
      <c r="OOG106" s="74"/>
      <c r="OOH106" s="62"/>
      <c r="OOI106" s="75"/>
      <c r="OOJ106" s="76"/>
      <c r="OOK106" s="216"/>
      <c r="OOL106" s="75"/>
      <c r="OOM106" s="75"/>
      <c r="OON106" s="204"/>
      <c r="OOO106" s="205"/>
      <c r="OOP106" s="72"/>
      <c r="OOQ106" s="70"/>
      <c r="OOR106" s="73"/>
      <c r="OOS106" s="74"/>
      <c r="OOT106" s="74"/>
      <c r="OOU106" s="62"/>
      <c r="OOV106" s="75"/>
      <c r="OOW106" s="76"/>
      <c r="OOX106" s="216"/>
      <c r="OOY106" s="75"/>
      <c r="OOZ106" s="75"/>
      <c r="OPA106" s="204"/>
      <c r="OPB106" s="205"/>
      <c r="OPC106" s="72"/>
      <c r="OPD106" s="70"/>
      <c r="OPE106" s="73"/>
      <c r="OPF106" s="74"/>
      <c r="OPG106" s="74"/>
      <c r="OPH106" s="62"/>
      <c r="OPI106" s="75"/>
      <c r="OPJ106" s="76"/>
      <c r="OPK106" s="216"/>
      <c r="OPL106" s="75"/>
      <c r="OPM106" s="75"/>
      <c r="OPN106" s="204"/>
      <c r="OPO106" s="205"/>
      <c r="OPP106" s="72"/>
      <c r="OPQ106" s="70"/>
      <c r="OPR106" s="73"/>
      <c r="OPS106" s="74"/>
      <c r="OPT106" s="74"/>
      <c r="OPU106" s="62"/>
      <c r="OPV106" s="75"/>
      <c r="OPW106" s="76"/>
      <c r="OPX106" s="216"/>
      <c r="OPY106" s="75"/>
      <c r="OPZ106" s="75"/>
      <c r="OQA106" s="204"/>
      <c r="OQB106" s="205"/>
      <c r="OQC106" s="72"/>
      <c r="OQD106" s="70"/>
      <c r="OQE106" s="73"/>
      <c r="OQF106" s="74"/>
      <c r="OQG106" s="74"/>
      <c r="OQH106" s="62"/>
      <c r="OQI106" s="75"/>
      <c r="OQJ106" s="76"/>
      <c r="OQK106" s="216"/>
      <c r="OQL106" s="75"/>
      <c r="OQM106" s="75"/>
      <c r="OQN106" s="204"/>
      <c r="OQO106" s="205"/>
      <c r="OQP106" s="72"/>
      <c r="OQQ106" s="70"/>
      <c r="OQR106" s="73"/>
      <c r="OQS106" s="74"/>
      <c r="OQT106" s="74"/>
      <c r="OQU106" s="62"/>
      <c r="OQV106" s="75"/>
      <c r="OQW106" s="76"/>
      <c r="OQX106" s="216"/>
      <c r="OQY106" s="75"/>
      <c r="OQZ106" s="75"/>
      <c r="ORA106" s="204"/>
      <c r="ORB106" s="205"/>
      <c r="ORC106" s="72"/>
      <c r="ORD106" s="70"/>
      <c r="ORE106" s="73"/>
      <c r="ORF106" s="74"/>
      <c r="ORG106" s="74"/>
      <c r="ORH106" s="62"/>
      <c r="ORI106" s="75"/>
      <c r="ORJ106" s="76"/>
      <c r="ORK106" s="216"/>
      <c r="ORL106" s="75"/>
      <c r="ORM106" s="75"/>
      <c r="ORN106" s="204"/>
      <c r="ORO106" s="205"/>
      <c r="ORP106" s="72"/>
      <c r="ORQ106" s="70"/>
      <c r="ORR106" s="73"/>
      <c r="ORS106" s="74"/>
      <c r="ORT106" s="74"/>
      <c r="ORU106" s="62"/>
      <c r="ORV106" s="75"/>
      <c r="ORW106" s="76"/>
      <c r="ORX106" s="216"/>
      <c r="ORY106" s="75"/>
      <c r="ORZ106" s="75"/>
      <c r="OSA106" s="204"/>
      <c r="OSB106" s="205"/>
      <c r="OSC106" s="72"/>
      <c r="OSD106" s="70"/>
      <c r="OSE106" s="73"/>
      <c r="OSF106" s="74"/>
      <c r="OSG106" s="74"/>
      <c r="OSH106" s="62"/>
      <c r="OSI106" s="75"/>
      <c r="OSJ106" s="76"/>
      <c r="OSK106" s="216"/>
      <c r="OSL106" s="75"/>
      <c r="OSM106" s="75"/>
      <c r="OSN106" s="204"/>
      <c r="OSO106" s="205"/>
      <c r="OSP106" s="72"/>
      <c r="OSQ106" s="70"/>
      <c r="OSR106" s="73"/>
      <c r="OSS106" s="74"/>
      <c r="OST106" s="74"/>
      <c r="OSU106" s="62"/>
      <c r="OSV106" s="75"/>
      <c r="OSW106" s="76"/>
      <c r="OSX106" s="216"/>
      <c r="OSY106" s="75"/>
      <c r="OSZ106" s="75"/>
      <c r="OTA106" s="204"/>
      <c r="OTB106" s="205"/>
      <c r="OTC106" s="72"/>
      <c r="OTD106" s="70"/>
      <c r="OTE106" s="73"/>
      <c r="OTF106" s="74"/>
      <c r="OTG106" s="74"/>
      <c r="OTH106" s="62"/>
      <c r="OTI106" s="75"/>
      <c r="OTJ106" s="76"/>
      <c r="OTK106" s="216"/>
      <c r="OTL106" s="75"/>
      <c r="OTM106" s="75"/>
      <c r="OTN106" s="204"/>
      <c r="OTO106" s="205"/>
      <c r="OTP106" s="72"/>
      <c r="OTQ106" s="70"/>
      <c r="OTR106" s="73"/>
      <c r="OTS106" s="74"/>
      <c r="OTT106" s="74"/>
      <c r="OTU106" s="62"/>
      <c r="OTV106" s="75"/>
      <c r="OTW106" s="76"/>
      <c r="OTX106" s="216"/>
      <c r="OTY106" s="75"/>
      <c r="OTZ106" s="75"/>
      <c r="OUA106" s="204"/>
      <c r="OUB106" s="205"/>
      <c r="OUC106" s="72"/>
      <c r="OUD106" s="70"/>
      <c r="OUE106" s="73"/>
      <c r="OUF106" s="74"/>
      <c r="OUG106" s="74"/>
      <c r="OUH106" s="62"/>
      <c r="OUI106" s="75"/>
      <c r="OUJ106" s="76"/>
      <c r="OUK106" s="216"/>
      <c r="OUL106" s="75"/>
      <c r="OUM106" s="75"/>
      <c r="OUN106" s="204"/>
      <c r="OUO106" s="205"/>
      <c r="OUP106" s="72"/>
      <c r="OUQ106" s="70"/>
      <c r="OUR106" s="73"/>
      <c r="OUS106" s="74"/>
      <c r="OUT106" s="74"/>
      <c r="OUU106" s="62"/>
      <c r="OUV106" s="75"/>
      <c r="OUW106" s="76"/>
      <c r="OUX106" s="216"/>
      <c r="OUY106" s="75"/>
      <c r="OUZ106" s="75"/>
      <c r="OVA106" s="204"/>
      <c r="OVB106" s="205"/>
      <c r="OVC106" s="72"/>
      <c r="OVD106" s="70"/>
      <c r="OVE106" s="73"/>
      <c r="OVF106" s="74"/>
      <c r="OVG106" s="74"/>
      <c r="OVH106" s="62"/>
      <c r="OVI106" s="75"/>
      <c r="OVJ106" s="76"/>
      <c r="OVK106" s="216"/>
      <c r="OVL106" s="75"/>
      <c r="OVM106" s="75"/>
      <c r="OVN106" s="204"/>
      <c r="OVO106" s="205"/>
      <c r="OVP106" s="72"/>
      <c r="OVQ106" s="70"/>
      <c r="OVR106" s="73"/>
      <c r="OVS106" s="74"/>
      <c r="OVT106" s="74"/>
      <c r="OVU106" s="62"/>
      <c r="OVV106" s="75"/>
      <c r="OVW106" s="76"/>
      <c r="OVX106" s="216"/>
      <c r="OVY106" s="75"/>
      <c r="OVZ106" s="75"/>
      <c r="OWA106" s="204"/>
      <c r="OWB106" s="205"/>
      <c r="OWC106" s="72"/>
      <c r="OWD106" s="70"/>
      <c r="OWE106" s="73"/>
      <c r="OWF106" s="74"/>
      <c r="OWG106" s="74"/>
      <c r="OWH106" s="62"/>
      <c r="OWI106" s="75"/>
      <c r="OWJ106" s="76"/>
      <c r="OWK106" s="216"/>
      <c r="OWL106" s="75"/>
      <c r="OWM106" s="75"/>
      <c r="OWN106" s="204"/>
      <c r="OWO106" s="205"/>
      <c r="OWP106" s="72"/>
      <c r="OWQ106" s="70"/>
      <c r="OWR106" s="73"/>
      <c r="OWS106" s="74"/>
      <c r="OWT106" s="74"/>
      <c r="OWU106" s="62"/>
      <c r="OWV106" s="75"/>
      <c r="OWW106" s="76"/>
      <c r="OWX106" s="216"/>
      <c r="OWY106" s="75"/>
      <c r="OWZ106" s="75"/>
      <c r="OXA106" s="204"/>
      <c r="OXB106" s="205"/>
      <c r="OXC106" s="72"/>
      <c r="OXD106" s="70"/>
      <c r="OXE106" s="73"/>
      <c r="OXF106" s="74"/>
      <c r="OXG106" s="74"/>
      <c r="OXH106" s="62"/>
      <c r="OXI106" s="75"/>
      <c r="OXJ106" s="76"/>
      <c r="OXK106" s="216"/>
      <c r="OXL106" s="75"/>
      <c r="OXM106" s="75"/>
      <c r="OXN106" s="204"/>
      <c r="OXO106" s="205"/>
      <c r="OXP106" s="72"/>
      <c r="OXQ106" s="70"/>
      <c r="OXR106" s="73"/>
      <c r="OXS106" s="74"/>
      <c r="OXT106" s="74"/>
      <c r="OXU106" s="62"/>
      <c r="OXV106" s="75"/>
      <c r="OXW106" s="76"/>
      <c r="OXX106" s="216"/>
      <c r="OXY106" s="75"/>
      <c r="OXZ106" s="75"/>
      <c r="OYA106" s="204"/>
      <c r="OYB106" s="205"/>
      <c r="OYC106" s="72"/>
      <c r="OYD106" s="70"/>
      <c r="OYE106" s="73"/>
      <c r="OYF106" s="74"/>
      <c r="OYG106" s="74"/>
      <c r="OYH106" s="62"/>
      <c r="OYI106" s="75"/>
      <c r="OYJ106" s="76"/>
      <c r="OYK106" s="216"/>
      <c r="OYL106" s="75"/>
      <c r="OYM106" s="75"/>
      <c r="OYN106" s="204"/>
      <c r="OYO106" s="205"/>
      <c r="OYP106" s="72"/>
      <c r="OYQ106" s="70"/>
      <c r="OYR106" s="73"/>
      <c r="OYS106" s="74"/>
      <c r="OYT106" s="74"/>
      <c r="OYU106" s="62"/>
      <c r="OYV106" s="75"/>
      <c r="OYW106" s="76"/>
      <c r="OYX106" s="216"/>
      <c r="OYY106" s="75"/>
      <c r="OYZ106" s="75"/>
      <c r="OZA106" s="204"/>
      <c r="OZB106" s="205"/>
      <c r="OZC106" s="72"/>
      <c r="OZD106" s="70"/>
      <c r="OZE106" s="73"/>
      <c r="OZF106" s="74"/>
      <c r="OZG106" s="74"/>
      <c r="OZH106" s="62"/>
      <c r="OZI106" s="75"/>
      <c r="OZJ106" s="76"/>
      <c r="OZK106" s="216"/>
      <c r="OZL106" s="75"/>
      <c r="OZM106" s="75"/>
      <c r="OZN106" s="204"/>
      <c r="OZO106" s="205"/>
      <c r="OZP106" s="72"/>
      <c r="OZQ106" s="70"/>
      <c r="OZR106" s="73"/>
      <c r="OZS106" s="74"/>
      <c r="OZT106" s="74"/>
      <c r="OZU106" s="62"/>
      <c r="OZV106" s="75"/>
      <c r="OZW106" s="76"/>
      <c r="OZX106" s="216"/>
      <c r="OZY106" s="75"/>
      <c r="OZZ106" s="75"/>
      <c r="PAA106" s="204"/>
      <c r="PAB106" s="205"/>
      <c r="PAC106" s="72"/>
      <c r="PAD106" s="70"/>
      <c r="PAE106" s="73"/>
      <c r="PAF106" s="74"/>
      <c r="PAG106" s="74"/>
      <c r="PAH106" s="62"/>
      <c r="PAI106" s="75"/>
      <c r="PAJ106" s="76"/>
      <c r="PAK106" s="216"/>
      <c r="PAL106" s="75"/>
      <c r="PAM106" s="75"/>
      <c r="PAN106" s="204"/>
      <c r="PAO106" s="205"/>
      <c r="PAP106" s="72"/>
      <c r="PAQ106" s="70"/>
      <c r="PAR106" s="73"/>
      <c r="PAS106" s="74"/>
      <c r="PAT106" s="74"/>
      <c r="PAU106" s="62"/>
      <c r="PAV106" s="75"/>
      <c r="PAW106" s="76"/>
      <c r="PAX106" s="216"/>
      <c r="PAY106" s="75"/>
      <c r="PAZ106" s="75"/>
      <c r="PBA106" s="204"/>
      <c r="PBB106" s="205"/>
      <c r="PBC106" s="72"/>
      <c r="PBD106" s="70"/>
      <c r="PBE106" s="73"/>
      <c r="PBF106" s="74"/>
      <c r="PBG106" s="74"/>
      <c r="PBH106" s="62"/>
      <c r="PBI106" s="75"/>
      <c r="PBJ106" s="76"/>
      <c r="PBK106" s="216"/>
      <c r="PBL106" s="75"/>
      <c r="PBM106" s="75"/>
      <c r="PBN106" s="204"/>
      <c r="PBO106" s="205"/>
      <c r="PBP106" s="72"/>
      <c r="PBQ106" s="70"/>
      <c r="PBR106" s="73"/>
      <c r="PBS106" s="74"/>
      <c r="PBT106" s="74"/>
      <c r="PBU106" s="62"/>
      <c r="PBV106" s="75"/>
      <c r="PBW106" s="76"/>
      <c r="PBX106" s="216"/>
      <c r="PBY106" s="75"/>
      <c r="PBZ106" s="75"/>
      <c r="PCA106" s="204"/>
      <c r="PCB106" s="205"/>
      <c r="PCC106" s="72"/>
      <c r="PCD106" s="70"/>
      <c r="PCE106" s="73"/>
      <c r="PCF106" s="74"/>
      <c r="PCG106" s="74"/>
      <c r="PCH106" s="62"/>
      <c r="PCI106" s="75"/>
      <c r="PCJ106" s="76"/>
      <c r="PCK106" s="216"/>
      <c r="PCL106" s="75"/>
      <c r="PCM106" s="75"/>
      <c r="PCN106" s="204"/>
      <c r="PCO106" s="205"/>
      <c r="PCP106" s="72"/>
      <c r="PCQ106" s="70"/>
      <c r="PCR106" s="73"/>
      <c r="PCS106" s="74"/>
      <c r="PCT106" s="74"/>
      <c r="PCU106" s="62"/>
      <c r="PCV106" s="75"/>
      <c r="PCW106" s="76"/>
      <c r="PCX106" s="216"/>
      <c r="PCY106" s="75"/>
      <c r="PCZ106" s="75"/>
      <c r="PDA106" s="204"/>
      <c r="PDB106" s="205"/>
      <c r="PDC106" s="72"/>
      <c r="PDD106" s="70"/>
      <c r="PDE106" s="73"/>
      <c r="PDF106" s="74"/>
      <c r="PDG106" s="74"/>
      <c r="PDH106" s="62"/>
      <c r="PDI106" s="75"/>
      <c r="PDJ106" s="76"/>
      <c r="PDK106" s="216"/>
      <c r="PDL106" s="75"/>
      <c r="PDM106" s="75"/>
      <c r="PDN106" s="204"/>
      <c r="PDO106" s="205"/>
      <c r="PDP106" s="72"/>
      <c r="PDQ106" s="70"/>
      <c r="PDR106" s="73"/>
      <c r="PDS106" s="74"/>
      <c r="PDT106" s="74"/>
      <c r="PDU106" s="62"/>
      <c r="PDV106" s="75"/>
      <c r="PDW106" s="76"/>
      <c r="PDX106" s="216"/>
      <c r="PDY106" s="75"/>
      <c r="PDZ106" s="75"/>
      <c r="PEA106" s="204"/>
      <c r="PEB106" s="205"/>
      <c r="PEC106" s="72"/>
      <c r="PED106" s="70"/>
      <c r="PEE106" s="73"/>
      <c r="PEF106" s="74"/>
      <c r="PEG106" s="74"/>
      <c r="PEH106" s="62"/>
      <c r="PEI106" s="75"/>
      <c r="PEJ106" s="76"/>
      <c r="PEK106" s="216"/>
      <c r="PEL106" s="75"/>
      <c r="PEM106" s="75"/>
      <c r="PEN106" s="204"/>
      <c r="PEO106" s="205"/>
      <c r="PEP106" s="72"/>
      <c r="PEQ106" s="70"/>
      <c r="PER106" s="73"/>
      <c r="PES106" s="74"/>
      <c r="PET106" s="74"/>
      <c r="PEU106" s="62"/>
      <c r="PEV106" s="75"/>
      <c r="PEW106" s="76"/>
      <c r="PEX106" s="216"/>
      <c r="PEY106" s="75"/>
      <c r="PEZ106" s="75"/>
      <c r="PFA106" s="204"/>
      <c r="PFB106" s="205"/>
      <c r="PFC106" s="72"/>
      <c r="PFD106" s="70"/>
      <c r="PFE106" s="73"/>
      <c r="PFF106" s="74"/>
      <c r="PFG106" s="74"/>
      <c r="PFH106" s="62"/>
      <c r="PFI106" s="75"/>
      <c r="PFJ106" s="76"/>
      <c r="PFK106" s="216"/>
      <c r="PFL106" s="75"/>
      <c r="PFM106" s="75"/>
      <c r="PFN106" s="204"/>
      <c r="PFO106" s="205"/>
      <c r="PFP106" s="72"/>
      <c r="PFQ106" s="70"/>
      <c r="PFR106" s="73"/>
      <c r="PFS106" s="74"/>
      <c r="PFT106" s="74"/>
      <c r="PFU106" s="62"/>
      <c r="PFV106" s="75"/>
      <c r="PFW106" s="76"/>
      <c r="PFX106" s="216"/>
      <c r="PFY106" s="75"/>
      <c r="PFZ106" s="75"/>
      <c r="PGA106" s="204"/>
      <c r="PGB106" s="205"/>
      <c r="PGC106" s="72"/>
      <c r="PGD106" s="70"/>
      <c r="PGE106" s="73"/>
      <c r="PGF106" s="74"/>
      <c r="PGG106" s="74"/>
      <c r="PGH106" s="62"/>
      <c r="PGI106" s="75"/>
      <c r="PGJ106" s="76"/>
      <c r="PGK106" s="216"/>
      <c r="PGL106" s="75"/>
      <c r="PGM106" s="75"/>
      <c r="PGN106" s="204"/>
      <c r="PGO106" s="205"/>
      <c r="PGP106" s="72"/>
      <c r="PGQ106" s="70"/>
      <c r="PGR106" s="73"/>
      <c r="PGS106" s="74"/>
      <c r="PGT106" s="74"/>
      <c r="PGU106" s="62"/>
      <c r="PGV106" s="75"/>
      <c r="PGW106" s="76"/>
      <c r="PGX106" s="216"/>
      <c r="PGY106" s="75"/>
      <c r="PGZ106" s="75"/>
      <c r="PHA106" s="204"/>
      <c r="PHB106" s="205"/>
      <c r="PHC106" s="72"/>
      <c r="PHD106" s="70"/>
      <c r="PHE106" s="73"/>
      <c r="PHF106" s="74"/>
      <c r="PHG106" s="74"/>
      <c r="PHH106" s="62"/>
      <c r="PHI106" s="75"/>
      <c r="PHJ106" s="76"/>
      <c r="PHK106" s="216"/>
      <c r="PHL106" s="75"/>
      <c r="PHM106" s="75"/>
      <c r="PHN106" s="204"/>
      <c r="PHO106" s="205"/>
      <c r="PHP106" s="72"/>
      <c r="PHQ106" s="70"/>
      <c r="PHR106" s="73"/>
      <c r="PHS106" s="74"/>
      <c r="PHT106" s="74"/>
      <c r="PHU106" s="62"/>
      <c r="PHV106" s="75"/>
      <c r="PHW106" s="76"/>
      <c r="PHX106" s="216"/>
      <c r="PHY106" s="75"/>
      <c r="PHZ106" s="75"/>
      <c r="PIA106" s="204"/>
      <c r="PIB106" s="205"/>
      <c r="PIC106" s="72"/>
      <c r="PID106" s="70"/>
      <c r="PIE106" s="73"/>
      <c r="PIF106" s="74"/>
      <c r="PIG106" s="74"/>
      <c r="PIH106" s="62"/>
      <c r="PII106" s="75"/>
      <c r="PIJ106" s="76"/>
      <c r="PIK106" s="216"/>
      <c r="PIL106" s="75"/>
      <c r="PIM106" s="75"/>
      <c r="PIN106" s="204"/>
      <c r="PIO106" s="205"/>
      <c r="PIP106" s="72"/>
      <c r="PIQ106" s="70"/>
      <c r="PIR106" s="73"/>
      <c r="PIS106" s="74"/>
      <c r="PIT106" s="74"/>
      <c r="PIU106" s="62"/>
      <c r="PIV106" s="75"/>
      <c r="PIW106" s="76"/>
      <c r="PIX106" s="216"/>
      <c r="PIY106" s="75"/>
      <c r="PIZ106" s="75"/>
      <c r="PJA106" s="204"/>
      <c r="PJB106" s="205"/>
      <c r="PJC106" s="72"/>
      <c r="PJD106" s="70"/>
      <c r="PJE106" s="73"/>
      <c r="PJF106" s="74"/>
      <c r="PJG106" s="74"/>
      <c r="PJH106" s="62"/>
      <c r="PJI106" s="75"/>
      <c r="PJJ106" s="76"/>
      <c r="PJK106" s="216"/>
      <c r="PJL106" s="75"/>
      <c r="PJM106" s="75"/>
      <c r="PJN106" s="204"/>
      <c r="PJO106" s="205"/>
      <c r="PJP106" s="72"/>
      <c r="PJQ106" s="70"/>
      <c r="PJR106" s="73"/>
      <c r="PJS106" s="74"/>
      <c r="PJT106" s="74"/>
      <c r="PJU106" s="62"/>
      <c r="PJV106" s="75"/>
      <c r="PJW106" s="76"/>
      <c r="PJX106" s="216"/>
      <c r="PJY106" s="75"/>
      <c r="PJZ106" s="75"/>
      <c r="PKA106" s="204"/>
      <c r="PKB106" s="205"/>
      <c r="PKC106" s="72"/>
      <c r="PKD106" s="70"/>
      <c r="PKE106" s="73"/>
      <c r="PKF106" s="74"/>
      <c r="PKG106" s="74"/>
      <c r="PKH106" s="62"/>
      <c r="PKI106" s="75"/>
      <c r="PKJ106" s="76"/>
      <c r="PKK106" s="216"/>
      <c r="PKL106" s="75"/>
      <c r="PKM106" s="75"/>
      <c r="PKN106" s="204"/>
      <c r="PKO106" s="205"/>
      <c r="PKP106" s="72"/>
      <c r="PKQ106" s="70"/>
      <c r="PKR106" s="73"/>
      <c r="PKS106" s="74"/>
      <c r="PKT106" s="74"/>
      <c r="PKU106" s="62"/>
      <c r="PKV106" s="75"/>
      <c r="PKW106" s="76"/>
      <c r="PKX106" s="216"/>
      <c r="PKY106" s="75"/>
      <c r="PKZ106" s="75"/>
      <c r="PLA106" s="204"/>
      <c r="PLB106" s="205"/>
      <c r="PLC106" s="72"/>
      <c r="PLD106" s="70"/>
      <c r="PLE106" s="73"/>
      <c r="PLF106" s="74"/>
      <c r="PLG106" s="74"/>
      <c r="PLH106" s="62"/>
      <c r="PLI106" s="75"/>
      <c r="PLJ106" s="76"/>
      <c r="PLK106" s="216"/>
      <c r="PLL106" s="75"/>
      <c r="PLM106" s="75"/>
      <c r="PLN106" s="204"/>
      <c r="PLO106" s="205"/>
      <c r="PLP106" s="72"/>
      <c r="PLQ106" s="70"/>
      <c r="PLR106" s="73"/>
      <c r="PLS106" s="74"/>
      <c r="PLT106" s="74"/>
      <c r="PLU106" s="62"/>
      <c r="PLV106" s="75"/>
      <c r="PLW106" s="76"/>
      <c r="PLX106" s="216"/>
      <c r="PLY106" s="75"/>
      <c r="PLZ106" s="75"/>
      <c r="PMA106" s="204"/>
      <c r="PMB106" s="205"/>
      <c r="PMC106" s="72"/>
      <c r="PMD106" s="70"/>
      <c r="PME106" s="73"/>
      <c r="PMF106" s="74"/>
      <c r="PMG106" s="74"/>
      <c r="PMH106" s="62"/>
      <c r="PMI106" s="75"/>
      <c r="PMJ106" s="76"/>
      <c r="PMK106" s="216"/>
      <c r="PML106" s="75"/>
      <c r="PMM106" s="75"/>
      <c r="PMN106" s="204"/>
      <c r="PMO106" s="205"/>
      <c r="PMP106" s="72"/>
      <c r="PMQ106" s="70"/>
      <c r="PMR106" s="73"/>
      <c r="PMS106" s="74"/>
      <c r="PMT106" s="74"/>
      <c r="PMU106" s="62"/>
      <c r="PMV106" s="75"/>
      <c r="PMW106" s="76"/>
      <c r="PMX106" s="216"/>
      <c r="PMY106" s="75"/>
      <c r="PMZ106" s="75"/>
      <c r="PNA106" s="204"/>
      <c r="PNB106" s="205"/>
      <c r="PNC106" s="72"/>
      <c r="PND106" s="70"/>
      <c r="PNE106" s="73"/>
      <c r="PNF106" s="74"/>
      <c r="PNG106" s="74"/>
      <c r="PNH106" s="62"/>
      <c r="PNI106" s="75"/>
      <c r="PNJ106" s="76"/>
      <c r="PNK106" s="216"/>
      <c r="PNL106" s="75"/>
      <c r="PNM106" s="75"/>
      <c r="PNN106" s="204"/>
      <c r="PNO106" s="205"/>
      <c r="PNP106" s="72"/>
      <c r="PNQ106" s="70"/>
      <c r="PNR106" s="73"/>
      <c r="PNS106" s="74"/>
      <c r="PNT106" s="74"/>
      <c r="PNU106" s="62"/>
      <c r="PNV106" s="75"/>
      <c r="PNW106" s="76"/>
      <c r="PNX106" s="216"/>
      <c r="PNY106" s="75"/>
      <c r="PNZ106" s="75"/>
      <c r="POA106" s="204"/>
      <c r="POB106" s="205"/>
      <c r="POC106" s="72"/>
      <c r="POD106" s="70"/>
      <c r="POE106" s="73"/>
      <c r="POF106" s="74"/>
      <c r="POG106" s="74"/>
      <c r="POH106" s="62"/>
      <c r="POI106" s="75"/>
      <c r="POJ106" s="76"/>
      <c r="POK106" s="216"/>
      <c r="POL106" s="75"/>
      <c r="POM106" s="75"/>
      <c r="PON106" s="204"/>
      <c r="POO106" s="205"/>
      <c r="POP106" s="72"/>
      <c r="POQ106" s="70"/>
      <c r="POR106" s="73"/>
      <c r="POS106" s="74"/>
      <c r="POT106" s="74"/>
      <c r="POU106" s="62"/>
      <c r="POV106" s="75"/>
      <c r="POW106" s="76"/>
      <c r="POX106" s="216"/>
      <c r="POY106" s="75"/>
      <c r="POZ106" s="75"/>
      <c r="PPA106" s="204"/>
      <c r="PPB106" s="205"/>
      <c r="PPC106" s="72"/>
      <c r="PPD106" s="70"/>
      <c r="PPE106" s="73"/>
      <c r="PPF106" s="74"/>
      <c r="PPG106" s="74"/>
      <c r="PPH106" s="62"/>
      <c r="PPI106" s="75"/>
      <c r="PPJ106" s="76"/>
      <c r="PPK106" s="216"/>
      <c r="PPL106" s="75"/>
      <c r="PPM106" s="75"/>
      <c r="PPN106" s="204"/>
      <c r="PPO106" s="205"/>
      <c r="PPP106" s="72"/>
      <c r="PPQ106" s="70"/>
      <c r="PPR106" s="73"/>
      <c r="PPS106" s="74"/>
      <c r="PPT106" s="74"/>
      <c r="PPU106" s="62"/>
      <c r="PPV106" s="75"/>
      <c r="PPW106" s="76"/>
      <c r="PPX106" s="216"/>
      <c r="PPY106" s="75"/>
      <c r="PPZ106" s="75"/>
      <c r="PQA106" s="204"/>
      <c r="PQB106" s="205"/>
      <c r="PQC106" s="72"/>
      <c r="PQD106" s="70"/>
      <c r="PQE106" s="73"/>
      <c r="PQF106" s="74"/>
      <c r="PQG106" s="74"/>
      <c r="PQH106" s="62"/>
      <c r="PQI106" s="75"/>
      <c r="PQJ106" s="76"/>
      <c r="PQK106" s="216"/>
      <c r="PQL106" s="75"/>
      <c r="PQM106" s="75"/>
      <c r="PQN106" s="204"/>
      <c r="PQO106" s="205"/>
      <c r="PQP106" s="72"/>
      <c r="PQQ106" s="70"/>
      <c r="PQR106" s="73"/>
      <c r="PQS106" s="74"/>
      <c r="PQT106" s="74"/>
      <c r="PQU106" s="62"/>
      <c r="PQV106" s="75"/>
      <c r="PQW106" s="76"/>
      <c r="PQX106" s="216"/>
      <c r="PQY106" s="75"/>
      <c r="PQZ106" s="75"/>
      <c r="PRA106" s="204"/>
      <c r="PRB106" s="205"/>
      <c r="PRC106" s="72"/>
      <c r="PRD106" s="70"/>
      <c r="PRE106" s="73"/>
      <c r="PRF106" s="74"/>
      <c r="PRG106" s="74"/>
      <c r="PRH106" s="62"/>
      <c r="PRI106" s="75"/>
      <c r="PRJ106" s="76"/>
      <c r="PRK106" s="216"/>
      <c r="PRL106" s="75"/>
      <c r="PRM106" s="75"/>
      <c r="PRN106" s="204"/>
      <c r="PRO106" s="205"/>
      <c r="PRP106" s="72"/>
      <c r="PRQ106" s="70"/>
      <c r="PRR106" s="73"/>
      <c r="PRS106" s="74"/>
      <c r="PRT106" s="74"/>
      <c r="PRU106" s="62"/>
      <c r="PRV106" s="75"/>
      <c r="PRW106" s="76"/>
      <c r="PRX106" s="216"/>
      <c r="PRY106" s="75"/>
      <c r="PRZ106" s="75"/>
      <c r="PSA106" s="204"/>
      <c r="PSB106" s="205"/>
      <c r="PSC106" s="72"/>
      <c r="PSD106" s="70"/>
      <c r="PSE106" s="73"/>
      <c r="PSF106" s="74"/>
      <c r="PSG106" s="74"/>
      <c r="PSH106" s="62"/>
      <c r="PSI106" s="75"/>
      <c r="PSJ106" s="76"/>
      <c r="PSK106" s="216"/>
      <c r="PSL106" s="75"/>
      <c r="PSM106" s="75"/>
      <c r="PSN106" s="204"/>
      <c r="PSO106" s="205"/>
      <c r="PSP106" s="72"/>
      <c r="PSQ106" s="70"/>
      <c r="PSR106" s="73"/>
      <c r="PSS106" s="74"/>
      <c r="PST106" s="74"/>
      <c r="PSU106" s="62"/>
      <c r="PSV106" s="75"/>
      <c r="PSW106" s="76"/>
      <c r="PSX106" s="216"/>
      <c r="PSY106" s="75"/>
      <c r="PSZ106" s="75"/>
      <c r="PTA106" s="204"/>
      <c r="PTB106" s="205"/>
      <c r="PTC106" s="72"/>
      <c r="PTD106" s="70"/>
      <c r="PTE106" s="73"/>
      <c r="PTF106" s="74"/>
      <c r="PTG106" s="74"/>
      <c r="PTH106" s="62"/>
      <c r="PTI106" s="75"/>
      <c r="PTJ106" s="76"/>
      <c r="PTK106" s="216"/>
      <c r="PTL106" s="75"/>
      <c r="PTM106" s="75"/>
      <c r="PTN106" s="204"/>
      <c r="PTO106" s="205"/>
      <c r="PTP106" s="72"/>
      <c r="PTQ106" s="70"/>
      <c r="PTR106" s="73"/>
      <c r="PTS106" s="74"/>
      <c r="PTT106" s="74"/>
      <c r="PTU106" s="62"/>
      <c r="PTV106" s="75"/>
      <c r="PTW106" s="76"/>
      <c r="PTX106" s="216"/>
      <c r="PTY106" s="75"/>
      <c r="PTZ106" s="75"/>
      <c r="PUA106" s="204"/>
      <c r="PUB106" s="205"/>
      <c r="PUC106" s="72"/>
      <c r="PUD106" s="70"/>
      <c r="PUE106" s="73"/>
      <c r="PUF106" s="74"/>
      <c r="PUG106" s="74"/>
      <c r="PUH106" s="62"/>
      <c r="PUI106" s="75"/>
      <c r="PUJ106" s="76"/>
      <c r="PUK106" s="216"/>
      <c r="PUL106" s="75"/>
      <c r="PUM106" s="75"/>
      <c r="PUN106" s="204"/>
      <c r="PUO106" s="205"/>
      <c r="PUP106" s="72"/>
      <c r="PUQ106" s="70"/>
      <c r="PUR106" s="73"/>
      <c r="PUS106" s="74"/>
      <c r="PUT106" s="74"/>
      <c r="PUU106" s="62"/>
      <c r="PUV106" s="75"/>
      <c r="PUW106" s="76"/>
      <c r="PUX106" s="216"/>
      <c r="PUY106" s="75"/>
      <c r="PUZ106" s="75"/>
      <c r="PVA106" s="204"/>
      <c r="PVB106" s="205"/>
      <c r="PVC106" s="72"/>
      <c r="PVD106" s="70"/>
      <c r="PVE106" s="73"/>
      <c r="PVF106" s="74"/>
      <c r="PVG106" s="74"/>
      <c r="PVH106" s="62"/>
      <c r="PVI106" s="75"/>
      <c r="PVJ106" s="76"/>
      <c r="PVK106" s="216"/>
      <c r="PVL106" s="75"/>
      <c r="PVM106" s="75"/>
      <c r="PVN106" s="204"/>
      <c r="PVO106" s="205"/>
      <c r="PVP106" s="72"/>
      <c r="PVQ106" s="70"/>
      <c r="PVR106" s="73"/>
      <c r="PVS106" s="74"/>
      <c r="PVT106" s="74"/>
      <c r="PVU106" s="62"/>
      <c r="PVV106" s="75"/>
      <c r="PVW106" s="76"/>
      <c r="PVX106" s="216"/>
      <c r="PVY106" s="75"/>
      <c r="PVZ106" s="75"/>
      <c r="PWA106" s="204"/>
      <c r="PWB106" s="205"/>
      <c r="PWC106" s="72"/>
      <c r="PWD106" s="70"/>
      <c r="PWE106" s="73"/>
      <c r="PWF106" s="74"/>
      <c r="PWG106" s="74"/>
      <c r="PWH106" s="62"/>
      <c r="PWI106" s="75"/>
      <c r="PWJ106" s="76"/>
      <c r="PWK106" s="216"/>
      <c r="PWL106" s="75"/>
      <c r="PWM106" s="75"/>
      <c r="PWN106" s="204"/>
      <c r="PWO106" s="205"/>
      <c r="PWP106" s="72"/>
      <c r="PWQ106" s="70"/>
      <c r="PWR106" s="73"/>
      <c r="PWS106" s="74"/>
      <c r="PWT106" s="74"/>
      <c r="PWU106" s="62"/>
      <c r="PWV106" s="75"/>
      <c r="PWW106" s="76"/>
      <c r="PWX106" s="216"/>
      <c r="PWY106" s="75"/>
      <c r="PWZ106" s="75"/>
      <c r="PXA106" s="204"/>
      <c r="PXB106" s="205"/>
      <c r="PXC106" s="72"/>
      <c r="PXD106" s="70"/>
      <c r="PXE106" s="73"/>
      <c r="PXF106" s="74"/>
      <c r="PXG106" s="74"/>
      <c r="PXH106" s="62"/>
      <c r="PXI106" s="75"/>
      <c r="PXJ106" s="76"/>
      <c r="PXK106" s="216"/>
      <c r="PXL106" s="75"/>
      <c r="PXM106" s="75"/>
      <c r="PXN106" s="204"/>
      <c r="PXO106" s="205"/>
      <c r="PXP106" s="72"/>
      <c r="PXQ106" s="70"/>
      <c r="PXR106" s="73"/>
      <c r="PXS106" s="74"/>
      <c r="PXT106" s="74"/>
      <c r="PXU106" s="62"/>
      <c r="PXV106" s="75"/>
      <c r="PXW106" s="76"/>
      <c r="PXX106" s="216"/>
      <c r="PXY106" s="75"/>
      <c r="PXZ106" s="75"/>
      <c r="PYA106" s="204"/>
      <c r="PYB106" s="205"/>
      <c r="PYC106" s="72"/>
      <c r="PYD106" s="70"/>
      <c r="PYE106" s="73"/>
      <c r="PYF106" s="74"/>
      <c r="PYG106" s="74"/>
      <c r="PYH106" s="62"/>
      <c r="PYI106" s="75"/>
      <c r="PYJ106" s="76"/>
      <c r="PYK106" s="216"/>
      <c r="PYL106" s="75"/>
      <c r="PYM106" s="75"/>
      <c r="PYN106" s="204"/>
      <c r="PYO106" s="205"/>
      <c r="PYP106" s="72"/>
      <c r="PYQ106" s="70"/>
      <c r="PYR106" s="73"/>
      <c r="PYS106" s="74"/>
      <c r="PYT106" s="74"/>
      <c r="PYU106" s="62"/>
      <c r="PYV106" s="75"/>
      <c r="PYW106" s="76"/>
      <c r="PYX106" s="216"/>
      <c r="PYY106" s="75"/>
      <c r="PYZ106" s="75"/>
      <c r="PZA106" s="204"/>
      <c r="PZB106" s="205"/>
      <c r="PZC106" s="72"/>
      <c r="PZD106" s="70"/>
      <c r="PZE106" s="73"/>
      <c r="PZF106" s="74"/>
      <c r="PZG106" s="74"/>
      <c r="PZH106" s="62"/>
      <c r="PZI106" s="75"/>
      <c r="PZJ106" s="76"/>
      <c r="PZK106" s="216"/>
      <c r="PZL106" s="75"/>
      <c r="PZM106" s="75"/>
      <c r="PZN106" s="204"/>
      <c r="PZO106" s="205"/>
      <c r="PZP106" s="72"/>
      <c r="PZQ106" s="70"/>
      <c r="PZR106" s="73"/>
      <c r="PZS106" s="74"/>
      <c r="PZT106" s="74"/>
      <c r="PZU106" s="62"/>
      <c r="PZV106" s="75"/>
      <c r="PZW106" s="76"/>
      <c r="PZX106" s="216"/>
      <c r="PZY106" s="75"/>
      <c r="PZZ106" s="75"/>
      <c r="QAA106" s="204"/>
      <c r="QAB106" s="205"/>
      <c r="QAC106" s="72"/>
      <c r="QAD106" s="70"/>
      <c r="QAE106" s="73"/>
      <c r="QAF106" s="74"/>
      <c r="QAG106" s="74"/>
      <c r="QAH106" s="62"/>
      <c r="QAI106" s="75"/>
      <c r="QAJ106" s="76"/>
      <c r="QAK106" s="216"/>
      <c r="QAL106" s="75"/>
      <c r="QAM106" s="75"/>
      <c r="QAN106" s="204"/>
      <c r="QAO106" s="205"/>
      <c r="QAP106" s="72"/>
      <c r="QAQ106" s="70"/>
      <c r="QAR106" s="73"/>
      <c r="QAS106" s="74"/>
      <c r="QAT106" s="74"/>
      <c r="QAU106" s="62"/>
      <c r="QAV106" s="75"/>
      <c r="QAW106" s="76"/>
      <c r="QAX106" s="216"/>
      <c r="QAY106" s="75"/>
      <c r="QAZ106" s="75"/>
      <c r="QBA106" s="204"/>
      <c r="QBB106" s="205"/>
      <c r="QBC106" s="72"/>
      <c r="QBD106" s="70"/>
      <c r="QBE106" s="73"/>
      <c r="QBF106" s="74"/>
      <c r="QBG106" s="74"/>
      <c r="QBH106" s="62"/>
      <c r="QBI106" s="75"/>
      <c r="QBJ106" s="76"/>
      <c r="QBK106" s="216"/>
      <c r="QBL106" s="75"/>
      <c r="QBM106" s="75"/>
      <c r="QBN106" s="204"/>
      <c r="QBO106" s="205"/>
      <c r="QBP106" s="72"/>
      <c r="QBQ106" s="70"/>
      <c r="QBR106" s="73"/>
      <c r="QBS106" s="74"/>
      <c r="QBT106" s="74"/>
      <c r="QBU106" s="62"/>
      <c r="QBV106" s="75"/>
      <c r="QBW106" s="76"/>
      <c r="QBX106" s="216"/>
      <c r="QBY106" s="75"/>
      <c r="QBZ106" s="75"/>
      <c r="QCA106" s="204"/>
      <c r="QCB106" s="205"/>
      <c r="QCC106" s="72"/>
      <c r="QCD106" s="70"/>
      <c r="QCE106" s="73"/>
      <c r="QCF106" s="74"/>
      <c r="QCG106" s="74"/>
      <c r="QCH106" s="62"/>
      <c r="QCI106" s="75"/>
      <c r="QCJ106" s="76"/>
      <c r="QCK106" s="216"/>
      <c r="QCL106" s="75"/>
      <c r="QCM106" s="75"/>
      <c r="QCN106" s="204"/>
      <c r="QCO106" s="205"/>
      <c r="QCP106" s="72"/>
      <c r="QCQ106" s="70"/>
      <c r="QCR106" s="73"/>
      <c r="QCS106" s="74"/>
      <c r="QCT106" s="74"/>
      <c r="QCU106" s="62"/>
      <c r="QCV106" s="75"/>
      <c r="QCW106" s="76"/>
      <c r="QCX106" s="216"/>
      <c r="QCY106" s="75"/>
      <c r="QCZ106" s="75"/>
      <c r="QDA106" s="204"/>
      <c r="QDB106" s="205"/>
      <c r="QDC106" s="72"/>
      <c r="QDD106" s="70"/>
      <c r="QDE106" s="73"/>
      <c r="QDF106" s="74"/>
      <c r="QDG106" s="74"/>
      <c r="QDH106" s="62"/>
      <c r="QDI106" s="75"/>
      <c r="QDJ106" s="76"/>
      <c r="QDK106" s="216"/>
      <c r="QDL106" s="75"/>
      <c r="QDM106" s="75"/>
      <c r="QDN106" s="204"/>
      <c r="QDO106" s="205"/>
      <c r="QDP106" s="72"/>
      <c r="QDQ106" s="70"/>
      <c r="QDR106" s="73"/>
      <c r="QDS106" s="74"/>
      <c r="QDT106" s="74"/>
      <c r="QDU106" s="62"/>
      <c r="QDV106" s="75"/>
      <c r="QDW106" s="76"/>
      <c r="QDX106" s="216"/>
      <c r="QDY106" s="75"/>
      <c r="QDZ106" s="75"/>
      <c r="QEA106" s="204"/>
      <c r="QEB106" s="205"/>
      <c r="QEC106" s="72"/>
      <c r="QED106" s="70"/>
      <c r="QEE106" s="73"/>
      <c r="QEF106" s="74"/>
      <c r="QEG106" s="74"/>
      <c r="QEH106" s="62"/>
      <c r="QEI106" s="75"/>
      <c r="QEJ106" s="76"/>
      <c r="QEK106" s="216"/>
      <c r="QEL106" s="75"/>
      <c r="QEM106" s="75"/>
      <c r="QEN106" s="204"/>
      <c r="QEO106" s="205"/>
      <c r="QEP106" s="72"/>
      <c r="QEQ106" s="70"/>
      <c r="QER106" s="73"/>
      <c r="QES106" s="74"/>
      <c r="QET106" s="74"/>
      <c r="QEU106" s="62"/>
      <c r="QEV106" s="75"/>
      <c r="QEW106" s="76"/>
      <c r="QEX106" s="216"/>
      <c r="QEY106" s="75"/>
      <c r="QEZ106" s="75"/>
      <c r="QFA106" s="204"/>
      <c r="QFB106" s="205"/>
      <c r="QFC106" s="72"/>
      <c r="QFD106" s="70"/>
      <c r="QFE106" s="73"/>
      <c r="QFF106" s="74"/>
      <c r="QFG106" s="74"/>
      <c r="QFH106" s="62"/>
      <c r="QFI106" s="75"/>
      <c r="QFJ106" s="76"/>
      <c r="QFK106" s="216"/>
      <c r="QFL106" s="75"/>
      <c r="QFM106" s="75"/>
      <c r="QFN106" s="204"/>
      <c r="QFO106" s="205"/>
      <c r="QFP106" s="72"/>
      <c r="QFQ106" s="70"/>
      <c r="QFR106" s="73"/>
      <c r="QFS106" s="74"/>
      <c r="QFT106" s="74"/>
      <c r="QFU106" s="62"/>
      <c r="QFV106" s="75"/>
      <c r="QFW106" s="76"/>
      <c r="QFX106" s="216"/>
      <c r="QFY106" s="75"/>
      <c r="QFZ106" s="75"/>
      <c r="QGA106" s="204"/>
      <c r="QGB106" s="205"/>
      <c r="QGC106" s="72"/>
      <c r="QGD106" s="70"/>
      <c r="QGE106" s="73"/>
      <c r="QGF106" s="74"/>
      <c r="QGG106" s="74"/>
      <c r="QGH106" s="62"/>
      <c r="QGI106" s="75"/>
      <c r="QGJ106" s="76"/>
      <c r="QGK106" s="216"/>
      <c r="QGL106" s="75"/>
      <c r="QGM106" s="75"/>
      <c r="QGN106" s="204"/>
      <c r="QGO106" s="205"/>
      <c r="QGP106" s="72"/>
      <c r="QGQ106" s="70"/>
      <c r="QGR106" s="73"/>
      <c r="QGS106" s="74"/>
      <c r="QGT106" s="74"/>
      <c r="QGU106" s="62"/>
      <c r="QGV106" s="75"/>
      <c r="QGW106" s="76"/>
      <c r="QGX106" s="216"/>
      <c r="QGY106" s="75"/>
      <c r="QGZ106" s="75"/>
      <c r="QHA106" s="204"/>
      <c r="QHB106" s="205"/>
      <c r="QHC106" s="72"/>
      <c r="QHD106" s="70"/>
      <c r="QHE106" s="73"/>
      <c r="QHF106" s="74"/>
      <c r="QHG106" s="74"/>
      <c r="QHH106" s="62"/>
      <c r="QHI106" s="75"/>
      <c r="QHJ106" s="76"/>
      <c r="QHK106" s="216"/>
      <c r="QHL106" s="75"/>
      <c r="QHM106" s="75"/>
      <c r="QHN106" s="204"/>
      <c r="QHO106" s="205"/>
      <c r="QHP106" s="72"/>
      <c r="QHQ106" s="70"/>
      <c r="QHR106" s="73"/>
      <c r="QHS106" s="74"/>
      <c r="QHT106" s="74"/>
      <c r="QHU106" s="62"/>
      <c r="QHV106" s="75"/>
      <c r="QHW106" s="76"/>
      <c r="QHX106" s="216"/>
      <c r="QHY106" s="75"/>
      <c r="QHZ106" s="75"/>
      <c r="QIA106" s="204"/>
      <c r="QIB106" s="205"/>
      <c r="QIC106" s="72"/>
      <c r="QID106" s="70"/>
      <c r="QIE106" s="73"/>
      <c r="QIF106" s="74"/>
      <c r="QIG106" s="74"/>
      <c r="QIH106" s="62"/>
      <c r="QII106" s="75"/>
      <c r="QIJ106" s="76"/>
      <c r="QIK106" s="216"/>
      <c r="QIL106" s="75"/>
      <c r="QIM106" s="75"/>
      <c r="QIN106" s="204"/>
      <c r="QIO106" s="205"/>
      <c r="QIP106" s="72"/>
      <c r="QIQ106" s="70"/>
      <c r="QIR106" s="73"/>
      <c r="QIS106" s="74"/>
      <c r="QIT106" s="74"/>
      <c r="QIU106" s="62"/>
      <c r="QIV106" s="75"/>
      <c r="QIW106" s="76"/>
      <c r="QIX106" s="216"/>
      <c r="QIY106" s="75"/>
      <c r="QIZ106" s="75"/>
      <c r="QJA106" s="204"/>
      <c r="QJB106" s="205"/>
      <c r="QJC106" s="72"/>
      <c r="QJD106" s="70"/>
      <c r="QJE106" s="73"/>
      <c r="QJF106" s="74"/>
      <c r="QJG106" s="74"/>
      <c r="QJH106" s="62"/>
      <c r="QJI106" s="75"/>
      <c r="QJJ106" s="76"/>
      <c r="QJK106" s="216"/>
      <c r="QJL106" s="75"/>
      <c r="QJM106" s="75"/>
      <c r="QJN106" s="204"/>
      <c r="QJO106" s="205"/>
      <c r="QJP106" s="72"/>
      <c r="QJQ106" s="70"/>
      <c r="QJR106" s="73"/>
      <c r="QJS106" s="74"/>
      <c r="QJT106" s="74"/>
      <c r="QJU106" s="62"/>
      <c r="QJV106" s="75"/>
      <c r="QJW106" s="76"/>
      <c r="QJX106" s="216"/>
      <c r="QJY106" s="75"/>
      <c r="QJZ106" s="75"/>
      <c r="QKA106" s="204"/>
      <c r="QKB106" s="205"/>
      <c r="QKC106" s="72"/>
      <c r="QKD106" s="70"/>
      <c r="QKE106" s="73"/>
      <c r="QKF106" s="74"/>
      <c r="QKG106" s="74"/>
      <c r="QKH106" s="62"/>
      <c r="QKI106" s="75"/>
      <c r="QKJ106" s="76"/>
      <c r="QKK106" s="216"/>
      <c r="QKL106" s="75"/>
      <c r="QKM106" s="75"/>
      <c r="QKN106" s="204"/>
      <c r="QKO106" s="205"/>
      <c r="QKP106" s="72"/>
      <c r="QKQ106" s="70"/>
      <c r="QKR106" s="73"/>
      <c r="QKS106" s="74"/>
      <c r="QKT106" s="74"/>
      <c r="QKU106" s="62"/>
      <c r="QKV106" s="75"/>
      <c r="QKW106" s="76"/>
      <c r="QKX106" s="216"/>
      <c r="QKY106" s="75"/>
      <c r="QKZ106" s="75"/>
      <c r="QLA106" s="204"/>
      <c r="QLB106" s="205"/>
      <c r="QLC106" s="72"/>
      <c r="QLD106" s="70"/>
      <c r="QLE106" s="73"/>
      <c r="QLF106" s="74"/>
      <c r="QLG106" s="74"/>
      <c r="QLH106" s="62"/>
      <c r="QLI106" s="75"/>
      <c r="QLJ106" s="76"/>
      <c r="QLK106" s="216"/>
      <c r="QLL106" s="75"/>
      <c r="QLM106" s="75"/>
      <c r="QLN106" s="204"/>
      <c r="QLO106" s="205"/>
      <c r="QLP106" s="72"/>
      <c r="QLQ106" s="70"/>
      <c r="QLR106" s="73"/>
      <c r="QLS106" s="74"/>
      <c r="QLT106" s="74"/>
      <c r="QLU106" s="62"/>
      <c r="QLV106" s="75"/>
      <c r="QLW106" s="76"/>
      <c r="QLX106" s="216"/>
      <c r="QLY106" s="75"/>
      <c r="QLZ106" s="75"/>
      <c r="QMA106" s="204"/>
      <c r="QMB106" s="205"/>
      <c r="QMC106" s="72"/>
      <c r="QMD106" s="70"/>
      <c r="QME106" s="73"/>
      <c r="QMF106" s="74"/>
      <c r="QMG106" s="74"/>
      <c r="QMH106" s="62"/>
      <c r="QMI106" s="75"/>
      <c r="QMJ106" s="76"/>
      <c r="QMK106" s="216"/>
      <c r="QML106" s="75"/>
      <c r="QMM106" s="75"/>
      <c r="QMN106" s="204"/>
      <c r="QMO106" s="205"/>
      <c r="QMP106" s="72"/>
      <c r="QMQ106" s="70"/>
      <c r="QMR106" s="73"/>
      <c r="QMS106" s="74"/>
      <c r="QMT106" s="74"/>
      <c r="QMU106" s="62"/>
      <c r="QMV106" s="75"/>
      <c r="QMW106" s="76"/>
      <c r="QMX106" s="216"/>
      <c r="QMY106" s="75"/>
      <c r="QMZ106" s="75"/>
      <c r="QNA106" s="204"/>
      <c r="QNB106" s="205"/>
      <c r="QNC106" s="72"/>
      <c r="QND106" s="70"/>
      <c r="QNE106" s="73"/>
      <c r="QNF106" s="74"/>
      <c r="QNG106" s="74"/>
      <c r="QNH106" s="62"/>
      <c r="QNI106" s="75"/>
      <c r="QNJ106" s="76"/>
      <c r="QNK106" s="216"/>
      <c r="QNL106" s="75"/>
      <c r="QNM106" s="75"/>
      <c r="QNN106" s="204"/>
      <c r="QNO106" s="205"/>
      <c r="QNP106" s="72"/>
      <c r="QNQ106" s="70"/>
      <c r="QNR106" s="73"/>
      <c r="QNS106" s="74"/>
      <c r="QNT106" s="74"/>
      <c r="QNU106" s="62"/>
      <c r="QNV106" s="75"/>
      <c r="QNW106" s="76"/>
      <c r="QNX106" s="216"/>
      <c r="QNY106" s="75"/>
      <c r="QNZ106" s="75"/>
      <c r="QOA106" s="204"/>
      <c r="QOB106" s="205"/>
      <c r="QOC106" s="72"/>
      <c r="QOD106" s="70"/>
      <c r="QOE106" s="73"/>
      <c r="QOF106" s="74"/>
      <c r="QOG106" s="74"/>
      <c r="QOH106" s="62"/>
      <c r="QOI106" s="75"/>
      <c r="QOJ106" s="76"/>
      <c r="QOK106" s="216"/>
      <c r="QOL106" s="75"/>
      <c r="QOM106" s="75"/>
      <c r="QON106" s="204"/>
      <c r="QOO106" s="205"/>
      <c r="QOP106" s="72"/>
      <c r="QOQ106" s="70"/>
      <c r="QOR106" s="73"/>
      <c r="QOS106" s="74"/>
      <c r="QOT106" s="74"/>
      <c r="QOU106" s="62"/>
      <c r="QOV106" s="75"/>
      <c r="QOW106" s="76"/>
      <c r="QOX106" s="216"/>
      <c r="QOY106" s="75"/>
      <c r="QOZ106" s="75"/>
      <c r="QPA106" s="204"/>
      <c r="QPB106" s="205"/>
      <c r="QPC106" s="72"/>
      <c r="QPD106" s="70"/>
      <c r="QPE106" s="73"/>
      <c r="QPF106" s="74"/>
      <c r="QPG106" s="74"/>
      <c r="QPH106" s="62"/>
      <c r="QPI106" s="75"/>
      <c r="QPJ106" s="76"/>
      <c r="QPK106" s="216"/>
      <c r="QPL106" s="75"/>
      <c r="QPM106" s="75"/>
      <c r="QPN106" s="204"/>
      <c r="QPO106" s="205"/>
      <c r="QPP106" s="72"/>
      <c r="QPQ106" s="70"/>
      <c r="QPR106" s="73"/>
      <c r="QPS106" s="74"/>
      <c r="QPT106" s="74"/>
      <c r="QPU106" s="62"/>
      <c r="QPV106" s="75"/>
      <c r="QPW106" s="76"/>
      <c r="QPX106" s="216"/>
      <c r="QPY106" s="75"/>
      <c r="QPZ106" s="75"/>
      <c r="QQA106" s="204"/>
      <c r="QQB106" s="205"/>
      <c r="QQC106" s="72"/>
      <c r="QQD106" s="70"/>
      <c r="QQE106" s="73"/>
      <c r="QQF106" s="74"/>
      <c r="QQG106" s="74"/>
      <c r="QQH106" s="62"/>
      <c r="QQI106" s="75"/>
      <c r="QQJ106" s="76"/>
      <c r="QQK106" s="216"/>
      <c r="QQL106" s="75"/>
      <c r="QQM106" s="75"/>
      <c r="QQN106" s="204"/>
      <c r="QQO106" s="205"/>
      <c r="QQP106" s="72"/>
      <c r="QQQ106" s="70"/>
      <c r="QQR106" s="73"/>
      <c r="QQS106" s="74"/>
      <c r="QQT106" s="74"/>
      <c r="QQU106" s="62"/>
      <c r="QQV106" s="75"/>
      <c r="QQW106" s="76"/>
      <c r="QQX106" s="216"/>
      <c r="QQY106" s="75"/>
      <c r="QQZ106" s="75"/>
      <c r="QRA106" s="204"/>
      <c r="QRB106" s="205"/>
      <c r="QRC106" s="72"/>
      <c r="QRD106" s="70"/>
      <c r="QRE106" s="73"/>
      <c r="QRF106" s="74"/>
      <c r="QRG106" s="74"/>
      <c r="QRH106" s="62"/>
      <c r="QRI106" s="75"/>
      <c r="QRJ106" s="76"/>
      <c r="QRK106" s="216"/>
      <c r="QRL106" s="75"/>
      <c r="QRM106" s="75"/>
      <c r="QRN106" s="204"/>
      <c r="QRO106" s="205"/>
      <c r="QRP106" s="72"/>
      <c r="QRQ106" s="70"/>
      <c r="QRR106" s="73"/>
      <c r="QRS106" s="74"/>
      <c r="QRT106" s="74"/>
      <c r="QRU106" s="62"/>
      <c r="QRV106" s="75"/>
      <c r="QRW106" s="76"/>
      <c r="QRX106" s="216"/>
      <c r="QRY106" s="75"/>
      <c r="QRZ106" s="75"/>
      <c r="QSA106" s="204"/>
      <c r="QSB106" s="205"/>
      <c r="QSC106" s="72"/>
      <c r="QSD106" s="70"/>
      <c r="QSE106" s="73"/>
      <c r="QSF106" s="74"/>
      <c r="QSG106" s="74"/>
      <c r="QSH106" s="62"/>
      <c r="QSI106" s="75"/>
      <c r="QSJ106" s="76"/>
      <c r="QSK106" s="216"/>
      <c r="QSL106" s="75"/>
      <c r="QSM106" s="75"/>
      <c r="QSN106" s="204"/>
      <c r="QSO106" s="205"/>
      <c r="QSP106" s="72"/>
      <c r="QSQ106" s="70"/>
      <c r="QSR106" s="73"/>
      <c r="QSS106" s="74"/>
      <c r="QST106" s="74"/>
      <c r="QSU106" s="62"/>
      <c r="QSV106" s="75"/>
      <c r="QSW106" s="76"/>
      <c r="QSX106" s="216"/>
      <c r="QSY106" s="75"/>
      <c r="QSZ106" s="75"/>
      <c r="QTA106" s="204"/>
      <c r="QTB106" s="205"/>
      <c r="QTC106" s="72"/>
      <c r="QTD106" s="70"/>
      <c r="QTE106" s="73"/>
      <c r="QTF106" s="74"/>
      <c r="QTG106" s="74"/>
      <c r="QTH106" s="62"/>
      <c r="QTI106" s="75"/>
      <c r="QTJ106" s="76"/>
      <c r="QTK106" s="216"/>
      <c r="QTL106" s="75"/>
      <c r="QTM106" s="75"/>
      <c r="QTN106" s="204"/>
      <c r="QTO106" s="205"/>
      <c r="QTP106" s="72"/>
      <c r="QTQ106" s="70"/>
      <c r="QTR106" s="73"/>
      <c r="QTS106" s="74"/>
      <c r="QTT106" s="74"/>
      <c r="QTU106" s="62"/>
      <c r="QTV106" s="75"/>
      <c r="QTW106" s="76"/>
      <c r="QTX106" s="216"/>
      <c r="QTY106" s="75"/>
      <c r="QTZ106" s="75"/>
      <c r="QUA106" s="204"/>
      <c r="QUB106" s="205"/>
      <c r="QUC106" s="72"/>
      <c r="QUD106" s="70"/>
      <c r="QUE106" s="73"/>
      <c r="QUF106" s="74"/>
      <c r="QUG106" s="74"/>
      <c r="QUH106" s="62"/>
      <c r="QUI106" s="75"/>
      <c r="QUJ106" s="76"/>
      <c r="QUK106" s="216"/>
      <c r="QUL106" s="75"/>
      <c r="QUM106" s="75"/>
      <c r="QUN106" s="204"/>
      <c r="QUO106" s="205"/>
      <c r="QUP106" s="72"/>
      <c r="QUQ106" s="70"/>
      <c r="QUR106" s="73"/>
      <c r="QUS106" s="74"/>
      <c r="QUT106" s="74"/>
      <c r="QUU106" s="62"/>
      <c r="QUV106" s="75"/>
      <c r="QUW106" s="76"/>
      <c r="QUX106" s="216"/>
      <c r="QUY106" s="75"/>
      <c r="QUZ106" s="75"/>
      <c r="QVA106" s="204"/>
      <c r="QVB106" s="205"/>
      <c r="QVC106" s="72"/>
      <c r="QVD106" s="70"/>
      <c r="QVE106" s="73"/>
      <c r="QVF106" s="74"/>
      <c r="QVG106" s="74"/>
      <c r="QVH106" s="62"/>
      <c r="QVI106" s="75"/>
      <c r="QVJ106" s="76"/>
      <c r="QVK106" s="216"/>
      <c r="QVL106" s="75"/>
      <c r="QVM106" s="75"/>
      <c r="QVN106" s="204"/>
      <c r="QVO106" s="205"/>
      <c r="QVP106" s="72"/>
      <c r="QVQ106" s="70"/>
      <c r="QVR106" s="73"/>
      <c r="QVS106" s="74"/>
      <c r="QVT106" s="74"/>
      <c r="QVU106" s="62"/>
      <c r="QVV106" s="75"/>
      <c r="QVW106" s="76"/>
      <c r="QVX106" s="216"/>
      <c r="QVY106" s="75"/>
      <c r="QVZ106" s="75"/>
      <c r="QWA106" s="204"/>
      <c r="QWB106" s="205"/>
      <c r="QWC106" s="72"/>
      <c r="QWD106" s="70"/>
      <c r="QWE106" s="73"/>
      <c r="QWF106" s="74"/>
      <c r="QWG106" s="74"/>
      <c r="QWH106" s="62"/>
      <c r="QWI106" s="75"/>
      <c r="QWJ106" s="76"/>
      <c r="QWK106" s="216"/>
      <c r="QWL106" s="75"/>
      <c r="QWM106" s="75"/>
      <c r="QWN106" s="204"/>
      <c r="QWO106" s="205"/>
      <c r="QWP106" s="72"/>
      <c r="QWQ106" s="70"/>
      <c r="QWR106" s="73"/>
      <c r="QWS106" s="74"/>
      <c r="QWT106" s="74"/>
      <c r="QWU106" s="62"/>
      <c r="QWV106" s="75"/>
      <c r="QWW106" s="76"/>
      <c r="QWX106" s="216"/>
      <c r="QWY106" s="75"/>
      <c r="QWZ106" s="75"/>
      <c r="QXA106" s="204"/>
      <c r="QXB106" s="205"/>
      <c r="QXC106" s="72"/>
      <c r="QXD106" s="70"/>
      <c r="QXE106" s="73"/>
      <c r="QXF106" s="74"/>
      <c r="QXG106" s="74"/>
      <c r="QXH106" s="62"/>
      <c r="QXI106" s="75"/>
      <c r="QXJ106" s="76"/>
      <c r="QXK106" s="216"/>
      <c r="QXL106" s="75"/>
      <c r="QXM106" s="75"/>
      <c r="QXN106" s="204"/>
      <c r="QXO106" s="205"/>
      <c r="QXP106" s="72"/>
      <c r="QXQ106" s="70"/>
      <c r="QXR106" s="73"/>
      <c r="QXS106" s="74"/>
      <c r="QXT106" s="74"/>
      <c r="QXU106" s="62"/>
      <c r="QXV106" s="75"/>
      <c r="QXW106" s="76"/>
      <c r="QXX106" s="216"/>
      <c r="QXY106" s="75"/>
      <c r="QXZ106" s="75"/>
      <c r="QYA106" s="204"/>
      <c r="QYB106" s="205"/>
      <c r="QYC106" s="72"/>
      <c r="QYD106" s="70"/>
      <c r="QYE106" s="73"/>
      <c r="QYF106" s="74"/>
      <c r="QYG106" s="74"/>
      <c r="QYH106" s="62"/>
      <c r="QYI106" s="75"/>
      <c r="QYJ106" s="76"/>
      <c r="QYK106" s="216"/>
      <c r="QYL106" s="75"/>
      <c r="QYM106" s="75"/>
      <c r="QYN106" s="204"/>
      <c r="QYO106" s="205"/>
      <c r="QYP106" s="72"/>
      <c r="QYQ106" s="70"/>
      <c r="QYR106" s="73"/>
      <c r="QYS106" s="74"/>
      <c r="QYT106" s="74"/>
      <c r="QYU106" s="62"/>
      <c r="QYV106" s="75"/>
      <c r="QYW106" s="76"/>
      <c r="QYX106" s="216"/>
      <c r="QYY106" s="75"/>
      <c r="QYZ106" s="75"/>
      <c r="QZA106" s="204"/>
      <c r="QZB106" s="205"/>
      <c r="QZC106" s="72"/>
      <c r="QZD106" s="70"/>
      <c r="QZE106" s="73"/>
      <c r="QZF106" s="74"/>
      <c r="QZG106" s="74"/>
      <c r="QZH106" s="62"/>
      <c r="QZI106" s="75"/>
      <c r="QZJ106" s="76"/>
      <c r="QZK106" s="216"/>
      <c r="QZL106" s="75"/>
      <c r="QZM106" s="75"/>
      <c r="QZN106" s="204"/>
      <c r="QZO106" s="205"/>
      <c r="QZP106" s="72"/>
      <c r="QZQ106" s="70"/>
      <c r="QZR106" s="73"/>
      <c r="QZS106" s="74"/>
      <c r="QZT106" s="74"/>
      <c r="QZU106" s="62"/>
      <c r="QZV106" s="75"/>
      <c r="QZW106" s="76"/>
      <c r="QZX106" s="216"/>
      <c r="QZY106" s="75"/>
      <c r="QZZ106" s="75"/>
      <c r="RAA106" s="204"/>
      <c r="RAB106" s="205"/>
      <c r="RAC106" s="72"/>
      <c r="RAD106" s="70"/>
      <c r="RAE106" s="73"/>
      <c r="RAF106" s="74"/>
      <c r="RAG106" s="74"/>
      <c r="RAH106" s="62"/>
      <c r="RAI106" s="75"/>
      <c r="RAJ106" s="76"/>
      <c r="RAK106" s="216"/>
      <c r="RAL106" s="75"/>
      <c r="RAM106" s="75"/>
      <c r="RAN106" s="204"/>
      <c r="RAO106" s="205"/>
      <c r="RAP106" s="72"/>
      <c r="RAQ106" s="70"/>
      <c r="RAR106" s="73"/>
      <c r="RAS106" s="74"/>
      <c r="RAT106" s="74"/>
      <c r="RAU106" s="62"/>
      <c r="RAV106" s="75"/>
      <c r="RAW106" s="76"/>
      <c r="RAX106" s="216"/>
      <c r="RAY106" s="75"/>
      <c r="RAZ106" s="75"/>
      <c r="RBA106" s="204"/>
      <c r="RBB106" s="205"/>
      <c r="RBC106" s="72"/>
      <c r="RBD106" s="70"/>
      <c r="RBE106" s="73"/>
      <c r="RBF106" s="74"/>
      <c r="RBG106" s="74"/>
      <c r="RBH106" s="62"/>
      <c r="RBI106" s="75"/>
      <c r="RBJ106" s="76"/>
      <c r="RBK106" s="216"/>
      <c r="RBL106" s="75"/>
      <c r="RBM106" s="75"/>
      <c r="RBN106" s="204"/>
      <c r="RBO106" s="205"/>
      <c r="RBP106" s="72"/>
      <c r="RBQ106" s="70"/>
      <c r="RBR106" s="73"/>
      <c r="RBS106" s="74"/>
      <c r="RBT106" s="74"/>
      <c r="RBU106" s="62"/>
      <c r="RBV106" s="75"/>
      <c r="RBW106" s="76"/>
      <c r="RBX106" s="216"/>
      <c r="RBY106" s="75"/>
      <c r="RBZ106" s="75"/>
      <c r="RCA106" s="204"/>
      <c r="RCB106" s="205"/>
      <c r="RCC106" s="72"/>
      <c r="RCD106" s="70"/>
      <c r="RCE106" s="73"/>
      <c r="RCF106" s="74"/>
      <c r="RCG106" s="74"/>
      <c r="RCH106" s="62"/>
      <c r="RCI106" s="75"/>
      <c r="RCJ106" s="76"/>
      <c r="RCK106" s="216"/>
      <c r="RCL106" s="75"/>
      <c r="RCM106" s="75"/>
      <c r="RCN106" s="204"/>
      <c r="RCO106" s="205"/>
      <c r="RCP106" s="72"/>
      <c r="RCQ106" s="70"/>
      <c r="RCR106" s="73"/>
      <c r="RCS106" s="74"/>
      <c r="RCT106" s="74"/>
      <c r="RCU106" s="62"/>
      <c r="RCV106" s="75"/>
      <c r="RCW106" s="76"/>
      <c r="RCX106" s="216"/>
      <c r="RCY106" s="75"/>
      <c r="RCZ106" s="75"/>
      <c r="RDA106" s="204"/>
      <c r="RDB106" s="205"/>
      <c r="RDC106" s="72"/>
      <c r="RDD106" s="70"/>
      <c r="RDE106" s="73"/>
      <c r="RDF106" s="74"/>
      <c r="RDG106" s="74"/>
      <c r="RDH106" s="62"/>
      <c r="RDI106" s="75"/>
      <c r="RDJ106" s="76"/>
      <c r="RDK106" s="216"/>
      <c r="RDL106" s="75"/>
      <c r="RDM106" s="75"/>
      <c r="RDN106" s="204"/>
      <c r="RDO106" s="205"/>
      <c r="RDP106" s="72"/>
      <c r="RDQ106" s="70"/>
      <c r="RDR106" s="73"/>
      <c r="RDS106" s="74"/>
      <c r="RDT106" s="74"/>
      <c r="RDU106" s="62"/>
      <c r="RDV106" s="75"/>
      <c r="RDW106" s="76"/>
      <c r="RDX106" s="216"/>
      <c r="RDY106" s="75"/>
      <c r="RDZ106" s="75"/>
      <c r="REA106" s="204"/>
      <c r="REB106" s="205"/>
      <c r="REC106" s="72"/>
      <c r="RED106" s="70"/>
      <c r="REE106" s="73"/>
      <c r="REF106" s="74"/>
      <c r="REG106" s="74"/>
      <c r="REH106" s="62"/>
      <c r="REI106" s="75"/>
      <c r="REJ106" s="76"/>
      <c r="REK106" s="216"/>
      <c r="REL106" s="75"/>
      <c r="REM106" s="75"/>
      <c r="REN106" s="204"/>
      <c r="REO106" s="205"/>
      <c r="REP106" s="72"/>
      <c r="REQ106" s="70"/>
      <c r="RER106" s="73"/>
      <c r="RES106" s="74"/>
      <c r="RET106" s="74"/>
      <c r="REU106" s="62"/>
      <c r="REV106" s="75"/>
      <c r="REW106" s="76"/>
      <c r="REX106" s="216"/>
      <c r="REY106" s="75"/>
      <c r="REZ106" s="75"/>
      <c r="RFA106" s="204"/>
      <c r="RFB106" s="205"/>
      <c r="RFC106" s="72"/>
      <c r="RFD106" s="70"/>
      <c r="RFE106" s="73"/>
      <c r="RFF106" s="74"/>
      <c r="RFG106" s="74"/>
      <c r="RFH106" s="62"/>
      <c r="RFI106" s="75"/>
      <c r="RFJ106" s="76"/>
      <c r="RFK106" s="216"/>
      <c r="RFL106" s="75"/>
      <c r="RFM106" s="75"/>
      <c r="RFN106" s="204"/>
      <c r="RFO106" s="205"/>
      <c r="RFP106" s="72"/>
      <c r="RFQ106" s="70"/>
      <c r="RFR106" s="73"/>
      <c r="RFS106" s="74"/>
      <c r="RFT106" s="74"/>
      <c r="RFU106" s="62"/>
      <c r="RFV106" s="75"/>
      <c r="RFW106" s="76"/>
      <c r="RFX106" s="216"/>
      <c r="RFY106" s="75"/>
      <c r="RFZ106" s="75"/>
      <c r="RGA106" s="204"/>
      <c r="RGB106" s="205"/>
      <c r="RGC106" s="72"/>
      <c r="RGD106" s="70"/>
      <c r="RGE106" s="73"/>
      <c r="RGF106" s="74"/>
      <c r="RGG106" s="74"/>
      <c r="RGH106" s="62"/>
      <c r="RGI106" s="75"/>
      <c r="RGJ106" s="76"/>
      <c r="RGK106" s="216"/>
      <c r="RGL106" s="75"/>
      <c r="RGM106" s="75"/>
      <c r="RGN106" s="204"/>
      <c r="RGO106" s="205"/>
      <c r="RGP106" s="72"/>
      <c r="RGQ106" s="70"/>
      <c r="RGR106" s="73"/>
      <c r="RGS106" s="74"/>
      <c r="RGT106" s="74"/>
      <c r="RGU106" s="62"/>
      <c r="RGV106" s="75"/>
      <c r="RGW106" s="76"/>
      <c r="RGX106" s="216"/>
      <c r="RGY106" s="75"/>
      <c r="RGZ106" s="75"/>
      <c r="RHA106" s="204"/>
      <c r="RHB106" s="205"/>
      <c r="RHC106" s="72"/>
      <c r="RHD106" s="70"/>
      <c r="RHE106" s="73"/>
      <c r="RHF106" s="74"/>
      <c r="RHG106" s="74"/>
      <c r="RHH106" s="62"/>
      <c r="RHI106" s="75"/>
      <c r="RHJ106" s="76"/>
      <c r="RHK106" s="216"/>
      <c r="RHL106" s="75"/>
      <c r="RHM106" s="75"/>
      <c r="RHN106" s="204"/>
      <c r="RHO106" s="205"/>
      <c r="RHP106" s="72"/>
      <c r="RHQ106" s="70"/>
      <c r="RHR106" s="73"/>
      <c r="RHS106" s="74"/>
      <c r="RHT106" s="74"/>
      <c r="RHU106" s="62"/>
      <c r="RHV106" s="75"/>
      <c r="RHW106" s="76"/>
      <c r="RHX106" s="216"/>
      <c r="RHY106" s="75"/>
      <c r="RHZ106" s="75"/>
      <c r="RIA106" s="204"/>
      <c r="RIB106" s="205"/>
      <c r="RIC106" s="72"/>
      <c r="RID106" s="70"/>
      <c r="RIE106" s="73"/>
      <c r="RIF106" s="74"/>
      <c r="RIG106" s="74"/>
      <c r="RIH106" s="62"/>
      <c r="RII106" s="75"/>
      <c r="RIJ106" s="76"/>
      <c r="RIK106" s="216"/>
      <c r="RIL106" s="75"/>
      <c r="RIM106" s="75"/>
      <c r="RIN106" s="204"/>
      <c r="RIO106" s="205"/>
      <c r="RIP106" s="72"/>
      <c r="RIQ106" s="70"/>
      <c r="RIR106" s="73"/>
      <c r="RIS106" s="74"/>
      <c r="RIT106" s="74"/>
      <c r="RIU106" s="62"/>
      <c r="RIV106" s="75"/>
      <c r="RIW106" s="76"/>
      <c r="RIX106" s="216"/>
      <c r="RIY106" s="75"/>
      <c r="RIZ106" s="75"/>
      <c r="RJA106" s="204"/>
      <c r="RJB106" s="205"/>
      <c r="RJC106" s="72"/>
      <c r="RJD106" s="70"/>
      <c r="RJE106" s="73"/>
      <c r="RJF106" s="74"/>
      <c r="RJG106" s="74"/>
      <c r="RJH106" s="62"/>
      <c r="RJI106" s="75"/>
      <c r="RJJ106" s="76"/>
      <c r="RJK106" s="216"/>
      <c r="RJL106" s="75"/>
      <c r="RJM106" s="75"/>
      <c r="RJN106" s="204"/>
      <c r="RJO106" s="205"/>
      <c r="RJP106" s="72"/>
      <c r="RJQ106" s="70"/>
      <c r="RJR106" s="73"/>
      <c r="RJS106" s="74"/>
      <c r="RJT106" s="74"/>
      <c r="RJU106" s="62"/>
      <c r="RJV106" s="75"/>
      <c r="RJW106" s="76"/>
      <c r="RJX106" s="216"/>
      <c r="RJY106" s="75"/>
      <c r="RJZ106" s="75"/>
      <c r="RKA106" s="204"/>
      <c r="RKB106" s="205"/>
      <c r="RKC106" s="72"/>
      <c r="RKD106" s="70"/>
      <c r="RKE106" s="73"/>
      <c r="RKF106" s="74"/>
      <c r="RKG106" s="74"/>
      <c r="RKH106" s="62"/>
      <c r="RKI106" s="75"/>
      <c r="RKJ106" s="76"/>
      <c r="RKK106" s="216"/>
      <c r="RKL106" s="75"/>
      <c r="RKM106" s="75"/>
      <c r="RKN106" s="204"/>
      <c r="RKO106" s="205"/>
      <c r="RKP106" s="72"/>
      <c r="RKQ106" s="70"/>
      <c r="RKR106" s="73"/>
      <c r="RKS106" s="74"/>
      <c r="RKT106" s="74"/>
      <c r="RKU106" s="62"/>
      <c r="RKV106" s="75"/>
      <c r="RKW106" s="76"/>
      <c r="RKX106" s="216"/>
      <c r="RKY106" s="75"/>
      <c r="RKZ106" s="75"/>
      <c r="RLA106" s="204"/>
      <c r="RLB106" s="205"/>
      <c r="RLC106" s="72"/>
      <c r="RLD106" s="70"/>
      <c r="RLE106" s="73"/>
      <c r="RLF106" s="74"/>
      <c r="RLG106" s="74"/>
      <c r="RLH106" s="62"/>
      <c r="RLI106" s="75"/>
      <c r="RLJ106" s="76"/>
      <c r="RLK106" s="216"/>
      <c r="RLL106" s="75"/>
      <c r="RLM106" s="75"/>
      <c r="RLN106" s="204"/>
      <c r="RLO106" s="205"/>
      <c r="RLP106" s="72"/>
      <c r="RLQ106" s="70"/>
      <c r="RLR106" s="73"/>
      <c r="RLS106" s="74"/>
      <c r="RLT106" s="74"/>
      <c r="RLU106" s="62"/>
      <c r="RLV106" s="75"/>
      <c r="RLW106" s="76"/>
      <c r="RLX106" s="216"/>
      <c r="RLY106" s="75"/>
      <c r="RLZ106" s="75"/>
      <c r="RMA106" s="204"/>
      <c r="RMB106" s="205"/>
      <c r="RMC106" s="72"/>
      <c r="RMD106" s="70"/>
      <c r="RME106" s="73"/>
      <c r="RMF106" s="74"/>
      <c r="RMG106" s="74"/>
      <c r="RMH106" s="62"/>
      <c r="RMI106" s="75"/>
      <c r="RMJ106" s="76"/>
      <c r="RMK106" s="216"/>
      <c r="RML106" s="75"/>
      <c r="RMM106" s="75"/>
      <c r="RMN106" s="204"/>
      <c r="RMO106" s="205"/>
      <c r="RMP106" s="72"/>
      <c r="RMQ106" s="70"/>
      <c r="RMR106" s="73"/>
      <c r="RMS106" s="74"/>
      <c r="RMT106" s="74"/>
      <c r="RMU106" s="62"/>
      <c r="RMV106" s="75"/>
      <c r="RMW106" s="76"/>
      <c r="RMX106" s="216"/>
      <c r="RMY106" s="75"/>
      <c r="RMZ106" s="75"/>
      <c r="RNA106" s="204"/>
      <c r="RNB106" s="205"/>
      <c r="RNC106" s="72"/>
      <c r="RND106" s="70"/>
      <c r="RNE106" s="73"/>
      <c r="RNF106" s="74"/>
      <c r="RNG106" s="74"/>
      <c r="RNH106" s="62"/>
      <c r="RNI106" s="75"/>
      <c r="RNJ106" s="76"/>
      <c r="RNK106" s="216"/>
      <c r="RNL106" s="75"/>
      <c r="RNM106" s="75"/>
      <c r="RNN106" s="204"/>
      <c r="RNO106" s="205"/>
      <c r="RNP106" s="72"/>
      <c r="RNQ106" s="70"/>
      <c r="RNR106" s="73"/>
      <c r="RNS106" s="74"/>
      <c r="RNT106" s="74"/>
      <c r="RNU106" s="62"/>
      <c r="RNV106" s="75"/>
      <c r="RNW106" s="76"/>
      <c r="RNX106" s="216"/>
      <c r="RNY106" s="75"/>
      <c r="RNZ106" s="75"/>
      <c r="ROA106" s="204"/>
      <c r="ROB106" s="205"/>
      <c r="ROC106" s="72"/>
      <c r="ROD106" s="70"/>
      <c r="ROE106" s="73"/>
      <c r="ROF106" s="74"/>
      <c r="ROG106" s="74"/>
      <c r="ROH106" s="62"/>
      <c r="ROI106" s="75"/>
      <c r="ROJ106" s="76"/>
      <c r="ROK106" s="216"/>
      <c r="ROL106" s="75"/>
      <c r="ROM106" s="75"/>
      <c r="RON106" s="204"/>
      <c r="ROO106" s="205"/>
      <c r="ROP106" s="72"/>
      <c r="ROQ106" s="70"/>
      <c r="ROR106" s="73"/>
      <c r="ROS106" s="74"/>
      <c r="ROT106" s="74"/>
      <c r="ROU106" s="62"/>
      <c r="ROV106" s="75"/>
      <c r="ROW106" s="76"/>
      <c r="ROX106" s="216"/>
      <c r="ROY106" s="75"/>
      <c r="ROZ106" s="75"/>
      <c r="RPA106" s="204"/>
      <c r="RPB106" s="205"/>
      <c r="RPC106" s="72"/>
      <c r="RPD106" s="70"/>
      <c r="RPE106" s="73"/>
      <c r="RPF106" s="74"/>
      <c r="RPG106" s="74"/>
      <c r="RPH106" s="62"/>
      <c r="RPI106" s="75"/>
      <c r="RPJ106" s="76"/>
      <c r="RPK106" s="216"/>
      <c r="RPL106" s="75"/>
      <c r="RPM106" s="75"/>
      <c r="RPN106" s="204"/>
      <c r="RPO106" s="205"/>
      <c r="RPP106" s="72"/>
      <c r="RPQ106" s="70"/>
      <c r="RPR106" s="73"/>
      <c r="RPS106" s="74"/>
      <c r="RPT106" s="74"/>
      <c r="RPU106" s="62"/>
      <c r="RPV106" s="75"/>
      <c r="RPW106" s="76"/>
      <c r="RPX106" s="216"/>
      <c r="RPY106" s="75"/>
      <c r="RPZ106" s="75"/>
      <c r="RQA106" s="204"/>
      <c r="RQB106" s="205"/>
      <c r="RQC106" s="72"/>
      <c r="RQD106" s="70"/>
      <c r="RQE106" s="73"/>
      <c r="RQF106" s="74"/>
      <c r="RQG106" s="74"/>
      <c r="RQH106" s="62"/>
      <c r="RQI106" s="75"/>
      <c r="RQJ106" s="76"/>
      <c r="RQK106" s="216"/>
      <c r="RQL106" s="75"/>
      <c r="RQM106" s="75"/>
      <c r="RQN106" s="204"/>
      <c r="RQO106" s="205"/>
      <c r="RQP106" s="72"/>
      <c r="RQQ106" s="70"/>
      <c r="RQR106" s="73"/>
      <c r="RQS106" s="74"/>
      <c r="RQT106" s="74"/>
      <c r="RQU106" s="62"/>
      <c r="RQV106" s="75"/>
      <c r="RQW106" s="76"/>
      <c r="RQX106" s="216"/>
      <c r="RQY106" s="75"/>
      <c r="RQZ106" s="75"/>
      <c r="RRA106" s="204"/>
      <c r="RRB106" s="205"/>
      <c r="RRC106" s="72"/>
      <c r="RRD106" s="70"/>
      <c r="RRE106" s="73"/>
      <c r="RRF106" s="74"/>
      <c r="RRG106" s="74"/>
      <c r="RRH106" s="62"/>
      <c r="RRI106" s="75"/>
      <c r="RRJ106" s="76"/>
      <c r="RRK106" s="216"/>
      <c r="RRL106" s="75"/>
      <c r="RRM106" s="75"/>
      <c r="RRN106" s="204"/>
      <c r="RRO106" s="205"/>
      <c r="RRP106" s="72"/>
      <c r="RRQ106" s="70"/>
      <c r="RRR106" s="73"/>
      <c r="RRS106" s="74"/>
      <c r="RRT106" s="74"/>
      <c r="RRU106" s="62"/>
      <c r="RRV106" s="75"/>
      <c r="RRW106" s="76"/>
      <c r="RRX106" s="216"/>
      <c r="RRY106" s="75"/>
      <c r="RRZ106" s="75"/>
      <c r="RSA106" s="204"/>
      <c r="RSB106" s="205"/>
      <c r="RSC106" s="72"/>
      <c r="RSD106" s="70"/>
      <c r="RSE106" s="73"/>
      <c r="RSF106" s="74"/>
      <c r="RSG106" s="74"/>
      <c r="RSH106" s="62"/>
      <c r="RSI106" s="75"/>
      <c r="RSJ106" s="76"/>
      <c r="RSK106" s="216"/>
      <c r="RSL106" s="75"/>
      <c r="RSM106" s="75"/>
      <c r="RSN106" s="204"/>
      <c r="RSO106" s="205"/>
      <c r="RSP106" s="72"/>
      <c r="RSQ106" s="70"/>
      <c r="RSR106" s="73"/>
      <c r="RSS106" s="74"/>
      <c r="RST106" s="74"/>
      <c r="RSU106" s="62"/>
      <c r="RSV106" s="75"/>
      <c r="RSW106" s="76"/>
      <c r="RSX106" s="216"/>
      <c r="RSY106" s="75"/>
      <c r="RSZ106" s="75"/>
      <c r="RTA106" s="204"/>
      <c r="RTB106" s="205"/>
      <c r="RTC106" s="72"/>
      <c r="RTD106" s="70"/>
      <c r="RTE106" s="73"/>
      <c r="RTF106" s="74"/>
      <c r="RTG106" s="74"/>
      <c r="RTH106" s="62"/>
      <c r="RTI106" s="75"/>
      <c r="RTJ106" s="76"/>
      <c r="RTK106" s="216"/>
      <c r="RTL106" s="75"/>
      <c r="RTM106" s="75"/>
      <c r="RTN106" s="204"/>
      <c r="RTO106" s="205"/>
      <c r="RTP106" s="72"/>
      <c r="RTQ106" s="70"/>
      <c r="RTR106" s="73"/>
      <c r="RTS106" s="74"/>
      <c r="RTT106" s="74"/>
      <c r="RTU106" s="62"/>
      <c r="RTV106" s="75"/>
      <c r="RTW106" s="76"/>
      <c r="RTX106" s="216"/>
      <c r="RTY106" s="75"/>
      <c r="RTZ106" s="75"/>
      <c r="RUA106" s="204"/>
      <c r="RUB106" s="205"/>
      <c r="RUC106" s="72"/>
      <c r="RUD106" s="70"/>
      <c r="RUE106" s="73"/>
      <c r="RUF106" s="74"/>
      <c r="RUG106" s="74"/>
      <c r="RUH106" s="62"/>
      <c r="RUI106" s="75"/>
      <c r="RUJ106" s="76"/>
      <c r="RUK106" s="216"/>
      <c r="RUL106" s="75"/>
      <c r="RUM106" s="75"/>
      <c r="RUN106" s="204"/>
      <c r="RUO106" s="205"/>
      <c r="RUP106" s="72"/>
      <c r="RUQ106" s="70"/>
      <c r="RUR106" s="73"/>
      <c r="RUS106" s="74"/>
      <c r="RUT106" s="74"/>
      <c r="RUU106" s="62"/>
      <c r="RUV106" s="75"/>
      <c r="RUW106" s="76"/>
      <c r="RUX106" s="216"/>
      <c r="RUY106" s="75"/>
      <c r="RUZ106" s="75"/>
      <c r="RVA106" s="204"/>
      <c r="RVB106" s="205"/>
      <c r="RVC106" s="72"/>
      <c r="RVD106" s="70"/>
      <c r="RVE106" s="73"/>
      <c r="RVF106" s="74"/>
      <c r="RVG106" s="74"/>
      <c r="RVH106" s="62"/>
      <c r="RVI106" s="75"/>
      <c r="RVJ106" s="76"/>
      <c r="RVK106" s="216"/>
      <c r="RVL106" s="75"/>
      <c r="RVM106" s="75"/>
      <c r="RVN106" s="204"/>
      <c r="RVO106" s="205"/>
      <c r="RVP106" s="72"/>
      <c r="RVQ106" s="70"/>
      <c r="RVR106" s="73"/>
      <c r="RVS106" s="74"/>
      <c r="RVT106" s="74"/>
      <c r="RVU106" s="62"/>
      <c r="RVV106" s="75"/>
      <c r="RVW106" s="76"/>
      <c r="RVX106" s="216"/>
      <c r="RVY106" s="75"/>
      <c r="RVZ106" s="75"/>
      <c r="RWA106" s="204"/>
      <c r="RWB106" s="205"/>
      <c r="RWC106" s="72"/>
      <c r="RWD106" s="70"/>
      <c r="RWE106" s="73"/>
      <c r="RWF106" s="74"/>
      <c r="RWG106" s="74"/>
      <c r="RWH106" s="62"/>
      <c r="RWI106" s="75"/>
      <c r="RWJ106" s="76"/>
      <c r="RWK106" s="216"/>
      <c r="RWL106" s="75"/>
      <c r="RWM106" s="75"/>
      <c r="RWN106" s="204"/>
      <c r="RWO106" s="205"/>
      <c r="RWP106" s="72"/>
      <c r="RWQ106" s="70"/>
      <c r="RWR106" s="73"/>
      <c r="RWS106" s="74"/>
      <c r="RWT106" s="74"/>
      <c r="RWU106" s="62"/>
      <c r="RWV106" s="75"/>
      <c r="RWW106" s="76"/>
      <c r="RWX106" s="216"/>
      <c r="RWY106" s="75"/>
      <c r="RWZ106" s="75"/>
      <c r="RXA106" s="204"/>
      <c r="RXB106" s="205"/>
      <c r="RXC106" s="72"/>
      <c r="RXD106" s="70"/>
      <c r="RXE106" s="73"/>
      <c r="RXF106" s="74"/>
      <c r="RXG106" s="74"/>
      <c r="RXH106" s="62"/>
      <c r="RXI106" s="75"/>
      <c r="RXJ106" s="76"/>
      <c r="RXK106" s="216"/>
      <c r="RXL106" s="75"/>
      <c r="RXM106" s="75"/>
      <c r="RXN106" s="204"/>
      <c r="RXO106" s="205"/>
      <c r="RXP106" s="72"/>
      <c r="RXQ106" s="70"/>
      <c r="RXR106" s="73"/>
      <c r="RXS106" s="74"/>
      <c r="RXT106" s="74"/>
      <c r="RXU106" s="62"/>
      <c r="RXV106" s="75"/>
      <c r="RXW106" s="76"/>
      <c r="RXX106" s="216"/>
      <c r="RXY106" s="75"/>
      <c r="RXZ106" s="75"/>
      <c r="RYA106" s="204"/>
      <c r="RYB106" s="205"/>
      <c r="RYC106" s="72"/>
      <c r="RYD106" s="70"/>
      <c r="RYE106" s="73"/>
      <c r="RYF106" s="74"/>
      <c r="RYG106" s="74"/>
      <c r="RYH106" s="62"/>
      <c r="RYI106" s="75"/>
      <c r="RYJ106" s="76"/>
      <c r="RYK106" s="216"/>
      <c r="RYL106" s="75"/>
      <c r="RYM106" s="75"/>
      <c r="RYN106" s="204"/>
      <c r="RYO106" s="205"/>
      <c r="RYP106" s="72"/>
      <c r="RYQ106" s="70"/>
      <c r="RYR106" s="73"/>
      <c r="RYS106" s="74"/>
      <c r="RYT106" s="74"/>
      <c r="RYU106" s="62"/>
      <c r="RYV106" s="75"/>
      <c r="RYW106" s="76"/>
      <c r="RYX106" s="216"/>
      <c r="RYY106" s="75"/>
      <c r="RYZ106" s="75"/>
      <c r="RZA106" s="204"/>
      <c r="RZB106" s="205"/>
      <c r="RZC106" s="72"/>
      <c r="RZD106" s="70"/>
      <c r="RZE106" s="73"/>
      <c r="RZF106" s="74"/>
      <c r="RZG106" s="74"/>
      <c r="RZH106" s="62"/>
      <c r="RZI106" s="75"/>
      <c r="RZJ106" s="76"/>
      <c r="RZK106" s="216"/>
      <c r="RZL106" s="75"/>
      <c r="RZM106" s="75"/>
      <c r="RZN106" s="204"/>
      <c r="RZO106" s="205"/>
      <c r="RZP106" s="72"/>
      <c r="RZQ106" s="70"/>
      <c r="RZR106" s="73"/>
      <c r="RZS106" s="74"/>
      <c r="RZT106" s="74"/>
      <c r="RZU106" s="62"/>
      <c r="RZV106" s="75"/>
      <c r="RZW106" s="76"/>
      <c r="RZX106" s="216"/>
      <c r="RZY106" s="75"/>
      <c r="RZZ106" s="75"/>
      <c r="SAA106" s="204"/>
      <c r="SAB106" s="205"/>
      <c r="SAC106" s="72"/>
      <c r="SAD106" s="70"/>
      <c r="SAE106" s="73"/>
      <c r="SAF106" s="74"/>
      <c r="SAG106" s="74"/>
      <c r="SAH106" s="62"/>
      <c r="SAI106" s="75"/>
      <c r="SAJ106" s="76"/>
      <c r="SAK106" s="216"/>
      <c r="SAL106" s="75"/>
      <c r="SAM106" s="75"/>
      <c r="SAN106" s="204"/>
      <c r="SAO106" s="205"/>
      <c r="SAP106" s="72"/>
      <c r="SAQ106" s="70"/>
      <c r="SAR106" s="73"/>
      <c r="SAS106" s="74"/>
      <c r="SAT106" s="74"/>
      <c r="SAU106" s="62"/>
      <c r="SAV106" s="75"/>
      <c r="SAW106" s="76"/>
      <c r="SAX106" s="216"/>
      <c r="SAY106" s="75"/>
      <c r="SAZ106" s="75"/>
      <c r="SBA106" s="204"/>
      <c r="SBB106" s="205"/>
      <c r="SBC106" s="72"/>
      <c r="SBD106" s="70"/>
      <c r="SBE106" s="73"/>
      <c r="SBF106" s="74"/>
      <c r="SBG106" s="74"/>
      <c r="SBH106" s="62"/>
      <c r="SBI106" s="75"/>
      <c r="SBJ106" s="76"/>
      <c r="SBK106" s="216"/>
      <c r="SBL106" s="75"/>
      <c r="SBM106" s="75"/>
      <c r="SBN106" s="204"/>
      <c r="SBO106" s="205"/>
      <c r="SBP106" s="72"/>
      <c r="SBQ106" s="70"/>
      <c r="SBR106" s="73"/>
      <c r="SBS106" s="74"/>
      <c r="SBT106" s="74"/>
      <c r="SBU106" s="62"/>
      <c r="SBV106" s="75"/>
      <c r="SBW106" s="76"/>
      <c r="SBX106" s="216"/>
      <c r="SBY106" s="75"/>
      <c r="SBZ106" s="75"/>
      <c r="SCA106" s="204"/>
      <c r="SCB106" s="205"/>
      <c r="SCC106" s="72"/>
      <c r="SCD106" s="70"/>
      <c r="SCE106" s="73"/>
      <c r="SCF106" s="74"/>
      <c r="SCG106" s="74"/>
      <c r="SCH106" s="62"/>
      <c r="SCI106" s="75"/>
      <c r="SCJ106" s="76"/>
      <c r="SCK106" s="216"/>
      <c r="SCL106" s="75"/>
      <c r="SCM106" s="75"/>
      <c r="SCN106" s="204"/>
      <c r="SCO106" s="205"/>
      <c r="SCP106" s="72"/>
      <c r="SCQ106" s="70"/>
      <c r="SCR106" s="73"/>
      <c r="SCS106" s="74"/>
      <c r="SCT106" s="74"/>
      <c r="SCU106" s="62"/>
      <c r="SCV106" s="75"/>
      <c r="SCW106" s="76"/>
      <c r="SCX106" s="216"/>
      <c r="SCY106" s="75"/>
      <c r="SCZ106" s="75"/>
      <c r="SDA106" s="204"/>
      <c r="SDB106" s="205"/>
      <c r="SDC106" s="72"/>
      <c r="SDD106" s="70"/>
      <c r="SDE106" s="73"/>
      <c r="SDF106" s="74"/>
      <c r="SDG106" s="74"/>
      <c r="SDH106" s="62"/>
      <c r="SDI106" s="75"/>
      <c r="SDJ106" s="76"/>
      <c r="SDK106" s="216"/>
      <c r="SDL106" s="75"/>
      <c r="SDM106" s="75"/>
      <c r="SDN106" s="204"/>
      <c r="SDO106" s="205"/>
      <c r="SDP106" s="72"/>
      <c r="SDQ106" s="70"/>
      <c r="SDR106" s="73"/>
      <c r="SDS106" s="74"/>
      <c r="SDT106" s="74"/>
      <c r="SDU106" s="62"/>
      <c r="SDV106" s="75"/>
      <c r="SDW106" s="76"/>
      <c r="SDX106" s="216"/>
      <c r="SDY106" s="75"/>
      <c r="SDZ106" s="75"/>
      <c r="SEA106" s="204"/>
      <c r="SEB106" s="205"/>
      <c r="SEC106" s="72"/>
      <c r="SED106" s="70"/>
      <c r="SEE106" s="73"/>
      <c r="SEF106" s="74"/>
      <c r="SEG106" s="74"/>
      <c r="SEH106" s="62"/>
      <c r="SEI106" s="75"/>
      <c r="SEJ106" s="76"/>
      <c r="SEK106" s="216"/>
      <c r="SEL106" s="75"/>
      <c r="SEM106" s="75"/>
      <c r="SEN106" s="204"/>
      <c r="SEO106" s="205"/>
      <c r="SEP106" s="72"/>
      <c r="SEQ106" s="70"/>
      <c r="SER106" s="73"/>
      <c r="SES106" s="74"/>
      <c r="SET106" s="74"/>
      <c r="SEU106" s="62"/>
      <c r="SEV106" s="75"/>
      <c r="SEW106" s="76"/>
      <c r="SEX106" s="216"/>
      <c r="SEY106" s="75"/>
      <c r="SEZ106" s="75"/>
      <c r="SFA106" s="204"/>
      <c r="SFB106" s="205"/>
      <c r="SFC106" s="72"/>
      <c r="SFD106" s="70"/>
      <c r="SFE106" s="73"/>
      <c r="SFF106" s="74"/>
      <c r="SFG106" s="74"/>
      <c r="SFH106" s="62"/>
      <c r="SFI106" s="75"/>
      <c r="SFJ106" s="76"/>
      <c r="SFK106" s="216"/>
      <c r="SFL106" s="75"/>
      <c r="SFM106" s="75"/>
      <c r="SFN106" s="204"/>
      <c r="SFO106" s="205"/>
      <c r="SFP106" s="72"/>
      <c r="SFQ106" s="70"/>
      <c r="SFR106" s="73"/>
      <c r="SFS106" s="74"/>
      <c r="SFT106" s="74"/>
      <c r="SFU106" s="62"/>
      <c r="SFV106" s="75"/>
      <c r="SFW106" s="76"/>
      <c r="SFX106" s="216"/>
      <c r="SFY106" s="75"/>
      <c r="SFZ106" s="75"/>
      <c r="SGA106" s="204"/>
      <c r="SGB106" s="205"/>
      <c r="SGC106" s="72"/>
      <c r="SGD106" s="70"/>
      <c r="SGE106" s="73"/>
      <c r="SGF106" s="74"/>
      <c r="SGG106" s="74"/>
      <c r="SGH106" s="62"/>
      <c r="SGI106" s="75"/>
      <c r="SGJ106" s="76"/>
      <c r="SGK106" s="216"/>
      <c r="SGL106" s="75"/>
      <c r="SGM106" s="75"/>
      <c r="SGN106" s="204"/>
      <c r="SGO106" s="205"/>
      <c r="SGP106" s="72"/>
      <c r="SGQ106" s="70"/>
      <c r="SGR106" s="73"/>
      <c r="SGS106" s="74"/>
      <c r="SGT106" s="74"/>
      <c r="SGU106" s="62"/>
      <c r="SGV106" s="75"/>
      <c r="SGW106" s="76"/>
      <c r="SGX106" s="216"/>
      <c r="SGY106" s="75"/>
      <c r="SGZ106" s="75"/>
      <c r="SHA106" s="204"/>
      <c r="SHB106" s="205"/>
      <c r="SHC106" s="72"/>
      <c r="SHD106" s="70"/>
      <c r="SHE106" s="73"/>
      <c r="SHF106" s="74"/>
      <c r="SHG106" s="74"/>
      <c r="SHH106" s="62"/>
      <c r="SHI106" s="75"/>
      <c r="SHJ106" s="76"/>
      <c r="SHK106" s="216"/>
      <c r="SHL106" s="75"/>
      <c r="SHM106" s="75"/>
      <c r="SHN106" s="204"/>
      <c r="SHO106" s="205"/>
      <c r="SHP106" s="72"/>
      <c r="SHQ106" s="70"/>
      <c r="SHR106" s="73"/>
      <c r="SHS106" s="74"/>
      <c r="SHT106" s="74"/>
      <c r="SHU106" s="62"/>
      <c r="SHV106" s="75"/>
      <c r="SHW106" s="76"/>
      <c r="SHX106" s="216"/>
      <c r="SHY106" s="75"/>
      <c r="SHZ106" s="75"/>
      <c r="SIA106" s="204"/>
      <c r="SIB106" s="205"/>
      <c r="SIC106" s="72"/>
      <c r="SID106" s="70"/>
      <c r="SIE106" s="73"/>
      <c r="SIF106" s="74"/>
      <c r="SIG106" s="74"/>
      <c r="SIH106" s="62"/>
      <c r="SII106" s="75"/>
      <c r="SIJ106" s="76"/>
      <c r="SIK106" s="216"/>
      <c r="SIL106" s="75"/>
      <c r="SIM106" s="75"/>
      <c r="SIN106" s="204"/>
      <c r="SIO106" s="205"/>
      <c r="SIP106" s="72"/>
      <c r="SIQ106" s="70"/>
      <c r="SIR106" s="73"/>
      <c r="SIS106" s="74"/>
      <c r="SIT106" s="74"/>
      <c r="SIU106" s="62"/>
      <c r="SIV106" s="75"/>
      <c r="SIW106" s="76"/>
      <c r="SIX106" s="216"/>
      <c r="SIY106" s="75"/>
      <c r="SIZ106" s="75"/>
      <c r="SJA106" s="204"/>
      <c r="SJB106" s="205"/>
      <c r="SJC106" s="72"/>
      <c r="SJD106" s="70"/>
      <c r="SJE106" s="73"/>
      <c r="SJF106" s="74"/>
      <c r="SJG106" s="74"/>
      <c r="SJH106" s="62"/>
      <c r="SJI106" s="75"/>
      <c r="SJJ106" s="76"/>
      <c r="SJK106" s="216"/>
      <c r="SJL106" s="75"/>
      <c r="SJM106" s="75"/>
      <c r="SJN106" s="204"/>
      <c r="SJO106" s="205"/>
      <c r="SJP106" s="72"/>
      <c r="SJQ106" s="70"/>
      <c r="SJR106" s="73"/>
      <c r="SJS106" s="74"/>
      <c r="SJT106" s="74"/>
      <c r="SJU106" s="62"/>
      <c r="SJV106" s="75"/>
      <c r="SJW106" s="76"/>
      <c r="SJX106" s="216"/>
      <c r="SJY106" s="75"/>
      <c r="SJZ106" s="75"/>
      <c r="SKA106" s="204"/>
      <c r="SKB106" s="205"/>
      <c r="SKC106" s="72"/>
      <c r="SKD106" s="70"/>
      <c r="SKE106" s="73"/>
      <c r="SKF106" s="74"/>
      <c r="SKG106" s="74"/>
      <c r="SKH106" s="62"/>
      <c r="SKI106" s="75"/>
      <c r="SKJ106" s="76"/>
      <c r="SKK106" s="216"/>
      <c r="SKL106" s="75"/>
      <c r="SKM106" s="75"/>
      <c r="SKN106" s="204"/>
      <c r="SKO106" s="205"/>
      <c r="SKP106" s="72"/>
      <c r="SKQ106" s="70"/>
      <c r="SKR106" s="73"/>
      <c r="SKS106" s="74"/>
      <c r="SKT106" s="74"/>
      <c r="SKU106" s="62"/>
      <c r="SKV106" s="75"/>
      <c r="SKW106" s="76"/>
      <c r="SKX106" s="216"/>
      <c r="SKY106" s="75"/>
      <c r="SKZ106" s="75"/>
      <c r="SLA106" s="204"/>
      <c r="SLB106" s="205"/>
      <c r="SLC106" s="72"/>
      <c r="SLD106" s="70"/>
      <c r="SLE106" s="73"/>
      <c r="SLF106" s="74"/>
      <c r="SLG106" s="74"/>
      <c r="SLH106" s="62"/>
      <c r="SLI106" s="75"/>
      <c r="SLJ106" s="76"/>
      <c r="SLK106" s="216"/>
      <c r="SLL106" s="75"/>
      <c r="SLM106" s="75"/>
      <c r="SLN106" s="204"/>
      <c r="SLO106" s="205"/>
      <c r="SLP106" s="72"/>
      <c r="SLQ106" s="70"/>
      <c r="SLR106" s="73"/>
      <c r="SLS106" s="74"/>
      <c r="SLT106" s="74"/>
      <c r="SLU106" s="62"/>
      <c r="SLV106" s="75"/>
      <c r="SLW106" s="76"/>
      <c r="SLX106" s="216"/>
      <c r="SLY106" s="75"/>
      <c r="SLZ106" s="75"/>
      <c r="SMA106" s="204"/>
      <c r="SMB106" s="205"/>
      <c r="SMC106" s="72"/>
      <c r="SMD106" s="70"/>
      <c r="SME106" s="73"/>
      <c r="SMF106" s="74"/>
      <c r="SMG106" s="74"/>
      <c r="SMH106" s="62"/>
      <c r="SMI106" s="75"/>
      <c r="SMJ106" s="76"/>
      <c r="SMK106" s="216"/>
      <c r="SML106" s="75"/>
      <c r="SMM106" s="75"/>
      <c r="SMN106" s="204"/>
      <c r="SMO106" s="205"/>
      <c r="SMP106" s="72"/>
      <c r="SMQ106" s="70"/>
      <c r="SMR106" s="73"/>
      <c r="SMS106" s="74"/>
      <c r="SMT106" s="74"/>
      <c r="SMU106" s="62"/>
      <c r="SMV106" s="75"/>
      <c r="SMW106" s="76"/>
      <c r="SMX106" s="216"/>
      <c r="SMY106" s="75"/>
      <c r="SMZ106" s="75"/>
      <c r="SNA106" s="204"/>
      <c r="SNB106" s="205"/>
      <c r="SNC106" s="72"/>
      <c r="SND106" s="70"/>
      <c r="SNE106" s="73"/>
      <c r="SNF106" s="74"/>
      <c r="SNG106" s="74"/>
      <c r="SNH106" s="62"/>
      <c r="SNI106" s="75"/>
      <c r="SNJ106" s="76"/>
      <c r="SNK106" s="216"/>
      <c r="SNL106" s="75"/>
      <c r="SNM106" s="75"/>
      <c r="SNN106" s="204"/>
      <c r="SNO106" s="205"/>
      <c r="SNP106" s="72"/>
      <c r="SNQ106" s="70"/>
      <c r="SNR106" s="73"/>
      <c r="SNS106" s="74"/>
      <c r="SNT106" s="74"/>
      <c r="SNU106" s="62"/>
      <c r="SNV106" s="75"/>
      <c r="SNW106" s="76"/>
      <c r="SNX106" s="216"/>
      <c r="SNY106" s="75"/>
      <c r="SNZ106" s="75"/>
      <c r="SOA106" s="204"/>
      <c r="SOB106" s="205"/>
      <c r="SOC106" s="72"/>
      <c r="SOD106" s="70"/>
      <c r="SOE106" s="73"/>
      <c r="SOF106" s="74"/>
      <c r="SOG106" s="74"/>
      <c r="SOH106" s="62"/>
      <c r="SOI106" s="75"/>
      <c r="SOJ106" s="76"/>
      <c r="SOK106" s="216"/>
      <c r="SOL106" s="75"/>
      <c r="SOM106" s="75"/>
      <c r="SON106" s="204"/>
      <c r="SOO106" s="205"/>
      <c r="SOP106" s="72"/>
      <c r="SOQ106" s="70"/>
      <c r="SOR106" s="73"/>
      <c r="SOS106" s="74"/>
      <c r="SOT106" s="74"/>
      <c r="SOU106" s="62"/>
      <c r="SOV106" s="75"/>
      <c r="SOW106" s="76"/>
      <c r="SOX106" s="216"/>
      <c r="SOY106" s="75"/>
      <c r="SOZ106" s="75"/>
      <c r="SPA106" s="204"/>
      <c r="SPB106" s="205"/>
      <c r="SPC106" s="72"/>
      <c r="SPD106" s="70"/>
      <c r="SPE106" s="73"/>
      <c r="SPF106" s="74"/>
      <c r="SPG106" s="74"/>
      <c r="SPH106" s="62"/>
      <c r="SPI106" s="75"/>
      <c r="SPJ106" s="76"/>
      <c r="SPK106" s="216"/>
      <c r="SPL106" s="75"/>
      <c r="SPM106" s="75"/>
      <c r="SPN106" s="204"/>
      <c r="SPO106" s="205"/>
      <c r="SPP106" s="72"/>
      <c r="SPQ106" s="70"/>
      <c r="SPR106" s="73"/>
      <c r="SPS106" s="74"/>
      <c r="SPT106" s="74"/>
      <c r="SPU106" s="62"/>
      <c r="SPV106" s="75"/>
      <c r="SPW106" s="76"/>
      <c r="SPX106" s="216"/>
      <c r="SPY106" s="75"/>
      <c r="SPZ106" s="75"/>
      <c r="SQA106" s="204"/>
      <c r="SQB106" s="205"/>
      <c r="SQC106" s="72"/>
      <c r="SQD106" s="70"/>
      <c r="SQE106" s="73"/>
      <c r="SQF106" s="74"/>
      <c r="SQG106" s="74"/>
      <c r="SQH106" s="62"/>
      <c r="SQI106" s="75"/>
      <c r="SQJ106" s="76"/>
      <c r="SQK106" s="216"/>
      <c r="SQL106" s="75"/>
      <c r="SQM106" s="75"/>
      <c r="SQN106" s="204"/>
      <c r="SQO106" s="205"/>
      <c r="SQP106" s="72"/>
      <c r="SQQ106" s="70"/>
      <c r="SQR106" s="73"/>
      <c r="SQS106" s="74"/>
      <c r="SQT106" s="74"/>
      <c r="SQU106" s="62"/>
      <c r="SQV106" s="75"/>
      <c r="SQW106" s="76"/>
      <c r="SQX106" s="216"/>
      <c r="SQY106" s="75"/>
      <c r="SQZ106" s="75"/>
      <c r="SRA106" s="204"/>
      <c r="SRB106" s="205"/>
      <c r="SRC106" s="72"/>
      <c r="SRD106" s="70"/>
      <c r="SRE106" s="73"/>
      <c r="SRF106" s="74"/>
      <c r="SRG106" s="74"/>
      <c r="SRH106" s="62"/>
      <c r="SRI106" s="75"/>
      <c r="SRJ106" s="76"/>
      <c r="SRK106" s="216"/>
      <c r="SRL106" s="75"/>
      <c r="SRM106" s="75"/>
      <c r="SRN106" s="204"/>
      <c r="SRO106" s="205"/>
      <c r="SRP106" s="72"/>
      <c r="SRQ106" s="70"/>
      <c r="SRR106" s="73"/>
      <c r="SRS106" s="74"/>
      <c r="SRT106" s="74"/>
      <c r="SRU106" s="62"/>
      <c r="SRV106" s="75"/>
      <c r="SRW106" s="76"/>
      <c r="SRX106" s="216"/>
      <c r="SRY106" s="75"/>
      <c r="SRZ106" s="75"/>
      <c r="SSA106" s="204"/>
      <c r="SSB106" s="205"/>
      <c r="SSC106" s="72"/>
      <c r="SSD106" s="70"/>
      <c r="SSE106" s="73"/>
      <c r="SSF106" s="74"/>
      <c r="SSG106" s="74"/>
      <c r="SSH106" s="62"/>
      <c r="SSI106" s="75"/>
      <c r="SSJ106" s="76"/>
      <c r="SSK106" s="216"/>
      <c r="SSL106" s="75"/>
      <c r="SSM106" s="75"/>
      <c r="SSN106" s="204"/>
      <c r="SSO106" s="205"/>
      <c r="SSP106" s="72"/>
      <c r="SSQ106" s="70"/>
      <c r="SSR106" s="73"/>
      <c r="SSS106" s="74"/>
      <c r="SST106" s="74"/>
      <c r="SSU106" s="62"/>
      <c r="SSV106" s="75"/>
      <c r="SSW106" s="76"/>
      <c r="SSX106" s="216"/>
      <c r="SSY106" s="75"/>
      <c r="SSZ106" s="75"/>
      <c r="STA106" s="204"/>
      <c r="STB106" s="205"/>
      <c r="STC106" s="72"/>
      <c r="STD106" s="70"/>
      <c r="STE106" s="73"/>
      <c r="STF106" s="74"/>
      <c r="STG106" s="74"/>
      <c r="STH106" s="62"/>
      <c r="STI106" s="75"/>
      <c r="STJ106" s="76"/>
      <c r="STK106" s="216"/>
      <c r="STL106" s="75"/>
      <c r="STM106" s="75"/>
      <c r="STN106" s="204"/>
      <c r="STO106" s="205"/>
      <c r="STP106" s="72"/>
      <c r="STQ106" s="70"/>
      <c r="STR106" s="73"/>
      <c r="STS106" s="74"/>
      <c r="STT106" s="74"/>
      <c r="STU106" s="62"/>
      <c r="STV106" s="75"/>
      <c r="STW106" s="76"/>
      <c r="STX106" s="216"/>
      <c r="STY106" s="75"/>
      <c r="STZ106" s="75"/>
      <c r="SUA106" s="204"/>
      <c r="SUB106" s="205"/>
      <c r="SUC106" s="72"/>
      <c r="SUD106" s="70"/>
      <c r="SUE106" s="73"/>
      <c r="SUF106" s="74"/>
      <c r="SUG106" s="74"/>
      <c r="SUH106" s="62"/>
      <c r="SUI106" s="75"/>
      <c r="SUJ106" s="76"/>
      <c r="SUK106" s="216"/>
      <c r="SUL106" s="75"/>
      <c r="SUM106" s="75"/>
      <c r="SUN106" s="204"/>
      <c r="SUO106" s="205"/>
      <c r="SUP106" s="72"/>
      <c r="SUQ106" s="70"/>
      <c r="SUR106" s="73"/>
      <c r="SUS106" s="74"/>
      <c r="SUT106" s="74"/>
      <c r="SUU106" s="62"/>
      <c r="SUV106" s="75"/>
      <c r="SUW106" s="76"/>
      <c r="SUX106" s="216"/>
      <c r="SUY106" s="75"/>
      <c r="SUZ106" s="75"/>
      <c r="SVA106" s="204"/>
      <c r="SVB106" s="205"/>
      <c r="SVC106" s="72"/>
      <c r="SVD106" s="70"/>
      <c r="SVE106" s="73"/>
      <c r="SVF106" s="74"/>
      <c r="SVG106" s="74"/>
      <c r="SVH106" s="62"/>
      <c r="SVI106" s="75"/>
      <c r="SVJ106" s="76"/>
      <c r="SVK106" s="216"/>
      <c r="SVL106" s="75"/>
      <c r="SVM106" s="75"/>
      <c r="SVN106" s="204"/>
      <c r="SVO106" s="205"/>
      <c r="SVP106" s="72"/>
      <c r="SVQ106" s="70"/>
      <c r="SVR106" s="73"/>
      <c r="SVS106" s="74"/>
      <c r="SVT106" s="74"/>
      <c r="SVU106" s="62"/>
      <c r="SVV106" s="75"/>
      <c r="SVW106" s="76"/>
      <c r="SVX106" s="216"/>
      <c r="SVY106" s="75"/>
      <c r="SVZ106" s="75"/>
      <c r="SWA106" s="204"/>
      <c r="SWB106" s="205"/>
      <c r="SWC106" s="72"/>
      <c r="SWD106" s="70"/>
      <c r="SWE106" s="73"/>
      <c r="SWF106" s="74"/>
      <c r="SWG106" s="74"/>
      <c r="SWH106" s="62"/>
      <c r="SWI106" s="75"/>
      <c r="SWJ106" s="76"/>
      <c r="SWK106" s="216"/>
      <c r="SWL106" s="75"/>
      <c r="SWM106" s="75"/>
      <c r="SWN106" s="204"/>
      <c r="SWO106" s="205"/>
      <c r="SWP106" s="72"/>
      <c r="SWQ106" s="70"/>
      <c r="SWR106" s="73"/>
      <c r="SWS106" s="74"/>
      <c r="SWT106" s="74"/>
      <c r="SWU106" s="62"/>
      <c r="SWV106" s="75"/>
      <c r="SWW106" s="76"/>
      <c r="SWX106" s="216"/>
      <c r="SWY106" s="75"/>
      <c r="SWZ106" s="75"/>
      <c r="SXA106" s="204"/>
      <c r="SXB106" s="205"/>
      <c r="SXC106" s="72"/>
      <c r="SXD106" s="70"/>
      <c r="SXE106" s="73"/>
      <c r="SXF106" s="74"/>
      <c r="SXG106" s="74"/>
      <c r="SXH106" s="62"/>
      <c r="SXI106" s="75"/>
      <c r="SXJ106" s="76"/>
      <c r="SXK106" s="216"/>
      <c r="SXL106" s="75"/>
      <c r="SXM106" s="75"/>
      <c r="SXN106" s="204"/>
      <c r="SXO106" s="205"/>
      <c r="SXP106" s="72"/>
      <c r="SXQ106" s="70"/>
      <c r="SXR106" s="73"/>
      <c r="SXS106" s="74"/>
      <c r="SXT106" s="74"/>
      <c r="SXU106" s="62"/>
      <c r="SXV106" s="75"/>
      <c r="SXW106" s="76"/>
      <c r="SXX106" s="216"/>
      <c r="SXY106" s="75"/>
      <c r="SXZ106" s="75"/>
      <c r="SYA106" s="204"/>
      <c r="SYB106" s="205"/>
      <c r="SYC106" s="72"/>
      <c r="SYD106" s="70"/>
      <c r="SYE106" s="73"/>
      <c r="SYF106" s="74"/>
      <c r="SYG106" s="74"/>
      <c r="SYH106" s="62"/>
      <c r="SYI106" s="75"/>
      <c r="SYJ106" s="76"/>
      <c r="SYK106" s="216"/>
      <c r="SYL106" s="75"/>
      <c r="SYM106" s="75"/>
      <c r="SYN106" s="204"/>
      <c r="SYO106" s="205"/>
      <c r="SYP106" s="72"/>
      <c r="SYQ106" s="70"/>
      <c r="SYR106" s="73"/>
      <c r="SYS106" s="74"/>
      <c r="SYT106" s="74"/>
      <c r="SYU106" s="62"/>
      <c r="SYV106" s="75"/>
      <c r="SYW106" s="76"/>
      <c r="SYX106" s="216"/>
      <c r="SYY106" s="75"/>
      <c r="SYZ106" s="75"/>
      <c r="SZA106" s="204"/>
      <c r="SZB106" s="205"/>
      <c r="SZC106" s="72"/>
      <c r="SZD106" s="70"/>
      <c r="SZE106" s="73"/>
      <c r="SZF106" s="74"/>
      <c r="SZG106" s="74"/>
      <c r="SZH106" s="62"/>
      <c r="SZI106" s="75"/>
      <c r="SZJ106" s="76"/>
      <c r="SZK106" s="216"/>
      <c r="SZL106" s="75"/>
      <c r="SZM106" s="75"/>
      <c r="SZN106" s="204"/>
      <c r="SZO106" s="205"/>
      <c r="SZP106" s="72"/>
      <c r="SZQ106" s="70"/>
      <c r="SZR106" s="73"/>
      <c r="SZS106" s="74"/>
      <c r="SZT106" s="74"/>
      <c r="SZU106" s="62"/>
      <c r="SZV106" s="75"/>
      <c r="SZW106" s="76"/>
      <c r="SZX106" s="216"/>
      <c r="SZY106" s="75"/>
      <c r="SZZ106" s="75"/>
      <c r="TAA106" s="204"/>
      <c r="TAB106" s="205"/>
      <c r="TAC106" s="72"/>
      <c r="TAD106" s="70"/>
      <c r="TAE106" s="73"/>
      <c r="TAF106" s="74"/>
      <c r="TAG106" s="74"/>
      <c r="TAH106" s="62"/>
      <c r="TAI106" s="75"/>
      <c r="TAJ106" s="76"/>
      <c r="TAK106" s="216"/>
      <c r="TAL106" s="75"/>
      <c r="TAM106" s="75"/>
      <c r="TAN106" s="204"/>
      <c r="TAO106" s="205"/>
      <c r="TAP106" s="72"/>
      <c r="TAQ106" s="70"/>
      <c r="TAR106" s="73"/>
      <c r="TAS106" s="74"/>
      <c r="TAT106" s="74"/>
      <c r="TAU106" s="62"/>
      <c r="TAV106" s="75"/>
      <c r="TAW106" s="76"/>
      <c r="TAX106" s="216"/>
      <c r="TAY106" s="75"/>
      <c r="TAZ106" s="75"/>
      <c r="TBA106" s="204"/>
      <c r="TBB106" s="205"/>
      <c r="TBC106" s="72"/>
      <c r="TBD106" s="70"/>
      <c r="TBE106" s="73"/>
      <c r="TBF106" s="74"/>
      <c r="TBG106" s="74"/>
      <c r="TBH106" s="62"/>
      <c r="TBI106" s="75"/>
      <c r="TBJ106" s="76"/>
      <c r="TBK106" s="216"/>
      <c r="TBL106" s="75"/>
      <c r="TBM106" s="75"/>
      <c r="TBN106" s="204"/>
      <c r="TBO106" s="205"/>
      <c r="TBP106" s="72"/>
      <c r="TBQ106" s="70"/>
      <c r="TBR106" s="73"/>
      <c r="TBS106" s="74"/>
      <c r="TBT106" s="74"/>
      <c r="TBU106" s="62"/>
      <c r="TBV106" s="75"/>
      <c r="TBW106" s="76"/>
      <c r="TBX106" s="216"/>
      <c r="TBY106" s="75"/>
      <c r="TBZ106" s="75"/>
      <c r="TCA106" s="204"/>
      <c r="TCB106" s="205"/>
      <c r="TCC106" s="72"/>
      <c r="TCD106" s="70"/>
      <c r="TCE106" s="73"/>
      <c r="TCF106" s="74"/>
      <c r="TCG106" s="74"/>
      <c r="TCH106" s="62"/>
      <c r="TCI106" s="75"/>
      <c r="TCJ106" s="76"/>
      <c r="TCK106" s="216"/>
      <c r="TCL106" s="75"/>
      <c r="TCM106" s="75"/>
      <c r="TCN106" s="204"/>
      <c r="TCO106" s="205"/>
      <c r="TCP106" s="72"/>
      <c r="TCQ106" s="70"/>
      <c r="TCR106" s="73"/>
      <c r="TCS106" s="74"/>
      <c r="TCT106" s="74"/>
      <c r="TCU106" s="62"/>
      <c r="TCV106" s="75"/>
      <c r="TCW106" s="76"/>
      <c r="TCX106" s="216"/>
      <c r="TCY106" s="75"/>
      <c r="TCZ106" s="75"/>
      <c r="TDA106" s="204"/>
      <c r="TDB106" s="205"/>
      <c r="TDC106" s="72"/>
      <c r="TDD106" s="70"/>
      <c r="TDE106" s="73"/>
      <c r="TDF106" s="74"/>
      <c r="TDG106" s="74"/>
      <c r="TDH106" s="62"/>
      <c r="TDI106" s="75"/>
      <c r="TDJ106" s="76"/>
      <c r="TDK106" s="216"/>
      <c r="TDL106" s="75"/>
      <c r="TDM106" s="75"/>
      <c r="TDN106" s="204"/>
      <c r="TDO106" s="205"/>
      <c r="TDP106" s="72"/>
      <c r="TDQ106" s="70"/>
      <c r="TDR106" s="73"/>
      <c r="TDS106" s="74"/>
      <c r="TDT106" s="74"/>
      <c r="TDU106" s="62"/>
      <c r="TDV106" s="75"/>
      <c r="TDW106" s="76"/>
      <c r="TDX106" s="216"/>
      <c r="TDY106" s="75"/>
      <c r="TDZ106" s="75"/>
      <c r="TEA106" s="204"/>
      <c r="TEB106" s="205"/>
      <c r="TEC106" s="72"/>
      <c r="TED106" s="70"/>
      <c r="TEE106" s="73"/>
      <c r="TEF106" s="74"/>
      <c r="TEG106" s="74"/>
      <c r="TEH106" s="62"/>
      <c r="TEI106" s="75"/>
      <c r="TEJ106" s="76"/>
      <c r="TEK106" s="216"/>
      <c r="TEL106" s="75"/>
      <c r="TEM106" s="75"/>
      <c r="TEN106" s="204"/>
      <c r="TEO106" s="205"/>
      <c r="TEP106" s="72"/>
      <c r="TEQ106" s="70"/>
      <c r="TER106" s="73"/>
      <c r="TES106" s="74"/>
      <c r="TET106" s="74"/>
      <c r="TEU106" s="62"/>
      <c r="TEV106" s="75"/>
      <c r="TEW106" s="76"/>
      <c r="TEX106" s="216"/>
      <c r="TEY106" s="75"/>
      <c r="TEZ106" s="75"/>
      <c r="TFA106" s="204"/>
      <c r="TFB106" s="205"/>
      <c r="TFC106" s="72"/>
      <c r="TFD106" s="70"/>
      <c r="TFE106" s="73"/>
      <c r="TFF106" s="74"/>
      <c r="TFG106" s="74"/>
      <c r="TFH106" s="62"/>
      <c r="TFI106" s="75"/>
      <c r="TFJ106" s="76"/>
      <c r="TFK106" s="216"/>
      <c r="TFL106" s="75"/>
      <c r="TFM106" s="75"/>
      <c r="TFN106" s="204"/>
      <c r="TFO106" s="205"/>
      <c r="TFP106" s="72"/>
      <c r="TFQ106" s="70"/>
      <c r="TFR106" s="73"/>
      <c r="TFS106" s="74"/>
      <c r="TFT106" s="74"/>
      <c r="TFU106" s="62"/>
      <c r="TFV106" s="75"/>
      <c r="TFW106" s="76"/>
      <c r="TFX106" s="216"/>
      <c r="TFY106" s="75"/>
      <c r="TFZ106" s="75"/>
      <c r="TGA106" s="204"/>
      <c r="TGB106" s="205"/>
      <c r="TGC106" s="72"/>
      <c r="TGD106" s="70"/>
      <c r="TGE106" s="73"/>
      <c r="TGF106" s="74"/>
      <c r="TGG106" s="74"/>
      <c r="TGH106" s="62"/>
      <c r="TGI106" s="75"/>
      <c r="TGJ106" s="76"/>
      <c r="TGK106" s="216"/>
      <c r="TGL106" s="75"/>
      <c r="TGM106" s="75"/>
      <c r="TGN106" s="204"/>
      <c r="TGO106" s="205"/>
      <c r="TGP106" s="72"/>
      <c r="TGQ106" s="70"/>
      <c r="TGR106" s="73"/>
      <c r="TGS106" s="74"/>
      <c r="TGT106" s="74"/>
      <c r="TGU106" s="62"/>
      <c r="TGV106" s="75"/>
      <c r="TGW106" s="76"/>
      <c r="TGX106" s="216"/>
      <c r="TGY106" s="75"/>
      <c r="TGZ106" s="75"/>
      <c r="THA106" s="204"/>
      <c r="THB106" s="205"/>
      <c r="THC106" s="72"/>
      <c r="THD106" s="70"/>
      <c r="THE106" s="73"/>
      <c r="THF106" s="74"/>
      <c r="THG106" s="74"/>
      <c r="THH106" s="62"/>
      <c r="THI106" s="75"/>
      <c r="THJ106" s="76"/>
      <c r="THK106" s="216"/>
      <c r="THL106" s="75"/>
      <c r="THM106" s="75"/>
      <c r="THN106" s="204"/>
      <c r="THO106" s="205"/>
      <c r="THP106" s="72"/>
      <c r="THQ106" s="70"/>
      <c r="THR106" s="73"/>
      <c r="THS106" s="74"/>
      <c r="THT106" s="74"/>
      <c r="THU106" s="62"/>
      <c r="THV106" s="75"/>
      <c r="THW106" s="76"/>
      <c r="THX106" s="216"/>
      <c r="THY106" s="75"/>
      <c r="THZ106" s="75"/>
      <c r="TIA106" s="204"/>
      <c r="TIB106" s="205"/>
      <c r="TIC106" s="72"/>
      <c r="TID106" s="70"/>
      <c r="TIE106" s="73"/>
      <c r="TIF106" s="74"/>
      <c r="TIG106" s="74"/>
      <c r="TIH106" s="62"/>
      <c r="TII106" s="75"/>
      <c r="TIJ106" s="76"/>
      <c r="TIK106" s="216"/>
      <c r="TIL106" s="75"/>
      <c r="TIM106" s="75"/>
      <c r="TIN106" s="204"/>
      <c r="TIO106" s="205"/>
      <c r="TIP106" s="72"/>
      <c r="TIQ106" s="70"/>
      <c r="TIR106" s="73"/>
      <c r="TIS106" s="74"/>
      <c r="TIT106" s="74"/>
      <c r="TIU106" s="62"/>
      <c r="TIV106" s="75"/>
      <c r="TIW106" s="76"/>
      <c r="TIX106" s="216"/>
      <c r="TIY106" s="75"/>
      <c r="TIZ106" s="75"/>
      <c r="TJA106" s="204"/>
      <c r="TJB106" s="205"/>
      <c r="TJC106" s="72"/>
      <c r="TJD106" s="70"/>
      <c r="TJE106" s="73"/>
      <c r="TJF106" s="74"/>
      <c r="TJG106" s="74"/>
      <c r="TJH106" s="62"/>
      <c r="TJI106" s="75"/>
      <c r="TJJ106" s="76"/>
      <c r="TJK106" s="216"/>
      <c r="TJL106" s="75"/>
      <c r="TJM106" s="75"/>
      <c r="TJN106" s="204"/>
      <c r="TJO106" s="205"/>
      <c r="TJP106" s="72"/>
      <c r="TJQ106" s="70"/>
      <c r="TJR106" s="73"/>
      <c r="TJS106" s="74"/>
      <c r="TJT106" s="74"/>
      <c r="TJU106" s="62"/>
      <c r="TJV106" s="75"/>
      <c r="TJW106" s="76"/>
      <c r="TJX106" s="216"/>
      <c r="TJY106" s="75"/>
      <c r="TJZ106" s="75"/>
      <c r="TKA106" s="204"/>
      <c r="TKB106" s="205"/>
      <c r="TKC106" s="72"/>
      <c r="TKD106" s="70"/>
      <c r="TKE106" s="73"/>
      <c r="TKF106" s="74"/>
      <c r="TKG106" s="74"/>
      <c r="TKH106" s="62"/>
      <c r="TKI106" s="75"/>
      <c r="TKJ106" s="76"/>
      <c r="TKK106" s="216"/>
      <c r="TKL106" s="75"/>
      <c r="TKM106" s="75"/>
      <c r="TKN106" s="204"/>
      <c r="TKO106" s="205"/>
      <c r="TKP106" s="72"/>
      <c r="TKQ106" s="70"/>
      <c r="TKR106" s="73"/>
      <c r="TKS106" s="74"/>
      <c r="TKT106" s="74"/>
      <c r="TKU106" s="62"/>
      <c r="TKV106" s="75"/>
      <c r="TKW106" s="76"/>
      <c r="TKX106" s="216"/>
      <c r="TKY106" s="75"/>
      <c r="TKZ106" s="75"/>
      <c r="TLA106" s="204"/>
      <c r="TLB106" s="205"/>
      <c r="TLC106" s="72"/>
      <c r="TLD106" s="70"/>
      <c r="TLE106" s="73"/>
      <c r="TLF106" s="74"/>
      <c r="TLG106" s="74"/>
      <c r="TLH106" s="62"/>
      <c r="TLI106" s="75"/>
      <c r="TLJ106" s="76"/>
      <c r="TLK106" s="216"/>
      <c r="TLL106" s="75"/>
      <c r="TLM106" s="75"/>
      <c r="TLN106" s="204"/>
      <c r="TLO106" s="205"/>
      <c r="TLP106" s="72"/>
      <c r="TLQ106" s="70"/>
      <c r="TLR106" s="73"/>
      <c r="TLS106" s="74"/>
      <c r="TLT106" s="74"/>
      <c r="TLU106" s="62"/>
      <c r="TLV106" s="75"/>
      <c r="TLW106" s="76"/>
      <c r="TLX106" s="216"/>
      <c r="TLY106" s="75"/>
      <c r="TLZ106" s="75"/>
      <c r="TMA106" s="204"/>
      <c r="TMB106" s="205"/>
      <c r="TMC106" s="72"/>
      <c r="TMD106" s="70"/>
      <c r="TME106" s="73"/>
      <c r="TMF106" s="74"/>
      <c r="TMG106" s="74"/>
      <c r="TMH106" s="62"/>
      <c r="TMI106" s="75"/>
      <c r="TMJ106" s="76"/>
      <c r="TMK106" s="216"/>
      <c r="TML106" s="75"/>
      <c r="TMM106" s="75"/>
      <c r="TMN106" s="204"/>
      <c r="TMO106" s="205"/>
      <c r="TMP106" s="72"/>
      <c r="TMQ106" s="70"/>
      <c r="TMR106" s="73"/>
      <c r="TMS106" s="74"/>
      <c r="TMT106" s="74"/>
      <c r="TMU106" s="62"/>
      <c r="TMV106" s="75"/>
      <c r="TMW106" s="76"/>
      <c r="TMX106" s="216"/>
      <c r="TMY106" s="75"/>
      <c r="TMZ106" s="75"/>
      <c r="TNA106" s="204"/>
      <c r="TNB106" s="205"/>
      <c r="TNC106" s="72"/>
      <c r="TND106" s="70"/>
      <c r="TNE106" s="73"/>
      <c r="TNF106" s="74"/>
      <c r="TNG106" s="74"/>
      <c r="TNH106" s="62"/>
      <c r="TNI106" s="75"/>
      <c r="TNJ106" s="76"/>
      <c r="TNK106" s="216"/>
      <c r="TNL106" s="75"/>
      <c r="TNM106" s="75"/>
      <c r="TNN106" s="204"/>
      <c r="TNO106" s="205"/>
      <c r="TNP106" s="72"/>
      <c r="TNQ106" s="70"/>
      <c r="TNR106" s="73"/>
      <c r="TNS106" s="74"/>
      <c r="TNT106" s="74"/>
      <c r="TNU106" s="62"/>
      <c r="TNV106" s="75"/>
      <c r="TNW106" s="76"/>
      <c r="TNX106" s="216"/>
      <c r="TNY106" s="75"/>
      <c r="TNZ106" s="75"/>
      <c r="TOA106" s="204"/>
      <c r="TOB106" s="205"/>
      <c r="TOC106" s="72"/>
      <c r="TOD106" s="70"/>
      <c r="TOE106" s="73"/>
      <c r="TOF106" s="74"/>
      <c r="TOG106" s="74"/>
      <c r="TOH106" s="62"/>
      <c r="TOI106" s="75"/>
      <c r="TOJ106" s="76"/>
      <c r="TOK106" s="216"/>
      <c r="TOL106" s="75"/>
      <c r="TOM106" s="75"/>
      <c r="TON106" s="204"/>
      <c r="TOO106" s="205"/>
      <c r="TOP106" s="72"/>
      <c r="TOQ106" s="70"/>
      <c r="TOR106" s="73"/>
      <c r="TOS106" s="74"/>
      <c r="TOT106" s="74"/>
      <c r="TOU106" s="62"/>
      <c r="TOV106" s="75"/>
      <c r="TOW106" s="76"/>
      <c r="TOX106" s="216"/>
      <c r="TOY106" s="75"/>
      <c r="TOZ106" s="75"/>
      <c r="TPA106" s="204"/>
      <c r="TPB106" s="205"/>
      <c r="TPC106" s="72"/>
      <c r="TPD106" s="70"/>
      <c r="TPE106" s="73"/>
      <c r="TPF106" s="74"/>
      <c r="TPG106" s="74"/>
      <c r="TPH106" s="62"/>
      <c r="TPI106" s="75"/>
      <c r="TPJ106" s="76"/>
      <c r="TPK106" s="216"/>
      <c r="TPL106" s="75"/>
      <c r="TPM106" s="75"/>
      <c r="TPN106" s="204"/>
      <c r="TPO106" s="205"/>
      <c r="TPP106" s="72"/>
      <c r="TPQ106" s="70"/>
      <c r="TPR106" s="73"/>
      <c r="TPS106" s="74"/>
      <c r="TPT106" s="74"/>
      <c r="TPU106" s="62"/>
      <c r="TPV106" s="75"/>
      <c r="TPW106" s="76"/>
      <c r="TPX106" s="216"/>
      <c r="TPY106" s="75"/>
      <c r="TPZ106" s="75"/>
      <c r="TQA106" s="204"/>
      <c r="TQB106" s="205"/>
      <c r="TQC106" s="72"/>
      <c r="TQD106" s="70"/>
      <c r="TQE106" s="73"/>
      <c r="TQF106" s="74"/>
      <c r="TQG106" s="74"/>
      <c r="TQH106" s="62"/>
      <c r="TQI106" s="75"/>
      <c r="TQJ106" s="76"/>
      <c r="TQK106" s="216"/>
      <c r="TQL106" s="75"/>
      <c r="TQM106" s="75"/>
      <c r="TQN106" s="204"/>
      <c r="TQO106" s="205"/>
      <c r="TQP106" s="72"/>
      <c r="TQQ106" s="70"/>
      <c r="TQR106" s="73"/>
      <c r="TQS106" s="74"/>
      <c r="TQT106" s="74"/>
      <c r="TQU106" s="62"/>
      <c r="TQV106" s="75"/>
      <c r="TQW106" s="76"/>
      <c r="TQX106" s="216"/>
      <c r="TQY106" s="75"/>
      <c r="TQZ106" s="75"/>
      <c r="TRA106" s="204"/>
      <c r="TRB106" s="205"/>
      <c r="TRC106" s="72"/>
      <c r="TRD106" s="70"/>
      <c r="TRE106" s="73"/>
      <c r="TRF106" s="74"/>
      <c r="TRG106" s="74"/>
      <c r="TRH106" s="62"/>
      <c r="TRI106" s="75"/>
      <c r="TRJ106" s="76"/>
      <c r="TRK106" s="216"/>
      <c r="TRL106" s="75"/>
      <c r="TRM106" s="75"/>
      <c r="TRN106" s="204"/>
      <c r="TRO106" s="205"/>
      <c r="TRP106" s="72"/>
      <c r="TRQ106" s="70"/>
      <c r="TRR106" s="73"/>
      <c r="TRS106" s="74"/>
      <c r="TRT106" s="74"/>
      <c r="TRU106" s="62"/>
      <c r="TRV106" s="75"/>
      <c r="TRW106" s="76"/>
      <c r="TRX106" s="216"/>
      <c r="TRY106" s="75"/>
      <c r="TRZ106" s="75"/>
      <c r="TSA106" s="204"/>
      <c r="TSB106" s="205"/>
      <c r="TSC106" s="72"/>
      <c r="TSD106" s="70"/>
      <c r="TSE106" s="73"/>
      <c r="TSF106" s="74"/>
      <c r="TSG106" s="74"/>
      <c r="TSH106" s="62"/>
      <c r="TSI106" s="75"/>
      <c r="TSJ106" s="76"/>
      <c r="TSK106" s="216"/>
      <c r="TSL106" s="75"/>
      <c r="TSM106" s="75"/>
      <c r="TSN106" s="204"/>
      <c r="TSO106" s="205"/>
      <c r="TSP106" s="72"/>
      <c r="TSQ106" s="70"/>
      <c r="TSR106" s="73"/>
      <c r="TSS106" s="74"/>
      <c r="TST106" s="74"/>
      <c r="TSU106" s="62"/>
      <c r="TSV106" s="75"/>
      <c r="TSW106" s="76"/>
      <c r="TSX106" s="216"/>
      <c r="TSY106" s="75"/>
      <c r="TSZ106" s="75"/>
      <c r="TTA106" s="204"/>
      <c r="TTB106" s="205"/>
      <c r="TTC106" s="72"/>
      <c r="TTD106" s="70"/>
      <c r="TTE106" s="73"/>
      <c r="TTF106" s="74"/>
      <c r="TTG106" s="74"/>
      <c r="TTH106" s="62"/>
      <c r="TTI106" s="75"/>
      <c r="TTJ106" s="76"/>
      <c r="TTK106" s="216"/>
      <c r="TTL106" s="75"/>
      <c r="TTM106" s="75"/>
      <c r="TTN106" s="204"/>
      <c r="TTO106" s="205"/>
      <c r="TTP106" s="72"/>
      <c r="TTQ106" s="70"/>
      <c r="TTR106" s="73"/>
      <c r="TTS106" s="74"/>
      <c r="TTT106" s="74"/>
      <c r="TTU106" s="62"/>
      <c r="TTV106" s="75"/>
      <c r="TTW106" s="76"/>
      <c r="TTX106" s="216"/>
      <c r="TTY106" s="75"/>
      <c r="TTZ106" s="75"/>
      <c r="TUA106" s="204"/>
      <c r="TUB106" s="205"/>
      <c r="TUC106" s="72"/>
      <c r="TUD106" s="70"/>
      <c r="TUE106" s="73"/>
      <c r="TUF106" s="74"/>
      <c r="TUG106" s="74"/>
      <c r="TUH106" s="62"/>
      <c r="TUI106" s="75"/>
      <c r="TUJ106" s="76"/>
      <c r="TUK106" s="216"/>
      <c r="TUL106" s="75"/>
      <c r="TUM106" s="75"/>
      <c r="TUN106" s="204"/>
      <c r="TUO106" s="205"/>
      <c r="TUP106" s="72"/>
      <c r="TUQ106" s="70"/>
      <c r="TUR106" s="73"/>
      <c r="TUS106" s="74"/>
      <c r="TUT106" s="74"/>
      <c r="TUU106" s="62"/>
      <c r="TUV106" s="75"/>
      <c r="TUW106" s="76"/>
      <c r="TUX106" s="216"/>
      <c r="TUY106" s="75"/>
      <c r="TUZ106" s="75"/>
      <c r="TVA106" s="204"/>
      <c r="TVB106" s="205"/>
      <c r="TVC106" s="72"/>
      <c r="TVD106" s="70"/>
      <c r="TVE106" s="73"/>
      <c r="TVF106" s="74"/>
      <c r="TVG106" s="74"/>
      <c r="TVH106" s="62"/>
      <c r="TVI106" s="75"/>
      <c r="TVJ106" s="76"/>
      <c r="TVK106" s="216"/>
      <c r="TVL106" s="75"/>
      <c r="TVM106" s="75"/>
      <c r="TVN106" s="204"/>
      <c r="TVO106" s="205"/>
      <c r="TVP106" s="72"/>
      <c r="TVQ106" s="70"/>
      <c r="TVR106" s="73"/>
      <c r="TVS106" s="74"/>
      <c r="TVT106" s="74"/>
      <c r="TVU106" s="62"/>
      <c r="TVV106" s="75"/>
      <c r="TVW106" s="76"/>
      <c r="TVX106" s="216"/>
      <c r="TVY106" s="75"/>
      <c r="TVZ106" s="75"/>
      <c r="TWA106" s="204"/>
      <c r="TWB106" s="205"/>
      <c r="TWC106" s="72"/>
      <c r="TWD106" s="70"/>
      <c r="TWE106" s="73"/>
      <c r="TWF106" s="74"/>
      <c r="TWG106" s="74"/>
      <c r="TWH106" s="62"/>
      <c r="TWI106" s="75"/>
      <c r="TWJ106" s="76"/>
      <c r="TWK106" s="216"/>
      <c r="TWL106" s="75"/>
      <c r="TWM106" s="75"/>
      <c r="TWN106" s="204"/>
      <c r="TWO106" s="205"/>
      <c r="TWP106" s="72"/>
      <c r="TWQ106" s="70"/>
      <c r="TWR106" s="73"/>
      <c r="TWS106" s="74"/>
      <c r="TWT106" s="74"/>
      <c r="TWU106" s="62"/>
      <c r="TWV106" s="75"/>
      <c r="TWW106" s="76"/>
      <c r="TWX106" s="216"/>
      <c r="TWY106" s="75"/>
      <c r="TWZ106" s="75"/>
      <c r="TXA106" s="204"/>
      <c r="TXB106" s="205"/>
      <c r="TXC106" s="72"/>
      <c r="TXD106" s="70"/>
      <c r="TXE106" s="73"/>
      <c r="TXF106" s="74"/>
      <c r="TXG106" s="74"/>
      <c r="TXH106" s="62"/>
      <c r="TXI106" s="75"/>
      <c r="TXJ106" s="76"/>
      <c r="TXK106" s="216"/>
      <c r="TXL106" s="75"/>
      <c r="TXM106" s="75"/>
      <c r="TXN106" s="204"/>
      <c r="TXO106" s="205"/>
      <c r="TXP106" s="72"/>
      <c r="TXQ106" s="70"/>
      <c r="TXR106" s="73"/>
      <c r="TXS106" s="74"/>
      <c r="TXT106" s="74"/>
      <c r="TXU106" s="62"/>
      <c r="TXV106" s="75"/>
      <c r="TXW106" s="76"/>
      <c r="TXX106" s="216"/>
      <c r="TXY106" s="75"/>
      <c r="TXZ106" s="75"/>
      <c r="TYA106" s="204"/>
      <c r="TYB106" s="205"/>
      <c r="TYC106" s="72"/>
      <c r="TYD106" s="70"/>
      <c r="TYE106" s="73"/>
      <c r="TYF106" s="74"/>
      <c r="TYG106" s="74"/>
      <c r="TYH106" s="62"/>
      <c r="TYI106" s="75"/>
      <c r="TYJ106" s="76"/>
      <c r="TYK106" s="216"/>
      <c r="TYL106" s="75"/>
      <c r="TYM106" s="75"/>
      <c r="TYN106" s="204"/>
      <c r="TYO106" s="205"/>
      <c r="TYP106" s="72"/>
      <c r="TYQ106" s="70"/>
      <c r="TYR106" s="73"/>
      <c r="TYS106" s="74"/>
      <c r="TYT106" s="74"/>
      <c r="TYU106" s="62"/>
      <c r="TYV106" s="75"/>
      <c r="TYW106" s="76"/>
      <c r="TYX106" s="216"/>
      <c r="TYY106" s="75"/>
      <c r="TYZ106" s="75"/>
      <c r="TZA106" s="204"/>
      <c r="TZB106" s="205"/>
      <c r="TZC106" s="72"/>
      <c r="TZD106" s="70"/>
      <c r="TZE106" s="73"/>
      <c r="TZF106" s="74"/>
      <c r="TZG106" s="74"/>
      <c r="TZH106" s="62"/>
      <c r="TZI106" s="75"/>
      <c r="TZJ106" s="76"/>
      <c r="TZK106" s="216"/>
      <c r="TZL106" s="75"/>
      <c r="TZM106" s="75"/>
      <c r="TZN106" s="204"/>
      <c r="TZO106" s="205"/>
      <c r="TZP106" s="72"/>
      <c r="TZQ106" s="70"/>
      <c r="TZR106" s="73"/>
      <c r="TZS106" s="74"/>
      <c r="TZT106" s="74"/>
      <c r="TZU106" s="62"/>
      <c r="TZV106" s="75"/>
      <c r="TZW106" s="76"/>
      <c r="TZX106" s="216"/>
      <c r="TZY106" s="75"/>
      <c r="TZZ106" s="75"/>
      <c r="UAA106" s="204"/>
      <c r="UAB106" s="205"/>
      <c r="UAC106" s="72"/>
      <c r="UAD106" s="70"/>
      <c r="UAE106" s="73"/>
      <c r="UAF106" s="74"/>
      <c r="UAG106" s="74"/>
      <c r="UAH106" s="62"/>
      <c r="UAI106" s="75"/>
      <c r="UAJ106" s="76"/>
      <c r="UAK106" s="216"/>
      <c r="UAL106" s="75"/>
      <c r="UAM106" s="75"/>
      <c r="UAN106" s="204"/>
      <c r="UAO106" s="205"/>
      <c r="UAP106" s="72"/>
      <c r="UAQ106" s="70"/>
      <c r="UAR106" s="73"/>
      <c r="UAS106" s="74"/>
      <c r="UAT106" s="74"/>
      <c r="UAU106" s="62"/>
      <c r="UAV106" s="75"/>
      <c r="UAW106" s="76"/>
      <c r="UAX106" s="216"/>
      <c r="UAY106" s="75"/>
      <c r="UAZ106" s="75"/>
      <c r="UBA106" s="204"/>
      <c r="UBB106" s="205"/>
      <c r="UBC106" s="72"/>
      <c r="UBD106" s="70"/>
      <c r="UBE106" s="73"/>
      <c r="UBF106" s="74"/>
      <c r="UBG106" s="74"/>
      <c r="UBH106" s="62"/>
      <c r="UBI106" s="75"/>
      <c r="UBJ106" s="76"/>
      <c r="UBK106" s="216"/>
      <c r="UBL106" s="75"/>
      <c r="UBM106" s="75"/>
      <c r="UBN106" s="204"/>
      <c r="UBO106" s="205"/>
      <c r="UBP106" s="72"/>
      <c r="UBQ106" s="70"/>
      <c r="UBR106" s="73"/>
      <c r="UBS106" s="74"/>
      <c r="UBT106" s="74"/>
      <c r="UBU106" s="62"/>
      <c r="UBV106" s="75"/>
      <c r="UBW106" s="76"/>
      <c r="UBX106" s="216"/>
      <c r="UBY106" s="75"/>
      <c r="UBZ106" s="75"/>
      <c r="UCA106" s="204"/>
      <c r="UCB106" s="205"/>
      <c r="UCC106" s="72"/>
      <c r="UCD106" s="70"/>
      <c r="UCE106" s="73"/>
      <c r="UCF106" s="74"/>
      <c r="UCG106" s="74"/>
      <c r="UCH106" s="62"/>
      <c r="UCI106" s="75"/>
      <c r="UCJ106" s="76"/>
      <c r="UCK106" s="216"/>
      <c r="UCL106" s="75"/>
      <c r="UCM106" s="75"/>
      <c r="UCN106" s="204"/>
      <c r="UCO106" s="205"/>
      <c r="UCP106" s="72"/>
      <c r="UCQ106" s="70"/>
      <c r="UCR106" s="73"/>
      <c r="UCS106" s="74"/>
      <c r="UCT106" s="74"/>
      <c r="UCU106" s="62"/>
      <c r="UCV106" s="75"/>
      <c r="UCW106" s="76"/>
      <c r="UCX106" s="216"/>
      <c r="UCY106" s="75"/>
      <c r="UCZ106" s="75"/>
      <c r="UDA106" s="204"/>
      <c r="UDB106" s="205"/>
      <c r="UDC106" s="72"/>
      <c r="UDD106" s="70"/>
      <c r="UDE106" s="73"/>
      <c r="UDF106" s="74"/>
      <c r="UDG106" s="74"/>
      <c r="UDH106" s="62"/>
      <c r="UDI106" s="75"/>
      <c r="UDJ106" s="76"/>
      <c r="UDK106" s="216"/>
      <c r="UDL106" s="75"/>
      <c r="UDM106" s="75"/>
      <c r="UDN106" s="204"/>
      <c r="UDO106" s="205"/>
      <c r="UDP106" s="72"/>
      <c r="UDQ106" s="70"/>
      <c r="UDR106" s="73"/>
      <c r="UDS106" s="74"/>
      <c r="UDT106" s="74"/>
      <c r="UDU106" s="62"/>
      <c r="UDV106" s="75"/>
      <c r="UDW106" s="76"/>
      <c r="UDX106" s="216"/>
      <c r="UDY106" s="75"/>
      <c r="UDZ106" s="75"/>
      <c r="UEA106" s="204"/>
      <c r="UEB106" s="205"/>
      <c r="UEC106" s="72"/>
      <c r="UED106" s="70"/>
      <c r="UEE106" s="73"/>
      <c r="UEF106" s="74"/>
      <c r="UEG106" s="74"/>
      <c r="UEH106" s="62"/>
      <c r="UEI106" s="75"/>
      <c r="UEJ106" s="76"/>
      <c r="UEK106" s="216"/>
      <c r="UEL106" s="75"/>
      <c r="UEM106" s="75"/>
      <c r="UEN106" s="204"/>
      <c r="UEO106" s="205"/>
      <c r="UEP106" s="72"/>
      <c r="UEQ106" s="70"/>
      <c r="UER106" s="73"/>
      <c r="UES106" s="74"/>
      <c r="UET106" s="74"/>
      <c r="UEU106" s="62"/>
      <c r="UEV106" s="75"/>
      <c r="UEW106" s="76"/>
      <c r="UEX106" s="216"/>
      <c r="UEY106" s="75"/>
      <c r="UEZ106" s="75"/>
      <c r="UFA106" s="204"/>
      <c r="UFB106" s="205"/>
      <c r="UFC106" s="72"/>
      <c r="UFD106" s="70"/>
      <c r="UFE106" s="73"/>
      <c r="UFF106" s="74"/>
      <c r="UFG106" s="74"/>
      <c r="UFH106" s="62"/>
      <c r="UFI106" s="75"/>
      <c r="UFJ106" s="76"/>
      <c r="UFK106" s="216"/>
      <c r="UFL106" s="75"/>
      <c r="UFM106" s="75"/>
      <c r="UFN106" s="204"/>
      <c r="UFO106" s="205"/>
      <c r="UFP106" s="72"/>
      <c r="UFQ106" s="70"/>
      <c r="UFR106" s="73"/>
      <c r="UFS106" s="74"/>
      <c r="UFT106" s="74"/>
      <c r="UFU106" s="62"/>
      <c r="UFV106" s="75"/>
      <c r="UFW106" s="76"/>
      <c r="UFX106" s="216"/>
      <c r="UFY106" s="75"/>
      <c r="UFZ106" s="75"/>
      <c r="UGA106" s="204"/>
      <c r="UGB106" s="205"/>
      <c r="UGC106" s="72"/>
      <c r="UGD106" s="70"/>
      <c r="UGE106" s="73"/>
      <c r="UGF106" s="74"/>
      <c r="UGG106" s="74"/>
      <c r="UGH106" s="62"/>
      <c r="UGI106" s="75"/>
      <c r="UGJ106" s="76"/>
      <c r="UGK106" s="216"/>
      <c r="UGL106" s="75"/>
      <c r="UGM106" s="75"/>
      <c r="UGN106" s="204"/>
      <c r="UGO106" s="205"/>
      <c r="UGP106" s="72"/>
      <c r="UGQ106" s="70"/>
      <c r="UGR106" s="73"/>
      <c r="UGS106" s="74"/>
      <c r="UGT106" s="74"/>
      <c r="UGU106" s="62"/>
      <c r="UGV106" s="75"/>
      <c r="UGW106" s="76"/>
      <c r="UGX106" s="216"/>
      <c r="UGY106" s="75"/>
      <c r="UGZ106" s="75"/>
      <c r="UHA106" s="204"/>
      <c r="UHB106" s="205"/>
      <c r="UHC106" s="72"/>
      <c r="UHD106" s="70"/>
      <c r="UHE106" s="73"/>
      <c r="UHF106" s="74"/>
      <c r="UHG106" s="74"/>
      <c r="UHH106" s="62"/>
      <c r="UHI106" s="75"/>
      <c r="UHJ106" s="76"/>
      <c r="UHK106" s="216"/>
      <c r="UHL106" s="75"/>
      <c r="UHM106" s="75"/>
      <c r="UHN106" s="204"/>
      <c r="UHO106" s="205"/>
      <c r="UHP106" s="72"/>
      <c r="UHQ106" s="70"/>
      <c r="UHR106" s="73"/>
      <c r="UHS106" s="74"/>
      <c r="UHT106" s="74"/>
      <c r="UHU106" s="62"/>
      <c r="UHV106" s="75"/>
      <c r="UHW106" s="76"/>
      <c r="UHX106" s="216"/>
      <c r="UHY106" s="75"/>
      <c r="UHZ106" s="75"/>
      <c r="UIA106" s="204"/>
      <c r="UIB106" s="205"/>
      <c r="UIC106" s="72"/>
      <c r="UID106" s="70"/>
      <c r="UIE106" s="73"/>
      <c r="UIF106" s="74"/>
      <c r="UIG106" s="74"/>
      <c r="UIH106" s="62"/>
      <c r="UII106" s="75"/>
      <c r="UIJ106" s="76"/>
      <c r="UIK106" s="216"/>
      <c r="UIL106" s="75"/>
      <c r="UIM106" s="75"/>
      <c r="UIN106" s="204"/>
      <c r="UIO106" s="205"/>
      <c r="UIP106" s="72"/>
      <c r="UIQ106" s="70"/>
      <c r="UIR106" s="73"/>
      <c r="UIS106" s="74"/>
      <c r="UIT106" s="74"/>
      <c r="UIU106" s="62"/>
      <c r="UIV106" s="75"/>
      <c r="UIW106" s="76"/>
      <c r="UIX106" s="216"/>
      <c r="UIY106" s="75"/>
      <c r="UIZ106" s="75"/>
      <c r="UJA106" s="204"/>
      <c r="UJB106" s="205"/>
      <c r="UJC106" s="72"/>
      <c r="UJD106" s="70"/>
      <c r="UJE106" s="73"/>
      <c r="UJF106" s="74"/>
      <c r="UJG106" s="74"/>
      <c r="UJH106" s="62"/>
      <c r="UJI106" s="75"/>
      <c r="UJJ106" s="76"/>
      <c r="UJK106" s="216"/>
      <c r="UJL106" s="75"/>
      <c r="UJM106" s="75"/>
      <c r="UJN106" s="204"/>
      <c r="UJO106" s="205"/>
      <c r="UJP106" s="72"/>
      <c r="UJQ106" s="70"/>
      <c r="UJR106" s="73"/>
      <c r="UJS106" s="74"/>
      <c r="UJT106" s="74"/>
      <c r="UJU106" s="62"/>
      <c r="UJV106" s="75"/>
      <c r="UJW106" s="76"/>
      <c r="UJX106" s="216"/>
      <c r="UJY106" s="75"/>
      <c r="UJZ106" s="75"/>
      <c r="UKA106" s="204"/>
      <c r="UKB106" s="205"/>
      <c r="UKC106" s="72"/>
      <c r="UKD106" s="70"/>
      <c r="UKE106" s="73"/>
      <c r="UKF106" s="74"/>
      <c r="UKG106" s="74"/>
      <c r="UKH106" s="62"/>
      <c r="UKI106" s="75"/>
      <c r="UKJ106" s="76"/>
      <c r="UKK106" s="216"/>
      <c r="UKL106" s="75"/>
      <c r="UKM106" s="75"/>
      <c r="UKN106" s="204"/>
      <c r="UKO106" s="205"/>
      <c r="UKP106" s="72"/>
      <c r="UKQ106" s="70"/>
      <c r="UKR106" s="73"/>
      <c r="UKS106" s="74"/>
      <c r="UKT106" s="74"/>
      <c r="UKU106" s="62"/>
      <c r="UKV106" s="75"/>
      <c r="UKW106" s="76"/>
      <c r="UKX106" s="216"/>
      <c r="UKY106" s="75"/>
      <c r="UKZ106" s="75"/>
      <c r="ULA106" s="204"/>
      <c r="ULB106" s="205"/>
      <c r="ULC106" s="72"/>
      <c r="ULD106" s="70"/>
      <c r="ULE106" s="73"/>
      <c r="ULF106" s="74"/>
      <c r="ULG106" s="74"/>
      <c r="ULH106" s="62"/>
      <c r="ULI106" s="75"/>
      <c r="ULJ106" s="76"/>
      <c r="ULK106" s="216"/>
      <c r="ULL106" s="75"/>
      <c r="ULM106" s="75"/>
      <c r="ULN106" s="204"/>
      <c r="ULO106" s="205"/>
      <c r="ULP106" s="72"/>
      <c r="ULQ106" s="70"/>
      <c r="ULR106" s="73"/>
      <c r="ULS106" s="74"/>
      <c r="ULT106" s="74"/>
      <c r="ULU106" s="62"/>
      <c r="ULV106" s="75"/>
      <c r="ULW106" s="76"/>
      <c r="ULX106" s="216"/>
      <c r="ULY106" s="75"/>
      <c r="ULZ106" s="75"/>
      <c r="UMA106" s="204"/>
      <c r="UMB106" s="205"/>
      <c r="UMC106" s="72"/>
      <c r="UMD106" s="70"/>
      <c r="UME106" s="73"/>
      <c r="UMF106" s="74"/>
      <c r="UMG106" s="74"/>
      <c r="UMH106" s="62"/>
      <c r="UMI106" s="75"/>
      <c r="UMJ106" s="76"/>
      <c r="UMK106" s="216"/>
      <c r="UML106" s="75"/>
      <c r="UMM106" s="75"/>
      <c r="UMN106" s="204"/>
      <c r="UMO106" s="205"/>
      <c r="UMP106" s="72"/>
      <c r="UMQ106" s="70"/>
      <c r="UMR106" s="73"/>
      <c r="UMS106" s="74"/>
      <c r="UMT106" s="74"/>
      <c r="UMU106" s="62"/>
      <c r="UMV106" s="75"/>
      <c r="UMW106" s="76"/>
      <c r="UMX106" s="216"/>
      <c r="UMY106" s="75"/>
      <c r="UMZ106" s="75"/>
      <c r="UNA106" s="204"/>
      <c r="UNB106" s="205"/>
      <c r="UNC106" s="72"/>
      <c r="UND106" s="70"/>
      <c r="UNE106" s="73"/>
      <c r="UNF106" s="74"/>
      <c r="UNG106" s="74"/>
      <c r="UNH106" s="62"/>
      <c r="UNI106" s="75"/>
      <c r="UNJ106" s="76"/>
      <c r="UNK106" s="216"/>
      <c r="UNL106" s="75"/>
      <c r="UNM106" s="75"/>
      <c r="UNN106" s="204"/>
      <c r="UNO106" s="205"/>
      <c r="UNP106" s="72"/>
      <c r="UNQ106" s="70"/>
      <c r="UNR106" s="73"/>
      <c r="UNS106" s="74"/>
      <c r="UNT106" s="74"/>
      <c r="UNU106" s="62"/>
      <c r="UNV106" s="75"/>
      <c r="UNW106" s="76"/>
      <c r="UNX106" s="216"/>
      <c r="UNY106" s="75"/>
      <c r="UNZ106" s="75"/>
      <c r="UOA106" s="204"/>
      <c r="UOB106" s="205"/>
      <c r="UOC106" s="72"/>
      <c r="UOD106" s="70"/>
      <c r="UOE106" s="73"/>
      <c r="UOF106" s="74"/>
      <c r="UOG106" s="74"/>
      <c r="UOH106" s="62"/>
      <c r="UOI106" s="75"/>
      <c r="UOJ106" s="76"/>
      <c r="UOK106" s="216"/>
      <c r="UOL106" s="75"/>
      <c r="UOM106" s="75"/>
      <c r="UON106" s="204"/>
      <c r="UOO106" s="205"/>
      <c r="UOP106" s="72"/>
      <c r="UOQ106" s="70"/>
      <c r="UOR106" s="73"/>
      <c r="UOS106" s="74"/>
      <c r="UOT106" s="74"/>
      <c r="UOU106" s="62"/>
      <c r="UOV106" s="75"/>
      <c r="UOW106" s="76"/>
      <c r="UOX106" s="216"/>
      <c r="UOY106" s="75"/>
      <c r="UOZ106" s="75"/>
      <c r="UPA106" s="204"/>
      <c r="UPB106" s="205"/>
      <c r="UPC106" s="72"/>
      <c r="UPD106" s="70"/>
      <c r="UPE106" s="73"/>
      <c r="UPF106" s="74"/>
      <c r="UPG106" s="74"/>
      <c r="UPH106" s="62"/>
      <c r="UPI106" s="75"/>
      <c r="UPJ106" s="76"/>
      <c r="UPK106" s="216"/>
      <c r="UPL106" s="75"/>
      <c r="UPM106" s="75"/>
      <c r="UPN106" s="204"/>
      <c r="UPO106" s="205"/>
      <c r="UPP106" s="72"/>
      <c r="UPQ106" s="70"/>
      <c r="UPR106" s="73"/>
      <c r="UPS106" s="74"/>
      <c r="UPT106" s="74"/>
      <c r="UPU106" s="62"/>
      <c r="UPV106" s="75"/>
      <c r="UPW106" s="76"/>
      <c r="UPX106" s="216"/>
      <c r="UPY106" s="75"/>
      <c r="UPZ106" s="75"/>
      <c r="UQA106" s="204"/>
      <c r="UQB106" s="205"/>
      <c r="UQC106" s="72"/>
      <c r="UQD106" s="70"/>
      <c r="UQE106" s="73"/>
      <c r="UQF106" s="74"/>
      <c r="UQG106" s="74"/>
      <c r="UQH106" s="62"/>
      <c r="UQI106" s="75"/>
      <c r="UQJ106" s="76"/>
      <c r="UQK106" s="216"/>
      <c r="UQL106" s="75"/>
      <c r="UQM106" s="75"/>
      <c r="UQN106" s="204"/>
      <c r="UQO106" s="205"/>
      <c r="UQP106" s="72"/>
      <c r="UQQ106" s="70"/>
      <c r="UQR106" s="73"/>
      <c r="UQS106" s="74"/>
      <c r="UQT106" s="74"/>
      <c r="UQU106" s="62"/>
      <c r="UQV106" s="75"/>
      <c r="UQW106" s="76"/>
      <c r="UQX106" s="216"/>
      <c r="UQY106" s="75"/>
      <c r="UQZ106" s="75"/>
      <c r="URA106" s="204"/>
      <c r="URB106" s="205"/>
      <c r="URC106" s="72"/>
      <c r="URD106" s="70"/>
      <c r="URE106" s="73"/>
      <c r="URF106" s="74"/>
      <c r="URG106" s="74"/>
      <c r="URH106" s="62"/>
      <c r="URI106" s="75"/>
      <c r="URJ106" s="76"/>
      <c r="URK106" s="216"/>
      <c r="URL106" s="75"/>
      <c r="URM106" s="75"/>
      <c r="URN106" s="204"/>
      <c r="URO106" s="205"/>
      <c r="URP106" s="72"/>
      <c r="URQ106" s="70"/>
      <c r="URR106" s="73"/>
      <c r="URS106" s="74"/>
      <c r="URT106" s="74"/>
      <c r="URU106" s="62"/>
      <c r="URV106" s="75"/>
      <c r="URW106" s="76"/>
      <c r="URX106" s="216"/>
      <c r="URY106" s="75"/>
      <c r="URZ106" s="75"/>
      <c r="USA106" s="204"/>
      <c r="USB106" s="205"/>
      <c r="USC106" s="72"/>
      <c r="USD106" s="70"/>
      <c r="USE106" s="73"/>
      <c r="USF106" s="74"/>
      <c r="USG106" s="74"/>
      <c r="USH106" s="62"/>
      <c r="USI106" s="75"/>
      <c r="USJ106" s="76"/>
      <c r="USK106" s="216"/>
      <c r="USL106" s="75"/>
      <c r="USM106" s="75"/>
      <c r="USN106" s="204"/>
      <c r="USO106" s="205"/>
      <c r="USP106" s="72"/>
      <c r="USQ106" s="70"/>
      <c r="USR106" s="73"/>
      <c r="USS106" s="74"/>
      <c r="UST106" s="74"/>
      <c r="USU106" s="62"/>
      <c r="USV106" s="75"/>
      <c r="USW106" s="76"/>
      <c r="USX106" s="216"/>
      <c r="USY106" s="75"/>
      <c r="USZ106" s="75"/>
      <c r="UTA106" s="204"/>
      <c r="UTB106" s="205"/>
      <c r="UTC106" s="72"/>
      <c r="UTD106" s="70"/>
      <c r="UTE106" s="73"/>
      <c r="UTF106" s="74"/>
      <c r="UTG106" s="74"/>
      <c r="UTH106" s="62"/>
      <c r="UTI106" s="75"/>
      <c r="UTJ106" s="76"/>
      <c r="UTK106" s="216"/>
      <c r="UTL106" s="75"/>
      <c r="UTM106" s="75"/>
      <c r="UTN106" s="204"/>
      <c r="UTO106" s="205"/>
      <c r="UTP106" s="72"/>
      <c r="UTQ106" s="70"/>
      <c r="UTR106" s="73"/>
      <c r="UTS106" s="74"/>
      <c r="UTT106" s="74"/>
      <c r="UTU106" s="62"/>
      <c r="UTV106" s="75"/>
      <c r="UTW106" s="76"/>
      <c r="UTX106" s="216"/>
      <c r="UTY106" s="75"/>
      <c r="UTZ106" s="75"/>
      <c r="UUA106" s="204"/>
      <c r="UUB106" s="205"/>
      <c r="UUC106" s="72"/>
      <c r="UUD106" s="70"/>
      <c r="UUE106" s="73"/>
      <c r="UUF106" s="74"/>
      <c r="UUG106" s="74"/>
      <c r="UUH106" s="62"/>
      <c r="UUI106" s="75"/>
      <c r="UUJ106" s="76"/>
      <c r="UUK106" s="216"/>
      <c r="UUL106" s="75"/>
      <c r="UUM106" s="75"/>
      <c r="UUN106" s="204"/>
      <c r="UUO106" s="205"/>
      <c r="UUP106" s="72"/>
      <c r="UUQ106" s="70"/>
      <c r="UUR106" s="73"/>
      <c r="UUS106" s="74"/>
      <c r="UUT106" s="74"/>
      <c r="UUU106" s="62"/>
      <c r="UUV106" s="75"/>
      <c r="UUW106" s="76"/>
      <c r="UUX106" s="216"/>
      <c r="UUY106" s="75"/>
      <c r="UUZ106" s="75"/>
      <c r="UVA106" s="204"/>
      <c r="UVB106" s="205"/>
      <c r="UVC106" s="72"/>
      <c r="UVD106" s="70"/>
      <c r="UVE106" s="73"/>
      <c r="UVF106" s="74"/>
      <c r="UVG106" s="74"/>
      <c r="UVH106" s="62"/>
      <c r="UVI106" s="75"/>
      <c r="UVJ106" s="76"/>
      <c r="UVK106" s="216"/>
      <c r="UVL106" s="75"/>
      <c r="UVM106" s="75"/>
      <c r="UVN106" s="204"/>
      <c r="UVO106" s="205"/>
      <c r="UVP106" s="72"/>
      <c r="UVQ106" s="70"/>
      <c r="UVR106" s="73"/>
      <c r="UVS106" s="74"/>
      <c r="UVT106" s="74"/>
      <c r="UVU106" s="62"/>
      <c r="UVV106" s="75"/>
      <c r="UVW106" s="76"/>
      <c r="UVX106" s="216"/>
      <c r="UVY106" s="75"/>
      <c r="UVZ106" s="75"/>
      <c r="UWA106" s="204"/>
      <c r="UWB106" s="205"/>
      <c r="UWC106" s="72"/>
      <c r="UWD106" s="70"/>
      <c r="UWE106" s="73"/>
      <c r="UWF106" s="74"/>
      <c r="UWG106" s="74"/>
      <c r="UWH106" s="62"/>
      <c r="UWI106" s="75"/>
      <c r="UWJ106" s="76"/>
      <c r="UWK106" s="216"/>
      <c r="UWL106" s="75"/>
      <c r="UWM106" s="75"/>
      <c r="UWN106" s="204"/>
      <c r="UWO106" s="205"/>
      <c r="UWP106" s="72"/>
      <c r="UWQ106" s="70"/>
      <c r="UWR106" s="73"/>
      <c r="UWS106" s="74"/>
      <c r="UWT106" s="74"/>
      <c r="UWU106" s="62"/>
      <c r="UWV106" s="75"/>
      <c r="UWW106" s="76"/>
      <c r="UWX106" s="216"/>
      <c r="UWY106" s="75"/>
      <c r="UWZ106" s="75"/>
      <c r="UXA106" s="204"/>
      <c r="UXB106" s="205"/>
      <c r="UXC106" s="72"/>
      <c r="UXD106" s="70"/>
      <c r="UXE106" s="73"/>
      <c r="UXF106" s="74"/>
      <c r="UXG106" s="74"/>
      <c r="UXH106" s="62"/>
      <c r="UXI106" s="75"/>
      <c r="UXJ106" s="76"/>
      <c r="UXK106" s="216"/>
      <c r="UXL106" s="75"/>
      <c r="UXM106" s="75"/>
      <c r="UXN106" s="204"/>
      <c r="UXO106" s="205"/>
      <c r="UXP106" s="72"/>
      <c r="UXQ106" s="70"/>
      <c r="UXR106" s="73"/>
      <c r="UXS106" s="74"/>
      <c r="UXT106" s="74"/>
      <c r="UXU106" s="62"/>
      <c r="UXV106" s="75"/>
      <c r="UXW106" s="76"/>
      <c r="UXX106" s="216"/>
      <c r="UXY106" s="75"/>
      <c r="UXZ106" s="75"/>
      <c r="UYA106" s="204"/>
      <c r="UYB106" s="205"/>
      <c r="UYC106" s="72"/>
      <c r="UYD106" s="70"/>
      <c r="UYE106" s="73"/>
      <c r="UYF106" s="74"/>
      <c r="UYG106" s="74"/>
      <c r="UYH106" s="62"/>
      <c r="UYI106" s="75"/>
      <c r="UYJ106" s="76"/>
      <c r="UYK106" s="216"/>
      <c r="UYL106" s="75"/>
      <c r="UYM106" s="75"/>
      <c r="UYN106" s="204"/>
      <c r="UYO106" s="205"/>
      <c r="UYP106" s="72"/>
      <c r="UYQ106" s="70"/>
      <c r="UYR106" s="73"/>
      <c r="UYS106" s="74"/>
      <c r="UYT106" s="74"/>
      <c r="UYU106" s="62"/>
      <c r="UYV106" s="75"/>
      <c r="UYW106" s="76"/>
      <c r="UYX106" s="216"/>
      <c r="UYY106" s="75"/>
      <c r="UYZ106" s="75"/>
      <c r="UZA106" s="204"/>
      <c r="UZB106" s="205"/>
      <c r="UZC106" s="72"/>
      <c r="UZD106" s="70"/>
      <c r="UZE106" s="73"/>
      <c r="UZF106" s="74"/>
      <c r="UZG106" s="74"/>
      <c r="UZH106" s="62"/>
      <c r="UZI106" s="75"/>
      <c r="UZJ106" s="76"/>
      <c r="UZK106" s="216"/>
      <c r="UZL106" s="75"/>
      <c r="UZM106" s="75"/>
      <c r="UZN106" s="204"/>
      <c r="UZO106" s="205"/>
      <c r="UZP106" s="72"/>
      <c r="UZQ106" s="70"/>
      <c r="UZR106" s="73"/>
      <c r="UZS106" s="74"/>
      <c r="UZT106" s="74"/>
      <c r="UZU106" s="62"/>
      <c r="UZV106" s="75"/>
      <c r="UZW106" s="76"/>
      <c r="UZX106" s="216"/>
      <c r="UZY106" s="75"/>
      <c r="UZZ106" s="75"/>
      <c r="VAA106" s="204"/>
      <c r="VAB106" s="205"/>
      <c r="VAC106" s="72"/>
      <c r="VAD106" s="70"/>
      <c r="VAE106" s="73"/>
      <c r="VAF106" s="74"/>
      <c r="VAG106" s="74"/>
      <c r="VAH106" s="62"/>
      <c r="VAI106" s="75"/>
      <c r="VAJ106" s="76"/>
      <c r="VAK106" s="216"/>
      <c r="VAL106" s="75"/>
      <c r="VAM106" s="75"/>
      <c r="VAN106" s="204"/>
      <c r="VAO106" s="205"/>
      <c r="VAP106" s="72"/>
      <c r="VAQ106" s="70"/>
      <c r="VAR106" s="73"/>
      <c r="VAS106" s="74"/>
      <c r="VAT106" s="74"/>
      <c r="VAU106" s="62"/>
      <c r="VAV106" s="75"/>
      <c r="VAW106" s="76"/>
      <c r="VAX106" s="216"/>
      <c r="VAY106" s="75"/>
      <c r="VAZ106" s="75"/>
      <c r="VBA106" s="204"/>
      <c r="VBB106" s="205"/>
      <c r="VBC106" s="72"/>
      <c r="VBD106" s="70"/>
      <c r="VBE106" s="73"/>
      <c r="VBF106" s="74"/>
      <c r="VBG106" s="74"/>
      <c r="VBH106" s="62"/>
      <c r="VBI106" s="75"/>
      <c r="VBJ106" s="76"/>
      <c r="VBK106" s="216"/>
      <c r="VBL106" s="75"/>
      <c r="VBM106" s="75"/>
      <c r="VBN106" s="204"/>
      <c r="VBO106" s="205"/>
      <c r="VBP106" s="72"/>
      <c r="VBQ106" s="70"/>
      <c r="VBR106" s="73"/>
      <c r="VBS106" s="74"/>
      <c r="VBT106" s="74"/>
      <c r="VBU106" s="62"/>
      <c r="VBV106" s="75"/>
      <c r="VBW106" s="76"/>
      <c r="VBX106" s="216"/>
      <c r="VBY106" s="75"/>
      <c r="VBZ106" s="75"/>
      <c r="VCA106" s="204"/>
      <c r="VCB106" s="205"/>
      <c r="VCC106" s="72"/>
      <c r="VCD106" s="70"/>
      <c r="VCE106" s="73"/>
      <c r="VCF106" s="74"/>
      <c r="VCG106" s="74"/>
      <c r="VCH106" s="62"/>
      <c r="VCI106" s="75"/>
      <c r="VCJ106" s="76"/>
      <c r="VCK106" s="216"/>
      <c r="VCL106" s="75"/>
      <c r="VCM106" s="75"/>
      <c r="VCN106" s="204"/>
      <c r="VCO106" s="205"/>
      <c r="VCP106" s="72"/>
      <c r="VCQ106" s="70"/>
      <c r="VCR106" s="73"/>
      <c r="VCS106" s="74"/>
      <c r="VCT106" s="74"/>
      <c r="VCU106" s="62"/>
      <c r="VCV106" s="75"/>
      <c r="VCW106" s="76"/>
      <c r="VCX106" s="216"/>
      <c r="VCY106" s="75"/>
      <c r="VCZ106" s="75"/>
      <c r="VDA106" s="204"/>
      <c r="VDB106" s="205"/>
      <c r="VDC106" s="72"/>
      <c r="VDD106" s="70"/>
      <c r="VDE106" s="73"/>
      <c r="VDF106" s="74"/>
      <c r="VDG106" s="74"/>
      <c r="VDH106" s="62"/>
      <c r="VDI106" s="75"/>
      <c r="VDJ106" s="76"/>
      <c r="VDK106" s="216"/>
      <c r="VDL106" s="75"/>
      <c r="VDM106" s="75"/>
      <c r="VDN106" s="204"/>
      <c r="VDO106" s="205"/>
      <c r="VDP106" s="72"/>
      <c r="VDQ106" s="70"/>
      <c r="VDR106" s="73"/>
      <c r="VDS106" s="74"/>
      <c r="VDT106" s="74"/>
      <c r="VDU106" s="62"/>
      <c r="VDV106" s="75"/>
      <c r="VDW106" s="76"/>
      <c r="VDX106" s="216"/>
      <c r="VDY106" s="75"/>
      <c r="VDZ106" s="75"/>
      <c r="VEA106" s="204"/>
      <c r="VEB106" s="205"/>
      <c r="VEC106" s="72"/>
      <c r="VED106" s="70"/>
      <c r="VEE106" s="73"/>
      <c r="VEF106" s="74"/>
      <c r="VEG106" s="74"/>
      <c r="VEH106" s="62"/>
      <c r="VEI106" s="75"/>
      <c r="VEJ106" s="76"/>
      <c r="VEK106" s="216"/>
      <c r="VEL106" s="75"/>
      <c r="VEM106" s="75"/>
      <c r="VEN106" s="204"/>
      <c r="VEO106" s="205"/>
      <c r="VEP106" s="72"/>
      <c r="VEQ106" s="70"/>
      <c r="VER106" s="73"/>
      <c r="VES106" s="74"/>
      <c r="VET106" s="74"/>
      <c r="VEU106" s="62"/>
      <c r="VEV106" s="75"/>
      <c r="VEW106" s="76"/>
      <c r="VEX106" s="216"/>
      <c r="VEY106" s="75"/>
      <c r="VEZ106" s="75"/>
      <c r="VFA106" s="204"/>
      <c r="VFB106" s="205"/>
      <c r="VFC106" s="72"/>
      <c r="VFD106" s="70"/>
      <c r="VFE106" s="73"/>
      <c r="VFF106" s="74"/>
      <c r="VFG106" s="74"/>
      <c r="VFH106" s="62"/>
      <c r="VFI106" s="75"/>
      <c r="VFJ106" s="76"/>
      <c r="VFK106" s="216"/>
      <c r="VFL106" s="75"/>
      <c r="VFM106" s="75"/>
      <c r="VFN106" s="204"/>
      <c r="VFO106" s="205"/>
      <c r="VFP106" s="72"/>
      <c r="VFQ106" s="70"/>
      <c r="VFR106" s="73"/>
      <c r="VFS106" s="74"/>
      <c r="VFT106" s="74"/>
      <c r="VFU106" s="62"/>
      <c r="VFV106" s="75"/>
      <c r="VFW106" s="76"/>
      <c r="VFX106" s="216"/>
      <c r="VFY106" s="75"/>
      <c r="VFZ106" s="75"/>
      <c r="VGA106" s="204"/>
      <c r="VGB106" s="205"/>
      <c r="VGC106" s="72"/>
      <c r="VGD106" s="70"/>
      <c r="VGE106" s="73"/>
      <c r="VGF106" s="74"/>
      <c r="VGG106" s="74"/>
      <c r="VGH106" s="62"/>
      <c r="VGI106" s="75"/>
      <c r="VGJ106" s="76"/>
      <c r="VGK106" s="216"/>
      <c r="VGL106" s="75"/>
      <c r="VGM106" s="75"/>
      <c r="VGN106" s="204"/>
      <c r="VGO106" s="205"/>
      <c r="VGP106" s="72"/>
      <c r="VGQ106" s="70"/>
      <c r="VGR106" s="73"/>
      <c r="VGS106" s="74"/>
      <c r="VGT106" s="74"/>
      <c r="VGU106" s="62"/>
      <c r="VGV106" s="75"/>
      <c r="VGW106" s="76"/>
      <c r="VGX106" s="216"/>
      <c r="VGY106" s="75"/>
      <c r="VGZ106" s="75"/>
      <c r="VHA106" s="204"/>
      <c r="VHB106" s="205"/>
      <c r="VHC106" s="72"/>
      <c r="VHD106" s="70"/>
      <c r="VHE106" s="73"/>
      <c r="VHF106" s="74"/>
      <c r="VHG106" s="74"/>
      <c r="VHH106" s="62"/>
      <c r="VHI106" s="75"/>
      <c r="VHJ106" s="76"/>
      <c r="VHK106" s="216"/>
      <c r="VHL106" s="75"/>
      <c r="VHM106" s="75"/>
      <c r="VHN106" s="204"/>
      <c r="VHO106" s="205"/>
      <c r="VHP106" s="72"/>
      <c r="VHQ106" s="70"/>
      <c r="VHR106" s="73"/>
      <c r="VHS106" s="74"/>
      <c r="VHT106" s="74"/>
      <c r="VHU106" s="62"/>
      <c r="VHV106" s="75"/>
      <c r="VHW106" s="76"/>
      <c r="VHX106" s="216"/>
      <c r="VHY106" s="75"/>
      <c r="VHZ106" s="75"/>
      <c r="VIA106" s="204"/>
      <c r="VIB106" s="205"/>
      <c r="VIC106" s="72"/>
      <c r="VID106" s="70"/>
      <c r="VIE106" s="73"/>
      <c r="VIF106" s="74"/>
      <c r="VIG106" s="74"/>
      <c r="VIH106" s="62"/>
      <c r="VII106" s="75"/>
      <c r="VIJ106" s="76"/>
      <c r="VIK106" s="216"/>
      <c r="VIL106" s="75"/>
      <c r="VIM106" s="75"/>
      <c r="VIN106" s="204"/>
      <c r="VIO106" s="205"/>
      <c r="VIP106" s="72"/>
      <c r="VIQ106" s="70"/>
      <c r="VIR106" s="73"/>
      <c r="VIS106" s="74"/>
      <c r="VIT106" s="74"/>
      <c r="VIU106" s="62"/>
      <c r="VIV106" s="75"/>
      <c r="VIW106" s="76"/>
      <c r="VIX106" s="216"/>
      <c r="VIY106" s="75"/>
      <c r="VIZ106" s="75"/>
      <c r="VJA106" s="204"/>
      <c r="VJB106" s="205"/>
      <c r="VJC106" s="72"/>
      <c r="VJD106" s="70"/>
      <c r="VJE106" s="73"/>
      <c r="VJF106" s="74"/>
      <c r="VJG106" s="74"/>
      <c r="VJH106" s="62"/>
      <c r="VJI106" s="75"/>
      <c r="VJJ106" s="76"/>
      <c r="VJK106" s="216"/>
      <c r="VJL106" s="75"/>
      <c r="VJM106" s="75"/>
      <c r="VJN106" s="204"/>
      <c r="VJO106" s="205"/>
      <c r="VJP106" s="72"/>
      <c r="VJQ106" s="70"/>
      <c r="VJR106" s="73"/>
      <c r="VJS106" s="74"/>
      <c r="VJT106" s="74"/>
      <c r="VJU106" s="62"/>
      <c r="VJV106" s="75"/>
      <c r="VJW106" s="76"/>
      <c r="VJX106" s="216"/>
      <c r="VJY106" s="75"/>
      <c r="VJZ106" s="75"/>
      <c r="VKA106" s="204"/>
      <c r="VKB106" s="205"/>
      <c r="VKC106" s="72"/>
      <c r="VKD106" s="70"/>
      <c r="VKE106" s="73"/>
      <c r="VKF106" s="74"/>
      <c r="VKG106" s="74"/>
      <c r="VKH106" s="62"/>
      <c r="VKI106" s="75"/>
      <c r="VKJ106" s="76"/>
      <c r="VKK106" s="216"/>
      <c r="VKL106" s="75"/>
      <c r="VKM106" s="75"/>
      <c r="VKN106" s="204"/>
      <c r="VKO106" s="205"/>
      <c r="VKP106" s="72"/>
      <c r="VKQ106" s="70"/>
      <c r="VKR106" s="73"/>
      <c r="VKS106" s="74"/>
      <c r="VKT106" s="74"/>
      <c r="VKU106" s="62"/>
      <c r="VKV106" s="75"/>
      <c r="VKW106" s="76"/>
      <c r="VKX106" s="216"/>
      <c r="VKY106" s="75"/>
      <c r="VKZ106" s="75"/>
      <c r="VLA106" s="204"/>
      <c r="VLB106" s="205"/>
      <c r="VLC106" s="72"/>
      <c r="VLD106" s="70"/>
      <c r="VLE106" s="73"/>
      <c r="VLF106" s="74"/>
      <c r="VLG106" s="74"/>
      <c r="VLH106" s="62"/>
      <c r="VLI106" s="75"/>
      <c r="VLJ106" s="76"/>
      <c r="VLK106" s="216"/>
      <c r="VLL106" s="75"/>
      <c r="VLM106" s="75"/>
      <c r="VLN106" s="204"/>
      <c r="VLO106" s="205"/>
      <c r="VLP106" s="72"/>
      <c r="VLQ106" s="70"/>
      <c r="VLR106" s="73"/>
      <c r="VLS106" s="74"/>
      <c r="VLT106" s="74"/>
      <c r="VLU106" s="62"/>
      <c r="VLV106" s="75"/>
      <c r="VLW106" s="76"/>
      <c r="VLX106" s="216"/>
      <c r="VLY106" s="75"/>
      <c r="VLZ106" s="75"/>
      <c r="VMA106" s="204"/>
      <c r="VMB106" s="205"/>
      <c r="VMC106" s="72"/>
      <c r="VMD106" s="70"/>
      <c r="VME106" s="73"/>
      <c r="VMF106" s="74"/>
      <c r="VMG106" s="74"/>
      <c r="VMH106" s="62"/>
      <c r="VMI106" s="75"/>
      <c r="VMJ106" s="76"/>
      <c r="VMK106" s="216"/>
      <c r="VML106" s="75"/>
      <c r="VMM106" s="75"/>
      <c r="VMN106" s="204"/>
      <c r="VMO106" s="205"/>
      <c r="VMP106" s="72"/>
      <c r="VMQ106" s="70"/>
      <c r="VMR106" s="73"/>
      <c r="VMS106" s="74"/>
      <c r="VMT106" s="74"/>
      <c r="VMU106" s="62"/>
      <c r="VMV106" s="75"/>
      <c r="VMW106" s="76"/>
      <c r="VMX106" s="216"/>
      <c r="VMY106" s="75"/>
      <c r="VMZ106" s="75"/>
      <c r="VNA106" s="204"/>
      <c r="VNB106" s="205"/>
      <c r="VNC106" s="72"/>
      <c r="VND106" s="70"/>
      <c r="VNE106" s="73"/>
      <c r="VNF106" s="74"/>
      <c r="VNG106" s="74"/>
      <c r="VNH106" s="62"/>
      <c r="VNI106" s="75"/>
      <c r="VNJ106" s="76"/>
      <c r="VNK106" s="216"/>
      <c r="VNL106" s="75"/>
      <c r="VNM106" s="75"/>
      <c r="VNN106" s="204"/>
      <c r="VNO106" s="205"/>
      <c r="VNP106" s="72"/>
      <c r="VNQ106" s="70"/>
      <c r="VNR106" s="73"/>
      <c r="VNS106" s="74"/>
      <c r="VNT106" s="74"/>
      <c r="VNU106" s="62"/>
      <c r="VNV106" s="75"/>
      <c r="VNW106" s="76"/>
      <c r="VNX106" s="216"/>
      <c r="VNY106" s="75"/>
      <c r="VNZ106" s="75"/>
      <c r="VOA106" s="204"/>
      <c r="VOB106" s="205"/>
      <c r="VOC106" s="72"/>
      <c r="VOD106" s="70"/>
      <c r="VOE106" s="73"/>
      <c r="VOF106" s="74"/>
      <c r="VOG106" s="74"/>
      <c r="VOH106" s="62"/>
      <c r="VOI106" s="75"/>
      <c r="VOJ106" s="76"/>
      <c r="VOK106" s="216"/>
      <c r="VOL106" s="75"/>
      <c r="VOM106" s="75"/>
      <c r="VON106" s="204"/>
      <c r="VOO106" s="205"/>
      <c r="VOP106" s="72"/>
      <c r="VOQ106" s="70"/>
      <c r="VOR106" s="73"/>
      <c r="VOS106" s="74"/>
      <c r="VOT106" s="74"/>
      <c r="VOU106" s="62"/>
      <c r="VOV106" s="75"/>
      <c r="VOW106" s="76"/>
      <c r="VOX106" s="216"/>
      <c r="VOY106" s="75"/>
      <c r="VOZ106" s="75"/>
      <c r="VPA106" s="204"/>
      <c r="VPB106" s="205"/>
      <c r="VPC106" s="72"/>
      <c r="VPD106" s="70"/>
      <c r="VPE106" s="73"/>
      <c r="VPF106" s="74"/>
      <c r="VPG106" s="74"/>
      <c r="VPH106" s="62"/>
      <c r="VPI106" s="75"/>
      <c r="VPJ106" s="76"/>
      <c r="VPK106" s="216"/>
      <c r="VPL106" s="75"/>
      <c r="VPM106" s="75"/>
      <c r="VPN106" s="204"/>
      <c r="VPO106" s="205"/>
      <c r="VPP106" s="72"/>
      <c r="VPQ106" s="70"/>
      <c r="VPR106" s="73"/>
      <c r="VPS106" s="74"/>
      <c r="VPT106" s="74"/>
      <c r="VPU106" s="62"/>
      <c r="VPV106" s="75"/>
      <c r="VPW106" s="76"/>
      <c r="VPX106" s="216"/>
      <c r="VPY106" s="75"/>
      <c r="VPZ106" s="75"/>
      <c r="VQA106" s="204"/>
      <c r="VQB106" s="205"/>
      <c r="VQC106" s="72"/>
      <c r="VQD106" s="70"/>
      <c r="VQE106" s="73"/>
      <c r="VQF106" s="74"/>
      <c r="VQG106" s="74"/>
      <c r="VQH106" s="62"/>
      <c r="VQI106" s="75"/>
      <c r="VQJ106" s="76"/>
      <c r="VQK106" s="216"/>
      <c r="VQL106" s="75"/>
      <c r="VQM106" s="75"/>
      <c r="VQN106" s="204"/>
      <c r="VQO106" s="205"/>
      <c r="VQP106" s="72"/>
      <c r="VQQ106" s="70"/>
      <c r="VQR106" s="73"/>
      <c r="VQS106" s="74"/>
      <c r="VQT106" s="74"/>
      <c r="VQU106" s="62"/>
      <c r="VQV106" s="75"/>
      <c r="VQW106" s="76"/>
      <c r="VQX106" s="216"/>
      <c r="VQY106" s="75"/>
      <c r="VQZ106" s="75"/>
      <c r="VRA106" s="204"/>
      <c r="VRB106" s="205"/>
      <c r="VRC106" s="72"/>
      <c r="VRD106" s="70"/>
      <c r="VRE106" s="73"/>
      <c r="VRF106" s="74"/>
      <c r="VRG106" s="74"/>
      <c r="VRH106" s="62"/>
      <c r="VRI106" s="75"/>
      <c r="VRJ106" s="76"/>
      <c r="VRK106" s="216"/>
      <c r="VRL106" s="75"/>
      <c r="VRM106" s="75"/>
      <c r="VRN106" s="204"/>
      <c r="VRO106" s="205"/>
      <c r="VRP106" s="72"/>
      <c r="VRQ106" s="70"/>
      <c r="VRR106" s="73"/>
      <c r="VRS106" s="74"/>
      <c r="VRT106" s="74"/>
      <c r="VRU106" s="62"/>
      <c r="VRV106" s="75"/>
      <c r="VRW106" s="76"/>
      <c r="VRX106" s="216"/>
      <c r="VRY106" s="75"/>
      <c r="VRZ106" s="75"/>
      <c r="VSA106" s="204"/>
      <c r="VSB106" s="205"/>
      <c r="VSC106" s="72"/>
      <c r="VSD106" s="70"/>
      <c r="VSE106" s="73"/>
      <c r="VSF106" s="74"/>
      <c r="VSG106" s="74"/>
      <c r="VSH106" s="62"/>
      <c r="VSI106" s="75"/>
      <c r="VSJ106" s="76"/>
      <c r="VSK106" s="216"/>
      <c r="VSL106" s="75"/>
      <c r="VSM106" s="75"/>
      <c r="VSN106" s="204"/>
      <c r="VSO106" s="205"/>
      <c r="VSP106" s="72"/>
      <c r="VSQ106" s="70"/>
      <c r="VSR106" s="73"/>
      <c r="VSS106" s="74"/>
      <c r="VST106" s="74"/>
      <c r="VSU106" s="62"/>
      <c r="VSV106" s="75"/>
      <c r="VSW106" s="76"/>
      <c r="VSX106" s="216"/>
      <c r="VSY106" s="75"/>
      <c r="VSZ106" s="75"/>
      <c r="VTA106" s="204"/>
      <c r="VTB106" s="205"/>
      <c r="VTC106" s="72"/>
      <c r="VTD106" s="70"/>
      <c r="VTE106" s="73"/>
      <c r="VTF106" s="74"/>
      <c r="VTG106" s="74"/>
      <c r="VTH106" s="62"/>
      <c r="VTI106" s="75"/>
      <c r="VTJ106" s="76"/>
      <c r="VTK106" s="216"/>
      <c r="VTL106" s="75"/>
      <c r="VTM106" s="75"/>
      <c r="VTN106" s="204"/>
      <c r="VTO106" s="205"/>
      <c r="VTP106" s="72"/>
      <c r="VTQ106" s="70"/>
      <c r="VTR106" s="73"/>
      <c r="VTS106" s="74"/>
      <c r="VTT106" s="74"/>
      <c r="VTU106" s="62"/>
      <c r="VTV106" s="75"/>
      <c r="VTW106" s="76"/>
      <c r="VTX106" s="216"/>
      <c r="VTY106" s="75"/>
      <c r="VTZ106" s="75"/>
      <c r="VUA106" s="204"/>
      <c r="VUB106" s="205"/>
      <c r="VUC106" s="72"/>
      <c r="VUD106" s="70"/>
      <c r="VUE106" s="73"/>
      <c r="VUF106" s="74"/>
      <c r="VUG106" s="74"/>
      <c r="VUH106" s="62"/>
      <c r="VUI106" s="75"/>
      <c r="VUJ106" s="76"/>
      <c r="VUK106" s="216"/>
      <c r="VUL106" s="75"/>
      <c r="VUM106" s="75"/>
      <c r="VUN106" s="204"/>
      <c r="VUO106" s="205"/>
      <c r="VUP106" s="72"/>
      <c r="VUQ106" s="70"/>
      <c r="VUR106" s="73"/>
      <c r="VUS106" s="74"/>
      <c r="VUT106" s="74"/>
      <c r="VUU106" s="62"/>
      <c r="VUV106" s="75"/>
      <c r="VUW106" s="76"/>
      <c r="VUX106" s="216"/>
      <c r="VUY106" s="75"/>
      <c r="VUZ106" s="75"/>
      <c r="VVA106" s="204"/>
      <c r="VVB106" s="205"/>
      <c r="VVC106" s="72"/>
      <c r="VVD106" s="70"/>
      <c r="VVE106" s="73"/>
      <c r="VVF106" s="74"/>
      <c r="VVG106" s="74"/>
      <c r="VVH106" s="62"/>
      <c r="VVI106" s="75"/>
      <c r="VVJ106" s="76"/>
      <c r="VVK106" s="216"/>
      <c r="VVL106" s="75"/>
      <c r="VVM106" s="75"/>
      <c r="VVN106" s="204"/>
      <c r="VVO106" s="205"/>
      <c r="VVP106" s="72"/>
      <c r="VVQ106" s="70"/>
      <c r="VVR106" s="73"/>
      <c r="VVS106" s="74"/>
      <c r="VVT106" s="74"/>
      <c r="VVU106" s="62"/>
      <c r="VVV106" s="75"/>
      <c r="VVW106" s="76"/>
      <c r="VVX106" s="216"/>
      <c r="VVY106" s="75"/>
      <c r="VVZ106" s="75"/>
      <c r="VWA106" s="204"/>
      <c r="VWB106" s="205"/>
      <c r="VWC106" s="72"/>
      <c r="VWD106" s="70"/>
      <c r="VWE106" s="73"/>
      <c r="VWF106" s="74"/>
      <c r="VWG106" s="74"/>
      <c r="VWH106" s="62"/>
      <c r="VWI106" s="75"/>
      <c r="VWJ106" s="76"/>
      <c r="VWK106" s="216"/>
      <c r="VWL106" s="75"/>
      <c r="VWM106" s="75"/>
      <c r="VWN106" s="204"/>
      <c r="VWO106" s="205"/>
      <c r="VWP106" s="72"/>
      <c r="VWQ106" s="70"/>
      <c r="VWR106" s="73"/>
      <c r="VWS106" s="74"/>
      <c r="VWT106" s="74"/>
      <c r="VWU106" s="62"/>
      <c r="VWV106" s="75"/>
      <c r="VWW106" s="76"/>
      <c r="VWX106" s="216"/>
      <c r="VWY106" s="75"/>
      <c r="VWZ106" s="75"/>
      <c r="VXA106" s="204"/>
      <c r="VXB106" s="205"/>
      <c r="VXC106" s="72"/>
      <c r="VXD106" s="70"/>
      <c r="VXE106" s="73"/>
      <c r="VXF106" s="74"/>
      <c r="VXG106" s="74"/>
      <c r="VXH106" s="62"/>
      <c r="VXI106" s="75"/>
      <c r="VXJ106" s="76"/>
      <c r="VXK106" s="216"/>
      <c r="VXL106" s="75"/>
      <c r="VXM106" s="75"/>
      <c r="VXN106" s="204"/>
      <c r="VXO106" s="205"/>
      <c r="VXP106" s="72"/>
      <c r="VXQ106" s="70"/>
      <c r="VXR106" s="73"/>
      <c r="VXS106" s="74"/>
      <c r="VXT106" s="74"/>
      <c r="VXU106" s="62"/>
      <c r="VXV106" s="75"/>
      <c r="VXW106" s="76"/>
      <c r="VXX106" s="216"/>
      <c r="VXY106" s="75"/>
      <c r="VXZ106" s="75"/>
      <c r="VYA106" s="204"/>
      <c r="VYB106" s="205"/>
      <c r="VYC106" s="72"/>
      <c r="VYD106" s="70"/>
      <c r="VYE106" s="73"/>
      <c r="VYF106" s="74"/>
      <c r="VYG106" s="74"/>
      <c r="VYH106" s="62"/>
      <c r="VYI106" s="75"/>
      <c r="VYJ106" s="76"/>
      <c r="VYK106" s="216"/>
      <c r="VYL106" s="75"/>
      <c r="VYM106" s="75"/>
      <c r="VYN106" s="204"/>
      <c r="VYO106" s="205"/>
      <c r="VYP106" s="72"/>
      <c r="VYQ106" s="70"/>
      <c r="VYR106" s="73"/>
      <c r="VYS106" s="74"/>
      <c r="VYT106" s="74"/>
      <c r="VYU106" s="62"/>
      <c r="VYV106" s="75"/>
      <c r="VYW106" s="76"/>
      <c r="VYX106" s="216"/>
      <c r="VYY106" s="75"/>
      <c r="VYZ106" s="75"/>
      <c r="VZA106" s="204"/>
      <c r="VZB106" s="205"/>
      <c r="VZC106" s="72"/>
      <c r="VZD106" s="70"/>
      <c r="VZE106" s="73"/>
      <c r="VZF106" s="74"/>
      <c r="VZG106" s="74"/>
      <c r="VZH106" s="62"/>
      <c r="VZI106" s="75"/>
      <c r="VZJ106" s="76"/>
      <c r="VZK106" s="216"/>
      <c r="VZL106" s="75"/>
      <c r="VZM106" s="75"/>
      <c r="VZN106" s="204"/>
      <c r="VZO106" s="205"/>
      <c r="VZP106" s="72"/>
      <c r="VZQ106" s="70"/>
      <c r="VZR106" s="73"/>
      <c r="VZS106" s="74"/>
      <c r="VZT106" s="74"/>
      <c r="VZU106" s="62"/>
      <c r="VZV106" s="75"/>
      <c r="VZW106" s="76"/>
      <c r="VZX106" s="216"/>
      <c r="VZY106" s="75"/>
      <c r="VZZ106" s="75"/>
      <c r="WAA106" s="204"/>
      <c r="WAB106" s="205"/>
      <c r="WAC106" s="72"/>
      <c r="WAD106" s="70"/>
      <c r="WAE106" s="73"/>
      <c r="WAF106" s="74"/>
      <c r="WAG106" s="74"/>
      <c r="WAH106" s="62"/>
      <c r="WAI106" s="75"/>
      <c r="WAJ106" s="76"/>
      <c r="WAK106" s="216"/>
      <c r="WAL106" s="75"/>
      <c r="WAM106" s="75"/>
      <c r="WAN106" s="204"/>
      <c r="WAO106" s="205"/>
      <c r="WAP106" s="72"/>
      <c r="WAQ106" s="70"/>
      <c r="WAR106" s="73"/>
      <c r="WAS106" s="74"/>
      <c r="WAT106" s="74"/>
      <c r="WAU106" s="62"/>
      <c r="WAV106" s="75"/>
      <c r="WAW106" s="76"/>
      <c r="WAX106" s="216"/>
      <c r="WAY106" s="75"/>
      <c r="WAZ106" s="75"/>
      <c r="WBA106" s="204"/>
      <c r="WBB106" s="205"/>
      <c r="WBC106" s="72"/>
      <c r="WBD106" s="70"/>
      <c r="WBE106" s="73"/>
      <c r="WBF106" s="74"/>
      <c r="WBG106" s="74"/>
      <c r="WBH106" s="62"/>
      <c r="WBI106" s="75"/>
      <c r="WBJ106" s="76"/>
      <c r="WBK106" s="216"/>
      <c r="WBL106" s="75"/>
      <c r="WBM106" s="75"/>
      <c r="WBN106" s="204"/>
      <c r="WBO106" s="205"/>
      <c r="WBP106" s="72"/>
      <c r="WBQ106" s="70"/>
      <c r="WBR106" s="73"/>
      <c r="WBS106" s="74"/>
      <c r="WBT106" s="74"/>
      <c r="WBU106" s="62"/>
      <c r="WBV106" s="75"/>
      <c r="WBW106" s="76"/>
      <c r="WBX106" s="216"/>
      <c r="WBY106" s="75"/>
      <c r="WBZ106" s="75"/>
      <c r="WCA106" s="204"/>
      <c r="WCB106" s="205"/>
      <c r="WCC106" s="72"/>
      <c r="WCD106" s="70"/>
      <c r="WCE106" s="73"/>
      <c r="WCF106" s="74"/>
      <c r="WCG106" s="74"/>
      <c r="WCH106" s="62"/>
      <c r="WCI106" s="75"/>
      <c r="WCJ106" s="76"/>
      <c r="WCK106" s="216"/>
      <c r="WCL106" s="75"/>
      <c r="WCM106" s="75"/>
      <c r="WCN106" s="204"/>
      <c r="WCO106" s="205"/>
      <c r="WCP106" s="72"/>
      <c r="WCQ106" s="70"/>
      <c r="WCR106" s="73"/>
      <c r="WCS106" s="74"/>
      <c r="WCT106" s="74"/>
      <c r="WCU106" s="62"/>
      <c r="WCV106" s="75"/>
      <c r="WCW106" s="76"/>
      <c r="WCX106" s="216"/>
      <c r="WCY106" s="75"/>
      <c r="WCZ106" s="75"/>
      <c r="WDA106" s="204"/>
      <c r="WDB106" s="205"/>
      <c r="WDC106" s="72"/>
      <c r="WDD106" s="70"/>
      <c r="WDE106" s="73"/>
      <c r="WDF106" s="74"/>
      <c r="WDG106" s="74"/>
      <c r="WDH106" s="62"/>
      <c r="WDI106" s="75"/>
      <c r="WDJ106" s="76"/>
      <c r="WDK106" s="216"/>
      <c r="WDL106" s="75"/>
      <c r="WDM106" s="75"/>
      <c r="WDN106" s="204"/>
      <c r="WDO106" s="205"/>
      <c r="WDP106" s="72"/>
      <c r="WDQ106" s="70"/>
      <c r="WDR106" s="73"/>
      <c r="WDS106" s="74"/>
      <c r="WDT106" s="74"/>
      <c r="WDU106" s="62"/>
      <c r="WDV106" s="75"/>
      <c r="WDW106" s="76"/>
      <c r="WDX106" s="216"/>
      <c r="WDY106" s="75"/>
      <c r="WDZ106" s="75"/>
      <c r="WEA106" s="204"/>
      <c r="WEB106" s="205"/>
      <c r="WEC106" s="72"/>
      <c r="WED106" s="70"/>
      <c r="WEE106" s="73"/>
      <c r="WEF106" s="74"/>
      <c r="WEG106" s="74"/>
      <c r="WEH106" s="62"/>
      <c r="WEI106" s="75"/>
      <c r="WEJ106" s="76"/>
      <c r="WEK106" s="216"/>
      <c r="WEL106" s="75"/>
      <c r="WEM106" s="75"/>
      <c r="WEN106" s="204"/>
      <c r="WEO106" s="205"/>
      <c r="WEP106" s="72"/>
      <c r="WEQ106" s="70"/>
      <c r="WER106" s="73"/>
      <c r="WES106" s="74"/>
      <c r="WET106" s="74"/>
      <c r="WEU106" s="62"/>
      <c r="WEV106" s="75"/>
      <c r="WEW106" s="76"/>
      <c r="WEX106" s="216"/>
      <c r="WEY106" s="75"/>
      <c r="WEZ106" s="75"/>
      <c r="WFA106" s="204"/>
      <c r="WFB106" s="205"/>
      <c r="WFC106" s="72"/>
      <c r="WFD106" s="70"/>
      <c r="WFE106" s="73"/>
      <c r="WFF106" s="74"/>
      <c r="WFG106" s="74"/>
      <c r="WFH106" s="62"/>
      <c r="WFI106" s="75"/>
      <c r="WFJ106" s="76"/>
      <c r="WFK106" s="216"/>
      <c r="WFL106" s="75"/>
      <c r="WFM106" s="75"/>
      <c r="WFN106" s="204"/>
      <c r="WFO106" s="205"/>
      <c r="WFP106" s="72"/>
      <c r="WFQ106" s="70"/>
      <c r="WFR106" s="73"/>
      <c r="WFS106" s="74"/>
      <c r="WFT106" s="74"/>
      <c r="WFU106" s="62"/>
      <c r="WFV106" s="75"/>
      <c r="WFW106" s="76"/>
      <c r="WFX106" s="216"/>
      <c r="WFY106" s="75"/>
      <c r="WFZ106" s="75"/>
      <c r="WGA106" s="204"/>
      <c r="WGB106" s="205"/>
      <c r="WGC106" s="72"/>
      <c r="WGD106" s="70"/>
      <c r="WGE106" s="73"/>
      <c r="WGF106" s="74"/>
      <c r="WGG106" s="74"/>
      <c r="WGH106" s="62"/>
      <c r="WGI106" s="75"/>
      <c r="WGJ106" s="76"/>
      <c r="WGK106" s="216"/>
      <c r="WGL106" s="75"/>
      <c r="WGM106" s="75"/>
      <c r="WGN106" s="204"/>
      <c r="WGO106" s="205"/>
      <c r="WGP106" s="72"/>
      <c r="WGQ106" s="70"/>
      <c r="WGR106" s="73"/>
      <c r="WGS106" s="74"/>
      <c r="WGT106" s="74"/>
      <c r="WGU106" s="62"/>
      <c r="WGV106" s="75"/>
      <c r="WGW106" s="76"/>
      <c r="WGX106" s="216"/>
      <c r="WGY106" s="75"/>
      <c r="WGZ106" s="75"/>
      <c r="WHA106" s="204"/>
      <c r="WHB106" s="205"/>
      <c r="WHC106" s="72"/>
      <c r="WHD106" s="70"/>
      <c r="WHE106" s="73"/>
      <c r="WHF106" s="74"/>
      <c r="WHG106" s="74"/>
      <c r="WHH106" s="62"/>
      <c r="WHI106" s="75"/>
      <c r="WHJ106" s="76"/>
      <c r="WHK106" s="216"/>
      <c r="WHL106" s="75"/>
      <c r="WHM106" s="75"/>
      <c r="WHN106" s="204"/>
      <c r="WHO106" s="205"/>
      <c r="WHP106" s="72"/>
      <c r="WHQ106" s="70"/>
      <c r="WHR106" s="73"/>
      <c r="WHS106" s="74"/>
      <c r="WHT106" s="74"/>
      <c r="WHU106" s="62"/>
      <c r="WHV106" s="75"/>
      <c r="WHW106" s="76"/>
      <c r="WHX106" s="216"/>
      <c r="WHY106" s="75"/>
      <c r="WHZ106" s="75"/>
      <c r="WIA106" s="204"/>
      <c r="WIB106" s="205"/>
      <c r="WIC106" s="72"/>
      <c r="WID106" s="70"/>
      <c r="WIE106" s="73"/>
      <c r="WIF106" s="74"/>
      <c r="WIG106" s="74"/>
      <c r="WIH106" s="62"/>
      <c r="WII106" s="75"/>
      <c r="WIJ106" s="76"/>
      <c r="WIK106" s="216"/>
      <c r="WIL106" s="75"/>
      <c r="WIM106" s="75"/>
      <c r="WIN106" s="204"/>
      <c r="WIO106" s="205"/>
      <c r="WIP106" s="72"/>
      <c r="WIQ106" s="70"/>
      <c r="WIR106" s="73"/>
      <c r="WIS106" s="74"/>
      <c r="WIT106" s="74"/>
      <c r="WIU106" s="62"/>
      <c r="WIV106" s="75"/>
      <c r="WIW106" s="76"/>
      <c r="WIX106" s="216"/>
      <c r="WIY106" s="75"/>
      <c r="WIZ106" s="75"/>
      <c r="WJA106" s="204"/>
      <c r="WJB106" s="205"/>
      <c r="WJC106" s="72"/>
      <c r="WJD106" s="70"/>
      <c r="WJE106" s="73"/>
      <c r="WJF106" s="74"/>
      <c r="WJG106" s="74"/>
      <c r="WJH106" s="62"/>
      <c r="WJI106" s="75"/>
      <c r="WJJ106" s="76"/>
      <c r="WJK106" s="216"/>
      <c r="WJL106" s="75"/>
      <c r="WJM106" s="75"/>
      <c r="WJN106" s="204"/>
      <c r="WJO106" s="205"/>
      <c r="WJP106" s="72"/>
      <c r="WJQ106" s="70"/>
      <c r="WJR106" s="73"/>
      <c r="WJS106" s="74"/>
      <c r="WJT106" s="74"/>
      <c r="WJU106" s="62"/>
      <c r="WJV106" s="75"/>
      <c r="WJW106" s="76"/>
      <c r="WJX106" s="216"/>
      <c r="WJY106" s="75"/>
      <c r="WJZ106" s="75"/>
      <c r="WKA106" s="204"/>
      <c r="WKB106" s="205"/>
      <c r="WKC106" s="72"/>
      <c r="WKD106" s="70"/>
      <c r="WKE106" s="73"/>
      <c r="WKF106" s="74"/>
      <c r="WKG106" s="74"/>
      <c r="WKH106" s="62"/>
      <c r="WKI106" s="75"/>
      <c r="WKJ106" s="76"/>
      <c r="WKK106" s="216"/>
      <c r="WKL106" s="75"/>
      <c r="WKM106" s="75"/>
      <c r="WKN106" s="204"/>
      <c r="WKO106" s="205"/>
      <c r="WKP106" s="72"/>
      <c r="WKQ106" s="70"/>
      <c r="WKR106" s="73"/>
      <c r="WKS106" s="74"/>
      <c r="WKT106" s="74"/>
      <c r="WKU106" s="62"/>
      <c r="WKV106" s="75"/>
      <c r="WKW106" s="76"/>
      <c r="WKX106" s="216"/>
      <c r="WKY106" s="75"/>
      <c r="WKZ106" s="75"/>
      <c r="WLA106" s="204"/>
      <c r="WLB106" s="205"/>
      <c r="WLC106" s="72"/>
      <c r="WLD106" s="70"/>
      <c r="WLE106" s="73"/>
      <c r="WLF106" s="74"/>
      <c r="WLG106" s="74"/>
      <c r="WLH106" s="62"/>
      <c r="WLI106" s="75"/>
      <c r="WLJ106" s="76"/>
      <c r="WLK106" s="216"/>
      <c r="WLL106" s="75"/>
      <c r="WLM106" s="75"/>
      <c r="WLN106" s="204"/>
      <c r="WLO106" s="205"/>
      <c r="WLP106" s="72"/>
      <c r="WLQ106" s="70"/>
      <c r="WLR106" s="73"/>
      <c r="WLS106" s="74"/>
      <c r="WLT106" s="74"/>
      <c r="WLU106" s="62"/>
      <c r="WLV106" s="75"/>
      <c r="WLW106" s="76"/>
      <c r="WLX106" s="216"/>
      <c r="WLY106" s="75"/>
      <c r="WLZ106" s="75"/>
      <c r="WMA106" s="204"/>
      <c r="WMB106" s="205"/>
      <c r="WMC106" s="72"/>
      <c r="WMD106" s="70"/>
      <c r="WME106" s="73"/>
      <c r="WMF106" s="74"/>
      <c r="WMG106" s="74"/>
      <c r="WMH106" s="62"/>
      <c r="WMI106" s="75"/>
      <c r="WMJ106" s="76"/>
      <c r="WMK106" s="216"/>
      <c r="WML106" s="75"/>
      <c r="WMM106" s="75"/>
      <c r="WMN106" s="204"/>
      <c r="WMO106" s="205"/>
      <c r="WMP106" s="72"/>
      <c r="WMQ106" s="70"/>
      <c r="WMR106" s="73"/>
      <c r="WMS106" s="74"/>
      <c r="WMT106" s="74"/>
      <c r="WMU106" s="62"/>
      <c r="WMV106" s="75"/>
      <c r="WMW106" s="76"/>
      <c r="WMX106" s="216"/>
      <c r="WMY106" s="75"/>
      <c r="WMZ106" s="75"/>
      <c r="WNA106" s="204"/>
      <c r="WNB106" s="205"/>
      <c r="WNC106" s="72"/>
      <c r="WND106" s="70"/>
      <c r="WNE106" s="73"/>
      <c r="WNF106" s="74"/>
      <c r="WNG106" s="74"/>
      <c r="WNH106" s="62"/>
      <c r="WNI106" s="75"/>
      <c r="WNJ106" s="76"/>
      <c r="WNK106" s="216"/>
      <c r="WNL106" s="75"/>
      <c r="WNM106" s="75"/>
      <c r="WNN106" s="204"/>
      <c r="WNO106" s="205"/>
      <c r="WNP106" s="72"/>
      <c r="WNQ106" s="70"/>
      <c r="WNR106" s="73"/>
      <c r="WNS106" s="74"/>
      <c r="WNT106" s="74"/>
      <c r="WNU106" s="62"/>
      <c r="WNV106" s="75"/>
      <c r="WNW106" s="76"/>
      <c r="WNX106" s="216"/>
      <c r="WNY106" s="75"/>
      <c r="WNZ106" s="75"/>
      <c r="WOA106" s="204"/>
      <c r="WOB106" s="205"/>
      <c r="WOC106" s="72"/>
      <c r="WOD106" s="70"/>
      <c r="WOE106" s="73"/>
      <c r="WOF106" s="74"/>
      <c r="WOG106" s="74"/>
      <c r="WOH106" s="62"/>
      <c r="WOI106" s="75"/>
      <c r="WOJ106" s="76"/>
      <c r="WOK106" s="216"/>
      <c r="WOL106" s="75"/>
      <c r="WOM106" s="75"/>
      <c r="WON106" s="204"/>
      <c r="WOO106" s="205"/>
      <c r="WOP106" s="72"/>
      <c r="WOQ106" s="70"/>
      <c r="WOR106" s="73"/>
      <c r="WOS106" s="74"/>
      <c r="WOT106" s="74"/>
      <c r="WOU106" s="62"/>
      <c r="WOV106" s="75"/>
      <c r="WOW106" s="76"/>
      <c r="WOX106" s="216"/>
      <c r="WOY106" s="75"/>
      <c r="WOZ106" s="75"/>
      <c r="WPA106" s="204"/>
      <c r="WPB106" s="205"/>
      <c r="WPC106" s="72"/>
      <c r="WPD106" s="70"/>
      <c r="WPE106" s="73"/>
      <c r="WPF106" s="74"/>
      <c r="WPG106" s="74"/>
      <c r="WPH106" s="62"/>
      <c r="WPI106" s="75"/>
      <c r="WPJ106" s="76"/>
      <c r="WPK106" s="216"/>
      <c r="WPL106" s="75"/>
      <c r="WPM106" s="75"/>
      <c r="WPN106" s="204"/>
      <c r="WPO106" s="205"/>
      <c r="WPP106" s="72"/>
      <c r="WPQ106" s="70"/>
      <c r="WPR106" s="73"/>
      <c r="WPS106" s="74"/>
      <c r="WPT106" s="74"/>
      <c r="WPU106" s="62"/>
      <c r="WPV106" s="75"/>
      <c r="WPW106" s="76"/>
      <c r="WPX106" s="216"/>
      <c r="WPY106" s="75"/>
      <c r="WPZ106" s="75"/>
      <c r="WQA106" s="204"/>
      <c r="WQB106" s="205"/>
      <c r="WQC106" s="72"/>
      <c r="WQD106" s="70"/>
      <c r="WQE106" s="73"/>
      <c r="WQF106" s="74"/>
      <c r="WQG106" s="74"/>
      <c r="WQH106" s="62"/>
      <c r="WQI106" s="75"/>
      <c r="WQJ106" s="76"/>
      <c r="WQK106" s="216"/>
      <c r="WQL106" s="75"/>
      <c r="WQM106" s="75"/>
      <c r="WQN106" s="204"/>
      <c r="WQO106" s="205"/>
      <c r="WQP106" s="72"/>
      <c r="WQQ106" s="70"/>
      <c r="WQR106" s="73"/>
      <c r="WQS106" s="74"/>
      <c r="WQT106" s="74"/>
      <c r="WQU106" s="62"/>
      <c r="WQV106" s="75"/>
      <c r="WQW106" s="76"/>
      <c r="WQX106" s="216"/>
      <c r="WQY106" s="75"/>
      <c r="WQZ106" s="75"/>
      <c r="WRA106" s="204"/>
      <c r="WRB106" s="205"/>
      <c r="WRC106" s="72"/>
      <c r="WRD106" s="70"/>
      <c r="WRE106" s="73"/>
      <c r="WRF106" s="74"/>
      <c r="WRG106" s="74"/>
      <c r="WRH106" s="62"/>
      <c r="WRI106" s="75"/>
      <c r="WRJ106" s="76"/>
      <c r="WRK106" s="216"/>
      <c r="WRL106" s="75"/>
      <c r="WRM106" s="75"/>
      <c r="WRN106" s="204"/>
      <c r="WRO106" s="205"/>
      <c r="WRP106" s="72"/>
      <c r="WRQ106" s="70"/>
      <c r="WRR106" s="73"/>
      <c r="WRS106" s="74"/>
      <c r="WRT106" s="74"/>
      <c r="WRU106" s="62"/>
      <c r="WRV106" s="75"/>
      <c r="WRW106" s="76"/>
      <c r="WRX106" s="216"/>
      <c r="WRY106" s="75"/>
      <c r="WRZ106" s="75"/>
      <c r="WSA106" s="204"/>
      <c r="WSB106" s="205"/>
      <c r="WSC106" s="72"/>
      <c r="WSD106" s="70"/>
      <c r="WSE106" s="73"/>
      <c r="WSF106" s="74"/>
      <c r="WSG106" s="74"/>
      <c r="WSH106" s="62"/>
      <c r="WSI106" s="75"/>
      <c r="WSJ106" s="76"/>
      <c r="WSK106" s="216"/>
      <c r="WSL106" s="75"/>
      <c r="WSM106" s="75"/>
      <c r="WSN106" s="204"/>
      <c r="WSO106" s="205"/>
      <c r="WSP106" s="72"/>
      <c r="WSQ106" s="70"/>
      <c r="WSR106" s="73"/>
      <c r="WSS106" s="74"/>
      <c r="WST106" s="74"/>
      <c r="WSU106" s="62"/>
      <c r="WSV106" s="75"/>
      <c r="WSW106" s="76"/>
      <c r="WSX106" s="216"/>
      <c r="WSY106" s="75"/>
      <c r="WSZ106" s="75"/>
      <c r="WTA106" s="204"/>
      <c r="WTB106" s="205"/>
      <c r="WTC106" s="72"/>
      <c r="WTD106" s="70"/>
      <c r="WTE106" s="73"/>
      <c r="WTF106" s="74"/>
      <c r="WTG106" s="74"/>
      <c r="WTH106" s="62"/>
      <c r="WTI106" s="75"/>
      <c r="WTJ106" s="76"/>
      <c r="WTK106" s="216"/>
      <c r="WTL106" s="75"/>
      <c r="WTM106" s="75"/>
      <c r="WTN106" s="204"/>
      <c r="WTO106" s="205"/>
      <c r="WTP106" s="72"/>
      <c r="WTQ106" s="70"/>
      <c r="WTR106" s="73"/>
      <c r="WTS106" s="74"/>
      <c r="WTT106" s="74"/>
      <c r="WTU106" s="62"/>
      <c r="WTV106" s="75"/>
      <c r="WTW106" s="76"/>
      <c r="WTX106" s="216"/>
      <c r="WTY106" s="75"/>
      <c r="WTZ106" s="75"/>
      <c r="WUA106" s="204"/>
      <c r="WUB106" s="205"/>
      <c r="WUC106" s="72"/>
      <c r="WUD106" s="70"/>
      <c r="WUE106" s="73"/>
      <c r="WUF106" s="74"/>
      <c r="WUG106" s="74"/>
      <c r="WUH106" s="62"/>
      <c r="WUI106" s="75"/>
      <c r="WUJ106" s="76"/>
      <c r="WUK106" s="216"/>
      <c r="WUL106" s="75"/>
      <c r="WUM106" s="75"/>
      <c r="WUN106" s="204"/>
      <c r="WUO106" s="205"/>
      <c r="WUP106" s="72"/>
      <c r="WUQ106" s="70"/>
      <c r="WUR106" s="73"/>
      <c r="WUS106" s="74"/>
      <c r="WUT106" s="74"/>
      <c r="WUU106" s="62"/>
      <c r="WUV106" s="75"/>
      <c r="WUW106" s="76"/>
      <c r="WUX106" s="216"/>
      <c r="WUY106" s="75"/>
      <c r="WUZ106" s="75"/>
      <c r="WVA106" s="204"/>
      <c r="WVB106" s="205"/>
      <c r="WVC106" s="72"/>
      <c r="WVD106" s="70"/>
      <c r="WVE106" s="73"/>
      <c r="WVF106" s="74"/>
      <c r="WVG106" s="74"/>
      <c r="WVH106" s="62"/>
      <c r="WVI106" s="75"/>
      <c r="WVJ106" s="76"/>
      <c r="WVK106" s="216"/>
      <c r="WVL106" s="75"/>
      <c r="WVM106" s="75"/>
      <c r="WVN106" s="204"/>
      <c r="WVO106" s="205"/>
      <c r="WVP106" s="72"/>
      <c r="WVQ106" s="70"/>
      <c r="WVR106" s="73"/>
      <c r="WVS106" s="74"/>
      <c r="WVT106" s="74"/>
      <c r="WVU106" s="62"/>
      <c r="WVV106" s="75"/>
      <c r="WVW106" s="76"/>
      <c r="WVX106" s="216"/>
      <c r="WVY106" s="75"/>
      <c r="WVZ106" s="75"/>
      <c r="WWA106" s="204"/>
      <c r="WWB106" s="205"/>
      <c r="WWC106" s="72"/>
      <c r="WWD106" s="70"/>
      <c r="WWE106" s="73"/>
      <c r="WWF106" s="74"/>
      <c r="WWG106" s="74"/>
      <c r="WWH106" s="62"/>
      <c r="WWI106" s="75"/>
      <c r="WWJ106" s="76"/>
      <c r="WWK106" s="216"/>
      <c r="WWL106" s="75"/>
      <c r="WWM106" s="75"/>
      <c r="WWN106" s="204"/>
      <c r="WWO106" s="205"/>
      <c r="WWP106" s="72"/>
      <c r="WWQ106" s="70"/>
      <c r="WWR106" s="73"/>
      <c r="WWS106" s="74"/>
      <c r="WWT106" s="74"/>
      <c r="WWU106" s="62"/>
      <c r="WWV106" s="75"/>
      <c r="WWW106" s="76"/>
      <c r="WWX106" s="216"/>
      <c r="WWY106" s="75"/>
      <c r="WWZ106" s="75"/>
      <c r="WXA106" s="204"/>
      <c r="WXB106" s="205"/>
      <c r="WXC106" s="72"/>
      <c r="WXD106" s="70"/>
      <c r="WXE106" s="73"/>
      <c r="WXF106" s="74"/>
      <c r="WXG106" s="74"/>
      <c r="WXH106" s="62"/>
      <c r="WXI106" s="75"/>
      <c r="WXJ106" s="76"/>
      <c r="WXK106" s="216"/>
      <c r="WXL106" s="75"/>
      <c r="WXM106" s="75"/>
      <c r="WXN106" s="204"/>
      <c r="WXO106" s="205"/>
      <c r="WXP106" s="72"/>
      <c r="WXQ106" s="70"/>
      <c r="WXR106" s="73"/>
      <c r="WXS106" s="74"/>
      <c r="WXT106" s="74"/>
      <c r="WXU106" s="62"/>
      <c r="WXV106" s="75"/>
      <c r="WXW106" s="76"/>
      <c r="WXX106" s="216"/>
      <c r="WXY106" s="75"/>
      <c r="WXZ106" s="75"/>
      <c r="WYA106" s="204"/>
      <c r="WYB106" s="205"/>
      <c r="WYC106" s="72"/>
      <c r="WYD106" s="70"/>
      <c r="WYE106" s="73"/>
      <c r="WYF106" s="74"/>
      <c r="WYG106" s="74"/>
      <c r="WYH106" s="62"/>
      <c r="WYI106" s="75"/>
      <c r="WYJ106" s="76"/>
      <c r="WYK106" s="216"/>
      <c r="WYL106" s="75"/>
      <c r="WYM106" s="75"/>
      <c r="WYN106" s="204"/>
      <c r="WYO106" s="205"/>
      <c r="WYP106" s="72"/>
      <c r="WYQ106" s="70"/>
      <c r="WYR106" s="73"/>
      <c r="WYS106" s="74"/>
      <c r="WYT106" s="74"/>
      <c r="WYU106" s="62"/>
      <c r="WYV106" s="75"/>
      <c r="WYW106" s="76"/>
      <c r="WYX106" s="216"/>
      <c r="WYY106" s="75"/>
      <c r="WYZ106" s="75"/>
      <c r="WZA106" s="204"/>
      <c r="WZB106" s="205"/>
      <c r="WZC106" s="72"/>
      <c r="WZD106" s="70"/>
      <c r="WZE106" s="73"/>
      <c r="WZF106" s="74"/>
      <c r="WZG106" s="74"/>
      <c r="WZH106" s="62"/>
      <c r="WZI106" s="75"/>
      <c r="WZJ106" s="76"/>
      <c r="WZK106" s="216"/>
      <c r="WZL106" s="75"/>
      <c r="WZM106" s="75"/>
      <c r="WZN106" s="204"/>
      <c r="WZO106" s="205"/>
      <c r="WZP106" s="72"/>
      <c r="WZQ106" s="70"/>
      <c r="WZR106" s="73"/>
      <c r="WZS106" s="74"/>
      <c r="WZT106" s="74"/>
      <c r="WZU106" s="62"/>
      <c r="WZV106" s="75"/>
      <c r="WZW106" s="76"/>
      <c r="WZX106" s="216"/>
      <c r="WZY106" s="75"/>
      <c r="WZZ106" s="75"/>
      <c r="XAA106" s="204"/>
      <c r="XAB106" s="205"/>
      <c r="XAC106" s="72"/>
      <c r="XAD106" s="70"/>
      <c r="XAE106" s="73"/>
      <c r="XAF106" s="74"/>
      <c r="XAG106" s="74"/>
      <c r="XAH106" s="62"/>
      <c r="XAI106" s="75"/>
      <c r="XAJ106" s="76"/>
      <c r="XAK106" s="216"/>
      <c r="XAL106" s="75"/>
      <c r="XAM106" s="75"/>
      <c r="XAN106" s="204"/>
      <c r="XAO106" s="205"/>
      <c r="XAP106" s="72"/>
      <c r="XAQ106" s="70"/>
      <c r="XAR106" s="73"/>
      <c r="XAS106" s="74"/>
      <c r="XAT106" s="74"/>
      <c r="XAU106" s="62"/>
      <c r="XAV106" s="75"/>
      <c r="XAW106" s="76"/>
      <c r="XAX106" s="216"/>
      <c r="XAY106" s="75"/>
      <c r="XAZ106" s="75"/>
      <c r="XBA106" s="204"/>
      <c r="XBB106" s="205"/>
      <c r="XBC106" s="72"/>
      <c r="XBD106" s="70"/>
      <c r="XBE106" s="73"/>
      <c r="XBF106" s="74"/>
      <c r="XBG106" s="74"/>
      <c r="XBH106" s="62"/>
      <c r="XBI106" s="75"/>
      <c r="XBJ106" s="76"/>
      <c r="XBK106" s="216"/>
      <c r="XBL106" s="75"/>
      <c r="XBM106" s="75"/>
      <c r="XBN106" s="204"/>
      <c r="XBO106" s="205"/>
      <c r="XBP106" s="72"/>
      <c r="XBQ106" s="70"/>
      <c r="XBR106" s="73"/>
      <c r="XBS106" s="74"/>
      <c r="XBT106" s="74"/>
      <c r="XBU106" s="62"/>
      <c r="XBV106" s="75"/>
      <c r="XBW106" s="76"/>
      <c r="XBX106" s="216"/>
      <c r="XBY106" s="75"/>
      <c r="XBZ106" s="75"/>
      <c r="XCA106" s="204"/>
      <c r="XCB106" s="205"/>
      <c r="XCC106" s="72"/>
      <c r="XCD106" s="70"/>
      <c r="XCE106" s="73"/>
      <c r="XCF106" s="74"/>
      <c r="XCG106" s="74"/>
      <c r="XCH106" s="62"/>
      <c r="XCI106" s="75"/>
      <c r="XCJ106" s="76"/>
      <c r="XCK106" s="216"/>
      <c r="XCL106" s="75"/>
      <c r="XCM106" s="75"/>
      <c r="XCN106" s="204"/>
      <c r="XCO106" s="205"/>
      <c r="XCP106" s="72"/>
      <c r="XCQ106" s="70"/>
      <c r="XCR106" s="73"/>
      <c r="XCS106" s="74"/>
      <c r="XCT106" s="74"/>
      <c r="XCU106" s="62"/>
      <c r="XCV106" s="75"/>
      <c r="XCW106" s="76"/>
      <c r="XCX106" s="216"/>
      <c r="XCY106" s="75"/>
      <c r="XCZ106" s="75"/>
      <c r="XDA106" s="204"/>
      <c r="XDB106" s="205"/>
      <c r="XDC106" s="72"/>
      <c r="XDD106" s="70"/>
      <c r="XDE106" s="73"/>
      <c r="XDF106" s="74"/>
      <c r="XDG106" s="74"/>
      <c r="XDH106" s="62"/>
      <c r="XDI106" s="75"/>
      <c r="XDJ106" s="76"/>
      <c r="XDK106" s="216"/>
      <c r="XDL106" s="75"/>
      <c r="XDM106" s="75"/>
      <c r="XDN106" s="204"/>
      <c r="XDO106" s="205"/>
      <c r="XDP106" s="72"/>
      <c r="XDQ106" s="70"/>
      <c r="XDR106" s="73"/>
      <c r="XDS106" s="74"/>
      <c r="XDT106" s="74"/>
      <c r="XDU106" s="62"/>
      <c r="XDV106" s="75"/>
      <c r="XDW106" s="76"/>
      <c r="XDX106" s="216"/>
      <c r="XDY106" s="75"/>
      <c r="XDZ106" s="75"/>
      <c r="XEA106" s="204"/>
      <c r="XEB106" s="205"/>
      <c r="XEC106" s="72"/>
      <c r="XED106" s="70"/>
      <c r="XEE106" s="73"/>
      <c r="XEF106" s="74"/>
      <c r="XEG106" s="74"/>
      <c r="XEH106" s="62"/>
      <c r="XEI106" s="75"/>
      <c r="XEJ106" s="76"/>
      <c r="XEK106" s="216"/>
      <c r="XEL106" s="75"/>
      <c r="XEM106" s="75"/>
      <c r="XEN106" s="204"/>
      <c r="XEO106" s="205"/>
      <c r="XEP106" s="72"/>
      <c r="XEQ106" s="70"/>
      <c r="XER106" s="73"/>
      <c r="XES106" s="74"/>
      <c r="XET106" s="74"/>
      <c r="XEU106" s="62"/>
      <c r="XEV106" s="75"/>
      <c r="XEW106" s="76"/>
      <c r="XEX106" s="216"/>
      <c r="XEY106" s="75"/>
      <c r="XEZ106" s="75"/>
      <c r="XFA106" s="204"/>
      <c r="XFB106" s="205"/>
      <c r="XFC106" s="72"/>
      <c r="XFD106" s="70"/>
    </row>
    <row r="107" spans="1:16384" s="80" customFormat="1" hidden="1" x14ac:dyDescent="0.35">
      <c r="A107" s="207">
        <f t="shared" si="40"/>
        <v>259.8116976</v>
      </c>
      <c r="B107" s="43">
        <v>6098055</v>
      </c>
      <c r="C107" s="208" t="s">
        <v>109</v>
      </c>
      <c r="D107" s="99"/>
      <c r="E107" s="209"/>
      <c r="F107" s="161">
        <f t="shared" si="41"/>
        <v>46053.803810183606</v>
      </c>
      <c r="G107" s="161">
        <f t="shared" si="42"/>
        <v>46053.803810183606</v>
      </c>
      <c r="H107" s="168">
        <f>$I$68*O107</f>
        <v>18.072599999999998</v>
      </c>
      <c r="I107" s="171">
        <f t="shared" si="36"/>
        <v>0</v>
      </c>
      <c r="J107" s="170">
        <f>$I$69</f>
        <v>0.59899999999999998</v>
      </c>
      <c r="K107" s="99"/>
      <c r="L107" s="171">
        <f t="shared" si="46"/>
        <v>0</v>
      </c>
      <c r="M107" s="171">
        <f t="shared" si="38"/>
        <v>0</v>
      </c>
      <c r="N107" s="53">
        <f t="shared" si="39"/>
        <v>259.8116976</v>
      </c>
      <c r="O107" s="54">
        <f t="shared" si="43"/>
        <v>1</v>
      </c>
      <c r="P107" s="72"/>
      <c r="Q107" s="69">
        <v>948.99999999999977</v>
      </c>
      <c r="R107" s="69">
        <f t="shared" si="50"/>
        <v>948.99999999999977</v>
      </c>
      <c r="S107" s="18" t="e">
        <f>+Q107/D107</f>
        <v>#DIV/0!</v>
      </c>
      <c r="T107" s="69"/>
      <c r="U107" s="62"/>
      <c r="V107" s="75"/>
      <c r="W107" s="76"/>
      <c r="X107" s="216"/>
      <c r="Y107" s="75"/>
      <c r="Z107" s="75"/>
      <c r="AA107" s="204"/>
      <c r="AB107" s="205"/>
      <c r="AC107" s="72"/>
      <c r="AD107" s="70"/>
      <c r="AE107" s="73"/>
      <c r="AF107" s="74"/>
      <c r="AG107" s="74"/>
      <c r="AH107" s="62"/>
      <c r="AI107" s="75"/>
      <c r="AJ107" s="76"/>
      <c r="AK107" s="216"/>
      <c r="AL107" s="75"/>
      <c r="AM107" s="75"/>
      <c r="AN107" s="204"/>
      <c r="AO107" s="205"/>
      <c r="AP107" s="72"/>
      <c r="AQ107" s="70"/>
      <c r="AR107" s="73"/>
      <c r="AS107" s="74"/>
      <c r="AT107" s="74"/>
      <c r="AU107" s="62"/>
      <c r="AV107" s="75"/>
      <c r="AW107" s="76"/>
      <c r="AX107" s="216"/>
      <c r="AY107" s="75"/>
      <c r="AZ107" s="75"/>
      <c r="BA107" s="204"/>
      <c r="BB107" s="205"/>
      <c r="BC107" s="72"/>
      <c r="BD107" s="70"/>
      <c r="BE107" s="73"/>
      <c r="BF107" s="74"/>
      <c r="BG107" s="74"/>
      <c r="BH107" s="62"/>
      <c r="BI107" s="75"/>
      <c r="BJ107" s="76"/>
      <c r="BK107" s="216"/>
      <c r="BL107" s="75"/>
      <c r="BM107" s="75"/>
      <c r="BN107" s="204"/>
      <c r="BO107" s="205"/>
      <c r="BP107" s="72"/>
      <c r="BQ107" s="70"/>
      <c r="BR107" s="73"/>
      <c r="BS107" s="74"/>
      <c r="BT107" s="74"/>
      <c r="BU107" s="62"/>
      <c r="BV107" s="75"/>
      <c r="BW107" s="76"/>
      <c r="BX107" s="216"/>
      <c r="BY107" s="75"/>
      <c r="BZ107" s="75"/>
      <c r="CA107" s="204"/>
      <c r="CB107" s="205"/>
      <c r="CC107" s="72"/>
      <c r="CD107" s="70"/>
      <c r="CE107" s="73"/>
      <c r="CF107" s="74"/>
      <c r="CG107" s="74"/>
      <c r="CH107" s="62"/>
      <c r="CI107" s="75"/>
      <c r="CJ107" s="76"/>
      <c r="CK107" s="216"/>
      <c r="CL107" s="75"/>
      <c r="CM107" s="75"/>
      <c r="CN107" s="204"/>
      <c r="CO107" s="205"/>
      <c r="CP107" s="72"/>
      <c r="CQ107" s="70"/>
      <c r="CR107" s="73"/>
      <c r="CS107" s="74"/>
      <c r="CT107" s="74"/>
      <c r="CU107" s="62"/>
      <c r="CV107" s="75"/>
      <c r="CW107" s="76"/>
      <c r="CX107" s="216"/>
      <c r="CY107" s="75"/>
      <c r="CZ107" s="75"/>
      <c r="DA107" s="204"/>
      <c r="DB107" s="205"/>
      <c r="DC107" s="72"/>
      <c r="DD107" s="70"/>
      <c r="DE107" s="73"/>
      <c r="DF107" s="74"/>
      <c r="DG107" s="74"/>
      <c r="DH107" s="62"/>
      <c r="DI107" s="75"/>
      <c r="DJ107" s="76"/>
      <c r="DK107" s="216"/>
      <c r="DL107" s="75"/>
      <c r="DM107" s="75"/>
      <c r="DN107" s="204"/>
      <c r="DO107" s="205"/>
      <c r="DP107" s="72"/>
      <c r="DQ107" s="70"/>
      <c r="DR107" s="73"/>
      <c r="DS107" s="74"/>
      <c r="DT107" s="74"/>
      <c r="DU107" s="62"/>
      <c r="DV107" s="75"/>
      <c r="DW107" s="76"/>
      <c r="DX107" s="216"/>
      <c r="DY107" s="75"/>
      <c r="DZ107" s="75"/>
      <c r="EA107" s="204"/>
      <c r="EB107" s="205"/>
      <c r="EC107" s="72"/>
      <c r="ED107" s="70"/>
      <c r="EE107" s="73"/>
      <c r="EF107" s="74"/>
      <c r="EG107" s="74"/>
      <c r="EH107" s="62"/>
      <c r="EI107" s="75"/>
      <c r="EJ107" s="76"/>
      <c r="EK107" s="216"/>
      <c r="EL107" s="75"/>
      <c r="EM107" s="75"/>
      <c r="EN107" s="204"/>
      <c r="EO107" s="205"/>
      <c r="EP107" s="72"/>
      <c r="EQ107" s="70"/>
      <c r="ER107" s="73"/>
      <c r="ES107" s="74"/>
      <c r="ET107" s="74"/>
      <c r="EU107" s="62"/>
      <c r="EV107" s="75"/>
      <c r="EW107" s="76"/>
      <c r="EX107" s="216"/>
      <c r="EY107" s="75"/>
      <c r="EZ107" s="75"/>
      <c r="FA107" s="204"/>
      <c r="FB107" s="205"/>
      <c r="FC107" s="72"/>
      <c r="FD107" s="70"/>
      <c r="FE107" s="73"/>
      <c r="FF107" s="74"/>
      <c r="FG107" s="74"/>
      <c r="FH107" s="62"/>
      <c r="FI107" s="75"/>
      <c r="FJ107" s="76"/>
      <c r="FK107" s="216"/>
      <c r="FL107" s="75"/>
      <c r="FM107" s="75"/>
      <c r="FN107" s="204"/>
      <c r="FO107" s="205"/>
      <c r="FP107" s="72"/>
      <c r="FQ107" s="70"/>
      <c r="FR107" s="73"/>
      <c r="FS107" s="74"/>
      <c r="FT107" s="74"/>
      <c r="FU107" s="62"/>
      <c r="FV107" s="75"/>
      <c r="FW107" s="76"/>
      <c r="FX107" s="216"/>
      <c r="FY107" s="75"/>
      <c r="FZ107" s="75"/>
      <c r="GA107" s="204"/>
      <c r="GB107" s="205"/>
      <c r="GC107" s="72"/>
      <c r="GD107" s="70"/>
      <c r="GE107" s="73"/>
      <c r="GF107" s="74"/>
      <c r="GG107" s="74"/>
      <c r="GH107" s="62"/>
      <c r="GI107" s="75"/>
      <c r="GJ107" s="76"/>
      <c r="GK107" s="216"/>
      <c r="GL107" s="75"/>
      <c r="GM107" s="75"/>
      <c r="GN107" s="204"/>
      <c r="GO107" s="205"/>
      <c r="GP107" s="72"/>
      <c r="GQ107" s="70"/>
      <c r="GR107" s="73"/>
      <c r="GS107" s="74"/>
      <c r="GT107" s="74"/>
      <c r="GU107" s="62"/>
      <c r="GV107" s="75"/>
      <c r="GW107" s="76"/>
      <c r="GX107" s="216"/>
      <c r="GY107" s="75"/>
      <c r="GZ107" s="75"/>
      <c r="HA107" s="204"/>
      <c r="HB107" s="205"/>
      <c r="HC107" s="72"/>
      <c r="HD107" s="70"/>
      <c r="HE107" s="73"/>
      <c r="HF107" s="74"/>
      <c r="HG107" s="74"/>
      <c r="HH107" s="62"/>
      <c r="HI107" s="75"/>
      <c r="HJ107" s="76"/>
      <c r="HK107" s="216"/>
      <c r="HL107" s="75"/>
      <c r="HM107" s="75"/>
      <c r="HN107" s="204"/>
      <c r="HO107" s="205"/>
      <c r="HP107" s="72"/>
      <c r="HQ107" s="70"/>
      <c r="HR107" s="73"/>
      <c r="HS107" s="74"/>
      <c r="HT107" s="74"/>
      <c r="HU107" s="62"/>
      <c r="HV107" s="75"/>
      <c r="HW107" s="76"/>
      <c r="HX107" s="216"/>
      <c r="HY107" s="75"/>
      <c r="HZ107" s="75"/>
      <c r="IA107" s="204"/>
      <c r="IB107" s="205"/>
      <c r="IC107" s="72"/>
      <c r="ID107" s="70"/>
      <c r="IE107" s="73"/>
      <c r="IF107" s="74"/>
      <c r="IG107" s="74"/>
      <c r="IH107" s="62"/>
      <c r="II107" s="75"/>
      <c r="IJ107" s="76"/>
      <c r="IK107" s="216"/>
      <c r="IL107" s="75"/>
      <c r="IM107" s="75"/>
      <c r="IN107" s="204"/>
      <c r="IO107" s="205"/>
      <c r="IP107" s="72"/>
      <c r="IQ107" s="70"/>
      <c r="IR107" s="73"/>
      <c r="IS107" s="74"/>
      <c r="IT107" s="74"/>
      <c r="IU107" s="62"/>
      <c r="IV107" s="75"/>
      <c r="IW107" s="76"/>
      <c r="IX107" s="216"/>
      <c r="IY107" s="75"/>
      <c r="IZ107" s="75"/>
      <c r="JA107" s="204"/>
      <c r="JB107" s="205"/>
      <c r="JC107" s="72"/>
      <c r="JD107" s="70"/>
      <c r="JE107" s="73"/>
      <c r="JF107" s="74"/>
      <c r="JG107" s="74"/>
      <c r="JH107" s="62"/>
      <c r="JI107" s="75"/>
      <c r="JJ107" s="76"/>
      <c r="JK107" s="216"/>
      <c r="JL107" s="75"/>
      <c r="JM107" s="75"/>
      <c r="JN107" s="204"/>
      <c r="JO107" s="205"/>
      <c r="JP107" s="72"/>
      <c r="JQ107" s="70"/>
      <c r="JR107" s="73"/>
      <c r="JS107" s="74"/>
      <c r="JT107" s="74"/>
      <c r="JU107" s="62"/>
      <c r="JV107" s="75"/>
      <c r="JW107" s="76"/>
      <c r="JX107" s="216"/>
      <c r="JY107" s="75"/>
      <c r="JZ107" s="75"/>
      <c r="KA107" s="204"/>
      <c r="KB107" s="205"/>
      <c r="KC107" s="72"/>
      <c r="KD107" s="70"/>
      <c r="KE107" s="73"/>
      <c r="KF107" s="74"/>
      <c r="KG107" s="74"/>
      <c r="KH107" s="62"/>
      <c r="KI107" s="75"/>
      <c r="KJ107" s="76"/>
      <c r="KK107" s="216"/>
      <c r="KL107" s="75"/>
      <c r="KM107" s="75"/>
      <c r="KN107" s="204"/>
      <c r="KO107" s="205"/>
      <c r="KP107" s="72"/>
      <c r="KQ107" s="70"/>
      <c r="KR107" s="73"/>
      <c r="KS107" s="74"/>
      <c r="KT107" s="74"/>
      <c r="KU107" s="62"/>
      <c r="KV107" s="75"/>
      <c r="KW107" s="76"/>
      <c r="KX107" s="216"/>
      <c r="KY107" s="75"/>
      <c r="KZ107" s="75"/>
      <c r="LA107" s="204"/>
      <c r="LB107" s="205"/>
      <c r="LC107" s="72"/>
      <c r="LD107" s="70"/>
      <c r="LE107" s="73"/>
      <c r="LF107" s="74"/>
      <c r="LG107" s="74"/>
      <c r="LH107" s="62"/>
      <c r="LI107" s="75"/>
      <c r="LJ107" s="76"/>
      <c r="LK107" s="216"/>
      <c r="LL107" s="75"/>
      <c r="LM107" s="75"/>
      <c r="LN107" s="204"/>
      <c r="LO107" s="205"/>
      <c r="LP107" s="72"/>
      <c r="LQ107" s="70"/>
      <c r="LR107" s="73"/>
      <c r="LS107" s="74"/>
      <c r="LT107" s="74"/>
      <c r="LU107" s="62"/>
      <c r="LV107" s="75"/>
      <c r="LW107" s="76"/>
      <c r="LX107" s="216"/>
      <c r="LY107" s="75"/>
      <c r="LZ107" s="75"/>
      <c r="MA107" s="204"/>
      <c r="MB107" s="205"/>
      <c r="MC107" s="72"/>
      <c r="MD107" s="70"/>
      <c r="ME107" s="73"/>
      <c r="MF107" s="74"/>
      <c r="MG107" s="74"/>
      <c r="MH107" s="62"/>
      <c r="MI107" s="75"/>
      <c r="MJ107" s="76"/>
      <c r="MK107" s="216"/>
      <c r="ML107" s="75"/>
      <c r="MM107" s="75"/>
      <c r="MN107" s="204"/>
      <c r="MO107" s="205"/>
      <c r="MP107" s="72"/>
      <c r="MQ107" s="70"/>
      <c r="MR107" s="73"/>
      <c r="MS107" s="74"/>
      <c r="MT107" s="74"/>
      <c r="MU107" s="62"/>
      <c r="MV107" s="75"/>
      <c r="MW107" s="76"/>
      <c r="MX107" s="216"/>
      <c r="MY107" s="75"/>
      <c r="MZ107" s="75"/>
      <c r="NA107" s="204"/>
      <c r="NB107" s="205"/>
      <c r="NC107" s="72"/>
      <c r="ND107" s="70"/>
      <c r="NE107" s="73"/>
      <c r="NF107" s="74"/>
      <c r="NG107" s="74"/>
      <c r="NH107" s="62"/>
      <c r="NI107" s="75"/>
      <c r="NJ107" s="76"/>
      <c r="NK107" s="216"/>
      <c r="NL107" s="75"/>
      <c r="NM107" s="75"/>
      <c r="NN107" s="204"/>
      <c r="NO107" s="205"/>
      <c r="NP107" s="72"/>
      <c r="NQ107" s="70"/>
      <c r="NR107" s="73"/>
      <c r="NS107" s="74"/>
      <c r="NT107" s="74"/>
      <c r="NU107" s="62"/>
      <c r="NV107" s="75"/>
      <c r="NW107" s="76"/>
      <c r="NX107" s="216"/>
      <c r="NY107" s="75"/>
      <c r="NZ107" s="75"/>
      <c r="OA107" s="204"/>
      <c r="OB107" s="205"/>
      <c r="OC107" s="72"/>
      <c r="OD107" s="70"/>
      <c r="OE107" s="73"/>
      <c r="OF107" s="74"/>
      <c r="OG107" s="74"/>
      <c r="OH107" s="62"/>
      <c r="OI107" s="75"/>
      <c r="OJ107" s="76"/>
      <c r="OK107" s="216"/>
      <c r="OL107" s="75"/>
      <c r="OM107" s="75"/>
      <c r="ON107" s="204"/>
      <c r="OO107" s="205"/>
      <c r="OP107" s="72"/>
      <c r="OQ107" s="70"/>
      <c r="OR107" s="73"/>
      <c r="OS107" s="74"/>
      <c r="OT107" s="74"/>
      <c r="OU107" s="62"/>
      <c r="OV107" s="75"/>
      <c r="OW107" s="76"/>
      <c r="OX107" s="216"/>
      <c r="OY107" s="75"/>
      <c r="OZ107" s="75"/>
      <c r="PA107" s="204"/>
      <c r="PB107" s="205"/>
      <c r="PC107" s="72"/>
      <c r="PD107" s="70"/>
      <c r="PE107" s="73"/>
      <c r="PF107" s="74"/>
      <c r="PG107" s="74"/>
      <c r="PH107" s="62"/>
      <c r="PI107" s="75"/>
      <c r="PJ107" s="76"/>
      <c r="PK107" s="216"/>
      <c r="PL107" s="75"/>
      <c r="PM107" s="75"/>
      <c r="PN107" s="204"/>
      <c r="PO107" s="205"/>
      <c r="PP107" s="72"/>
      <c r="PQ107" s="70"/>
      <c r="PR107" s="73"/>
      <c r="PS107" s="74"/>
      <c r="PT107" s="74"/>
      <c r="PU107" s="62"/>
      <c r="PV107" s="75"/>
      <c r="PW107" s="76"/>
      <c r="PX107" s="216"/>
      <c r="PY107" s="75"/>
      <c r="PZ107" s="75"/>
      <c r="QA107" s="204"/>
      <c r="QB107" s="205"/>
      <c r="QC107" s="72"/>
      <c r="QD107" s="70"/>
      <c r="QE107" s="73"/>
      <c r="QF107" s="74"/>
      <c r="QG107" s="74"/>
      <c r="QH107" s="62"/>
      <c r="QI107" s="75"/>
      <c r="QJ107" s="76"/>
      <c r="QK107" s="216"/>
      <c r="QL107" s="75"/>
      <c r="QM107" s="75"/>
      <c r="QN107" s="204"/>
      <c r="QO107" s="205"/>
      <c r="QP107" s="72"/>
      <c r="QQ107" s="70"/>
      <c r="QR107" s="73"/>
      <c r="QS107" s="74"/>
      <c r="QT107" s="74"/>
      <c r="QU107" s="62"/>
      <c r="QV107" s="75"/>
      <c r="QW107" s="76"/>
      <c r="QX107" s="216"/>
      <c r="QY107" s="75"/>
      <c r="QZ107" s="75"/>
      <c r="RA107" s="204"/>
      <c r="RB107" s="205"/>
      <c r="RC107" s="72"/>
      <c r="RD107" s="70"/>
      <c r="RE107" s="73"/>
      <c r="RF107" s="74"/>
      <c r="RG107" s="74"/>
      <c r="RH107" s="62"/>
      <c r="RI107" s="75"/>
      <c r="RJ107" s="76"/>
      <c r="RK107" s="216"/>
      <c r="RL107" s="75"/>
      <c r="RM107" s="75"/>
      <c r="RN107" s="204"/>
      <c r="RO107" s="205"/>
      <c r="RP107" s="72"/>
      <c r="RQ107" s="70"/>
      <c r="RR107" s="73"/>
      <c r="RS107" s="74"/>
      <c r="RT107" s="74"/>
      <c r="RU107" s="62"/>
      <c r="RV107" s="75"/>
      <c r="RW107" s="76"/>
      <c r="RX107" s="216"/>
      <c r="RY107" s="75"/>
      <c r="RZ107" s="75"/>
      <c r="SA107" s="204"/>
      <c r="SB107" s="205"/>
      <c r="SC107" s="72"/>
      <c r="SD107" s="70"/>
      <c r="SE107" s="73"/>
      <c r="SF107" s="74"/>
      <c r="SG107" s="74"/>
      <c r="SH107" s="62"/>
      <c r="SI107" s="75"/>
      <c r="SJ107" s="76"/>
      <c r="SK107" s="216"/>
      <c r="SL107" s="75"/>
      <c r="SM107" s="75"/>
      <c r="SN107" s="204"/>
      <c r="SO107" s="205"/>
      <c r="SP107" s="72"/>
      <c r="SQ107" s="70"/>
      <c r="SR107" s="73"/>
      <c r="SS107" s="74"/>
      <c r="ST107" s="74"/>
      <c r="SU107" s="62"/>
      <c r="SV107" s="75"/>
      <c r="SW107" s="76"/>
      <c r="SX107" s="216"/>
      <c r="SY107" s="75"/>
      <c r="SZ107" s="75"/>
      <c r="TA107" s="204"/>
      <c r="TB107" s="205"/>
      <c r="TC107" s="72"/>
      <c r="TD107" s="70"/>
      <c r="TE107" s="73"/>
      <c r="TF107" s="74"/>
      <c r="TG107" s="74"/>
      <c r="TH107" s="62"/>
      <c r="TI107" s="75"/>
      <c r="TJ107" s="76"/>
      <c r="TK107" s="216"/>
      <c r="TL107" s="75"/>
      <c r="TM107" s="75"/>
      <c r="TN107" s="204"/>
      <c r="TO107" s="205"/>
      <c r="TP107" s="72"/>
      <c r="TQ107" s="70"/>
      <c r="TR107" s="73"/>
      <c r="TS107" s="74"/>
      <c r="TT107" s="74"/>
      <c r="TU107" s="62"/>
      <c r="TV107" s="75"/>
      <c r="TW107" s="76"/>
      <c r="TX107" s="216"/>
      <c r="TY107" s="75"/>
      <c r="TZ107" s="75"/>
      <c r="UA107" s="204"/>
      <c r="UB107" s="205"/>
      <c r="UC107" s="72"/>
      <c r="UD107" s="70"/>
      <c r="UE107" s="73"/>
      <c r="UF107" s="74"/>
      <c r="UG107" s="74"/>
      <c r="UH107" s="62"/>
      <c r="UI107" s="75"/>
      <c r="UJ107" s="76"/>
      <c r="UK107" s="216"/>
      <c r="UL107" s="75"/>
      <c r="UM107" s="75"/>
      <c r="UN107" s="204"/>
      <c r="UO107" s="205"/>
      <c r="UP107" s="72"/>
      <c r="UQ107" s="70"/>
      <c r="UR107" s="73"/>
      <c r="US107" s="74"/>
      <c r="UT107" s="74"/>
      <c r="UU107" s="62"/>
      <c r="UV107" s="75"/>
      <c r="UW107" s="76"/>
      <c r="UX107" s="216"/>
      <c r="UY107" s="75"/>
      <c r="UZ107" s="75"/>
      <c r="VA107" s="204"/>
      <c r="VB107" s="205"/>
      <c r="VC107" s="72"/>
      <c r="VD107" s="70"/>
      <c r="VE107" s="73"/>
      <c r="VF107" s="74"/>
      <c r="VG107" s="74"/>
      <c r="VH107" s="62"/>
      <c r="VI107" s="75"/>
      <c r="VJ107" s="76"/>
      <c r="VK107" s="216"/>
      <c r="VL107" s="75"/>
      <c r="VM107" s="75"/>
      <c r="VN107" s="204"/>
      <c r="VO107" s="205"/>
      <c r="VP107" s="72"/>
      <c r="VQ107" s="70"/>
      <c r="VR107" s="73"/>
      <c r="VS107" s="74"/>
      <c r="VT107" s="74"/>
      <c r="VU107" s="62"/>
      <c r="VV107" s="75"/>
      <c r="VW107" s="76"/>
      <c r="VX107" s="216"/>
      <c r="VY107" s="75"/>
      <c r="VZ107" s="75"/>
      <c r="WA107" s="204"/>
      <c r="WB107" s="205"/>
      <c r="WC107" s="72"/>
      <c r="WD107" s="70"/>
      <c r="WE107" s="73"/>
      <c r="WF107" s="74"/>
      <c r="WG107" s="74"/>
      <c r="WH107" s="62"/>
      <c r="WI107" s="75"/>
      <c r="WJ107" s="76"/>
      <c r="WK107" s="216"/>
      <c r="WL107" s="75"/>
      <c r="WM107" s="75"/>
      <c r="WN107" s="204"/>
      <c r="WO107" s="205"/>
      <c r="WP107" s="72"/>
      <c r="WQ107" s="70"/>
      <c r="WR107" s="73"/>
      <c r="WS107" s="74"/>
      <c r="WT107" s="74"/>
      <c r="WU107" s="62"/>
      <c r="WV107" s="75"/>
      <c r="WW107" s="76"/>
      <c r="WX107" s="216"/>
      <c r="WY107" s="75"/>
      <c r="WZ107" s="75"/>
      <c r="XA107" s="204"/>
      <c r="XB107" s="205"/>
      <c r="XC107" s="72"/>
      <c r="XD107" s="70"/>
      <c r="XE107" s="73"/>
      <c r="XF107" s="74"/>
      <c r="XG107" s="74"/>
      <c r="XH107" s="62"/>
      <c r="XI107" s="75"/>
      <c r="XJ107" s="76"/>
      <c r="XK107" s="216"/>
      <c r="XL107" s="75"/>
      <c r="XM107" s="75"/>
      <c r="XN107" s="204"/>
      <c r="XO107" s="205"/>
      <c r="XP107" s="72"/>
      <c r="XQ107" s="70"/>
      <c r="XR107" s="73"/>
      <c r="XS107" s="74"/>
      <c r="XT107" s="74"/>
      <c r="XU107" s="62"/>
      <c r="XV107" s="75"/>
      <c r="XW107" s="76"/>
      <c r="XX107" s="216"/>
      <c r="XY107" s="75"/>
      <c r="XZ107" s="75"/>
      <c r="YA107" s="204"/>
      <c r="YB107" s="205"/>
      <c r="YC107" s="72"/>
      <c r="YD107" s="70"/>
      <c r="YE107" s="73"/>
      <c r="YF107" s="74"/>
      <c r="YG107" s="74"/>
      <c r="YH107" s="62"/>
      <c r="YI107" s="75"/>
      <c r="YJ107" s="76"/>
      <c r="YK107" s="216"/>
      <c r="YL107" s="75"/>
      <c r="YM107" s="75"/>
      <c r="YN107" s="204"/>
      <c r="YO107" s="205"/>
      <c r="YP107" s="72"/>
      <c r="YQ107" s="70"/>
      <c r="YR107" s="73"/>
      <c r="YS107" s="74"/>
      <c r="YT107" s="74"/>
      <c r="YU107" s="62"/>
      <c r="YV107" s="75"/>
      <c r="YW107" s="76"/>
      <c r="YX107" s="216"/>
      <c r="YY107" s="75"/>
      <c r="YZ107" s="75"/>
      <c r="ZA107" s="204"/>
      <c r="ZB107" s="205"/>
      <c r="ZC107" s="72"/>
      <c r="ZD107" s="70"/>
      <c r="ZE107" s="73"/>
      <c r="ZF107" s="74"/>
      <c r="ZG107" s="74"/>
      <c r="ZH107" s="62"/>
      <c r="ZI107" s="75"/>
      <c r="ZJ107" s="76"/>
      <c r="ZK107" s="216"/>
      <c r="ZL107" s="75"/>
      <c r="ZM107" s="75"/>
      <c r="ZN107" s="204"/>
      <c r="ZO107" s="205"/>
      <c r="ZP107" s="72"/>
      <c r="ZQ107" s="70"/>
      <c r="ZR107" s="73"/>
      <c r="ZS107" s="74"/>
      <c r="ZT107" s="74"/>
      <c r="ZU107" s="62"/>
      <c r="ZV107" s="75"/>
      <c r="ZW107" s="76"/>
      <c r="ZX107" s="216"/>
      <c r="ZY107" s="75"/>
      <c r="ZZ107" s="75"/>
      <c r="AAA107" s="204"/>
      <c r="AAB107" s="205"/>
      <c r="AAC107" s="72"/>
      <c r="AAD107" s="70"/>
      <c r="AAE107" s="73"/>
      <c r="AAF107" s="74"/>
      <c r="AAG107" s="74"/>
      <c r="AAH107" s="62"/>
      <c r="AAI107" s="75"/>
      <c r="AAJ107" s="76"/>
      <c r="AAK107" s="216"/>
      <c r="AAL107" s="75"/>
      <c r="AAM107" s="75"/>
      <c r="AAN107" s="204"/>
      <c r="AAO107" s="205"/>
      <c r="AAP107" s="72"/>
      <c r="AAQ107" s="70"/>
      <c r="AAR107" s="73"/>
      <c r="AAS107" s="74"/>
      <c r="AAT107" s="74"/>
      <c r="AAU107" s="62"/>
      <c r="AAV107" s="75"/>
      <c r="AAW107" s="76"/>
      <c r="AAX107" s="216"/>
      <c r="AAY107" s="75"/>
      <c r="AAZ107" s="75"/>
      <c r="ABA107" s="204"/>
      <c r="ABB107" s="205"/>
      <c r="ABC107" s="72"/>
      <c r="ABD107" s="70"/>
      <c r="ABE107" s="73"/>
      <c r="ABF107" s="74"/>
      <c r="ABG107" s="74"/>
      <c r="ABH107" s="62"/>
      <c r="ABI107" s="75"/>
      <c r="ABJ107" s="76"/>
      <c r="ABK107" s="216"/>
      <c r="ABL107" s="75"/>
      <c r="ABM107" s="75"/>
      <c r="ABN107" s="204"/>
      <c r="ABO107" s="205"/>
      <c r="ABP107" s="72"/>
      <c r="ABQ107" s="70"/>
      <c r="ABR107" s="73"/>
      <c r="ABS107" s="74"/>
      <c r="ABT107" s="74"/>
      <c r="ABU107" s="62"/>
      <c r="ABV107" s="75"/>
      <c r="ABW107" s="76"/>
      <c r="ABX107" s="216"/>
      <c r="ABY107" s="75"/>
      <c r="ABZ107" s="75"/>
      <c r="ACA107" s="204"/>
      <c r="ACB107" s="205"/>
      <c r="ACC107" s="72"/>
      <c r="ACD107" s="70"/>
      <c r="ACE107" s="73"/>
      <c r="ACF107" s="74"/>
      <c r="ACG107" s="74"/>
      <c r="ACH107" s="62"/>
      <c r="ACI107" s="75"/>
      <c r="ACJ107" s="76"/>
      <c r="ACK107" s="216"/>
      <c r="ACL107" s="75"/>
      <c r="ACM107" s="75"/>
      <c r="ACN107" s="204"/>
      <c r="ACO107" s="205"/>
      <c r="ACP107" s="72"/>
      <c r="ACQ107" s="70"/>
      <c r="ACR107" s="73"/>
      <c r="ACS107" s="74"/>
      <c r="ACT107" s="74"/>
      <c r="ACU107" s="62"/>
      <c r="ACV107" s="75"/>
      <c r="ACW107" s="76"/>
      <c r="ACX107" s="216"/>
      <c r="ACY107" s="75"/>
      <c r="ACZ107" s="75"/>
      <c r="ADA107" s="204"/>
      <c r="ADB107" s="205"/>
      <c r="ADC107" s="72"/>
      <c r="ADD107" s="70"/>
      <c r="ADE107" s="73"/>
      <c r="ADF107" s="74"/>
      <c r="ADG107" s="74"/>
      <c r="ADH107" s="62"/>
      <c r="ADI107" s="75"/>
      <c r="ADJ107" s="76"/>
      <c r="ADK107" s="216"/>
      <c r="ADL107" s="75"/>
      <c r="ADM107" s="75"/>
      <c r="ADN107" s="204"/>
      <c r="ADO107" s="205"/>
      <c r="ADP107" s="72"/>
      <c r="ADQ107" s="70"/>
      <c r="ADR107" s="73"/>
      <c r="ADS107" s="74"/>
      <c r="ADT107" s="74"/>
      <c r="ADU107" s="62"/>
      <c r="ADV107" s="75"/>
      <c r="ADW107" s="76"/>
      <c r="ADX107" s="216"/>
      <c r="ADY107" s="75"/>
      <c r="ADZ107" s="75"/>
      <c r="AEA107" s="204"/>
      <c r="AEB107" s="205"/>
      <c r="AEC107" s="72"/>
      <c r="AED107" s="70"/>
      <c r="AEE107" s="73"/>
      <c r="AEF107" s="74"/>
      <c r="AEG107" s="74"/>
      <c r="AEH107" s="62"/>
      <c r="AEI107" s="75"/>
      <c r="AEJ107" s="76"/>
      <c r="AEK107" s="216"/>
      <c r="AEL107" s="75"/>
      <c r="AEM107" s="75"/>
      <c r="AEN107" s="204"/>
      <c r="AEO107" s="205"/>
      <c r="AEP107" s="72"/>
      <c r="AEQ107" s="70"/>
      <c r="AER107" s="73"/>
      <c r="AES107" s="74"/>
      <c r="AET107" s="74"/>
      <c r="AEU107" s="62"/>
      <c r="AEV107" s="75"/>
      <c r="AEW107" s="76"/>
      <c r="AEX107" s="216"/>
      <c r="AEY107" s="75"/>
      <c r="AEZ107" s="75"/>
      <c r="AFA107" s="204"/>
      <c r="AFB107" s="205"/>
      <c r="AFC107" s="72"/>
      <c r="AFD107" s="70"/>
      <c r="AFE107" s="73"/>
      <c r="AFF107" s="74"/>
      <c r="AFG107" s="74"/>
      <c r="AFH107" s="62"/>
      <c r="AFI107" s="75"/>
      <c r="AFJ107" s="76"/>
      <c r="AFK107" s="216"/>
      <c r="AFL107" s="75"/>
      <c r="AFM107" s="75"/>
      <c r="AFN107" s="204"/>
      <c r="AFO107" s="205"/>
      <c r="AFP107" s="72"/>
      <c r="AFQ107" s="70"/>
      <c r="AFR107" s="73"/>
      <c r="AFS107" s="74"/>
      <c r="AFT107" s="74"/>
      <c r="AFU107" s="62"/>
      <c r="AFV107" s="75"/>
      <c r="AFW107" s="76"/>
      <c r="AFX107" s="216"/>
      <c r="AFY107" s="75"/>
      <c r="AFZ107" s="75"/>
      <c r="AGA107" s="204"/>
      <c r="AGB107" s="205"/>
      <c r="AGC107" s="72"/>
      <c r="AGD107" s="70"/>
      <c r="AGE107" s="73"/>
      <c r="AGF107" s="74"/>
      <c r="AGG107" s="74"/>
      <c r="AGH107" s="62"/>
      <c r="AGI107" s="75"/>
      <c r="AGJ107" s="76"/>
      <c r="AGK107" s="216"/>
      <c r="AGL107" s="75"/>
      <c r="AGM107" s="75"/>
      <c r="AGN107" s="204"/>
      <c r="AGO107" s="205"/>
      <c r="AGP107" s="72"/>
      <c r="AGQ107" s="70"/>
      <c r="AGR107" s="73"/>
      <c r="AGS107" s="74"/>
      <c r="AGT107" s="74"/>
      <c r="AGU107" s="62"/>
      <c r="AGV107" s="75"/>
      <c r="AGW107" s="76"/>
      <c r="AGX107" s="216"/>
      <c r="AGY107" s="75"/>
      <c r="AGZ107" s="75"/>
      <c r="AHA107" s="204"/>
      <c r="AHB107" s="205"/>
      <c r="AHC107" s="72"/>
      <c r="AHD107" s="70"/>
      <c r="AHE107" s="73"/>
      <c r="AHF107" s="74"/>
      <c r="AHG107" s="74"/>
      <c r="AHH107" s="62"/>
      <c r="AHI107" s="75"/>
      <c r="AHJ107" s="76"/>
      <c r="AHK107" s="216"/>
      <c r="AHL107" s="75"/>
      <c r="AHM107" s="75"/>
      <c r="AHN107" s="204"/>
      <c r="AHO107" s="205"/>
      <c r="AHP107" s="72"/>
      <c r="AHQ107" s="70"/>
      <c r="AHR107" s="73"/>
      <c r="AHS107" s="74"/>
      <c r="AHT107" s="74"/>
      <c r="AHU107" s="62"/>
      <c r="AHV107" s="75"/>
      <c r="AHW107" s="76"/>
      <c r="AHX107" s="216"/>
      <c r="AHY107" s="75"/>
      <c r="AHZ107" s="75"/>
      <c r="AIA107" s="204"/>
      <c r="AIB107" s="205"/>
      <c r="AIC107" s="72"/>
      <c r="AID107" s="70"/>
      <c r="AIE107" s="73"/>
      <c r="AIF107" s="74"/>
      <c r="AIG107" s="74"/>
      <c r="AIH107" s="62"/>
      <c r="AII107" s="75"/>
      <c r="AIJ107" s="76"/>
      <c r="AIK107" s="216"/>
      <c r="AIL107" s="75"/>
      <c r="AIM107" s="75"/>
      <c r="AIN107" s="204"/>
      <c r="AIO107" s="205"/>
      <c r="AIP107" s="72"/>
      <c r="AIQ107" s="70"/>
      <c r="AIR107" s="73"/>
      <c r="AIS107" s="74"/>
      <c r="AIT107" s="74"/>
      <c r="AIU107" s="62"/>
      <c r="AIV107" s="75"/>
      <c r="AIW107" s="76"/>
      <c r="AIX107" s="216"/>
      <c r="AIY107" s="75"/>
      <c r="AIZ107" s="75"/>
      <c r="AJA107" s="204"/>
      <c r="AJB107" s="205"/>
      <c r="AJC107" s="72"/>
      <c r="AJD107" s="70"/>
      <c r="AJE107" s="73"/>
      <c r="AJF107" s="74"/>
      <c r="AJG107" s="74"/>
      <c r="AJH107" s="62"/>
      <c r="AJI107" s="75"/>
      <c r="AJJ107" s="76"/>
      <c r="AJK107" s="216"/>
      <c r="AJL107" s="75"/>
      <c r="AJM107" s="75"/>
      <c r="AJN107" s="204"/>
      <c r="AJO107" s="205"/>
      <c r="AJP107" s="72"/>
      <c r="AJQ107" s="70"/>
      <c r="AJR107" s="73"/>
      <c r="AJS107" s="74"/>
      <c r="AJT107" s="74"/>
      <c r="AJU107" s="62"/>
      <c r="AJV107" s="75"/>
      <c r="AJW107" s="76"/>
      <c r="AJX107" s="216"/>
      <c r="AJY107" s="75"/>
      <c r="AJZ107" s="75"/>
      <c r="AKA107" s="204"/>
      <c r="AKB107" s="205"/>
      <c r="AKC107" s="72"/>
      <c r="AKD107" s="70"/>
      <c r="AKE107" s="73"/>
      <c r="AKF107" s="74"/>
      <c r="AKG107" s="74"/>
      <c r="AKH107" s="62"/>
      <c r="AKI107" s="75"/>
      <c r="AKJ107" s="76"/>
      <c r="AKK107" s="216"/>
      <c r="AKL107" s="75"/>
      <c r="AKM107" s="75"/>
      <c r="AKN107" s="204"/>
      <c r="AKO107" s="205"/>
      <c r="AKP107" s="72"/>
      <c r="AKQ107" s="70"/>
      <c r="AKR107" s="73"/>
      <c r="AKS107" s="74"/>
      <c r="AKT107" s="74"/>
      <c r="AKU107" s="62"/>
      <c r="AKV107" s="75"/>
      <c r="AKW107" s="76"/>
      <c r="AKX107" s="216"/>
      <c r="AKY107" s="75"/>
      <c r="AKZ107" s="75"/>
      <c r="ALA107" s="204"/>
      <c r="ALB107" s="205"/>
      <c r="ALC107" s="72"/>
      <c r="ALD107" s="70"/>
      <c r="ALE107" s="73"/>
      <c r="ALF107" s="74"/>
      <c r="ALG107" s="74"/>
      <c r="ALH107" s="62"/>
      <c r="ALI107" s="75"/>
      <c r="ALJ107" s="76"/>
      <c r="ALK107" s="216"/>
      <c r="ALL107" s="75"/>
      <c r="ALM107" s="75"/>
      <c r="ALN107" s="204"/>
      <c r="ALO107" s="205"/>
      <c r="ALP107" s="72"/>
      <c r="ALQ107" s="70"/>
      <c r="ALR107" s="73"/>
      <c r="ALS107" s="74"/>
      <c r="ALT107" s="74"/>
      <c r="ALU107" s="62"/>
      <c r="ALV107" s="75"/>
      <c r="ALW107" s="76"/>
      <c r="ALX107" s="216"/>
      <c r="ALY107" s="75"/>
      <c r="ALZ107" s="75"/>
      <c r="AMA107" s="204"/>
      <c r="AMB107" s="205"/>
      <c r="AMC107" s="72"/>
      <c r="AMD107" s="70"/>
      <c r="AME107" s="73"/>
      <c r="AMF107" s="74"/>
      <c r="AMG107" s="74"/>
      <c r="AMH107" s="62"/>
      <c r="AMI107" s="75"/>
      <c r="AMJ107" s="76"/>
      <c r="AMK107" s="216"/>
      <c r="AML107" s="75"/>
      <c r="AMM107" s="75"/>
      <c r="AMN107" s="204"/>
      <c r="AMO107" s="205"/>
      <c r="AMP107" s="72"/>
      <c r="AMQ107" s="70"/>
      <c r="AMR107" s="73"/>
      <c r="AMS107" s="74"/>
      <c r="AMT107" s="74"/>
      <c r="AMU107" s="62"/>
      <c r="AMV107" s="75"/>
      <c r="AMW107" s="76"/>
      <c r="AMX107" s="216"/>
      <c r="AMY107" s="75"/>
      <c r="AMZ107" s="75"/>
      <c r="ANA107" s="204"/>
      <c r="ANB107" s="205"/>
      <c r="ANC107" s="72"/>
      <c r="AND107" s="70"/>
      <c r="ANE107" s="73"/>
      <c r="ANF107" s="74"/>
      <c r="ANG107" s="74"/>
      <c r="ANH107" s="62"/>
      <c r="ANI107" s="75"/>
      <c r="ANJ107" s="76"/>
      <c r="ANK107" s="216"/>
      <c r="ANL107" s="75"/>
      <c r="ANM107" s="75"/>
      <c r="ANN107" s="204"/>
      <c r="ANO107" s="205"/>
      <c r="ANP107" s="72"/>
      <c r="ANQ107" s="70"/>
      <c r="ANR107" s="73"/>
      <c r="ANS107" s="74"/>
      <c r="ANT107" s="74"/>
      <c r="ANU107" s="62"/>
      <c r="ANV107" s="75"/>
      <c r="ANW107" s="76"/>
      <c r="ANX107" s="216"/>
      <c r="ANY107" s="75"/>
      <c r="ANZ107" s="75"/>
      <c r="AOA107" s="204"/>
      <c r="AOB107" s="205"/>
      <c r="AOC107" s="72"/>
      <c r="AOD107" s="70"/>
      <c r="AOE107" s="73"/>
      <c r="AOF107" s="74"/>
      <c r="AOG107" s="74"/>
      <c r="AOH107" s="62"/>
      <c r="AOI107" s="75"/>
      <c r="AOJ107" s="76"/>
      <c r="AOK107" s="216"/>
      <c r="AOL107" s="75"/>
      <c r="AOM107" s="75"/>
      <c r="AON107" s="204"/>
      <c r="AOO107" s="205"/>
      <c r="AOP107" s="72"/>
      <c r="AOQ107" s="70"/>
      <c r="AOR107" s="73"/>
      <c r="AOS107" s="74"/>
      <c r="AOT107" s="74"/>
      <c r="AOU107" s="62"/>
      <c r="AOV107" s="75"/>
      <c r="AOW107" s="76"/>
      <c r="AOX107" s="216"/>
      <c r="AOY107" s="75"/>
      <c r="AOZ107" s="75"/>
      <c r="APA107" s="204"/>
      <c r="APB107" s="205"/>
      <c r="APC107" s="72"/>
      <c r="APD107" s="70"/>
      <c r="APE107" s="73"/>
      <c r="APF107" s="74"/>
      <c r="APG107" s="74"/>
      <c r="APH107" s="62"/>
      <c r="API107" s="75"/>
      <c r="APJ107" s="76"/>
      <c r="APK107" s="216"/>
      <c r="APL107" s="75"/>
      <c r="APM107" s="75"/>
      <c r="APN107" s="204"/>
      <c r="APO107" s="205"/>
      <c r="APP107" s="72"/>
      <c r="APQ107" s="70"/>
      <c r="APR107" s="73"/>
      <c r="APS107" s="74"/>
      <c r="APT107" s="74"/>
      <c r="APU107" s="62"/>
      <c r="APV107" s="75"/>
      <c r="APW107" s="76"/>
      <c r="APX107" s="216"/>
      <c r="APY107" s="75"/>
      <c r="APZ107" s="75"/>
      <c r="AQA107" s="204"/>
      <c r="AQB107" s="205"/>
      <c r="AQC107" s="72"/>
      <c r="AQD107" s="70"/>
      <c r="AQE107" s="73"/>
      <c r="AQF107" s="74"/>
      <c r="AQG107" s="74"/>
      <c r="AQH107" s="62"/>
      <c r="AQI107" s="75"/>
      <c r="AQJ107" s="76"/>
      <c r="AQK107" s="216"/>
      <c r="AQL107" s="75"/>
      <c r="AQM107" s="75"/>
      <c r="AQN107" s="204"/>
      <c r="AQO107" s="205"/>
      <c r="AQP107" s="72"/>
      <c r="AQQ107" s="70"/>
      <c r="AQR107" s="73"/>
      <c r="AQS107" s="74"/>
      <c r="AQT107" s="74"/>
      <c r="AQU107" s="62"/>
      <c r="AQV107" s="75"/>
      <c r="AQW107" s="76"/>
      <c r="AQX107" s="216"/>
      <c r="AQY107" s="75"/>
      <c r="AQZ107" s="75"/>
      <c r="ARA107" s="204"/>
      <c r="ARB107" s="205"/>
      <c r="ARC107" s="72"/>
      <c r="ARD107" s="70"/>
      <c r="ARE107" s="73"/>
      <c r="ARF107" s="74"/>
      <c r="ARG107" s="74"/>
      <c r="ARH107" s="62"/>
      <c r="ARI107" s="75"/>
      <c r="ARJ107" s="76"/>
      <c r="ARK107" s="216"/>
      <c r="ARL107" s="75"/>
      <c r="ARM107" s="75"/>
      <c r="ARN107" s="204"/>
      <c r="ARO107" s="205"/>
      <c r="ARP107" s="72"/>
      <c r="ARQ107" s="70"/>
      <c r="ARR107" s="73"/>
      <c r="ARS107" s="74"/>
      <c r="ART107" s="74"/>
      <c r="ARU107" s="62"/>
      <c r="ARV107" s="75"/>
      <c r="ARW107" s="76"/>
      <c r="ARX107" s="216"/>
      <c r="ARY107" s="75"/>
      <c r="ARZ107" s="75"/>
      <c r="ASA107" s="204"/>
      <c r="ASB107" s="205"/>
      <c r="ASC107" s="72"/>
      <c r="ASD107" s="70"/>
      <c r="ASE107" s="73"/>
      <c r="ASF107" s="74"/>
      <c r="ASG107" s="74"/>
      <c r="ASH107" s="62"/>
      <c r="ASI107" s="75"/>
      <c r="ASJ107" s="76"/>
      <c r="ASK107" s="216"/>
      <c r="ASL107" s="75"/>
      <c r="ASM107" s="75"/>
      <c r="ASN107" s="204"/>
      <c r="ASO107" s="205"/>
      <c r="ASP107" s="72"/>
      <c r="ASQ107" s="70"/>
      <c r="ASR107" s="73"/>
      <c r="ASS107" s="74"/>
      <c r="AST107" s="74"/>
      <c r="ASU107" s="62"/>
      <c r="ASV107" s="75"/>
      <c r="ASW107" s="76"/>
      <c r="ASX107" s="216"/>
      <c r="ASY107" s="75"/>
      <c r="ASZ107" s="75"/>
      <c r="ATA107" s="204"/>
      <c r="ATB107" s="205"/>
      <c r="ATC107" s="72"/>
      <c r="ATD107" s="70"/>
      <c r="ATE107" s="73"/>
      <c r="ATF107" s="74"/>
      <c r="ATG107" s="74"/>
      <c r="ATH107" s="62"/>
      <c r="ATI107" s="75"/>
      <c r="ATJ107" s="76"/>
      <c r="ATK107" s="216"/>
      <c r="ATL107" s="75"/>
      <c r="ATM107" s="75"/>
      <c r="ATN107" s="204"/>
      <c r="ATO107" s="205"/>
      <c r="ATP107" s="72"/>
      <c r="ATQ107" s="70"/>
      <c r="ATR107" s="73"/>
      <c r="ATS107" s="74"/>
      <c r="ATT107" s="74"/>
      <c r="ATU107" s="62"/>
      <c r="ATV107" s="75"/>
      <c r="ATW107" s="76"/>
      <c r="ATX107" s="216"/>
      <c r="ATY107" s="75"/>
      <c r="ATZ107" s="75"/>
      <c r="AUA107" s="204"/>
      <c r="AUB107" s="205"/>
      <c r="AUC107" s="72"/>
      <c r="AUD107" s="70"/>
      <c r="AUE107" s="73"/>
      <c r="AUF107" s="74"/>
      <c r="AUG107" s="74"/>
      <c r="AUH107" s="62"/>
      <c r="AUI107" s="75"/>
      <c r="AUJ107" s="76"/>
      <c r="AUK107" s="216"/>
      <c r="AUL107" s="75"/>
      <c r="AUM107" s="75"/>
      <c r="AUN107" s="204"/>
      <c r="AUO107" s="205"/>
      <c r="AUP107" s="72"/>
      <c r="AUQ107" s="70"/>
      <c r="AUR107" s="73"/>
      <c r="AUS107" s="74"/>
      <c r="AUT107" s="74"/>
      <c r="AUU107" s="62"/>
      <c r="AUV107" s="75"/>
      <c r="AUW107" s="76"/>
      <c r="AUX107" s="216"/>
      <c r="AUY107" s="75"/>
      <c r="AUZ107" s="75"/>
      <c r="AVA107" s="204"/>
      <c r="AVB107" s="205"/>
      <c r="AVC107" s="72"/>
      <c r="AVD107" s="70"/>
      <c r="AVE107" s="73"/>
      <c r="AVF107" s="74"/>
      <c r="AVG107" s="74"/>
      <c r="AVH107" s="62"/>
      <c r="AVI107" s="75"/>
      <c r="AVJ107" s="76"/>
      <c r="AVK107" s="216"/>
      <c r="AVL107" s="75"/>
      <c r="AVM107" s="75"/>
      <c r="AVN107" s="204"/>
      <c r="AVO107" s="205"/>
      <c r="AVP107" s="72"/>
      <c r="AVQ107" s="70"/>
      <c r="AVR107" s="73"/>
      <c r="AVS107" s="74"/>
      <c r="AVT107" s="74"/>
      <c r="AVU107" s="62"/>
      <c r="AVV107" s="75"/>
      <c r="AVW107" s="76"/>
      <c r="AVX107" s="216"/>
      <c r="AVY107" s="75"/>
      <c r="AVZ107" s="75"/>
      <c r="AWA107" s="204"/>
      <c r="AWB107" s="205"/>
      <c r="AWC107" s="72"/>
      <c r="AWD107" s="70"/>
      <c r="AWE107" s="73"/>
      <c r="AWF107" s="74"/>
      <c r="AWG107" s="74"/>
      <c r="AWH107" s="62"/>
      <c r="AWI107" s="75"/>
      <c r="AWJ107" s="76"/>
      <c r="AWK107" s="216"/>
      <c r="AWL107" s="75"/>
      <c r="AWM107" s="75"/>
      <c r="AWN107" s="204"/>
      <c r="AWO107" s="205"/>
      <c r="AWP107" s="72"/>
      <c r="AWQ107" s="70"/>
      <c r="AWR107" s="73"/>
      <c r="AWS107" s="74"/>
      <c r="AWT107" s="74"/>
      <c r="AWU107" s="62"/>
      <c r="AWV107" s="75"/>
      <c r="AWW107" s="76"/>
      <c r="AWX107" s="216"/>
      <c r="AWY107" s="75"/>
      <c r="AWZ107" s="75"/>
      <c r="AXA107" s="204"/>
      <c r="AXB107" s="205"/>
      <c r="AXC107" s="72"/>
      <c r="AXD107" s="70"/>
      <c r="AXE107" s="73"/>
      <c r="AXF107" s="74"/>
      <c r="AXG107" s="74"/>
      <c r="AXH107" s="62"/>
      <c r="AXI107" s="75"/>
      <c r="AXJ107" s="76"/>
      <c r="AXK107" s="216"/>
      <c r="AXL107" s="75"/>
      <c r="AXM107" s="75"/>
      <c r="AXN107" s="204"/>
      <c r="AXO107" s="205"/>
      <c r="AXP107" s="72"/>
      <c r="AXQ107" s="70"/>
      <c r="AXR107" s="73"/>
      <c r="AXS107" s="74"/>
      <c r="AXT107" s="74"/>
      <c r="AXU107" s="62"/>
      <c r="AXV107" s="75"/>
      <c r="AXW107" s="76"/>
      <c r="AXX107" s="216"/>
      <c r="AXY107" s="75"/>
      <c r="AXZ107" s="75"/>
      <c r="AYA107" s="204"/>
      <c r="AYB107" s="205"/>
      <c r="AYC107" s="72"/>
      <c r="AYD107" s="70"/>
      <c r="AYE107" s="73"/>
      <c r="AYF107" s="74"/>
      <c r="AYG107" s="74"/>
      <c r="AYH107" s="62"/>
      <c r="AYI107" s="75"/>
      <c r="AYJ107" s="76"/>
      <c r="AYK107" s="216"/>
      <c r="AYL107" s="75"/>
      <c r="AYM107" s="75"/>
      <c r="AYN107" s="204"/>
      <c r="AYO107" s="205"/>
      <c r="AYP107" s="72"/>
      <c r="AYQ107" s="70"/>
      <c r="AYR107" s="73"/>
      <c r="AYS107" s="74"/>
      <c r="AYT107" s="74"/>
      <c r="AYU107" s="62"/>
      <c r="AYV107" s="75"/>
      <c r="AYW107" s="76"/>
      <c r="AYX107" s="216"/>
      <c r="AYY107" s="75"/>
      <c r="AYZ107" s="75"/>
      <c r="AZA107" s="204"/>
      <c r="AZB107" s="205"/>
      <c r="AZC107" s="72"/>
      <c r="AZD107" s="70"/>
      <c r="AZE107" s="73"/>
      <c r="AZF107" s="74"/>
      <c r="AZG107" s="74"/>
      <c r="AZH107" s="62"/>
      <c r="AZI107" s="75"/>
      <c r="AZJ107" s="76"/>
      <c r="AZK107" s="216"/>
      <c r="AZL107" s="75"/>
      <c r="AZM107" s="75"/>
      <c r="AZN107" s="204"/>
      <c r="AZO107" s="205"/>
      <c r="AZP107" s="72"/>
      <c r="AZQ107" s="70"/>
      <c r="AZR107" s="73"/>
      <c r="AZS107" s="74"/>
      <c r="AZT107" s="74"/>
      <c r="AZU107" s="62"/>
      <c r="AZV107" s="75"/>
      <c r="AZW107" s="76"/>
      <c r="AZX107" s="216"/>
      <c r="AZY107" s="75"/>
      <c r="AZZ107" s="75"/>
      <c r="BAA107" s="204"/>
      <c r="BAB107" s="205"/>
      <c r="BAC107" s="72"/>
      <c r="BAD107" s="70"/>
      <c r="BAE107" s="73"/>
      <c r="BAF107" s="74"/>
      <c r="BAG107" s="74"/>
      <c r="BAH107" s="62"/>
      <c r="BAI107" s="75"/>
      <c r="BAJ107" s="76"/>
      <c r="BAK107" s="216"/>
      <c r="BAL107" s="75"/>
      <c r="BAM107" s="75"/>
      <c r="BAN107" s="204"/>
      <c r="BAO107" s="205"/>
      <c r="BAP107" s="72"/>
      <c r="BAQ107" s="70"/>
      <c r="BAR107" s="73"/>
      <c r="BAS107" s="74"/>
      <c r="BAT107" s="74"/>
      <c r="BAU107" s="62"/>
      <c r="BAV107" s="75"/>
      <c r="BAW107" s="76"/>
      <c r="BAX107" s="216"/>
      <c r="BAY107" s="75"/>
      <c r="BAZ107" s="75"/>
      <c r="BBA107" s="204"/>
      <c r="BBB107" s="205"/>
      <c r="BBC107" s="72"/>
      <c r="BBD107" s="70"/>
      <c r="BBE107" s="73"/>
      <c r="BBF107" s="74"/>
      <c r="BBG107" s="74"/>
      <c r="BBH107" s="62"/>
      <c r="BBI107" s="75"/>
      <c r="BBJ107" s="76"/>
      <c r="BBK107" s="216"/>
      <c r="BBL107" s="75"/>
      <c r="BBM107" s="75"/>
      <c r="BBN107" s="204"/>
      <c r="BBO107" s="205"/>
      <c r="BBP107" s="72"/>
      <c r="BBQ107" s="70"/>
      <c r="BBR107" s="73"/>
      <c r="BBS107" s="74"/>
      <c r="BBT107" s="74"/>
      <c r="BBU107" s="62"/>
      <c r="BBV107" s="75"/>
      <c r="BBW107" s="76"/>
      <c r="BBX107" s="216"/>
      <c r="BBY107" s="75"/>
      <c r="BBZ107" s="75"/>
      <c r="BCA107" s="204"/>
      <c r="BCB107" s="205"/>
      <c r="BCC107" s="72"/>
      <c r="BCD107" s="70"/>
      <c r="BCE107" s="73"/>
      <c r="BCF107" s="74"/>
      <c r="BCG107" s="74"/>
      <c r="BCH107" s="62"/>
      <c r="BCI107" s="75"/>
      <c r="BCJ107" s="76"/>
      <c r="BCK107" s="216"/>
      <c r="BCL107" s="75"/>
      <c r="BCM107" s="75"/>
      <c r="BCN107" s="204"/>
      <c r="BCO107" s="205"/>
      <c r="BCP107" s="72"/>
      <c r="BCQ107" s="70"/>
      <c r="BCR107" s="73"/>
      <c r="BCS107" s="74"/>
      <c r="BCT107" s="74"/>
      <c r="BCU107" s="62"/>
      <c r="BCV107" s="75"/>
      <c r="BCW107" s="76"/>
      <c r="BCX107" s="216"/>
      <c r="BCY107" s="75"/>
      <c r="BCZ107" s="75"/>
      <c r="BDA107" s="204"/>
      <c r="BDB107" s="205"/>
      <c r="BDC107" s="72"/>
      <c r="BDD107" s="70"/>
      <c r="BDE107" s="73"/>
      <c r="BDF107" s="74"/>
      <c r="BDG107" s="74"/>
      <c r="BDH107" s="62"/>
      <c r="BDI107" s="75"/>
      <c r="BDJ107" s="76"/>
      <c r="BDK107" s="216"/>
      <c r="BDL107" s="75"/>
      <c r="BDM107" s="75"/>
      <c r="BDN107" s="204"/>
      <c r="BDO107" s="205"/>
      <c r="BDP107" s="72"/>
      <c r="BDQ107" s="70"/>
      <c r="BDR107" s="73"/>
      <c r="BDS107" s="74"/>
      <c r="BDT107" s="74"/>
      <c r="BDU107" s="62"/>
      <c r="BDV107" s="75"/>
      <c r="BDW107" s="76"/>
      <c r="BDX107" s="216"/>
      <c r="BDY107" s="75"/>
      <c r="BDZ107" s="75"/>
      <c r="BEA107" s="204"/>
      <c r="BEB107" s="205"/>
      <c r="BEC107" s="72"/>
      <c r="BED107" s="70"/>
      <c r="BEE107" s="73"/>
      <c r="BEF107" s="74"/>
      <c r="BEG107" s="74"/>
      <c r="BEH107" s="62"/>
      <c r="BEI107" s="75"/>
      <c r="BEJ107" s="76"/>
      <c r="BEK107" s="216"/>
      <c r="BEL107" s="75"/>
      <c r="BEM107" s="75"/>
      <c r="BEN107" s="204"/>
      <c r="BEO107" s="205"/>
      <c r="BEP107" s="72"/>
      <c r="BEQ107" s="70"/>
      <c r="BER107" s="73"/>
      <c r="BES107" s="74"/>
      <c r="BET107" s="74"/>
      <c r="BEU107" s="62"/>
      <c r="BEV107" s="75"/>
      <c r="BEW107" s="76"/>
      <c r="BEX107" s="216"/>
      <c r="BEY107" s="75"/>
      <c r="BEZ107" s="75"/>
      <c r="BFA107" s="204"/>
      <c r="BFB107" s="205"/>
      <c r="BFC107" s="72"/>
      <c r="BFD107" s="70"/>
      <c r="BFE107" s="73"/>
      <c r="BFF107" s="74"/>
      <c r="BFG107" s="74"/>
      <c r="BFH107" s="62"/>
      <c r="BFI107" s="75"/>
      <c r="BFJ107" s="76"/>
      <c r="BFK107" s="216"/>
      <c r="BFL107" s="75"/>
      <c r="BFM107" s="75"/>
      <c r="BFN107" s="204"/>
      <c r="BFO107" s="205"/>
      <c r="BFP107" s="72"/>
      <c r="BFQ107" s="70"/>
      <c r="BFR107" s="73"/>
      <c r="BFS107" s="74"/>
      <c r="BFT107" s="74"/>
      <c r="BFU107" s="62"/>
      <c r="BFV107" s="75"/>
      <c r="BFW107" s="76"/>
      <c r="BFX107" s="216"/>
      <c r="BFY107" s="75"/>
      <c r="BFZ107" s="75"/>
      <c r="BGA107" s="204"/>
      <c r="BGB107" s="205"/>
      <c r="BGC107" s="72"/>
      <c r="BGD107" s="70"/>
      <c r="BGE107" s="73"/>
      <c r="BGF107" s="74"/>
      <c r="BGG107" s="74"/>
      <c r="BGH107" s="62"/>
      <c r="BGI107" s="75"/>
      <c r="BGJ107" s="76"/>
      <c r="BGK107" s="216"/>
      <c r="BGL107" s="75"/>
      <c r="BGM107" s="75"/>
      <c r="BGN107" s="204"/>
      <c r="BGO107" s="205"/>
      <c r="BGP107" s="72"/>
      <c r="BGQ107" s="70"/>
      <c r="BGR107" s="73"/>
      <c r="BGS107" s="74"/>
      <c r="BGT107" s="74"/>
      <c r="BGU107" s="62"/>
      <c r="BGV107" s="75"/>
      <c r="BGW107" s="76"/>
      <c r="BGX107" s="216"/>
      <c r="BGY107" s="75"/>
      <c r="BGZ107" s="75"/>
      <c r="BHA107" s="204"/>
      <c r="BHB107" s="205"/>
      <c r="BHC107" s="72"/>
      <c r="BHD107" s="70"/>
      <c r="BHE107" s="73"/>
      <c r="BHF107" s="74"/>
      <c r="BHG107" s="74"/>
      <c r="BHH107" s="62"/>
      <c r="BHI107" s="75"/>
      <c r="BHJ107" s="76"/>
      <c r="BHK107" s="216"/>
      <c r="BHL107" s="75"/>
      <c r="BHM107" s="75"/>
      <c r="BHN107" s="204"/>
      <c r="BHO107" s="205"/>
      <c r="BHP107" s="72"/>
      <c r="BHQ107" s="70"/>
      <c r="BHR107" s="73"/>
      <c r="BHS107" s="74"/>
      <c r="BHT107" s="74"/>
      <c r="BHU107" s="62"/>
      <c r="BHV107" s="75"/>
      <c r="BHW107" s="76"/>
      <c r="BHX107" s="216"/>
      <c r="BHY107" s="75"/>
      <c r="BHZ107" s="75"/>
      <c r="BIA107" s="204"/>
      <c r="BIB107" s="205"/>
      <c r="BIC107" s="72"/>
      <c r="BID107" s="70"/>
      <c r="BIE107" s="73"/>
      <c r="BIF107" s="74"/>
      <c r="BIG107" s="74"/>
      <c r="BIH107" s="62"/>
      <c r="BII107" s="75"/>
      <c r="BIJ107" s="76"/>
      <c r="BIK107" s="216"/>
      <c r="BIL107" s="75"/>
      <c r="BIM107" s="75"/>
      <c r="BIN107" s="204"/>
      <c r="BIO107" s="205"/>
      <c r="BIP107" s="72"/>
      <c r="BIQ107" s="70"/>
      <c r="BIR107" s="73"/>
      <c r="BIS107" s="74"/>
      <c r="BIT107" s="74"/>
      <c r="BIU107" s="62"/>
      <c r="BIV107" s="75"/>
      <c r="BIW107" s="76"/>
      <c r="BIX107" s="216"/>
      <c r="BIY107" s="75"/>
      <c r="BIZ107" s="75"/>
      <c r="BJA107" s="204"/>
      <c r="BJB107" s="205"/>
      <c r="BJC107" s="72"/>
      <c r="BJD107" s="70"/>
      <c r="BJE107" s="73"/>
      <c r="BJF107" s="74"/>
      <c r="BJG107" s="74"/>
      <c r="BJH107" s="62"/>
      <c r="BJI107" s="75"/>
      <c r="BJJ107" s="76"/>
      <c r="BJK107" s="216"/>
      <c r="BJL107" s="75"/>
      <c r="BJM107" s="75"/>
      <c r="BJN107" s="204"/>
      <c r="BJO107" s="205"/>
      <c r="BJP107" s="72"/>
      <c r="BJQ107" s="70"/>
      <c r="BJR107" s="73"/>
      <c r="BJS107" s="74"/>
      <c r="BJT107" s="74"/>
      <c r="BJU107" s="62"/>
      <c r="BJV107" s="75"/>
      <c r="BJW107" s="76"/>
      <c r="BJX107" s="216"/>
      <c r="BJY107" s="75"/>
      <c r="BJZ107" s="75"/>
      <c r="BKA107" s="204"/>
      <c r="BKB107" s="205"/>
      <c r="BKC107" s="72"/>
      <c r="BKD107" s="70"/>
      <c r="BKE107" s="73"/>
      <c r="BKF107" s="74"/>
      <c r="BKG107" s="74"/>
      <c r="BKH107" s="62"/>
      <c r="BKI107" s="75"/>
      <c r="BKJ107" s="76"/>
      <c r="BKK107" s="216"/>
      <c r="BKL107" s="75"/>
      <c r="BKM107" s="75"/>
      <c r="BKN107" s="204"/>
      <c r="BKO107" s="205"/>
      <c r="BKP107" s="72"/>
      <c r="BKQ107" s="70"/>
      <c r="BKR107" s="73"/>
      <c r="BKS107" s="74"/>
      <c r="BKT107" s="74"/>
      <c r="BKU107" s="62"/>
      <c r="BKV107" s="75"/>
      <c r="BKW107" s="76"/>
      <c r="BKX107" s="216"/>
      <c r="BKY107" s="75"/>
      <c r="BKZ107" s="75"/>
      <c r="BLA107" s="204"/>
      <c r="BLB107" s="205"/>
      <c r="BLC107" s="72"/>
      <c r="BLD107" s="70"/>
      <c r="BLE107" s="73"/>
      <c r="BLF107" s="74"/>
      <c r="BLG107" s="74"/>
      <c r="BLH107" s="62"/>
      <c r="BLI107" s="75"/>
      <c r="BLJ107" s="76"/>
      <c r="BLK107" s="216"/>
      <c r="BLL107" s="75"/>
      <c r="BLM107" s="75"/>
      <c r="BLN107" s="204"/>
      <c r="BLO107" s="205"/>
      <c r="BLP107" s="72"/>
      <c r="BLQ107" s="70"/>
      <c r="BLR107" s="73"/>
      <c r="BLS107" s="74"/>
      <c r="BLT107" s="74"/>
      <c r="BLU107" s="62"/>
      <c r="BLV107" s="75"/>
      <c r="BLW107" s="76"/>
      <c r="BLX107" s="216"/>
      <c r="BLY107" s="75"/>
      <c r="BLZ107" s="75"/>
      <c r="BMA107" s="204"/>
      <c r="BMB107" s="205"/>
      <c r="BMC107" s="72"/>
      <c r="BMD107" s="70"/>
      <c r="BME107" s="73"/>
      <c r="BMF107" s="74"/>
      <c r="BMG107" s="74"/>
      <c r="BMH107" s="62"/>
      <c r="BMI107" s="75"/>
      <c r="BMJ107" s="76"/>
      <c r="BMK107" s="216"/>
      <c r="BML107" s="75"/>
      <c r="BMM107" s="75"/>
      <c r="BMN107" s="204"/>
      <c r="BMO107" s="205"/>
      <c r="BMP107" s="72"/>
      <c r="BMQ107" s="70"/>
      <c r="BMR107" s="73"/>
      <c r="BMS107" s="74"/>
      <c r="BMT107" s="74"/>
      <c r="BMU107" s="62"/>
      <c r="BMV107" s="75"/>
      <c r="BMW107" s="76"/>
      <c r="BMX107" s="216"/>
      <c r="BMY107" s="75"/>
      <c r="BMZ107" s="75"/>
      <c r="BNA107" s="204"/>
      <c r="BNB107" s="205"/>
      <c r="BNC107" s="72"/>
      <c r="BND107" s="70"/>
      <c r="BNE107" s="73"/>
      <c r="BNF107" s="74"/>
      <c r="BNG107" s="74"/>
      <c r="BNH107" s="62"/>
      <c r="BNI107" s="75"/>
      <c r="BNJ107" s="76"/>
      <c r="BNK107" s="216"/>
      <c r="BNL107" s="75"/>
      <c r="BNM107" s="75"/>
      <c r="BNN107" s="204"/>
      <c r="BNO107" s="205"/>
      <c r="BNP107" s="72"/>
      <c r="BNQ107" s="70"/>
      <c r="BNR107" s="73"/>
      <c r="BNS107" s="74"/>
      <c r="BNT107" s="74"/>
      <c r="BNU107" s="62"/>
      <c r="BNV107" s="75"/>
      <c r="BNW107" s="76"/>
      <c r="BNX107" s="216"/>
      <c r="BNY107" s="75"/>
      <c r="BNZ107" s="75"/>
      <c r="BOA107" s="204"/>
      <c r="BOB107" s="205"/>
      <c r="BOC107" s="72"/>
      <c r="BOD107" s="70"/>
      <c r="BOE107" s="73"/>
      <c r="BOF107" s="74"/>
      <c r="BOG107" s="74"/>
      <c r="BOH107" s="62"/>
      <c r="BOI107" s="75"/>
      <c r="BOJ107" s="76"/>
      <c r="BOK107" s="216"/>
      <c r="BOL107" s="75"/>
      <c r="BOM107" s="75"/>
      <c r="BON107" s="204"/>
      <c r="BOO107" s="205"/>
      <c r="BOP107" s="72"/>
      <c r="BOQ107" s="70"/>
      <c r="BOR107" s="73"/>
      <c r="BOS107" s="74"/>
      <c r="BOT107" s="74"/>
      <c r="BOU107" s="62"/>
      <c r="BOV107" s="75"/>
      <c r="BOW107" s="76"/>
      <c r="BOX107" s="216"/>
      <c r="BOY107" s="75"/>
      <c r="BOZ107" s="75"/>
      <c r="BPA107" s="204"/>
      <c r="BPB107" s="205"/>
      <c r="BPC107" s="72"/>
      <c r="BPD107" s="70"/>
      <c r="BPE107" s="73"/>
      <c r="BPF107" s="74"/>
      <c r="BPG107" s="74"/>
      <c r="BPH107" s="62"/>
      <c r="BPI107" s="75"/>
      <c r="BPJ107" s="76"/>
      <c r="BPK107" s="216"/>
      <c r="BPL107" s="75"/>
      <c r="BPM107" s="75"/>
      <c r="BPN107" s="204"/>
      <c r="BPO107" s="205"/>
      <c r="BPP107" s="72"/>
      <c r="BPQ107" s="70"/>
      <c r="BPR107" s="73"/>
      <c r="BPS107" s="74"/>
      <c r="BPT107" s="74"/>
      <c r="BPU107" s="62"/>
      <c r="BPV107" s="75"/>
      <c r="BPW107" s="76"/>
      <c r="BPX107" s="216"/>
      <c r="BPY107" s="75"/>
      <c r="BPZ107" s="75"/>
      <c r="BQA107" s="204"/>
      <c r="BQB107" s="205"/>
      <c r="BQC107" s="72"/>
      <c r="BQD107" s="70"/>
      <c r="BQE107" s="73"/>
      <c r="BQF107" s="74"/>
      <c r="BQG107" s="74"/>
      <c r="BQH107" s="62"/>
      <c r="BQI107" s="75"/>
      <c r="BQJ107" s="76"/>
      <c r="BQK107" s="216"/>
      <c r="BQL107" s="75"/>
      <c r="BQM107" s="75"/>
      <c r="BQN107" s="204"/>
      <c r="BQO107" s="205"/>
      <c r="BQP107" s="72"/>
      <c r="BQQ107" s="70"/>
      <c r="BQR107" s="73"/>
      <c r="BQS107" s="74"/>
      <c r="BQT107" s="74"/>
      <c r="BQU107" s="62"/>
      <c r="BQV107" s="75"/>
      <c r="BQW107" s="76"/>
      <c r="BQX107" s="216"/>
      <c r="BQY107" s="75"/>
      <c r="BQZ107" s="75"/>
      <c r="BRA107" s="204"/>
      <c r="BRB107" s="205"/>
      <c r="BRC107" s="72"/>
      <c r="BRD107" s="70"/>
      <c r="BRE107" s="73"/>
      <c r="BRF107" s="74"/>
      <c r="BRG107" s="74"/>
      <c r="BRH107" s="62"/>
      <c r="BRI107" s="75"/>
      <c r="BRJ107" s="76"/>
      <c r="BRK107" s="216"/>
      <c r="BRL107" s="75"/>
      <c r="BRM107" s="75"/>
      <c r="BRN107" s="204"/>
      <c r="BRO107" s="205"/>
      <c r="BRP107" s="72"/>
      <c r="BRQ107" s="70"/>
      <c r="BRR107" s="73"/>
      <c r="BRS107" s="74"/>
      <c r="BRT107" s="74"/>
      <c r="BRU107" s="62"/>
      <c r="BRV107" s="75"/>
      <c r="BRW107" s="76"/>
      <c r="BRX107" s="216"/>
      <c r="BRY107" s="75"/>
      <c r="BRZ107" s="75"/>
      <c r="BSA107" s="204"/>
      <c r="BSB107" s="205"/>
      <c r="BSC107" s="72"/>
      <c r="BSD107" s="70"/>
      <c r="BSE107" s="73"/>
      <c r="BSF107" s="74"/>
      <c r="BSG107" s="74"/>
      <c r="BSH107" s="62"/>
      <c r="BSI107" s="75"/>
      <c r="BSJ107" s="76"/>
      <c r="BSK107" s="216"/>
      <c r="BSL107" s="75"/>
      <c r="BSM107" s="75"/>
      <c r="BSN107" s="204"/>
      <c r="BSO107" s="205"/>
      <c r="BSP107" s="72"/>
      <c r="BSQ107" s="70"/>
      <c r="BSR107" s="73"/>
      <c r="BSS107" s="74"/>
      <c r="BST107" s="74"/>
      <c r="BSU107" s="62"/>
      <c r="BSV107" s="75"/>
      <c r="BSW107" s="76"/>
      <c r="BSX107" s="216"/>
      <c r="BSY107" s="75"/>
      <c r="BSZ107" s="75"/>
      <c r="BTA107" s="204"/>
      <c r="BTB107" s="205"/>
      <c r="BTC107" s="72"/>
      <c r="BTD107" s="70"/>
      <c r="BTE107" s="73"/>
      <c r="BTF107" s="74"/>
      <c r="BTG107" s="74"/>
      <c r="BTH107" s="62"/>
      <c r="BTI107" s="75"/>
      <c r="BTJ107" s="76"/>
      <c r="BTK107" s="216"/>
      <c r="BTL107" s="75"/>
      <c r="BTM107" s="75"/>
      <c r="BTN107" s="204"/>
      <c r="BTO107" s="205"/>
      <c r="BTP107" s="72"/>
      <c r="BTQ107" s="70"/>
      <c r="BTR107" s="73"/>
      <c r="BTS107" s="74"/>
      <c r="BTT107" s="74"/>
      <c r="BTU107" s="62"/>
      <c r="BTV107" s="75"/>
      <c r="BTW107" s="76"/>
      <c r="BTX107" s="216"/>
      <c r="BTY107" s="75"/>
      <c r="BTZ107" s="75"/>
      <c r="BUA107" s="204"/>
      <c r="BUB107" s="205"/>
      <c r="BUC107" s="72"/>
      <c r="BUD107" s="70"/>
      <c r="BUE107" s="73"/>
      <c r="BUF107" s="74"/>
      <c r="BUG107" s="74"/>
      <c r="BUH107" s="62"/>
      <c r="BUI107" s="75"/>
      <c r="BUJ107" s="76"/>
      <c r="BUK107" s="216"/>
      <c r="BUL107" s="75"/>
      <c r="BUM107" s="75"/>
      <c r="BUN107" s="204"/>
      <c r="BUO107" s="205"/>
      <c r="BUP107" s="72"/>
      <c r="BUQ107" s="70"/>
      <c r="BUR107" s="73"/>
      <c r="BUS107" s="74"/>
      <c r="BUT107" s="74"/>
      <c r="BUU107" s="62"/>
      <c r="BUV107" s="75"/>
      <c r="BUW107" s="76"/>
      <c r="BUX107" s="216"/>
      <c r="BUY107" s="75"/>
      <c r="BUZ107" s="75"/>
      <c r="BVA107" s="204"/>
      <c r="BVB107" s="205"/>
      <c r="BVC107" s="72"/>
      <c r="BVD107" s="70"/>
      <c r="BVE107" s="73"/>
      <c r="BVF107" s="74"/>
      <c r="BVG107" s="74"/>
      <c r="BVH107" s="62"/>
      <c r="BVI107" s="75"/>
      <c r="BVJ107" s="76"/>
      <c r="BVK107" s="216"/>
      <c r="BVL107" s="75"/>
      <c r="BVM107" s="75"/>
      <c r="BVN107" s="204"/>
      <c r="BVO107" s="205"/>
      <c r="BVP107" s="72"/>
      <c r="BVQ107" s="70"/>
      <c r="BVR107" s="73"/>
      <c r="BVS107" s="74"/>
      <c r="BVT107" s="74"/>
      <c r="BVU107" s="62"/>
      <c r="BVV107" s="75"/>
      <c r="BVW107" s="76"/>
      <c r="BVX107" s="216"/>
      <c r="BVY107" s="75"/>
      <c r="BVZ107" s="75"/>
      <c r="BWA107" s="204"/>
      <c r="BWB107" s="205"/>
      <c r="BWC107" s="72"/>
      <c r="BWD107" s="70"/>
      <c r="BWE107" s="73"/>
      <c r="BWF107" s="74"/>
      <c r="BWG107" s="74"/>
      <c r="BWH107" s="62"/>
      <c r="BWI107" s="75"/>
      <c r="BWJ107" s="76"/>
      <c r="BWK107" s="216"/>
      <c r="BWL107" s="75"/>
      <c r="BWM107" s="75"/>
      <c r="BWN107" s="204"/>
      <c r="BWO107" s="205"/>
      <c r="BWP107" s="72"/>
      <c r="BWQ107" s="70"/>
      <c r="BWR107" s="73"/>
      <c r="BWS107" s="74"/>
      <c r="BWT107" s="74"/>
      <c r="BWU107" s="62"/>
      <c r="BWV107" s="75"/>
      <c r="BWW107" s="76"/>
      <c r="BWX107" s="216"/>
      <c r="BWY107" s="75"/>
      <c r="BWZ107" s="75"/>
      <c r="BXA107" s="204"/>
      <c r="BXB107" s="205"/>
      <c r="BXC107" s="72"/>
      <c r="BXD107" s="70"/>
      <c r="BXE107" s="73"/>
      <c r="BXF107" s="74"/>
      <c r="BXG107" s="74"/>
      <c r="BXH107" s="62"/>
      <c r="BXI107" s="75"/>
      <c r="BXJ107" s="76"/>
      <c r="BXK107" s="216"/>
      <c r="BXL107" s="75"/>
      <c r="BXM107" s="75"/>
      <c r="BXN107" s="204"/>
      <c r="BXO107" s="205"/>
      <c r="BXP107" s="72"/>
      <c r="BXQ107" s="70"/>
      <c r="BXR107" s="73"/>
      <c r="BXS107" s="74"/>
      <c r="BXT107" s="74"/>
      <c r="BXU107" s="62"/>
      <c r="BXV107" s="75"/>
      <c r="BXW107" s="76"/>
      <c r="BXX107" s="216"/>
      <c r="BXY107" s="75"/>
      <c r="BXZ107" s="75"/>
      <c r="BYA107" s="204"/>
      <c r="BYB107" s="205"/>
      <c r="BYC107" s="72"/>
      <c r="BYD107" s="70"/>
      <c r="BYE107" s="73"/>
      <c r="BYF107" s="74"/>
      <c r="BYG107" s="74"/>
      <c r="BYH107" s="62"/>
      <c r="BYI107" s="75"/>
      <c r="BYJ107" s="76"/>
      <c r="BYK107" s="216"/>
      <c r="BYL107" s="75"/>
      <c r="BYM107" s="75"/>
      <c r="BYN107" s="204"/>
      <c r="BYO107" s="205"/>
      <c r="BYP107" s="72"/>
      <c r="BYQ107" s="70"/>
      <c r="BYR107" s="73"/>
      <c r="BYS107" s="74"/>
      <c r="BYT107" s="74"/>
      <c r="BYU107" s="62"/>
      <c r="BYV107" s="75"/>
      <c r="BYW107" s="76"/>
      <c r="BYX107" s="216"/>
      <c r="BYY107" s="75"/>
      <c r="BYZ107" s="75"/>
      <c r="BZA107" s="204"/>
      <c r="BZB107" s="205"/>
      <c r="BZC107" s="72"/>
      <c r="BZD107" s="70"/>
      <c r="BZE107" s="73"/>
      <c r="BZF107" s="74"/>
      <c r="BZG107" s="74"/>
      <c r="BZH107" s="62"/>
      <c r="BZI107" s="75"/>
      <c r="BZJ107" s="76"/>
      <c r="BZK107" s="216"/>
      <c r="BZL107" s="75"/>
      <c r="BZM107" s="75"/>
      <c r="BZN107" s="204"/>
      <c r="BZO107" s="205"/>
      <c r="BZP107" s="72"/>
      <c r="BZQ107" s="70"/>
      <c r="BZR107" s="73"/>
      <c r="BZS107" s="74"/>
      <c r="BZT107" s="74"/>
      <c r="BZU107" s="62"/>
      <c r="BZV107" s="75"/>
      <c r="BZW107" s="76"/>
      <c r="BZX107" s="216"/>
      <c r="BZY107" s="75"/>
      <c r="BZZ107" s="75"/>
      <c r="CAA107" s="204"/>
      <c r="CAB107" s="205"/>
      <c r="CAC107" s="72"/>
      <c r="CAD107" s="70"/>
      <c r="CAE107" s="73"/>
      <c r="CAF107" s="74"/>
      <c r="CAG107" s="74"/>
      <c r="CAH107" s="62"/>
      <c r="CAI107" s="75"/>
      <c r="CAJ107" s="76"/>
      <c r="CAK107" s="216"/>
      <c r="CAL107" s="75"/>
      <c r="CAM107" s="75"/>
      <c r="CAN107" s="204"/>
      <c r="CAO107" s="205"/>
      <c r="CAP107" s="72"/>
      <c r="CAQ107" s="70"/>
      <c r="CAR107" s="73"/>
      <c r="CAS107" s="74"/>
      <c r="CAT107" s="74"/>
      <c r="CAU107" s="62"/>
      <c r="CAV107" s="75"/>
      <c r="CAW107" s="76"/>
      <c r="CAX107" s="216"/>
      <c r="CAY107" s="75"/>
      <c r="CAZ107" s="75"/>
      <c r="CBA107" s="204"/>
      <c r="CBB107" s="205"/>
      <c r="CBC107" s="72"/>
      <c r="CBD107" s="70"/>
      <c r="CBE107" s="73"/>
      <c r="CBF107" s="74"/>
      <c r="CBG107" s="74"/>
      <c r="CBH107" s="62"/>
      <c r="CBI107" s="75"/>
      <c r="CBJ107" s="76"/>
      <c r="CBK107" s="216"/>
      <c r="CBL107" s="75"/>
      <c r="CBM107" s="75"/>
      <c r="CBN107" s="204"/>
      <c r="CBO107" s="205"/>
      <c r="CBP107" s="72"/>
      <c r="CBQ107" s="70"/>
      <c r="CBR107" s="73"/>
      <c r="CBS107" s="74"/>
      <c r="CBT107" s="74"/>
      <c r="CBU107" s="62"/>
      <c r="CBV107" s="75"/>
      <c r="CBW107" s="76"/>
      <c r="CBX107" s="216"/>
      <c r="CBY107" s="75"/>
      <c r="CBZ107" s="75"/>
      <c r="CCA107" s="204"/>
      <c r="CCB107" s="205"/>
      <c r="CCC107" s="72"/>
      <c r="CCD107" s="70"/>
      <c r="CCE107" s="73"/>
      <c r="CCF107" s="74"/>
      <c r="CCG107" s="74"/>
      <c r="CCH107" s="62"/>
      <c r="CCI107" s="75"/>
      <c r="CCJ107" s="76"/>
      <c r="CCK107" s="216"/>
      <c r="CCL107" s="75"/>
      <c r="CCM107" s="75"/>
      <c r="CCN107" s="204"/>
      <c r="CCO107" s="205"/>
      <c r="CCP107" s="72"/>
      <c r="CCQ107" s="70"/>
      <c r="CCR107" s="73"/>
      <c r="CCS107" s="74"/>
      <c r="CCT107" s="74"/>
      <c r="CCU107" s="62"/>
      <c r="CCV107" s="75"/>
      <c r="CCW107" s="76"/>
      <c r="CCX107" s="216"/>
      <c r="CCY107" s="75"/>
      <c r="CCZ107" s="75"/>
      <c r="CDA107" s="204"/>
      <c r="CDB107" s="205"/>
      <c r="CDC107" s="72"/>
      <c r="CDD107" s="70"/>
      <c r="CDE107" s="73"/>
      <c r="CDF107" s="74"/>
      <c r="CDG107" s="74"/>
      <c r="CDH107" s="62"/>
      <c r="CDI107" s="75"/>
      <c r="CDJ107" s="76"/>
      <c r="CDK107" s="216"/>
      <c r="CDL107" s="75"/>
      <c r="CDM107" s="75"/>
      <c r="CDN107" s="204"/>
      <c r="CDO107" s="205"/>
      <c r="CDP107" s="72"/>
      <c r="CDQ107" s="70"/>
      <c r="CDR107" s="73"/>
      <c r="CDS107" s="74"/>
      <c r="CDT107" s="74"/>
      <c r="CDU107" s="62"/>
      <c r="CDV107" s="75"/>
      <c r="CDW107" s="76"/>
      <c r="CDX107" s="216"/>
      <c r="CDY107" s="75"/>
      <c r="CDZ107" s="75"/>
      <c r="CEA107" s="204"/>
      <c r="CEB107" s="205"/>
      <c r="CEC107" s="72"/>
      <c r="CED107" s="70"/>
      <c r="CEE107" s="73"/>
      <c r="CEF107" s="74"/>
      <c r="CEG107" s="74"/>
      <c r="CEH107" s="62"/>
      <c r="CEI107" s="75"/>
      <c r="CEJ107" s="76"/>
      <c r="CEK107" s="216"/>
      <c r="CEL107" s="75"/>
      <c r="CEM107" s="75"/>
      <c r="CEN107" s="204"/>
      <c r="CEO107" s="205"/>
      <c r="CEP107" s="72"/>
      <c r="CEQ107" s="70"/>
      <c r="CER107" s="73"/>
      <c r="CES107" s="74"/>
      <c r="CET107" s="74"/>
      <c r="CEU107" s="62"/>
      <c r="CEV107" s="75"/>
      <c r="CEW107" s="76"/>
      <c r="CEX107" s="216"/>
      <c r="CEY107" s="75"/>
      <c r="CEZ107" s="75"/>
      <c r="CFA107" s="204"/>
      <c r="CFB107" s="205"/>
      <c r="CFC107" s="72"/>
      <c r="CFD107" s="70"/>
      <c r="CFE107" s="73"/>
      <c r="CFF107" s="74"/>
      <c r="CFG107" s="74"/>
      <c r="CFH107" s="62"/>
      <c r="CFI107" s="75"/>
      <c r="CFJ107" s="76"/>
      <c r="CFK107" s="216"/>
      <c r="CFL107" s="75"/>
      <c r="CFM107" s="75"/>
      <c r="CFN107" s="204"/>
      <c r="CFO107" s="205"/>
      <c r="CFP107" s="72"/>
      <c r="CFQ107" s="70"/>
      <c r="CFR107" s="73"/>
      <c r="CFS107" s="74"/>
      <c r="CFT107" s="74"/>
      <c r="CFU107" s="62"/>
      <c r="CFV107" s="75"/>
      <c r="CFW107" s="76"/>
      <c r="CFX107" s="216"/>
      <c r="CFY107" s="75"/>
      <c r="CFZ107" s="75"/>
      <c r="CGA107" s="204"/>
      <c r="CGB107" s="205"/>
      <c r="CGC107" s="72"/>
      <c r="CGD107" s="70"/>
      <c r="CGE107" s="73"/>
      <c r="CGF107" s="74"/>
      <c r="CGG107" s="74"/>
      <c r="CGH107" s="62"/>
      <c r="CGI107" s="75"/>
      <c r="CGJ107" s="76"/>
      <c r="CGK107" s="216"/>
      <c r="CGL107" s="75"/>
      <c r="CGM107" s="75"/>
      <c r="CGN107" s="204"/>
      <c r="CGO107" s="205"/>
      <c r="CGP107" s="72"/>
      <c r="CGQ107" s="70"/>
      <c r="CGR107" s="73"/>
      <c r="CGS107" s="74"/>
      <c r="CGT107" s="74"/>
      <c r="CGU107" s="62"/>
      <c r="CGV107" s="75"/>
      <c r="CGW107" s="76"/>
      <c r="CGX107" s="216"/>
      <c r="CGY107" s="75"/>
      <c r="CGZ107" s="75"/>
      <c r="CHA107" s="204"/>
      <c r="CHB107" s="205"/>
      <c r="CHC107" s="72"/>
      <c r="CHD107" s="70"/>
      <c r="CHE107" s="73"/>
      <c r="CHF107" s="74"/>
      <c r="CHG107" s="74"/>
      <c r="CHH107" s="62"/>
      <c r="CHI107" s="75"/>
      <c r="CHJ107" s="76"/>
      <c r="CHK107" s="216"/>
      <c r="CHL107" s="75"/>
      <c r="CHM107" s="75"/>
      <c r="CHN107" s="204"/>
      <c r="CHO107" s="205"/>
      <c r="CHP107" s="72"/>
      <c r="CHQ107" s="70"/>
      <c r="CHR107" s="73"/>
      <c r="CHS107" s="74"/>
      <c r="CHT107" s="74"/>
      <c r="CHU107" s="62"/>
      <c r="CHV107" s="75"/>
      <c r="CHW107" s="76"/>
      <c r="CHX107" s="216"/>
      <c r="CHY107" s="75"/>
      <c r="CHZ107" s="75"/>
      <c r="CIA107" s="204"/>
      <c r="CIB107" s="205"/>
      <c r="CIC107" s="72"/>
      <c r="CID107" s="70"/>
      <c r="CIE107" s="73"/>
      <c r="CIF107" s="74"/>
      <c r="CIG107" s="74"/>
      <c r="CIH107" s="62"/>
      <c r="CII107" s="75"/>
      <c r="CIJ107" s="76"/>
      <c r="CIK107" s="216"/>
      <c r="CIL107" s="75"/>
      <c r="CIM107" s="75"/>
      <c r="CIN107" s="204"/>
      <c r="CIO107" s="205"/>
      <c r="CIP107" s="72"/>
      <c r="CIQ107" s="70"/>
      <c r="CIR107" s="73"/>
      <c r="CIS107" s="74"/>
      <c r="CIT107" s="74"/>
      <c r="CIU107" s="62"/>
      <c r="CIV107" s="75"/>
      <c r="CIW107" s="76"/>
      <c r="CIX107" s="216"/>
      <c r="CIY107" s="75"/>
      <c r="CIZ107" s="75"/>
      <c r="CJA107" s="204"/>
      <c r="CJB107" s="205"/>
      <c r="CJC107" s="72"/>
      <c r="CJD107" s="70"/>
      <c r="CJE107" s="73"/>
      <c r="CJF107" s="74"/>
      <c r="CJG107" s="74"/>
      <c r="CJH107" s="62"/>
      <c r="CJI107" s="75"/>
      <c r="CJJ107" s="76"/>
      <c r="CJK107" s="216"/>
      <c r="CJL107" s="75"/>
      <c r="CJM107" s="75"/>
      <c r="CJN107" s="204"/>
      <c r="CJO107" s="205"/>
      <c r="CJP107" s="72"/>
      <c r="CJQ107" s="70"/>
      <c r="CJR107" s="73"/>
      <c r="CJS107" s="74"/>
      <c r="CJT107" s="74"/>
      <c r="CJU107" s="62"/>
      <c r="CJV107" s="75"/>
      <c r="CJW107" s="76"/>
      <c r="CJX107" s="216"/>
      <c r="CJY107" s="75"/>
      <c r="CJZ107" s="75"/>
      <c r="CKA107" s="204"/>
      <c r="CKB107" s="205"/>
      <c r="CKC107" s="72"/>
      <c r="CKD107" s="70"/>
      <c r="CKE107" s="73"/>
      <c r="CKF107" s="74"/>
      <c r="CKG107" s="74"/>
      <c r="CKH107" s="62"/>
      <c r="CKI107" s="75"/>
      <c r="CKJ107" s="76"/>
      <c r="CKK107" s="216"/>
      <c r="CKL107" s="75"/>
      <c r="CKM107" s="75"/>
      <c r="CKN107" s="204"/>
      <c r="CKO107" s="205"/>
      <c r="CKP107" s="72"/>
      <c r="CKQ107" s="70"/>
      <c r="CKR107" s="73"/>
      <c r="CKS107" s="74"/>
      <c r="CKT107" s="74"/>
      <c r="CKU107" s="62"/>
      <c r="CKV107" s="75"/>
      <c r="CKW107" s="76"/>
      <c r="CKX107" s="216"/>
      <c r="CKY107" s="75"/>
      <c r="CKZ107" s="75"/>
      <c r="CLA107" s="204"/>
      <c r="CLB107" s="205"/>
      <c r="CLC107" s="72"/>
      <c r="CLD107" s="70"/>
      <c r="CLE107" s="73"/>
      <c r="CLF107" s="74"/>
      <c r="CLG107" s="74"/>
      <c r="CLH107" s="62"/>
      <c r="CLI107" s="75"/>
      <c r="CLJ107" s="76"/>
      <c r="CLK107" s="216"/>
      <c r="CLL107" s="75"/>
      <c r="CLM107" s="75"/>
      <c r="CLN107" s="204"/>
      <c r="CLO107" s="205"/>
      <c r="CLP107" s="72"/>
      <c r="CLQ107" s="70"/>
      <c r="CLR107" s="73"/>
      <c r="CLS107" s="74"/>
      <c r="CLT107" s="74"/>
      <c r="CLU107" s="62"/>
      <c r="CLV107" s="75"/>
      <c r="CLW107" s="76"/>
      <c r="CLX107" s="216"/>
      <c r="CLY107" s="75"/>
      <c r="CLZ107" s="75"/>
      <c r="CMA107" s="204"/>
      <c r="CMB107" s="205"/>
      <c r="CMC107" s="72"/>
      <c r="CMD107" s="70"/>
      <c r="CME107" s="73"/>
      <c r="CMF107" s="74"/>
      <c r="CMG107" s="74"/>
      <c r="CMH107" s="62"/>
      <c r="CMI107" s="75"/>
      <c r="CMJ107" s="76"/>
      <c r="CMK107" s="216"/>
      <c r="CML107" s="75"/>
      <c r="CMM107" s="75"/>
      <c r="CMN107" s="204"/>
      <c r="CMO107" s="205"/>
      <c r="CMP107" s="72"/>
      <c r="CMQ107" s="70"/>
      <c r="CMR107" s="73"/>
      <c r="CMS107" s="74"/>
      <c r="CMT107" s="74"/>
      <c r="CMU107" s="62"/>
      <c r="CMV107" s="75"/>
      <c r="CMW107" s="76"/>
      <c r="CMX107" s="216"/>
      <c r="CMY107" s="75"/>
      <c r="CMZ107" s="75"/>
      <c r="CNA107" s="204"/>
      <c r="CNB107" s="205"/>
      <c r="CNC107" s="72"/>
      <c r="CND107" s="70"/>
      <c r="CNE107" s="73"/>
      <c r="CNF107" s="74"/>
      <c r="CNG107" s="74"/>
      <c r="CNH107" s="62"/>
      <c r="CNI107" s="75"/>
      <c r="CNJ107" s="76"/>
      <c r="CNK107" s="216"/>
      <c r="CNL107" s="75"/>
      <c r="CNM107" s="75"/>
      <c r="CNN107" s="204"/>
      <c r="CNO107" s="205"/>
      <c r="CNP107" s="72"/>
      <c r="CNQ107" s="70"/>
      <c r="CNR107" s="73"/>
      <c r="CNS107" s="74"/>
      <c r="CNT107" s="74"/>
      <c r="CNU107" s="62"/>
      <c r="CNV107" s="75"/>
      <c r="CNW107" s="76"/>
      <c r="CNX107" s="216"/>
      <c r="CNY107" s="75"/>
      <c r="CNZ107" s="75"/>
      <c r="COA107" s="204"/>
      <c r="COB107" s="205"/>
      <c r="COC107" s="72"/>
      <c r="COD107" s="70"/>
      <c r="COE107" s="73"/>
      <c r="COF107" s="74"/>
      <c r="COG107" s="74"/>
      <c r="COH107" s="62"/>
      <c r="COI107" s="75"/>
      <c r="COJ107" s="76"/>
      <c r="COK107" s="216"/>
      <c r="COL107" s="75"/>
      <c r="COM107" s="75"/>
      <c r="CON107" s="204"/>
      <c r="COO107" s="205"/>
      <c r="COP107" s="72"/>
      <c r="COQ107" s="70"/>
      <c r="COR107" s="73"/>
      <c r="COS107" s="74"/>
      <c r="COT107" s="74"/>
      <c r="COU107" s="62"/>
      <c r="COV107" s="75"/>
      <c r="COW107" s="76"/>
      <c r="COX107" s="216"/>
      <c r="COY107" s="75"/>
      <c r="COZ107" s="75"/>
      <c r="CPA107" s="204"/>
      <c r="CPB107" s="205"/>
      <c r="CPC107" s="72"/>
      <c r="CPD107" s="70"/>
      <c r="CPE107" s="73"/>
      <c r="CPF107" s="74"/>
      <c r="CPG107" s="74"/>
      <c r="CPH107" s="62"/>
      <c r="CPI107" s="75"/>
      <c r="CPJ107" s="76"/>
      <c r="CPK107" s="216"/>
      <c r="CPL107" s="75"/>
      <c r="CPM107" s="75"/>
      <c r="CPN107" s="204"/>
      <c r="CPO107" s="205"/>
      <c r="CPP107" s="72"/>
      <c r="CPQ107" s="70"/>
      <c r="CPR107" s="73"/>
      <c r="CPS107" s="74"/>
      <c r="CPT107" s="74"/>
      <c r="CPU107" s="62"/>
      <c r="CPV107" s="75"/>
      <c r="CPW107" s="76"/>
      <c r="CPX107" s="216"/>
      <c r="CPY107" s="75"/>
      <c r="CPZ107" s="75"/>
      <c r="CQA107" s="204"/>
      <c r="CQB107" s="205"/>
      <c r="CQC107" s="72"/>
      <c r="CQD107" s="70"/>
      <c r="CQE107" s="73"/>
      <c r="CQF107" s="74"/>
      <c r="CQG107" s="74"/>
      <c r="CQH107" s="62"/>
      <c r="CQI107" s="75"/>
      <c r="CQJ107" s="76"/>
      <c r="CQK107" s="216"/>
      <c r="CQL107" s="75"/>
      <c r="CQM107" s="75"/>
      <c r="CQN107" s="204"/>
      <c r="CQO107" s="205"/>
      <c r="CQP107" s="72"/>
      <c r="CQQ107" s="70"/>
      <c r="CQR107" s="73"/>
      <c r="CQS107" s="74"/>
      <c r="CQT107" s="74"/>
      <c r="CQU107" s="62"/>
      <c r="CQV107" s="75"/>
      <c r="CQW107" s="76"/>
      <c r="CQX107" s="216"/>
      <c r="CQY107" s="75"/>
      <c r="CQZ107" s="75"/>
      <c r="CRA107" s="204"/>
      <c r="CRB107" s="205"/>
      <c r="CRC107" s="72"/>
      <c r="CRD107" s="70"/>
      <c r="CRE107" s="73"/>
      <c r="CRF107" s="74"/>
      <c r="CRG107" s="74"/>
      <c r="CRH107" s="62"/>
      <c r="CRI107" s="75"/>
      <c r="CRJ107" s="76"/>
      <c r="CRK107" s="216"/>
      <c r="CRL107" s="75"/>
      <c r="CRM107" s="75"/>
      <c r="CRN107" s="204"/>
      <c r="CRO107" s="205"/>
      <c r="CRP107" s="72"/>
      <c r="CRQ107" s="70"/>
      <c r="CRR107" s="73"/>
      <c r="CRS107" s="74"/>
      <c r="CRT107" s="74"/>
      <c r="CRU107" s="62"/>
      <c r="CRV107" s="75"/>
      <c r="CRW107" s="76"/>
      <c r="CRX107" s="216"/>
      <c r="CRY107" s="75"/>
      <c r="CRZ107" s="75"/>
      <c r="CSA107" s="204"/>
      <c r="CSB107" s="205"/>
      <c r="CSC107" s="72"/>
      <c r="CSD107" s="70"/>
      <c r="CSE107" s="73"/>
      <c r="CSF107" s="74"/>
      <c r="CSG107" s="74"/>
      <c r="CSH107" s="62"/>
      <c r="CSI107" s="75"/>
      <c r="CSJ107" s="76"/>
      <c r="CSK107" s="216"/>
      <c r="CSL107" s="75"/>
      <c r="CSM107" s="75"/>
      <c r="CSN107" s="204"/>
      <c r="CSO107" s="205"/>
      <c r="CSP107" s="72"/>
      <c r="CSQ107" s="70"/>
      <c r="CSR107" s="73"/>
      <c r="CSS107" s="74"/>
      <c r="CST107" s="74"/>
      <c r="CSU107" s="62"/>
      <c r="CSV107" s="75"/>
      <c r="CSW107" s="76"/>
      <c r="CSX107" s="216"/>
      <c r="CSY107" s="75"/>
      <c r="CSZ107" s="75"/>
      <c r="CTA107" s="204"/>
      <c r="CTB107" s="205"/>
      <c r="CTC107" s="72"/>
      <c r="CTD107" s="70"/>
      <c r="CTE107" s="73"/>
      <c r="CTF107" s="74"/>
      <c r="CTG107" s="74"/>
      <c r="CTH107" s="62"/>
      <c r="CTI107" s="75"/>
      <c r="CTJ107" s="76"/>
      <c r="CTK107" s="216"/>
      <c r="CTL107" s="75"/>
      <c r="CTM107" s="75"/>
      <c r="CTN107" s="204"/>
      <c r="CTO107" s="205"/>
      <c r="CTP107" s="72"/>
      <c r="CTQ107" s="70"/>
      <c r="CTR107" s="73"/>
      <c r="CTS107" s="74"/>
      <c r="CTT107" s="74"/>
      <c r="CTU107" s="62"/>
      <c r="CTV107" s="75"/>
      <c r="CTW107" s="76"/>
      <c r="CTX107" s="216"/>
      <c r="CTY107" s="75"/>
      <c r="CTZ107" s="75"/>
      <c r="CUA107" s="204"/>
      <c r="CUB107" s="205"/>
      <c r="CUC107" s="72"/>
      <c r="CUD107" s="70"/>
      <c r="CUE107" s="73"/>
      <c r="CUF107" s="74"/>
      <c r="CUG107" s="74"/>
      <c r="CUH107" s="62"/>
      <c r="CUI107" s="75"/>
      <c r="CUJ107" s="76"/>
      <c r="CUK107" s="216"/>
      <c r="CUL107" s="75"/>
      <c r="CUM107" s="75"/>
      <c r="CUN107" s="204"/>
      <c r="CUO107" s="205"/>
      <c r="CUP107" s="72"/>
      <c r="CUQ107" s="70"/>
      <c r="CUR107" s="73"/>
      <c r="CUS107" s="74"/>
      <c r="CUT107" s="74"/>
      <c r="CUU107" s="62"/>
      <c r="CUV107" s="75"/>
      <c r="CUW107" s="76"/>
      <c r="CUX107" s="216"/>
      <c r="CUY107" s="75"/>
      <c r="CUZ107" s="75"/>
      <c r="CVA107" s="204"/>
      <c r="CVB107" s="205"/>
      <c r="CVC107" s="72"/>
      <c r="CVD107" s="70"/>
      <c r="CVE107" s="73"/>
      <c r="CVF107" s="74"/>
      <c r="CVG107" s="74"/>
      <c r="CVH107" s="62"/>
      <c r="CVI107" s="75"/>
      <c r="CVJ107" s="76"/>
      <c r="CVK107" s="216"/>
      <c r="CVL107" s="75"/>
      <c r="CVM107" s="75"/>
      <c r="CVN107" s="204"/>
      <c r="CVO107" s="205"/>
      <c r="CVP107" s="72"/>
      <c r="CVQ107" s="70"/>
      <c r="CVR107" s="73"/>
      <c r="CVS107" s="74"/>
      <c r="CVT107" s="74"/>
      <c r="CVU107" s="62"/>
      <c r="CVV107" s="75"/>
      <c r="CVW107" s="76"/>
      <c r="CVX107" s="216"/>
      <c r="CVY107" s="75"/>
      <c r="CVZ107" s="75"/>
      <c r="CWA107" s="204"/>
      <c r="CWB107" s="205"/>
      <c r="CWC107" s="72"/>
      <c r="CWD107" s="70"/>
      <c r="CWE107" s="73"/>
      <c r="CWF107" s="74"/>
      <c r="CWG107" s="74"/>
      <c r="CWH107" s="62"/>
      <c r="CWI107" s="75"/>
      <c r="CWJ107" s="76"/>
      <c r="CWK107" s="216"/>
      <c r="CWL107" s="75"/>
      <c r="CWM107" s="75"/>
      <c r="CWN107" s="204"/>
      <c r="CWO107" s="205"/>
      <c r="CWP107" s="72"/>
      <c r="CWQ107" s="70"/>
      <c r="CWR107" s="73"/>
      <c r="CWS107" s="74"/>
      <c r="CWT107" s="74"/>
      <c r="CWU107" s="62"/>
      <c r="CWV107" s="75"/>
      <c r="CWW107" s="76"/>
      <c r="CWX107" s="216"/>
      <c r="CWY107" s="75"/>
      <c r="CWZ107" s="75"/>
      <c r="CXA107" s="204"/>
      <c r="CXB107" s="205"/>
      <c r="CXC107" s="72"/>
      <c r="CXD107" s="70"/>
      <c r="CXE107" s="73"/>
      <c r="CXF107" s="74"/>
      <c r="CXG107" s="74"/>
      <c r="CXH107" s="62"/>
      <c r="CXI107" s="75"/>
      <c r="CXJ107" s="76"/>
      <c r="CXK107" s="216"/>
      <c r="CXL107" s="75"/>
      <c r="CXM107" s="75"/>
      <c r="CXN107" s="204"/>
      <c r="CXO107" s="205"/>
      <c r="CXP107" s="72"/>
      <c r="CXQ107" s="70"/>
      <c r="CXR107" s="73"/>
      <c r="CXS107" s="74"/>
      <c r="CXT107" s="74"/>
      <c r="CXU107" s="62"/>
      <c r="CXV107" s="75"/>
      <c r="CXW107" s="76"/>
      <c r="CXX107" s="216"/>
      <c r="CXY107" s="75"/>
      <c r="CXZ107" s="75"/>
      <c r="CYA107" s="204"/>
      <c r="CYB107" s="205"/>
      <c r="CYC107" s="72"/>
      <c r="CYD107" s="70"/>
      <c r="CYE107" s="73"/>
      <c r="CYF107" s="74"/>
      <c r="CYG107" s="74"/>
      <c r="CYH107" s="62"/>
      <c r="CYI107" s="75"/>
      <c r="CYJ107" s="76"/>
      <c r="CYK107" s="216"/>
      <c r="CYL107" s="75"/>
      <c r="CYM107" s="75"/>
      <c r="CYN107" s="204"/>
      <c r="CYO107" s="205"/>
      <c r="CYP107" s="72"/>
      <c r="CYQ107" s="70"/>
      <c r="CYR107" s="73"/>
      <c r="CYS107" s="74"/>
      <c r="CYT107" s="74"/>
      <c r="CYU107" s="62"/>
      <c r="CYV107" s="75"/>
      <c r="CYW107" s="76"/>
      <c r="CYX107" s="216"/>
      <c r="CYY107" s="75"/>
      <c r="CYZ107" s="75"/>
      <c r="CZA107" s="204"/>
      <c r="CZB107" s="205"/>
      <c r="CZC107" s="72"/>
      <c r="CZD107" s="70"/>
      <c r="CZE107" s="73"/>
      <c r="CZF107" s="74"/>
      <c r="CZG107" s="74"/>
      <c r="CZH107" s="62"/>
      <c r="CZI107" s="75"/>
      <c r="CZJ107" s="76"/>
      <c r="CZK107" s="216"/>
      <c r="CZL107" s="75"/>
      <c r="CZM107" s="75"/>
      <c r="CZN107" s="204"/>
      <c r="CZO107" s="205"/>
      <c r="CZP107" s="72"/>
      <c r="CZQ107" s="70"/>
      <c r="CZR107" s="73"/>
      <c r="CZS107" s="74"/>
      <c r="CZT107" s="74"/>
      <c r="CZU107" s="62"/>
      <c r="CZV107" s="75"/>
      <c r="CZW107" s="76"/>
      <c r="CZX107" s="216"/>
      <c r="CZY107" s="75"/>
      <c r="CZZ107" s="75"/>
      <c r="DAA107" s="204"/>
      <c r="DAB107" s="205"/>
      <c r="DAC107" s="72"/>
      <c r="DAD107" s="70"/>
      <c r="DAE107" s="73"/>
      <c r="DAF107" s="74"/>
      <c r="DAG107" s="74"/>
      <c r="DAH107" s="62"/>
      <c r="DAI107" s="75"/>
      <c r="DAJ107" s="76"/>
      <c r="DAK107" s="216"/>
      <c r="DAL107" s="75"/>
      <c r="DAM107" s="75"/>
      <c r="DAN107" s="204"/>
      <c r="DAO107" s="205"/>
      <c r="DAP107" s="72"/>
      <c r="DAQ107" s="70"/>
      <c r="DAR107" s="73"/>
      <c r="DAS107" s="74"/>
      <c r="DAT107" s="74"/>
      <c r="DAU107" s="62"/>
      <c r="DAV107" s="75"/>
      <c r="DAW107" s="76"/>
      <c r="DAX107" s="216"/>
      <c r="DAY107" s="75"/>
      <c r="DAZ107" s="75"/>
      <c r="DBA107" s="204"/>
      <c r="DBB107" s="205"/>
      <c r="DBC107" s="72"/>
      <c r="DBD107" s="70"/>
      <c r="DBE107" s="73"/>
      <c r="DBF107" s="74"/>
      <c r="DBG107" s="74"/>
      <c r="DBH107" s="62"/>
      <c r="DBI107" s="75"/>
      <c r="DBJ107" s="76"/>
      <c r="DBK107" s="216"/>
      <c r="DBL107" s="75"/>
      <c r="DBM107" s="75"/>
      <c r="DBN107" s="204"/>
      <c r="DBO107" s="205"/>
      <c r="DBP107" s="72"/>
      <c r="DBQ107" s="70"/>
      <c r="DBR107" s="73"/>
      <c r="DBS107" s="74"/>
      <c r="DBT107" s="74"/>
      <c r="DBU107" s="62"/>
      <c r="DBV107" s="75"/>
      <c r="DBW107" s="76"/>
      <c r="DBX107" s="216"/>
      <c r="DBY107" s="75"/>
      <c r="DBZ107" s="75"/>
      <c r="DCA107" s="204"/>
      <c r="DCB107" s="205"/>
      <c r="DCC107" s="72"/>
      <c r="DCD107" s="70"/>
      <c r="DCE107" s="73"/>
      <c r="DCF107" s="74"/>
      <c r="DCG107" s="74"/>
      <c r="DCH107" s="62"/>
      <c r="DCI107" s="75"/>
      <c r="DCJ107" s="76"/>
      <c r="DCK107" s="216"/>
      <c r="DCL107" s="75"/>
      <c r="DCM107" s="75"/>
      <c r="DCN107" s="204"/>
      <c r="DCO107" s="205"/>
      <c r="DCP107" s="72"/>
      <c r="DCQ107" s="70"/>
      <c r="DCR107" s="73"/>
      <c r="DCS107" s="74"/>
      <c r="DCT107" s="74"/>
      <c r="DCU107" s="62"/>
      <c r="DCV107" s="75"/>
      <c r="DCW107" s="76"/>
      <c r="DCX107" s="216"/>
      <c r="DCY107" s="75"/>
      <c r="DCZ107" s="75"/>
      <c r="DDA107" s="204"/>
      <c r="DDB107" s="205"/>
      <c r="DDC107" s="72"/>
      <c r="DDD107" s="70"/>
      <c r="DDE107" s="73"/>
      <c r="DDF107" s="74"/>
      <c r="DDG107" s="74"/>
      <c r="DDH107" s="62"/>
      <c r="DDI107" s="75"/>
      <c r="DDJ107" s="76"/>
      <c r="DDK107" s="216"/>
      <c r="DDL107" s="75"/>
      <c r="DDM107" s="75"/>
      <c r="DDN107" s="204"/>
      <c r="DDO107" s="205"/>
      <c r="DDP107" s="72"/>
      <c r="DDQ107" s="70"/>
      <c r="DDR107" s="73"/>
      <c r="DDS107" s="74"/>
      <c r="DDT107" s="74"/>
      <c r="DDU107" s="62"/>
      <c r="DDV107" s="75"/>
      <c r="DDW107" s="76"/>
      <c r="DDX107" s="216"/>
      <c r="DDY107" s="75"/>
      <c r="DDZ107" s="75"/>
      <c r="DEA107" s="204"/>
      <c r="DEB107" s="205"/>
      <c r="DEC107" s="72"/>
      <c r="DED107" s="70"/>
      <c r="DEE107" s="73"/>
      <c r="DEF107" s="74"/>
      <c r="DEG107" s="74"/>
      <c r="DEH107" s="62"/>
      <c r="DEI107" s="75"/>
      <c r="DEJ107" s="76"/>
      <c r="DEK107" s="216"/>
      <c r="DEL107" s="75"/>
      <c r="DEM107" s="75"/>
      <c r="DEN107" s="204"/>
      <c r="DEO107" s="205"/>
      <c r="DEP107" s="72"/>
      <c r="DEQ107" s="70"/>
      <c r="DER107" s="73"/>
      <c r="DES107" s="74"/>
      <c r="DET107" s="74"/>
      <c r="DEU107" s="62"/>
      <c r="DEV107" s="75"/>
      <c r="DEW107" s="76"/>
      <c r="DEX107" s="216"/>
      <c r="DEY107" s="75"/>
      <c r="DEZ107" s="75"/>
      <c r="DFA107" s="204"/>
      <c r="DFB107" s="205"/>
      <c r="DFC107" s="72"/>
      <c r="DFD107" s="70"/>
      <c r="DFE107" s="73"/>
      <c r="DFF107" s="74"/>
      <c r="DFG107" s="74"/>
      <c r="DFH107" s="62"/>
      <c r="DFI107" s="75"/>
      <c r="DFJ107" s="76"/>
      <c r="DFK107" s="216"/>
      <c r="DFL107" s="75"/>
      <c r="DFM107" s="75"/>
      <c r="DFN107" s="204"/>
      <c r="DFO107" s="205"/>
      <c r="DFP107" s="72"/>
      <c r="DFQ107" s="70"/>
      <c r="DFR107" s="73"/>
      <c r="DFS107" s="74"/>
      <c r="DFT107" s="74"/>
      <c r="DFU107" s="62"/>
      <c r="DFV107" s="75"/>
      <c r="DFW107" s="76"/>
      <c r="DFX107" s="216"/>
      <c r="DFY107" s="75"/>
      <c r="DFZ107" s="75"/>
      <c r="DGA107" s="204"/>
      <c r="DGB107" s="205"/>
      <c r="DGC107" s="72"/>
      <c r="DGD107" s="70"/>
      <c r="DGE107" s="73"/>
      <c r="DGF107" s="74"/>
      <c r="DGG107" s="74"/>
      <c r="DGH107" s="62"/>
      <c r="DGI107" s="75"/>
      <c r="DGJ107" s="76"/>
      <c r="DGK107" s="216"/>
      <c r="DGL107" s="75"/>
      <c r="DGM107" s="75"/>
      <c r="DGN107" s="204"/>
      <c r="DGO107" s="205"/>
      <c r="DGP107" s="72"/>
      <c r="DGQ107" s="70"/>
      <c r="DGR107" s="73"/>
      <c r="DGS107" s="74"/>
      <c r="DGT107" s="74"/>
      <c r="DGU107" s="62"/>
      <c r="DGV107" s="75"/>
      <c r="DGW107" s="76"/>
      <c r="DGX107" s="216"/>
      <c r="DGY107" s="75"/>
      <c r="DGZ107" s="75"/>
      <c r="DHA107" s="204"/>
      <c r="DHB107" s="205"/>
      <c r="DHC107" s="72"/>
      <c r="DHD107" s="70"/>
      <c r="DHE107" s="73"/>
      <c r="DHF107" s="74"/>
      <c r="DHG107" s="74"/>
      <c r="DHH107" s="62"/>
      <c r="DHI107" s="75"/>
      <c r="DHJ107" s="76"/>
      <c r="DHK107" s="216"/>
      <c r="DHL107" s="75"/>
      <c r="DHM107" s="75"/>
      <c r="DHN107" s="204"/>
      <c r="DHO107" s="205"/>
      <c r="DHP107" s="72"/>
      <c r="DHQ107" s="70"/>
      <c r="DHR107" s="73"/>
      <c r="DHS107" s="74"/>
      <c r="DHT107" s="74"/>
      <c r="DHU107" s="62"/>
      <c r="DHV107" s="75"/>
      <c r="DHW107" s="76"/>
      <c r="DHX107" s="216"/>
      <c r="DHY107" s="75"/>
      <c r="DHZ107" s="75"/>
      <c r="DIA107" s="204"/>
      <c r="DIB107" s="205"/>
      <c r="DIC107" s="72"/>
      <c r="DID107" s="70"/>
      <c r="DIE107" s="73"/>
      <c r="DIF107" s="74"/>
      <c r="DIG107" s="74"/>
      <c r="DIH107" s="62"/>
      <c r="DII107" s="75"/>
      <c r="DIJ107" s="76"/>
      <c r="DIK107" s="216"/>
      <c r="DIL107" s="75"/>
      <c r="DIM107" s="75"/>
      <c r="DIN107" s="204"/>
      <c r="DIO107" s="205"/>
      <c r="DIP107" s="72"/>
      <c r="DIQ107" s="70"/>
      <c r="DIR107" s="73"/>
      <c r="DIS107" s="74"/>
      <c r="DIT107" s="74"/>
      <c r="DIU107" s="62"/>
      <c r="DIV107" s="75"/>
      <c r="DIW107" s="76"/>
      <c r="DIX107" s="216"/>
      <c r="DIY107" s="75"/>
      <c r="DIZ107" s="75"/>
      <c r="DJA107" s="204"/>
      <c r="DJB107" s="205"/>
      <c r="DJC107" s="72"/>
      <c r="DJD107" s="70"/>
      <c r="DJE107" s="73"/>
      <c r="DJF107" s="74"/>
      <c r="DJG107" s="74"/>
      <c r="DJH107" s="62"/>
      <c r="DJI107" s="75"/>
      <c r="DJJ107" s="76"/>
      <c r="DJK107" s="216"/>
      <c r="DJL107" s="75"/>
      <c r="DJM107" s="75"/>
      <c r="DJN107" s="204"/>
      <c r="DJO107" s="205"/>
      <c r="DJP107" s="72"/>
      <c r="DJQ107" s="70"/>
      <c r="DJR107" s="73"/>
      <c r="DJS107" s="74"/>
      <c r="DJT107" s="74"/>
      <c r="DJU107" s="62"/>
      <c r="DJV107" s="75"/>
      <c r="DJW107" s="76"/>
      <c r="DJX107" s="216"/>
      <c r="DJY107" s="75"/>
      <c r="DJZ107" s="75"/>
      <c r="DKA107" s="204"/>
      <c r="DKB107" s="205"/>
      <c r="DKC107" s="72"/>
      <c r="DKD107" s="70"/>
      <c r="DKE107" s="73"/>
      <c r="DKF107" s="74"/>
      <c r="DKG107" s="74"/>
      <c r="DKH107" s="62"/>
      <c r="DKI107" s="75"/>
      <c r="DKJ107" s="76"/>
      <c r="DKK107" s="216"/>
      <c r="DKL107" s="75"/>
      <c r="DKM107" s="75"/>
      <c r="DKN107" s="204"/>
      <c r="DKO107" s="205"/>
      <c r="DKP107" s="72"/>
      <c r="DKQ107" s="70"/>
      <c r="DKR107" s="73"/>
      <c r="DKS107" s="74"/>
      <c r="DKT107" s="74"/>
      <c r="DKU107" s="62"/>
      <c r="DKV107" s="75"/>
      <c r="DKW107" s="76"/>
      <c r="DKX107" s="216"/>
      <c r="DKY107" s="75"/>
      <c r="DKZ107" s="75"/>
      <c r="DLA107" s="204"/>
      <c r="DLB107" s="205"/>
      <c r="DLC107" s="72"/>
      <c r="DLD107" s="70"/>
      <c r="DLE107" s="73"/>
      <c r="DLF107" s="74"/>
      <c r="DLG107" s="74"/>
      <c r="DLH107" s="62"/>
      <c r="DLI107" s="75"/>
      <c r="DLJ107" s="76"/>
      <c r="DLK107" s="216"/>
      <c r="DLL107" s="75"/>
      <c r="DLM107" s="75"/>
      <c r="DLN107" s="204"/>
      <c r="DLO107" s="205"/>
      <c r="DLP107" s="72"/>
      <c r="DLQ107" s="70"/>
      <c r="DLR107" s="73"/>
      <c r="DLS107" s="74"/>
      <c r="DLT107" s="74"/>
      <c r="DLU107" s="62"/>
      <c r="DLV107" s="75"/>
      <c r="DLW107" s="76"/>
      <c r="DLX107" s="216"/>
      <c r="DLY107" s="75"/>
      <c r="DLZ107" s="75"/>
      <c r="DMA107" s="204"/>
      <c r="DMB107" s="205"/>
      <c r="DMC107" s="72"/>
      <c r="DMD107" s="70"/>
      <c r="DME107" s="73"/>
      <c r="DMF107" s="74"/>
      <c r="DMG107" s="74"/>
      <c r="DMH107" s="62"/>
      <c r="DMI107" s="75"/>
      <c r="DMJ107" s="76"/>
      <c r="DMK107" s="216"/>
      <c r="DML107" s="75"/>
      <c r="DMM107" s="75"/>
      <c r="DMN107" s="204"/>
      <c r="DMO107" s="205"/>
      <c r="DMP107" s="72"/>
      <c r="DMQ107" s="70"/>
      <c r="DMR107" s="73"/>
      <c r="DMS107" s="74"/>
      <c r="DMT107" s="74"/>
      <c r="DMU107" s="62"/>
      <c r="DMV107" s="75"/>
      <c r="DMW107" s="76"/>
      <c r="DMX107" s="216"/>
      <c r="DMY107" s="75"/>
      <c r="DMZ107" s="75"/>
      <c r="DNA107" s="204"/>
      <c r="DNB107" s="205"/>
      <c r="DNC107" s="72"/>
      <c r="DND107" s="70"/>
      <c r="DNE107" s="73"/>
      <c r="DNF107" s="74"/>
      <c r="DNG107" s="74"/>
      <c r="DNH107" s="62"/>
      <c r="DNI107" s="75"/>
      <c r="DNJ107" s="76"/>
      <c r="DNK107" s="216"/>
      <c r="DNL107" s="75"/>
      <c r="DNM107" s="75"/>
      <c r="DNN107" s="204"/>
      <c r="DNO107" s="205"/>
      <c r="DNP107" s="72"/>
      <c r="DNQ107" s="70"/>
      <c r="DNR107" s="73"/>
      <c r="DNS107" s="74"/>
      <c r="DNT107" s="74"/>
      <c r="DNU107" s="62"/>
      <c r="DNV107" s="75"/>
      <c r="DNW107" s="76"/>
      <c r="DNX107" s="216"/>
      <c r="DNY107" s="75"/>
      <c r="DNZ107" s="75"/>
      <c r="DOA107" s="204"/>
      <c r="DOB107" s="205"/>
      <c r="DOC107" s="72"/>
      <c r="DOD107" s="70"/>
      <c r="DOE107" s="73"/>
      <c r="DOF107" s="74"/>
      <c r="DOG107" s="74"/>
      <c r="DOH107" s="62"/>
      <c r="DOI107" s="75"/>
      <c r="DOJ107" s="76"/>
      <c r="DOK107" s="216"/>
      <c r="DOL107" s="75"/>
      <c r="DOM107" s="75"/>
      <c r="DON107" s="204"/>
      <c r="DOO107" s="205"/>
      <c r="DOP107" s="72"/>
      <c r="DOQ107" s="70"/>
      <c r="DOR107" s="73"/>
      <c r="DOS107" s="74"/>
      <c r="DOT107" s="74"/>
      <c r="DOU107" s="62"/>
      <c r="DOV107" s="75"/>
      <c r="DOW107" s="76"/>
      <c r="DOX107" s="216"/>
      <c r="DOY107" s="75"/>
      <c r="DOZ107" s="75"/>
      <c r="DPA107" s="204"/>
      <c r="DPB107" s="205"/>
      <c r="DPC107" s="72"/>
      <c r="DPD107" s="70"/>
      <c r="DPE107" s="73"/>
      <c r="DPF107" s="74"/>
      <c r="DPG107" s="74"/>
      <c r="DPH107" s="62"/>
      <c r="DPI107" s="75"/>
      <c r="DPJ107" s="76"/>
      <c r="DPK107" s="216"/>
      <c r="DPL107" s="75"/>
      <c r="DPM107" s="75"/>
      <c r="DPN107" s="204"/>
      <c r="DPO107" s="205"/>
      <c r="DPP107" s="72"/>
      <c r="DPQ107" s="70"/>
      <c r="DPR107" s="73"/>
      <c r="DPS107" s="74"/>
      <c r="DPT107" s="74"/>
      <c r="DPU107" s="62"/>
      <c r="DPV107" s="75"/>
      <c r="DPW107" s="76"/>
      <c r="DPX107" s="216"/>
      <c r="DPY107" s="75"/>
      <c r="DPZ107" s="75"/>
      <c r="DQA107" s="204"/>
      <c r="DQB107" s="205"/>
      <c r="DQC107" s="72"/>
      <c r="DQD107" s="70"/>
      <c r="DQE107" s="73"/>
      <c r="DQF107" s="74"/>
      <c r="DQG107" s="74"/>
      <c r="DQH107" s="62"/>
      <c r="DQI107" s="75"/>
      <c r="DQJ107" s="76"/>
      <c r="DQK107" s="216"/>
      <c r="DQL107" s="75"/>
      <c r="DQM107" s="75"/>
      <c r="DQN107" s="204"/>
      <c r="DQO107" s="205"/>
      <c r="DQP107" s="72"/>
      <c r="DQQ107" s="70"/>
      <c r="DQR107" s="73"/>
      <c r="DQS107" s="74"/>
      <c r="DQT107" s="74"/>
      <c r="DQU107" s="62"/>
      <c r="DQV107" s="75"/>
      <c r="DQW107" s="76"/>
      <c r="DQX107" s="216"/>
      <c r="DQY107" s="75"/>
      <c r="DQZ107" s="75"/>
      <c r="DRA107" s="204"/>
      <c r="DRB107" s="205"/>
      <c r="DRC107" s="72"/>
      <c r="DRD107" s="70"/>
      <c r="DRE107" s="73"/>
      <c r="DRF107" s="74"/>
      <c r="DRG107" s="74"/>
      <c r="DRH107" s="62"/>
      <c r="DRI107" s="75"/>
      <c r="DRJ107" s="76"/>
      <c r="DRK107" s="216"/>
      <c r="DRL107" s="75"/>
      <c r="DRM107" s="75"/>
      <c r="DRN107" s="204"/>
      <c r="DRO107" s="205"/>
      <c r="DRP107" s="72"/>
      <c r="DRQ107" s="70"/>
      <c r="DRR107" s="73"/>
      <c r="DRS107" s="74"/>
      <c r="DRT107" s="74"/>
      <c r="DRU107" s="62"/>
      <c r="DRV107" s="75"/>
      <c r="DRW107" s="76"/>
      <c r="DRX107" s="216"/>
      <c r="DRY107" s="75"/>
      <c r="DRZ107" s="75"/>
      <c r="DSA107" s="204"/>
      <c r="DSB107" s="205"/>
      <c r="DSC107" s="72"/>
      <c r="DSD107" s="70"/>
      <c r="DSE107" s="73"/>
      <c r="DSF107" s="74"/>
      <c r="DSG107" s="74"/>
      <c r="DSH107" s="62"/>
      <c r="DSI107" s="75"/>
      <c r="DSJ107" s="76"/>
      <c r="DSK107" s="216"/>
      <c r="DSL107" s="75"/>
      <c r="DSM107" s="75"/>
      <c r="DSN107" s="204"/>
      <c r="DSO107" s="205"/>
      <c r="DSP107" s="72"/>
      <c r="DSQ107" s="70"/>
      <c r="DSR107" s="73"/>
      <c r="DSS107" s="74"/>
      <c r="DST107" s="74"/>
      <c r="DSU107" s="62"/>
      <c r="DSV107" s="75"/>
      <c r="DSW107" s="76"/>
      <c r="DSX107" s="216"/>
      <c r="DSY107" s="75"/>
      <c r="DSZ107" s="75"/>
      <c r="DTA107" s="204"/>
      <c r="DTB107" s="205"/>
      <c r="DTC107" s="72"/>
      <c r="DTD107" s="70"/>
      <c r="DTE107" s="73"/>
      <c r="DTF107" s="74"/>
      <c r="DTG107" s="74"/>
      <c r="DTH107" s="62"/>
      <c r="DTI107" s="75"/>
      <c r="DTJ107" s="76"/>
      <c r="DTK107" s="216"/>
      <c r="DTL107" s="75"/>
      <c r="DTM107" s="75"/>
      <c r="DTN107" s="204"/>
      <c r="DTO107" s="205"/>
      <c r="DTP107" s="72"/>
      <c r="DTQ107" s="70"/>
      <c r="DTR107" s="73"/>
      <c r="DTS107" s="74"/>
      <c r="DTT107" s="74"/>
      <c r="DTU107" s="62"/>
      <c r="DTV107" s="75"/>
      <c r="DTW107" s="76"/>
      <c r="DTX107" s="216"/>
      <c r="DTY107" s="75"/>
      <c r="DTZ107" s="75"/>
      <c r="DUA107" s="204"/>
      <c r="DUB107" s="205"/>
      <c r="DUC107" s="72"/>
      <c r="DUD107" s="70"/>
      <c r="DUE107" s="73"/>
      <c r="DUF107" s="74"/>
      <c r="DUG107" s="74"/>
      <c r="DUH107" s="62"/>
      <c r="DUI107" s="75"/>
      <c r="DUJ107" s="76"/>
      <c r="DUK107" s="216"/>
      <c r="DUL107" s="75"/>
      <c r="DUM107" s="75"/>
      <c r="DUN107" s="204"/>
      <c r="DUO107" s="205"/>
      <c r="DUP107" s="72"/>
      <c r="DUQ107" s="70"/>
      <c r="DUR107" s="73"/>
      <c r="DUS107" s="74"/>
      <c r="DUT107" s="74"/>
      <c r="DUU107" s="62"/>
      <c r="DUV107" s="75"/>
      <c r="DUW107" s="76"/>
      <c r="DUX107" s="216"/>
      <c r="DUY107" s="75"/>
      <c r="DUZ107" s="75"/>
      <c r="DVA107" s="204"/>
      <c r="DVB107" s="205"/>
      <c r="DVC107" s="72"/>
      <c r="DVD107" s="70"/>
      <c r="DVE107" s="73"/>
      <c r="DVF107" s="74"/>
      <c r="DVG107" s="74"/>
      <c r="DVH107" s="62"/>
      <c r="DVI107" s="75"/>
      <c r="DVJ107" s="76"/>
      <c r="DVK107" s="216"/>
      <c r="DVL107" s="75"/>
      <c r="DVM107" s="75"/>
      <c r="DVN107" s="204"/>
      <c r="DVO107" s="205"/>
      <c r="DVP107" s="72"/>
      <c r="DVQ107" s="70"/>
      <c r="DVR107" s="73"/>
      <c r="DVS107" s="74"/>
      <c r="DVT107" s="74"/>
      <c r="DVU107" s="62"/>
      <c r="DVV107" s="75"/>
      <c r="DVW107" s="76"/>
      <c r="DVX107" s="216"/>
      <c r="DVY107" s="75"/>
      <c r="DVZ107" s="75"/>
      <c r="DWA107" s="204"/>
      <c r="DWB107" s="205"/>
      <c r="DWC107" s="72"/>
      <c r="DWD107" s="70"/>
      <c r="DWE107" s="73"/>
      <c r="DWF107" s="74"/>
      <c r="DWG107" s="74"/>
      <c r="DWH107" s="62"/>
      <c r="DWI107" s="75"/>
      <c r="DWJ107" s="76"/>
      <c r="DWK107" s="216"/>
      <c r="DWL107" s="75"/>
      <c r="DWM107" s="75"/>
      <c r="DWN107" s="204"/>
      <c r="DWO107" s="205"/>
      <c r="DWP107" s="72"/>
      <c r="DWQ107" s="70"/>
      <c r="DWR107" s="73"/>
      <c r="DWS107" s="74"/>
      <c r="DWT107" s="74"/>
      <c r="DWU107" s="62"/>
      <c r="DWV107" s="75"/>
      <c r="DWW107" s="76"/>
      <c r="DWX107" s="216"/>
      <c r="DWY107" s="75"/>
      <c r="DWZ107" s="75"/>
      <c r="DXA107" s="204"/>
      <c r="DXB107" s="205"/>
      <c r="DXC107" s="72"/>
      <c r="DXD107" s="70"/>
      <c r="DXE107" s="73"/>
      <c r="DXF107" s="74"/>
      <c r="DXG107" s="74"/>
      <c r="DXH107" s="62"/>
      <c r="DXI107" s="75"/>
      <c r="DXJ107" s="76"/>
      <c r="DXK107" s="216"/>
      <c r="DXL107" s="75"/>
      <c r="DXM107" s="75"/>
      <c r="DXN107" s="204"/>
      <c r="DXO107" s="205"/>
      <c r="DXP107" s="72"/>
      <c r="DXQ107" s="70"/>
      <c r="DXR107" s="73"/>
      <c r="DXS107" s="74"/>
      <c r="DXT107" s="74"/>
      <c r="DXU107" s="62"/>
      <c r="DXV107" s="75"/>
      <c r="DXW107" s="76"/>
      <c r="DXX107" s="216"/>
      <c r="DXY107" s="75"/>
      <c r="DXZ107" s="75"/>
      <c r="DYA107" s="204"/>
      <c r="DYB107" s="205"/>
      <c r="DYC107" s="72"/>
      <c r="DYD107" s="70"/>
      <c r="DYE107" s="73"/>
      <c r="DYF107" s="74"/>
      <c r="DYG107" s="74"/>
      <c r="DYH107" s="62"/>
      <c r="DYI107" s="75"/>
      <c r="DYJ107" s="76"/>
      <c r="DYK107" s="216"/>
      <c r="DYL107" s="75"/>
      <c r="DYM107" s="75"/>
      <c r="DYN107" s="204"/>
      <c r="DYO107" s="205"/>
      <c r="DYP107" s="72"/>
      <c r="DYQ107" s="70"/>
      <c r="DYR107" s="73"/>
      <c r="DYS107" s="74"/>
      <c r="DYT107" s="74"/>
      <c r="DYU107" s="62"/>
      <c r="DYV107" s="75"/>
      <c r="DYW107" s="76"/>
      <c r="DYX107" s="216"/>
      <c r="DYY107" s="75"/>
      <c r="DYZ107" s="75"/>
      <c r="DZA107" s="204"/>
      <c r="DZB107" s="205"/>
      <c r="DZC107" s="72"/>
      <c r="DZD107" s="70"/>
      <c r="DZE107" s="73"/>
      <c r="DZF107" s="74"/>
      <c r="DZG107" s="74"/>
      <c r="DZH107" s="62"/>
      <c r="DZI107" s="75"/>
      <c r="DZJ107" s="76"/>
      <c r="DZK107" s="216"/>
      <c r="DZL107" s="75"/>
      <c r="DZM107" s="75"/>
      <c r="DZN107" s="204"/>
      <c r="DZO107" s="205"/>
      <c r="DZP107" s="72"/>
      <c r="DZQ107" s="70"/>
      <c r="DZR107" s="73"/>
      <c r="DZS107" s="74"/>
      <c r="DZT107" s="74"/>
      <c r="DZU107" s="62"/>
      <c r="DZV107" s="75"/>
      <c r="DZW107" s="76"/>
      <c r="DZX107" s="216"/>
      <c r="DZY107" s="75"/>
      <c r="DZZ107" s="75"/>
      <c r="EAA107" s="204"/>
      <c r="EAB107" s="205"/>
      <c r="EAC107" s="72"/>
      <c r="EAD107" s="70"/>
      <c r="EAE107" s="73"/>
      <c r="EAF107" s="74"/>
      <c r="EAG107" s="74"/>
      <c r="EAH107" s="62"/>
      <c r="EAI107" s="75"/>
      <c r="EAJ107" s="76"/>
      <c r="EAK107" s="216"/>
      <c r="EAL107" s="75"/>
      <c r="EAM107" s="75"/>
      <c r="EAN107" s="204"/>
      <c r="EAO107" s="205"/>
      <c r="EAP107" s="72"/>
      <c r="EAQ107" s="70"/>
      <c r="EAR107" s="73"/>
      <c r="EAS107" s="74"/>
      <c r="EAT107" s="74"/>
      <c r="EAU107" s="62"/>
      <c r="EAV107" s="75"/>
      <c r="EAW107" s="76"/>
      <c r="EAX107" s="216"/>
      <c r="EAY107" s="75"/>
      <c r="EAZ107" s="75"/>
      <c r="EBA107" s="204"/>
      <c r="EBB107" s="205"/>
      <c r="EBC107" s="72"/>
      <c r="EBD107" s="70"/>
      <c r="EBE107" s="73"/>
      <c r="EBF107" s="74"/>
      <c r="EBG107" s="74"/>
      <c r="EBH107" s="62"/>
      <c r="EBI107" s="75"/>
      <c r="EBJ107" s="76"/>
      <c r="EBK107" s="216"/>
      <c r="EBL107" s="75"/>
      <c r="EBM107" s="75"/>
      <c r="EBN107" s="204"/>
      <c r="EBO107" s="205"/>
      <c r="EBP107" s="72"/>
      <c r="EBQ107" s="70"/>
      <c r="EBR107" s="73"/>
      <c r="EBS107" s="74"/>
      <c r="EBT107" s="74"/>
      <c r="EBU107" s="62"/>
      <c r="EBV107" s="75"/>
      <c r="EBW107" s="76"/>
      <c r="EBX107" s="216"/>
      <c r="EBY107" s="75"/>
      <c r="EBZ107" s="75"/>
      <c r="ECA107" s="204"/>
      <c r="ECB107" s="205"/>
      <c r="ECC107" s="72"/>
      <c r="ECD107" s="70"/>
      <c r="ECE107" s="73"/>
      <c r="ECF107" s="74"/>
      <c r="ECG107" s="74"/>
      <c r="ECH107" s="62"/>
      <c r="ECI107" s="75"/>
      <c r="ECJ107" s="76"/>
      <c r="ECK107" s="216"/>
      <c r="ECL107" s="75"/>
      <c r="ECM107" s="75"/>
      <c r="ECN107" s="204"/>
      <c r="ECO107" s="205"/>
      <c r="ECP107" s="72"/>
      <c r="ECQ107" s="70"/>
      <c r="ECR107" s="73"/>
      <c r="ECS107" s="74"/>
      <c r="ECT107" s="74"/>
      <c r="ECU107" s="62"/>
      <c r="ECV107" s="75"/>
      <c r="ECW107" s="76"/>
      <c r="ECX107" s="216"/>
      <c r="ECY107" s="75"/>
      <c r="ECZ107" s="75"/>
      <c r="EDA107" s="204"/>
      <c r="EDB107" s="205"/>
      <c r="EDC107" s="72"/>
      <c r="EDD107" s="70"/>
      <c r="EDE107" s="73"/>
      <c r="EDF107" s="74"/>
      <c r="EDG107" s="74"/>
      <c r="EDH107" s="62"/>
      <c r="EDI107" s="75"/>
      <c r="EDJ107" s="76"/>
      <c r="EDK107" s="216"/>
      <c r="EDL107" s="75"/>
      <c r="EDM107" s="75"/>
      <c r="EDN107" s="204"/>
      <c r="EDO107" s="205"/>
      <c r="EDP107" s="72"/>
      <c r="EDQ107" s="70"/>
      <c r="EDR107" s="73"/>
      <c r="EDS107" s="74"/>
      <c r="EDT107" s="74"/>
      <c r="EDU107" s="62"/>
      <c r="EDV107" s="75"/>
      <c r="EDW107" s="76"/>
      <c r="EDX107" s="216"/>
      <c r="EDY107" s="75"/>
      <c r="EDZ107" s="75"/>
      <c r="EEA107" s="204"/>
      <c r="EEB107" s="205"/>
      <c r="EEC107" s="72"/>
      <c r="EED107" s="70"/>
      <c r="EEE107" s="73"/>
      <c r="EEF107" s="74"/>
      <c r="EEG107" s="74"/>
      <c r="EEH107" s="62"/>
      <c r="EEI107" s="75"/>
      <c r="EEJ107" s="76"/>
      <c r="EEK107" s="216"/>
      <c r="EEL107" s="75"/>
      <c r="EEM107" s="75"/>
      <c r="EEN107" s="204"/>
      <c r="EEO107" s="205"/>
      <c r="EEP107" s="72"/>
      <c r="EEQ107" s="70"/>
      <c r="EER107" s="73"/>
      <c r="EES107" s="74"/>
      <c r="EET107" s="74"/>
      <c r="EEU107" s="62"/>
      <c r="EEV107" s="75"/>
      <c r="EEW107" s="76"/>
      <c r="EEX107" s="216"/>
      <c r="EEY107" s="75"/>
      <c r="EEZ107" s="75"/>
      <c r="EFA107" s="204"/>
      <c r="EFB107" s="205"/>
      <c r="EFC107" s="72"/>
      <c r="EFD107" s="70"/>
      <c r="EFE107" s="73"/>
      <c r="EFF107" s="74"/>
      <c r="EFG107" s="74"/>
      <c r="EFH107" s="62"/>
      <c r="EFI107" s="75"/>
      <c r="EFJ107" s="76"/>
      <c r="EFK107" s="216"/>
      <c r="EFL107" s="75"/>
      <c r="EFM107" s="75"/>
      <c r="EFN107" s="204"/>
      <c r="EFO107" s="205"/>
      <c r="EFP107" s="72"/>
      <c r="EFQ107" s="70"/>
      <c r="EFR107" s="73"/>
      <c r="EFS107" s="74"/>
      <c r="EFT107" s="74"/>
      <c r="EFU107" s="62"/>
      <c r="EFV107" s="75"/>
      <c r="EFW107" s="76"/>
      <c r="EFX107" s="216"/>
      <c r="EFY107" s="75"/>
      <c r="EFZ107" s="75"/>
      <c r="EGA107" s="204"/>
      <c r="EGB107" s="205"/>
      <c r="EGC107" s="72"/>
      <c r="EGD107" s="70"/>
      <c r="EGE107" s="73"/>
      <c r="EGF107" s="74"/>
      <c r="EGG107" s="74"/>
      <c r="EGH107" s="62"/>
      <c r="EGI107" s="75"/>
      <c r="EGJ107" s="76"/>
      <c r="EGK107" s="216"/>
      <c r="EGL107" s="75"/>
      <c r="EGM107" s="75"/>
      <c r="EGN107" s="204"/>
      <c r="EGO107" s="205"/>
      <c r="EGP107" s="72"/>
      <c r="EGQ107" s="70"/>
      <c r="EGR107" s="73"/>
      <c r="EGS107" s="74"/>
      <c r="EGT107" s="74"/>
      <c r="EGU107" s="62"/>
      <c r="EGV107" s="75"/>
      <c r="EGW107" s="76"/>
      <c r="EGX107" s="216"/>
      <c r="EGY107" s="75"/>
      <c r="EGZ107" s="75"/>
      <c r="EHA107" s="204"/>
      <c r="EHB107" s="205"/>
      <c r="EHC107" s="72"/>
      <c r="EHD107" s="70"/>
      <c r="EHE107" s="73"/>
      <c r="EHF107" s="74"/>
      <c r="EHG107" s="74"/>
      <c r="EHH107" s="62"/>
      <c r="EHI107" s="75"/>
      <c r="EHJ107" s="76"/>
      <c r="EHK107" s="216"/>
      <c r="EHL107" s="75"/>
      <c r="EHM107" s="75"/>
      <c r="EHN107" s="204"/>
      <c r="EHO107" s="205"/>
      <c r="EHP107" s="72"/>
      <c r="EHQ107" s="70"/>
      <c r="EHR107" s="73"/>
      <c r="EHS107" s="74"/>
      <c r="EHT107" s="74"/>
      <c r="EHU107" s="62"/>
      <c r="EHV107" s="75"/>
      <c r="EHW107" s="76"/>
      <c r="EHX107" s="216"/>
      <c r="EHY107" s="75"/>
      <c r="EHZ107" s="75"/>
      <c r="EIA107" s="204"/>
      <c r="EIB107" s="205"/>
      <c r="EIC107" s="72"/>
      <c r="EID107" s="70"/>
      <c r="EIE107" s="73"/>
      <c r="EIF107" s="74"/>
      <c r="EIG107" s="74"/>
      <c r="EIH107" s="62"/>
      <c r="EII107" s="75"/>
      <c r="EIJ107" s="76"/>
      <c r="EIK107" s="216"/>
      <c r="EIL107" s="75"/>
      <c r="EIM107" s="75"/>
      <c r="EIN107" s="204"/>
      <c r="EIO107" s="205"/>
      <c r="EIP107" s="72"/>
      <c r="EIQ107" s="70"/>
      <c r="EIR107" s="73"/>
      <c r="EIS107" s="74"/>
      <c r="EIT107" s="74"/>
      <c r="EIU107" s="62"/>
      <c r="EIV107" s="75"/>
      <c r="EIW107" s="76"/>
      <c r="EIX107" s="216"/>
      <c r="EIY107" s="75"/>
      <c r="EIZ107" s="75"/>
      <c r="EJA107" s="204"/>
      <c r="EJB107" s="205"/>
      <c r="EJC107" s="72"/>
      <c r="EJD107" s="70"/>
      <c r="EJE107" s="73"/>
      <c r="EJF107" s="74"/>
      <c r="EJG107" s="74"/>
      <c r="EJH107" s="62"/>
      <c r="EJI107" s="75"/>
      <c r="EJJ107" s="76"/>
      <c r="EJK107" s="216"/>
      <c r="EJL107" s="75"/>
      <c r="EJM107" s="75"/>
      <c r="EJN107" s="204"/>
      <c r="EJO107" s="205"/>
      <c r="EJP107" s="72"/>
      <c r="EJQ107" s="70"/>
      <c r="EJR107" s="73"/>
      <c r="EJS107" s="74"/>
      <c r="EJT107" s="74"/>
      <c r="EJU107" s="62"/>
      <c r="EJV107" s="75"/>
      <c r="EJW107" s="76"/>
      <c r="EJX107" s="216"/>
      <c r="EJY107" s="75"/>
      <c r="EJZ107" s="75"/>
      <c r="EKA107" s="204"/>
      <c r="EKB107" s="205"/>
      <c r="EKC107" s="72"/>
      <c r="EKD107" s="70"/>
      <c r="EKE107" s="73"/>
      <c r="EKF107" s="74"/>
      <c r="EKG107" s="74"/>
      <c r="EKH107" s="62"/>
      <c r="EKI107" s="75"/>
      <c r="EKJ107" s="76"/>
      <c r="EKK107" s="216"/>
      <c r="EKL107" s="75"/>
      <c r="EKM107" s="75"/>
      <c r="EKN107" s="204"/>
      <c r="EKO107" s="205"/>
      <c r="EKP107" s="72"/>
      <c r="EKQ107" s="70"/>
      <c r="EKR107" s="73"/>
      <c r="EKS107" s="74"/>
      <c r="EKT107" s="74"/>
      <c r="EKU107" s="62"/>
      <c r="EKV107" s="75"/>
      <c r="EKW107" s="76"/>
      <c r="EKX107" s="216"/>
      <c r="EKY107" s="75"/>
      <c r="EKZ107" s="75"/>
      <c r="ELA107" s="204"/>
      <c r="ELB107" s="205"/>
      <c r="ELC107" s="72"/>
      <c r="ELD107" s="70"/>
      <c r="ELE107" s="73"/>
      <c r="ELF107" s="74"/>
      <c r="ELG107" s="74"/>
      <c r="ELH107" s="62"/>
      <c r="ELI107" s="75"/>
      <c r="ELJ107" s="76"/>
      <c r="ELK107" s="216"/>
      <c r="ELL107" s="75"/>
      <c r="ELM107" s="75"/>
      <c r="ELN107" s="204"/>
      <c r="ELO107" s="205"/>
      <c r="ELP107" s="72"/>
      <c r="ELQ107" s="70"/>
      <c r="ELR107" s="73"/>
      <c r="ELS107" s="74"/>
      <c r="ELT107" s="74"/>
      <c r="ELU107" s="62"/>
      <c r="ELV107" s="75"/>
      <c r="ELW107" s="76"/>
      <c r="ELX107" s="216"/>
      <c r="ELY107" s="75"/>
      <c r="ELZ107" s="75"/>
      <c r="EMA107" s="204"/>
      <c r="EMB107" s="205"/>
      <c r="EMC107" s="72"/>
      <c r="EMD107" s="70"/>
      <c r="EME107" s="73"/>
      <c r="EMF107" s="74"/>
      <c r="EMG107" s="74"/>
      <c r="EMH107" s="62"/>
      <c r="EMI107" s="75"/>
      <c r="EMJ107" s="76"/>
      <c r="EMK107" s="216"/>
      <c r="EML107" s="75"/>
      <c r="EMM107" s="75"/>
      <c r="EMN107" s="204"/>
      <c r="EMO107" s="205"/>
      <c r="EMP107" s="72"/>
      <c r="EMQ107" s="70"/>
      <c r="EMR107" s="73"/>
      <c r="EMS107" s="74"/>
      <c r="EMT107" s="74"/>
      <c r="EMU107" s="62"/>
      <c r="EMV107" s="75"/>
      <c r="EMW107" s="76"/>
      <c r="EMX107" s="216"/>
      <c r="EMY107" s="75"/>
      <c r="EMZ107" s="75"/>
      <c r="ENA107" s="204"/>
      <c r="ENB107" s="205"/>
      <c r="ENC107" s="72"/>
      <c r="END107" s="70"/>
      <c r="ENE107" s="73"/>
      <c r="ENF107" s="74"/>
      <c r="ENG107" s="74"/>
      <c r="ENH107" s="62"/>
      <c r="ENI107" s="75"/>
      <c r="ENJ107" s="76"/>
      <c r="ENK107" s="216"/>
      <c r="ENL107" s="75"/>
      <c r="ENM107" s="75"/>
      <c r="ENN107" s="204"/>
      <c r="ENO107" s="205"/>
      <c r="ENP107" s="72"/>
      <c r="ENQ107" s="70"/>
      <c r="ENR107" s="73"/>
      <c r="ENS107" s="74"/>
      <c r="ENT107" s="74"/>
      <c r="ENU107" s="62"/>
      <c r="ENV107" s="75"/>
      <c r="ENW107" s="76"/>
      <c r="ENX107" s="216"/>
      <c r="ENY107" s="75"/>
      <c r="ENZ107" s="75"/>
      <c r="EOA107" s="204"/>
      <c r="EOB107" s="205"/>
      <c r="EOC107" s="72"/>
      <c r="EOD107" s="70"/>
      <c r="EOE107" s="73"/>
      <c r="EOF107" s="74"/>
      <c r="EOG107" s="74"/>
      <c r="EOH107" s="62"/>
      <c r="EOI107" s="75"/>
      <c r="EOJ107" s="76"/>
      <c r="EOK107" s="216"/>
      <c r="EOL107" s="75"/>
      <c r="EOM107" s="75"/>
      <c r="EON107" s="204"/>
      <c r="EOO107" s="205"/>
      <c r="EOP107" s="72"/>
      <c r="EOQ107" s="70"/>
      <c r="EOR107" s="73"/>
      <c r="EOS107" s="74"/>
      <c r="EOT107" s="74"/>
      <c r="EOU107" s="62"/>
      <c r="EOV107" s="75"/>
      <c r="EOW107" s="76"/>
      <c r="EOX107" s="216"/>
      <c r="EOY107" s="75"/>
      <c r="EOZ107" s="75"/>
      <c r="EPA107" s="204"/>
      <c r="EPB107" s="205"/>
      <c r="EPC107" s="72"/>
      <c r="EPD107" s="70"/>
      <c r="EPE107" s="73"/>
      <c r="EPF107" s="74"/>
      <c r="EPG107" s="74"/>
      <c r="EPH107" s="62"/>
      <c r="EPI107" s="75"/>
      <c r="EPJ107" s="76"/>
      <c r="EPK107" s="216"/>
      <c r="EPL107" s="75"/>
      <c r="EPM107" s="75"/>
      <c r="EPN107" s="204"/>
      <c r="EPO107" s="205"/>
      <c r="EPP107" s="72"/>
      <c r="EPQ107" s="70"/>
      <c r="EPR107" s="73"/>
      <c r="EPS107" s="74"/>
      <c r="EPT107" s="74"/>
      <c r="EPU107" s="62"/>
      <c r="EPV107" s="75"/>
      <c r="EPW107" s="76"/>
      <c r="EPX107" s="216"/>
      <c r="EPY107" s="75"/>
      <c r="EPZ107" s="75"/>
      <c r="EQA107" s="204"/>
      <c r="EQB107" s="205"/>
      <c r="EQC107" s="72"/>
      <c r="EQD107" s="70"/>
      <c r="EQE107" s="73"/>
      <c r="EQF107" s="74"/>
      <c r="EQG107" s="74"/>
      <c r="EQH107" s="62"/>
      <c r="EQI107" s="75"/>
      <c r="EQJ107" s="76"/>
      <c r="EQK107" s="216"/>
      <c r="EQL107" s="75"/>
      <c r="EQM107" s="75"/>
      <c r="EQN107" s="204"/>
      <c r="EQO107" s="205"/>
      <c r="EQP107" s="72"/>
      <c r="EQQ107" s="70"/>
      <c r="EQR107" s="73"/>
      <c r="EQS107" s="74"/>
      <c r="EQT107" s="74"/>
      <c r="EQU107" s="62"/>
      <c r="EQV107" s="75"/>
      <c r="EQW107" s="76"/>
      <c r="EQX107" s="216"/>
      <c r="EQY107" s="75"/>
      <c r="EQZ107" s="75"/>
      <c r="ERA107" s="204"/>
      <c r="ERB107" s="205"/>
      <c r="ERC107" s="72"/>
      <c r="ERD107" s="70"/>
      <c r="ERE107" s="73"/>
      <c r="ERF107" s="74"/>
      <c r="ERG107" s="74"/>
      <c r="ERH107" s="62"/>
      <c r="ERI107" s="75"/>
      <c r="ERJ107" s="76"/>
      <c r="ERK107" s="216"/>
      <c r="ERL107" s="75"/>
      <c r="ERM107" s="75"/>
      <c r="ERN107" s="204"/>
      <c r="ERO107" s="205"/>
      <c r="ERP107" s="72"/>
      <c r="ERQ107" s="70"/>
      <c r="ERR107" s="73"/>
      <c r="ERS107" s="74"/>
      <c r="ERT107" s="74"/>
      <c r="ERU107" s="62"/>
      <c r="ERV107" s="75"/>
      <c r="ERW107" s="76"/>
      <c r="ERX107" s="216"/>
      <c r="ERY107" s="75"/>
      <c r="ERZ107" s="75"/>
      <c r="ESA107" s="204"/>
      <c r="ESB107" s="205"/>
      <c r="ESC107" s="72"/>
      <c r="ESD107" s="70"/>
      <c r="ESE107" s="73"/>
      <c r="ESF107" s="74"/>
      <c r="ESG107" s="74"/>
      <c r="ESH107" s="62"/>
      <c r="ESI107" s="75"/>
      <c r="ESJ107" s="76"/>
      <c r="ESK107" s="216"/>
      <c r="ESL107" s="75"/>
      <c r="ESM107" s="75"/>
      <c r="ESN107" s="204"/>
      <c r="ESO107" s="205"/>
      <c r="ESP107" s="72"/>
      <c r="ESQ107" s="70"/>
      <c r="ESR107" s="73"/>
      <c r="ESS107" s="74"/>
      <c r="EST107" s="74"/>
      <c r="ESU107" s="62"/>
      <c r="ESV107" s="75"/>
      <c r="ESW107" s="76"/>
      <c r="ESX107" s="216"/>
      <c r="ESY107" s="75"/>
      <c r="ESZ107" s="75"/>
      <c r="ETA107" s="204"/>
      <c r="ETB107" s="205"/>
      <c r="ETC107" s="72"/>
      <c r="ETD107" s="70"/>
      <c r="ETE107" s="73"/>
      <c r="ETF107" s="74"/>
      <c r="ETG107" s="74"/>
      <c r="ETH107" s="62"/>
      <c r="ETI107" s="75"/>
      <c r="ETJ107" s="76"/>
      <c r="ETK107" s="216"/>
      <c r="ETL107" s="75"/>
      <c r="ETM107" s="75"/>
      <c r="ETN107" s="204"/>
      <c r="ETO107" s="205"/>
      <c r="ETP107" s="72"/>
      <c r="ETQ107" s="70"/>
      <c r="ETR107" s="73"/>
      <c r="ETS107" s="74"/>
      <c r="ETT107" s="74"/>
      <c r="ETU107" s="62"/>
      <c r="ETV107" s="75"/>
      <c r="ETW107" s="76"/>
      <c r="ETX107" s="216"/>
      <c r="ETY107" s="75"/>
      <c r="ETZ107" s="75"/>
      <c r="EUA107" s="204"/>
      <c r="EUB107" s="205"/>
      <c r="EUC107" s="72"/>
      <c r="EUD107" s="70"/>
      <c r="EUE107" s="73"/>
      <c r="EUF107" s="74"/>
      <c r="EUG107" s="74"/>
      <c r="EUH107" s="62"/>
      <c r="EUI107" s="75"/>
      <c r="EUJ107" s="76"/>
      <c r="EUK107" s="216"/>
      <c r="EUL107" s="75"/>
      <c r="EUM107" s="75"/>
      <c r="EUN107" s="204"/>
      <c r="EUO107" s="205"/>
      <c r="EUP107" s="72"/>
      <c r="EUQ107" s="70"/>
      <c r="EUR107" s="73"/>
      <c r="EUS107" s="74"/>
      <c r="EUT107" s="74"/>
      <c r="EUU107" s="62"/>
      <c r="EUV107" s="75"/>
      <c r="EUW107" s="76"/>
      <c r="EUX107" s="216"/>
      <c r="EUY107" s="75"/>
      <c r="EUZ107" s="75"/>
      <c r="EVA107" s="204"/>
      <c r="EVB107" s="205"/>
      <c r="EVC107" s="72"/>
      <c r="EVD107" s="70"/>
      <c r="EVE107" s="73"/>
      <c r="EVF107" s="74"/>
      <c r="EVG107" s="74"/>
      <c r="EVH107" s="62"/>
      <c r="EVI107" s="75"/>
      <c r="EVJ107" s="76"/>
      <c r="EVK107" s="216"/>
      <c r="EVL107" s="75"/>
      <c r="EVM107" s="75"/>
      <c r="EVN107" s="204"/>
      <c r="EVO107" s="205"/>
      <c r="EVP107" s="72"/>
      <c r="EVQ107" s="70"/>
      <c r="EVR107" s="73"/>
      <c r="EVS107" s="74"/>
      <c r="EVT107" s="74"/>
      <c r="EVU107" s="62"/>
      <c r="EVV107" s="75"/>
      <c r="EVW107" s="76"/>
      <c r="EVX107" s="216"/>
      <c r="EVY107" s="75"/>
      <c r="EVZ107" s="75"/>
      <c r="EWA107" s="204"/>
      <c r="EWB107" s="205"/>
      <c r="EWC107" s="72"/>
      <c r="EWD107" s="70"/>
      <c r="EWE107" s="73"/>
      <c r="EWF107" s="74"/>
      <c r="EWG107" s="74"/>
      <c r="EWH107" s="62"/>
      <c r="EWI107" s="75"/>
      <c r="EWJ107" s="76"/>
      <c r="EWK107" s="216"/>
      <c r="EWL107" s="75"/>
      <c r="EWM107" s="75"/>
      <c r="EWN107" s="204"/>
      <c r="EWO107" s="205"/>
      <c r="EWP107" s="72"/>
      <c r="EWQ107" s="70"/>
      <c r="EWR107" s="73"/>
      <c r="EWS107" s="74"/>
      <c r="EWT107" s="74"/>
      <c r="EWU107" s="62"/>
      <c r="EWV107" s="75"/>
      <c r="EWW107" s="76"/>
      <c r="EWX107" s="216"/>
      <c r="EWY107" s="75"/>
      <c r="EWZ107" s="75"/>
      <c r="EXA107" s="204"/>
      <c r="EXB107" s="205"/>
      <c r="EXC107" s="72"/>
      <c r="EXD107" s="70"/>
      <c r="EXE107" s="73"/>
      <c r="EXF107" s="74"/>
      <c r="EXG107" s="74"/>
      <c r="EXH107" s="62"/>
      <c r="EXI107" s="75"/>
      <c r="EXJ107" s="76"/>
      <c r="EXK107" s="216"/>
      <c r="EXL107" s="75"/>
      <c r="EXM107" s="75"/>
      <c r="EXN107" s="204"/>
      <c r="EXO107" s="205"/>
      <c r="EXP107" s="72"/>
      <c r="EXQ107" s="70"/>
      <c r="EXR107" s="73"/>
      <c r="EXS107" s="74"/>
      <c r="EXT107" s="74"/>
      <c r="EXU107" s="62"/>
      <c r="EXV107" s="75"/>
      <c r="EXW107" s="76"/>
      <c r="EXX107" s="216"/>
      <c r="EXY107" s="75"/>
      <c r="EXZ107" s="75"/>
      <c r="EYA107" s="204"/>
      <c r="EYB107" s="205"/>
      <c r="EYC107" s="72"/>
      <c r="EYD107" s="70"/>
      <c r="EYE107" s="73"/>
      <c r="EYF107" s="74"/>
      <c r="EYG107" s="74"/>
      <c r="EYH107" s="62"/>
      <c r="EYI107" s="75"/>
      <c r="EYJ107" s="76"/>
      <c r="EYK107" s="216"/>
      <c r="EYL107" s="75"/>
      <c r="EYM107" s="75"/>
      <c r="EYN107" s="204"/>
      <c r="EYO107" s="205"/>
      <c r="EYP107" s="72"/>
      <c r="EYQ107" s="70"/>
      <c r="EYR107" s="73"/>
      <c r="EYS107" s="74"/>
      <c r="EYT107" s="74"/>
      <c r="EYU107" s="62"/>
      <c r="EYV107" s="75"/>
      <c r="EYW107" s="76"/>
      <c r="EYX107" s="216"/>
      <c r="EYY107" s="75"/>
      <c r="EYZ107" s="75"/>
      <c r="EZA107" s="204"/>
      <c r="EZB107" s="205"/>
      <c r="EZC107" s="72"/>
      <c r="EZD107" s="70"/>
      <c r="EZE107" s="73"/>
      <c r="EZF107" s="74"/>
      <c r="EZG107" s="74"/>
      <c r="EZH107" s="62"/>
      <c r="EZI107" s="75"/>
      <c r="EZJ107" s="76"/>
      <c r="EZK107" s="216"/>
      <c r="EZL107" s="75"/>
      <c r="EZM107" s="75"/>
      <c r="EZN107" s="204"/>
      <c r="EZO107" s="205"/>
      <c r="EZP107" s="72"/>
      <c r="EZQ107" s="70"/>
      <c r="EZR107" s="73"/>
      <c r="EZS107" s="74"/>
      <c r="EZT107" s="74"/>
      <c r="EZU107" s="62"/>
      <c r="EZV107" s="75"/>
      <c r="EZW107" s="76"/>
      <c r="EZX107" s="216"/>
      <c r="EZY107" s="75"/>
      <c r="EZZ107" s="75"/>
      <c r="FAA107" s="204"/>
      <c r="FAB107" s="205"/>
      <c r="FAC107" s="72"/>
      <c r="FAD107" s="70"/>
      <c r="FAE107" s="73"/>
      <c r="FAF107" s="74"/>
      <c r="FAG107" s="74"/>
      <c r="FAH107" s="62"/>
      <c r="FAI107" s="75"/>
      <c r="FAJ107" s="76"/>
      <c r="FAK107" s="216"/>
      <c r="FAL107" s="75"/>
      <c r="FAM107" s="75"/>
      <c r="FAN107" s="204"/>
      <c r="FAO107" s="205"/>
      <c r="FAP107" s="72"/>
      <c r="FAQ107" s="70"/>
      <c r="FAR107" s="73"/>
      <c r="FAS107" s="74"/>
      <c r="FAT107" s="74"/>
      <c r="FAU107" s="62"/>
      <c r="FAV107" s="75"/>
      <c r="FAW107" s="76"/>
      <c r="FAX107" s="216"/>
      <c r="FAY107" s="75"/>
      <c r="FAZ107" s="75"/>
      <c r="FBA107" s="204"/>
      <c r="FBB107" s="205"/>
      <c r="FBC107" s="72"/>
      <c r="FBD107" s="70"/>
      <c r="FBE107" s="73"/>
      <c r="FBF107" s="74"/>
      <c r="FBG107" s="74"/>
      <c r="FBH107" s="62"/>
      <c r="FBI107" s="75"/>
      <c r="FBJ107" s="76"/>
      <c r="FBK107" s="216"/>
      <c r="FBL107" s="75"/>
      <c r="FBM107" s="75"/>
      <c r="FBN107" s="204"/>
      <c r="FBO107" s="205"/>
      <c r="FBP107" s="72"/>
      <c r="FBQ107" s="70"/>
      <c r="FBR107" s="73"/>
      <c r="FBS107" s="74"/>
      <c r="FBT107" s="74"/>
      <c r="FBU107" s="62"/>
      <c r="FBV107" s="75"/>
      <c r="FBW107" s="76"/>
      <c r="FBX107" s="216"/>
      <c r="FBY107" s="75"/>
      <c r="FBZ107" s="75"/>
      <c r="FCA107" s="204"/>
      <c r="FCB107" s="205"/>
      <c r="FCC107" s="72"/>
      <c r="FCD107" s="70"/>
      <c r="FCE107" s="73"/>
      <c r="FCF107" s="74"/>
      <c r="FCG107" s="74"/>
      <c r="FCH107" s="62"/>
      <c r="FCI107" s="75"/>
      <c r="FCJ107" s="76"/>
      <c r="FCK107" s="216"/>
      <c r="FCL107" s="75"/>
      <c r="FCM107" s="75"/>
      <c r="FCN107" s="204"/>
      <c r="FCO107" s="205"/>
      <c r="FCP107" s="72"/>
      <c r="FCQ107" s="70"/>
      <c r="FCR107" s="73"/>
      <c r="FCS107" s="74"/>
      <c r="FCT107" s="74"/>
      <c r="FCU107" s="62"/>
      <c r="FCV107" s="75"/>
      <c r="FCW107" s="76"/>
      <c r="FCX107" s="216"/>
      <c r="FCY107" s="75"/>
      <c r="FCZ107" s="75"/>
      <c r="FDA107" s="204"/>
      <c r="FDB107" s="205"/>
      <c r="FDC107" s="72"/>
      <c r="FDD107" s="70"/>
      <c r="FDE107" s="73"/>
      <c r="FDF107" s="74"/>
      <c r="FDG107" s="74"/>
      <c r="FDH107" s="62"/>
      <c r="FDI107" s="75"/>
      <c r="FDJ107" s="76"/>
      <c r="FDK107" s="216"/>
      <c r="FDL107" s="75"/>
      <c r="FDM107" s="75"/>
      <c r="FDN107" s="204"/>
      <c r="FDO107" s="205"/>
      <c r="FDP107" s="72"/>
      <c r="FDQ107" s="70"/>
      <c r="FDR107" s="73"/>
      <c r="FDS107" s="74"/>
      <c r="FDT107" s="74"/>
      <c r="FDU107" s="62"/>
      <c r="FDV107" s="75"/>
      <c r="FDW107" s="76"/>
      <c r="FDX107" s="216"/>
      <c r="FDY107" s="75"/>
      <c r="FDZ107" s="75"/>
      <c r="FEA107" s="204"/>
      <c r="FEB107" s="205"/>
      <c r="FEC107" s="72"/>
      <c r="FED107" s="70"/>
      <c r="FEE107" s="73"/>
      <c r="FEF107" s="74"/>
      <c r="FEG107" s="74"/>
      <c r="FEH107" s="62"/>
      <c r="FEI107" s="75"/>
      <c r="FEJ107" s="76"/>
      <c r="FEK107" s="216"/>
      <c r="FEL107" s="75"/>
      <c r="FEM107" s="75"/>
      <c r="FEN107" s="204"/>
      <c r="FEO107" s="205"/>
      <c r="FEP107" s="72"/>
      <c r="FEQ107" s="70"/>
      <c r="FER107" s="73"/>
      <c r="FES107" s="74"/>
      <c r="FET107" s="74"/>
      <c r="FEU107" s="62"/>
      <c r="FEV107" s="75"/>
      <c r="FEW107" s="76"/>
      <c r="FEX107" s="216"/>
      <c r="FEY107" s="75"/>
      <c r="FEZ107" s="75"/>
      <c r="FFA107" s="204"/>
      <c r="FFB107" s="205"/>
      <c r="FFC107" s="72"/>
      <c r="FFD107" s="70"/>
      <c r="FFE107" s="73"/>
      <c r="FFF107" s="74"/>
      <c r="FFG107" s="74"/>
      <c r="FFH107" s="62"/>
      <c r="FFI107" s="75"/>
      <c r="FFJ107" s="76"/>
      <c r="FFK107" s="216"/>
      <c r="FFL107" s="75"/>
      <c r="FFM107" s="75"/>
      <c r="FFN107" s="204"/>
      <c r="FFO107" s="205"/>
      <c r="FFP107" s="72"/>
      <c r="FFQ107" s="70"/>
      <c r="FFR107" s="73"/>
      <c r="FFS107" s="74"/>
      <c r="FFT107" s="74"/>
      <c r="FFU107" s="62"/>
      <c r="FFV107" s="75"/>
      <c r="FFW107" s="76"/>
      <c r="FFX107" s="216"/>
      <c r="FFY107" s="75"/>
      <c r="FFZ107" s="75"/>
      <c r="FGA107" s="204"/>
      <c r="FGB107" s="205"/>
      <c r="FGC107" s="72"/>
      <c r="FGD107" s="70"/>
      <c r="FGE107" s="73"/>
      <c r="FGF107" s="74"/>
      <c r="FGG107" s="74"/>
      <c r="FGH107" s="62"/>
      <c r="FGI107" s="75"/>
      <c r="FGJ107" s="76"/>
      <c r="FGK107" s="216"/>
      <c r="FGL107" s="75"/>
      <c r="FGM107" s="75"/>
      <c r="FGN107" s="204"/>
      <c r="FGO107" s="205"/>
      <c r="FGP107" s="72"/>
      <c r="FGQ107" s="70"/>
      <c r="FGR107" s="73"/>
      <c r="FGS107" s="74"/>
      <c r="FGT107" s="74"/>
      <c r="FGU107" s="62"/>
      <c r="FGV107" s="75"/>
      <c r="FGW107" s="76"/>
      <c r="FGX107" s="216"/>
      <c r="FGY107" s="75"/>
      <c r="FGZ107" s="75"/>
      <c r="FHA107" s="204"/>
      <c r="FHB107" s="205"/>
      <c r="FHC107" s="72"/>
      <c r="FHD107" s="70"/>
      <c r="FHE107" s="73"/>
      <c r="FHF107" s="74"/>
      <c r="FHG107" s="74"/>
      <c r="FHH107" s="62"/>
      <c r="FHI107" s="75"/>
      <c r="FHJ107" s="76"/>
      <c r="FHK107" s="216"/>
      <c r="FHL107" s="75"/>
      <c r="FHM107" s="75"/>
      <c r="FHN107" s="204"/>
      <c r="FHO107" s="205"/>
      <c r="FHP107" s="72"/>
      <c r="FHQ107" s="70"/>
      <c r="FHR107" s="73"/>
      <c r="FHS107" s="74"/>
      <c r="FHT107" s="74"/>
      <c r="FHU107" s="62"/>
      <c r="FHV107" s="75"/>
      <c r="FHW107" s="76"/>
      <c r="FHX107" s="216"/>
      <c r="FHY107" s="75"/>
      <c r="FHZ107" s="75"/>
      <c r="FIA107" s="204"/>
      <c r="FIB107" s="205"/>
      <c r="FIC107" s="72"/>
      <c r="FID107" s="70"/>
      <c r="FIE107" s="73"/>
      <c r="FIF107" s="74"/>
      <c r="FIG107" s="74"/>
      <c r="FIH107" s="62"/>
      <c r="FII107" s="75"/>
      <c r="FIJ107" s="76"/>
      <c r="FIK107" s="216"/>
      <c r="FIL107" s="75"/>
      <c r="FIM107" s="75"/>
      <c r="FIN107" s="204"/>
      <c r="FIO107" s="205"/>
      <c r="FIP107" s="72"/>
      <c r="FIQ107" s="70"/>
      <c r="FIR107" s="73"/>
      <c r="FIS107" s="74"/>
      <c r="FIT107" s="74"/>
      <c r="FIU107" s="62"/>
      <c r="FIV107" s="75"/>
      <c r="FIW107" s="76"/>
      <c r="FIX107" s="216"/>
      <c r="FIY107" s="75"/>
      <c r="FIZ107" s="75"/>
      <c r="FJA107" s="204"/>
      <c r="FJB107" s="205"/>
      <c r="FJC107" s="72"/>
      <c r="FJD107" s="70"/>
      <c r="FJE107" s="73"/>
      <c r="FJF107" s="74"/>
      <c r="FJG107" s="74"/>
      <c r="FJH107" s="62"/>
      <c r="FJI107" s="75"/>
      <c r="FJJ107" s="76"/>
      <c r="FJK107" s="216"/>
      <c r="FJL107" s="75"/>
      <c r="FJM107" s="75"/>
      <c r="FJN107" s="204"/>
      <c r="FJO107" s="205"/>
      <c r="FJP107" s="72"/>
      <c r="FJQ107" s="70"/>
      <c r="FJR107" s="73"/>
      <c r="FJS107" s="74"/>
      <c r="FJT107" s="74"/>
      <c r="FJU107" s="62"/>
      <c r="FJV107" s="75"/>
      <c r="FJW107" s="76"/>
      <c r="FJX107" s="216"/>
      <c r="FJY107" s="75"/>
      <c r="FJZ107" s="75"/>
      <c r="FKA107" s="204"/>
      <c r="FKB107" s="205"/>
      <c r="FKC107" s="72"/>
      <c r="FKD107" s="70"/>
      <c r="FKE107" s="73"/>
      <c r="FKF107" s="74"/>
      <c r="FKG107" s="74"/>
      <c r="FKH107" s="62"/>
      <c r="FKI107" s="75"/>
      <c r="FKJ107" s="76"/>
      <c r="FKK107" s="216"/>
      <c r="FKL107" s="75"/>
      <c r="FKM107" s="75"/>
      <c r="FKN107" s="204"/>
      <c r="FKO107" s="205"/>
      <c r="FKP107" s="72"/>
      <c r="FKQ107" s="70"/>
      <c r="FKR107" s="73"/>
      <c r="FKS107" s="74"/>
      <c r="FKT107" s="74"/>
      <c r="FKU107" s="62"/>
      <c r="FKV107" s="75"/>
      <c r="FKW107" s="76"/>
      <c r="FKX107" s="216"/>
      <c r="FKY107" s="75"/>
      <c r="FKZ107" s="75"/>
      <c r="FLA107" s="204"/>
      <c r="FLB107" s="205"/>
      <c r="FLC107" s="72"/>
      <c r="FLD107" s="70"/>
      <c r="FLE107" s="73"/>
      <c r="FLF107" s="74"/>
      <c r="FLG107" s="74"/>
      <c r="FLH107" s="62"/>
      <c r="FLI107" s="75"/>
      <c r="FLJ107" s="76"/>
      <c r="FLK107" s="216"/>
      <c r="FLL107" s="75"/>
      <c r="FLM107" s="75"/>
      <c r="FLN107" s="204"/>
      <c r="FLO107" s="205"/>
      <c r="FLP107" s="72"/>
      <c r="FLQ107" s="70"/>
      <c r="FLR107" s="73"/>
      <c r="FLS107" s="74"/>
      <c r="FLT107" s="74"/>
      <c r="FLU107" s="62"/>
      <c r="FLV107" s="75"/>
      <c r="FLW107" s="76"/>
      <c r="FLX107" s="216"/>
      <c r="FLY107" s="75"/>
      <c r="FLZ107" s="75"/>
      <c r="FMA107" s="204"/>
      <c r="FMB107" s="205"/>
      <c r="FMC107" s="72"/>
      <c r="FMD107" s="70"/>
      <c r="FME107" s="73"/>
      <c r="FMF107" s="74"/>
      <c r="FMG107" s="74"/>
      <c r="FMH107" s="62"/>
      <c r="FMI107" s="75"/>
      <c r="FMJ107" s="76"/>
      <c r="FMK107" s="216"/>
      <c r="FML107" s="75"/>
      <c r="FMM107" s="75"/>
      <c r="FMN107" s="204"/>
      <c r="FMO107" s="205"/>
      <c r="FMP107" s="72"/>
      <c r="FMQ107" s="70"/>
      <c r="FMR107" s="73"/>
      <c r="FMS107" s="74"/>
      <c r="FMT107" s="74"/>
      <c r="FMU107" s="62"/>
      <c r="FMV107" s="75"/>
      <c r="FMW107" s="76"/>
      <c r="FMX107" s="216"/>
      <c r="FMY107" s="75"/>
      <c r="FMZ107" s="75"/>
      <c r="FNA107" s="204"/>
      <c r="FNB107" s="205"/>
      <c r="FNC107" s="72"/>
      <c r="FND107" s="70"/>
      <c r="FNE107" s="73"/>
      <c r="FNF107" s="74"/>
      <c r="FNG107" s="74"/>
      <c r="FNH107" s="62"/>
      <c r="FNI107" s="75"/>
      <c r="FNJ107" s="76"/>
      <c r="FNK107" s="216"/>
      <c r="FNL107" s="75"/>
      <c r="FNM107" s="75"/>
      <c r="FNN107" s="204"/>
      <c r="FNO107" s="205"/>
      <c r="FNP107" s="72"/>
      <c r="FNQ107" s="70"/>
      <c r="FNR107" s="73"/>
      <c r="FNS107" s="74"/>
      <c r="FNT107" s="74"/>
      <c r="FNU107" s="62"/>
      <c r="FNV107" s="75"/>
      <c r="FNW107" s="76"/>
      <c r="FNX107" s="216"/>
      <c r="FNY107" s="75"/>
      <c r="FNZ107" s="75"/>
      <c r="FOA107" s="204"/>
      <c r="FOB107" s="205"/>
      <c r="FOC107" s="72"/>
      <c r="FOD107" s="70"/>
      <c r="FOE107" s="73"/>
      <c r="FOF107" s="74"/>
      <c r="FOG107" s="74"/>
      <c r="FOH107" s="62"/>
      <c r="FOI107" s="75"/>
      <c r="FOJ107" s="76"/>
      <c r="FOK107" s="216"/>
      <c r="FOL107" s="75"/>
      <c r="FOM107" s="75"/>
      <c r="FON107" s="204"/>
      <c r="FOO107" s="205"/>
      <c r="FOP107" s="72"/>
      <c r="FOQ107" s="70"/>
      <c r="FOR107" s="73"/>
      <c r="FOS107" s="74"/>
      <c r="FOT107" s="74"/>
      <c r="FOU107" s="62"/>
      <c r="FOV107" s="75"/>
      <c r="FOW107" s="76"/>
      <c r="FOX107" s="216"/>
      <c r="FOY107" s="75"/>
      <c r="FOZ107" s="75"/>
      <c r="FPA107" s="204"/>
      <c r="FPB107" s="205"/>
      <c r="FPC107" s="72"/>
      <c r="FPD107" s="70"/>
      <c r="FPE107" s="73"/>
      <c r="FPF107" s="74"/>
      <c r="FPG107" s="74"/>
      <c r="FPH107" s="62"/>
      <c r="FPI107" s="75"/>
      <c r="FPJ107" s="76"/>
      <c r="FPK107" s="216"/>
      <c r="FPL107" s="75"/>
      <c r="FPM107" s="75"/>
      <c r="FPN107" s="204"/>
      <c r="FPO107" s="205"/>
      <c r="FPP107" s="72"/>
      <c r="FPQ107" s="70"/>
      <c r="FPR107" s="73"/>
      <c r="FPS107" s="74"/>
      <c r="FPT107" s="74"/>
      <c r="FPU107" s="62"/>
      <c r="FPV107" s="75"/>
      <c r="FPW107" s="76"/>
      <c r="FPX107" s="216"/>
      <c r="FPY107" s="75"/>
      <c r="FPZ107" s="75"/>
      <c r="FQA107" s="204"/>
      <c r="FQB107" s="205"/>
      <c r="FQC107" s="72"/>
      <c r="FQD107" s="70"/>
      <c r="FQE107" s="73"/>
      <c r="FQF107" s="74"/>
      <c r="FQG107" s="74"/>
      <c r="FQH107" s="62"/>
      <c r="FQI107" s="75"/>
      <c r="FQJ107" s="76"/>
      <c r="FQK107" s="216"/>
      <c r="FQL107" s="75"/>
      <c r="FQM107" s="75"/>
      <c r="FQN107" s="204"/>
      <c r="FQO107" s="205"/>
      <c r="FQP107" s="72"/>
      <c r="FQQ107" s="70"/>
      <c r="FQR107" s="73"/>
      <c r="FQS107" s="74"/>
      <c r="FQT107" s="74"/>
      <c r="FQU107" s="62"/>
      <c r="FQV107" s="75"/>
      <c r="FQW107" s="76"/>
      <c r="FQX107" s="216"/>
      <c r="FQY107" s="75"/>
      <c r="FQZ107" s="75"/>
      <c r="FRA107" s="204"/>
      <c r="FRB107" s="205"/>
      <c r="FRC107" s="72"/>
      <c r="FRD107" s="70"/>
      <c r="FRE107" s="73"/>
      <c r="FRF107" s="74"/>
      <c r="FRG107" s="74"/>
      <c r="FRH107" s="62"/>
      <c r="FRI107" s="75"/>
      <c r="FRJ107" s="76"/>
      <c r="FRK107" s="216"/>
      <c r="FRL107" s="75"/>
      <c r="FRM107" s="75"/>
      <c r="FRN107" s="204"/>
      <c r="FRO107" s="205"/>
      <c r="FRP107" s="72"/>
      <c r="FRQ107" s="70"/>
      <c r="FRR107" s="73"/>
      <c r="FRS107" s="74"/>
      <c r="FRT107" s="74"/>
      <c r="FRU107" s="62"/>
      <c r="FRV107" s="75"/>
      <c r="FRW107" s="76"/>
      <c r="FRX107" s="216"/>
      <c r="FRY107" s="75"/>
      <c r="FRZ107" s="75"/>
      <c r="FSA107" s="204"/>
      <c r="FSB107" s="205"/>
      <c r="FSC107" s="72"/>
      <c r="FSD107" s="70"/>
      <c r="FSE107" s="73"/>
      <c r="FSF107" s="74"/>
      <c r="FSG107" s="74"/>
      <c r="FSH107" s="62"/>
      <c r="FSI107" s="75"/>
      <c r="FSJ107" s="76"/>
      <c r="FSK107" s="216"/>
      <c r="FSL107" s="75"/>
      <c r="FSM107" s="75"/>
      <c r="FSN107" s="204"/>
      <c r="FSO107" s="205"/>
      <c r="FSP107" s="72"/>
      <c r="FSQ107" s="70"/>
      <c r="FSR107" s="73"/>
      <c r="FSS107" s="74"/>
      <c r="FST107" s="74"/>
      <c r="FSU107" s="62"/>
      <c r="FSV107" s="75"/>
      <c r="FSW107" s="76"/>
      <c r="FSX107" s="216"/>
      <c r="FSY107" s="75"/>
      <c r="FSZ107" s="75"/>
      <c r="FTA107" s="204"/>
      <c r="FTB107" s="205"/>
      <c r="FTC107" s="72"/>
      <c r="FTD107" s="70"/>
      <c r="FTE107" s="73"/>
      <c r="FTF107" s="74"/>
      <c r="FTG107" s="74"/>
      <c r="FTH107" s="62"/>
      <c r="FTI107" s="75"/>
      <c r="FTJ107" s="76"/>
      <c r="FTK107" s="216"/>
      <c r="FTL107" s="75"/>
      <c r="FTM107" s="75"/>
      <c r="FTN107" s="204"/>
      <c r="FTO107" s="205"/>
      <c r="FTP107" s="72"/>
      <c r="FTQ107" s="70"/>
      <c r="FTR107" s="73"/>
      <c r="FTS107" s="74"/>
      <c r="FTT107" s="74"/>
      <c r="FTU107" s="62"/>
      <c r="FTV107" s="75"/>
      <c r="FTW107" s="76"/>
      <c r="FTX107" s="216"/>
      <c r="FTY107" s="75"/>
      <c r="FTZ107" s="75"/>
      <c r="FUA107" s="204"/>
      <c r="FUB107" s="205"/>
      <c r="FUC107" s="72"/>
      <c r="FUD107" s="70"/>
      <c r="FUE107" s="73"/>
      <c r="FUF107" s="74"/>
      <c r="FUG107" s="74"/>
      <c r="FUH107" s="62"/>
      <c r="FUI107" s="75"/>
      <c r="FUJ107" s="76"/>
      <c r="FUK107" s="216"/>
      <c r="FUL107" s="75"/>
      <c r="FUM107" s="75"/>
      <c r="FUN107" s="204"/>
      <c r="FUO107" s="205"/>
      <c r="FUP107" s="72"/>
      <c r="FUQ107" s="70"/>
      <c r="FUR107" s="73"/>
      <c r="FUS107" s="74"/>
      <c r="FUT107" s="74"/>
      <c r="FUU107" s="62"/>
      <c r="FUV107" s="75"/>
      <c r="FUW107" s="76"/>
      <c r="FUX107" s="216"/>
      <c r="FUY107" s="75"/>
      <c r="FUZ107" s="75"/>
      <c r="FVA107" s="204"/>
      <c r="FVB107" s="205"/>
      <c r="FVC107" s="72"/>
      <c r="FVD107" s="70"/>
      <c r="FVE107" s="73"/>
      <c r="FVF107" s="74"/>
      <c r="FVG107" s="74"/>
      <c r="FVH107" s="62"/>
      <c r="FVI107" s="75"/>
      <c r="FVJ107" s="76"/>
      <c r="FVK107" s="216"/>
      <c r="FVL107" s="75"/>
      <c r="FVM107" s="75"/>
      <c r="FVN107" s="204"/>
      <c r="FVO107" s="205"/>
      <c r="FVP107" s="72"/>
      <c r="FVQ107" s="70"/>
      <c r="FVR107" s="73"/>
      <c r="FVS107" s="74"/>
      <c r="FVT107" s="74"/>
      <c r="FVU107" s="62"/>
      <c r="FVV107" s="75"/>
      <c r="FVW107" s="76"/>
      <c r="FVX107" s="216"/>
      <c r="FVY107" s="75"/>
      <c r="FVZ107" s="75"/>
      <c r="FWA107" s="204"/>
      <c r="FWB107" s="205"/>
      <c r="FWC107" s="72"/>
      <c r="FWD107" s="70"/>
      <c r="FWE107" s="73"/>
      <c r="FWF107" s="74"/>
      <c r="FWG107" s="74"/>
      <c r="FWH107" s="62"/>
      <c r="FWI107" s="75"/>
      <c r="FWJ107" s="76"/>
      <c r="FWK107" s="216"/>
      <c r="FWL107" s="75"/>
      <c r="FWM107" s="75"/>
      <c r="FWN107" s="204"/>
      <c r="FWO107" s="205"/>
      <c r="FWP107" s="72"/>
      <c r="FWQ107" s="70"/>
      <c r="FWR107" s="73"/>
      <c r="FWS107" s="74"/>
      <c r="FWT107" s="74"/>
      <c r="FWU107" s="62"/>
      <c r="FWV107" s="75"/>
      <c r="FWW107" s="76"/>
      <c r="FWX107" s="216"/>
      <c r="FWY107" s="75"/>
      <c r="FWZ107" s="75"/>
      <c r="FXA107" s="204"/>
      <c r="FXB107" s="205"/>
      <c r="FXC107" s="72"/>
      <c r="FXD107" s="70"/>
      <c r="FXE107" s="73"/>
      <c r="FXF107" s="74"/>
      <c r="FXG107" s="74"/>
      <c r="FXH107" s="62"/>
      <c r="FXI107" s="75"/>
      <c r="FXJ107" s="76"/>
      <c r="FXK107" s="216"/>
      <c r="FXL107" s="75"/>
      <c r="FXM107" s="75"/>
      <c r="FXN107" s="204"/>
      <c r="FXO107" s="205"/>
      <c r="FXP107" s="72"/>
      <c r="FXQ107" s="70"/>
      <c r="FXR107" s="73"/>
      <c r="FXS107" s="74"/>
      <c r="FXT107" s="74"/>
      <c r="FXU107" s="62"/>
      <c r="FXV107" s="75"/>
      <c r="FXW107" s="76"/>
      <c r="FXX107" s="216"/>
      <c r="FXY107" s="75"/>
      <c r="FXZ107" s="75"/>
      <c r="FYA107" s="204"/>
      <c r="FYB107" s="205"/>
      <c r="FYC107" s="72"/>
      <c r="FYD107" s="70"/>
      <c r="FYE107" s="73"/>
      <c r="FYF107" s="74"/>
      <c r="FYG107" s="74"/>
      <c r="FYH107" s="62"/>
      <c r="FYI107" s="75"/>
      <c r="FYJ107" s="76"/>
      <c r="FYK107" s="216"/>
      <c r="FYL107" s="75"/>
      <c r="FYM107" s="75"/>
      <c r="FYN107" s="204"/>
      <c r="FYO107" s="205"/>
      <c r="FYP107" s="72"/>
      <c r="FYQ107" s="70"/>
      <c r="FYR107" s="73"/>
      <c r="FYS107" s="74"/>
      <c r="FYT107" s="74"/>
      <c r="FYU107" s="62"/>
      <c r="FYV107" s="75"/>
      <c r="FYW107" s="76"/>
      <c r="FYX107" s="216"/>
      <c r="FYY107" s="75"/>
      <c r="FYZ107" s="75"/>
      <c r="FZA107" s="204"/>
      <c r="FZB107" s="205"/>
      <c r="FZC107" s="72"/>
      <c r="FZD107" s="70"/>
      <c r="FZE107" s="73"/>
      <c r="FZF107" s="74"/>
      <c r="FZG107" s="74"/>
      <c r="FZH107" s="62"/>
      <c r="FZI107" s="75"/>
      <c r="FZJ107" s="76"/>
      <c r="FZK107" s="216"/>
      <c r="FZL107" s="75"/>
      <c r="FZM107" s="75"/>
      <c r="FZN107" s="204"/>
      <c r="FZO107" s="205"/>
      <c r="FZP107" s="72"/>
      <c r="FZQ107" s="70"/>
      <c r="FZR107" s="73"/>
      <c r="FZS107" s="74"/>
      <c r="FZT107" s="74"/>
      <c r="FZU107" s="62"/>
      <c r="FZV107" s="75"/>
      <c r="FZW107" s="76"/>
      <c r="FZX107" s="216"/>
      <c r="FZY107" s="75"/>
      <c r="FZZ107" s="75"/>
      <c r="GAA107" s="204"/>
      <c r="GAB107" s="205"/>
      <c r="GAC107" s="72"/>
      <c r="GAD107" s="70"/>
      <c r="GAE107" s="73"/>
      <c r="GAF107" s="74"/>
      <c r="GAG107" s="74"/>
      <c r="GAH107" s="62"/>
      <c r="GAI107" s="75"/>
      <c r="GAJ107" s="76"/>
      <c r="GAK107" s="216"/>
      <c r="GAL107" s="75"/>
      <c r="GAM107" s="75"/>
      <c r="GAN107" s="204"/>
      <c r="GAO107" s="205"/>
      <c r="GAP107" s="72"/>
      <c r="GAQ107" s="70"/>
      <c r="GAR107" s="73"/>
      <c r="GAS107" s="74"/>
      <c r="GAT107" s="74"/>
      <c r="GAU107" s="62"/>
      <c r="GAV107" s="75"/>
      <c r="GAW107" s="76"/>
      <c r="GAX107" s="216"/>
      <c r="GAY107" s="75"/>
      <c r="GAZ107" s="75"/>
      <c r="GBA107" s="204"/>
      <c r="GBB107" s="205"/>
      <c r="GBC107" s="72"/>
      <c r="GBD107" s="70"/>
      <c r="GBE107" s="73"/>
      <c r="GBF107" s="74"/>
      <c r="GBG107" s="74"/>
      <c r="GBH107" s="62"/>
      <c r="GBI107" s="75"/>
      <c r="GBJ107" s="76"/>
      <c r="GBK107" s="216"/>
      <c r="GBL107" s="75"/>
      <c r="GBM107" s="75"/>
      <c r="GBN107" s="204"/>
      <c r="GBO107" s="205"/>
      <c r="GBP107" s="72"/>
      <c r="GBQ107" s="70"/>
      <c r="GBR107" s="73"/>
      <c r="GBS107" s="74"/>
      <c r="GBT107" s="74"/>
      <c r="GBU107" s="62"/>
      <c r="GBV107" s="75"/>
      <c r="GBW107" s="76"/>
      <c r="GBX107" s="216"/>
      <c r="GBY107" s="75"/>
      <c r="GBZ107" s="75"/>
      <c r="GCA107" s="204"/>
      <c r="GCB107" s="205"/>
      <c r="GCC107" s="72"/>
      <c r="GCD107" s="70"/>
      <c r="GCE107" s="73"/>
      <c r="GCF107" s="74"/>
      <c r="GCG107" s="74"/>
      <c r="GCH107" s="62"/>
      <c r="GCI107" s="75"/>
      <c r="GCJ107" s="76"/>
      <c r="GCK107" s="216"/>
      <c r="GCL107" s="75"/>
      <c r="GCM107" s="75"/>
      <c r="GCN107" s="204"/>
      <c r="GCO107" s="205"/>
      <c r="GCP107" s="72"/>
      <c r="GCQ107" s="70"/>
      <c r="GCR107" s="73"/>
      <c r="GCS107" s="74"/>
      <c r="GCT107" s="74"/>
      <c r="GCU107" s="62"/>
      <c r="GCV107" s="75"/>
      <c r="GCW107" s="76"/>
      <c r="GCX107" s="216"/>
      <c r="GCY107" s="75"/>
      <c r="GCZ107" s="75"/>
      <c r="GDA107" s="204"/>
      <c r="GDB107" s="205"/>
      <c r="GDC107" s="72"/>
      <c r="GDD107" s="70"/>
      <c r="GDE107" s="73"/>
      <c r="GDF107" s="74"/>
      <c r="GDG107" s="74"/>
      <c r="GDH107" s="62"/>
      <c r="GDI107" s="75"/>
      <c r="GDJ107" s="76"/>
      <c r="GDK107" s="216"/>
      <c r="GDL107" s="75"/>
      <c r="GDM107" s="75"/>
      <c r="GDN107" s="204"/>
      <c r="GDO107" s="205"/>
      <c r="GDP107" s="72"/>
      <c r="GDQ107" s="70"/>
      <c r="GDR107" s="73"/>
      <c r="GDS107" s="74"/>
      <c r="GDT107" s="74"/>
      <c r="GDU107" s="62"/>
      <c r="GDV107" s="75"/>
      <c r="GDW107" s="76"/>
      <c r="GDX107" s="216"/>
      <c r="GDY107" s="75"/>
      <c r="GDZ107" s="75"/>
      <c r="GEA107" s="204"/>
      <c r="GEB107" s="205"/>
      <c r="GEC107" s="72"/>
      <c r="GED107" s="70"/>
      <c r="GEE107" s="73"/>
      <c r="GEF107" s="74"/>
      <c r="GEG107" s="74"/>
      <c r="GEH107" s="62"/>
      <c r="GEI107" s="75"/>
      <c r="GEJ107" s="76"/>
      <c r="GEK107" s="216"/>
      <c r="GEL107" s="75"/>
      <c r="GEM107" s="75"/>
      <c r="GEN107" s="204"/>
      <c r="GEO107" s="205"/>
      <c r="GEP107" s="72"/>
      <c r="GEQ107" s="70"/>
      <c r="GER107" s="73"/>
      <c r="GES107" s="74"/>
      <c r="GET107" s="74"/>
      <c r="GEU107" s="62"/>
      <c r="GEV107" s="75"/>
      <c r="GEW107" s="76"/>
      <c r="GEX107" s="216"/>
      <c r="GEY107" s="75"/>
      <c r="GEZ107" s="75"/>
      <c r="GFA107" s="204"/>
      <c r="GFB107" s="205"/>
      <c r="GFC107" s="72"/>
      <c r="GFD107" s="70"/>
      <c r="GFE107" s="73"/>
      <c r="GFF107" s="74"/>
      <c r="GFG107" s="74"/>
      <c r="GFH107" s="62"/>
      <c r="GFI107" s="75"/>
      <c r="GFJ107" s="76"/>
      <c r="GFK107" s="216"/>
      <c r="GFL107" s="75"/>
      <c r="GFM107" s="75"/>
      <c r="GFN107" s="204"/>
      <c r="GFO107" s="205"/>
      <c r="GFP107" s="72"/>
      <c r="GFQ107" s="70"/>
      <c r="GFR107" s="73"/>
      <c r="GFS107" s="74"/>
      <c r="GFT107" s="74"/>
      <c r="GFU107" s="62"/>
      <c r="GFV107" s="75"/>
      <c r="GFW107" s="76"/>
      <c r="GFX107" s="216"/>
      <c r="GFY107" s="75"/>
      <c r="GFZ107" s="75"/>
      <c r="GGA107" s="204"/>
      <c r="GGB107" s="205"/>
      <c r="GGC107" s="72"/>
      <c r="GGD107" s="70"/>
      <c r="GGE107" s="73"/>
      <c r="GGF107" s="74"/>
      <c r="GGG107" s="74"/>
      <c r="GGH107" s="62"/>
      <c r="GGI107" s="75"/>
      <c r="GGJ107" s="76"/>
      <c r="GGK107" s="216"/>
      <c r="GGL107" s="75"/>
      <c r="GGM107" s="75"/>
      <c r="GGN107" s="204"/>
      <c r="GGO107" s="205"/>
      <c r="GGP107" s="72"/>
      <c r="GGQ107" s="70"/>
      <c r="GGR107" s="73"/>
      <c r="GGS107" s="74"/>
      <c r="GGT107" s="74"/>
      <c r="GGU107" s="62"/>
      <c r="GGV107" s="75"/>
      <c r="GGW107" s="76"/>
      <c r="GGX107" s="216"/>
      <c r="GGY107" s="75"/>
      <c r="GGZ107" s="75"/>
      <c r="GHA107" s="204"/>
      <c r="GHB107" s="205"/>
      <c r="GHC107" s="72"/>
      <c r="GHD107" s="70"/>
      <c r="GHE107" s="73"/>
      <c r="GHF107" s="74"/>
      <c r="GHG107" s="74"/>
      <c r="GHH107" s="62"/>
      <c r="GHI107" s="75"/>
      <c r="GHJ107" s="76"/>
      <c r="GHK107" s="216"/>
      <c r="GHL107" s="75"/>
      <c r="GHM107" s="75"/>
      <c r="GHN107" s="204"/>
      <c r="GHO107" s="205"/>
      <c r="GHP107" s="72"/>
      <c r="GHQ107" s="70"/>
      <c r="GHR107" s="73"/>
      <c r="GHS107" s="74"/>
      <c r="GHT107" s="74"/>
      <c r="GHU107" s="62"/>
      <c r="GHV107" s="75"/>
      <c r="GHW107" s="76"/>
      <c r="GHX107" s="216"/>
      <c r="GHY107" s="75"/>
      <c r="GHZ107" s="75"/>
      <c r="GIA107" s="204"/>
      <c r="GIB107" s="205"/>
      <c r="GIC107" s="72"/>
      <c r="GID107" s="70"/>
      <c r="GIE107" s="73"/>
      <c r="GIF107" s="74"/>
      <c r="GIG107" s="74"/>
      <c r="GIH107" s="62"/>
      <c r="GII107" s="75"/>
      <c r="GIJ107" s="76"/>
      <c r="GIK107" s="216"/>
      <c r="GIL107" s="75"/>
      <c r="GIM107" s="75"/>
      <c r="GIN107" s="204"/>
      <c r="GIO107" s="205"/>
      <c r="GIP107" s="72"/>
      <c r="GIQ107" s="70"/>
      <c r="GIR107" s="73"/>
      <c r="GIS107" s="74"/>
      <c r="GIT107" s="74"/>
      <c r="GIU107" s="62"/>
      <c r="GIV107" s="75"/>
      <c r="GIW107" s="76"/>
      <c r="GIX107" s="216"/>
      <c r="GIY107" s="75"/>
      <c r="GIZ107" s="75"/>
      <c r="GJA107" s="204"/>
      <c r="GJB107" s="205"/>
      <c r="GJC107" s="72"/>
      <c r="GJD107" s="70"/>
      <c r="GJE107" s="73"/>
      <c r="GJF107" s="74"/>
      <c r="GJG107" s="74"/>
      <c r="GJH107" s="62"/>
      <c r="GJI107" s="75"/>
      <c r="GJJ107" s="76"/>
      <c r="GJK107" s="216"/>
      <c r="GJL107" s="75"/>
      <c r="GJM107" s="75"/>
      <c r="GJN107" s="204"/>
      <c r="GJO107" s="205"/>
      <c r="GJP107" s="72"/>
      <c r="GJQ107" s="70"/>
      <c r="GJR107" s="73"/>
      <c r="GJS107" s="74"/>
      <c r="GJT107" s="74"/>
      <c r="GJU107" s="62"/>
      <c r="GJV107" s="75"/>
      <c r="GJW107" s="76"/>
      <c r="GJX107" s="216"/>
      <c r="GJY107" s="75"/>
      <c r="GJZ107" s="75"/>
      <c r="GKA107" s="204"/>
      <c r="GKB107" s="205"/>
      <c r="GKC107" s="72"/>
      <c r="GKD107" s="70"/>
      <c r="GKE107" s="73"/>
      <c r="GKF107" s="74"/>
      <c r="GKG107" s="74"/>
      <c r="GKH107" s="62"/>
      <c r="GKI107" s="75"/>
      <c r="GKJ107" s="76"/>
      <c r="GKK107" s="216"/>
      <c r="GKL107" s="75"/>
      <c r="GKM107" s="75"/>
      <c r="GKN107" s="204"/>
      <c r="GKO107" s="205"/>
      <c r="GKP107" s="72"/>
      <c r="GKQ107" s="70"/>
      <c r="GKR107" s="73"/>
      <c r="GKS107" s="74"/>
      <c r="GKT107" s="74"/>
      <c r="GKU107" s="62"/>
      <c r="GKV107" s="75"/>
      <c r="GKW107" s="76"/>
      <c r="GKX107" s="216"/>
      <c r="GKY107" s="75"/>
      <c r="GKZ107" s="75"/>
      <c r="GLA107" s="204"/>
      <c r="GLB107" s="205"/>
      <c r="GLC107" s="72"/>
      <c r="GLD107" s="70"/>
      <c r="GLE107" s="73"/>
      <c r="GLF107" s="74"/>
      <c r="GLG107" s="74"/>
      <c r="GLH107" s="62"/>
      <c r="GLI107" s="75"/>
      <c r="GLJ107" s="76"/>
      <c r="GLK107" s="216"/>
      <c r="GLL107" s="75"/>
      <c r="GLM107" s="75"/>
      <c r="GLN107" s="204"/>
      <c r="GLO107" s="205"/>
      <c r="GLP107" s="72"/>
      <c r="GLQ107" s="70"/>
      <c r="GLR107" s="73"/>
      <c r="GLS107" s="74"/>
      <c r="GLT107" s="74"/>
      <c r="GLU107" s="62"/>
      <c r="GLV107" s="75"/>
      <c r="GLW107" s="76"/>
      <c r="GLX107" s="216"/>
      <c r="GLY107" s="75"/>
      <c r="GLZ107" s="75"/>
      <c r="GMA107" s="204"/>
      <c r="GMB107" s="205"/>
      <c r="GMC107" s="72"/>
      <c r="GMD107" s="70"/>
      <c r="GME107" s="73"/>
      <c r="GMF107" s="74"/>
      <c r="GMG107" s="74"/>
      <c r="GMH107" s="62"/>
      <c r="GMI107" s="75"/>
      <c r="GMJ107" s="76"/>
      <c r="GMK107" s="216"/>
      <c r="GML107" s="75"/>
      <c r="GMM107" s="75"/>
      <c r="GMN107" s="204"/>
      <c r="GMO107" s="205"/>
      <c r="GMP107" s="72"/>
      <c r="GMQ107" s="70"/>
      <c r="GMR107" s="73"/>
      <c r="GMS107" s="74"/>
      <c r="GMT107" s="74"/>
      <c r="GMU107" s="62"/>
      <c r="GMV107" s="75"/>
      <c r="GMW107" s="76"/>
      <c r="GMX107" s="216"/>
      <c r="GMY107" s="75"/>
      <c r="GMZ107" s="75"/>
      <c r="GNA107" s="204"/>
      <c r="GNB107" s="205"/>
      <c r="GNC107" s="72"/>
      <c r="GND107" s="70"/>
      <c r="GNE107" s="73"/>
      <c r="GNF107" s="74"/>
      <c r="GNG107" s="74"/>
      <c r="GNH107" s="62"/>
      <c r="GNI107" s="75"/>
      <c r="GNJ107" s="76"/>
      <c r="GNK107" s="216"/>
      <c r="GNL107" s="75"/>
      <c r="GNM107" s="75"/>
      <c r="GNN107" s="204"/>
      <c r="GNO107" s="205"/>
      <c r="GNP107" s="72"/>
      <c r="GNQ107" s="70"/>
      <c r="GNR107" s="73"/>
      <c r="GNS107" s="74"/>
      <c r="GNT107" s="74"/>
      <c r="GNU107" s="62"/>
      <c r="GNV107" s="75"/>
      <c r="GNW107" s="76"/>
      <c r="GNX107" s="216"/>
      <c r="GNY107" s="75"/>
      <c r="GNZ107" s="75"/>
      <c r="GOA107" s="204"/>
      <c r="GOB107" s="205"/>
      <c r="GOC107" s="72"/>
      <c r="GOD107" s="70"/>
      <c r="GOE107" s="73"/>
      <c r="GOF107" s="74"/>
      <c r="GOG107" s="74"/>
      <c r="GOH107" s="62"/>
      <c r="GOI107" s="75"/>
      <c r="GOJ107" s="76"/>
      <c r="GOK107" s="216"/>
      <c r="GOL107" s="75"/>
      <c r="GOM107" s="75"/>
      <c r="GON107" s="204"/>
      <c r="GOO107" s="205"/>
      <c r="GOP107" s="72"/>
      <c r="GOQ107" s="70"/>
      <c r="GOR107" s="73"/>
      <c r="GOS107" s="74"/>
      <c r="GOT107" s="74"/>
      <c r="GOU107" s="62"/>
      <c r="GOV107" s="75"/>
      <c r="GOW107" s="76"/>
      <c r="GOX107" s="216"/>
      <c r="GOY107" s="75"/>
      <c r="GOZ107" s="75"/>
      <c r="GPA107" s="204"/>
      <c r="GPB107" s="205"/>
      <c r="GPC107" s="72"/>
      <c r="GPD107" s="70"/>
      <c r="GPE107" s="73"/>
      <c r="GPF107" s="74"/>
      <c r="GPG107" s="74"/>
      <c r="GPH107" s="62"/>
      <c r="GPI107" s="75"/>
      <c r="GPJ107" s="76"/>
      <c r="GPK107" s="216"/>
      <c r="GPL107" s="75"/>
      <c r="GPM107" s="75"/>
      <c r="GPN107" s="204"/>
      <c r="GPO107" s="205"/>
      <c r="GPP107" s="72"/>
      <c r="GPQ107" s="70"/>
      <c r="GPR107" s="73"/>
      <c r="GPS107" s="74"/>
      <c r="GPT107" s="74"/>
      <c r="GPU107" s="62"/>
      <c r="GPV107" s="75"/>
      <c r="GPW107" s="76"/>
      <c r="GPX107" s="216"/>
      <c r="GPY107" s="75"/>
      <c r="GPZ107" s="75"/>
      <c r="GQA107" s="204"/>
      <c r="GQB107" s="205"/>
      <c r="GQC107" s="72"/>
      <c r="GQD107" s="70"/>
      <c r="GQE107" s="73"/>
      <c r="GQF107" s="74"/>
      <c r="GQG107" s="74"/>
      <c r="GQH107" s="62"/>
      <c r="GQI107" s="75"/>
      <c r="GQJ107" s="76"/>
      <c r="GQK107" s="216"/>
      <c r="GQL107" s="75"/>
      <c r="GQM107" s="75"/>
      <c r="GQN107" s="204"/>
      <c r="GQO107" s="205"/>
      <c r="GQP107" s="72"/>
      <c r="GQQ107" s="70"/>
      <c r="GQR107" s="73"/>
      <c r="GQS107" s="74"/>
      <c r="GQT107" s="74"/>
      <c r="GQU107" s="62"/>
      <c r="GQV107" s="75"/>
      <c r="GQW107" s="76"/>
      <c r="GQX107" s="216"/>
      <c r="GQY107" s="75"/>
      <c r="GQZ107" s="75"/>
      <c r="GRA107" s="204"/>
      <c r="GRB107" s="205"/>
      <c r="GRC107" s="72"/>
      <c r="GRD107" s="70"/>
      <c r="GRE107" s="73"/>
      <c r="GRF107" s="74"/>
      <c r="GRG107" s="74"/>
      <c r="GRH107" s="62"/>
      <c r="GRI107" s="75"/>
      <c r="GRJ107" s="76"/>
      <c r="GRK107" s="216"/>
      <c r="GRL107" s="75"/>
      <c r="GRM107" s="75"/>
      <c r="GRN107" s="204"/>
      <c r="GRO107" s="205"/>
      <c r="GRP107" s="72"/>
      <c r="GRQ107" s="70"/>
      <c r="GRR107" s="73"/>
      <c r="GRS107" s="74"/>
      <c r="GRT107" s="74"/>
      <c r="GRU107" s="62"/>
      <c r="GRV107" s="75"/>
      <c r="GRW107" s="76"/>
      <c r="GRX107" s="216"/>
      <c r="GRY107" s="75"/>
      <c r="GRZ107" s="75"/>
      <c r="GSA107" s="204"/>
      <c r="GSB107" s="205"/>
      <c r="GSC107" s="72"/>
      <c r="GSD107" s="70"/>
      <c r="GSE107" s="73"/>
      <c r="GSF107" s="74"/>
      <c r="GSG107" s="74"/>
      <c r="GSH107" s="62"/>
      <c r="GSI107" s="75"/>
      <c r="GSJ107" s="76"/>
      <c r="GSK107" s="216"/>
      <c r="GSL107" s="75"/>
      <c r="GSM107" s="75"/>
      <c r="GSN107" s="204"/>
      <c r="GSO107" s="205"/>
      <c r="GSP107" s="72"/>
      <c r="GSQ107" s="70"/>
      <c r="GSR107" s="73"/>
      <c r="GSS107" s="74"/>
      <c r="GST107" s="74"/>
      <c r="GSU107" s="62"/>
      <c r="GSV107" s="75"/>
      <c r="GSW107" s="76"/>
      <c r="GSX107" s="216"/>
      <c r="GSY107" s="75"/>
      <c r="GSZ107" s="75"/>
      <c r="GTA107" s="204"/>
      <c r="GTB107" s="205"/>
      <c r="GTC107" s="72"/>
      <c r="GTD107" s="70"/>
      <c r="GTE107" s="73"/>
      <c r="GTF107" s="74"/>
      <c r="GTG107" s="74"/>
      <c r="GTH107" s="62"/>
      <c r="GTI107" s="75"/>
      <c r="GTJ107" s="76"/>
      <c r="GTK107" s="216"/>
      <c r="GTL107" s="75"/>
      <c r="GTM107" s="75"/>
      <c r="GTN107" s="204"/>
      <c r="GTO107" s="205"/>
      <c r="GTP107" s="72"/>
      <c r="GTQ107" s="70"/>
      <c r="GTR107" s="73"/>
      <c r="GTS107" s="74"/>
      <c r="GTT107" s="74"/>
      <c r="GTU107" s="62"/>
      <c r="GTV107" s="75"/>
      <c r="GTW107" s="76"/>
      <c r="GTX107" s="216"/>
      <c r="GTY107" s="75"/>
      <c r="GTZ107" s="75"/>
      <c r="GUA107" s="204"/>
      <c r="GUB107" s="205"/>
      <c r="GUC107" s="72"/>
      <c r="GUD107" s="70"/>
      <c r="GUE107" s="73"/>
      <c r="GUF107" s="74"/>
      <c r="GUG107" s="74"/>
      <c r="GUH107" s="62"/>
      <c r="GUI107" s="75"/>
      <c r="GUJ107" s="76"/>
      <c r="GUK107" s="216"/>
      <c r="GUL107" s="75"/>
      <c r="GUM107" s="75"/>
      <c r="GUN107" s="204"/>
      <c r="GUO107" s="205"/>
      <c r="GUP107" s="72"/>
      <c r="GUQ107" s="70"/>
      <c r="GUR107" s="73"/>
      <c r="GUS107" s="74"/>
      <c r="GUT107" s="74"/>
      <c r="GUU107" s="62"/>
      <c r="GUV107" s="75"/>
      <c r="GUW107" s="76"/>
      <c r="GUX107" s="216"/>
      <c r="GUY107" s="75"/>
      <c r="GUZ107" s="75"/>
      <c r="GVA107" s="204"/>
      <c r="GVB107" s="205"/>
      <c r="GVC107" s="72"/>
      <c r="GVD107" s="70"/>
      <c r="GVE107" s="73"/>
      <c r="GVF107" s="74"/>
      <c r="GVG107" s="74"/>
      <c r="GVH107" s="62"/>
      <c r="GVI107" s="75"/>
      <c r="GVJ107" s="76"/>
      <c r="GVK107" s="216"/>
      <c r="GVL107" s="75"/>
      <c r="GVM107" s="75"/>
      <c r="GVN107" s="204"/>
      <c r="GVO107" s="205"/>
      <c r="GVP107" s="72"/>
      <c r="GVQ107" s="70"/>
      <c r="GVR107" s="73"/>
      <c r="GVS107" s="74"/>
      <c r="GVT107" s="74"/>
      <c r="GVU107" s="62"/>
      <c r="GVV107" s="75"/>
      <c r="GVW107" s="76"/>
      <c r="GVX107" s="216"/>
      <c r="GVY107" s="75"/>
      <c r="GVZ107" s="75"/>
      <c r="GWA107" s="204"/>
      <c r="GWB107" s="205"/>
      <c r="GWC107" s="72"/>
      <c r="GWD107" s="70"/>
      <c r="GWE107" s="73"/>
      <c r="GWF107" s="74"/>
      <c r="GWG107" s="74"/>
      <c r="GWH107" s="62"/>
      <c r="GWI107" s="75"/>
      <c r="GWJ107" s="76"/>
      <c r="GWK107" s="216"/>
      <c r="GWL107" s="75"/>
      <c r="GWM107" s="75"/>
      <c r="GWN107" s="204"/>
      <c r="GWO107" s="205"/>
      <c r="GWP107" s="72"/>
      <c r="GWQ107" s="70"/>
      <c r="GWR107" s="73"/>
      <c r="GWS107" s="74"/>
      <c r="GWT107" s="74"/>
      <c r="GWU107" s="62"/>
      <c r="GWV107" s="75"/>
      <c r="GWW107" s="76"/>
      <c r="GWX107" s="216"/>
      <c r="GWY107" s="75"/>
      <c r="GWZ107" s="75"/>
      <c r="GXA107" s="204"/>
      <c r="GXB107" s="205"/>
      <c r="GXC107" s="72"/>
      <c r="GXD107" s="70"/>
      <c r="GXE107" s="73"/>
      <c r="GXF107" s="74"/>
      <c r="GXG107" s="74"/>
      <c r="GXH107" s="62"/>
      <c r="GXI107" s="75"/>
      <c r="GXJ107" s="76"/>
      <c r="GXK107" s="216"/>
      <c r="GXL107" s="75"/>
      <c r="GXM107" s="75"/>
      <c r="GXN107" s="204"/>
      <c r="GXO107" s="205"/>
      <c r="GXP107" s="72"/>
      <c r="GXQ107" s="70"/>
      <c r="GXR107" s="73"/>
      <c r="GXS107" s="74"/>
      <c r="GXT107" s="74"/>
      <c r="GXU107" s="62"/>
      <c r="GXV107" s="75"/>
      <c r="GXW107" s="76"/>
      <c r="GXX107" s="216"/>
      <c r="GXY107" s="75"/>
      <c r="GXZ107" s="75"/>
      <c r="GYA107" s="204"/>
      <c r="GYB107" s="205"/>
      <c r="GYC107" s="72"/>
      <c r="GYD107" s="70"/>
      <c r="GYE107" s="73"/>
      <c r="GYF107" s="74"/>
      <c r="GYG107" s="74"/>
      <c r="GYH107" s="62"/>
      <c r="GYI107" s="75"/>
      <c r="GYJ107" s="76"/>
      <c r="GYK107" s="216"/>
      <c r="GYL107" s="75"/>
      <c r="GYM107" s="75"/>
      <c r="GYN107" s="204"/>
      <c r="GYO107" s="205"/>
      <c r="GYP107" s="72"/>
      <c r="GYQ107" s="70"/>
      <c r="GYR107" s="73"/>
      <c r="GYS107" s="74"/>
      <c r="GYT107" s="74"/>
      <c r="GYU107" s="62"/>
      <c r="GYV107" s="75"/>
      <c r="GYW107" s="76"/>
      <c r="GYX107" s="216"/>
      <c r="GYY107" s="75"/>
      <c r="GYZ107" s="75"/>
      <c r="GZA107" s="204"/>
      <c r="GZB107" s="205"/>
      <c r="GZC107" s="72"/>
      <c r="GZD107" s="70"/>
      <c r="GZE107" s="73"/>
      <c r="GZF107" s="74"/>
      <c r="GZG107" s="74"/>
      <c r="GZH107" s="62"/>
      <c r="GZI107" s="75"/>
      <c r="GZJ107" s="76"/>
      <c r="GZK107" s="216"/>
      <c r="GZL107" s="75"/>
      <c r="GZM107" s="75"/>
      <c r="GZN107" s="204"/>
      <c r="GZO107" s="205"/>
      <c r="GZP107" s="72"/>
      <c r="GZQ107" s="70"/>
      <c r="GZR107" s="73"/>
      <c r="GZS107" s="74"/>
      <c r="GZT107" s="74"/>
      <c r="GZU107" s="62"/>
      <c r="GZV107" s="75"/>
      <c r="GZW107" s="76"/>
      <c r="GZX107" s="216"/>
      <c r="GZY107" s="75"/>
      <c r="GZZ107" s="75"/>
      <c r="HAA107" s="204"/>
      <c r="HAB107" s="205"/>
      <c r="HAC107" s="72"/>
      <c r="HAD107" s="70"/>
      <c r="HAE107" s="73"/>
      <c r="HAF107" s="74"/>
      <c r="HAG107" s="74"/>
      <c r="HAH107" s="62"/>
      <c r="HAI107" s="75"/>
      <c r="HAJ107" s="76"/>
      <c r="HAK107" s="216"/>
      <c r="HAL107" s="75"/>
      <c r="HAM107" s="75"/>
      <c r="HAN107" s="204"/>
      <c r="HAO107" s="205"/>
      <c r="HAP107" s="72"/>
      <c r="HAQ107" s="70"/>
      <c r="HAR107" s="73"/>
      <c r="HAS107" s="74"/>
      <c r="HAT107" s="74"/>
      <c r="HAU107" s="62"/>
      <c r="HAV107" s="75"/>
      <c r="HAW107" s="76"/>
      <c r="HAX107" s="216"/>
      <c r="HAY107" s="75"/>
      <c r="HAZ107" s="75"/>
      <c r="HBA107" s="204"/>
      <c r="HBB107" s="205"/>
      <c r="HBC107" s="72"/>
      <c r="HBD107" s="70"/>
      <c r="HBE107" s="73"/>
      <c r="HBF107" s="74"/>
      <c r="HBG107" s="74"/>
      <c r="HBH107" s="62"/>
      <c r="HBI107" s="75"/>
      <c r="HBJ107" s="76"/>
      <c r="HBK107" s="216"/>
      <c r="HBL107" s="75"/>
      <c r="HBM107" s="75"/>
      <c r="HBN107" s="204"/>
      <c r="HBO107" s="205"/>
      <c r="HBP107" s="72"/>
      <c r="HBQ107" s="70"/>
      <c r="HBR107" s="73"/>
      <c r="HBS107" s="74"/>
      <c r="HBT107" s="74"/>
      <c r="HBU107" s="62"/>
      <c r="HBV107" s="75"/>
      <c r="HBW107" s="76"/>
      <c r="HBX107" s="216"/>
      <c r="HBY107" s="75"/>
      <c r="HBZ107" s="75"/>
      <c r="HCA107" s="204"/>
      <c r="HCB107" s="205"/>
      <c r="HCC107" s="72"/>
      <c r="HCD107" s="70"/>
      <c r="HCE107" s="73"/>
      <c r="HCF107" s="74"/>
      <c r="HCG107" s="74"/>
      <c r="HCH107" s="62"/>
      <c r="HCI107" s="75"/>
      <c r="HCJ107" s="76"/>
      <c r="HCK107" s="216"/>
      <c r="HCL107" s="75"/>
      <c r="HCM107" s="75"/>
      <c r="HCN107" s="204"/>
      <c r="HCO107" s="205"/>
      <c r="HCP107" s="72"/>
      <c r="HCQ107" s="70"/>
      <c r="HCR107" s="73"/>
      <c r="HCS107" s="74"/>
      <c r="HCT107" s="74"/>
      <c r="HCU107" s="62"/>
      <c r="HCV107" s="75"/>
      <c r="HCW107" s="76"/>
      <c r="HCX107" s="216"/>
      <c r="HCY107" s="75"/>
      <c r="HCZ107" s="75"/>
      <c r="HDA107" s="204"/>
      <c r="HDB107" s="205"/>
      <c r="HDC107" s="72"/>
      <c r="HDD107" s="70"/>
      <c r="HDE107" s="73"/>
      <c r="HDF107" s="74"/>
      <c r="HDG107" s="74"/>
      <c r="HDH107" s="62"/>
      <c r="HDI107" s="75"/>
      <c r="HDJ107" s="76"/>
      <c r="HDK107" s="216"/>
      <c r="HDL107" s="75"/>
      <c r="HDM107" s="75"/>
      <c r="HDN107" s="204"/>
      <c r="HDO107" s="205"/>
      <c r="HDP107" s="72"/>
      <c r="HDQ107" s="70"/>
      <c r="HDR107" s="73"/>
      <c r="HDS107" s="74"/>
      <c r="HDT107" s="74"/>
      <c r="HDU107" s="62"/>
      <c r="HDV107" s="75"/>
      <c r="HDW107" s="76"/>
      <c r="HDX107" s="216"/>
      <c r="HDY107" s="75"/>
      <c r="HDZ107" s="75"/>
      <c r="HEA107" s="204"/>
      <c r="HEB107" s="205"/>
      <c r="HEC107" s="72"/>
      <c r="HED107" s="70"/>
      <c r="HEE107" s="73"/>
      <c r="HEF107" s="74"/>
      <c r="HEG107" s="74"/>
      <c r="HEH107" s="62"/>
      <c r="HEI107" s="75"/>
      <c r="HEJ107" s="76"/>
      <c r="HEK107" s="216"/>
      <c r="HEL107" s="75"/>
      <c r="HEM107" s="75"/>
      <c r="HEN107" s="204"/>
      <c r="HEO107" s="205"/>
      <c r="HEP107" s="72"/>
      <c r="HEQ107" s="70"/>
      <c r="HER107" s="73"/>
      <c r="HES107" s="74"/>
      <c r="HET107" s="74"/>
      <c r="HEU107" s="62"/>
      <c r="HEV107" s="75"/>
      <c r="HEW107" s="76"/>
      <c r="HEX107" s="216"/>
      <c r="HEY107" s="75"/>
      <c r="HEZ107" s="75"/>
      <c r="HFA107" s="204"/>
      <c r="HFB107" s="205"/>
      <c r="HFC107" s="72"/>
      <c r="HFD107" s="70"/>
      <c r="HFE107" s="73"/>
      <c r="HFF107" s="74"/>
      <c r="HFG107" s="74"/>
      <c r="HFH107" s="62"/>
      <c r="HFI107" s="75"/>
      <c r="HFJ107" s="76"/>
      <c r="HFK107" s="216"/>
      <c r="HFL107" s="75"/>
      <c r="HFM107" s="75"/>
      <c r="HFN107" s="204"/>
      <c r="HFO107" s="205"/>
      <c r="HFP107" s="72"/>
      <c r="HFQ107" s="70"/>
      <c r="HFR107" s="73"/>
      <c r="HFS107" s="74"/>
      <c r="HFT107" s="74"/>
      <c r="HFU107" s="62"/>
      <c r="HFV107" s="75"/>
      <c r="HFW107" s="76"/>
      <c r="HFX107" s="216"/>
      <c r="HFY107" s="75"/>
      <c r="HFZ107" s="75"/>
      <c r="HGA107" s="204"/>
      <c r="HGB107" s="205"/>
      <c r="HGC107" s="72"/>
      <c r="HGD107" s="70"/>
      <c r="HGE107" s="73"/>
      <c r="HGF107" s="74"/>
      <c r="HGG107" s="74"/>
      <c r="HGH107" s="62"/>
      <c r="HGI107" s="75"/>
      <c r="HGJ107" s="76"/>
      <c r="HGK107" s="216"/>
      <c r="HGL107" s="75"/>
      <c r="HGM107" s="75"/>
      <c r="HGN107" s="204"/>
      <c r="HGO107" s="205"/>
      <c r="HGP107" s="72"/>
      <c r="HGQ107" s="70"/>
      <c r="HGR107" s="73"/>
      <c r="HGS107" s="74"/>
      <c r="HGT107" s="74"/>
      <c r="HGU107" s="62"/>
      <c r="HGV107" s="75"/>
      <c r="HGW107" s="76"/>
      <c r="HGX107" s="216"/>
      <c r="HGY107" s="75"/>
      <c r="HGZ107" s="75"/>
      <c r="HHA107" s="204"/>
      <c r="HHB107" s="205"/>
      <c r="HHC107" s="72"/>
      <c r="HHD107" s="70"/>
      <c r="HHE107" s="73"/>
      <c r="HHF107" s="74"/>
      <c r="HHG107" s="74"/>
      <c r="HHH107" s="62"/>
      <c r="HHI107" s="75"/>
      <c r="HHJ107" s="76"/>
      <c r="HHK107" s="216"/>
      <c r="HHL107" s="75"/>
      <c r="HHM107" s="75"/>
      <c r="HHN107" s="204"/>
      <c r="HHO107" s="205"/>
      <c r="HHP107" s="72"/>
      <c r="HHQ107" s="70"/>
      <c r="HHR107" s="73"/>
      <c r="HHS107" s="74"/>
      <c r="HHT107" s="74"/>
      <c r="HHU107" s="62"/>
      <c r="HHV107" s="75"/>
      <c r="HHW107" s="76"/>
      <c r="HHX107" s="216"/>
      <c r="HHY107" s="75"/>
      <c r="HHZ107" s="75"/>
      <c r="HIA107" s="204"/>
      <c r="HIB107" s="205"/>
      <c r="HIC107" s="72"/>
      <c r="HID107" s="70"/>
      <c r="HIE107" s="73"/>
      <c r="HIF107" s="74"/>
      <c r="HIG107" s="74"/>
      <c r="HIH107" s="62"/>
      <c r="HII107" s="75"/>
      <c r="HIJ107" s="76"/>
      <c r="HIK107" s="216"/>
      <c r="HIL107" s="75"/>
      <c r="HIM107" s="75"/>
      <c r="HIN107" s="204"/>
      <c r="HIO107" s="205"/>
      <c r="HIP107" s="72"/>
      <c r="HIQ107" s="70"/>
      <c r="HIR107" s="73"/>
      <c r="HIS107" s="74"/>
      <c r="HIT107" s="74"/>
      <c r="HIU107" s="62"/>
      <c r="HIV107" s="75"/>
      <c r="HIW107" s="76"/>
      <c r="HIX107" s="216"/>
      <c r="HIY107" s="75"/>
      <c r="HIZ107" s="75"/>
      <c r="HJA107" s="204"/>
      <c r="HJB107" s="205"/>
      <c r="HJC107" s="72"/>
      <c r="HJD107" s="70"/>
      <c r="HJE107" s="73"/>
      <c r="HJF107" s="74"/>
      <c r="HJG107" s="74"/>
      <c r="HJH107" s="62"/>
      <c r="HJI107" s="75"/>
      <c r="HJJ107" s="76"/>
      <c r="HJK107" s="216"/>
      <c r="HJL107" s="75"/>
      <c r="HJM107" s="75"/>
      <c r="HJN107" s="204"/>
      <c r="HJO107" s="205"/>
      <c r="HJP107" s="72"/>
      <c r="HJQ107" s="70"/>
      <c r="HJR107" s="73"/>
      <c r="HJS107" s="74"/>
      <c r="HJT107" s="74"/>
      <c r="HJU107" s="62"/>
      <c r="HJV107" s="75"/>
      <c r="HJW107" s="76"/>
      <c r="HJX107" s="216"/>
      <c r="HJY107" s="75"/>
      <c r="HJZ107" s="75"/>
      <c r="HKA107" s="204"/>
      <c r="HKB107" s="205"/>
      <c r="HKC107" s="72"/>
      <c r="HKD107" s="70"/>
      <c r="HKE107" s="73"/>
      <c r="HKF107" s="74"/>
      <c r="HKG107" s="74"/>
      <c r="HKH107" s="62"/>
      <c r="HKI107" s="75"/>
      <c r="HKJ107" s="76"/>
      <c r="HKK107" s="216"/>
      <c r="HKL107" s="75"/>
      <c r="HKM107" s="75"/>
      <c r="HKN107" s="204"/>
      <c r="HKO107" s="205"/>
      <c r="HKP107" s="72"/>
      <c r="HKQ107" s="70"/>
      <c r="HKR107" s="73"/>
      <c r="HKS107" s="74"/>
      <c r="HKT107" s="74"/>
      <c r="HKU107" s="62"/>
      <c r="HKV107" s="75"/>
      <c r="HKW107" s="76"/>
      <c r="HKX107" s="216"/>
      <c r="HKY107" s="75"/>
      <c r="HKZ107" s="75"/>
      <c r="HLA107" s="204"/>
      <c r="HLB107" s="205"/>
      <c r="HLC107" s="72"/>
      <c r="HLD107" s="70"/>
      <c r="HLE107" s="73"/>
      <c r="HLF107" s="74"/>
      <c r="HLG107" s="74"/>
      <c r="HLH107" s="62"/>
      <c r="HLI107" s="75"/>
      <c r="HLJ107" s="76"/>
      <c r="HLK107" s="216"/>
      <c r="HLL107" s="75"/>
      <c r="HLM107" s="75"/>
      <c r="HLN107" s="204"/>
      <c r="HLO107" s="205"/>
      <c r="HLP107" s="72"/>
      <c r="HLQ107" s="70"/>
      <c r="HLR107" s="73"/>
      <c r="HLS107" s="74"/>
      <c r="HLT107" s="74"/>
      <c r="HLU107" s="62"/>
      <c r="HLV107" s="75"/>
      <c r="HLW107" s="76"/>
      <c r="HLX107" s="216"/>
      <c r="HLY107" s="75"/>
      <c r="HLZ107" s="75"/>
      <c r="HMA107" s="204"/>
      <c r="HMB107" s="205"/>
      <c r="HMC107" s="72"/>
      <c r="HMD107" s="70"/>
      <c r="HME107" s="73"/>
      <c r="HMF107" s="74"/>
      <c r="HMG107" s="74"/>
      <c r="HMH107" s="62"/>
      <c r="HMI107" s="75"/>
      <c r="HMJ107" s="76"/>
      <c r="HMK107" s="216"/>
      <c r="HML107" s="75"/>
      <c r="HMM107" s="75"/>
      <c r="HMN107" s="204"/>
      <c r="HMO107" s="205"/>
      <c r="HMP107" s="72"/>
      <c r="HMQ107" s="70"/>
      <c r="HMR107" s="73"/>
      <c r="HMS107" s="74"/>
      <c r="HMT107" s="74"/>
      <c r="HMU107" s="62"/>
      <c r="HMV107" s="75"/>
      <c r="HMW107" s="76"/>
      <c r="HMX107" s="216"/>
      <c r="HMY107" s="75"/>
      <c r="HMZ107" s="75"/>
      <c r="HNA107" s="204"/>
      <c r="HNB107" s="205"/>
      <c r="HNC107" s="72"/>
      <c r="HND107" s="70"/>
      <c r="HNE107" s="73"/>
      <c r="HNF107" s="74"/>
      <c r="HNG107" s="74"/>
      <c r="HNH107" s="62"/>
      <c r="HNI107" s="75"/>
      <c r="HNJ107" s="76"/>
      <c r="HNK107" s="216"/>
      <c r="HNL107" s="75"/>
      <c r="HNM107" s="75"/>
      <c r="HNN107" s="204"/>
      <c r="HNO107" s="205"/>
      <c r="HNP107" s="72"/>
      <c r="HNQ107" s="70"/>
      <c r="HNR107" s="73"/>
      <c r="HNS107" s="74"/>
      <c r="HNT107" s="74"/>
      <c r="HNU107" s="62"/>
      <c r="HNV107" s="75"/>
      <c r="HNW107" s="76"/>
      <c r="HNX107" s="216"/>
      <c r="HNY107" s="75"/>
      <c r="HNZ107" s="75"/>
      <c r="HOA107" s="204"/>
      <c r="HOB107" s="205"/>
      <c r="HOC107" s="72"/>
      <c r="HOD107" s="70"/>
      <c r="HOE107" s="73"/>
      <c r="HOF107" s="74"/>
      <c r="HOG107" s="74"/>
      <c r="HOH107" s="62"/>
      <c r="HOI107" s="75"/>
      <c r="HOJ107" s="76"/>
      <c r="HOK107" s="216"/>
      <c r="HOL107" s="75"/>
      <c r="HOM107" s="75"/>
      <c r="HON107" s="204"/>
      <c r="HOO107" s="205"/>
      <c r="HOP107" s="72"/>
      <c r="HOQ107" s="70"/>
      <c r="HOR107" s="73"/>
      <c r="HOS107" s="74"/>
      <c r="HOT107" s="74"/>
      <c r="HOU107" s="62"/>
      <c r="HOV107" s="75"/>
      <c r="HOW107" s="76"/>
      <c r="HOX107" s="216"/>
      <c r="HOY107" s="75"/>
      <c r="HOZ107" s="75"/>
      <c r="HPA107" s="204"/>
      <c r="HPB107" s="205"/>
      <c r="HPC107" s="72"/>
      <c r="HPD107" s="70"/>
      <c r="HPE107" s="73"/>
      <c r="HPF107" s="74"/>
      <c r="HPG107" s="74"/>
      <c r="HPH107" s="62"/>
      <c r="HPI107" s="75"/>
      <c r="HPJ107" s="76"/>
      <c r="HPK107" s="216"/>
      <c r="HPL107" s="75"/>
      <c r="HPM107" s="75"/>
      <c r="HPN107" s="204"/>
      <c r="HPO107" s="205"/>
      <c r="HPP107" s="72"/>
      <c r="HPQ107" s="70"/>
      <c r="HPR107" s="73"/>
      <c r="HPS107" s="74"/>
      <c r="HPT107" s="74"/>
      <c r="HPU107" s="62"/>
      <c r="HPV107" s="75"/>
      <c r="HPW107" s="76"/>
      <c r="HPX107" s="216"/>
      <c r="HPY107" s="75"/>
      <c r="HPZ107" s="75"/>
      <c r="HQA107" s="204"/>
      <c r="HQB107" s="205"/>
      <c r="HQC107" s="72"/>
      <c r="HQD107" s="70"/>
      <c r="HQE107" s="73"/>
      <c r="HQF107" s="74"/>
      <c r="HQG107" s="74"/>
      <c r="HQH107" s="62"/>
      <c r="HQI107" s="75"/>
      <c r="HQJ107" s="76"/>
      <c r="HQK107" s="216"/>
      <c r="HQL107" s="75"/>
      <c r="HQM107" s="75"/>
      <c r="HQN107" s="204"/>
      <c r="HQO107" s="205"/>
      <c r="HQP107" s="72"/>
      <c r="HQQ107" s="70"/>
      <c r="HQR107" s="73"/>
      <c r="HQS107" s="74"/>
      <c r="HQT107" s="74"/>
      <c r="HQU107" s="62"/>
      <c r="HQV107" s="75"/>
      <c r="HQW107" s="76"/>
      <c r="HQX107" s="216"/>
      <c r="HQY107" s="75"/>
      <c r="HQZ107" s="75"/>
      <c r="HRA107" s="204"/>
      <c r="HRB107" s="205"/>
      <c r="HRC107" s="72"/>
      <c r="HRD107" s="70"/>
      <c r="HRE107" s="73"/>
      <c r="HRF107" s="74"/>
      <c r="HRG107" s="74"/>
      <c r="HRH107" s="62"/>
      <c r="HRI107" s="75"/>
      <c r="HRJ107" s="76"/>
      <c r="HRK107" s="216"/>
      <c r="HRL107" s="75"/>
      <c r="HRM107" s="75"/>
      <c r="HRN107" s="204"/>
      <c r="HRO107" s="205"/>
      <c r="HRP107" s="72"/>
      <c r="HRQ107" s="70"/>
      <c r="HRR107" s="73"/>
      <c r="HRS107" s="74"/>
      <c r="HRT107" s="74"/>
      <c r="HRU107" s="62"/>
      <c r="HRV107" s="75"/>
      <c r="HRW107" s="76"/>
      <c r="HRX107" s="216"/>
      <c r="HRY107" s="75"/>
      <c r="HRZ107" s="75"/>
      <c r="HSA107" s="204"/>
      <c r="HSB107" s="205"/>
      <c r="HSC107" s="72"/>
      <c r="HSD107" s="70"/>
      <c r="HSE107" s="73"/>
      <c r="HSF107" s="74"/>
      <c r="HSG107" s="74"/>
      <c r="HSH107" s="62"/>
      <c r="HSI107" s="75"/>
      <c r="HSJ107" s="76"/>
      <c r="HSK107" s="216"/>
      <c r="HSL107" s="75"/>
      <c r="HSM107" s="75"/>
      <c r="HSN107" s="204"/>
      <c r="HSO107" s="205"/>
      <c r="HSP107" s="72"/>
      <c r="HSQ107" s="70"/>
      <c r="HSR107" s="73"/>
      <c r="HSS107" s="74"/>
      <c r="HST107" s="74"/>
      <c r="HSU107" s="62"/>
      <c r="HSV107" s="75"/>
      <c r="HSW107" s="76"/>
      <c r="HSX107" s="216"/>
      <c r="HSY107" s="75"/>
      <c r="HSZ107" s="75"/>
      <c r="HTA107" s="204"/>
      <c r="HTB107" s="205"/>
      <c r="HTC107" s="72"/>
      <c r="HTD107" s="70"/>
      <c r="HTE107" s="73"/>
      <c r="HTF107" s="74"/>
      <c r="HTG107" s="74"/>
      <c r="HTH107" s="62"/>
      <c r="HTI107" s="75"/>
      <c r="HTJ107" s="76"/>
      <c r="HTK107" s="216"/>
      <c r="HTL107" s="75"/>
      <c r="HTM107" s="75"/>
      <c r="HTN107" s="204"/>
      <c r="HTO107" s="205"/>
      <c r="HTP107" s="72"/>
      <c r="HTQ107" s="70"/>
      <c r="HTR107" s="73"/>
      <c r="HTS107" s="74"/>
      <c r="HTT107" s="74"/>
      <c r="HTU107" s="62"/>
      <c r="HTV107" s="75"/>
      <c r="HTW107" s="76"/>
      <c r="HTX107" s="216"/>
      <c r="HTY107" s="75"/>
      <c r="HTZ107" s="75"/>
      <c r="HUA107" s="204"/>
      <c r="HUB107" s="205"/>
      <c r="HUC107" s="72"/>
      <c r="HUD107" s="70"/>
      <c r="HUE107" s="73"/>
      <c r="HUF107" s="74"/>
      <c r="HUG107" s="74"/>
      <c r="HUH107" s="62"/>
      <c r="HUI107" s="75"/>
      <c r="HUJ107" s="76"/>
      <c r="HUK107" s="216"/>
      <c r="HUL107" s="75"/>
      <c r="HUM107" s="75"/>
      <c r="HUN107" s="204"/>
      <c r="HUO107" s="205"/>
      <c r="HUP107" s="72"/>
      <c r="HUQ107" s="70"/>
      <c r="HUR107" s="73"/>
      <c r="HUS107" s="74"/>
      <c r="HUT107" s="74"/>
      <c r="HUU107" s="62"/>
      <c r="HUV107" s="75"/>
      <c r="HUW107" s="76"/>
      <c r="HUX107" s="216"/>
      <c r="HUY107" s="75"/>
      <c r="HUZ107" s="75"/>
      <c r="HVA107" s="204"/>
      <c r="HVB107" s="205"/>
      <c r="HVC107" s="72"/>
      <c r="HVD107" s="70"/>
      <c r="HVE107" s="73"/>
      <c r="HVF107" s="74"/>
      <c r="HVG107" s="74"/>
      <c r="HVH107" s="62"/>
      <c r="HVI107" s="75"/>
      <c r="HVJ107" s="76"/>
      <c r="HVK107" s="216"/>
      <c r="HVL107" s="75"/>
      <c r="HVM107" s="75"/>
      <c r="HVN107" s="204"/>
      <c r="HVO107" s="205"/>
      <c r="HVP107" s="72"/>
      <c r="HVQ107" s="70"/>
      <c r="HVR107" s="73"/>
      <c r="HVS107" s="74"/>
      <c r="HVT107" s="74"/>
      <c r="HVU107" s="62"/>
      <c r="HVV107" s="75"/>
      <c r="HVW107" s="76"/>
      <c r="HVX107" s="216"/>
      <c r="HVY107" s="75"/>
      <c r="HVZ107" s="75"/>
      <c r="HWA107" s="204"/>
      <c r="HWB107" s="205"/>
      <c r="HWC107" s="72"/>
      <c r="HWD107" s="70"/>
      <c r="HWE107" s="73"/>
      <c r="HWF107" s="74"/>
      <c r="HWG107" s="74"/>
      <c r="HWH107" s="62"/>
      <c r="HWI107" s="75"/>
      <c r="HWJ107" s="76"/>
      <c r="HWK107" s="216"/>
      <c r="HWL107" s="75"/>
      <c r="HWM107" s="75"/>
      <c r="HWN107" s="204"/>
      <c r="HWO107" s="205"/>
      <c r="HWP107" s="72"/>
      <c r="HWQ107" s="70"/>
      <c r="HWR107" s="73"/>
      <c r="HWS107" s="74"/>
      <c r="HWT107" s="74"/>
      <c r="HWU107" s="62"/>
      <c r="HWV107" s="75"/>
      <c r="HWW107" s="76"/>
      <c r="HWX107" s="216"/>
      <c r="HWY107" s="75"/>
      <c r="HWZ107" s="75"/>
      <c r="HXA107" s="204"/>
      <c r="HXB107" s="205"/>
      <c r="HXC107" s="72"/>
      <c r="HXD107" s="70"/>
      <c r="HXE107" s="73"/>
      <c r="HXF107" s="74"/>
      <c r="HXG107" s="74"/>
      <c r="HXH107" s="62"/>
      <c r="HXI107" s="75"/>
      <c r="HXJ107" s="76"/>
      <c r="HXK107" s="216"/>
      <c r="HXL107" s="75"/>
      <c r="HXM107" s="75"/>
      <c r="HXN107" s="204"/>
      <c r="HXO107" s="205"/>
      <c r="HXP107" s="72"/>
      <c r="HXQ107" s="70"/>
      <c r="HXR107" s="73"/>
      <c r="HXS107" s="74"/>
      <c r="HXT107" s="74"/>
      <c r="HXU107" s="62"/>
      <c r="HXV107" s="75"/>
      <c r="HXW107" s="76"/>
      <c r="HXX107" s="216"/>
      <c r="HXY107" s="75"/>
      <c r="HXZ107" s="75"/>
      <c r="HYA107" s="204"/>
      <c r="HYB107" s="205"/>
      <c r="HYC107" s="72"/>
      <c r="HYD107" s="70"/>
      <c r="HYE107" s="73"/>
      <c r="HYF107" s="74"/>
      <c r="HYG107" s="74"/>
      <c r="HYH107" s="62"/>
      <c r="HYI107" s="75"/>
      <c r="HYJ107" s="76"/>
      <c r="HYK107" s="216"/>
      <c r="HYL107" s="75"/>
      <c r="HYM107" s="75"/>
      <c r="HYN107" s="204"/>
      <c r="HYO107" s="205"/>
      <c r="HYP107" s="72"/>
      <c r="HYQ107" s="70"/>
      <c r="HYR107" s="73"/>
      <c r="HYS107" s="74"/>
      <c r="HYT107" s="74"/>
      <c r="HYU107" s="62"/>
      <c r="HYV107" s="75"/>
      <c r="HYW107" s="76"/>
      <c r="HYX107" s="216"/>
      <c r="HYY107" s="75"/>
      <c r="HYZ107" s="75"/>
      <c r="HZA107" s="204"/>
      <c r="HZB107" s="205"/>
      <c r="HZC107" s="72"/>
      <c r="HZD107" s="70"/>
      <c r="HZE107" s="73"/>
      <c r="HZF107" s="74"/>
      <c r="HZG107" s="74"/>
      <c r="HZH107" s="62"/>
      <c r="HZI107" s="75"/>
      <c r="HZJ107" s="76"/>
      <c r="HZK107" s="216"/>
      <c r="HZL107" s="75"/>
      <c r="HZM107" s="75"/>
      <c r="HZN107" s="204"/>
      <c r="HZO107" s="205"/>
      <c r="HZP107" s="72"/>
      <c r="HZQ107" s="70"/>
      <c r="HZR107" s="73"/>
      <c r="HZS107" s="74"/>
      <c r="HZT107" s="74"/>
      <c r="HZU107" s="62"/>
      <c r="HZV107" s="75"/>
      <c r="HZW107" s="76"/>
      <c r="HZX107" s="216"/>
      <c r="HZY107" s="75"/>
      <c r="HZZ107" s="75"/>
      <c r="IAA107" s="204"/>
      <c r="IAB107" s="205"/>
      <c r="IAC107" s="72"/>
      <c r="IAD107" s="70"/>
      <c r="IAE107" s="73"/>
      <c r="IAF107" s="74"/>
      <c r="IAG107" s="74"/>
      <c r="IAH107" s="62"/>
      <c r="IAI107" s="75"/>
      <c r="IAJ107" s="76"/>
      <c r="IAK107" s="216"/>
      <c r="IAL107" s="75"/>
      <c r="IAM107" s="75"/>
      <c r="IAN107" s="204"/>
      <c r="IAO107" s="205"/>
      <c r="IAP107" s="72"/>
      <c r="IAQ107" s="70"/>
      <c r="IAR107" s="73"/>
      <c r="IAS107" s="74"/>
      <c r="IAT107" s="74"/>
      <c r="IAU107" s="62"/>
      <c r="IAV107" s="75"/>
      <c r="IAW107" s="76"/>
      <c r="IAX107" s="216"/>
      <c r="IAY107" s="75"/>
      <c r="IAZ107" s="75"/>
      <c r="IBA107" s="204"/>
      <c r="IBB107" s="205"/>
      <c r="IBC107" s="72"/>
      <c r="IBD107" s="70"/>
      <c r="IBE107" s="73"/>
      <c r="IBF107" s="74"/>
      <c r="IBG107" s="74"/>
      <c r="IBH107" s="62"/>
      <c r="IBI107" s="75"/>
      <c r="IBJ107" s="76"/>
      <c r="IBK107" s="216"/>
      <c r="IBL107" s="75"/>
      <c r="IBM107" s="75"/>
      <c r="IBN107" s="204"/>
      <c r="IBO107" s="205"/>
      <c r="IBP107" s="72"/>
      <c r="IBQ107" s="70"/>
      <c r="IBR107" s="73"/>
      <c r="IBS107" s="74"/>
      <c r="IBT107" s="74"/>
      <c r="IBU107" s="62"/>
      <c r="IBV107" s="75"/>
      <c r="IBW107" s="76"/>
      <c r="IBX107" s="216"/>
      <c r="IBY107" s="75"/>
      <c r="IBZ107" s="75"/>
      <c r="ICA107" s="204"/>
      <c r="ICB107" s="205"/>
      <c r="ICC107" s="72"/>
      <c r="ICD107" s="70"/>
      <c r="ICE107" s="73"/>
      <c r="ICF107" s="74"/>
      <c r="ICG107" s="74"/>
      <c r="ICH107" s="62"/>
      <c r="ICI107" s="75"/>
      <c r="ICJ107" s="76"/>
      <c r="ICK107" s="216"/>
      <c r="ICL107" s="75"/>
      <c r="ICM107" s="75"/>
      <c r="ICN107" s="204"/>
      <c r="ICO107" s="205"/>
      <c r="ICP107" s="72"/>
      <c r="ICQ107" s="70"/>
      <c r="ICR107" s="73"/>
      <c r="ICS107" s="74"/>
      <c r="ICT107" s="74"/>
      <c r="ICU107" s="62"/>
      <c r="ICV107" s="75"/>
      <c r="ICW107" s="76"/>
      <c r="ICX107" s="216"/>
      <c r="ICY107" s="75"/>
      <c r="ICZ107" s="75"/>
      <c r="IDA107" s="204"/>
      <c r="IDB107" s="205"/>
      <c r="IDC107" s="72"/>
      <c r="IDD107" s="70"/>
      <c r="IDE107" s="73"/>
      <c r="IDF107" s="74"/>
      <c r="IDG107" s="74"/>
      <c r="IDH107" s="62"/>
      <c r="IDI107" s="75"/>
      <c r="IDJ107" s="76"/>
      <c r="IDK107" s="216"/>
      <c r="IDL107" s="75"/>
      <c r="IDM107" s="75"/>
      <c r="IDN107" s="204"/>
      <c r="IDO107" s="205"/>
      <c r="IDP107" s="72"/>
      <c r="IDQ107" s="70"/>
      <c r="IDR107" s="73"/>
      <c r="IDS107" s="74"/>
      <c r="IDT107" s="74"/>
      <c r="IDU107" s="62"/>
      <c r="IDV107" s="75"/>
      <c r="IDW107" s="76"/>
      <c r="IDX107" s="216"/>
      <c r="IDY107" s="75"/>
      <c r="IDZ107" s="75"/>
      <c r="IEA107" s="204"/>
      <c r="IEB107" s="205"/>
      <c r="IEC107" s="72"/>
      <c r="IED107" s="70"/>
      <c r="IEE107" s="73"/>
      <c r="IEF107" s="74"/>
      <c r="IEG107" s="74"/>
      <c r="IEH107" s="62"/>
      <c r="IEI107" s="75"/>
      <c r="IEJ107" s="76"/>
      <c r="IEK107" s="216"/>
      <c r="IEL107" s="75"/>
      <c r="IEM107" s="75"/>
      <c r="IEN107" s="204"/>
      <c r="IEO107" s="205"/>
      <c r="IEP107" s="72"/>
      <c r="IEQ107" s="70"/>
      <c r="IER107" s="73"/>
      <c r="IES107" s="74"/>
      <c r="IET107" s="74"/>
      <c r="IEU107" s="62"/>
      <c r="IEV107" s="75"/>
      <c r="IEW107" s="76"/>
      <c r="IEX107" s="216"/>
      <c r="IEY107" s="75"/>
      <c r="IEZ107" s="75"/>
      <c r="IFA107" s="204"/>
      <c r="IFB107" s="205"/>
      <c r="IFC107" s="72"/>
      <c r="IFD107" s="70"/>
      <c r="IFE107" s="73"/>
      <c r="IFF107" s="74"/>
      <c r="IFG107" s="74"/>
      <c r="IFH107" s="62"/>
      <c r="IFI107" s="75"/>
      <c r="IFJ107" s="76"/>
      <c r="IFK107" s="216"/>
      <c r="IFL107" s="75"/>
      <c r="IFM107" s="75"/>
      <c r="IFN107" s="204"/>
      <c r="IFO107" s="205"/>
      <c r="IFP107" s="72"/>
      <c r="IFQ107" s="70"/>
      <c r="IFR107" s="73"/>
      <c r="IFS107" s="74"/>
      <c r="IFT107" s="74"/>
      <c r="IFU107" s="62"/>
      <c r="IFV107" s="75"/>
      <c r="IFW107" s="76"/>
      <c r="IFX107" s="216"/>
      <c r="IFY107" s="75"/>
      <c r="IFZ107" s="75"/>
      <c r="IGA107" s="204"/>
      <c r="IGB107" s="205"/>
      <c r="IGC107" s="72"/>
      <c r="IGD107" s="70"/>
      <c r="IGE107" s="73"/>
      <c r="IGF107" s="74"/>
      <c r="IGG107" s="74"/>
      <c r="IGH107" s="62"/>
      <c r="IGI107" s="75"/>
      <c r="IGJ107" s="76"/>
      <c r="IGK107" s="216"/>
      <c r="IGL107" s="75"/>
      <c r="IGM107" s="75"/>
      <c r="IGN107" s="204"/>
      <c r="IGO107" s="205"/>
      <c r="IGP107" s="72"/>
      <c r="IGQ107" s="70"/>
      <c r="IGR107" s="73"/>
      <c r="IGS107" s="74"/>
      <c r="IGT107" s="74"/>
      <c r="IGU107" s="62"/>
      <c r="IGV107" s="75"/>
      <c r="IGW107" s="76"/>
      <c r="IGX107" s="216"/>
      <c r="IGY107" s="75"/>
      <c r="IGZ107" s="75"/>
      <c r="IHA107" s="204"/>
      <c r="IHB107" s="205"/>
      <c r="IHC107" s="72"/>
      <c r="IHD107" s="70"/>
      <c r="IHE107" s="73"/>
      <c r="IHF107" s="74"/>
      <c r="IHG107" s="74"/>
      <c r="IHH107" s="62"/>
      <c r="IHI107" s="75"/>
      <c r="IHJ107" s="76"/>
      <c r="IHK107" s="216"/>
      <c r="IHL107" s="75"/>
      <c r="IHM107" s="75"/>
      <c r="IHN107" s="204"/>
      <c r="IHO107" s="205"/>
      <c r="IHP107" s="72"/>
      <c r="IHQ107" s="70"/>
      <c r="IHR107" s="73"/>
      <c r="IHS107" s="74"/>
      <c r="IHT107" s="74"/>
      <c r="IHU107" s="62"/>
      <c r="IHV107" s="75"/>
      <c r="IHW107" s="76"/>
      <c r="IHX107" s="216"/>
      <c r="IHY107" s="75"/>
      <c r="IHZ107" s="75"/>
      <c r="IIA107" s="204"/>
      <c r="IIB107" s="205"/>
      <c r="IIC107" s="72"/>
      <c r="IID107" s="70"/>
      <c r="IIE107" s="73"/>
      <c r="IIF107" s="74"/>
      <c r="IIG107" s="74"/>
      <c r="IIH107" s="62"/>
      <c r="III107" s="75"/>
      <c r="IIJ107" s="76"/>
      <c r="IIK107" s="216"/>
      <c r="IIL107" s="75"/>
      <c r="IIM107" s="75"/>
      <c r="IIN107" s="204"/>
      <c r="IIO107" s="205"/>
      <c r="IIP107" s="72"/>
      <c r="IIQ107" s="70"/>
      <c r="IIR107" s="73"/>
      <c r="IIS107" s="74"/>
      <c r="IIT107" s="74"/>
      <c r="IIU107" s="62"/>
      <c r="IIV107" s="75"/>
      <c r="IIW107" s="76"/>
      <c r="IIX107" s="216"/>
      <c r="IIY107" s="75"/>
      <c r="IIZ107" s="75"/>
      <c r="IJA107" s="204"/>
      <c r="IJB107" s="205"/>
      <c r="IJC107" s="72"/>
      <c r="IJD107" s="70"/>
      <c r="IJE107" s="73"/>
      <c r="IJF107" s="74"/>
      <c r="IJG107" s="74"/>
      <c r="IJH107" s="62"/>
      <c r="IJI107" s="75"/>
      <c r="IJJ107" s="76"/>
      <c r="IJK107" s="216"/>
      <c r="IJL107" s="75"/>
      <c r="IJM107" s="75"/>
      <c r="IJN107" s="204"/>
      <c r="IJO107" s="205"/>
      <c r="IJP107" s="72"/>
      <c r="IJQ107" s="70"/>
      <c r="IJR107" s="73"/>
      <c r="IJS107" s="74"/>
      <c r="IJT107" s="74"/>
      <c r="IJU107" s="62"/>
      <c r="IJV107" s="75"/>
      <c r="IJW107" s="76"/>
      <c r="IJX107" s="216"/>
      <c r="IJY107" s="75"/>
      <c r="IJZ107" s="75"/>
      <c r="IKA107" s="204"/>
      <c r="IKB107" s="205"/>
      <c r="IKC107" s="72"/>
      <c r="IKD107" s="70"/>
      <c r="IKE107" s="73"/>
      <c r="IKF107" s="74"/>
      <c r="IKG107" s="74"/>
      <c r="IKH107" s="62"/>
      <c r="IKI107" s="75"/>
      <c r="IKJ107" s="76"/>
      <c r="IKK107" s="216"/>
      <c r="IKL107" s="75"/>
      <c r="IKM107" s="75"/>
      <c r="IKN107" s="204"/>
      <c r="IKO107" s="205"/>
      <c r="IKP107" s="72"/>
      <c r="IKQ107" s="70"/>
      <c r="IKR107" s="73"/>
      <c r="IKS107" s="74"/>
      <c r="IKT107" s="74"/>
      <c r="IKU107" s="62"/>
      <c r="IKV107" s="75"/>
      <c r="IKW107" s="76"/>
      <c r="IKX107" s="216"/>
      <c r="IKY107" s="75"/>
      <c r="IKZ107" s="75"/>
      <c r="ILA107" s="204"/>
      <c r="ILB107" s="205"/>
      <c r="ILC107" s="72"/>
      <c r="ILD107" s="70"/>
      <c r="ILE107" s="73"/>
      <c r="ILF107" s="74"/>
      <c r="ILG107" s="74"/>
      <c r="ILH107" s="62"/>
      <c r="ILI107" s="75"/>
      <c r="ILJ107" s="76"/>
      <c r="ILK107" s="216"/>
      <c r="ILL107" s="75"/>
      <c r="ILM107" s="75"/>
      <c r="ILN107" s="204"/>
      <c r="ILO107" s="205"/>
      <c r="ILP107" s="72"/>
      <c r="ILQ107" s="70"/>
      <c r="ILR107" s="73"/>
      <c r="ILS107" s="74"/>
      <c r="ILT107" s="74"/>
      <c r="ILU107" s="62"/>
      <c r="ILV107" s="75"/>
      <c r="ILW107" s="76"/>
      <c r="ILX107" s="216"/>
      <c r="ILY107" s="75"/>
      <c r="ILZ107" s="75"/>
      <c r="IMA107" s="204"/>
      <c r="IMB107" s="205"/>
      <c r="IMC107" s="72"/>
      <c r="IMD107" s="70"/>
      <c r="IME107" s="73"/>
      <c r="IMF107" s="74"/>
      <c r="IMG107" s="74"/>
      <c r="IMH107" s="62"/>
      <c r="IMI107" s="75"/>
      <c r="IMJ107" s="76"/>
      <c r="IMK107" s="216"/>
      <c r="IML107" s="75"/>
      <c r="IMM107" s="75"/>
      <c r="IMN107" s="204"/>
      <c r="IMO107" s="205"/>
      <c r="IMP107" s="72"/>
      <c r="IMQ107" s="70"/>
      <c r="IMR107" s="73"/>
      <c r="IMS107" s="74"/>
      <c r="IMT107" s="74"/>
      <c r="IMU107" s="62"/>
      <c r="IMV107" s="75"/>
      <c r="IMW107" s="76"/>
      <c r="IMX107" s="216"/>
      <c r="IMY107" s="75"/>
      <c r="IMZ107" s="75"/>
      <c r="INA107" s="204"/>
      <c r="INB107" s="205"/>
      <c r="INC107" s="72"/>
      <c r="IND107" s="70"/>
      <c r="INE107" s="73"/>
      <c r="INF107" s="74"/>
      <c r="ING107" s="74"/>
      <c r="INH107" s="62"/>
      <c r="INI107" s="75"/>
      <c r="INJ107" s="76"/>
      <c r="INK107" s="216"/>
      <c r="INL107" s="75"/>
      <c r="INM107" s="75"/>
      <c r="INN107" s="204"/>
      <c r="INO107" s="205"/>
      <c r="INP107" s="72"/>
      <c r="INQ107" s="70"/>
      <c r="INR107" s="73"/>
      <c r="INS107" s="74"/>
      <c r="INT107" s="74"/>
      <c r="INU107" s="62"/>
      <c r="INV107" s="75"/>
      <c r="INW107" s="76"/>
      <c r="INX107" s="216"/>
      <c r="INY107" s="75"/>
      <c r="INZ107" s="75"/>
      <c r="IOA107" s="204"/>
      <c r="IOB107" s="205"/>
      <c r="IOC107" s="72"/>
      <c r="IOD107" s="70"/>
      <c r="IOE107" s="73"/>
      <c r="IOF107" s="74"/>
      <c r="IOG107" s="74"/>
      <c r="IOH107" s="62"/>
      <c r="IOI107" s="75"/>
      <c r="IOJ107" s="76"/>
      <c r="IOK107" s="216"/>
      <c r="IOL107" s="75"/>
      <c r="IOM107" s="75"/>
      <c r="ION107" s="204"/>
      <c r="IOO107" s="205"/>
      <c r="IOP107" s="72"/>
      <c r="IOQ107" s="70"/>
      <c r="IOR107" s="73"/>
      <c r="IOS107" s="74"/>
      <c r="IOT107" s="74"/>
      <c r="IOU107" s="62"/>
      <c r="IOV107" s="75"/>
      <c r="IOW107" s="76"/>
      <c r="IOX107" s="216"/>
      <c r="IOY107" s="75"/>
      <c r="IOZ107" s="75"/>
      <c r="IPA107" s="204"/>
      <c r="IPB107" s="205"/>
      <c r="IPC107" s="72"/>
      <c r="IPD107" s="70"/>
      <c r="IPE107" s="73"/>
      <c r="IPF107" s="74"/>
      <c r="IPG107" s="74"/>
      <c r="IPH107" s="62"/>
      <c r="IPI107" s="75"/>
      <c r="IPJ107" s="76"/>
      <c r="IPK107" s="216"/>
      <c r="IPL107" s="75"/>
      <c r="IPM107" s="75"/>
      <c r="IPN107" s="204"/>
      <c r="IPO107" s="205"/>
      <c r="IPP107" s="72"/>
      <c r="IPQ107" s="70"/>
      <c r="IPR107" s="73"/>
      <c r="IPS107" s="74"/>
      <c r="IPT107" s="74"/>
      <c r="IPU107" s="62"/>
      <c r="IPV107" s="75"/>
      <c r="IPW107" s="76"/>
      <c r="IPX107" s="216"/>
      <c r="IPY107" s="75"/>
      <c r="IPZ107" s="75"/>
      <c r="IQA107" s="204"/>
      <c r="IQB107" s="205"/>
      <c r="IQC107" s="72"/>
      <c r="IQD107" s="70"/>
      <c r="IQE107" s="73"/>
      <c r="IQF107" s="74"/>
      <c r="IQG107" s="74"/>
      <c r="IQH107" s="62"/>
      <c r="IQI107" s="75"/>
      <c r="IQJ107" s="76"/>
      <c r="IQK107" s="216"/>
      <c r="IQL107" s="75"/>
      <c r="IQM107" s="75"/>
      <c r="IQN107" s="204"/>
      <c r="IQO107" s="205"/>
      <c r="IQP107" s="72"/>
      <c r="IQQ107" s="70"/>
      <c r="IQR107" s="73"/>
      <c r="IQS107" s="74"/>
      <c r="IQT107" s="74"/>
      <c r="IQU107" s="62"/>
      <c r="IQV107" s="75"/>
      <c r="IQW107" s="76"/>
      <c r="IQX107" s="216"/>
      <c r="IQY107" s="75"/>
      <c r="IQZ107" s="75"/>
      <c r="IRA107" s="204"/>
      <c r="IRB107" s="205"/>
      <c r="IRC107" s="72"/>
      <c r="IRD107" s="70"/>
      <c r="IRE107" s="73"/>
      <c r="IRF107" s="74"/>
      <c r="IRG107" s="74"/>
      <c r="IRH107" s="62"/>
      <c r="IRI107" s="75"/>
      <c r="IRJ107" s="76"/>
      <c r="IRK107" s="216"/>
      <c r="IRL107" s="75"/>
      <c r="IRM107" s="75"/>
      <c r="IRN107" s="204"/>
      <c r="IRO107" s="205"/>
      <c r="IRP107" s="72"/>
      <c r="IRQ107" s="70"/>
      <c r="IRR107" s="73"/>
      <c r="IRS107" s="74"/>
      <c r="IRT107" s="74"/>
      <c r="IRU107" s="62"/>
      <c r="IRV107" s="75"/>
      <c r="IRW107" s="76"/>
      <c r="IRX107" s="216"/>
      <c r="IRY107" s="75"/>
      <c r="IRZ107" s="75"/>
      <c r="ISA107" s="204"/>
      <c r="ISB107" s="205"/>
      <c r="ISC107" s="72"/>
      <c r="ISD107" s="70"/>
      <c r="ISE107" s="73"/>
      <c r="ISF107" s="74"/>
      <c r="ISG107" s="74"/>
      <c r="ISH107" s="62"/>
      <c r="ISI107" s="75"/>
      <c r="ISJ107" s="76"/>
      <c r="ISK107" s="216"/>
      <c r="ISL107" s="75"/>
      <c r="ISM107" s="75"/>
      <c r="ISN107" s="204"/>
      <c r="ISO107" s="205"/>
      <c r="ISP107" s="72"/>
      <c r="ISQ107" s="70"/>
      <c r="ISR107" s="73"/>
      <c r="ISS107" s="74"/>
      <c r="IST107" s="74"/>
      <c r="ISU107" s="62"/>
      <c r="ISV107" s="75"/>
      <c r="ISW107" s="76"/>
      <c r="ISX107" s="216"/>
      <c r="ISY107" s="75"/>
      <c r="ISZ107" s="75"/>
      <c r="ITA107" s="204"/>
      <c r="ITB107" s="205"/>
      <c r="ITC107" s="72"/>
      <c r="ITD107" s="70"/>
      <c r="ITE107" s="73"/>
      <c r="ITF107" s="74"/>
      <c r="ITG107" s="74"/>
      <c r="ITH107" s="62"/>
      <c r="ITI107" s="75"/>
      <c r="ITJ107" s="76"/>
      <c r="ITK107" s="216"/>
      <c r="ITL107" s="75"/>
      <c r="ITM107" s="75"/>
      <c r="ITN107" s="204"/>
      <c r="ITO107" s="205"/>
      <c r="ITP107" s="72"/>
      <c r="ITQ107" s="70"/>
      <c r="ITR107" s="73"/>
      <c r="ITS107" s="74"/>
      <c r="ITT107" s="74"/>
      <c r="ITU107" s="62"/>
      <c r="ITV107" s="75"/>
      <c r="ITW107" s="76"/>
      <c r="ITX107" s="216"/>
      <c r="ITY107" s="75"/>
      <c r="ITZ107" s="75"/>
      <c r="IUA107" s="204"/>
      <c r="IUB107" s="205"/>
      <c r="IUC107" s="72"/>
      <c r="IUD107" s="70"/>
      <c r="IUE107" s="73"/>
      <c r="IUF107" s="74"/>
      <c r="IUG107" s="74"/>
      <c r="IUH107" s="62"/>
      <c r="IUI107" s="75"/>
      <c r="IUJ107" s="76"/>
      <c r="IUK107" s="216"/>
      <c r="IUL107" s="75"/>
      <c r="IUM107" s="75"/>
      <c r="IUN107" s="204"/>
      <c r="IUO107" s="205"/>
      <c r="IUP107" s="72"/>
      <c r="IUQ107" s="70"/>
      <c r="IUR107" s="73"/>
      <c r="IUS107" s="74"/>
      <c r="IUT107" s="74"/>
      <c r="IUU107" s="62"/>
      <c r="IUV107" s="75"/>
      <c r="IUW107" s="76"/>
      <c r="IUX107" s="216"/>
      <c r="IUY107" s="75"/>
      <c r="IUZ107" s="75"/>
      <c r="IVA107" s="204"/>
      <c r="IVB107" s="205"/>
      <c r="IVC107" s="72"/>
      <c r="IVD107" s="70"/>
      <c r="IVE107" s="73"/>
      <c r="IVF107" s="74"/>
      <c r="IVG107" s="74"/>
      <c r="IVH107" s="62"/>
      <c r="IVI107" s="75"/>
      <c r="IVJ107" s="76"/>
      <c r="IVK107" s="216"/>
      <c r="IVL107" s="75"/>
      <c r="IVM107" s="75"/>
      <c r="IVN107" s="204"/>
      <c r="IVO107" s="205"/>
      <c r="IVP107" s="72"/>
      <c r="IVQ107" s="70"/>
      <c r="IVR107" s="73"/>
      <c r="IVS107" s="74"/>
      <c r="IVT107" s="74"/>
      <c r="IVU107" s="62"/>
      <c r="IVV107" s="75"/>
      <c r="IVW107" s="76"/>
      <c r="IVX107" s="216"/>
      <c r="IVY107" s="75"/>
      <c r="IVZ107" s="75"/>
      <c r="IWA107" s="204"/>
      <c r="IWB107" s="205"/>
      <c r="IWC107" s="72"/>
      <c r="IWD107" s="70"/>
      <c r="IWE107" s="73"/>
      <c r="IWF107" s="74"/>
      <c r="IWG107" s="74"/>
      <c r="IWH107" s="62"/>
      <c r="IWI107" s="75"/>
      <c r="IWJ107" s="76"/>
      <c r="IWK107" s="216"/>
      <c r="IWL107" s="75"/>
      <c r="IWM107" s="75"/>
      <c r="IWN107" s="204"/>
      <c r="IWO107" s="205"/>
      <c r="IWP107" s="72"/>
      <c r="IWQ107" s="70"/>
      <c r="IWR107" s="73"/>
      <c r="IWS107" s="74"/>
      <c r="IWT107" s="74"/>
      <c r="IWU107" s="62"/>
      <c r="IWV107" s="75"/>
      <c r="IWW107" s="76"/>
      <c r="IWX107" s="216"/>
      <c r="IWY107" s="75"/>
      <c r="IWZ107" s="75"/>
      <c r="IXA107" s="204"/>
      <c r="IXB107" s="205"/>
      <c r="IXC107" s="72"/>
      <c r="IXD107" s="70"/>
      <c r="IXE107" s="73"/>
      <c r="IXF107" s="74"/>
      <c r="IXG107" s="74"/>
      <c r="IXH107" s="62"/>
      <c r="IXI107" s="75"/>
      <c r="IXJ107" s="76"/>
      <c r="IXK107" s="216"/>
      <c r="IXL107" s="75"/>
      <c r="IXM107" s="75"/>
      <c r="IXN107" s="204"/>
      <c r="IXO107" s="205"/>
      <c r="IXP107" s="72"/>
      <c r="IXQ107" s="70"/>
      <c r="IXR107" s="73"/>
      <c r="IXS107" s="74"/>
      <c r="IXT107" s="74"/>
      <c r="IXU107" s="62"/>
      <c r="IXV107" s="75"/>
      <c r="IXW107" s="76"/>
      <c r="IXX107" s="216"/>
      <c r="IXY107" s="75"/>
      <c r="IXZ107" s="75"/>
      <c r="IYA107" s="204"/>
      <c r="IYB107" s="205"/>
      <c r="IYC107" s="72"/>
      <c r="IYD107" s="70"/>
      <c r="IYE107" s="73"/>
      <c r="IYF107" s="74"/>
      <c r="IYG107" s="74"/>
      <c r="IYH107" s="62"/>
      <c r="IYI107" s="75"/>
      <c r="IYJ107" s="76"/>
      <c r="IYK107" s="216"/>
      <c r="IYL107" s="75"/>
      <c r="IYM107" s="75"/>
      <c r="IYN107" s="204"/>
      <c r="IYO107" s="205"/>
      <c r="IYP107" s="72"/>
      <c r="IYQ107" s="70"/>
      <c r="IYR107" s="73"/>
      <c r="IYS107" s="74"/>
      <c r="IYT107" s="74"/>
      <c r="IYU107" s="62"/>
      <c r="IYV107" s="75"/>
      <c r="IYW107" s="76"/>
      <c r="IYX107" s="216"/>
      <c r="IYY107" s="75"/>
      <c r="IYZ107" s="75"/>
      <c r="IZA107" s="204"/>
      <c r="IZB107" s="205"/>
      <c r="IZC107" s="72"/>
      <c r="IZD107" s="70"/>
      <c r="IZE107" s="73"/>
      <c r="IZF107" s="74"/>
      <c r="IZG107" s="74"/>
      <c r="IZH107" s="62"/>
      <c r="IZI107" s="75"/>
      <c r="IZJ107" s="76"/>
      <c r="IZK107" s="216"/>
      <c r="IZL107" s="75"/>
      <c r="IZM107" s="75"/>
      <c r="IZN107" s="204"/>
      <c r="IZO107" s="205"/>
      <c r="IZP107" s="72"/>
      <c r="IZQ107" s="70"/>
      <c r="IZR107" s="73"/>
      <c r="IZS107" s="74"/>
      <c r="IZT107" s="74"/>
      <c r="IZU107" s="62"/>
      <c r="IZV107" s="75"/>
      <c r="IZW107" s="76"/>
      <c r="IZX107" s="216"/>
      <c r="IZY107" s="75"/>
      <c r="IZZ107" s="75"/>
      <c r="JAA107" s="204"/>
      <c r="JAB107" s="205"/>
      <c r="JAC107" s="72"/>
      <c r="JAD107" s="70"/>
      <c r="JAE107" s="73"/>
      <c r="JAF107" s="74"/>
      <c r="JAG107" s="74"/>
      <c r="JAH107" s="62"/>
      <c r="JAI107" s="75"/>
      <c r="JAJ107" s="76"/>
      <c r="JAK107" s="216"/>
      <c r="JAL107" s="75"/>
      <c r="JAM107" s="75"/>
      <c r="JAN107" s="204"/>
      <c r="JAO107" s="205"/>
      <c r="JAP107" s="72"/>
      <c r="JAQ107" s="70"/>
      <c r="JAR107" s="73"/>
      <c r="JAS107" s="74"/>
      <c r="JAT107" s="74"/>
      <c r="JAU107" s="62"/>
      <c r="JAV107" s="75"/>
      <c r="JAW107" s="76"/>
      <c r="JAX107" s="216"/>
      <c r="JAY107" s="75"/>
      <c r="JAZ107" s="75"/>
      <c r="JBA107" s="204"/>
      <c r="JBB107" s="205"/>
      <c r="JBC107" s="72"/>
      <c r="JBD107" s="70"/>
      <c r="JBE107" s="73"/>
      <c r="JBF107" s="74"/>
      <c r="JBG107" s="74"/>
      <c r="JBH107" s="62"/>
      <c r="JBI107" s="75"/>
      <c r="JBJ107" s="76"/>
      <c r="JBK107" s="216"/>
      <c r="JBL107" s="75"/>
      <c r="JBM107" s="75"/>
      <c r="JBN107" s="204"/>
      <c r="JBO107" s="205"/>
      <c r="JBP107" s="72"/>
      <c r="JBQ107" s="70"/>
      <c r="JBR107" s="73"/>
      <c r="JBS107" s="74"/>
      <c r="JBT107" s="74"/>
      <c r="JBU107" s="62"/>
      <c r="JBV107" s="75"/>
      <c r="JBW107" s="76"/>
      <c r="JBX107" s="216"/>
      <c r="JBY107" s="75"/>
      <c r="JBZ107" s="75"/>
      <c r="JCA107" s="204"/>
      <c r="JCB107" s="205"/>
      <c r="JCC107" s="72"/>
      <c r="JCD107" s="70"/>
      <c r="JCE107" s="73"/>
      <c r="JCF107" s="74"/>
      <c r="JCG107" s="74"/>
      <c r="JCH107" s="62"/>
      <c r="JCI107" s="75"/>
      <c r="JCJ107" s="76"/>
      <c r="JCK107" s="216"/>
      <c r="JCL107" s="75"/>
      <c r="JCM107" s="75"/>
      <c r="JCN107" s="204"/>
      <c r="JCO107" s="205"/>
      <c r="JCP107" s="72"/>
      <c r="JCQ107" s="70"/>
      <c r="JCR107" s="73"/>
      <c r="JCS107" s="74"/>
      <c r="JCT107" s="74"/>
      <c r="JCU107" s="62"/>
      <c r="JCV107" s="75"/>
      <c r="JCW107" s="76"/>
      <c r="JCX107" s="216"/>
      <c r="JCY107" s="75"/>
      <c r="JCZ107" s="75"/>
      <c r="JDA107" s="204"/>
      <c r="JDB107" s="205"/>
      <c r="JDC107" s="72"/>
      <c r="JDD107" s="70"/>
      <c r="JDE107" s="73"/>
      <c r="JDF107" s="74"/>
      <c r="JDG107" s="74"/>
      <c r="JDH107" s="62"/>
      <c r="JDI107" s="75"/>
      <c r="JDJ107" s="76"/>
      <c r="JDK107" s="216"/>
      <c r="JDL107" s="75"/>
      <c r="JDM107" s="75"/>
      <c r="JDN107" s="204"/>
      <c r="JDO107" s="205"/>
      <c r="JDP107" s="72"/>
      <c r="JDQ107" s="70"/>
      <c r="JDR107" s="73"/>
      <c r="JDS107" s="74"/>
      <c r="JDT107" s="74"/>
      <c r="JDU107" s="62"/>
      <c r="JDV107" s="75"/>
      <c r="JDW107" s="76"/>
      <c r="JDX107" s="216"/>
      <c r="JDY107" s="75"/>
      <c r="JDZ107" s="75"/>
      <c r="JEA107" s="204"/>
      <c r="JEB107" s="205"/>
      <c r="JEC107" s="72"/>
      <c r="JED107" s="70"/>
      <c r="JEE107" s="73"/>
      <c r="JEF107" s="74"/>
      <c r="JEG107" s="74"/>
      <c r="JEH107" s="62"/>
      <c r="JEI107" s="75"/>
      <c r="JEJ107" s="76"/>
      <c r="JEK107" s="216"/>
      <c r="JEL107" s="75"/>
      <c r="JEM107" s="75"/>
      <c r="JEN107" s="204"/>
      <c r="JEO107" s="205"/>
      <c r="JEP107" s="72"/>
      <c r="JEQ107" s="70"/>
      <c r="JER107" s="73"/>
      <c r="JES107" s="74"/>
      <c r="JET107" s="74"/>
      <c r="JEU107" s="62"/>
      <c r="JEV107" s="75"/>
      <c r="JEW107" s="76"/>
      <c r="JEX107" s="216"/>
      <c r="JEY107" s="75"/>
      <c r="JEZ107" s="75"/>
      <c r="JFA107" s="204"/>
      <c r="JFB107" s="205"/>
      <c r="JFC107" s="72"/>
      <c r="JFD107" s="70"/>
      <c r="JFE107" s="73"/>
      <c r="JFF107" s="74"/>
      <c r="JFG107" s="74"/>
      <c r="JFH107" s="62"/>
      <c r="JFI107" s="75"/>
      <c r="JFJ107" s="76"/>
      <c r="JFK107" s="216"/>
      <c r="JFL107" s="75"/>
      <c r="JFM107" s="75"/>
      <c r="JFN107" s="204"/>
      <c r="JFO107" s="205"/>
      <c r="JFP107" s="72"/>
      <c r="JFQ107" s="70"/>
      <c r="JFR107" s="73"/>
      <c r="JFS107" s="74"/>
      <c r="JFT107" s="74"/>
      <c r="JFU107" s="62"/>
      <c r="JFV107" s="75"/>
      <c r="JFW107" s="76"/>
      <c r="JFX107" s="216"/>
      <c r="JFY107" s="75"/>
      <c r="JFZ107" s="75"/>
      <c r="JGA107" s="204"/>
      <c r="JGB107" s="205"/>
      <c r="JGC107" s="72"/>
      <c r="JGD107" s="70"/>
      <c r="JGE107" s="73"/>
      <c r="JGF107" s="74"/>
      <c r="JGG107" s="74"/>
      <c r="JGH107" s="62"/>
      <c r="JGI107" s="75"/>
      <c r="JGJ107" s="76"/>
      <c r="JGK107" s="216"/>
      <c r="JGL107" s="75"/>
      <c r="JGM107" s="75"/>
      <c r="JGN107" s="204"/>
      <c r="JGO107" s="205"/>
      <c r="JGP107" s="72"/>
      <c r="JGQ107" s="70"/>
      <c r="JGR107" s="73"/>
      <c r="JGS107" s="74"/>
      <c r="JGT107" s="74"/>
      <c r="JGU107" s="62"/>
      <c r="JGV107" s="75"/>
      <c r="JGW107" s="76"/>
      <c r="JGX107" s="216"/>
      <c r="JGY107" s="75"/>
      <c r="JGZ107" s="75"/>
      <c r="JHA107" s="204"/>
      <c r="JHB107" s="205"/>
      <c r="JHC107" s="72"/>
      <c r="JHD107" s="70"/>
      <c r="JHE107" s="73"/>
      <c r="JHF107" s="74"/>
      <c r="JHG107" s="74"/>
      <c r="JHH107" s="62"/>
      <c r="JHI107" s="75"/>
      <c r="JHJ107" s="76"/>
      <c r="JHK107" s="216"/>
      <c r="JHL107" s="75"/>
      <c r="JHM107" s="75"/>
      <c r="JHN107" s="204"/>
      <c r="JHO107" s="205"/>
      <c r="JHP107" s="72"/>
      <c r="JHQ107" s="70"/>
      <c r="JHR107" s="73"/>
      <c r="JHS107" s="74"/>
      <c r="JHT107" s="74"/>
      <c r="JHU107" s="62"/>
      <c r="JHV107" s="75"/>
      <c r="JHW107" s="76"/>
      <c r="JHX107" s="216"/>
      <c r="JHY107" s="75"/>
      <c r="JHZ107" s="75"/>
      <c r="JIA107" s="204"/>
      <c r="JIB107" s="205"/>
      <c r="JIC107" s="72"/>
      <c r="JID107" s="70"/>
      <c r="JIE107" s="73"/>
      <c r="JIF107" s="74"/>
      <c r="JIG107" s="74"/>
      <c r="JIH107" s="62"/>
      <c r="JII107" s="75"/>
      <c r="JIJ107" s="76"/>
      <c r="JIK107" s="216"/>
      <c r="JIL107" s="75"/>
      <c r="JIM107" s="75"/>
      <c r="JIN107" s="204"/>
      <c r="JIO107" s="205"/>
      <c r="JIP107" s="72"/>
      <c r="JIQ107" s="70"/>
      <c r="JIR107" s="73"/>
      <c r="JIS107" s="74"/>
      <c r="JIT107" s="74"/>
      <c r="JIU107" s="62"/>
      <c r="JIV107" s="75"/>
      <c r="JIW107" s="76"/>
      <c r="JIX107" s="216"/>
      <c r="JIY107" s="75"/>
      <c r="JIZ107" s="75"/>
      <c r="JJA107" s="204"/>
      <c r="JJB107" s="205"/>
      <c r="JJC107" s="72"/>
      <c r="JJD107" s="70"/>
      <c r="JJE107" s="73"/>
      <c r="JJF107" s="74"/>
      <c r="JJG107" s="74"/>
      <c r="JJH107" s="62"/>
      <c r="JJI107" s="75"/>
      <c r="JJJ107" s="76"/>
      <c r="JJK107" s="216"/>
      <c r="JJL107" s="75"/>
      <c r="JJM107" s="75"/>
      <c r="JJN107" s="204"/>
      <c r="JJO107" s="205"/>
      <c r="JJP107" s="72"/>
      <c r="JJQ107" s="70"/>
      <c r="JJR107" s="73"/>
      <c r="JJS107" s="74"/>
      <c r="JJT107" s="74"/>
      <c r="JJU107" s="62"/>
      <c r="JJV107" s="75"/>
      <c r="JJW107" s="76"/>
      <c r="JJX107" s="216"/>
      <c r="JJY107" s="75"/>
      <c r="JJZ107" s="75"/>
      <c r="JKA107" s="204"/>
      <c r="JKB107" s="205"/>
      <c r="JKC107" s="72"/>
      <c r="JKD107" s="70"/>
      <c r="JKE107" s="73"/>
      <c r="JKF107" s="74"/>
      <c r="JKG107" s="74"/>
      <c r="JKH107" s="62"/>
      <c r="JKI107" s="75"/>
      <c r="JKJ107" s="76"/>
      <c r="JKK107" s="216"/>
      <c r="JKL107" s="75"/>
      <c r="JKM107" s="75"/>
      <c r="JKN107" s="204"/>
      <c r="JKO107" s="205"/>
      <c r="JKP107" s="72"/>
      <c r="JKQ107" s="70"/>
      <c r="JKR107" s="73"/>
      <c r="JKS107" s="74"/>
      <c r="JKT107" s="74"/>
      <c r="JKU107" s="62"/>
      <c r="JKV107" s="75"/>
      <c r="JKW107" s="76"/>
      <c r="JKX107" s="216"/>
      <c r="JKY107" s="75"/>
      <c r="JKZ107" s="75"/>
      <c r="JLA107" s="204"/>
      <c r="JLB107" s="205"/>
      <c r="JLC107" s="72"/>
      <c r="JLD107" s="70"/>
      <c r="JLE107" s="73"/>
      <c r="JLF107" s="74"/>
      <c r="JLG107" s="74"/>
      <c r="JLH107" s="62"/>
      <c r="JLI107" s="75"/>
      <c r="JLJ107" s="76"/>
      <c r="JLK107" s="216"/>
      <c r="JLL107" s="75"/>
      <c r="JLM107" s="75"/>
      <c r="JLN107" s="204"/>
      <c r="JLO107" s="205"/>
      <c r="JLP107" s="72"/>
      <c r="JLQ107" s="70"/>
      <c r="JLR107" s="73"/>
      <c r="JLS107" s="74"/>
      <c r="JLT107" s="74"/>
      <c r="JLU107" s="62"/>
      <c r="JLV107" s="75"/>
      <c r="JLW107" s="76"/>
      <c r="JLX107" s="216"/>
      <c r="JLY107" s="75"/>
      <c r="JLZ107" s="75"/>
      <c r="JMA107" s="204"/>
      <c r="JMB107" s="205"/>
      <c r="JMC107" s="72"/>
      <c r="JMD107" s="70"/>
      <c r="JME107" s="73"/>
      <c r="JMF107" s="74"/>
      <c r="JMG107" s="74"/>
      <c r="JMH107" s="62"/>
      <c r="JMI107" s="75"/>
      <c r="JMJ107" s="76"/>
      <c r="JMK107" s="216"/>
      <c r="JML107" s="75"/>
      <c r="JMM107" s="75"/>
      <c r="JMN107" s="204"/>
      <c r="JMO107" s="205"/>
      <c r="JMP107" s="72"/>
      <c r="JMQ107" s="70"/>
      <c r="JMR107" s="73"/>
      <c r="JMS107" s="74"/>
      <c r="JMT107" s="74"/>
      <c r="JMU107" s="62"/>
      <c r="JMV107" s="75"/>
      <c r="JMW107" s="76"/>
      <c r="JMX107" s="216"/>
      <c r="JMY107" s="75"/>
      <c r="JMZ107" s="75"/>
      <c r="JNA107" s="204"/>
      <c r="JNB107" s="205"/>
      <c r="JNC107" s="72"/>
      <c r="JND107" s="70"/>
      <c r="JNE107" s="73"/>
      <c r="JNF107" s="74"/>
      <c r="JNG107" s="74"/>
      <c r="JNH107" s="62"/>
      <c r="JNI107" s="75"/>
      <c r="JNJ107" s="76"/>
      <c r="JNK107" s="216"/>
      <c r="JNL107" s="75"/>
      <c r="JNM107" s="75"/>
      <c r="JNN107" s="204"/>
      <c r="JNO107" s="205"/>
      <c r="JNP107" s="72"/>
      <c r="JNQ107" s="70"/>
      <c r="JNR107" s="73"/>
      <c r="JNS107" s="74"/>
      <c r="JNT107" s="74"/>
      <c r="JNU107" s="62"/>
      <c r="JNV107" s="75"/>
      <c r="JNW107" s="76"/>
      <c r="JNX107" s="216"/>
      <c r="JNY107" s="75"/>
      <c r="JNZ107" s="75"/>
      <c r="JOA107" s="204"/>
      <c r="JOB107" s="205"/>
      <c r="JOC107" s="72"/>
      <c r="JOD107" s="70"/>
      <c r="JOE107" s="73"/>
      <c r="JOF107" s="74"/>
      <c r="JOG107" s="74"/>
      <c r="JOH107" s="62"/>
      <c r="JOI107" s="75"/>
      <c r="JOJ107" s="76"/>
      <c r="JOK107" s="216"/>
      <c r="JOL107" s="75"/>
      <c r="JOM107" s="75"/>
      <c r="JON107" s="204"/>
      <c r="JOO107" s="205"/>
      <c r="JOP107" s="72"/>
      <c r="JOQ107" s="70"/>
      <c r="JOR107" s="73"/>
      <c r="JOS107" s="74"/>
      <c r="JOT107" s="74"/>
      <c r="JOU107" s="62"/>
      <c r="JOV107" s="75"/>
      <c r="JOW107" s="76"/>
      <c r="JOX107" s="216"/>
      <c r="JOY107" s="75"/>
      <c r="JOZ107" s="75"/>
      <c r="JPA107" s="204"/>
      <c r="JPB107" s="205"/>
      <c r="JPC107" s="72"/>
      <c r="JPD107" s="70"/>
      <c r="JPE107" s="73"/>
      <c r="JPF107" s="74"/>
      <c r="JPG107" s="74"/>
      <c r="JPH107" s="62"/>
      <c r="JPI107" s="75"/>
      <c r="JPJ107" s="76"/>
      <c r="JPK107" s="216"/>
      <c r="JPL107" s="75"/>
      <c r="JPM107" s="75"/>
      <c r="JPN107" s="204"/>
      <c r="JPO107" s="205"/>
      <c r="JPP107" s="72"/>
      <c r="JPQ107" s="70"/>
      <c r="JPR107" s="73"/>
      <c r="JPS107" s="74"/>
      <c r="JPT107" s="74"/>
      <c r="JPU107" s="62"/>
      <c r="JPV107" s="75"/>
      <c r="JPW107" s="76"/>
      <c r="JPX107" s="216"/>
      <c r="JPY107" s="75"/>
      <c r="JPZ107" s="75"/>
      <c r="JQA107" s="204"/>
      <c r="JQB107" s="205"/>
      <c r="JQC107" s="72"/>
      <c r="JQD107" s="70"/>
      <c r="JQE107" s="73"/>
      <c r="JQF107" s="74"/>
      <c r="JQG107" s="74"/>
      <c r="JQH107" s="62"/>
      <c r="JQI107" s="75"/>
      <c r="JQJ107" s="76"/>
      <c r="JQK107" s="216"/>
      <c r="JQL107" s="75"/>
      <c r="JQM107" s="75"/>
      <c r="JQN107" s="204"/>
      <c r="JQO107" s="205"/>
      <c r="JQP107" s="72"/>
      <c r="JQQ107" s="70"/>
      <c r="JQR107" s="73"/>
      <c r="JQS107" s="74"/>
      <c r="JQT107" s="74"/>
      <c r="JQU107" s="62"/>
      <c r="JQV107" s="75"/>
      <c r="JQW107" s="76"/>
      <c r="JQX107" s="216"/>
      <c r="JQY107" s="75"/>
      <c r="JQZ107" s="75"/>
      <c r="JRA107" s="204"/>
      <c r="JRB107" s="205"/>
      <c r="JRC107" s="72"/>
      <c r="JRD107" s="70"/>
      <c r="JRE107" s="73"/>
      <c r="JRF107" s="74"/>
      <c r="JRG107" s="74"/>
      <c r="JRH107" s="62"/>
      <c r="JRI107" s="75"/>
      <c r="JRJ107" s="76"/>
      <c r="JRK107" s="216"/>
      <c r="JRL107" s="75"/>
      <c r="JRM107" s="75"/>
      <c r="JRN107" s="204"/>
      <c r="JRO107" s="205"/>
      <c r="JRP107" s="72"/>
      <c r="JRQ107" s="70"/>
      <c r="JRR107" s="73"/>
      <c r="JRS107" s="74"/>
      <c r="JRT107" s="74"/>
      <c r="JRU107" s="62"/>
      <c r="JRV107" s="75"/>
      <c r="JRW107" s="76"/>
      <c r="JRX107" s="216"/>
      <c r="JRY107" s="75"/>
      <c r="JRZ107" s="75"/>
      <c r="JSA107" s="204"/>
      <c r="JSB107" s="205"/>
      <c r="JSC107" s="72"/>
      <c r="JSD107" s="70"/>
      <c r="JSE107" s="73"/>
      <c r="JSF107" s="74"/>
      <c r="JSG107" s="74"/>
      <c r="JSH107" s="62"/>
      <c r="JSI107" s="75"/>
      <c r="JSJ107" s="76"/>
      <c r="JSK107" s="216"/>
      <c r="JSL107" s="75"/>
      <c r="JSM107" s="75"/>
      <c r="JSN107" s="204"/>
      <c r="JSO107" s="205"/>
      <c r="JSP107" s="72"/>
      <c r="JSQ107" s="70"/>
      <c r="JSR107" s="73"/>
      <c r="JSS107" s="74"/>
      <c r="JST107" s="74"/>
      <c r="JSU107" s="62"/>
      <c r="JSV107" s="75"/>
      <c r="JSW107" s="76"/>
      <c r="JSX107" s="216"/>
      <c r="JSY107" s="75"/>
      <c r="JSZ107" s="75"/>
      <c r="JTA107" s="204"/>
      <c r="JTB107" s="205"/>
      <c r="JTC107" s="72"/>
      <c r="JTD107" s="70"/>
      <c r="JTE107" s="73"/>
      <c r="JTF107" s="74"/>
      <c r="JTG107" s="74"/>
      <c r="JTH107" s="62"/>
      <c r="JTI107" s="75"/>
      <c r="JTJ107" s="76"/>
      <c r="JTK107" s="216"/>
      <c r="JTL107" s="75"/>
      <c r="JTM107" s="75"/>
      <c r="JTN107" s="204"/>
      <c r="JTO107" s="205"/>
      <c r="JTP107" s="72"/>
      <c r="JTQ107" s="70"/>
      <c r="JTR107" s="73"/>
      <c r="JTS107" s="74"/>
      <c r="JTT107" s="74"/>
      <c r="JTU107" s="62"/>
      <c r="JTV107" s="75"/>
      <c r="JTW107" s="76"/>
      <c r="JTX107" s="216"/>
      <c r="JTY107" s="75"/>
      <c r="JTZ107" s="75"/>
      <c r="JUA107" s="204"/>
      <c r="JUB107" s="205"/>
      <c r="JUC107" s="72"/>
      <c r="JUD107" s="70"/>
      <c r="JUE107" s="73"/>
      <c r="JUF107" s="74"/>
      <c r="JUG107" s="74"/>
      <c r="JUH107" s="62"/>
      <c r="JUI107" s="75"/>
      <c r="JUJ107" s="76"/>
      <c r="JUK107" s="216"/>
      <c r="JUL107" s="75"/>
      <c r="JUM107" s="75"/>
      <c r="JUN107" s="204"/>
      <c r="JUO107" s="205"/>
      <c r="JUP107" s="72"/>
      <c r="JUQ107" s="70"/>
      <c r="JUR107" s="73"/>
      <c r="JUS107" s="74"/>
      <c r="JUT107" s="74"/>
      <c r="JUU107" s="62"/>
      <c r="JUV107" s="75"/>
      <c r="JUW107" s="76"/>
      <c r="JUX107" s="216"/>
      <c r="JUY107" s="75"/>
      <c r="JUZ107" s="75"/>
      <c r="JVA107" s="204"/>
      <c r="JVB107" s="205"/>
      <c r="JVC107" s="72"/>
      <c r="JVD107" s="70"/>
      <c r="JVE107" s="73"/>
      <c r="JVF107" s="74"/>
      <c r="JVG107" s="74"/>
      <c r="JVH107" s="62"/>
      <c r="JVI107" s="75"/>
      <c r="JVJ107" s="76"/>
      <c r="JVK107" s="216"/>
      <c r="JVL107" s="75"/>
      <c r="JVM107" s="75"/>
      <c r="JVN107" s="204"/>
      <c r="JVO107" s="205"/>
      <c r="JVP107" s="72"/>
      <c r="JVQ107" s="70"/>
      <c r="JVR107" s="73"/>
      <c r="JVS107" s="74"/>
      <c r="JVT107" s="74"/>
      <c r="JVU107" s="62"/>
      <c r="JVV107" s="75"/>
      <c r="JVW107" s="76"/>
      <c r="JVX107" s="216"/>
      <c r="JVY107" s="75"/>
      <c r="JVZ107" s="75"/>
      <c r="JWA107" s="204"/>
      <c r="JWB107" s="205"/>
      <c r="JWC107" s="72"/>
      <c r="JWD107" s="70"/>
      <c r="JWE107" s="73"/>
      <c r="JWF107" s="74"/>
      <c r="JWG107" s="74"/>
      <c r="JWH107" s="62"/>
      <c r="JWI107" s="75"/>
      <c r="JWJ107" s="76"/>
      <c r="JWK107" s="216"/>
      <c r="JWL107" s="75"/>
      <c r="JWM107" s="75"/>
      <c r="JWN107" s="204"/>
      <c r="JWO107" s="205"/>
      <c r="JWP107" s="72"/>
      <c r="JWQ107" s="70"/>
      <c r="JWR107" s="73"/>
      <c r="JWS107" s="74"/>
      <c r="JWT107" s="74"/>
      <c r="JWU107" s="62"/>
      <c r="JWV107" s="75"/>
      <c r="JWW107" s="76"/>
      <c r="JWX107" s="216"/>
      <c r="JWY107" s="75"/>
      <c r="JWZ107" s="75"/>
      <c r="JXA107" s="204"/>
      <c r="JXB107" s="205"/>
      <c r="JXC107" s="72"/>
      <c r="JXD107" s="70"/>
      <c r="JXE107" s="73"/>
      <c r="JXF107" s="74"/>
      <c r="JXG107" s="74"/>
      <c r="JXH107" s="62"/>
      <c r="JXI107" s="75"/>
      <c r="JXJ107" s="76"/>
      <c r="JXK107" s="216"/>
      <c r="JXL107" s="75"/>
      <c r="JXM107" s="75"/>
      <c r="JXN107" s="204"/>
      <c r="JXO107" s="205"/>
      <c r="JXP107" s="72"/>
      <c r="JXQ107" s="70"/>
      <c r="JXR107" s="73"/>
      <c r="JXS107" s="74"/>
      <c r="JXT107" s="74"/>
      <c r="JXU107" s="62"/>
      <c r="JXV107" s="75"/>
      <c r="JXW107" s="76"/>
      <c r="JXX107" s="216"/>
      <c r="JXY107" s="75"/>
      <c r="JXZ107" s="75"/>
      <c r="JYA107" s="204"/>
      <c r="JYB107" s="205"/>
      <c r="JYC107" s="72"/>
      <c r="JYD107" s="70"/>
      <c r="JYE107" s="73"/>
      <c r="JYF107" s="74"/>
      <c r="JYG107" s="74"/>
      <c r="JYH107" s="62"/>
      <c r="JYI107" s="75"/>
      <c r="JYJ107" s="76"/>
      <c r="JYK107" s="216"/>
      <c r="JYL107" s="75"/>
      <c r="JYM107" s="75"/>
      <c r="JYN107" s="204"/>
      <c r="JYO107" s="205"/>
      <c r="JYP107" s="72"/>
      <c r="JYQ107" s="70"/>
      <c r="JYR107" s="73"/>
      <c r="JYS107" s="74"/>
      <c r="JYT107" s="74"/>
      <c r="JYU107" s="62"/>
      <c r="JYV107" s="75"/>
      <c r="JYW107" s="76"/>
      <c r="JYX107" s="216"/>
      <c r="JYY107" s="75"/>
      <c r="JYZ107" s="75"/>
      <c r="JZA107" s="204"/>
      <c r="JZB107" s="205"/>
      <c r="JZC107" s="72"/>
      <c r="JZD107" s="70"/>
      <c r="JZE107" s="73"/>
      <c r="JZF107" s="74"/>
      <c r="JZG107" s="74"/>
      <c r="JZH107" s="62"/>
      <c r="JZI107" s="75"/>
      <c r="JZJ107" s="76"/>
      <c r="JZK107" s="216"/>
      <c r="JZL107" s="75"/>
      <c r="JZM107" s="75"/>
      <c r="JZN107" s="204"/>
      <c r="JZO107" s="205"/>
      <c r="JZP107" s="72"/>
      <c r="JZQ107" s="70"/>
      <c r="JZR107" s="73"/>
      <c r="JZS107" s="74"/>
      <c r="JZT107" s="74"/>
      <c r="JZU107" s="62"/>
      <c r="JZV107" s="75"/>
      <c r="JZW107" s="76"/>
      <c r="JZX107" s="216"/>
      <c r="JZY107" s="75"/>
      <c r="JZZ107" s="75"/>
      <c r="KAA107" s="204"/>
      <c r="KAB107" s="205"/>
      <c r="KAC107" s="72"/>
      <c r="KAD107" s="70"/>
      <c r="KAE107" s="73"/>
      <c r="KAF107" s="74"/>
      <c r="KAG107" s="74"/>
      <c r="KAH107" s="62"/>
      <c r="KAI107" s="75"/>
      <c r="KAJ107" s="76"/>
      <c r="KAK107" s="216"/>
      <c r="KAL107" s="75"/>
      <c r="KAM107" s="75"/>
      <c r="KAN107" s="204"/>
      <c r="KAO107" s="205"/>
      <c r="KAP107" s="72"/>
      <c r="KAQ107" s="70"/>
      <c r="KAR107" s="73"/>
      <c r="KAS107" s="74"/>
      <c r="KAT107" s="74"/>
      <c r="KAU107" s="62"/>
      <c r="KAV107" s="75"/>
      <c r="KAW107" s="76"/>
      <c r="KAX107" s="216"/>
      <c r="KAY107" s="75"/>
      <c r="KAZ107" s="75"/>
      <c r="KBA107" s="204"/>
      <c r="KBB107" s="205"/>
      <c r="KBC107" s="72"/>
      <c r="KBD107" s="70"/>
      <c r="KBE107" s="73"/>
      <c r="KBF107" s="74"/>
      <c r="KBG107" s="74"/>
      <c r="KBH107" s="62"/>
      <c r="KBI107" s="75"/>
      <c r="KBJ107" s="76"/>
      <c r="KBK107" s="216"/>
      <c r="KBL107" s="75"/>
      <c r="KBM107" s="75"/>
      <c r="KBN107" s="204"/>
      <c r="KBO107" s="205"/>
      <c r="KBP107" s="72"/>
      <c r="KBQ107" s="70"/>
      <c r="KBR107" s="73"/>
      <c r="KBS107" s="74"/>
      <c r="KBT107" s="74"/>
      <c r="KBU107" s="62"/>
      <c r="KBV107" s="75"/>
      <c r="KBW107" s="76"/>
      <c r="KBX107" s="216"/>
      <c r="KBY107" s="75"/>
      <c r="KBZ107" s="75"/>
      <c r="KCA107" s="204"/>
      <c r="KCB107" s="205"/>
      <c r="KCC107" s="72"/>
      <c r="KCD107" s="70"/>
      <c r="KCE107" s="73"/>
      <c r="KCF107" s="74"/>
      <c r="KCG107" s="74"/>
      <c r="KCH107" s="62"/>
      <c r="KCI107" s="75"/>
      <c r="KCJ107" s="76"/>
      <c r="KCK107" s="216"/>
      <c r="KCL107" s="75"/>
      <c r="KCM107" s="75"/>
      <c r="KCN107" s="204"/>
      <c r="KCO107" s="205"/>
      <c r="KCP107" s="72"/>
      <c r="KCQ107" s="70"/>
      <c r="KCR107" s="73"/>
      <c r="KCS107" s="74"/>
      <c r="KCT107" s="74"/>
      <c r="KCU107" s="62"/>
      <c r="KCV107" s="75"/>
      <c r="KCW107" s="76"/>
      <c r="KCX107" s="216"/>
      <c r="KCY107" s="75"/>
      <c r="KCZ107" s="75"/>
      <c r="KDA107" s="204"/>
      <c r="KDB107" s="205"/>
      <c r="KDC107" s="72"/>
      <c r="KDD107" s="70"/>
      <c r="KDE107" s="73"/>
      <c r="KDF107" s="74"/>
      <c r="KDG107" s="74"/>
      <c r="KDH107" s="62"/>
      <c r="KDI107" s="75"/>
      <c r="KDJ107" s="76"/>
      <c r="KDK107" s="216"/>
      <c r="KDL107" s="75"/>
      <c r="KDM107" s="75"/>
      <c r="KDN107" s="204"/>
      <c r="KDO107" s="205"/>
      <c r="KDP107" s="72"/>
      <c r="KDQ107" s="70"/>
      <c r="KDR107" s="73"/>
      <c r="KDS107" s="74"/>
      <c r="KDT107" s="74"/>
      <c r="KDU107" s="62"/>
      <c r="KDV107" s="75"/>
      <c r="KDW107" s="76"/>
      <c r="KDX107" s="216"/>
      <c r="KDY107" s="75"/>
      <c r="KDZ107" s="75"/>
      <c r="KEA107" s="204"/>
      <c r="KEB107" s="205"/>
      <c r="KEC107" s="72"/>
      <c r="KED107" s="70"/>
      <c r="KEE107" s="73"/>
      <c r="KEF107" s="74"/>
      <c r="KEG107" s="74"/>
      <c r="KEH107" s="62"/>
      <c r="KEI107" s="75"/>
      <c r="KEJ107" s="76"/>
      <c r="KEK107" s="216"/>
      <c r="KEL107" s="75"/>
      <c r="KEM107" s="75"/>
      <c r="KEN107" s="204"/>
      <c r="KEO107" s="205"/>
      <c r="KEP107" s="72"/>
      <c r="KEQ107" s="70"/>
      <c r="KER107" s="73"/>
      <c r="KES107" s="74"/>
      <c r="KET107" s="74"/>
      <c r="KEU107" s="62"/>
      <c r="KEV107" s="75"/>
      <c r="KEW107" s="76"/>
      <c r="KEX107" s="216"/>
      <c r="KEY107" s="75"/>
      <c r="KEZ107" s="75"/>
      <c r="KFA107" s="204"/>
      <c r="KFB107" s="205"/>
      <c r="KFC107" s="72"/>
      <c r="KFD107" s="70"/>
      <c r="KFE107" s="73"/>
      <c r="KFF107" s="74"/>
      <c r="KFG107" s="74"/>
      <c r="KFH107" s="62"/>
      <c r="KFI107" s="75"/>
      <c r="KFJ107" s="76"/>
      <c r="KFK107" s="216"/>
      <c r="KFL107" s="75"/>
      <c r="KFM107" s="75"/>
      <c r="KFN107" s="204"/>
      <c r="KFO107" s="205"/>
      <c r="KFP107" s="72"/>
      <c r="KFQ107" s="70"/>
      <c r="KFR107" s="73"/>
      <c r="KFS107" s="74"/>
      <c r="KFT107" s="74"/>
      <c r="KFU107" s="62"/>
      <c r="KFV107" s="75"/>
      <c r="KFW107" s="76"/>
      <c r="KFX107" s="216"/>
      <c r="KFY107" s="75"/>
      <c r="KFZ107" s="75"/>
      <c r="KGA107" s="204"/>
      <c r="KGB107" s="205"/>
      <c r="KGC107" s="72"/>
      <c r="KGD107" s="70"/>
      <c r="KGE107" s="73"/>
      <c r="KGF107" s="74"/>
      <c r="KGG107" s="74"/>
      <c r="KGH107" s="62"/>
      <c r="KGI107" s="75"/>
      <c r="KGJ107" s="76"/>
      <c r="KGK107" s="216"/>
      <c r="KGL107" s="75"/>
      <c r="KGM107" s="75"/>
      <c r="KGN107" s="204"/>
      <c r="KGO107" s="205"/>
      <c r="KGP107" s="72"/>
      <c r="KGQ107" s="70"/>
      <c r="KGR107" s="73"/>
      <c r="KGS107" s="74"/>
      <c r="KGT107" s="74"/>
      <c r="KGU107" s="62"/>
      <c r="KGV107" s="75"/>
      <c r="KGW107" s="76"/>
      <c r="KGX107" s="216"/>
      <c r="KGY107" s="75"/>
      <c r="KGZ107" s="75"/>
      <c r="KHA107" s="204"/>
      <c r="KHB107" s="205"/>
      <c r="KHC107" s="72"/>
      <c r="KHD107" s="70"/>
      <c r="KHE107" s="73"/>
      <c r="KHF107" s="74"/>
      <c r="KHG107" s="74"/>
      <c r="KHH107" s="62"/>
      <c r="KHI107" s="75"/>
      <c r="KHJ107" s="76"/>
      <c r="KHK107" s="216"/>
      <c r="KHL107" s="75"/>
      <c r="KHM107" s="75"/>
      <c r="KHN107" s="204"/>
      <c r="KHO107" s="205"/>
      <c r="KHP107" s="72"/>
      <c r="KHQ107" s="70"/>
      <c r="KHR107" s="73"/>
      <c r="KHS107" s="74"/>
      <c r="KHT107" s="74"/>
      <c r="KHU107" s="62"/>
      <c r="KHV107" s="75"/>
      <c r="KHW107" s="76"/>
      <c r="KHX107" s="216"/>
      <c r="KHY107" s="75"/>
      <c r="KHZ107" s="75"/>
      <c r="KIA107" s="204"/>
      <c r="KIB107" s="205"/>
      <c r="KIC107" s="72"/>
      <c r="KID107" s="70"/>
      <c r="KIE107" s="73"/>
      <c r="KIF107" s="74"/>
      <c r="KIG107" s="74"/>
      <c r="KIH107" s="62"/>
      <c r="KII107" s="75"/>
      <c r="KIJ107" s="76"/>
      <c r="KIK107" s="216"/>
      <c r="KIL107" s="75"/>
      <c r="KIM107" s="75"/>
      <c r="KIN107" s="204"/>
      <c r="KIO107" s="205"/>
      <c r="KIP107" s="72"/>
      <c r="KIQ107" s="70"/>
      <c r="KIR107" s="73"/>
      <c r="KIS107" s="74"/>
      <c r="KIT107" s="74"/>
      <c r="KIU107" s="62"/>
      <c r="KIV107" s="75"/>
      <c r="KIW107" s="76"/>
      <c r="KIX107" s="216"/>
      <c r="KIY107" s="75"/>
      <c r="KIZ107" s="75"/>
      <c r="KJA107" s="204"/>
      <c r="KJB107" s="205"/>
      <c r="KJC107" s="72"/>
      <c r="KJD107" s="70"/>
      <c r="KJE107" s="73"/>
      <c r="KJF107" s="74"/>
      <c r="KJG107" s="74"/>
      <c r="KJH107" s="62"/>
      <c r="KJI107" s="75"/>
      <c r="KJJ107" s="76"/>
      <c r="KJK107" s="216"/>
      <c r="KJL107" s="75"/>
      <c r="KJM107" s="75"/>
      <c r="KJN107" s="204"/>
      <c r="KJO107" s="205"/>
      <c r="KJP107" s="72"/>
      <c r="KJQ107" s="70"/>
      <c r="KJR107" s="73"/>
      <c r="KJS107" s="74"/>
      <c r="KJT107" s="74"/>
      <c r="KJU107" s="62"/>
      <c r="KJV107" s="75"/>
      <c r="KJW107" s="76"/>
      <c r="KJX107" s="216"/>
      <c r="KJY107" s="75"/>
      <c r="KJZ107" s="75"/>
      <c r="KKA107" s="204"/>
      <c r="KKB107" s="205"/>
      <c r="KKC107" s="72"/>
      <c r="KKD107" s="70"/>
      <c r="KKE107" s="73"/>
      <c r="KKF107" s="74"/>
      <c r="KKG107" s="74"/>
      <c r="KKH107" s="62"/>
      <c r="KKI107" s="75"/>
      <c r="KKJ107" s="76"/>
      <c r="KKK107" s="216"/>
      <c r="KKL107" s="75"/>
      <c r="KKM107" s="75"/>
      <c r="KKN107" s="204"/>
      <c r="KKO107" s="205"/>
      <c r="KKP107" s="72"/>
      <c r="KKQ107" s="70"/>
      <c r="KKR107" s="73"/>
      <c r="KKS107" s="74"/>
      <c r="KKT107" s="74"/>
      <c r="KKU107" s="62"/>
      <c r="KKV107" s="75"/>
      <c r="KKW107" s="76"/>
      <c r="KKX107" s="216"/>
      <c r="KKY107" s="75"/>
      <c r="KKZ107" s="75"/>
      <c r="KLA107" s="204"/>
      <c r="KLB107" s="205"/>
      <c r="KLC107" s="72"/>
      <c r="KLD107" s="70"/>
      <c r="KLE107" s="73"/>
      <c r="KLF107" s="74"/>
      <c r="KLG107" s="74"/>
      <c r="KLH107" s="62"/>
      <c r="KLI107" s="75"/>
      <c r="KLJ107" s="76"/>
      <c r="KLK107" s="216"/>
      <c r="KLL107" s="75"/>
      <c r="KLM107" s="75"/>
      <c r="KLN107" s="204"/>
      <c r="KLO107" s="205"/>
      <c r="KLP107" s="72"/>
      <c r="KLQ107" s="70"/>
      <c r="KLR107" s="73"/>
      <c r="KLS107" s="74"/>
      <c r="KLT107" s="74"/>
      <c r="KLU107" s="62"/>
      <c r="KLV107" s="75"/>
      <c r="KLW107" s="76"/>
      <c r="KLX107" s="216"/>
      <c r="KLY107" s="75"/>
      <c r="KLZ107" s="75"/>
      <c r="KMA107" s="204"/>
      <c r="KMB107" s="205"/>
      <c r="KMC107" s="72"/>
      <c r="KMD107" s="70"/>
      <c r="KME107" s="73"/>
      <c r="KMF107" s="74"/>
      <c r="KMG107" s="74"/>
      <c r="KMH107" s="62"/>
      <c r="KMI107" s="75"/>
      <c r="KMJ107" s="76"/>
      <c r="KMK107" s="216"/>
      <c r="KML107" s="75"/>
      <c r="KMM107" s="75"/>
      <c r="KMN107" s="204"/>
      <c r="KMO107" s="205"/>
      <c r="KMP107" s="72"/>
      <c r="KMQ107" s="70"/>
      <c r="KMR107" s="73"/>
      <c r="KMS107" s="74"/>
      <c r="KMT107" s="74"/>
      <c r="KMU107" s="62"/>
      <c r="KMV107" s="75"/>
      <c r="KMW107" s="76"/>
      <c r="KMX107" s="216"/>
      <c r="KMY107" s="75"/>
      <c r="KMZ107" s="75"/>
      <c r="KNA107" s="204"/>
      <c r="KNB107" s="205"/>
      <c r="KNC107" s="72"/>
      <c r="KND107" s="70"/>
      <c r="KNE107" s="73"/>
      <c r="KNF107" s="74"/>
      <c r="KNG107" s="74"/>
      <c r="KNH107" s="62"/>
      <c r="KNI107" s="75"/>
      <c r="KNJ107" s="76"/>
      <c r="KNK107" s="216"/>
      <c r="KNL107" s="75"/>
      <c r="KNM107" s="75"/>
      <c r="KNN107" s="204"/>
      <c r="KNO107" s="205"/>
      <c r="KNP107" s="72"/>
      <c r="KNQ107" s="70"/>
      <c r="KNR107" s="73"/>
      <c r="KNS107" s="74"/>
      <c r="KNT107" s="74"/>
      <c r="KNU107" s="62"/>
      <c r="KNV107" s="75"/>
      <c r="KNW107" s="76"/>
      <c r="KNX107" s="216"/>
      <c r="KNY107" s="75"/>
      <c r="KNZ107" s="75"/>
      <c r="KOA107" s="204"/>
      <c r="KOB107" s="205"/>
      <c r="KOC107" s="72"/>
      <c r="KOD107" s="70"/>
      <c r="KOE107" s="73"/>
      <c r="KOF107" s="74"/>
      <c r="KOG107" s="74"/>
      <c r="KOH107" s="62"/>
      <c r="KOI107" s="75"/>
      <c r="KOJ107" s="76"/>
      <c r="KOK107" s="216"/>
      <c r="KOL107" s="75"/>
      <c r="KOM107" s="75"/>
      <c r="KON107" s="204"/>
      <c r="KOO107" s="205"/>
      <c r="KOP107" s="72"/>
      <c r="KOQ107" s="70"/>
      <c r="KOR107" s="73"/>
      <c r="KOS107" s="74"/>
      <c r="KOT107" s="74"/>
      <c r="KOU107" s="62"/>
      <c r="KOV107" s="75"/>
      <c r="KOW107" s="76"/>
      <c r="KOX107" s="216"/>
      <c r="KOY107" s="75"/>
      <c r="KOZ107" s="75"/>
      <c r="KPA107" s="204"/>
      <c r="KPB107" s="205"/>
      <c r="KPC107" s="72"/>
      <c r="KPD107" s="70"/>
      <c r="KPE107" s="73"/>
      <c r="KPF107" s="74"/>
      <c r="KPG107" s="74"/>
      <c r="KPH107" s="62"/>
      <c r="KPI107" s="75"/>
      <c r="KPJ107" s="76"/>
      <c r="KPK107" s="216"/>
      <c r="KPL107" s="75"/>
      <c r="KPM107" s="75"/>
      <c r="KPN107" s="204"/>
      <c r="KPO107" s="205"/>
      <c r="KPP107" s="72"/>
      <c r="KPQ107" s="70"/>
      <c r="KPR107" s="73"/>
      <c r="KPS107" s="74"/>
      <c r="KPT107" s="74"/>
      <c r="KPU107" s="62"/>
      <c r="KPV107" s="75"/>
      <c r="KPW107" s="76"/>
      <c r="KPX107" s="216"/>
      <c r="KPY107" s="75"/>
      <c r="KPZ107" s="75"/>
      <c r="KQA107" s="204"/>
      <c r="KQB107" s="205"/>
      <c r="KQC107" s="72"/>
      <c r="KQD107" s="70"/>
      <c r="KQE107" s="73"/>
      <c r="KQF107" s="74"/>
      <c r="KQG107" s="74"/>
      <c r="KQH107" s="62"/>
      <c r="KQI107" s="75"/>
      <c r="KQJ107" s="76"/>
      <c r="KQK107" s="216"/>
      <c r="KQL107" s="75"/>
      <c r="KQM107" s="75"/>
      <c r="KQN107" s="204"/>
      <c r="KQO107" s="205"/>
      <c r="KQP107" s="72"/>
      <c r="KQQ107" s="70"/>
      <c r="KQR107" s="73"/>
      <c r="KQS107" s="74"/>
      <c r="KQT107" s="74"/>
      <c r="KQU107" s="62"/>
      <c r="KQV107" s="75"/>
      <c r="KQW107" s="76"/>
      <c r="KQX107" s="216"/>
      <c r="KQY107" s="75"/>
      <c r="KQZ107" s="75"/>
      <c r="KRA107" s="204"/>
      <c r="KRB107" s="205"/>
      <c r="KRC107" s="72"/>
      <c r="KRD107" s="70"/>
      <c r="KRE107" s="73"/>
      <c r="KRF107" s="74"/>
      <c r="KRG107" s="74"/>
      <c r="KRH107" s="62"/>
      <c r="KRI107" s="75"/>
      <c r="KRJ107" s="76"/>
      <c r="KRK107" s="216"/>
      <c r="KRL107" s="75"/>
      <c r="KRM107" s="75"/>
      <c r="KRN107" s="204"/>
      <c r="KRO107" s="205"/>
      <c r="KRP107" s="72"/>
      <c r="KRQ107" s="70"/>
      <c r="KRR107" s="73"/>
      <c r="KRS107" s="74"/>
      <c r="KRT107" s="74"/>
      <c r="KRU107" s="62"/>
      <c r="KRV107" s="75"/>
      <c r="KRW107" s="76"/>
      <c r="KRX107" s="216"/>
      <c r="KRY107" s="75"/>
      <c r="KRZ107" s="75"/>
      <c r="KSA107" s="204"/>
      <c r="KSB107" s="205"/>
      <c r="KSC107" s="72"/>
      <c r="KSD107" s="70"/>
      <c r="KSE107" s="73"/>
      <c r="KSF107" s="74"/>
      <c r="KSG107" s="74"/>
      <c r="KSH107" s="62"/>
      <c r="KSI107" s="75"/>
      <c r="KSJ107" s="76"/>
      <c r="KSK107" s="216"/>
      <c r="KSL107" s="75"/>
      <c r="KSM107" s="75"/>
      <c r="KSN107" s="204"/>
      <c r="KSO107" s="205"/>
      <c r="KSP107" s="72"/>
      <c r="KSQ107" s="70"/>
      <c r="KSR107" s="73"/>
      <c r="KSS107" s="74"/>
      <c r="KST107" s="74"/>
      <c r="KSU107" s="62"/>
      <c r="KSV107" s="75"/>
      <c r="KSW107" s="76"/>
      <c r="KSX107" s="216"/>
      <c r="KSY107" s="75"/>
      <c r="KSZ107" s="75"/>
      <c r="KTA107" s="204"/>
      <c r="KTB107" s="205"/>
      <c r="KTC107" s="72"/>
      <c r="KTD107" s="70"/>
      <c r="KTE107" s="73"/>
      <c r="KTF107" s="74"/>
      <c r="KTG107" s="74"/>
      <c r="KTH107" s="62"/>
      <c r="KTI107" s="75"/>
      <c r="KTJ107" s="76"/>
      <c r="KTK107" s="216"/>
      <c r="KTL107" s="75"/>
      <c r="KTM107" s="75"/>
      <c r="KTN107" s="204"/>
      <c r="KTO107" s="205"/>
      <c r="KTP107" s="72"/>
      <c r="KTQ107" s="70"/>
      <c r="KTR107" s="73"/>
      <c r="KTS107" s="74"/>
      <c r="KTT107" s="74"/>
      <c r="KTU107" s="62"/>
      <c r="KTV107" s="75"/>
      <c r="KTW107" s="76"/>
      <c r="KTX107" s="216"/>
      <c r="KTY107" s="75"/>
      <c r="KTZ107" s="75"/>
      <c r="KUA107" s="204"/>
      <c r="KUB107" s="205"/>
      <c r="KUC107" s="72"/>
      <c r="KUD107" s="70"/>
      <c r="KUE107" s="73"/>
      <c r="KUF107" s="74"/>
      <c r="KUG107" s="74"/>
      <c r="KUH107" s="62"/>
      <c r="KUI107" s="75"/>
      <c r="KUJ107" s="76"/>
      <c r="KUK107" s="216"/>
      <c r="KUL107" s="75"/>
      <c r="KUM107" s="75"/>
      <c r="KUN107" s="204"/>
      <c r="KUO107" s="205"/>
      <c r="KUP107" s="72"/>
      <c r="KUQ107" s="70"/>
      <c r="KUR107" s="73"/>
      <c r="KUS107" s="74"/>
      <c r="KUT107" s="74"/>
      <c r="KUU107" s="62"/>
      <c r="KUV107" s="75"/>
      <c r="KUW107" s="76"/>
      <c r="KUX107" s="216"/>
      <c r="KUY107" s="75"/>
      <c r="KUZ107" s="75"/>
      <c r="KVA107" s="204"/>
      <c r="KVB107" s="205"/>
      <c r="KVC107" s="72"/>
      <c r="KVD107" s="70"/>
      <c r="KVE107" s="73"/>
      <c r="KVF107" s="74"/>
      <c r="KVG107" s="74"/>
      <c r="KVH107" s="62"/>
      <c r="KVI107" s="75"/>
      <c r="KVJ107" s="76"/>
      <c r="KVK107" s="216"/>
      <c r="KVL107" s="75"/>
      <c r="KVM107" s="75"/>
      <c r="KVN107" s="204"/>
      <c r="KVO107" s="205"/>
      <c r="KVP107" s="72"/>
      <c r="KVQ107" s="70"/>
      <c r="KVR107" s="73"/>
      <c r="KVS107" s="74"/>
      <c r="KVT107" s="74"/>
      <c r="KVU107" s="62"/>
      <c r="KVV107" s="75"/>
      <c r="KVW107" s="76"/>
      <c r="KVX107" s="216"/>
      <c r="KVY107" s="75"/>
      <c r="KVZ107" s="75"/>
      <c r="KWA107" s="204"/>
      <c r="KWB107" s="205"/>
      <c r="KWC107" s="72"/>
      <c r="KWD107" s="70"/>
      <c r="KWE107" s="73"/>
      <c r="KWF107" s="74"/>
      <c r="KWG107" s="74"/>
      <c r="KWH107" s="62"/>
      <c r="KWI107" s="75"/>
      <c r="KWJ107" s="76"/>
      <c r="KWK107" s="216"/>
      <c r="KWL107" s="75"/>
      <c r="KWM107" s="75"/>
      <c r="KWN107" s="204"/>
      <c r="KWO107" s="205"/>
      <c r="KWP107" s="72"/>
      <c r="KWQ107" s="70"/>
      <c r="KWR107" s="73"/>
      <c r="KWS107" s="74"/>
      <c r="KWT107" s="74"/>
      <c r="KWU107" s="62"/>
      <c r="KWV107" s="75"/>
      <c r="KWW107" s="76"/>
      <c r="KWX107" s="216"/>
      <c r="KWY107" s="75"/>
      <c r="KWZ107" s="75"/>
      <c r="KXA107" s="204"/>
      <c r="KXB107" s="205"/>
      <c r="KXC107" s="72"/>
      <c r="KXD107" s="70"/>
      <c r="KXE107" s="73"/>
      <c r="KXF107" s="74"/>
      <c r="KXG107" s="74"/>
      <c r="KXH107" s="62"/>
      <c r="KXI107" s="75"/>
      <c r="KXJ107" s="76"/>
      <c r="KXK107" s="216"/>
      <c r="KXL107" s="75"/>
      <c r="KXM107" s="75"/>
      <c r="KXN107" s="204"/>
      <c r="KXO107" s="205"/>
      <c r="KXP107" s="72"/>
      <c r="KXQ107" s="70"/>
      <c r="KXR107" s="73"/>
      <c r="KXS107" s="74"/>
      <c r="KXT107" s="74"/>
      <c r="KXU107" s="62"/>
      <c r="KXV107" s="75"/>
      <c r="KXW107" s="76"/>
      <c r="KXX107" s="216"/>
      <c r="KXY107" s="75"/>
      <c r="KXZ107" s="75"/>
      <c r="KYA107" s="204"/>
      <c r="KYB107" s="205"/>
      <c r="KYC107" s="72"/>
      <c r="KYD107" s="70"/>
      <c r="KYE107" s="73"/>
      <c r="KYF107" s="74"/>
      <c r="KYG107" s="74"/>
      <c r="KYH107" s="62"/>
      <c r="KYI107" s="75"/>
      <c r="KYJ107" s="76"/>
      <c r="KYK107" s="216"/>
      <c r="KYL107" s="75"/>
      <c r="KYM107" s="75"/>
      <c r="KYN107" s="204"/>
      <c r="KYO107" s="205"/>
      <c r="KYP107" s="72"/>
      <c r="KYQ107" s="70"/>
      <c r="KYR107" s="73"/>
      <c r="KYS107" s="74"/>
      <c r="KYT107" s="74"/>
      <c r="KYU107" s="62"/>
      <c r="KYV107" s="75"/>
      <c r="KYW107" s="76"/>
      <c r="KYX107" s="216"/>
      <c r="KYY107" s="75"/>
      <c r="KYZ107" s="75"/>
      <c r="KZA107" s="204"/>
      <c r="KZB107" s="205"/>
      <c r="KZC107" s="72"/>
      <c r="KZD107" s="70"/>
      <c r="KZE107" s="73"/>
      <c r="KZF107" s="74"/>
      <c r="KZG107" s="74"/>
      <c r="KZH107" s="62"/>
      <c r="KZI107" s="75"/>
      <c r="KZJ107" s="76"/>
      <c r="KZK107" s="216"/>
      <c r="KZL107" s="75"/>
      <c r="KZM107" s="75"/>
      <c r="KZN107" s="204"/>
      <c r="KZO107" s="205"/>
      <c r="KZP107" s="72"/>
      <c r="KZQ107" s="70"/>
      <c r="KZR107" s="73"/>
      <c r="KZS107" s="74"/>
      <c r="KZT107" s="74"/>
      <c r="KZU107" s="62"/>
      <c r="KZV107" s="75"/>
      <c r="KZW107" s="76"/>
      <c r="KZX107" s="216"/>
      <c r="KZY107" s="75"/>
      <c r="KZZ107" s="75"/>
      <c r="LAA107" s="204"/>
      <c r="LAB107" s="205"/>
      <c r="LAC107" s="72"/>
      <c r="LAD107" s="70"/>
      <c r="LAE107" s="73"/>
      <c r="LAF107" s="74"/>
      <c r="LAG107" s="74"/>
      <c r="LAH107" s="62"/>
      <c r="LAI107" s="75"/>
      <c r="LAJ107" s="76"/>
      <c r="LAK107" s="216"/>
      <c r="LAL107" s="75"/>
      <c r="LAM107" s="75"/>
      <c r="LAN107" s="204"/>
      <c r="LAO107" s="205"/>
      <c r="LAP107" s="72"/>
      <c r="LAQ107" s="70"/>
      <c r="LAR107" s="73"/>
      <c r="LAS107" s="74"/>
      <c r="LAT107" s="74"/>
      <c r="LAU107" s="62"/>
      <c r="LAV107" s="75"/>
      <c r="LAW107" s="76"/>
      <c r="LAX107" s="216"/>
      <c r="LAY107" s="75"/>
      <c r="LAZ107" s="75"/>
      <c r="LBA107" s="204"/>
      <c r="LBB107" s="205"/>
      <c r="LBC107" s="72"/>
      <c r="LBD107" s="70"/>
      <c r="LBE107" s="73"/>
      <c r="LBF107" s="74"/>
      <c r="LBG107" s="74"/>
      <c r="LBH107" s="62"/>
      <c r="LBI107" s="75"/>
      <c r="LBJ107" s="76"/>
      <c r="LBK107" s="216"/>
      <c r="LBL107" s="75"/>
      <c r="LBM107" s="75"/>
      <c r="LBN107" s="204"/>
      <c r="LBO107" s="205"/>
      <c r="LBP107" s="72"/>
      <c r="LBQ107" s="70"/>
      <c r="LBR107" s="73"/>
      <c r="LBS107" s="74"/>
      <c r="LBT107" s="74"/>
      <c r="LBU107" s="62"/>
      <c r="LBV107" s="75"/>
      <c r="LBW107" s="76"/>
      <c r="LBX107" s="216"/>
      <c r="LBY107" s="75"/>
      <c r="LBZ107" s="75"/>
      <c r="LCA107" s="204"/>
      <c r="LCB107" s="205"/>
      <c r="LCC107" s="72"/>
      <c r="LCD107" s="70"/>
      <c r="LCE107" s="73"/>
      <c r="LCF107" s="74"/>
      <c r="LCG107" s="74"/>
      <c r="LCH107" s="62"/>
      <c r="LCI107" s="75"/>
      <c r="LCJ107" s="76"/>
      <c r="LCK107" s="216"/>
      <c r="LCL107" s="75"/>
      <c r="LCM107" s="75"/>
      <c r="LCN107" s="204"/>
      <c r="LCO107" s="205"/>
      <c r="LCP107" s="72"/>
      <c r="LCQ107" s="70"/>
      <c r="LCR107" s="73"/>
      <c r="LCS107" s="74"/>
      <c r="LCT107" s="74"/>
      <c r="LCU107" s="62"/>
      <c r="LCV107" s="75"/>
      <c r="LCW107" s="76"/>
      <c r="LCX107" s="216"/>
      <c r="LCY107" s="75"/>
      <c r="LCZ107" s="75"/>
      <c r="LDA107" s="204"/>
      <c r="LDB107" s="205"/>
      <c r="LDC107" s="72"/>
      <c r="LDD107" s="70"/>
      <c r="LDE107" s="73"/>
      <c r="LDF107" s="74"/>
      <c r="LDG107" s="74"/>
      <c r="LDH107" s="62"/>
      <c r="LDI107" s="75"/>
      <c r="LDJ107" s="76"/>
      <c r="LDK107" s="216"/>
      <c r="LDL107" s="75"/>
      <c r="LDM107" s="75"/>
      <c r="LDN107" s="204"/>
      <c r="LDO107" s="205"/>
      <c r="LDP107" s="72"/>
      <c r="LDQ107" s="70"/>
      <c r="LDR107" s="73"/>
      <c r="LDS107" s="74"/>
      <c r="LDT107" s="74"/>
      <c r="LDU107" s="62"/>
      <c r="LDV107" s="75"/>
      <c r="LDW107" s="76"/>
      <c r="LDX107" s="216"/>
      <c r="LDY107" s="75"/>
      <c r="LDZ107" s="75"/>
      <c r="LEA107" s="204"/>
      <c r="LEB107" s="205"/>
      <c r="LEC107" s="72"/>
      <c r="LED107" s="70"/>
      <c r="LEE107" s="73"/>
      <c r="LEF107" s="74"/>
      <c r="LEG107" s="74"/>
      <c r="LEH107" s="62"/>
      <c r="LEI107" s="75"/>
      <c r="LEJ107" s="76"/>
      <c r="LEK107" s="216"/>
      <c r="LEL107" s="75"/>
      <c r="LEM107" s="75"/>
      <c r="LEN107" s="204"/>
      <c r="LEO107" s="205"/>
      <c r="LEP107" s="72"/>
      <c r="LEQ107" s="70"/>
      <c r="LER107" s="73"/>
      <c r="LES107" s="74"/>
      <c r="LET107" s="74"/>
      <c r="LEU107" s="62"/>
      <c r="LEV107" s="75"/>
      <c r="LEW107" s="76"/>
      <c r="LEX107" s="216"/>
      <c r="LEY107" s="75"/>
      <c r="LEZ107" s="75"/>
      <c r="LFA107" s="204"/>
      <c r="LFB107" s="205"/>
      <c r="LFC107" s="72"/>
      <c r="LFD107" s="70"/>
      <c r="LFE107" s="73"/>
      <c r="LFF107" s="74"/>
      <c r="LFG107" s="74"/>
      <c r="LFH107" s="62"/>
      <c r="LFI107" s="75"/>
      <c r="LFJ107" s="76"/>
      <c r="LFK107" s="216"/>
      <c r="LFL107" s="75"/>
      <c r="LFM107" s="75"/>
      <c r="LFN107" s="204"/>
      <c r="LFO107" s="205"/>
      <c r="LFP107" s="72"/>
      <c r="LFQ107" s="70"/>
      <c r="LFR107" s="73"/>
      <c r="LFS107" s="74"/>
      <c r="LFT107" s="74"/>
      <c r="LFU107" s="62"/>
      <c r="LFV107" s="75"/>
      <c r="LFW107" s="76"/>
      <c r="LFX107" s="216"/>
      <c r="LFY107" s="75"/>
      <c r="LFZ107" s="75"/>
      <c r="LGA107" s="204"/>
      <c r="LGB107" s="205"/>
      <c r="LGC107" s="72"/>
      <c r="LGD107" s="70"/>
      <c r="LGE107" s="73"/>
      <c r="LGF107" s="74"/>
      <c r="LGG107" s="74"/>
      <c r="LGH107" s="62"/>
      <c r="LGI107" s="75"/>
      <c r="LGJ107" s="76"/>
      <c r="LGK107" s="216"/>
      <c r="LGL107" s="75"/>
      <c r="LGM107" s="75"/>
      <c r="LGN107" s="204"/>
      <c r="LGO107" s="205"/>
      <c r="LGP107" s="72"/>
      <c r="LGQ107" s="70"/>
      <c r="LGR107" s="73"/>
      <c r="LGS107" s="74"/>
      <c r="LGT107" s="74"/>
      <c r="LGU107" s="62"/>
      <c r="LGV107" s="75"/>
      <c r="LGW107" s="76"/>
      <c r="LGX107" s="216"/>
      <c r="LGY107" s="75"/>
      <c r="LGZ107" s="75"/>
      <c r="LHA107" s="204"/>
      <c r="LHB107" s="205"/>
      <c r="LHC107" s="72"/>
      <c r="LHD107" s="70"/>
      <c r="LHE107" s="73"/>
      <c r="LHF107" s="74"/>
      <c r="LHG107" s="74"/>
      <c r="LHH107" s="62"/>
      <c r="LHI107" s="75"/>
      <c r="LHJ107" s="76"/>
      <c r="LHK107" s="216"/>
      <c r="LHL107" s="75"/>
      <c r="LHM107" s="75"/>
      <c r="LHN107" s="204"/>
      <c r="LHO107" s="205"/>
      <c r="LHP107" s="72"/>
      <c r="LHQ107" s="70"/>
      <c r="LHR107" s="73"/>
      <c r="LHS107" s="74"/>
      <c r="LHT107" s="74"/>
      <c r="LHU107" s="62"/>
      <c r="LHV107" s="75"/>
      <c r="LHW107" s="76"/>
      <c r="LHX107" s="216"/>
      <c r="LHY107" s="75"/>
      <c r="LHZ107" s="75"/>
      <c r="LIA107" s="204"/>
      <c r="LIB107" s="205"/>
      <c r="LIC107" s="72"/>
      <c r="LID107" s="70"/>
      <c r="LIE107" s="73"/>
      <c r="LIF107" s="74"/>
      <c r="LIG107" s="74"/>
      <c r="LIH107" s="62"/>
      <c r="LII107" s="75"/>
      <c r="LIJ107" s="76"/>
      <c r="LIK107" s="216"/>
      <c r="LIL107" s="75"/>
      <c r="LIM107" s="75"/>
      <c r="LIN107" s="204"/>
      <c r="LIO107" s="205"/>
      <c r="LIP107" s="72"/>
      <c r="LIQ107" s="70"/>
      <c r="LIR107" s="73"/>
      <c r="LIS107" s="74"/>
      <c r="LIT107" s="74"/>
      <c r="LIU107" s="62"/>
      <c r="LIV107" s="75"/>
      <c r="LIW107" s="76"/>
      <c r="LIX107" s="216"/>
      <c r="LIY107" s="75"/>
      <c r="LIZ107" s="75"/>
      <c r="LJA107" s="204"/>
      <c r="LJB107" s="205"/>
      <c r="LJC107" s="72"/>
      <c r="LJD107" s="70"/>
      <c r="LJE107" s="73"/>
      <c r="LJF107" s="74"/>
      <c r="LJG107" s="74"/>
      <c r="LJH107" s="62"/>
      <c r="LJI107" s="75"/>
      <c r="LJJ107" s="76"/>
      <c r="LJK107" s="216"/>
      <c r="LJL107" s="75"/>
      <c r="LJM107" s="75"/>
      <c r="LJN107" s="204"/>
      <c r="LJO107" s="205"/>
      <c r="LJP107" s="72"/>
      <c r="LJQ107" s="70"/>
      <c r="LJR107" s="73"/>
      <c r="LJS107" s="74"/>
      <c r="LJT107" s="74"/>
      <c r="LJU107" s="62"/>
      <c r="LJV107" s="75"/>
      <c r="LJW107" s="76"/>
      <c r="LJX107" s="216"/>
      <c r="LJY107" s="75"/>
      <c r="LJZ107" s="75"/>
      <c r="LKA107" s="204"/>
      <c r="LKB107" s="205"/>
      <c r="LKC107" s="72"/>
      <c r="LKD107" s="70"/>
      <c r="LKE107" s="73"/>
      <c r="LKF107" s="74"/>
      <c r="LKG107" s="74"/>
      <c r="LKH107" s="62"/>
      <c r="LKI107" s="75"/>
      <c r="LKJ107" s="76"/>
      <c r="LKK107" s="216"/>
      <c r="LKL107" s="75"/>
      <c r="LKM107" s="75"/>
      <c r="LKN107" s="204"/>
      <c r="LKO107" s="205"/>
      <c r="LKP107" s="72"/>
      <c r="LKQ107" s="70"/>
      <c r="LKR107" s="73"/>
      <c r="LKS107" s="74"/>
      <c r="LKT107" s="74"/>
      <c r="LKU107" s="62"/>
      <c r="LKV107" s="75"/>
      <c r="LKW107" s="76"/>
      <c r="LKX107" s="216"/>
      <c r="LKY107" s="75"/>
      <c r="LKZ107" s="75"/>
      <c r="LLA107" s="204"/>
      <c r="LLB107" s="205"/>
      <c r="LLC107" s="72"/>
      <c r="LLD107" s="70"/>
      <c r="LLE107" s="73"/>
      <c r="LLF107" s="74"/>
      <c r="LLG107" s="74"/>
      <c r="LLH107" s="62"/>
      <c r="LLI107" s="75"/>
      <c r="LLJ107" s="76"/>
      <c r="LLK107" s="216"/>
      <c r="LLL107" s="75"/>
      <c r="LLM107" s="75"/>
      <c r="LLN107" s="204"/>
      <c r="LLO107" s="205"/>
      <c r="LLP107" s="72"/>
      <c r="LLQ107" s="70"/>
      <c r="LLR107" s="73"/>
      <c r="LLS107" s="74"/>
      <c r="LLT107" s="74"/>
      <c r="LLU107" s="62"/>
      <c r="LLV107" s="75"/>
      <c r="LLW107" s="76"/>
      <c r="LLX107" s="216"/>
      <c r="LLY107" s="75"/>
      <c r="LLZ107" s="75"/>
      <c r="LMA107" s="204"/>
      <c r="LMB107" s="205"/>
      <c r="LMC107" s="72"/>
      <c r="LMD107" s="70"/>
      <c r="LME107" s="73"/>
      <c r="LMF107" s="74"/>
      <c r="LMG107" s="74"/>
      <c r="LMH107" s="62"/>
      <c r="LMI107" s="75"/>
      <c r="LMJ107" s="76"/>
      <c r="LMK107" s="216"/>
      <c r="LML107" s="75"/>
      <c r="LMM107" s="75"/>
      <c r="LMN107" s="204"/>
      <c r="LMO107" s="205"/>
      <c r="LMP107" s="72"/>
      <c r="LMQ107" s="70"/>
      <c r="LMR107" s="73"/>
      <c r="LMS107" s="74"/>
      <c r="LMT107" s="74"/>
      <c r="LMU107" s="62"/>
      <c r="LMV107" s="75"/>
      <c r="LMW107" s="76"/>
      <c r="LMX107" s="216"/>
      <c r="LMY107" s="75"/>
      <c r="LMZ107" s="75"/>
      <c r="LNA107" s="204"/>
      <c r="LNB107" s="205"/>
      <c r="LNC107" s="72"/>
      <c r="LND107" s="70"/>
      <c r="LNE107" s="73"/>
      <c r="LNF107" s="74"/>
      <c r="LNG107" s="74"/>
      <c r="LNH107" s="62"/>
      <c r="LNI107" s="75"/>
      <c r="LNJ107" s="76"/>
      <c r="LNK107" s="216"/>
      <c r="LNL107" s="75"/>
      <c r="LNM107" s="75"/>
      <c r="LNN107" s="204"/>
      <c r="LNO107" s="205"/>
      <c r="LNP107" s="72"/>
      <c r="LNQ107" s="70"/>
      <c r="LNR107" s="73"/>
      <c r="LNS107" s="74"/>
      <c r="LNT107" s="74"/>
      <c r="LNU107" s="62"/>
      <c r="LNV107" s="75"/>
      <c r="LNW107" s="76"/>
      <c r="LNX107" s="216"/>
      <c r="LNY107" s="75"/>
      <c r="LNZ107" s="75"/>
      <c r="LOA107" s="204"/>
      <c r="LOB107" s="205"/>
      <c r="LOC107" s="72"/>
      <c r="LOD107" s="70"/>
      <c r="LOE107" s="73"/>
      <c r="LOF107" s="74"/>
      <c r="LOG107" s="74"/>
      <c r="LOH107" s="62"/>
      <c r="LOI107" s="75"/>
      <c r="LOJ107" s="76"/>
      <c r="LOK107" s="216"/>
      <c r="LOL107" s="75"/>
      <c r="LOM107" s="75"/>
      <c r="LON107" s="204"/>
      <c r="LOO107" s="205"/>
      <c r="LOP107" s="72"/>
      <c r="LOQ107" s="70"/>
      <c r="LOR107" s="73"/>
      <c r="LOS107" s="74"/>
      <c r="LOT107" s="74"/>
      <c r="LOU107" s="62"/>
      <c r="LOV107" s="75"/>
      <c r="LOW107" s="76"/>
      <c r="LOX107" s="216"/>
      <c r="LOY107" s="75"/>
      <c r="LOZ107" s="75"/>
      <c r="LPA107" s="204"/>
      <c r="LPB107" s="205"/>
      <c r="LPC107" s="72"/>
      <c r="LPD107" s="70"/>
      <c r="LPE107" s="73"/>
      <c r="LPF107" s="74"/>
      <c r="LPG107" s="74"/>
      <c r="LPH107" s="62"/>
      <c r="LPI107" s="75"/>
      <c r="LPJ107" s="76"/>
      <c r="LPK107" s="216"/>
      <c r="LPL107" s="75"/>
      <c r="LPM107" s="75"/>
      <c r="LPN107" s="204"/>
      <c r="LPO107" s="205"/>
      <c r="LPP107" s="72"/>
      <c r="LPQ107" s="70"/>
      <c r="LPR107" s="73"/>
      <c r="LPS107" s="74"/>
      <c r="LPT107" s="74"/>
      <c r="LPU107" s="62"/>
      <c r="LPV107" s="75"/>
      <c r="LPW107" s="76"/>
      <c r="LPX107" s="216"/>
      <c r="LPY107" s="75"/>
      <c r="LPZ107" s="75"/>
      <c r="LQA107" s="204"/>
      <c r="LQB107" s="205"/>
      <c r="LQC107" s="72"/>
      <c r="LQD107" s="70"/>
      <c r="LQE107" s="73"/>
      <c r="LQF107" s="74"/>
      <c r="LQG107" s="74"/>
      <c r="LQH107" s="62"/>
      <c r="LQI107" s="75"/>
      <c r="LQJ107" s="76"/>
      <c r="LQK107" s="216"/>
      <c r="LQL107" s="75"/>
      <c r="LQM107" s="75"/>
      <c r="LQN107" s="204"/>
      <c r="LQO107" s="205"/>
      <c r="LQP107" s="72"/>
      <c r="LQQ107" s="70"/>
      <c r="LQR107" s="73"/>
      <c r="LQS107" s="74"/>
      <c r="LQT107" s="74"/>
      <c r="LQU107" s="62"/>
      <c r="LQV107" s="75"/>
      <c r="LQW107" s="76"/>
      <c r="LQX107" s="216"/>
      <c r="LQY107" s="75"/>
      <c r="LQZ107" s="75"/>
      <c r="LRA107" s="204"/>
      <c r="LRB107" s="205"/>
      <c r="LRC107" s="72"/>
      <c r="LRD107" s="70"/>
      <c r="LRE107" s="73"/>
      <c r="LRF107" s="74"/>
      <c r="LRG107" s="74"/>
      <c r="LRH107" s="62"/>
      <c r="LRI107" s="75"/>
      <c r="LRJ107" s="76"/>
      <c r="LRK107" s="216"/>
      <c r="LRL107" s="75"/>
      <c r="LRM107" s="75"/>
      <c r="LRN107" s="204"/>
      <c r="LRO107" s="205"/>
      <c r="LRP107" s="72"/>
      <c r="LRQ107" s="70"/>
      <c r="LRR107" s="73"/>
      <c r="LRS107" s="74"/>
      <c r="LRT107" s="74"/>
      <c r="LRU107" s="62"/>
      <c r="LRV107" s="75"/>
      <c r="LRW107" s="76"/>
      <c r="LRX107" s="216"/>
      <c r="LRY107" s="75"/>
      <c r="LRZ107" s="75"/>
      <c r="LSA107" s="204"/>
      <c r="LSB107" s="205"/>
      <c r="LSC107" s="72"/>
      <c r="LSD107" s="70"/>
      <c r="LSE107" s="73"/>
      <c r="LSF107" s="74"/>
      <c r="LSG107" s="74"/>
      <c r="LSH107" s="62"/>
      <c r="LSI107" s="75"/>
      <c r="LSJ107" s="76"/>
      <c r="LSK107" s="216"/>
      <c r="LSL107" s="75"/>
      <c r="LSM107" s="75"/>
      <c r="LSN107" s="204"/>
      <c r="LSO107" s="205"/>
      <c r="LSP107" s="72"/>
      <c r="LSQ107" s="70"/>
      <c r="LSR107" s="73"/>
      <c r="LSS107" s="74"/>
      <c r="LST107" s="74"/>
      <c r="LSU107" s="62"/>
      <c r="LSV107" s="75"/>
      <c r="LSW107" s="76"/>
      <c r="LSX107" s="216"/>
      <c r="LSY107" s="75"/>
      <c r="LSZ107" s="75"/>
      <c r="LTA107" s="204"/>
      <c r="LTB107" s="205"/>
      <c r="LTC107" s="72"/>
      <c r="LTD107" s="70"/>
      <c r="LTE107" s="73"/>
      <c r="LTF107" s="74"/>
      <c r="LTG107" s="74"/>
      <c r="LTH107" s="62"/>
      <c r="LTI107" s="75"/>
      <c r="LTJ107" s="76"/>
      <c r="LTK107" s="216"/>
      <c r="LTL107" s="75"/>
      <c r="LTM107" s="75"/>
      <c r="LTN107" s="204"/>
      <c r="LTO107" s="205"/>
      <c r="LTP107" s="72"/>
      <c r="LTQ107" s="70"/>
      <c r="LTR107" s="73"/>
      <c r="LTS107" s="74"/>
      <c r="LTT107" s="74"/>
      <c r="LTU107" s="62"/>
      <c r="LTV107" s="75"/>
      <c r="LTW107" s="76"/>
      <c r="LTX107" s="216"/>
      <c r="LTY107" s="75"/>
      <c r="LTZ107" s="75"/>
      <c r="LUA107" s="204"/>
      <c r="LUB107" s="205"/>
      <c r="LUC107" s="72"/>
      <c r="LUD107" s="70"/>
      <c r="LUE107" s="73"/>
      <c r="LUF107" s="74"/>
      <c r="LUG107" s="74"/>
      <c r="LUH107" s="62"/>
      <c r="LUI107" s="75"/>
      <c r="LUJ107" s="76"/>
      <c r="LUK107" s="216"/>
      <c r="LUL107" s="75"/>
      <c r="LUM107" s="75"/>
      <c r="LUN107" s="204"/>
      <c r="LUO107" s="205"/>
      <c r="LUP107" s="72"/>
      <c r="LUQ107" s="70"/>
      <c r="LUR107" s="73"/>
      <c r="LUS107" s="74"/>
      <c r="LUT107" s="74"/>
      <c r="LUU107" s="62"/>
      <c r="LUV107" s="75"/>
      <c r="LUW107" s="76"/>
      <c r="LUX107" s="216"/>
      <c r="LUY107" s="75"/>
      <c r="LUZ107" s="75"/>
      <c r="LVA107" s="204"/>
      <c r="LVB107" s="205"/>
      <c r="LVC107" s="72"/>
      <c r="LVD107" s="70"/>
      <c r="LVE107" s="73"/>
      <c r="LVF107" s="74"/>
      <c r="LVG107" s="74"/>
      <c r="LVH107" s="62"/>
      <c r="LVI107" s="75"/>
      <c r="LVJ107" s="76"/>
      <c r="LVK107" s="216"/>
      <c r="LVL107" s="75"/>
      <c r="LVM107" s="75"/>
      <c r="LVN107" s="204"/>
      <c r="LVO107" s="205"/>
      <c r="LVP107" s="72"/>
      <c r="LVQ107" s="70"/>
      <c r="LVR107" s="73"/>
      <c r="LVS107" s="74"/>
      <c r="LVT107" s="74"/>
      <c r="LVU107" s="62"/>
      <c r="LVV107" s="75"/>
      <c r="LVW107" s="76"/>
      <c r="LVX107" s="216"/>
      <c r="LVY107" s="75"/>
      <c r="LVZ107" s="75"/>
      <c r="LWA107" s="204"/>
      <c r="LWB107" s="205"/>
      <c r="LWC107" s="72"/>
      <c r="LWD107" s="70"/>
      <c r="LWE107" s="73"/>
      <c r="LWF107" s="74"/>
      <c r="LWG107" s="74"/>
      <c r="LWH107" s="62"/>
      <c r="LWI107" s="75"/>
      <c r="LWJ107" s="76"/>
      <c r="LWK107" s="216"/>
      <c r="LWL107" s="75"/>
      <c r="LWM107" s="75"/>
      <c r="LWN107" s="204"/>
      <c r="LWO107" s="205"/>
      <c r="LWP107" s="72"/>
      <c r="LWQ107" s="70"/>
      <c r="LWR107" s="73"/>
      <c r="LWS107" s="74"/>
      <c r="LWT107" s="74"/>
      <c r="LWU107" s="62"/>
      <c r="LWV107" s="75"/>
      <c r="LWW107" s="76"/>
      <c r="LWX107" s="216"/>
      <c r="LWY107" s="75"/>
      <c r="LWZ107" s="75"/>
      <c r="LXA107" s="204"/>
      <c r="LXB107" s="205"/>
      <c r="LXC107" s="72"/>
      <c r="LXD107" s="70"/>
      <c r="LXE107" s="73"/>
      <c r="LXF107" s="74"/>
      <c r="LXG107" s="74"/>
      <c r="LXH107" s="62"/>
      <c r="LXI107" s="75"/>
      <c r="LXJ107" s="76"/>
      <c r="LXK107" s="216"/>
      <c r="LXL107" s="75"/>
      <c r="LXM107" s="75"/>
      <c r="LXN107" s="204"/>
      <c r="LXO107" s="205"/>
      <c r="LXP107" s="72"/>
      <c r="LXQ107" s="70"/>
      <c r="LXR107" s="73"/>
      <c r="LXS107" s="74"/>
      <c r="LXT107" s="74"/>
      <c r="LXU107" s="62"/>
      <c r="LXV107" s="75"/>
      <c r="LXW107" s="76"/>
      <c r="LXX107" s="216"/>
      <c r="LXY107" s="75"/>
      <c r="LXZ107" s="75"/>
      <c r="LYA107" s="204"/>
      <c r="LYB107" s="205"/>
      <c r="LYC107" s="72"/>
      <c r="LYD107" s="70"/>
      <c r="LYE107" s="73"/>
      <c r="LYF107" s="74"/>
      <c r="LYG107" s="74"/>
      <c r="LYH107" s="62"/>
      <c r="LYI107" s="75"/>
      <c r="LYJ107" s="76"/>
      <c r="LYK107" s="216"/>
      <c r="LYL107" s="75"/>
      <c r="LYM107" s="75"/>
      <c r="LYN107" s="204"/>
      <c r="LYO107" s="205"/>
      <c r="LYP107" s="72"/>
      <c r="LYQ107" s="70"/>
      <c r="LYR107" s="73"/>
      <c r="LYS107" s="74"/>
      <c r="LYT107" s="74"/>
      <c r="LYU107" s="62"/>
      <c r="LYV107" s="75"/>
      <c r="LYW107" s="76"/>
      <c r="LYX107" s="216"/>
      <c r="LYY107" s="75"/>
      <c r="LYZ107" s="75"/>
      <c r="LZA107" s="204"/>
      <c r="LZB107" s="205"/>
      <c r="LZC107" s="72"/>
      <c r="LZD107" s="70"/>
      <c r="LZE107" s="73"/>
      <c r="LZF107" s="74"/>
      <c r="LZG107" s="74"/>
      <c r="LZH107" s="62"/>
      <c r="LZI107" s="75"/>
      <c r="LZJ107" s="76"/>
      <c r="LZK107" s="216"/>
      <c r="LZL107" s="75"/>
      <c r="LZM107" s="75"/>
      <c r="LZN107" s="204"/>
      <c r="LZO107" s="205"/>
      <c r="LZP107" s="72"/>
      <c r="LZQ107" s="70"/>
      <c r="LZR107" s="73"/>
      <c r="LZS107" s="74"/>
      <c r="LZT107" s="74"/>
      <c r="LZU107" s="62"/>
      <c r="LZV107" s="75"/>
      <c r="LZW107" s="76"/>
      <c r="LZX107" s="216"/>
      <c r="LZY107" s="75"/>
      <c r="LZZ107" s="75"/>
      <c r="MAA107" s="204"/>
      <c r="MAB107" s="205"/>
      <c r="MAC107" s="72"/>
      <c r="MAD107" s="70"/>
      <c r="MAE107" s="73"/>
      <c r="MAF107" s="74"/>
      <c r="MAG107" s="74"/>
      <c r="MAH107" s="62"/>
      <c r="MAI107" s="75"/>
      <c r="MAJ107" s="76"/>
      <c r="MAK107" s="216"/>
      <c r="MAL107" s="75"/>
      <c r="MAM107" s="75"/>
      <c r="MAN107" s="204"/>
      <c r="MAO107" s="205"/>
      <c r="MAP107" s="72"/>
      <c r="MAQ107" s="70"/>
      <c r="MAR107" s="73"/>
      <c r="MAS107" s="74"/>
      <c r="MAT107" s="74"/>
      <c r="MAU107" s="62"/>
      <c r="MAV107" s="75"/>
      <c r="MAW107" s="76"/>
      <c r="MAX107" s="216"/>
      <c r="MAY107" s="75"/>
      <c r="MAZ107" s="75"/>
      <c r="MBA107" s="204"/>
      <c r="MBB107" s="205"/>
      <c r="MBC107" s="72"/>
      <c r="MBD107" s="70"/>
      <c r="MBE107" s="73"/>
      <c r="MBF107" s="74"/>
      <c r="MBG107" s="74"/>
      <c r="MBH107" s="62"/>
      <c r="MBI107" s="75"/>
      <c r="MBJ107" s="76"/>
      <c r="MBK107" s="216"/>
      <c r="MBL107" s="75"/>
      <c r="MBM107" s="75"/>
      <c r="MBN107" s="204"/>
      <c r="MBO107" s="205"/>
      <c r="MBP107" s="72"/>
      <c r="MBQ107" s="70"/>
      <c r="MBR107" s="73"/>
      <c r="MBS107" s="74"/>
      <c r="MBT107" s="74"/>
      <c r="MBU107" s="62"/>
      <c r="MBV107" s="75"/>
      <c r="MBW107" s="76"/>
      <c r="MBX107" s="216"/>
      <c r="MBY107" s="75"/>
      <c r="MBZ107" s="75"/>
      <c r="MCA107" s="204"/>
      <c r="MCB107" s="205"/>
      <c r="MCC107" s="72"/>
      <c r="MCD107" s="70"/>
      <c r="MCE107" s="73"/>
      <c r="MCF107" s="74"/>
      <c r="MCG107" s="74"/>
      <c r="MCH107" s="62"/>
      <c r="MCI107" s="75"/>
      <c r="MCJ107" s="76"/>
      <c r="MCK107" s="216"/>
      <c r="MCL107" s="75"/>
      <c r="MCM107" s="75"/>
      <c r="MCN107" s="204"/>
      <c r="MCO107" s="205"/>
      <c r="MCP107" s="72"/>
      <c r="MCQ107" s="70"/>
      <c r="MCR107" s="73"/>
      <c r="MCS107" s="74"/>
      <c r="MCT107" s="74"/>
      <c r="MCU107" s="62"/>
      <c r="MCV107" s="75"/>
      <c r="MCW107" s="76"/>
      <c r="MCX107" s="216"/>
      <c r="MCY107" s="75"/>
      <c r="MCZ107" s="75"/>
      <c r="MDA107" s="204"/>
      <c r="MDB107" s="205"/>
      <c r="MDC107" s="72"/>
      <c r="MDD107" s="70"/>
      <c r="MDE107" s="73"/>
      <c r="MDF107" s="74"/>
      <c r="MDG107" s="74"/>
      <c r="MDH107" s="62"/>
      <c r="MDI107" s="75"/>
      <c r="MDJ107" s="76"/>
      <c r="MDK107" s="216"/>
      <c r="MDL107" s="75"/>
      <c r="MDM107" s="75"/>
      <c r="MDN107" s="204"/>
      <c r="MDO107" s="205"/>
      <c r="MDP107" s="72"/>
      <c r="MDQ107" s="70"/>
      <c r="MDR107" s="73"/>
      <c r="MDS107" s="74"/>
      <c r="MDT107" s="74"/>
      <c r="MDU107" s="62"/>
      <c r="MDV107" s="75"/>
      <c r="MDW107" s="76"/>
      <c r="MDX107" s="216"/>
      <c r="MDY107" s="75"/>
      <c r="MDZ107" s="75"/>
      <c r="MEA107" s="204"/>
      <c r="MEB107" s="205"/>
      <c r="MEC107" s="72"/>
      <c r="MED107" s="70"/>
      <c r="MEE107" s="73"/>
      <c r="MEF107" s="74"/>
      <c r="MEG107" s="74"/>
      <c r="MEH107" s="62"/>
      <c r="MEI107" s="75"/>
      <c r="MEJ107" s="76"/>
      <c r="MEK107" s="216"/>
      <c r="MEL107" s="75"/>
      <c r="MEM107" s="75"/>
      <c r="MEN107" s="204"/>
      <c r="MEO107" s="205"/>
      <c r="MEP107" s="72"/>
      <c r="MEQ107" s="70"/>
      <c r="MER107" s="73"/>
      <c r="MES107" s="74"/>
      <c r="MET107" s="74"/>
      <c r="MEU107" s="62"/>
      <c r="MEV107" s="75"/>
      <c r="MEW107" s="76"/>
      <c r="MEX107" s="216"/>
      <c r="MEY107" s="75"/>
      <c r="MEZ107" s="75"/>
      <c r="MFA107" s="204"/>
      <c r="MFB107" s="205"/>
      <c r="MFC107" s="72"/>
      <c r="MFD107" s="70"/>
      <c r="MFE107" s="73"/>
      <c r="MFF107" s="74"/>
      <c r="MFG107" s="74"/>
      <c r="MFH107" s="62"/>
      <c r="MFI107" s="75"/>
      <c r="MFJ107" s="76"/>
      <c r="MFK107" s="216"/>
      <c r="MFL107" s="75"/>
      <c r="MFM107" s="75"/>
      <c r="MFN107" s="204"/>
      <c r="MFO107" s="205"/>
      <c r="MFP107" s="72"/>
      <c r="MFQ107" s="70"/>
      <c r="MFR107" s="73"/>
      <c r="MFS107" s="74"/>
      <c r="MFT107" s="74"/>
      <c r="MFU107" s="62"/>
      <c r="MFV107" s="75"/>
      <c r="MFW107" s="76"/>
      <c r="MFX107" s="216"/>
      <c r="MFY107" s="75"/>
      <c r="MFZ107" s="75"/>
      <c r="MGA107" s="204"/>
      <c r="MGB107" s="205"/>
      <c r="MGC107" s="72"/>
      <c r="MGD107" s="70"/>
      <c r="MGE107" s="73"/>
      <c r="MGF107" s="74"/>
      <c r="MGG107" s="74"/>
      <c r="MGH107" s="62"/>
      <c r="MGI107" s="75"/>
      <c r="MGJ107" s="76"/>
      <c r="MGK107" s="216"/>
      <c r="MGL107" s="75"/>
      <c r="MGM107" s="75"/>
      <c r="MGN107" s="204"/>
      <c r="MGO107" s="205"/>
      <c r="MGP107" s="72"/>
      <c r="MGQ107" s="70"/>
      <c r="MGR107" s="73"/>
      <c r="MGS107" s="74"/>
      <c r="MGT107" s="74"/>
      <c r="MGU107" s="62"/>
      <c r="MGV107" s="75"/>
      <c r="MGW107" s="76"/>
      <c r="MGX107" s="216"/>
      <c r="MGY107" s="75"/>
      <c r="MGZ107" s="75"/>
      <c r="MHA107" s="204"/>
      <c r="MHB107" s="205"/>
      <c r="MHC107" s="72"/>
      <c r="MHD107" s="70"/>
      <c r="MHE107" s="73"/>
      <c r="MHF107" s="74"/>
      <c r="MHG107" s="74"/>
      <c r="MHH107" s="62"/>
      <c r="MHI107" s="75"/>
      <c r="MHJ107" s="76"/>
      <c r="MHK107" s="216"/>
      <c r="MHL107" s="75"/>
      <c r="MHM107" s="75"/>
      <c r="MHN107" s="204"/>
      <c r="MHO107" s="205"/>
      <c r="MHP107" s="72"/>
      <c r="MHQ107" s="70"/>
      <c r="MHR107" s="73"/>
      <c r="MHS107" s="74"/>
      <c r="MHT107" s="74"/>
      <c r="MHU107" s="62"/>
      <c r="MHV107" s="75"/>
      <c r="MHW107" s="76"/>
      <c r="MHX107" s="216"/>
      <c r="MHY107" s="75"/>
      <c r="MHZ107" s="75"/>
      <c r="MIA107" s="204"/>
      <c r="MIB107" s="205"/>
      <c r="MIC107" s="72"/>
      <c r="MID107" s="70"/>
      <c r="MIE107" s="73"/>
      <c r="MIF107" s="74"/>
      <c r="MIG107" s="74"/>
      <c r="MIH107" s="62"/>
      <c r="MII107" s="75"/>
      <c r="MIJ107" s="76"/>
      <c r="MIK107" s="216"/>
      <c r="MIL107" s="75"/>
      <c r="MIM107" s="75"/>
      <c r="MIN107" s="204"/>
      <c r="MIO107" s="205"/>
      <c r="MIP107" s="72"/>
      <c r="MIQ107" s="70"/>
      <c r="MIR107" s="73"/>
      <c r="MIS107" s="74"/>
      <c r="MIT107" s="74"/>
      <c r="MIU107" s="62"/>
      <c r="MIV107" s="75"/>
      <c r="MIW107" s="76"/>
      <c r="MIX107" s="216"/>
      <c r="MIY107" s="75"/>
      <c r="MIZ107" s="75"/>
      <c r="MJA107" s="204"/>
      <c r="MJB107" s="205"/>
      <c r="MJC107" s="72"/>
      <c r="MJD107" s="70"/>
      <c r="MJE107" s="73"/>
      <c r="MJF107" s="74"/>
      <c r="MJG107" s="74"/>
      <c r="MJH107" s="62"/>
      <c r="MJI107" s="75"/>
      <c r="MJJ107" s="76"/>
      <c r="MJK107" s="216"/>
      <c r="MJL107" s="75"/>
      <c r="MJM107" s="75"/>
      <c r="MJN107" s="204"/>
      <c r="MJO107" s="205"/>
      <c r="MJP107" s="72"/>
      <c r="MJQ107" s="70"/>
      <c r="MJR107" s="73"/>
      <c r="MJS107" s="74"/>
      <c r="MJT107" s="74"/>
      <c r="MJU107" s="62"/>
      <c r="MJV107" s="75"/>
      <c r="MJW107" s="76"/>
      <c r="MJX107" s="216"/>
      <c r="MJY107" s="75"/>
      <c r="MJZ107" s="75"/>
      <c r="MKA107" s="204"/>
      <c r="MKB107" s="205"/>
      <c r="MKC107" s="72"/>
      <c r="MKD107" s="70"/>
      <c r="MKE107" s="73"/>
      <c r="MKF107" s="74"/>
      <c r="MKG107" s="74"/>
      <c r="MKH107" s="62"/>
      <c r="MKI107" s="75"/>
      <c r="MKJ107" s="76"/>
      <c r="MKK107" s="216"/>
      <c r="MKL107" s="75"/>
      <c r="MKM107" s="75"/>
      <c r="MKN107" s="204"/>
      <c r="MKO107" s="205"/>
      <c r="MKP107" s="72"/>
      <c r="MKQ107" s="70"/>
      <c r="MKR107" s="73"/>
      <c r="MKS107" s="74"/>
      <c r="MKT107" s="74"/>
      <c r="MKU107" s="62"/>
      <c r="MKV107" s="75"/>
      <c r="MKW107" s="76"/>
      <c r="MKX107" s="216"/>
      <c r="MKY107" s="75"/>
      <c r="MKZ107" s="75"/>
      <c r="MLA107" s="204"/>
      <c r="MLB107" s="205"/>
      <c r="MLC107" s="72"/>
      <c r="MLD107" s="70"/>
      <c r="MLE107" s="73"/>
      <c r="MLF107" s="74"/>
      <c r="MLG107" s="74"/>
      <c r="MLH107" s="62"/>
      <c r="MLI107" s="75"/>
      <c r="MLJ107" s="76"/>
      <c r="MLK107" s="216"/>
      <c r="MLL107" s="75"/>
      <c r="MLM107" s="75"/>
      <c r="MLN107" s="204"/>
      <c r="MLO107" s="205"/>
      <c r="MLP107" s="72"/>
      <c r="MLQ107" s="70"/>
      <c r="MLR107" s="73"/>
      <c r="MLS107" s="74"/>
      <c r="MLT107" s="74"/>
      <c r="MLU107" s="62"/>
      <c r="MLV107" s="75"/>
      <c r="MLW107" s="76"/>
      <c r="MLX107" s="216"/>
      <c r="MLY107" s="75"/>
      <c r="MLZ107" s="75"/>
      <c r="MMA107" s="204"/>
      <c r="MMB107" s="205"/>
      <c r="MMC107" s="72"/>
      <c r="MMD107" s="70"/>
      <c r="MME107" s="73"/>
      <c r="MMF107" s="74"/>
      <c r="MMG107" s="74"/>
      <c r="MMH107" s="62"/>
      <c r="MMI107" s="75"/>
      <c r="MMJ107" s="76"/>
      <c r="MMK107" s="216"/>
      <c r="MML107" s="75"/>
      <c r="MMM107" s="75"/>
      <c r="MMN107" s="204"/>
      <c r="MMO107" s="205"/>
      <c r="MMP107" s="72"/>
      <c r="MMQ107" s="70"/>
      <c r="MMR107" s="73"/>
      <c r="MMS107" s="74"/>
      <c r="MMT107" s="74"/>
      <c r="MMU107" s="62"/>
      <c r="MMV107" s="75"/>
      <c r="MMW107" s="76"/>
      <c r="MMX107" s="216"/>
      <c r="MMY107" s="75"/>
      <c r="MMZ107" s="75"/>
      <c r="MNA107" s="204"/>
      <c r="MNB107" s="205"/>
      <c r="MNC107" s="72"/>
      <c r="MND107" s="70"/>
      <c r="MNE107" s="73"/>
      <c r="MNF107" s="74"/>
      <c r="MNG107" s="74"/>
      <c r="MNH107" s="62"/>
      <c r="MNI107" s="75"/>
      <c r="MNJ107" s="76"/>
      <c r="MNK107" s="216"/>
      <c r="MNL107" s="75"/>
      <c r="MNM107" s="75"/>
      <c r="MNN107" s="204"/>
      <c r="MNO107" s="205"/>
      <c r="MNP107" s="72"/>
      <c r="MNQ107" s="70"/>
      <c r="MNR107" s="73"/>
      <c r="MNS107" s="74"/>
      <c r="MNT107" s="74"/>
      <c r="MNU107" s="62"/>
      <c r="MNV107" s="75"/>
      <c r="MNW107" s="76"/>
      <c r="MNX107" s="216"/>
      <c r="MNY107" s="75"/>
      <c r="MNZ107" s="75"/>
      <c r="MOA107" s="204"/>
      <c r="MOB107" s="205"/>
      <c r="MOC107" s="72"/>
      <c r="MOD107" s="70"/>
      <c r="MOE107" s="73"/>
      <c r="MOF107" s="74"/>
      <c r="MOG107" s="74"/>
      <c r="MOH107" s="62"/>
      <c r="MOI107" s="75"/>
      <c r="MOJ107" s="76"/>
      <c r="MOK107" s="216"/>
      <c r="MOL107" s="75"/>
      <c r="MOM107" s="75"/>
      <c r="MON107" s="204"/>
      <c r="MOO107" s="205"/>
      <c r="MOP107" s="72"/>
      <c r="MOQ107" s="70"/>
      <c r="MOR107" s="73"/>
      <c r="MOS107" s="74"/>
      <c r="MOT107" s="74"/>
      <c r="MOU107" s="62"/>
      <c r="MOV107" s="75"/>
      <c r="MOW107" s="76"/>
      <c r="MOX107" s="216"/>
      <c r="MOY107" s="75"/>
      <c r="MOZ107" s="75"/>
      <c r="MPA107" s="204"/>
      <c r="MPB107" s="205"/>
      <c r="MPC107" s="72"/>
      <c r="MPD107" s="70"/>
      <c r="MPE107" s="73"/>
      <c r="MPF107" s="74"/>
      <c r="MPG107" s="74"/>
      <c r="MPH107" s="62"/>
      <c r="MPI107" s="75"/>
      <c r="MPJ107" s="76"/>
      <c r="MPK107" s="216"/>
      <c r="MPL107" s="75"/>
      <c r="MPM107" s="75"/>
      <c r="MPN107" s="204"/>
      <c r="MPO107" s="205"/>
      <c r="MPP107" s="72"/>
      <c r="MPQ107" s="70"/>
      <c r="MPR107" s="73"/>
      <c r="MPS107" s="74"/>
      <c r="MPT107" s="74"/>
      <c r="MPU107" s="62"/>
      <c r="MPV107" s="75"/>
      <c r="MPW107" s="76"/>
      <c r="MPX107" s="216"/>
      <c r="MPY107" s="75"/>
      <c r="MPZ107" s="75"/>
      <c r="MQA107" s="204"/>
      <c r="MQB107" s="205"/>
      <c r="MQC107" s="72"/>
      <c r="MQD107" s="70"/>
      <c r="MQE107" s="73"/>
      <c r="MQF107" s="74"/>
      <c r="MQG107" s="74"/>
      <c r="MQH107" s="62"/>
      <c r="MQI107" s="75"/>
      <c r="MQJ107" s="76"/>
      <c r="MQK107" s="216"/>
      <c r="MQL107" s="75"/>
      <c r="MQM107" s="75"/>
      <c r="MQN107" s="204"/>
      <c r="MQO107" s="205"/>
      <c r="MQP107" s="72"/>
      <c r="MQQ107" s="70"/>
      <c r="MQR107" s="73"/>
      <c r="MQS107" s="74"/>
      <c r="MQT107" s="74"/>
      <c r="MQU107" s="62"/>
      <c r="MQV107" s="75"/>
      <c r="MQW107" s="76"/>
      <c r="MQX107" s="216"/>
      <c r="MQY107" s="75"/>
      <c r="MQZ107" s="75"/>
      <c r="MRA107" s="204"/>
      <c r="MRB107" s="205"/>
      <c r="MRC107" s="72"/>
      <c r="MRD107" s="70"/>
      <c r="MRE107" s="73"/>
      <c r="MRF107" s="74"/>
      <c r="MRG107" s="74"/>
      <c r="MRH107" s="62"/>
      <c r="MRI107" s="75"/>
      <c r="MRJ107" s="76"/>
      <c r="MRK107" s="216"/>
      <c r="MRL107" s="75"/>
      <c r="MRM107" s="75"/>
      <c r="MRN107" s="204"/>
      <c r="MRO107" s="205"/>
      <c r="MRP107" s="72"/>
      <c r="MRQ107" s="70"/>
      <c r="MRR107" s="73"/>
      <c r="MRS107" s="74"/>
      <c r="MRT107" s="74"/>
      <c r="MRU107" s="62"/>
      <c r="MRV107" s="75"/>
      <c r="MRW107" s="76"/>
      <c r="MRX107" s="216"/>
      <c r="MRY107" s="75"/>
      <c r="MRZ107" s="75"/>
      <c r="MSA107" s="204"/>
      <c r="MSB107" s="205"/>
      <c r="MSC107" s="72"/>
      <c r="MSD107" s="70"/>
      <c r="MSE107" s="73"/>
      <c r="MSF107" s="74"/>
      <c r="MSG107" s="74"/>
      <c r="MSH107" s="62"/>
      <c r="MSI107" s="75"/>
      <c r="MSJ107" s="76"/>
      <c r="MSK107" s="216"/>
      <c r="MSL107" s="75"/>
      <c r="MSM107" s="75"/>
      <c r="MSN107" s="204"/>
      <c r="MSO107" s="205"/>
      <c r="MSP107" s="72"/>
      <c r="MSQ107" s="70"/>
      <c r="MSR107" s="73"/>
      <c r="MSS107" s="74"/>
      <c r="MST107" s="74"/>
      <c r="MSU107" s="62"/>
      <c r="MSV107" s="75"/>
      <c r="MSW107" s="76"/>
      <c r="MSX107" s="216"/>
      <c r="MSY107" s="75"/>
      <c r="MSZ107" s="75"/>
      <c r="MTA107" s="204"/>
      <c r="MTB107" s="205"/>
      <c r="MTC107" s="72"/>
      <c r="MTD107" s="70"/>
      <c r="MTE107" s="73"/>
      <c r="MTF107" s="74"/>
      <c r="MTG107" s="74"/>
      <c r="MTH107" s="62"/>
      <c r="MTI107" s="75"/>
      <c r="MTJ107" s="76"/>
      <c r="MTK107" s="216"/>
      <c r="MTL107" s="75"/>
      <c r="MTM107" s="75"/>
      <c r="MTN107" s="204"/>
      <c r="MTO107" s="205"/>
      <c r="MTP107" s="72"/>
      <c r="MTQ107" s="70"/>
      <c r="MTR107" s="73"/>
      <c r="MTS107" s="74"/>
      <c r="MTT107" s="74"/>
      <c r="MTU107" s="62"/>
      <c r="MTV107" s="75"/>
      <c r="MTW107" s="76"/>
      <c r="MTX107" s="216"/>
      <c r="MTY107" s="75"/>
      <c r="MTZ107" s="75"/>
      <c r="MUA107" s="204"/>
      <c r="MUB107" s="205"/>
      <c r="MUC107" s="72"/>
      <c r="MUD107" s="70"/>
      <c r="MUE107" s="73"/>
      <c r="MUF107" s="74"/>
      <c r="MUG107" s="74"/>
      <c r="MUH107" s="62"/>
      <c r="MUI107" s="75"/>
      <c r="MUJ107" s="76"/>
      <c r="MUK107" s="216"/>
      <c r="MUL107" s="75"/>
      <c r="MUM107" s="75"/>
      <c r="MUN107" s="204"/>
      <c r="MUO107" s="205"/>
      <c r="MUP107" s="72"/>
      <c r="MUQ107" s="70"/>
      <c r="MUR107" s="73"/>
      <c r="MUS107" s="74"/>
      <c r="MUT107" s="74"/>
      <c r="MUU107" s="62"/>
      <c r="MUV107" s="75"/>
      <c r="MUW107" s="76"/>
      <c r="MUX107" s="216"/>
      <c r="MUY107" s="75"/>
      <c r="MUZ107" s="75"/>
      <c r="MVA107" s="204"/>
      <c r="MVB107" s="205"/>
      <c r="MVC107" s="72"/>
      <c r="MVD107" s="70"/>
      <c r="MVE107" s="73"/>
      <c r="MVF107" s="74"/>
      <c r="MVG107" s="74"/>
      <c r="MVH107" s="62"/>
      <c r="MVI107" s="75"/>
      <c r="MVJ107" s="76"/>
      <c r="MVK107" s="216"/>
      <c r="MVL107" s="75"/>
      <c r="MVM107" s="75"/>
      <c r="MVN107" s="204"/>
      <c r="MVO107" s="205"/>
      <c r="MVP107" s="72"/>
      <c r="MVQ107" s="70"/>
      <c r="MVR107" s="73"/>
      <c r="MVS107" s="74"/>
      <c r="MVT107" s="74"/>
      <c r="MVU107" s="62"/>
      <c r="MVV107" s="75"/>
      <c r="MVW107" s="76"/>
      <c r="MVX107" s="216"/>
      <c r="MVY107" s="75"/>
      <c r="MVZ107" s="75"/>
      <c r="MWA107" s="204"/>
      <c r="MWB107" s="205"/>
      <c r="MWC107" s="72"/>
      <c r="MWD107" s="70"/>
      <c r="MWE107" s="73"/>
      <c r="MWF107" s="74"/>
      <c r="MWG107" s="74"/>
      <c r="MWH107" s="62"/>
      <c r="MWI107" s="75"/>
      <c r="MWJ107" s="76"/>
      <c r="MWK107" s="216"/>
      <c r="MWL107" s="75"/>
      <c r="MWM107" s="75"/>
      <c r="MWN107" s="204"/>
      <c r="MWO107" s="205"/>
      <c r="MWP107" s="72"/>
      <c r="MWQ107" s="70"/>
      <c r="MWR107" s="73"/>
      <c r="MWS107" s="74"/>
      <c r="MWT107" s="74"/>
      <c r="MWU107" s="62"/>
      <c r="MWV107" s="75"/>
      <c r="MWW107" s="76"/>
      <c r="MWX107" s="216"/>
      <c r="MWY107" s="75"/>
      <c r="MWZ107" s="75"/>
      <c r="MXA107" s="204"/>
      <c r="MXB107" s="205"/>
      <c r="MXC107" s="72"/>
      <c r="MXD107" s="70"/>
      <c r="MXE107" s="73"/>
      <c r="MXF107" s="74"/>
      <c r="MXG107" s="74"/>
      <c r="MXH107" s="62"/>
      <c r="MXI107" s="75"/>
      <c r="MXJ107" s="76"/>
      <c r="MXK107" s="216"/>
      <c r="MXL107" s="75"/>
      <c r="MXM107" s="75"/>
      <c r="MXN107" s="204"/>
      <c r="MXO107" s="205"/>
      <c r="MXP107" s="72"/>
      <c r="MXQ107" s="70"/>
      <c r="MXR107" s="73"/>
      <c r="MXS107" s="74"/>
      <c r="MXT107" s="74"/>
      <c r="MXU107" s="62"/>
      <c r="MXV107" s="75"/>
      <c r="MXW107" s="76"/>
      <c r="MXX107" s="216"/>
      <c r="MXY107" s="75"/>
      <c r="MXZ107" s="75"/>
      <c r="MYA107" s="204"/>
      <c r="MYB107" s="205"/>
      <c r="MYC107" s="72"/>
      <c r="MYD107" s="70"/>
      <c r="MYE107" s="73"/>
      <c r="MYF107" s="74"/>
      <c r="MYG107" s="74"/>
      <c r="MYH107" s="62"/>
      <c r="MYI107" s="75"/>
      <c r="MYJ107" s="76"/>
      <c r="MYK107" s="216"/>
      <c r="MYL107" s="75"/>
      <c r="MYM107" s="75"/>
      <c r="MYN107" s="204"/>
      <c r="MYO107" s="205"/>
      <c r="MYP107" s="72"/>
      <c r="MYQ107" s="70"/>
      <c r="MYR107" s="73"/>
      <c r="MYS107" s="74"/>
      <c r="MYT107" s="74"/>
      <c r="MYU107" s="62"/>
      <c r="MYV107" s="75"/>
      <c r="MYW107" s="76"/>
      <c r="MYX107" s="216"/>
      <c r="MYY107" s="75"/>
      <c r="MYZ107" s="75"/>
      <c r="MZA107" s="204"/>
      <c r="MZB107" s="205"/>
      <c r="MZC107" s="72"/>
      <c r="MZD107" s="70"/>
      <c r="MZE107" s="73"/>
      <c r="MZF107" s="74"/>
      <c r="MZG107" s="74"/>
      <c r="MZH107" s="62"/>
      <c r="MZI107" s="75"/>
      <c r="MZJ107" s="76"/>
      <c r="MZK107" s="216"/>
      <c r="MZL107" s="75"/>
      <c r="MZM107" s="75"/>
      <c r="MZN107" s="204"/>
      <c r="MZO107" s="205"/>
      <c r="MZP107" s="72"/>
      <c r="MZQ107" s="70"/>
      <c r="MZR107" s="73"/>
      <c r="MZS107" s="74"/>
      <c r="MZT107" s="74"/>
      <c r="MZU107" s="62"/>
      <c r="MZV107" s="75"/>
      <c r="MZW107" s="76"/>
      <c r="MZX107" s="216"/>
      <c r="MZY107" s="75"/>
      <c r="MZZ107" s="75"/>
      <c r="NAA107" s="204"/>
      <c r="NAB107" s="205"/>
      <c r="NAC107" s="72"/>
      <c r="NAD107" s="70"/>
      <c r="NAE107" s="73"/>
      <c r="NAF107" s="74"/>
      <c r="NAG107" s="74"/>
      <c r="NAH107" s="62"/>
      <c r="NAI107" s="75"/>
      <c r="NAJ107" s="76"/>
      <c r="NAK107" s="216"/>
      <c r="NAL107" s="75"/>
      <c r="NAM107" s="75"/>
      <c r="NAN107" s="204"/>
      <c r="NAO107" s="205"/>
      <c r="NAP107" s="72"/>
      <c r="NAQ107" s="70"/>
      <c r="NAR107" s="73"/>
      <c r="NAS107" s="74"/>
      <c r="NAT107" s="74"/>
      <c r="NAU107" s="62"/>
      <c r="NAV107" s="75"/>
      <c r="NAW107" s="76"/>
      <c r="NAX107" s="216"/>
      <c r="NAY107" s="75"/>
      <c r="NAZ107" s="75"/>
      <c r="NBA107" s="204"/>
      <c r="NBB107" s="205"/>
      <c r="NBC107" s="72"/>
      <c r="NBD107" s="70"/>
      <c r="NBE107" s="73"/>
      <c r="NBF107" s="74"/>
      <c r="NBG107" s="74"/>
      <c r="NBH107" s="62"/>
      <c r="NBI107" s="75"/>
      <c r="NBJ107" s="76"/>
      <c r="NBK107" s="216"/>
      <c r="NBL107" s="75"/>
      <c r="NBM107" s="75"/>
      <c r="NBN107" s="204"/>
      <c r="NBO107" s="205"/>
      <c r="NBP107" s="72"/>
      <c r="NBQ107" s="70"/>
      <c r="NBR107" s="73"/>
      <c r="NBS107" s="74"/>
      <c r="NBT107" s="74"/>
      <c r="NBU107" s="62"/>
      <c r="NBV107" s="75"/>
      <c r="NBW107" s="76"/>
      <c r="NBX107" s="216"/>
      <c r="NBY107" s="75"/>
      <c r="NBZ107" s="75"/>
      <c r="NCA107" s="204"/>
      <c r="NCB107" s="205"/>
      <c r="NCC107" s="72"/>
      <c r="NCD107" s="70"/>
      <c r="NCE107" s="73"/>
      <c r="NCF107" s="74"/>
      <c r="NCG107" s="74"/>
      <c r="NCH107" s="62"/>
      <c r="NCI107" s="75"/>
      <c r="NCJ107" s="76"/>
      <c r="NCK107" s="216"/>
      <c r="NCL107" s="75"/>
      <c r="NCM107" s="75"/>
      <c r="NCN107" s="204"/>
      <c r="NCO107" s="205"/>
      <c r="NCP107" s="72"/>
      <c r="NCQ107" s="70"/>
      <c r="NCR107" s="73"/>
      <c r="NCS107" s="74"/>
      <c r="NCT107" s="74"/>
      <c r="NCU107" s="62"/>
      <c r="NCV107" s="75"/>
      <c r="NCW107" s="76"/>
      <c r="NCX107" s="216"/>
      <c r="NCY107" s="75"/>
      <c r="NCZ107" s="75"/>
      <c r="NDA107" s="204"/>
      <c r="NDB107" s="205"/>
      <c r="NDC107" s="72"/>
      <c r="NDD107" s="70"/>
      <c r="NDE107" s="73"/>
      <c r="NDF107" s="74"/>
      <c r="NDG107" s="74"/>
      <c r="NDH107" s="62"/>
      <c r="NDI107" s="75"/>
      <c r="NDJ107" s="76"/>
      <c r="NDK107" s="216"/>
      <c r="NDL107" s="75"/>
      <c r="NDM107" s="75"/>
      <c r="NDN107" s="204"/>
      <c r="NDO107" s="205"/>
      <c r="NDP107" s="72"/>
      <c r="NDQ107" s="70"/>
      <c r="NDR107" s="73"/>
      <c r="NDS107" s="74"/>
      <c r="NDT107" s="74"/>
      <c r="NDU107" s="62"/>
      <c r="NDV107" s="75"/>
      <c r="NDW107" s="76"/>
      <c r="NDX107" s="216"/>
      <c r="NDY107" s="75"/>
      <c r="NDZ107" s="75"/>
      <c r="NEA107" s="204"/>
      <c r="NEB107" s="205"/>
      <c r="NEC107" s="72"/>
      <c r="NED107" s="70"/>
      <c r="NEE107" s="73"/>
      <c r="NEF107" s="74"/>
      <c r="NEG107" s="74"/>
      <c r="NEH107" s="62"/>
      <c r="NEI107" s="75"/>
      <c r="NEJ107" s="76"/>
      <c r="NEK107" s="216"/>
      <c r="NEL107" s="75"/>
      <c r="NEM107" s="75"/>
      <c r="NEN107" s="204"/>
      <c r="NEO107" s="205"/>
      <c r="NEP107" s="72"/>
      <c r="NEQ107" s="70"/>
      <c r="NER107" s="73"/>
      <c r="NES107" s="74"/>
      <c r="NET107" s="74"/>
      <c r="NEU107" s="62"/>
      <c r="NEV107" s="75"/>
      <c r="NEW107" s="76"/>
      <c r="NEX107" s="216"/>
      <c r="NEY107" s="75"/>
      <c r="NEZ107" s="75"/>
      <c r="NFA107" s="204"/>
      <c r="NFB107" s="205"/>
      <c r="NFC107" s="72"/>
      <c r="NFD107" s="70"/>
      <c r="NFE107" s="73"/>
      <c r="NFF107" s="74"/>
      <c r="NFG107" s="74"/>
      <c r="NFH107" s="62"/>
      <c r="NFI107" s="75"/>
      <c r="NFJ107" s="76"/>
      <c r="NFK107" s="216"/>
      <c r="NFL107" s="75"/>
      <c r="NFM107" s="75"/>
      <c r="NFN107" s="204"/>
      <c r="NFO107" s="205"/>
      <c r="NFP107" s="72"/>
      <c r="NFQ107" s="70"/>
      <c r="NFR107" s="73"/>
      <c r="NFS107" s="74"/>
      <c r="NFT107" s="74"/>
      <c r="NFU107" s="62"/>
      <c r="NFV107" s="75"/>
      <c r="NFW107" s="76"/>
      <c r="NFX107" s="216"/>
      <c r="NFY107" s="75"/>
      <c r="NFZ107" s="75"/>
      <c r="NGA107" s="204"/>
      <c r="NGB107" s="205"/>
      <c r="NGC107" s="72"/>
      <c r="NGD107" s="70"/>
      <c r="NGE107" s="73"/>
      <c r="NGF107" s="74"/>
      <c r="NGG107" s="74"/>
      <c r="NGH107" s="62"/>
      <c r="NGI107" s="75"/>
      <c r="NGJ107" s="76"/>
      <c r="NGK107" s="216"/>
      <c r="NGL107" s="75"/>
      <c r="NGM107" s="75"/>
      <c r="NGN107" s="204"/>
      <c r="NGO107" s="205"/>
      <c r="NGP107" s="72"/>
      <c r="NGQ107" s="70"/>
      <c r="NGR107" s="73"/>
      <c r="NGS107" s="74"/>
      <c r="NGT107" s="74"/>
      <c r="NGU107" s="62"/>
      <c r="NGV107" s="75"/>
      <c r="NGW107" s="76"/>
      <c r="NGX107" s="216"/>
      <c r="NGY107" s="75"/>
      <c r="NGZ107" s="75"/>
      <c r="NHA107" s="204"/>
      <c r="NHB107" s="205"/>
      <c r="NHC107" s="72"/>
      <c r="NHD107" s="70"/>
      <c r="NHE107" s="73"/>
      <c r="NHF107" s="74"/>
      <c r="NHG107" s="74"/>
      <c r="NHH107" s="62"/>
      <c r="NHI107" s="75"/>
      <c r="NHJ107" s="76"/>
      <c r="NHK107" s="216"/>
      <c r="NHL107" s="75"/>
      <c r="NHM107" s="75"/>
      <c r="NHN107" s="204"/>
      <c r="NHO107" s="205"/>
      <c r="NHP107" s="72"/>
      <c r="NHQ107" s="70"/>
      <c r="NHR107" s="73"/>
      <c r="NHS107" s="74"/>
      <c r="NHT107" s="74"/>
      <c r="NHU107" s="62"/>
      <c r="NHV107" s="75"/>
      <c r="NHW107" s="76"/>
      <c r="NHX107" s="216"/>
      <c r="NHY107" s="75"/>
      <c r="NHZ107" s="75"/>
      <c r="NIA107" s="204"/>
      <c r="NIB107" s="205"/>
      <c r="NIC107" s="72"/>
      <c r="NID107" s="70"/>
      <c r="NIE107" s="73"/>
      <c r="NIF107" s="74"/>
      <c r="NIG107" s="74"/>
      <c r="NIH107" s="62"/>
      <c r="NII107" s="75"/>
      <c r="NIJ107" s="76"/>
      <c r="NIK107" s="216"/>
      <c r="NIL107" s="75"/>
      <c r="NIM107" s="75"/>
      <c r="NIN107" s="204"/>
      <c r="NIO107" s="205"/>
      <c r="NIP107" s="72"/>
      <c r="NIQ107" s="70"/>
      <c r="NIR107" s="73"/>
      <c r="NIS107" s="74"/>
      <c r="NIT107" s="74"/>
      <c r="NIU107" s="62"/>
      <c r="NIV107" s="75"/>
      <c r="NIW107" s="76"/>
      <c r="NIX107" s="216"/>
      <c r="NIY107" s="75"/>
      <c r="NIZ107" s="75"/>
      <c r="NJA107" s="204"/>
      <c r="NJB107" s="205"/>
      <c r="NJC107" s="72"/>
      <c r="NJD107" s="70"/>
      <c r="NJE107" s="73"/>
      <c r="NJF107" s="74"/>
      <c r="NJG107" s="74"/>
      <c r="NJH107" s="62"/>
      <c r="NJI107" s="75"/>
      <c r="NJJ107" s="76"/>
      <c r="NJK107" s="216"/>
      <c r="NJL107" s="75"/>
      <c r="NJM107" s="75"/>
      <c r="NJN107" s="204"/>
      <c r="NJO107" s="205"/>
      <c r="NJP107" s="72"/>
      <c r="NJQ107" s="70"/>
      <c r="NJR107" s="73"/>
      <c r="NJS107" s="74"/>
      <c r="NJT107" s="74"/>
      <c r="NJU107" s="62"/>
      <c r="NJV107" s="75"/>
      <c r="NJW107" s="76"/>
      <c r="NJX107" s="216"/>
      <c r="NJY107" s="75"/>
      <c r="NJZ107" s="75"/>
      <c r="NKA107" s="204"/>
      <c r="NKB107" s="205"/>
      <c r="NKC107" s="72"/>
      <c r="NKD107" s="70"/>
      <c r="NKE107" s="73"/>
      <c r="NKF107" s="74"/>
      <c r="NKG107" s="74"/>
      <c r="NKH107" s="62"/>
      <c r="NKI107" s="75"/>
      <c r="NKJ107" s="76"/>
      <c r="NKK107" s="216"/>
      <c r="NKL107" s="75"/>
      <c r="NKM107" s="75"/>
      <c r="NKN107" s="204"/>
      <c r="NKO107" s="205"/>
      <c r="NKP107" s="72"/>
      <c r="NKQ107" s="70"/>
      <c r="NKR107" s="73"/>
      <c r="NKS107" s="74"/>
      <c r="NKT107" s="74"/>
      <c r="NKU107" s="62"/>
      <c r="NKV107" s="75"/>
      <c r="NKW107" s="76"/>
      <c r="NKX107" s="216"/>
      <c r="NKY107" s="75"/>
      <c r="NKZ107" s="75"/>
      <c r="NLA107" s="204"/>
      <c r="NLB107" s="205"/>
      <c r="NLC107" s="72"/>
      <c r="NLD107" s="70"/>
      <c r="NLE107" s="73"/>
      <c r="NLF107" s="74"/>
      <c r="NLG107" s="74"/>
      <c r="NLH107" s="62"/>
      <c r="NLI107" s="75"/>
      <c r="NLJ107" s="76"/>
      <c r="NLK107" s="216"/>
      <c r="NLL107" s="75"/>
      <c r="NLM107" s="75"/>
      <c r="NLN107" s="204"/>
      <c r="NLO107" s="205"/>
      <c r="NLP107" s="72"/>
      <c r="NLQ107" s="70"/>
      <c r="NLR107" s="73"/>
      <c r="NLS107" s="74"/>
      <c r="NLT107" s="74"/>
      <c r="NLU107" s="62"/>
      <c r="NLV107" s="75"/>
      <c r="NLW107" s="76"/>
      <c r="NLX107" s="216"/>
      <c r="NLY107" s="75"/>
      <c r="NLZ107" s="75"/>
      <c r="NMA107" s="204"/>
      <c r="NMB107" s="205"/>
      <c r="NMC107" s="72"/>
      <c r="NMD107" s="70"/>
      <c r="NME107" s="73"/>
      <c r="NMF107" s="74"/>
      <c r="NMG107" s="74"/>
      <c r="NMH107" s="62"/>
      <c r="NMI107" s="75"/>
      <c r="NMJ107" s="76"/>
      <c r="NMK107" s="216"/>
      <c r="NML107" s="75"/>
      <c r="NMM107" s="75"/>
      <c r="NMN107" s="204"/>
      <c r="NMO107" s="205"/>
      <c r="NMP107" s="72"/>
      <c r="NMQ107" s="70"/>
      <c r="NMR107" s="73"/>
      <c r="NMS107" s="74"/>
      <c r="NMT107" s="74"/>
      <c r="NMU107" s="62"/>
      <c r="NMV107" s="75"/>
      <c r="NMW107" s="76"/>
      <c r="NMX107" s="216"/>
      <c r="NMY107" s="75"/>
      <c r="NMZ107" s="75"/>
      <c r="NNA107" s="204"/>
      <c r="NNB107" s="205"/>
      <c r="NNC107" s="72"/>
      <c r="NND107" s="70"/>
      <c r="NNE107" s="73"/>
      <c r="NNF107" s="74"/>
      <c r="NNG107" s="74"/>
      <c r="NNH107" s="62"/>
      <c r="NNI107" s="75"/>
      <c r="NNJ107" s="76"/>
      <c r="NNK107" s="216"/>
      <c r="NNL107" s="75"/>
      <c r="NNM107" s="75"/>
      <c r="NNN107" s="204"/>
      <c r="NNO107" s="205"/>
      <c r="NNP107" s="72"/>
      <c r="NNQ107" s="70"/>
      <c r="NNR107" s="73"/>
      <c r="NNS107" s="74"/>
      <c r="NNT107" s="74"/>
      <c r="NNU107" s="62"/>
      <c r="NNV107" s="75"/>
      <c r="NNW107" s="76"/>
      <c r="NNX107" s="216"/>
      <c r="NNY107" s="75"/>
      <c r="NNZ107" s="75"/>
      <c r="NOA107" s="204"/>
      <c r="NOB107" s="205"/>
      <c r="NOC107" s="72"/>
      <c r="NOD107" s="70"/>
      <c r="NOE107" s="73"/>
      <c r="NOF107" s="74"/>
      <c r="NOG107" s="74"/>
      <c r="NOH107" s="62"/>
      <c r="NOI107" s="75"/>
      <c r="NOJ107" s="76"/>
      <c r="NOK107" s="216"/>
      <c r="NOL107" s="75"/>
      <c r="NOM107" s="75"/>
      <c r="NON107" s="204"/>
      <c r="NOO107" s="205"/>
      <c r="NOP107" s="72"/>
      <c r="NOQ107" s="70"/>
      <c r="NOR107" s="73"/>
      <c r="NOS107" s="74"/>
      <c r="NOT107" s="74"/>
      <c r="NOU107" s="62"/>
      <c r="NOV107" s="75"/>
      <c r="NOW107" s="76"/>
      <c r="NOX107" s="216"/>
      <c r="NOY107" s="75"/>
      <c r="NOZ107" s="75"/>
      <c r="NPA107" s="204"/>
      <c r="NPB107" s="205"/>
      <c r="NPC107" s="72"/>
      <c r="NPD107" s="70"/>
      <c r="NPE107" s="73"/>
      <c r="NPF107" s="74"/>
      <c r="NPG107" s="74"/>
      <c r="NPH107" s="62"/>
      <c r="NPI107" s="75"/>
      <c r="NPJ107" s="76"/>
      <c r="NPK107" s="216"/>
      <c r="NPL107" s="75"/>
      <c r="NPM107" s="75"/>
      <c r="NPN107" s="204"/>
      <c r="NPO107" s="205"/>
      <c r="NPP107" s="72"/>
      <c r="NPQ107" s="70"/>
      <c r="NPR107" s="73"/>
      <c r="NPS107" s="74"/>
      <c r="NPT107" s="74"/>
      <c r="NPU107" s="62"/>
      <c r="NPV107" s="75"/>
      <c r="NPW107" s="76"/>
      <c r="NPX107" s="216"/>
      <c r="NPY107" s="75"/>
      <c r="NPZ107" s="75"/>
      <c r="NQA107" s="204"/>
      <c r="NQB107" s="205"/>
      <c r="NQC107" s="72"/>
      <c r="NQD107" s="70"/>
      <c r="NQE107" s="73"/>
      <c r="NQF107" s="74"/>
      <c r="NQG107" s="74"/>
      <c r="NQH107" s="62"/>
      <c r="NQI107" s="75"/>
      <c r="NQJ107" s="76"/>
      <c r="NQK107" s="216"/>
      <c r="NQL107" s="75"/>
      <c r="NQM107" s="75"/>
      <c r="NQN107" s="204"/>
      <c r="NQO107" s="205"/>
      <c r="NQP107" s="72"/>
      <c r="NQQ107" s="70"/>
      <c r="NQR107" s="73"/>
      <c r="NQS107" s="74"/>
      <c r="NQT107" s="74"/>
      <c r="NQU107" s="62"/>
      <c r="NQV107" s="75"/>
      <c r="NQW107" s="76"/>
      <c r="NQX107" s="216"/>
      <c r="NQY107" s="75"/>
      <c r="NQZ107" s="75"/>
      <c r="NRA107" s="204"/>
      <c r="NRB107" s="205"/>
      <c r="NRC107" s="72"/>
      <c r="NRD107" s="70"/>
      <c r="NRE107" s="73"/>
      <c r="NRF107" s="74"/>
      <c r="NRG107" s="74"/>
      <c r="NRH107" s="62"/>
      <c r="NRI107" s="75"/>
      <c r="NRJ107" s="76"/>
      <c r="NRK107" s="216"/>
      <c r="NRL107" s="75"/>
      <c r="NRM107" s="75"/>
      <c r="NRN107" s="204"/>
      <c r="NRO107" s="205"/>
      <c r="NRP107" s="72"/>
      <c r="NRQ107" s="70"/>
      <c r="NRR107" s="73"/>
      <c r="NRS107" s="74"/>
      <c r="NRT107" s="74"/>
      <c r="NRU107" s="62"/>
      <c r="NRV107" s="75"/>
      <c r="NRW107" s="76"/>
      <c r="NRX107" s="216"/>
      <c r="NRY107" s="75"/>
      <c r="NRZ107" s="75"/>
      <c r="NSA107" s="204"/>
      <c r="NSB107" s="205"/>
      <c r="NSC107" s="72"/>
      <c r="NSD107" s="70"/>
      <c r="NSE107" s="73"/>
      <c r="NSF107" s="74"/>
      <c r="NSG107" s="74"/>
      <c r="NSH107" s="62"/>
      <c r="NSI107" s="75"/>
      <c r="NSJ107" s="76"/>
      <c r="NSK107" s="216"/>
      <c r="NSL107" s="75"/>
      <c r="NSM107" s="75"/>
      <c r="NSN107" s="204"/>
      <c r="NSO107" s="205"/>
      <c r="NSP107" s="72"/>
      <c r="NSQ107" s="70"/>
      <c r="NSR107" s="73"/>
      <c r="NSS107" s="74"/>
      <c r="NST107" s="74"/>
      <c r="NSU107" s="62"/>
      <c r="NSV107" s="75"/>
      <c r="NSW107" s="76"/>
      <c r="NSX107" s="216"/>
      <c r="NSY107" s="75"/>
      <c r="NSZ107" s="75"/>
      <c r="NTA107" s="204"/>
      <c r="NTB107" s="205"/>
      <c r="NTC107" s="72"/>
      <c r="NTD107" s="70"/>
      <c r="NTE107" s="73"/>
      <c r="NTF107" s="74"/>
      <c r="NTG107" s="74"/>
      <c r="NTH107" s="62"/>
      <c r="NTI107" s="75"/>
      <c r="NTJ107" s="76"/>
      <c r="NTK107" s="216"/>
      <c r="NTL107" s="75"/>
      <c r="NTM107" s="75"/>
      <c r="NTN107" s="204"/>
      <c r="NTO107" s="205"/>
      <c r="NTP107" s="72"/>
      <c r="NTQ107" s="70"/>
      <c r="NTR107" s="73"/>
      <c r="NTS107" s="74"/>
      <c r="NTT107" s="74"/>
      <c r="NTU107" s="62"/>
      <c r="NTV107" s="75"/>
      <c r="NTW107" s="76"/>
      <c r="NTX107" s="216"/>
      <c r="NTY107" s="75"/>
      <c r="NTZ107" s="75"/>
      <c r="NUA107" s="204"/>
      <c r="NUB107" s="205"/>
      <c r="NUC107" s="72"/>
      <c r="NUD107" s="70"/>
      <c r="NUE107" s="73"/>
      <c r="NUF107" s="74"/>
      <c r="NUG107" s="74"/>
      <c r="NUH107" s="62"/>
      <c r="NUI107" s="75"/>
      <c r="NUJ107" s="76"/>
      <c r="NUK107" s="216"/>
      <c r="NUL107" s="75"/>
      <c r="NUM107" s="75"/>
      <c r="NUN107" s="204"/>
      <c r="NUO107" s="205"/>
      <c r="NUP107" s="72"/>
      <c r="NUQ107" s="70"/>
      <c r="NUR107" s="73"/>
      <c r="NUS107" s="74"/>
      <c r="NUT107" s="74"/>
      <c r="NUU107" s="62"/>
      <c r="NUV107" s="75"/>
      <c r="NUW107" s="76"/>
      <c r="NUX107" s="216"/>
      <c r="NUY107" s="75"/>
      <c r="NUZ107" s="75"/>
      <c r="NVA107" s="204"/>
      <c r="NVB107" s="205"/>
      <c r="NVC107" s="72"/>
      <c r="NVD107" s="70"/>
      <c r="NVE107" s="73"/>
      <c r="NVF107" s="74"/>
      <c r="NVG107" s="74"/>
      <c r="NVH107" s="62"/>
      <c r="NVI107" s="75"/>
      <c r="NVJ107" s="76"/>
      <c r="NVK107" s="216"/>
      <c r="NVL107" s="75"/>
      <c r="NVM107" s="75"/>
      <c r="NVN107" s="204"/>
      <c r="NVO107" s="205"/>
      <c r="NVP107" s="72"/>
      <c r="NVQ107" s="70"/>
      <c r="NVR107" s="73"/>
      <c r="NVS107" s="74"/>
      <c r="NVT107" s="74"/>
      <c r="NVU107" s="62"/>
      <c r="NVV107" s="75"/>
      <c r="NVW107" s="76"/>
      <c r="NVX107" s="216"/>
      <c r="NVY107" s="75"/>
      <c r="NVZ107" s="75"/>
      <c r="NWA107" s="204"/>
      <c r="NWB107" s="205"/>
      <c r="NWC107" s="72"/>
      <c r="NWD107" s="70"/>
      <c r="NWE107" s="73"/>
      <c r="NWF107" s="74"/>
      <c r="NWG107" s="74"/>
      <c r="NWH107" s="62"/>
      <c r="NWI107" s="75"/>
      <c r="NWJ107" s="76"/>
      <c r="NWK107" s="216"/>
      <c r="NWL107" s="75"/>
      <c r="NWM107" s="75"/>
      <c r="NWN107" s="204"/>
      <c r="NWO107" s="205"/>
      <c r="NWP107" s="72"/>
      <c r="NWQ107" s="70"/>
      <c r="NWR107" s="73"/>
      <c r="NWS107" s="74"/>
      <c r="NWT107" s="74"/>
      <c r="NWU107" s="62"/>
      <c r="NWV107" s="75"/>
      <c r="NWW107" s="76"/>
      <c r="NWX107" s="216"/>
      <c r="NWY107" s="75"/>
      <c r="NWZ107" s="75"/>
      <c r="NXA107" s="204"/>
      <c r="NXB107" s="205"/>
      <c r="NXC107" s="72"/>
      <c r="NXD107" s="70"/>
      <c r="NXE107" s="73"/>
      <c r="NXF107" s="74"/>
      <c r="NXG107" s="74"/>
      <c r="NXH107" s="62"/>
      <c r="NXI107" s="75"/>
      <c r="NXJ107" s="76"/>
      <c r="NXK107" s="216"/>
      <c r="NXL107" s="75"/>
      <c r="NXM107" s="75"/>
      <c r="NXN107" s="204"/>
      <c r="NXO107" s="205"/>
      <c r="NXP107" s="72"/>
      <c r="NXQ107" s="70"/>
      <c r="NXR107" s="73"/>
      <c r="NXS107" s="74"/>
      <c r="NXT107" s="74"/>
      <c r="NXU107" s="62"/>
      <c r="NXV107" s="75"/>
      <c r="NXW107" s="76"/>
      <c r="NXX107" s="216"/>
      <c r="NXY107" s="75"/>
      <c r="NXZ107" s="75"/>
      <c r="NYA107" s="204"/>
      <c r="NYB107" s="205"/>
      <c r="NYC107" s="72"/>
      <c r="NYD107" s="70"/>
      <c r="NYE107" s="73"/>
      <c r="NYF107" s="74"/>
      <c r="NYG107" s="74"/>
      <c r="NYH107" s="62"/>
      <c r="NYI107" s="75"/>
      <c r="NYJ107" s="76"/>
      <c r="NYK107" s="216"/>
      <c r="NYL107" s="75"/>
      <c r="NYM107" s="75"/>
      <c r="NYN107" s="204"/>
      <c r="NYO107" s="205"/>
      <c r="NYP107" s="72"/>
      <c r="NYQ107" s="70"/>
      <c r="NYR107" s="73"/>
      <c r="NYS107" s="74"/>
      <c r="NYT107" s="74"/>
      <c r="NYU107" s="62"/>
      <c r="NYV107" s="75"/>
      <c r="NYW107" s="76"/>
      <c r="NYX107" s="216"/>
      <c r="NYY107" s="75"/>
      <c r="NYZ107" s="75"/>
      <c r="NZA107" s="204"/>
      <c r="NZB107" s="205"/>
      <c r="NZC107" s="72"/>
      <c r="NZD107" s="70"/>
      <c r="NZE107" s="73"/>
      <c r="NZF107" s="74"/>
      <c r="NZG107" s="74"/>
      <c r="NZH107" s="62"/>
      <c r="NZI107" s="75"/>
      <c r="NZJ107" s="76"/>
      <c r="NZK107" s="216"/>
      <c r="NZL107" s="75"/>
      <c r="NZM107" s="75"/>
      <c r="NZN107" s="204"/>
      <c r="NZO107" s="205"/>
      <c r="NZP107" s="72"/>
      <c r="NZQ107" s="70"/>
      <c r="NZR107" s="73"/>
      <c r="NZS107" s="74"/>
      <c r="NZT107" s="74"/>
      <c r="NZU107" s="62"/>
      <c r="NZV107" s="75"/>
      <c r="NZW107" s="76"/>
      <c r="NZX107" s="216"/>
      <c r="NZY107" s="75"/>
      <c r="NZZ107" s="75"/>
      <c r="OAA107" s="204"/>
      <c r="OAB107" s="205"/>
      <c r="OAC107" s="72"/>
      <c r="OAD107" s="70"/>
      <c r="OAE107" s="73"/>
      <c r="OAF107" s="74"/>
      <c r="OAG107" s="74"/>
      <c r="OAH107" s="62"/>
      <c r="OAI107" s="75"/>
      <c r="OAJ107" s="76"/>
      <c r="OAK107" s="216"/>
      <c r="OAL107" s="75"/>
      <c r="OAM107" s="75"/>
      <c r="OAN107" s="204"/>
      <c r="OAO107" s="205"/>
      <c r="OAP107" s="72"/>
      <c r="OAQ107" s="70"/>
      <c r="OAR107" s="73"/>
      <c r="OAS107" s="74"/>
      <c r="OAT107" s="74"/>
      <c r="OAU107" s="62"/>
      <c r="OAV107" s="75"/>
      <c r="OAW107" s="76"/>
      <c r="OAX107" s="216"/>
      <c r="OAY107" s="75"/>
      <c r="OAZ107" s="75"/>
      <c r="OBA107" s="204"/>
      <c r="OBB107" s="205"/>
      <c r="OBC107" s="72"/>
      <c r="OBD107" s="70"/>
      <c r="OBE107" s="73"/>
      <c r="OBF107" s="74"/>
      <c r="OBG107" s="74"/>
      <c r="OBH107" s="62"/>
      <c r="OBI107" s="75"/>
      <c r="OBJ107" s="76"/>
      <c r="OBK107" s="216"/>
      <c r="OBL107" s="75"/>
      <c r="OBM107" s="75"/>
      <c r="OBN107" s="204"/>
      <c r="OBO107" s="205"/>
      <c r="OBP107" s="72"/>
      <c r="OBQ107" s="70"/>
      <c r="OBR107" s="73"/>
      <c r="OBS107" s="74"/>
      <c r="OBT107" s="74"/>
      <c r="OBU107" s="62"/>
      <c r="OBV107" s="75"/>
      <c r="OBW107" s="76"/>
      <c r="OBX107" s="216"/>
      <c r="OBY107" s="75"/>
      <c r="OBZ107" s="75"/>
      <c r="OCA107" s="204"/>
      <c r="OCB107" s="205"/>
      <c r="OCC107" s="72"/>
      <c r="OCD107" s="70"/>
      <c r="OCE107" s="73"/>
      <c r="OCF107" s="74"/>
      <c r="OCG107" s="74"/>
      <c r="OCH107" s="62"/>
      <c r="OCI107" s="75"/>
      <c r="OCJ107" s="76"/>
      <c r="OCK107" s="216"/>
      <c r="OCL107" s="75"/>
      <c r="OCM107" s="75"/>
      <c r="OCN107" s="204"/>
      <c r="OCO107" s="205"/>
      <c r="OCP107" s="72"/>
      <c r="OCQ107" s="70"/>
      <c r="OCR107" s="73"/>
      <c r="OCS107" s="74"/>
      <c r="OCT107" s="74"/>
      <c r="OCU107" s="62"/>
      <c r="OCV107" s="75"/>
      <c r="OCW107" s="76"/>
      <c r="OCX107" s="216"/>
      <c r="OCY107" s="75"/>
      <c r="OCZ107" s="75"/>
      <c r="ODA107" s="204"/>
      <c r="ODB107" s="205"/>
      <c r="ODC107" s="72"/>
      <c r="ODD107" s="70"/>
      <c r="ODE107" s="73"/>
      <c r="ODF107" s="74"/>
      <c r="ODG107" s="74"/>
      <c r="ODH107" s="62"/>
      <c r="ODI107" s="75"/>
      <c r="ODJ107" s="76"/>
      <c r="ODK107" s="216"/>
      <c r="ODL107" s="75"/>
      <c r="ODM107" s="75"/>
      <c r="ODN107" s="204"/>
      <c r="ODO107" s="205"/>
      <c r="ODP107" s="72"/>
      <c r="ODQ107" s="70"/>
      <c r="ODR107" s="73"/>
      <c r="ODS107" s="74"/>
      <c r="ODT107" s="74"/>
      <c r="ODU107" s="62"/>
      <c r="ODV107" s="75"/>
      <c r="ODW107" s="76"/>
      <c r="ODX107" s="216"/>
      <c r="ODY107" s="75"/>
      <c r="ODZ107" s="75"/>
      <c r="OEA107" s="204"/>
      <c r="OEB107" s="205"/>
      <c r="OEC107" s="72"/>
      <c r="OED107" s="70"/>
      <c r="OEE107" s="73"/>
      <c r="OEF107" s="74"/>
      <c r="OEG107" s="74"/>
      <c r="OEH107" s="62"/>
      <c r="OEI107" s="75"/>
      <c r="OEJ107" s="76"/>
      <c r="OEK107" s="216"/>
      <c r="OEL107" s="75"/>
      <c r="OEM107" s="75"/>
      <c r="OEN107" s="204"/>
      <c r="OEO107" s="205"/>
      <c r="OEP107" s="72"/>
      <c r="OEQ107" s="70"/>
      <c r="OER107" s="73"/>
      <c r="OES107" s="74"/>
      <c r="OET107" s="74"/>
      <c r="OEU107" s="62"/>
      <c r="OEV107" s="75"/>
      <c r="OEW107" s="76"/>
      <c r="OEX107" s="216"/>
      <c r="OEY107" s="75"/>
      <c r="OEZ107" s="75"/>
      <c r="OFA107" s="204"/>
      <c r="OFB107" s="205"/>
      <c r="OFC107" s="72"/>
      <c r="OFD107" s="70"/>
      <c r="OFE107" s="73"/>
      <c r="OFF107" s="74"/>
      <c r="OFG107" s="74"/>
      <c r="OFH107" s="62"/>
      <c r="OFI107" s="75"/>
      <c r="OFJ107" s="76"/>
      <c r="OFK107" s="216"/>
      <c r="OFL107" s="75"/>
      <c r="OFM107" s="75"/>
      <c r="OFN107" s="204"/>
      <c r="OFO107" s="205"/>
      <c r="OFP107" s="72"/>
      <c r="OFQ107" s="70"/>
      <c r="OFR107" s="73"/>
      <c r="OFS107" s="74"/>
      <c r="OFT107" s="74"/>
      <c r="OFU107" s="62"/>
      <c r="OFV107" s="75"/>
      <c r="OFW107" s="76"/>
      <c r="OFX107" s="216"/>
      <c r="OFY107" s="75"/>
      <c r="OFZ107" s="75"/>
      <c r="OGA107" s="204"/>
      <c r="OGB107" s="205"/>
      <c r="OGC107" s="72"/>
      <c r="OGD107" s="70"/>
      <c r="OGE107" s="73"/>
      <c r="OGF107" s="74"/>
      <c r="OGG107" s="74"/>
      <c r="OGH107" s="62"/>
      <c r="OGI107" s="75"/>
      <c r="OGJ107" s="76"/>
      <c r="OGK107" s="216"/>
      <c r="OGL107" s="75"/>
      <c r="OGM107" s="75"/>
      <c r="OGN107" s="204"/>
      <c r="OGO107" s="205"/>
      <c r="OGP107" s="72"/>
      <c r="OGQ107" s="70"/>
      <c r="OGR107" s="73"/>
      <c r="OGS107" s="74"/>
      <c r="OGT107" s="74"/>
      <c r="OGU107" s="62"/>
      <c r="OGV107" s="75"/>
      <c r="OGW107" s="76"/>
      <c r="OGX107" s="216"/>
      <c r="OGY107" s="75"/>
      <c r="OGZ107" s="75"/>
      <c r="OHA107" s="204"/>
      <c r="OHB107" s="205"/>
      <c r="OHC107" s="72"/>
      <c r="OHD107" s="70"/>
      <c r="OHE107" s="73"/>
      <c r="OHF107" s="74"/>
      <c r="OHG107" s="74"/>
      <c r="OHH107" s="62"/>
      <c r="OHI107" s="75"/>
      <c r="OHJ107" s="76"/>
      <c r="OHK107" s="216"/>
      <c r="OHL107" s="75"/>
      <c r="OHM107" s="75"/>
      <c r="OHN107" s="204"/>
      <c r="OHO107" s="205"/>
      <c r="OHP107" s="72"/>
      <c r="OHQ107" s="70"/>
      <c r="OHR107" s="73"/>
      <c r="OHS107" s="74"/>
      <c r="OHT107" s="74"/>
      <c r="OHU107" s="62"/>
      <c r="OHV107" s="75"/>
      <c r="OHW107" s="76"/>
      <c r="OHX107" s="216"/>
      <c r="OHY107" s="75"/>
      <c r="OHZ107" s="75"/>
      <c r="OIA107" s="204"/>
      <c r="OIB107" s="205"/>
      <c r="OIC107" s="72"/>
      <c r="OID107" s="70"/>
      <c r="OIE107" s="73"/>
      <c r="OIF107" s="74"/>
      <c r="OIG107" s="74"/>
      <c r="OIH107" s="62"/>
      <c r="OII107" s="75"/>
      <c r="OIJ107" s="76"/>
      <c r="OIK107" s="216"/>
      <c r="OIL107" s="75"/>
      <c r="OIM107" s="75"/>
      <c r="OIN107" s="204"/>
      <c r="OIO107" s="205"/>
      <c r="OIP107" s="72"/>
      <c r="OIQ107" s="70"/>
      <c r="OIR107" s="73"/>
      <c r="OIS107" s="74"/>
      <c r="OIT107" s="74"/>
      <c r="OIU107" s="62"/>
      <c r="OIV107" s="75"/>
      <c r="OIW107" s="76"/>
      <c r="OIX107" s="216"/>
      <c r="OIY107" s="75"/>
      <c r="OIZ107" s="75"/>
      <c r="OJA107" s="204"/>
      <c r="OJB107" s="205"/>
      <c r="OJC107" s="72"/>
      <c r="OJD107" s="70"/>
      <c r="OJE107" s="73"/>
      <c r="OJF107" s="74"/>
      <c r="OJG107" s="74"/>
      <c r="OJH107" s="62"/>
      <c r="OJI107" s="75"/>
      <c r="OJJ107" s="76"/>
      <c r="OJK107" s="216"/>
      <c r="OJL107" s="75"/>
      <c r="OJM107" s="75"/>
      <c r="OJN107" s="204"/>
      <c r="OJO107" s="205"/>
      <c r="OJP107" s="72"/>
      <c r="OJQ107" s="70"/>
      <c r="OJR107" s="73"/>
      <c r="OJS107" s="74"/>
      <c r="OJT107" s="74"/>
      <c r="OJU107" s="62"/>
      <c r="OJV107" s="75"/>
      <c r="OJW107" s="76"/>
      <c r="OJX107" s="216"/>
      <c r="OJY107" s="75"/>
      <c r="OJZ107" s="75"/>
      <c r="OKA107" s="204"/>
      <c r="OKB107" s="205"/>
      <c r="OKC107" s="72"/>
      <c r="OKD107" s="70"/>
      <c r="OKE107" s="73"/>
      <c r="OKF107" s="74"/>
      <c r="OKG107" s="74"/>
      <c r="OKH107" s="62"/>
      <c r="OKI107" s="75"/>
      <c r="OKJ107" s="76"/>
      <c r="OKK107" s="216"/>
      <c r="OKL107" s="75"/>
      <c r="OKM107" s="75"/>
      <c r="OKN107" s="204"/>
      <c r="OKO107" s="205"/>
      <c r="OKP107" s="72"/>
      <c r="OKQ107" s="70"/>
      <c r="OKR107" s="73"/>
      <c r="OKS107" s="74"/>
      <c r="OKT107" s="74"/>
      <c r="OKU107" s="62"/>
      <c r="OKV107" s="75"/>
      <c r="OKW107" s="76"/>
      <c r="OKX107" s="216"/>
      <c r="OKY107" s="75"/>
      <c r="OKZ107" s="75"/>
      <c r="OLA107" s="204"/>
      <c r="OLB107" s="205"/>
      <c r="OLC107" s="72"/>
      <c r="OLD107" s="70"/>
      <c r="OLE107" s="73"/>
      <c r="OLF107" s="74"/>
      <c r="OLG107" s="74"/>
      <c r="OLH107" s="62"/>
      <c r="OLI107" s="75"/>
      <c r="OLJ107" s="76"/>
      <c r="OLK107" s="216"/>
      <c r="OLL107" s="75"/>
      <c r="OLM107" s="75"/>
      <c r="OLN107" s="204"/>
      <c r="OLO107" s="205"/>
      <c r="OLP107" s="72"/>
      <c r="OLQ107" s="70"/>
      <c r="OLR107" s="73"/>
      <c r="OLS107" s="74"/>
      <c r="OLT107" s="74"/>
      <c r="OLU107" s="62"/>
      <c r="OLV107" s="75"/>
      <c r="OLW107" s="76"/>
      <c r="OLX107" s="216"/>
      <c r="OLY107" s="75"/>
      <c r="OLZ107" s="75"/>
      <c r="OMA107" s="204"/>
      <c r="OMB107" s="205"/>
      <c r="OMC107" s="72"/>
      <c r="OMD107" s="70"/>
      <c r="OME107" s="73"/>
      <c r="OMF107" s="74"/>
      <c r="OMG107" s="74"/>
      <c r="OMH107" s="62"/>
      <c r="OMI107" s="75"/>
      <c r="OMJ107" s="76"/>
      <c r="OMK107" s="216"/>
      <c r="OML107" s="75"/>
      <c r="OMM107" s="75"/>
      <c r="OMN107" s="204"/>
      <c r="OMO107" s="205"/>
      <c r="OMP107" s="72"/>
      <c r="OMQ107" s="70"/>
      <c r="OMR107" s="73"/>
      <c r="OMS107" s="74"/>
      <c r="OMT107" s="74"/>
      <c r="OMU107" s="62"/>
      <c r="OMV107" s="75"/>
      <c r="OMW107" s="76"/>
      <c r="OMX107" s="216"/>
      <c r="OMY107" s="75"/>
      <c r="OMZ107" s="75"/>
      <c r="ONA107" s="204"/>
      <c r="ONB107" s="205"/>
      <c r="ONC107" s="72"/>
      <c r="OND107" s="70"/>
      <c r="ONE107" s="73"/>
      <c r="ONF107" s="74"/>
      <c r="ONG107" s="74"/>
      <c r="ONH107" s="62"/>
      <c r="ONI107" s="75"/>
      <c r="ONJ107" s="76"/>
      <c r="ONK107" s="216"/>
      <c r="ONL107" s="75"/>
      <c r="ONM107" s="75"/>
      <c r="ONN107" s="204"/>
      <c r="ONO107" s="205"/>
      <c r="ONP107" s="72"/>
      <c r="ONQ107" s="70"/>
      <c r="ONR107" s="73"/>
      <c r="ONS107" s="74"/>
      <c r="ONT107" s="74"/>
      <c r="ONU107" s="62"/>
      <c r="ONV107" s="75"/>
      <c r="ONW107" s="76"/>
      <c r="ONX107" s="216"/>
      <c r="ONY107" s="75"/>
      <c r="ONZ107" s="75"/>
      <c r="OOA107" s="204"/>
      <c r="OOB107" s="205"/>
      <c r="OOC107" s="72"/>
      <c r="OOD107" s="70"/>
      <c r="OOE107" s="73"/>
      <c r="OOF107" s="74"/>
      <c r="OOG107" s="74"/>
      <c r="OOH107" s="62"/>
      <c r="OOI107" s="75"/>
      <c r="OOJ107" s="76"/>
      <c r="OOK107" s="216"/>
      <c r="OOL107" s="75"/>
      <c r="OOM107" s="75"/>
      <c r="OON107" s="204"/>
      <c r="OOO107" s="205"/>
      <c r="OOP107" s="72"/>
      <c r="OOQ107" s="70"/>
      <c r="OOR107" s="73"/>
      <c r="OOS107" s="74"/>
      <c r="OOT107" s="74"/>
      <c r="OOU107" s="62"/>
      <c r="OOV107" s="75"/>
      <c r="OOW107" s="76"/>
      <c r="OOX107" s="216"/>
      <c r="OOY107" s="75"/>
      <c r="OOZ107" s="75"/>
      <c r="OPA107" s="204"/>
      <c r="OPB107" s="205"/>
      <c r="OPC107" s="72"/>
      <c r="OPD107" s="70"/>
      <c r="OPE107" s="73"/>
      <c r="OPF107" s="74"/>
      <c r="OPG107" s="74"/>
      <c r="OPH107" s="62"/>
      <c r="OPI107" s="75"/>
      <c r="OPJ107" s="76"/>
      <c r="OPK107" s="216"/>
      <c r="OPL107" s="75"/>
      <c r="OPM107" s="75"/>
      <c r="OPN107" s="204"/>
      <c r="OPO107" s="205"/>
      <c r="OPP107" s="72"/>
      <c r="OPQ107" s="70"/>
      <c r="OPR107" s="73"/>
      <c r="OPS107" s="74"/>
      <c r="OPT107" s="74"/>
      <c r="OPU107" s="62"/>
      <c r="OPV107" s="75"/>
      <c r="OPW107" s="76"/>
      <c r="OPX107" s="216"/>
      <c r="OPY107" s="75"/>
      <c r="OPZ107" s="75"/>
      <c r="OQA107" s="204"/>
      <c r="OQB107" s="205"/>
      <c r="OQC107" s="72"/>
      <c r="OQD107" s="70"/>
      <c r="OQE107" s="73"/>
      <c r="OQF107" s="74"/>
      <c r="OQG107" s="74"/>
      <c r="OQH107" s="62"/>
      <c r="OQI107" s="75"/>
      <c r="OQJ107" s="76"/>
      <c r="OQK107" s="216"/>
      <c r="OQL107" s="75"/>
      <c r="OQM107" s="75"/>
      <c r="OQN107" s="204"/>
      <c r="OQO107" s="205"/>
      <c r="OQP107" s="72"/>
      <c r="OQQ107" s="70"/>
      <c r="OQR107" s="73"/>
      <c r="OQS107" s="74"/>
      <c r="OQT107" s="74"/>
      <c r="OQU107" s="62"/>
      <c r="OQV107" s="75"/>
      <c r="OQW107" s="76"/>
      <c r="OQX107" s="216"/>
      <c r="OQY107" s="75"/>
      <c r="OQZ107" s="75"/>
      <c r="ORA107" s="204"/>
      <c r="ORB107" s="205"/>
      <c r="ORC107" s="72"/>
      <c r="ORD107" s="70"/>
      <c r="ORE107" s="73"/>
      <c r="ORF107" s="74"/>
      <c r="ORG107" s="74"/>
      <c r="ORH107" s="62"/>
      <c r="ORI107" s="75"/>
      <c r="ORJ107" s="76"/>
      <c r="ORK107" s="216"/>
      <c r="ORL107" s="75"/>
      <c r="ORM107" s="75"/>
      <c r="ORN107" s="204"/>
      <c r="ORO107" s="205"/>
      <c r="ORP107" s="72"/>
      <c r="ORQ107" s="70"/>
      <c r="ORR107" s="73"/>
      <c r="ORS107" s="74"/>
      <c r="ORT107" s="74"/>
      <c r="ORU107" s="62"/>
      <c r="ORV107" s="75"/>
      <c r="ORW107" s="76"/>
      <c r="ORX107" s="216"/>
      <c r="ORY107" s="75"/>
      <c r="ORZ107" s="75"/>
      <c r="OSA107" s="204"/>
      <c r="OSB107" s="205"/>
      <c r="OSC107" s="72"/>
      <c r="OSD107" s="70"/>
      <c r="OSE107" s="73"/>
      <c r="OSF107" s="74"/>
      <c r="OSG107" s="74"/>
      <c r="OSH107" s="62"/>
      <c r="OSI107" s="75"/>
      <c r="OSJ107" s="76"/>
      <c r="OSK107" s="216"/>
      <c r="OSL107" s="75"/>
      <c r="OSM107" s="75"/>
      <c r="OSN107" s="204"/>
      <c r="OSO107" s="205"/>
      <c r="OSP107" s="72"/>
      <c r="OSQ107" s="70"/>
      <c r="OSR107" s="73"/>
      <c r="OSS107" s="74"/>
      <c r="OST107" s="74"/>
      <c r="OSU107" s="62"/>
      <c r="OSV107" s="75"/>
      <c r="OSW107" s="76"/>
      <c r="OSX107" s="216"/>
      <c r="OSY107" s="75"/>
      <c r="OSZ107" s="75"/>
      <c r="OTA107" s="204"/>
      <c r="OTB107" s="205"/>
      <c r="OTC107" s="72"/>
      <c r="OTD107" s="70"/>
      <c r="OTE107" s="73"/>
      <c r="OTF107" s="74"/>
      <c r="OTG107" s="74"/>
      <c r="OTH107" s="62"/>
      <c r="OTI107" s="75"/>
      <c r="OTJ107" s="76"/>
      <c r="OTK107" s="216"/>
      <c r="OTL107" s="75"/>
      <c r="OTM107" s="75"/>
      <c r="OTN107" s="204"/>
      <c r="OTO107" s="205"/>
      <c r="OTP107" s="72"/>
      <c r="OTQ107" s="70"/>
      <c r="OTR107" s="73"/>
      <c r="OTS107" s="74"/>
      <c r="OTT107" s="74"/>
      <c r="OTU107" s="62"/>
      <c r="OTV107" s="75"/>
      <c r="OTW107" s="76"/>
      <c r="OTX107" s="216"/>
      <c r="OTY107" s="75"/>
      <c r="OTZ107" s="75"/>
      <c r="OUA107" s="204"/>
      <c r="OUB107" s="205"/>
      <c r="OUC107" s="72"/>
      <c r="OUD107" s="70"/>
      <c r="OUE107" s="73"/>
      <c r="OUF107" s="74"/>
      <c r="OUG107" s="74"/>
      <c r="OUH107" s="62"/>
      <c r="OUI107" s="75"/>
      <c r="OUJ107" s="76"/>
      <c r="OUK107" s="216"/>
      <c r="OUL107" s="75"/>
      <c r="OUM107" s="75"/>
      <c r="OUN107" s="204"/>
      <c r="OUO107" s="205"/>
      <c r="OUP107" s="72"/>
      <c r="OUQ107" s="70"/>
      <c r="OUR107" s="73"/>
      <c r="OUS107" s="74"/>
      <c r="OUT107" s="74"/>
      <c r="OUU107" s="62"/>
      <c r="OUV107" s="75"/>
      <c r="OUW107" s="76"/>
      <c r="OUX107" s="216"/>
      <c r="OUY107" s="75"/>
      <c r="OUZ107" s="75"/>
      <c r="OVA107" s="204"/>
      <c r="OVB107" s="205"/>
      <c r="OVC107" s="72"/>
      <c r="OVD107" s="70"/>
      <c r="OVE107" s="73"/>
      <c r="OVF107" s="74"/>
      <c r="OVG107" s="74"/>
      <c r="OVH107" s="62"/>
      <c r="OVI107" s="75"/>
      <c r="OVJ107" s="76"/>
      <c r="OVK107" s="216"/>
      <c r="OVL107" s="75"/>
      <c r="OVM107" s="75"/>
      <c r="OVN107" s="204"/>
      <c r="OVO107" s="205"/>
      <c r="OVP107" s="72"/>
      <c r="OVQ107" s="70"/>
      <c r="OVR107" s="73"/>
      <c r="OVS107" s="74"/>
      <c r="OVT107" s="74"/>
      <c r="OVU107" s="62"/>
      <c r="OVV107" s="75"/>
      <c r="OVW107" s="76"/>
      <c r="OVX107" s="216"/>
      <c r="OVY107" s="75"/>
      <c r="OVZ107" s="75"/>
      <c r="OWA107" s="204"/>
      <c r="OWB107" s="205"/>
      <c r="OWC107" s="72"/>
      <c r="OWD107" s="70"/>
      <c r="OWE107" s="73"/>
      <c r="OWF107" s="74"/>
      <c r="OWG107" s="74"/>
      <c r="OWH107" s="62"/>
      <c r="OWI107" s="75"/>
      <c r="OWJ107" s="76"/>
      <c r="OWK107" s="216"/>
      <c r="OWL107" s="75"/>
      <c r="OWM107" s="75"/>
      <c r="OWN107" s="204"/>
      <c r="OWO107" s="205"/>
      <c r="OWP107" s="72"/>
      <c r="OWQ107" s="70"/>
      <c r="OWR107" s="73"/>
      <c r="OWS107" s="74"/>
      <c r="OWT107" s="74"/>
      <c r="OWU107" s="62"/>
      <c r="OWV107" s="75"/>
      <c r="OWW107" s="76"/>
      <c r="OWX107" s="216"/>
      <c r="OWY107" s="75"/>
      <c r="OWZ107" s="75"/>
      <c r="OXA107" s="204"/>
      <c r="OXB107" s="205"/>
      <c r="OXC107" s="72"/>
      <c r="OXD107" s="70"/>
      <c r="OXE107" s="73"/>
      <c r="OXF107" s="74"/>
      <c r="OXG107" s="74"/>
      <c r="OXH107" s="62"/>
      <c r="OXI107" s="75"/>
      <c r="OXJ107" s="76"/>
      <c r="OXK107" s="216"/>
      <c r="OXL107" s="75"/>
      <c r="OXM107" s="75"/>
      <c r="OXN107" s="204"/>
      <c r="OXO107" s="205"/>
      <c r="OXP107" s="72"/>
      <c r="OXQ107" s="70"/>
      <c r="OXR107" s="73"/>
      <c r="OXS107" s="74"/>
      <c r="OXT107" s="74"/>
      <c r="OXU107" s="62"/>
      <c r="OXV107" s="75"/>
      <c r="OXW107" s="76"/>
      <c r="OXX107" s="216"/>
      <c r="OXY107" s="75"/>
      <c r="OXZ107" s="75"/>
      <c r="OYA107" s="204"/>
      <c r="OYB107" s="205"/>
      <c r="OYC107" s="72"/>
      <c r="OYD107" s="70"/>
      <c r="OYE107" s="73"/>
      <c r="OYF107" s="74"/>
      <c r="OYG107" s="74"/>
      <c r="OYH107" s="62"/>
      <c r="OYI107" s="75"/>
      <c r="OYJ107" s="76"/>
      <c r="OYK107" s="216"/>
      <c r="OYL107" s="75"/>
      <c r="OYM107" s="75"/>
      <c r="OYN107" s="204"/>
      <c r="OYO107" s="205"/>
      <c r="OYP107" s="72"/>
      <c r="OYQ107" s="70"/>
      <c r="OYR107" s="73"/>
      <c r="OYS107" s="74"/>
      <c r="OYT107" s="74"/>
      <c r="OYU107" s="62"/>
      <c r="OYV107" s="75"/>
      <c r="OYW107" s="76"/>
      <c r="OYX107" s="216"/>
      <c r="OYY107" s="75"/>
      <c r="OYZ107" s="75"/>
      <c r="OZA107" s="204"/>
      <c r="OZB107" s="205"/>
      <c r="OZC107" s="72"/>
      <c r="OZD107" s="70"/>
      <c r="OZE107" s="73"/>
      <c r="OZF107" s="74"/>
      <c r="OZG107" s="74"/>
      <c r="OZH107" s="62"/>
      <c r="OZI107" s="75"/>
      <c r="OZJ107" s="76"/>
      <c r="OZK107" s="216"/>
      <c r="OZL107" s="75"/>
      <c r="OZM107" s="75"/>
      <c r="OZN107" s="204"/>
      <c r="OZO107" s="205"/>
      <c r="OZP107" s="72"/>
      <c r="OZQ107" s="70"/>
      <c r="OZR107" s="73"/>
      <c r="OZS107" s="74"/>
      <c r="OZT107" s="74"/>
      <c r="OZU107" s="62"/>
      <c r="OZV107" s="75"/>
      <c r="OZW107" s="76"/>
      <c r="OZX107" s="216"/>
      <c r="OZY107" s="75"/>
      <c r="OZZ107" s="75"/>
      <c r="PAA107" s="204"/>
      <c r="PAB107" s="205"/>
      <c r="PAC107" s="72"/>
      <c r="PAD107" s="70"/>
      <c r="PAE107" s="73"/>
      <c r="PAF107" s="74"/>
      <c r="PAG107" s="74"/>
      <c r="PAH107" s="62"/>
      <c r="PAI107" s="75"/>
      <c r="PAJ107" s="76"/>
      <c r="PAK107" s="216"/>
      <c r="PAL107" s="75"/>
      <c r="PAM107" s="75"/>
      <c r="PAN107" s="204"/>
      <c r="PAO107" s="205"/>
      <c r="PAP107" s="72"/>
      <c r="PAQ107" s="70"/>
      <c r="PAR107" s="73"/>
      <c r="PAS107" s="74"/>
      <c r="PAT107" s="74"/>
      <c r="PAU107" s="62"/>
      <c r="PAV107" s="75"/>
      <c r="PAW107" s="76"/>
      <c r="PAX107" s="216"/>
      <c r="PAY107" s="75"/>
      <c r="PAZ107" s="75"/>
      <c r="PBA107" s="204"/>
      <c r="PBB107" s="205"/>
      <c r="PBC107" s="72"/>
      <c r="PBD107" s="70"/>
      <c r="PBE107" s="73"/>
      <c r="PBF107" s="74"/>
      <c r="PBG107" s="74"/>
      <c r="PBH107" s="62"/>
      <c r="PBI107" s="75"/>
      <c r="PBJ107" s="76"/>
      <c r="PBK107" s="216"/>
      <c r="PBL107" s="75"/>
      <c r="PBM107" s="75"/>
      <c r="PBN107" s="204"/>
      <c r="PBO107" s="205"/>
      <c r="PBP107" s="72"/>
      <c r="PBQ107" s="70"/>
      <c r="PBR107" s="73"/>
      <c r="PBS107" s="74"/>
      <c r="PBT107" s="74"/>
      <c r="PBU107" s="62"/>
      <c r="PBV107" s="75"/>
      <c r="PBW107" s="76"/>
      <c r="PBX107" s="216"/>
      <c r="PBY107" s="75"/>
      <c r="PBZ107" s="75"/>
      <c r="PCA107" s="204"/>
      <c r="PCB107" s="205"/>
      <c r="PCC107" s="72"/>
      <c r="PCD107" s="70"/>
      <c r="PCE107" s="73"/>
      <c r="PCF107" s="74"/>
      <c r="PCG107" s="74"/>
      <c r="PCH107" s="62"/>
      <c r="PCI107" s="75"/>
      <c r="PCJ107" s="76"/>
      <c r="PCK107" s="216"/>
      <c r="PCL107" s="75"/>
      <c r="PCM107" s="75"/>
      <c r="PCN107" s="204"/>
      <c r="PCO107" s="205"/>
      <c r="PCP107" s="72"/>
      <c r="PCQ107" s="70"/>
      <c r="PCR107" s="73"/>
      <c r="PCS107" s="74"/>
      <c r="PCT107" s="74"/>
      <c r="PCU107" s="62"/>
      <c r="PCV107" s="75"/>
      <c r="PCW107" s="76"/>
      <c r="PCX107" s="216"/>
      <c r="PCY107" s="75"/>
      <c r="PCZ107" s="75"/>
      <c r="PDA107" s="204"/>
      <c r="PDB107" s="205"/>
      <c r="PDC107" s="72"/>
      <c r="PDD107" s="70"/>
      <c r="PDE107" s="73"/>
      <c r="PDF107" s="74"/>
      <c r="PDG107" s="74"/>
      <c r="PDH107" s="62"/>
      <c r="PDI107" s="75"/>
      <c r="PDJ107" s="76"/>
      <c r="PDK107" s="216"/>
      <c r="PDL107" s="75"/>
      <c r="PDM107" s="75"/>
      <c r="PDN107" s="204"/>
      <c r="PDO107" s="205"/>
      <c r="PDP107" s="72"/>
      <c r="PDQ107" s="70"/>
      <c r="PDR107" s="73"/>
      <c r="PDS107" s="74"/>
      <c r="PDT107" s="74"/>
      <c r="PDU107" s="62"/>
      <c r="PDV107" s="75"/>
      <c r="PDW107" s="76"/>
      <c r="PDX107" s="216"/>
      <c r="PDY107" s="75"/>
      <c r="PDZ107" s="75"/>
      <c r="PEA107" s="204"/>
      <c r="PEB107" s="205"/>
      <c r="PEC107" s="72"/>
      <c r="PED107" s="70"/>
      <c r="PEE107" s="73"/>
      <c r="PEF107" s="74"/>
      <c r="PEG107" s="74"/>
      <c r="PEH107" s="62"/>
      <c r="PEI107" s="75"/>
      <c r="PEJ107" s="76"/>
      <c r="PEK107" s="216"/>
      <c r="PEL107" s="75"/>
      <c r="PEM107" s="75"/>
      <c r="PEN107" s="204"/>
      <c r="PEO107" s="205"/>
      <c r="PEP107" s="72"/>
      <c r="PEQ107" s="70"/>
      <c r="PER107" s="73"/>
      <c r="PES107" s="74"/>
      <c r="PET107" s="74"/>
      <c r="PEU107" s="62"/>
      <c r="PEV107" s="75"/>
      <c r="PEW107" s="76"/>
      <c r="PEX107" s="216"/>
      <c r="PEY107" s="75"/>
      <c r="PEZ107" s="75"/>
      <c r="PFA107" s="204"/>
      <c r="PFB107" s="205"/>
      <c r="PFC107" s="72"/>
      <c r="PFD107" s="70"/>
      <c r="PFE107" s="73"/>
      <c r="PFF107" s="74"/>
      <c r="PFG107" s="74"/>
      <c r="PFH107" s="62"/>
      <c r="PFI107" s="75"/>
      <c r="PFJ107" s="76"/>
      <c r="PFK107" s="216"/>
      <c r="PFL107" s="75"/>
      <c r="PFM107" s="75"/>
      <c r="PFN107" s="204"/>
      <c r="PFO107" s="205"/>
      <c r="PFP107" s="72"/>
      <c r="PFQ107" s="70"/>
      <c r="PFR107" s="73"/>
      <c r="PFS107" s="74"/>
      <c r="PFT107" s="74"/>
      <c r="PFU107" s="62"/>
      <c r="PFV107" s="75"/>
      <c r="PFW107" s="76"/>
      <c r="PFX107" s="216"/>
      <c r="PFY107" s="75"/>
      <c r="PFZ107" s="75"/>
      <c r="PGA107" s="204"/>
      <c r="PGB107" s="205"/>
      <c r="PGC107" s="72"/>
      <c r="PGD107" s="70"/>
      <c r="PGE107" s="73"/>
      <c r="PGF107" s="74"/>
      <c r="PGG107" s="74"/>
      <c r="PGH107" s="62"/>
      <c r="PGI107" s="75"/>
      <c r="PGJ107" s="76"/>
      <c r="PGK107" s="216"/>
      <c r="PGL107" s="75"/>
      <c r="PGM107" s="75"/>
      <c r="PGN107" s="204"/>
      <c r="PGO107" s="205"/>
      <c r="PGP107" s="72"/>
      <c r="PGQ107" s="70"/>
      <c r="PGR107" s="73"/>
      <c r="PGS107" s="74"/>
      <c r="PGT107" s="74"/>
      <c r="PGU107" s="62"/>
      <c r="PGV107" s="75"/>
      <c r="PGW107" s="76"/>
      <c r="PGX107" s="216"/>
      <c r="PGY107" s="75"/>
      <c r="PGZ107" s="75"/>
      <c r="PHA107" s="204"/>
      <c r="PHB107" s="205"/>
      <c r="PHC107" s="72"/>
      <c r="PHD107" s="70"/>
      <c r="PHE107" s="73"/>
      <c r="PHF107" s="74"/>
      <c r="PHG107" s="74"/>
      <c r="PHH107" s="62"/>
      <c r="PHI107" s="75"/>
      <c r="PHJ107" s="76"/>
      <c r="PHK107" s="216"/>
      <c r="PHL107" s="75"/>
      <c r="PHM107" s="75"/>
      <c r="PHN107" s="204"/>
      <c r="PHO107" s="205"/>
      <c r="PHP107" s="72"/>
      <c r="PHQ107" s="70"/>
      <c r="PHR107" s="73"/>
      <c r="PHS107" s="74"/>
      <c r="PHT107" s="74"/>
      <c r="PHU107" s="62"/>
      <c r="PHV107" s="75"/>
      <c r="PHW107" s="76"/>
      <c r="PHX107" s="216"/>
      <c r="PHY107" s="75"/>
      <c r="PHZ107" s="75"/>
      <c r="PIA107" s="204"/>
      <c r="PIB107" s="205"/>
      <c r="PIC107" s="72"/>
      <c r="PID107" s="70"/>
      <c r="PIE107" s="73"/>
      <c r="PIF107" s="74"/>
      <c r="PIG107" s="74"/>
      <c r="PIH107" s="62"/>
      <c r="PII107" s="75"/>
      <c r="PIJ107" s="76"/>
      <c r="PIK107" s="216"/>
      <c r="PIL107" s="75"/>
      <c r="PIM107" s="75"/>
      <c r="PIN107" s="204"/>
      <c r="PIO107" s="205"/>
      <c r="PIP107" s="72"/>
      <c r="PIQ107" s="70"/>
      <c r="PIR107" s="73"/>
      <c r="PIS107" s="74"/>
      <c r="PIT107" s="74"/>
      <c r="PIU107" s="62"/>
      <c r="PIV107" s="75"/>
      <c r="PIW107" s="76"/>
      <c r="PIX107" s="216"/>
      <c r="PIY107" s="75"/>
      <c r="PIZ107" s="75"/>
      <c r="PJA107" s="204"/>
      <c r="PJB107" s="205"/>
      <c r="PJC107" s="72"/>
      <c r="PJD107" s="70"/>
      <c r="PJE107" s="73"/>
      <c r="PJF107" s="74"/>
      <c r="PJG107" s="74"/>
      <c r="PJH107" s="62"/>
      <c r="PJI107" s="75"/>
      <c r="PJJ107" s="76"/>
      <c r="PJK107" s="216"/>
      <c r="PJL107" s="75"/>
      <c r="PJM107" s="75"/>
      <c r="PJN107" s="204"/>
      <c r="PJO107" s="205"/>
      <c r="PJP107" s="72"/>
      <c r="PJQ107" s="70"/>
      <c r="PJR107" s="73"/>
      <c r="PJS107" s="74"/>
      <c r="PJT107" s="74"/>
      <c r="PJU107" s="62"/>
      <c r="PJV107" s="75"/>
      <c r="PJW107" s="76"/>
      <c r="PJX107" s="216"/>
      <c r="PJY107" s="75"/>
      <c r="PJZ107" s="75"/>
      <c r="PKA107" s="204"/>
      <c r="PKB107" s="205"/>
      <c r="PKC107" s="72"/>
      <c r="PKD107" s="70"/>
      <c r="PKE107" s="73"/>
      <c r="PKF107" s="74"/>
      <c r="PKG107" s="74"/>
      <c r="PKH107" s="62"/>
      <c r="PKI107" s="75"/>
      <c r="PKJ107" s="76"/>
      <c r="PKK107" s="216"/>
      <c r="PKL107" s="75"/>
      <c r="PKM107" s="75"/>
      <c r="PKN107" s="204"/>
      <c r="PKO107" s="205"/>
      <c r="PKP107" s="72"/>
      <c r="PKQ107" s="70"/>
      <c r="PKR107" s="73"/>
      <c r="PKS107" s="74"/>
      <c r="PKT107" s="74"/>
      <c r="PKU107" s="62"/>
      <c r="PKV107" s="75"/>
      <c r="PKW107" s="76"/>
      <c r="PKX107" s="216"/>
      <c r="PKY107" s="75"/>
      <c r="PKZ107" s="75"/>
      <c r="PLA107" s="204"/>
      <c r="PLB107" s="205"/>
      <c r="PLC107" s="72"/>
      <c r="PLD107" s="70"/>
      <c r="PLE107" s="73"/>
      <c r="PLF107" s="74"/>
      <c r="PLG107" s="74"/>
      <c r="PLH107" s="62"/>
      <c r="PLI107" s="75"/>
      <c r="PLJ107" s="76"/>
      <c r="PLK107" s="216"/>
      <c r="PLL107" s="75"/>
      <c r="PLM107" s="75"/>
      <c r="PLN107" s="204"/>
      <c r="PLO107" s="205"/>
      <c r="PLP107" s="72"/>
      <c r="PLQ107" s="70"/>
      <c r="PLR107" s="73"/>
      <c r="PLS107" s="74"/>
      <c r="PLT107" s="74"/>
      <c r="PLU107" s="62"/>
      <c r="PLV107" s="75"/>
      <c r="PLW107" s="76"/>
      <c r="PLX107" s="216"/>
      <c r="PLY107" s="75"/>
      <c r="PLZ107" s="75"/>
      <c r="PMA107" s="204"/>
      <c r="PMB107" s="205"/>
      <c r="PMC107" s="72"/>
      <c r="PMD107" s="70"/>
      <c r="PME107" s="73"/>
      <c r="PMF107" s="74"/>
      <c r="PMG107" s="74"/>
      <c r="PMH107" s="62"/>
      <c r="PMI107" s="75"/>
      <c r="PMJ107" s="76"/>
      <c r="PMK107" s="216"/>
      <c r="PML107" s="75"/>
      <c r="PMM107" s="75"/>
      <c r="PMN107" s="204"/>
      <c r="PMO107" s="205"/>
      <c r="PMP107" s="72"/>
      <c r="PMQ107" s="70"/>
      <c r="PMR107" s="73"/>
      <c r="PMS107" s="74"/>
      <c r="PMT107" s="74"/>
      <c r="PMU107" s="62"/>
      <c r="PMV107" s="75"/>
      <c r="PMW107" s="76"/>
      <c r="PMX107" s="216"/>
      <c r="PMY107" s="75"/>
      <c r="PMZ107" s="75"/>
      <c r="PNA107" s="204"/>
      <c r="PNB107" s="205"/>
      <c r="PNC107" s="72"/>
      <c r="PND107" s="70"/>
      <c r="PNE107" s="73"/>
      <c r="PNF107" s="74"/>
      <c r="PNG107" s="74"/>
      <c r="PNH107" s="62"/>
      <c r="PNI107" s="75"/>
      <c r="PNJ107" s="76"/>
      <c r="PNK107" s="216"/>
      <c r="PNL107" s="75"/>
      <c r="PNM107" s="75"/>
      <c r="PNN107" s="204"/>
      <c r="PNO107" s="205"/>
      <c r="PNP107" s="72"/>
      <c r="PNQ107" s="70"/>
      <c r="PNR107" s="73"/>
      <c r="PNS107" s="74"/>
      <c r="PNT107" s="74"/>
      <c r="PNU107" s="62"/>
      <c r="PNV107" s="75"/>
      <c r="PNW107" s="76"/>
      <c r="PNX107" s="216"/>
      <c r="PNY107" s="75"/>
      <c r="PNZ107" s="75"/>
      <c r="POA107" s="204"/>
      <c r="POB107" s="205"/>
      <c r="POC107" s="72"/>
      <c r="POD107" s="70"/>
      <c r="POE107" s="73"/>
      <c r="POF107" s="74"/>
      <c r="POG107" s="74"/>
      <c r="POH107" s="62"/>
      <c r="POI107" s="75"/>
      <c r="POJ107" s="76"/>
      <c r="POK107" s="216"/>
      <c r="POL107" s="75"/>
      <c r="POM107" s="75"/>
      <c r="PON107" s="204"/>
      <c r="POO107" s="205"/>
      <c r="POP107" s="72"/>
      <c r="POQ107" s="70"/>
      <c r="POR107" s="73"/>
      <c r="POS107" s="74"/>
      <c r="POT107" s="74"/>
      <c r="POU107" s="62"/>
      <c r="POV107" s="75"/>
      <c r="POW107" s="76"/>
      <c r="POX107" s="216"/>
      <c r="POY107" s="75"/>
      <c r="POZ107" s="75"/>
      <c r="PPA107" s="204"/>
      <c r="PPB107" s="205"/>
      <c r="PPC107" s="72"/>
      <c r="PPD107" s="70"/>
      <c r="PPE107" s="73"/>
      <c r="PPF107" s="74"/>
      <c r="PPG107" s="74"/>
      <c r="PPH107" s="62"/>
      <c r="PPI107" s="75"/>
      <c r="PPJ107" s="76"/>
      <c r="PPK107" s="216"/>
      <c r="PPL107" s="75"/>
      <c r="PPM107" s="75"/>
      <c r="PPN107" s="204"/>
      <c r="PPO107" s="205"/>
      <c r="PPP107" s="72"/>
      <c r="PPQ107" s="70"/>
      <c r="PPR107" s="73"/>
      <c r="PPS107" s="74"/>
      <c r="PPT107" s="74"/>
      <c r="PPU107" s="62"/>
      <c r="PPV107" s="75"/>
      <c r="PPW107" s="76"/>
      <c r="PPX107" s="216"/>
      <c r="PPY107" s="75"/>
      <c r="PPZ107" s="75"/>
      <c r="PQA107" s="204"/>
      <c r="PQB107" s="205"/>
      <c r="PQC107" s="72"/>
      <c r="PQD107" s="70"/>
      <c r="PQE107" s="73"/>
      <c r="PQF107" s="74"/>
      <c r="PQG107" s="74"/>
      <c r="PQH107" s="62"/>
      <c r="PQI107" s="75"/>
      <c r="PQJ107" s="76"/>
      <c r="PQK107" s="216"/>
      <c r="PQL107" s="75"/>
      <c r="PQM107" s="75"/>
      <c r="PQN107" s="204"/>
      <c r="PQO107" s="205"/>
      <c r="PQP107" s="72"/>
      <c r="PQQ107" s="70"/>
      <c r="PQR107" s="73"/>
      <c r="PQS107" s="74"/>
      <c r="PQT107" s="74"/>
      <c r="PQU107" s="62"/>
      <c r="PQV107" s="75"/>
      <c r="PQW107" s="76"/>
      <c r="PQX107" s="216"/>
      <c r="PQY107" s="75"/>
      <c r="PQZ107" s="75"/>
      <c r="PRA107" s="204"/>
      <c r="PRB107" s="205"/>
      <c r="PRC107" s="72"/>
      <c r="PRD107" s="70"/>
      <c r="PRE107" s="73"/>
      <c r="PRF107" s="74"/>
      <c r="PRG107" s="74"/>
      <c r="PRH107" s="62"/>
      <c r="PRI107" s="75"/>
      <c r="PRJ107" s="76"/>
      <c r="PRK107" s="216"/>
      <c r="PRL107" s="75"/>
      <c r="PRM107" s="75"/>
      <c r="PRN107" s="204"/>
      <c r="PRO107" s="205"/>
      <c r="PRP107" s="72"/>
      <c r="PRQ107" s="70"/>
      <c r="PRR107" s="73"/>
      <c r="PRS107" s="74"/>
      <c r="PRT107" s="74"/>
      <c r="PRU107" s="62"/>
      <c r="PRV107" s="75"/>
      <c r="PRW107" s="76"/>
      <c r="PRX107" s="216"/>
      <c r="PRY107" s="75"/>
      <c r="PRZ107" s="75"/>
      <c r="PSA107" s="204"/>
      <c r="PSB107" s="205"/>
      <c r="PSC107" s="72"/>
      <c r="PSD107" s="70"/>
      <c r="PSE107" s="73"/>
      <c r="PSF107" s="74"/>
      <c r="PSG107" s="74"/>
      <c r="PSH107" s="62"/>
      <c r="PSI107" s="75"/>
      <c r="PSJ107" s="76"/>
      <c r="PSK107" s="216"/>
      <c r="PSL107" s="75"/>
      <c r="PSM107" s="75"/>
      <c r="PSN107" s="204"/>
      <c r="PSO107" s="205"/>
      <c r="PSP107" s="72"/>
      <c r="PSQ107" s="70"/>
      <c r="PSR107" s="73"/>
      <c r="PSS107" s="74"/>
      <c r="PST107" s="74"/>
      <c r="PSU107" s="62"/>
      <c r="PSV107" s="75"/>
      <c r="PSW107" s="76"/>
      <c r="PSX107" s="216"/>
      <c r="PSY107" s="75"/>
      <c r="PSZ107" s="75"/>
      <c r="PTA107" s="204"/>
      <c r="PTB107" s="205"/>
      <c r="PTC107" s="72"/>
      <c r="PTD107" s="70"/>
      <c r="PTE107" s="73"/>
      <c r="PTF107" s="74"/>
      <c r="PTG107" s="74"/>
      <c r="PTH107" s="62"/>
      <c r="PTI107" s="75"/>
      <c r="PTJ107" s="76"/>
      <c r="PTK107" s="216"/>
      <c r="PTL107" s="75"/>
      <c r="PTM107" s="75"/>
      <c r="PTN107" s="204"/>
      <c r="PTO107" s="205"/>
      <c r="PTP107" s="72"/>
      <c r="PTQ107" s="70"/>
      <c r="PTR107" s="73"/>
      <c r="PTS107" s="74"/>
      <c r="PTT107" s="74"/>
      <c r="PTU107" s="62"/>
      <c r="PTV107" s="75"/>
      <c r="PTW107" s="76"/>
      <c r="PTX107" s="216"/>
      <c r="PTY107" s="75"/>
      <c r="PTZ107" s="75"/>
      <c r="PUA107" s="204"/>
      <c r="PUB107" s="205"/>
      <c r="PUC107" s="72"/>
      <c r="PUD107" s="70"/>
      <c r="PUE107" s="73"/>
      <c r="PUF107" s="74"/>
      <c r="PUG107" s="74"/>
      <c r="PUH107" s="62"/>
      <c r="PUI107" s="75"/>
      <c r="PUJ107" s="76"/>
      <c r="PUK107" s="216"/>
      <c r="PUL107" s="75"/>
      <c r="PUM107" s="75"/>
      <c r="PUN107" s="204"/>
      <c r="PUO107" s="205"/>
      <c r="PUP107" s="72"/>
      <c r="PUQ107" s="70"/>
      <c r="PUR107" s="73"/>
      <c r="PUS107" s="74"/>
      <c r="PUT107" s="74"/>
      <c r="PUU107" s="62"/>
      <c r="PUV107" s="75"/>
      <c r="PUW107" s="76"/>
      <c r="PUX107" s="216"/>
      <c r="PUY107" s="75"/>
      <c r="PUZ107" s="75"/>
      <c r="PVA107" s="204"/>
      <c r="PVB107" s="205"/>
      <c r="PVC107" s="72"/>
      <c r="PVD107" s="70"/>
      <c r="PVE107" s="73"/>
      <c r="PVF107" s="74"/>
      <c r="PVG107" s="74"/>
      <c r="PVH107" s="62"/>
      <c r="PVI107" s="75"/>
      <c r="PVJ107" s="76"/>
      <c r="PVK107" s="216"/>
      <c r="PVL107" s="75"/>
      <c r="PVM107" s="75"/>
      <c r="PVN107" s="204"/>
      <c r="PVO107" s="205"/>
      <c r="PVP107" s="72"/>
      <c r="PVQ107" s="70"/>
      <c r="PVR107" s="73"/>
      <c r="PVS107" s="74"/>
      <c r="PVT107" s="74"/>
      <c r="PVU107" s="62"/>
      <c r="PVV107" s="75"/>
      <c r="PVW107" s="76"/>
      <c r="PVX107" s="216"/>
      <c r="PVY107" s="75"/>
      <c r="PVZ107" s="75"/>
      <c r="PWA107" s="204"/>
      <c r="PWB107" s="205"/>
      <c r="PWC107" s="72"/>
      <c r="PWD107" s="70"/>
      <c r="PWE107" s="73"/>
      <c r="PWF107" s="74"/>
      <c r="PWG107" s="74"/>
      <c r="PWH107" s="62"/>
      <c r="PWI107" s="75"/>
      <c r="PWJ107" s="76"/>
      <c r="PWK107" s="216"/>
      <c r="PWL107" s="75"/>
      <c r="PWM107" s="75"/>
      <c r="PWN107" s="204"/>
      <c r="PWO107" s="205"/>
      <c r="PWP107" s="72"/>
      <c r="PWQ107" s="70"/>
      <c r="PWR107" s="73"/>
      <c r="PWS107" s="74"/>
      <c r="PWT107" s="74"/>
      <c r="PWU107" s="62"/>
      <c r="PWV107" s="75"/>
      <c r="PWW107" s="76"/>
      <c r="PWX107" s="216"/>
      <c r="PWY107" s="75"/>
      <c r="PWZ107" s="75"/>
      <c r="PXA107" s="204"/>
      <c r="PXB107" s="205"/>
      <c r="PXC107" s="72"/>
      <c r="PXD107" s="70"/>
      <c r="PXE107" s="73"/>
      <c r="PXF107" s="74"/>
      <c r="PXG107" s="74"/>
      <c r="PXH107" s="62"/>
      <c r="PXI107" s="75"/>
      <c r="PXJ107" s="76"/>
      <c r="PXK107" s="216"/>
      <c r="PXL107" s="75"/>
      <c r="PXM107" s="75"/>
      <c r="PXN107" s="204"/>
      <c r="PXO107" s="205"/>
      <c r="PXP107" s="72"/>
      <c r="PXQ107" s="70"/>
      <c r="PXR107" s="73"/>
      <c r="PXS107" s="74"/>
      <c r="PXT107" s="74"/>
      <c r="PXU107" s="62"/>
      <c r="PXV107" s="75"/>
      <c r="PXW107" s="76"/>
      <c r="PXX107" s="216"/>
      <c r="PXY107" s="75"/>
      <c r="PXZ107" s="75"/>
      <c r="PYA107" s="204"/>
      <c r="PYB107" s="205"/>
      <c r="PYC107" s="72"/>
      <c r="PYD107" s="70"/>
      <c r="PYE107" s="73"/>
      <c r="PYF107" s="74"/>
      <c r="PYG107" s="74"/>
      <c r="PYH107" s="62"/>
      <c r="PYI107" s="75"/>
      <c r="PYJ107" s="76"/>
      <c r="PYK107" s="216"/>
      <c r="PYL107" s="75"/>
      <c r="PYM107" s="75"/>
      <c r="PYN107" s="204"/>
      <c r="PYO107" s="205"/>
      <c r="PYP107" s="72"/>
      <c r="PYQ107" s="70"/>
      <c r="PYR107" s="73"/>
      <c r="PYS107" s="74"/>
      <c r="PYT107" s="74"/>
      <c r="PYU107" s="62"/>
      <c r="PYV107" s="75"/>
      <c r="PYW107" s="76"/>
      <c r="PYX107" s="216"/>
      <c r="PYY107" s="75"/>
      <c r="PYZ107" s="75"/>
      <c r="PZA107" s="204"/>
      <c r="PZB107" s="205"/>
      <c r="PZC107" s="72"/>
      <c r="PZD107" s="70"/>
      <c r="PZE107" s="73"/>
      <c r="PZF107" s="74"/>
      <c r="PZG107" s="74"/>
      <c r="PZH107" s="62"/>
      <c r="PZI107" s="75"/>
      <c r="PZJ107" s="76"/>
      <c r="PZK107" s="216"/>
      <c r="PZL107" s="75"/>
      <c r="PZM107" s="75"/>
      <c r="PZN107" s="204"/>
      <c r="PZO107" s="205"/>
      <c r="PZP107" s="72"/>
      <c r="PZQ107" s="70"/>
      <c r="PZR107" s="73"/>
      <c r="PZS107" s="74"/>
      <c r="PZT107" s="74"/>
      <c r="PZU107" s="62"/>
      <c r="PZV107" s="75"/>
      <c r="PZW107" s="76"/>
      <c r="PZX107" s="216"/>
      <c r="PZY107" s="75"/>
      <c r="PZZ107" s="75"/>
      <c r="QAA107" s="204"/>
      <c r="QAB107" s="205"/>
      <c r="QAC107" s="72"/>
      <c r="QAD107" s="70"/>
      <c r="QAE107" s="73"/>
      <c r="QAF107" s="74"/>
      <c r="QAG107" s="74"/>
      <c r="QAH107" s="62"/>
      <c r="QAI107" s="75"/>
      <c r="QAJ107" s="76"/>
      <c r="QAK107" s="216"/>
      <c r="QAL107" s="75"/>
      <c r="QAM107" s="75"/>
      <c r="QAN107" s="204"/>
      <c r="QAO107" s="205"/>
      <c r="QAP107" s="72"/>
      <c r="QAQ107" s="70"/>
      <c r="QAR107" s="73"/>
      <c r="QAS107" s="74"/>
      <c r="QAT107" s="74"/>
      <c r="QAU107" s="62"/>
      <c r="QAV107" s="75"/>
      <c r="QAW107" s="76"/>
      <c r="QAX107" s="216"/>
      <c r="QAY107" s="75"/>
      <c r="QAZ107" s="75"/>
      <c r="QBA107" s="204"/>
      <c r="QBB107" s="205"/>
      <c r="QBC107" s="72"/>
      <c r="QBD107" s="70"/>
      <c r="QBE107" s="73"/>
      <c r="QBF107" s="74"/>
      <c r="QBG107" s="74"/>
      <c r="QBH107" s="62"/>
      <c r="QBI107" s="75"/>
      <c r="QBJ107" s="76"/>
      <c r="QBK107" s="216"/>
      <c r="QBL107" s="75"/>
      <c r="QBM107" s="75"/>
      <c r="QBN107" s="204"/>
      <c r="QBO107" s="205"/>
      <c r="QBP107" s="72"/>
      <c r="QBQ107" s="70"/>
      <c r="QBR107" s="73"/>
      <c r="QBS107" s="74"/>
      <c r="QBT107" s="74"/>
      <c r="QBU107" s="62"/>
      <c r="QBV107" s="75"/>
      <c r="QBW107" s="76"/>
      <c r="QBX107" s="216"/>
      <c r="QBY107" s="75"/>
      <c r="QBZ107" s="75"/>
      <c r="QCA107" s="204"/>
      <c r="QCB107" s="205"/>
      <c r="QCC107" s="72"/>
      <c r="QCD107" s="70"/>
      <c r="QCE107" s="73"/>
      <c r="QCF107" s="74"/>
      <c r="QCG107" s="74"/>
      <c r="QCH107" s="62"/>
      <c r="QCI107" s="75"/>
      <c r="QCJ107" s="76"/>
      <c r="QCK107" s="216"/>
      <c r="QCL107" s="75"/>
      <c r="QCM107" s="75"/>
      <c r="QCN107" s="204"/>
      <c r="QCO107" s="205"/>
      <c r="QCP107" s="72"/>
      <c r="QCQ107" s="70"/>
      <c r="QCR107" s="73"/>
      <c r="QCS107" s="74"/>
      <c r="QCT107" s="74"/>
      <c r="QCU107" s="62"/>
      <c r="QCV107" s="75"/>
      <c r="QCW107" s="76"/>
      <c r="QCX107" s="216"/>
      <c r="QCY107" s="75"/>
      <c r="QCZ107" s="75"/>
      <c r="QDA107" s="204"/>
      <c r="QDB107" s="205"/>
      <c r="QDC107" s="72"/>
      <c r="QDD107" s="70"/>
      <c r="QDE107" s="73"/>
      <c r="QDF107" s="74"/>
      <c r="QDG107" s="74"/>
      <c r="QDH107" s="62"/>
      <c r="QDI107" s="75"/>
      <c r="QDJ107" s="76"/>
      <c r="QDK107" s="216"/>
      <c r="QDL107" s="75"/>
      <c r="QDM107" s="75"/>
      <c r="QDN107" s="204"/>
      <c r="QDO107" s="205"/>
      <c r="QDP107" s="72"/>
      <c r="QDQ107" s="70"/>
      <c r="QDR107" s="73"/>
      <c r="QDS107" s="74"/>
      <c r="QDT107" s="74"/>
      <c r="QDU107" s="62"/>
      <c r="QDV107" s="75"/>
      <c r="QDW107" s="76"/>
      <c r="QDX107" s="216"/>
      <c r="QDY107" s="75"/>
      <c r="QDZ107" s="75"/>
      <c r="QEA107" s="204"/>
      <c r="QEB107" s="205"/>
      <c r="QEC107" s="72"/>
      <c r="QED107" s="70"/>
      <c r="QEE107" s="73"/>
      <c r="QEF107" s="74"/>
      <c r="QEG107" s="74"/>
      <c r="QEH107" s="62"/>
      <c r="QEI107" s="75"/>
      <c r="QEJ107" s="76"/>
      <c r="QEK107" s="216"/>
      <c r="QEL107" s="75"/>
      <c r="QEM107" s="75"/>
      <c r="QEN107" s="204"/>
      <c r="QEO107" s="205"/>
      <c r="QEP107" s="72"/>
      <c r="QEQ107" s="70"/>
      <c r="QER107" s="73"/>
      <c r="QES107" s="74"/>
      <c r="QET107" s="74"/>
      <c r="QEU107" s="62"/>
      <c r="QEV107" s="75"/>
      <c r="QEW107" s="76"/>
      <c r="QEX107" s="216"/>
      <c r="QEY107" s="75"/>
      <c r="QEZ107" s="75"/>
      <c r="QFA107" s="204"/>
      <c r="QFB107" s="205"/>
      <c r="QFC107" s="72"/>
      <c r="QFD107" s="70"/>
      <c r="QFE107" s="73"/>
      <c r="QFF107" s="74"/>
      <c r="QFG107" s="74"/>
      <c r="QFH107" s="62"/>
      <c r="QFI107" s="75"/>
      <c r="QFJ107" s="76"/>
      <c r="QFK107" s="216"/>
      <c r="QFL107" s="75"/>
      <c r="QFM107" s="75"/>
      <c r="QFN107" s="204"/>
      <c r="QFO107" s="205"/>
      <c r="QFP107" s="72"/>
      <c r="QFQ107" s="70"/>
      <c r="QFR107" s="73"/>
      <c r="QFS107" s="74"/>
      <c r="QFT107" s="74"/>
      <c r="QFU107" s="62"/>
      <c r="QFV107" s="75"/>
      <c r="QFW107" s="76"/>
      <c r="QFX107" s="216"/>
      <c r="QFY107" s="75"/>
      <c r="QFZ107" s="75"/>
      <c r="QGA107" s="204"/>
      <c r="QGB107" s="205"/>
      <c r="QGC107" s="72"/>
      <c r="QGD107" s="70"/>
      <c r="QGE107" s="73"/>
      <c r="QGF107" s="74"/>
      <c r="QGG107" s="74"/>
      <c r="QGH107" s="62"/>
      <c r="QGI107" s="75"/>
      <c r="QGJ107" s="76"/>
      <c r="QGK107" s="216"/>
      <c r="QGL107" s="75"/>
      <c r="QGM107" s="75"/>
      <c r="QGN107" s="204"/>
      <c r="QGO107" s="205"/>
      <c r="QGP107" s="72"/>
      <c r="QGQ107" s="70"/>
      <c r="QGR107" s="73"/>
      <c r="QGS107" s="74"/>
      <c r="QGT107" s="74"/>
      <c r="QGU107" s="62"/>
      <c r="QGV107" s="75"/>
      <c r="QGW107" s="76"/>
      <c r="QGX107" s="216"/>
      <c r="QGY107" s="75"/>
      <c r="QGZ107" s="75"/>
      <c r="QHA107" s="204"/>
      <c r="QHB107" s="205"/>
      <c r="QHC107" s="72"/>
      <c r="QHD107" s="70"/>
      <c r="QHE107" s="73"/>
      <c r="QHF107" s="74"/>
      <c r="QHG107" s="74"/>
      <c r="QHH107" s="62"/>
      <c r="QHI107" s="75"/>
      <c r="QHJ107" s="76"/>
      <c r="QHK107" s="216"/>
      <c r="QHL107" s="75"/>
      <c r="QHM107" s="75"/>
      <c r="QHN107" s="204"/>
      <c r="QHO107" s="205"/>
      <c r="QHP107" s="72"/>
      <c r="QHQ107" s="70"/>
      <c r="QHR107" s="73"/>
      <c r="QHS107" s="74"/>
      <c r="QHT107" s="74"/>
      <c r="QHU107" s="62"/>
      <c r="QHV107" s="75"/>
      <c r="QHW107" s="76"/>
      <c r="QHX107" s="216"/>
      <c r="QHY107" s="75"/>
      <c r="QHZ107" s="75"/>
      <c r="QIA107" s="204"/>
      <c r="QIB107" s="205"/>
      <c r="QIC107" s="72"/>
      <c r="QID107" s="70"/>
      <c r="QIE107" s="73"/>
      <c r="QIF107" s="74"/>
      <c r="QIG107" s="74"/>
      <c r="QIH107" s="62"/>
      <c r="QII107" s="75"/>
      <c r="QIJ107" s="76"/>
      <c r="QIK107" s="216"/>
      <c r="QIL107" s="75"/>
      <c r="QIM107" s="75"/>
      <c r="QIN107" s="204"/>
      <c r="QIO107" s="205"/>
      <c r="QIP107" s="72"/>
      <c r="QIQ107" s="70"/>
      <c r="QIR107" s="73"/>
      <c r="QIS107" s="74"/>
      <c r="QIT107" s="74"/>
      <c r="QIU107" s="62"/>
      <c r="QIV107" s="75"/>
      <c r="QIW107" s="76"/>
      <c r="QIX107" s="216"/>
      <c r="QIY107" s="75"/>
      <c r="QIZ107" s="75"/>
      <c r="QJA107" s="204"/>
      <c r="QJB107" s="205"/>
      <c r="QJC107" s="72"/>
      <c r="QJD107" s="70"/>
      <c r="QJE107" s="73"/>
      <c r="QJF107" s="74"/>
      <c r="QJG107" s="74"/>
      <c r="QJH107" s="62"/>
      <c r="QJI107" s="75"/>
      <c r="QJJ107" s="76"/>
      <c r="QJK107" s="216"/>
      <c r="QJL107" s="75"/>
      <c r="QJM107" s="75"/>
      <c r="QJN107" s="204"/>
      <c r="QJO107" s="205"/>
      <c r="QJP107" s="72"/>
      <c r="QJQ107" s="70"/>
      <c r="QJR107" s="73"/>
      <c r="QJS107" s="74"/>
      <c r="QJT107" s="74"/>
      <c r="QJU107" s="62"/>
      <c r="QJV107" s="75"/>
      <c r="QJW107" s="76"/>
      <c r="QJX107" s="216"/>
      <c r="QJY107" s="75"/>
      <c r="QJZ107" s="75"/>
      <c r="QKA107" s="204"/>
      <c r="QKB107" s="205"/>
      <c r="QKC107" s="72"/>
      <c r="QKD107" s="70"/>
      <c r="QKE107" s="73"/>
      <c r="QKF107" s="74"/>
      <c r="QKG107" s="74"/>
      <c r="QKH107" s="62"/>
      <c r="QKI107" s="75"/>
      <c r="QKJ107" s="76"/>
      <c r="QKK107" s="216"/>
      <c r="QKL107" s="75"/>
      <c r="QKM107" s="75"/>
      <c r="QKN107" s="204"/>
      <c r="QKO107" s="205"/>
      <c r="QKP107" s="72"/>
      <c r="QKQ107" s="70"/>
      <c r="QKR107" s="73"/>
      <c r="QKS107" s="74"/>
      <c r="QKT107" s="74"/>
      <c r="QKU107" s="62"/>
      <c r="QKV107" s="75"/>
      <c r="QKW107" s="76"/>
      <c r="QKX107" s="216"/>
      <c r="QKY107" s="75"/>
      <c r="QKZ107" s="75"/>
      <c r="QLA107" s="204"/>
      <c r="QLB107" s="205"/>
      <c r="QLC107" s="72"/>
      <c r="QLD107" s="70"/>
      <c r="QLE107" s="73"/>
      <c r="QLF107" s="74"/>
      <c r="QLG107" s="74"/>
      <c r="QLH107" s="62"/>
      <c r="QLI107" s="75"/>
      <c r="QLJ107" s="76"/>
      <c r="QLK107" s="216"/>
      <c r="QLL107" s="75"/>
      <c r="QLM107" s="75"/>
      <c r="QLN107" s="204"/>
      <c r="QLO107" s="205"/>
      <c r="QLP107" s="72"/>
      <c r="QLQ107" s="70"/>
      <c r="QLR107" s="73"/>
      <c r="QLS107" s="74"/>
      <c r="QLT107" s="74"/>
      <c r="QLU107" s="62"/>
      <c r="QLV107" s="75"/>
      <c r="QLW107" s="76"/>
      <c r="QLX107" s="216"/>
      <c r="QLY107" s="75"/>
      <c r="QLZ107" s="75"/>
      <c r="QMA107" s="204"/>
      <c r="QMB107" s="205"/>
      <c r="QMC107" s="72"/>
      <c r="QMD107" s="70"/>
      <c r="QME107" s="73"/>
      <c r="QMF107" s="74"/>
      <c r="QMG107" s="74"/>
      <c r="QMH107" s="62"/>
      <c r="QMI107" s="75"/>
      <c r="QMJ107" s="76"/>
      <c r="QMK107" s="216"/>
      <c r="QML107" s="75"/>
      <c r="QMM107" s="75"/>
      <c r="QMN107" s="204"/>
      <c r="QMO107" s="205"/>
      <c r="QMP107" s="72"/>
      <c r="QMQ107" s="70"/>
      <c r="QMR107" s="73"/>
      <c r="QMS107" s="74"/>
      <c r="QMT107" s="74"/>
      <c r="QMU107" s="62"/>
      <c r="QMV107" s="75"/>
      <c r="QMW107" s="76"/>
      <c r="QMX107" s="216"/>
      <c r="QMY107" s="75"/>
      <c r="QMZ107" s="75"/>
      <c r="QNA107" s="204"/>
      <c r="QNB107" s="205"/>
      <c r="QNC107" s="72"/>
      <c r="QND107" s="70"/>
      <c r="QNE107" s="73"/>
      <c r="QNF107" s="74"/>
      <c r="QNG107" s="74"/>
      <c r="QNH107" s="62"/>
      <c r="QNI107" s="75"/>
      <c r="QNJ107" s="76"/>
      <c r="QNK107" s="216"/>
      <c r="QNL107" s="75"/>
      <c r="QNM107" s="75"/>
      <c r="QNN107" s="204"/>
      <c r="QNO107" s="205"/>
      <c r="QNP107" s="72"/>
      <c r="QNQ107" s="70"/>
      <c r="QNR107" s="73"/>
      <c r="QNS107" s="74"/>
      <c r="QNT107" s="74"/>
      <c r="QNU107" s="62"/>
      <c r="QNV107" s="75"/>
      <c r="QNW107" s="76"/>
      <c r="QNX107" s="216"/>
      <c r="QNY107" s="75"/>
      <c r="QNZ107" s="75"/>
      <c r="QOA107" s="204"/>
      <c r="QOB107" s="205"/>
      <c r="QOC107" s="72"/>
      <c r="QOD107" s="70"/>
      <c r="QOE107" s="73"/>
      <c r="QOF107" s="74"/>
      <c r="QOG107" s="74"/>
      <c r="QOH107" s="62"/>
      <c r="QOI107" s="75"/>
      <c r="QOJ107" s="76"/>
      <c r="QOK107" s="216"/>
      <c r="QOL107" s="75"/>
      <c r="QOM107" s="75"/>
      <c r="QON107" s="204"/>
      <c r="QOO107" s="205"/>
      <c r="QOP107" s="72"/>
      <c r="QOQ107" s="70"/>
      <c r="QOR107" s="73"/>
      <c r="QOS107" s="74"/>
      <c r="QOT107" s="74"/>
      <c r="QOU107" s="62"/>
      <c r="QOV107" s="75"/>
      <c r="QOW107" s="76"/>
      <c r="QOX107" s="216"/>
      <c r="QOY107" s="75"/>
      <c r="QOZ107" s="75"/>
      <c r="QPA107" s="204"/>
      <c r="QPB107" s="205"/>
      <c r="QPC107" s="72"/>
      <c r="QPD107" s="70"/>
      <c r="QPE107" s="73"/>
      <c r="QPF107" s="74"/>
      <c r="QPG107" s="74"/>
      <c r="QPH107" s="62"/>
      <c r="QPI107" s="75"/>
      <c r="QPJ107" s="76"/>
      <c r="QPK107" s="216"/>
      <c r="QPL107" s="75"/>
      <c r="QPM107" s="75"/>
      <c r="QPN107" s="204"/>
      <c r="QPO107" s="205"/>
      <c r="QPP107" s="72"/>
      <c r="QPQ107" s="70"/>
      <c r="QPR107" s="73"/>
      <c r="QPS107" s="74"/>
      <c r="QPT107" s="74"/>
      <c r="QPU107" s="62"/>
      <c r="QPV107" s="75"/>
      <c r="QPW107" s="76"/>
      <c r="QPX107" s="216"/>
      <c r="QPY107" s="75"/>
      <c r="QPZ107" s="75"/>
      <c r="QQA107" s="204"/>
      <c r="QQB107" s="205"/>
      <c r="QQC107" s="72"/>
      <c r="QQD107" s="70"/>
      <c r="QQE107" s="73"/>
      <c r="QQF107" s="74"/>
      <c r="QQG107" s="74"/>
      <c r="QQH107" s="62"/>
      <c r="QQI107" s="75"/>
      <c r="QQJ107" s="76"/>
      <c r="QQK107" s="216"/>
      <c r="QQL107" s="75"/>
      <c r="QQM107" s="75"/>
      <c r="QQN107" s="204"/>
      <c r="QQO107" s="205"/>
      <c r="QQP107" s="72"/>
      <c r="QQQ107" s="70"/>
      <c r="QQR107" s="73"/>
      <c r="QQS107" s="74"/>
      <c r="QQT107" s="74"/>
      <c r="QQU107" s="62"/>
      <c r="QQV107" s="75"/>
      <c r="QQW107" s="76"/>
      <c r="QQX107" s="216"/>
      <c r="QQY107" s="75"/>
      <c r="QQZ107" s="75"/>
      <c r="QRA107" s="204"/>
      <c r="QRB107" s="205"/>
      <c r="QRC107" s="72"/>
      <c r="QRD107" s="70"/>
      <c r="QRE107" s="73"/>
      <c r="QRF107" s="74"/>
      <c r="QRG107" s="74"/>
      <c r="QRH107" s="62"/>
      <c r="QRI107" s="75"/>
      <c r="QRJ107" s="76"/>
      <c r="QRK107" s="216"/>
      <c r="QRL107" s="75"/>
      <c r="QRM107" s="75"/>
      <c r="QRN107" s="204"/>
      <c r="QRO107" s="205"/>
      <c r="QRP107" s="72"/>
      <c r="QRQ107" s="70"/>
      <c r="QRR107" s="73"/>
      <c r="QRS107" s="74"/>
      <c r="QRT107" s="74"/>
      <c r="QRU107" s="62"/>
      <c r="QRV107" s="75"/>
      <c r="QRW107" s="76"/>
      <c r="QRX107" s="216"/>
      <c r="QRY107" s="75"/>
      <c r="QRZ107" s="75"/>
      <c r="QSA107" s="204"/>
      <c r="QSB107" s="205"/>
      <c r="QSC107" s="72"/>
      <c r="QSD107" s="70"/>
      <c r="QSE107" s="73"/>
      <c r="QSF107" s="74"/>
      <c r="QSG107" s="74"/>
      <c r="QSH107" s="62"/>
      <c r="QSI107" s="75"/>
      <c r="QSJ107" s="76"/>
      <c r="QSK107" s="216"/>
      <c r="QSL107" s="75"/>
      <c r="QSM107" s="75"/>
      <c r="QSN107" s="204"/>
      <c r="QSO107" s="205"/>
      <c r="QSP107" s="72"/>
      <c r="QSQ107" s="70"/>
      <c r="QSR107" s="73"/>
      <c r="QSS107" s="74"/>
      <c r="QST107" s="74"/>
      <c r="QSU107" s="62"/>
      <c r="QSV107" s="75"/>
      <c r="QSW107" s="76"/>
      <c r="QSX107" s="216"/>
      <c r="QSY107" s="75"/>
      <c r="QSZ107" s="75"/>
      <c r="QTA107" s="204"/>
      <c r="QTB107" s="205"/>
      <c r="QTC107" s="72"/>
      <c r="QTD107" s="70"/>
      <c r="QTE107" s="73"/>
      <c r="QTF107" s="74"/>
      <c r="QTG107" s="74"/>
      <c r="QTH107" s="62"/>
      <c r="QTI107" s="75"/>
      <c r="QTJ107" s="76"/>
      <c r="QTK107" s="216"/>
      <c r="QTL107" s="75"/>
      <c r="QTM107" s="75"/>
      <c r="QTN107" s="204"/>
      <c r="QTO107" s="205"/>
      <c r="QTP107" s="72"/>
      <c r="QTQ107" s="70"/>
      <c r="QTR107" s="73"/>
      <c r="QTS107" s="74"/>
      <c r="QTT107" s="74"/>
      <c r="QTU107" s="62"/>
      <c r="QTV107" s="75"/>
      <c r="QTW107" s="76"/>
      <c r="QTX107" s="216"/>
      <c r="QTY107" s="75"/>
      <c r="QTZ107" s="75"/>
      <c r="QUA107" s="204"/>
      <c r="QUB107" s="205"/>
      <c r="QUC107" s="72"/>
      <c r="QUD107" s="70"/>
      <c r="QUE107" s="73"/>
      <c r="QUF107" s="74"/>
      <c r="QUG107" s="74"/>
      <c r="QUH107" s="62"/>
      <c r="QUI107" s="75"/>
      <c r="QUJ107" s="76"/>
      <c r="QUK107" s="216"/>
      <c r="QUL107" s="75"/>
      <c r="QUM107" s="75"/>
      <c r="QUN107" s="204"/>
      <c r="QUO107" s="205"/>
      <c r="QUP107" s="72"/>
      <c r="QUQ107" s="70"/>
      <c r="QUR107" s="73"/>
      <c r="QUS107" s="74"/>
      <c r="QUT107" s="74"/>
      <c r="QUU107" s="62"/>
      <c r="QUV107" s="75"/>
      <c r="QUW107" s="76"/>
      <c r="QUX107" s="216"/>
      <c r="QUY107" s="75"/>
      <c r="QUZ107" s="75"/>
      <c r="QVA107" s="204"/>
      <c r="QVB107" s="205"/>
      <c r="QVC107" s="72"/>
      <c r="QVD107" s="70"/>
      <c r="QVE107" s="73"/>
      <c r="QVF107" s="74"/>
      <c r="QVG107" s="74"/>
      <c r="QVH107" s="62"/>
      <c r="QVI107" s="75"/>
      <c r="QVJ107" s="76"/>
      <c r="QVK107" s="216"/>
      <c r="QVL107" s="75"/>
      <c r="QVM107" s="75"/>
      <c r="QVN107" s="204"/>
      <c r="QVO107" s="205"/>
      <c r="QVP107" s="72"/>
      <c r="QVQ107" s="70"/>
      <c r="QVR107" s="73"/>
      <c r="QVS107" s="74"/>
      <c r="QVT107" s="74"/>
      <c r="QVU107" s="62"/>
      <c r="QVV107" s="75"/>
      <c r="QVW107" s="76"/>
      <c r="QVX107" s="216"/>
      <c r="QVY107" s="75"/>
      <c r="QVZ107" s="75"/>
      <c r="QWA107" s="204"/>
      <c r="QWB107" s="205"/>
      <c r="QWC107" s="72"/>
      <c r="QWD107" s="70"/>
      <c r="QWE107" s="73"/>
      <c r="QWF107" s="74"/>
      <c r="QWG107" s="74"/>
      <c r="QWH107" s="62"/>
      <c r="QWI107" s="75"/>
      <c r="QWJ107" s="76"/>
      <c r="QWK107" s="216"/>
      <c r="QWL107" s="75"/>
      <c r="QWM107" s="75"/>
      <c r="QWN107" s="204"/>
      <c r="QWO107" s="205"/>
      <c r="QWP107" s="72"/>
      <c r="QWQ107" s="70"/>
      <c r="QWR107" s="73"/>
      <c r="QWS107" s="74"/>
      <c r="QWT107" s="74"/>
      <c r="QWU107" s="62"/>
      <c r="QWV107" s="75"/>
      <c r="QWW107" s="76"/>
      <c r="QWX107" s="216"/>
      <c r="QWY107" s="75"/>
      <c r="QWZ107" s="75"/>
      <c r="QXA107" s="204"/>
      <c r="QXB107" s="205"/>
      <c r="QXC107" s="72"/>
      <c r="QXD107" s="70"/>
      <c r="QXE107" s="73"/>
      <c r="QXF107" s="74"/>
      <c r="QXG107" s="74"/>
      <c r="QXH107" s="62"/>
      <c r="QXI107" s="75"/>
      <c r="QXJ107" s="76"/>
      <c r="QXK107" s="216"/>
      <c r="QXL107" s="75"/>
      <c r="QXM107" s="75"/>
      <c r="QXN107" s="204"/>
      <c r="QXO107" s="205"/>
      <c r="QXP107" s="72"/>
      <c r="QXQ107" s="70"/>
      <c r="QXR107" s="73"/>
      <c r="QXS107" s="74"/>
      <c r="QXT107" s="74"/>
      <c r="QXU107" s="62"/>
      <c r="QXV107" s="75"/>
      <c r="QXW107" s="76"/>
      <c r="QXX107" s="216"/>
      <c r="QXY107" s="75"/>
      <c r="QXZ107" s="75"/>
      <c r="QYA107" s="204"/>
      <c r="QYB107" s="205"/>
      <c r="QYC107" s="72"/>
      <c r="QYD107" s="70"/>
      <c r="QYE107" s="73"/>
      <c r="QYF107" s="74"/>
      <c r="QYG107" s="74"/>
      <c r="QYH107" s="62"/>
      <c r="QYI107" s="75"/>
      <c r="QYJ107" s="76"/>
      <c r="QYK107" s="216"/>
      <c r="QYL107" s="75"/>
      <c r="QYM107" s="75"/>
      <c r="QYN107" s="204"/>
      <c r="QYO107" s="205"/>
      <c r="QYP107" s="72"/>
      <c r="QYQ107" s="70"/>
      <c r="QYR107" s="73"/>
      <c r="QYS107" s="74"/>
      <c r="QYT107" s="74"/>
      <c r="QYU107" s="62"/>
      <c r="QYV107" s="75"/>
      <c r="QYW107" s="76"/>
      <c r="QYX107" s="216"/>
      <c r="QYY107" s="75"/>
      <c r="QYZ107" s="75"/>
      <c r="QZA107" s="204"/>
      <c r="QZB107" s="205"/>
      <c r="QZC107" s="72"/>
      <c r="QZD107" s="70"/>
      <c r="QZE107" s="73"/>
      <c r="QZF107" s="74"/>
      <c r="QZG107" s="74"/>
      <c r="QZH107" s="62"/>
      <c r="QZI107" s="75"/>
      <c r="QZJ107" s="76"/>
      <c r="QZK107" s="216"/>
      <c r="QZL107" s="75"/>
      <c r="QZM107" s="75"/>
      <c r="QZN107" s="204"/>
      <c r="QZO107" s="205"/>
      <c r="QZP107" s="72"/>
      <c r="QZQ107" s="70"/>
      <c r="QZR107" s="73"/>
      <c r="QZS107" s="74"/>
      <c r="QZT107" s="74"/>
      <c r="QZU107" s="62"/>
      <c r="QZV107" s="75"/>
      <c r="QZW107" s="76"/>
      <c r="QZX107" s="216"/>
      <c r="QZY107" s="75"/>
      <c r="QZZ107" s="75"/>
      <c r="RAA107" s="204"/>
      <c r="RAB107" s="205"/>
      <c r="RAC107" s="72"/>
      <c r="RAD107" s="70"/>
      <c r="RAE107" s="73"/>
      <c r="RAF107" s="74"/>
      <c r="RAG107" s="74"/>
      <c r="RAH107" s="62"/>
      <c r="RAI107" s="75"/>
      <c r="RAJ107" s="76"/>
      <c r="RAK107" s="216"/>
      <c r="RAL107" s="75"/>
      <c r="RAM107" s="75"/>
      <c r="RAN107" s="204"/>
      <c r="RAO107" s="205"/>
      <c r="RAP107" s="72"/>
      <c r="RAQ107" s="70"/>
      <c r="RAR107" s="73"/>
      <c r="RAS107" s="74"/>
      <c r="RAT107" s="74"/>
      <c r="RAU107" s="62"/>
      <c r="RAV107" s="75"/>
      <c r="RAW107" s="76"/>
      <c r="RAX107" s="216"/>
      <c r="RAY107" s="75"/>
      <c r="RAZ107" s="75"/>
      <c r="RBA107" s="204"/>
      <c r="RBB107" s="205"/>
      <c r="RBC107" s="72"/>
      <c r="RBD107" s="70"/>
      <c r="RBE107" s="73"/>
      <c r="RBF107" s="74"/>
      <c r="RBG107" s="74"/>
      <c r="RBH107" s="62"/>
      <c r="RBI107" s="75"/>
      <c r="RBJ107" s="76"/>
      <c r="RBK107" s="216"/>
      <c r="RBL107" s="75"/>
      <c r="RBM107" s="75"/>
      <c r="RBN107" s="204"/>
      <c r="RBO107" s="205"/>
      <c r="RBP107" s="72"/>
      <c r="RBQ107" s="70"/>
      <c r="RBR107" s="73"/>
      <c r="RBS107" s="74"/>
      <c r="RBT107" s="74"/>
      <c r="RBU107" s="62"/>
      <c r="RBV107" s="75"/>
      <c r="RBW107" s="76"/>
      <c r="RBX107" s="216"/>
      <c r="RBY107" s="75"/>
      <c r="RBZ107" s="75"/>
      <c r="RCA107" s="204"/>
      <c r="RCB107" s="205"/>
      <c r="RCC107" s="72"/>
      <c r="RCD107" s="70"/>
      <c r="RCE107" s="73"/>
      <c r="RCF107" s="74"/>
      <c r="RCG107" s="74"/>
      <c r="RCH107" s="62"/>
      <c r="RCI107" s="75"/>
      <c r="RCJ107" s="76"/>
      <c r="RCK107" s="216"/>
      <c r="RCL107" s="75"/>
      <c r="RCM107" s="75"/>
      <c r="RCN107" s="204"/>
      <c r="RCO107" s="205"/>
      <c r="RCP107" s="72"/>
      <c r="RCQ107" s="70"/>
      <c r="RCR107" s="73"/>
      <c r="RCS107" s="74"/>
      <c r="RCT107" s="74"/>
      <c r="RCU107" s="62"/>
      <c r="RCV107" s="75"/>
      <c r="RCW107" s="76"/>
      <c r="RCX107" s="216"/>
      <c r="RCY107" s="75"/>
      <c r="RCZ107" s="75"/>
      <c r="RDA107" s="204"/>
      <c r="RDB107" s="205"/>
      <c r="RDC107" s="72"/>
      <c r="RDD107" s="70"/>
      <c r="RDE107" s="73"/>
      <c r="RDF107" s="74"/>
      <c r="RDG107" s="74"/>
      <c r="RDH107" s="62"/>
      <c r="RDI107" s="75"/>
      <c r="RDJ107" s="76"/>
      <c r="RDK107" s="216"/>
      <c r="RDL107" s="75"/>
      <c r="RDM107" s="75"/>
      <c r="RDN107" s="204"/>
      <c r="RDO107" s="205"/>
      <c r="RDP107" s="72"/>
      <c r="RDQ107" s="70"/>
      <c r="RDR107" s="73"/>
      <c r="RDS107" s="74"/>
      <c r="RDT107" s="74"/>
      <c r="RDU107" s="62"/>
      <c r="RDV107" s="75"/>
      <c r="RDW107" s="76"/>
      <c r="RDX107" s="216"/>
      <c r="RDY107" s="75"/>
      <c r="RDZ107" s="75"/>
      <c r="REA107" s="204"/>
      <c r="REB107" s="205"/>
      <c r="REC107" s="72"/>
      <c r="RED107" s="70"/>
      <c r="REE107" s="73"/>
      <c r="REF107" s="74"/>
      <c r="REG107" s="74"/>
      <c r="REH107" s="62"/>
      <c r="REI107" s="75"/>
      <c r="REJ107" s="76"/>
      <c r="REK107" s="216"/>
      <c r="REL107" s="75"/>
      <c r="REM107" s="75"/>
      <c r="REN107" s="204"/>
      <c r="REO107" s="205"/>
      <c r="REP107" s="72"/>
      <c r="REQ107" s="70"/>
      <c r="RER107" s="73"/>
      <c r="RES107" s="74"/>
      <c r="RET107" s="74"/>
      <c r="REU107" s="62"/>
      <c r="REV107" s="75"/>
      <c r="REW107" s="76"/>
      <c r="REX107" s="216"/>
      <c r="REY107" s="75"/>
      <c r="REZ107" s="75"/>
      <c r="RFA107" s="204"/>
      <c r="RFB107" s="205"/>
      <c r="RFC107" s="72"/>
      <c r="RFD107" s="70"/>
      <c r="RFE107" s="73"/>
      <c r="RFF107" s="74"/>
      <c r="RFG107" s="74"/>
      <c r="RFH107" s="62"/>
      <c r="RFI107" s="75"/>
      <c r="RFJ107" s="76"/>
      <c r="RFK107" s="216"/>
      <c r="RFL107" s="75"/>
      <c r="RFM107" s="75"/>
      <c r="RFN107" s="204"/>
      <c r="RFO107" s="205"/>
      <c r="RFP107" s="72"/>
      <c r="RFQ107" s="70"/>
      <c r="RFR107" s="73"/>
      <c r="RFS107" s="74"/>
      <c r="RFT107" s="74"/>
      <c r="RFU107" s="62"/>
      <c r="RFV107" s="75"/>
      <c r="RFW107" s="76"/>
      <c r="RFX107" s="216"/>
      <c r="RFY107" s="75"/>
      <c r="RFZ107" s="75"/>
      <c r="RGA107" s="204"/>
      <c r="RGB107" s="205"/>
      <c r="RGC107" s="72"/>
      <c r="RGD107" s="70"/>
      <c r="RGE107" s="73"/>
      <c r="RGF107" s="74"/>
      <c r="RGG107" s="74"/>
      <c r="RGH107" s="62"/>
      <c r="RGI107" s="75"/>
      <c r="RGJ107" s="76"/>
      <c r="RGK107" s="216"/>
      <c r="RGL107" s="75"/>
      <c r="RGM107" s="75"/>
      <c r="RGN107" s="204"/>
      <c r="RGO107" s="205"/>
      <c r="RGP107" s="72"/>
      <c r="RGQ107" s="70"/>
      <c r="RGR107" s="73"/>
      <c r="RGS107" s="74"/>
      <c r="RGT107" s="74"/>
      <c r="RGU107" s="62"/>
      <c r="RGV107" s="75"/>
      <c r="RGW107" s="76"/>
      <c r="RGX107" s="216"/>
      <c r="RGY107" s="75"/>
      <c r="RGZ107" s="75"/>
      <c r="RHA107" s="204"/>
      <c r="RHB107" s="205"/>
      <c r="RHC107" s="72"/>
      <c r="RHD107" s="70"/>
      <c r="RHE107" s="73"/>
      <c r="RHF107" s="74"/>
      <c r="RHG107" s="74"/>
      <c r="RHH107" s="62"/>
      <c r="RHI107" s="75"/>
      <c r="RHJ107" s="76"/>
      <c r="RHK107" s="216"/>
      <c r="RHL107" s="75"/>
      <c r="RHM107" s="75"/>
      <c r="RHN107" s="204"/>
      <c r="RHO107" s="205"/>
      <c r="RHP107" s="72"/>
      <c r="RHQ107" s="70"/>
      <c r="RHR107" s="73"/>
      <c r="RHS107" s="74"/>
      <c r="RHT107" s="74"/>
      <c r="RHU107" s="62"/>
      <c r="RHV107" s="75"/>
      <c r="RHW107" s="76"/>
      <c r="RHX107" s="216"/>
      <c r="RHY107" s="75"/>
      <c r="RHZ107" s="75"/>
      <c r="RIA107" s="204"/>
      <c r="RIB107" s="205"/>
      <c r="RIC107" s="72"/>
      <c r="RID107" s="70"/>
      <c r="RIE107" s="73"/>
      <c r="RIF107" s="74"/>
      <c r="RIG107" s="74"/>
      <c r="RIH107" s="62"/>
      <c r="RII107" s="75"/>
      <c r="RIJ107" s="76"/>
      <c r="RIK107" s="216"/>
      <c r="RIL107" s="75"/>
      <c r="RIM107" s="75"/>
      <c r="RIN107" s="204"/>
      <c r="RIO107" s="205"/>
      <c r="RIP107" s="72"/>
      <c r="RIQ107" s="70"/>
      <c r="RIR107" s="73"/>
      <c r="RIS107" s="74"/>
      <c r="RIT107" s="74"/>
      <c r="RIU107" s="62"/>
      <c r="RIV107" s="75"/>
      <c r="RIW107" s="76"/>
      <c r="RIX107" s="216"/>
      <c r="RIY107" s="75"/>
      <c r="RIZ107" s="75"/>
      <c r="RJA107" s="204"/>
      <c r="RJB107" s="205"/>
      <c r="RJC107" s="72"/>
      <c r="RJD107" s="70"/>
      <c r="RJE107" s="73"/>
      <c r="RJF107" s="74"/>
      <c r="RJG107" s="74"/>
      <c r="RJH107" s="62"/>
      <c r="RJI107" s="75"/>
      <c r="RJJ107" s="76"/>
      <c r="RJK107" s="216"/>
      <c r="RJL107" s="75"/>
      <c r="RJM107" s="75"/>
      <c r="RJN107" s="204"/>
      <c r="RJO107" s="205"/>
      <c r="RJP107" s="72"/>
      <c r="RJQ107" s="70"/>
      <c r="RJR107" s="73"/>
      <c r="RJS107" s="74"/>
      <c r="RJT107" s="74"/>
      <c r="RJU107" s="62"/>
      <c r="RJV107" s="75"/>
      <c r="RJW107" s="76"/>
      <c r="RJX107" s="216"/>
      <c r="RJY107" s="75"/>
      <c r="RJZ107" s="75"/>
      <c r="RKA107" s="204"/>
      <c r="RKB107" s="205"/>
      <c r="RKC107" s="72"/>
      <c r="RKD107" s="70"/>
      <c r="RKE107" s="73"/>
      <c r="RKF107" s="74"/>
      <c r="RKG107" s="74"/>
      <c r="RKH107" s="62"/>
      <c r="RKI107" s="75"/>
      <c r="RKJ107" s="76"/>
      <c r="RKK107" s="216"/>
      <c r="RKL107" s="75"/>
      <c r="RKM107" s="75"/>
      <c r="RKN107" s="204"/>
      <c r="RKO107" s="205"/>
      <c r="RKP107" s="72"/>
      <c r="RKQ107" s="70"/>
      <c r="RKR107" s="73"/>
      <c r="RKS107" s="74"/>
      <c r="RKT107" s="74"/>
      <c r="RKU107" s="62"/>
      <c r="RKV107" s="75"/>
      <c r="RKW107" s="76"/>
      <c r="RKX107" s="216"/>
      <c r="RKY107" s="75"/>
      <c r="RKZ107" s="75"/>
      <c r="RLA107" s="204"/>
      <c r="RLB107" s="205"/>
      <c r="RLC107" s="72"/>
      <c r="RLD107" s="70"/>
      <c r="RLE107" s="73"/>
      <c r="RLF107" s="74"/>
      <c r="RLG107" s="74"/>
      <c r="RLH107" s="62"/>
      <c r="RLI107" s="75"/>
      <c r="RLJ107" s="76"/>
      <c r="RLK107" s="216"/>
      <c r="RLL107" s="75"/>
      <c r="RLM107" s="75"/>
      <c r="RLN107" s="204"/>
      <c r="RLO107" s="205"/>
      <c r="RLP107" s="72"/>
      <c r="RLQ107" s="70"/>
      <c r="RLR107" s="73"/>
      <c r="RLS107" s="74"/>
      <c r="RLT107" s="74"/>
      <c r="RLU107" s="62"/>
      <c r="RLV107" s="75"/>
      <c r="RLW107" s="76"/>
      <c r="RLX107" s="216"/>
      <c r="RLY107" s="75"/>
      <c r="RLZ107" s="75"/>
      <c r="RMA107" s="204"/>
      <c r="RMB107" s="205"/>
      <c r="RMC107" s="72"/>
      <c r="RMD107" s="70"/>
      <c r="RME107" s="73"/>
      <c r="RMF107" s="74"/>
      <c r="RMG107" s="74"/>
      <c r="RMH107" s="62"/>
      <c r="RMI107" s="75"/>
      <c r="RMJ107" s="76"/>
      <c r="RMK107" s="216"/>
      <c r="RML107" s="75"/>
      <c r="RMM107" s="75"/>
      <c r="RMN107" s="204"/>
      <c r="RMO107" s="205"/>
      <c r="RMP107" s="72"/>
      <c r="RMQ107" s="70"/>
      <c r="RMR107" s="73"/>
      <c r="RMS107" s="74"/>
      <c r="RMT107" s="74"/>
      <c r="RMU107" s="62"/>
      <c r="RMV107" s="75"/>
      <c r="RMW107" s="76"/>
      <c r="RMX107" s="216"/>
      <c r="RMY107" s="75"/>
      <c r="RMZ107" s="75"/>
      <c r="RNA107" s="204"/>
      <c r="RNB107" s="205"/>
      <c r="RNC107" s="72"/>
      <c r="RND107" s="70"/>
      <c r="RNE107" s="73"/>
      <c r="RNF107" s="74"/>
      <c r="RNG107" s="74"/>
      <c r="RNH107" s="62"/>
      <c r="RNI107" s="75"/>
      <c r="RNJ107" s="76"/>
      <c r="RNK107" s="216"/>
      <c r="RNL107" s="75"/>
      <c r="RNM107" s="75"/>
      <c r="RNN107" s="204"/>
      <c r="RNO107" s="205"/>
      <c r="RNP107" s="72"/>
      <c r="RNQ107" s="70"/>
      <c r="RNR107" s="73"/>
      <c r="RNS107" s="74"/>
      <c r="RNT107" s="74"/>
      <c r="RNU107" s="62"/>
      <c r="RNV107" s="75"/>
      <c r="RNW107" s="76"/>
      <c r="RNX107" s="216"/>
      <c r="RNY107" s="75"/>
      <c r="RNZ107" s="75"/>
      <c r="ROA107" s="204"/>
      <c r="ROB107" s="205"/>
      <c r="ROC107" s="72"/>
      <c r="ROD107" s="70"/>
      <c r="ROE107" s="73"/>
      <c r="ROF107" s="74"/>
      <c r="ROG107" s="74"/>
      <c r="ROH107" s="62"/>
      <c r="ROI107" s="75"/>
      <c r="ROJ107" s="76"/>
      <c r="ROK107" s="216"/>
      <c r="ROL107" s="75"/>
      <c r="ROM107" s="75"/>
      <c r="RON107" s="204"/>
      <c r="ROO107" s="205"/>
      <c r="ROP107" s="72"/>
      <c r="ROQ107" s="70"/>
      <c r="ROR107" s="73"/>
      <c r="ROS107" s="74"/>
      <c r="ROT107" s="74"/>
      <c r="ROU107" s="62"/>
      <c r="ROV107" s="75"/>
      <c r="ROW107" s="76"/>
      <c r="ROX107" s="216"/>
      <c r="ROY107" s="75"/>
      <c r="ROZ107" s="75"/>
      <c r="RPA107" s="204"/>
      <c r="RPB107" s="205"/>
      <c r="RPC107" s="72"/>
      <c r="RPD107" s="70"/>
      <c r="RPE107" s="73"/>
      <c r="RPF107" s="74"/>
      <c r="RPG107" s="74"/>
      <c r="RPH107" s="62"/>
      <c r="RPI107" s="75"/>
      <c r="RPJ107" s="76"/>
      <c r="RPK107" s="216"/>
      <c r="RPL107" s="75"/>
      <c r="RPM107" s="75"/>
      <c r="RPN107" s="204"/>
      <c r="RPO107" s="205"/>
      <c r="RPP107" s="72"/>
      <c r="RPQ107" s="70"/>
      <c r="RPR107" s="73"/>
      <c r="RPS107" s="74"/>
      <c r="RPT107" s="74"/>
      <c r="RPU107" s="62"/>
      <c r="RPV107" s="75"/>
      <c r="RPW107" s="76"/>
      <c r="RPX107" s="216"/>
      <c r="RPY107" s="75"/>
      <c r="RPZ107" s="75"/>
      <c r="RQA107" s="204"/>
      <c r="RQB107" s="205"/>
      <c r="RQC107" s="72"/>
      <c r="RQD107" s="70"/>
      <c r="RQE107" s="73"/>
      <c r="RQF107" s="74"/>
      <c r="RQG107" s="74"/>
      <c r="RQH107" s="62"/>
      <c r="RQI107" s="75"/>
      <c r="RQJ107" s="76"/>
      <c r="RQK107" s="216"/>
      <c r="RQL107" s="75"/>
      <c r="RQM107" s="75"/>
      <c r="RQN107" s="204"/>
      <c r="RQO107" s="205"/>
      <c r="RQP107" s="72"/>
      <c r="RQQ107" s="70"/>
      <c r="RQR107" s="73"/>
      <c r="RQS107" s="74"/>
      <c r="RQT107" s="74"/>
      <c r="RQU107" s="62"/>
      <c r="RQV107" s="75"/>
      <c r="RQW107" s="76"/>
      <c r="RQX107" s="216"/>
      <c r="RQY107" s="75"/>
      <c r="RQZ107" s="75"/>
      <c r="RRA107" s="204"/>
      <c r="RRB107" s="205"/>
      <c r="RRC107" s="72"/>
      <c r="RRD107" s="70"/>
      <c r="RRE107" s="73"/>
      <c r="RRF107" s="74"/>
      <c r="RRG107" s="74"/>
      <c r="RRH107" s="62"/>
      <c r="RRI107" s="75"/>
      <c r="RRJ107" s="76"/>
      <c r="RRK107" s="216"/>
      <c r="RRL107" s="75"/>
      <c r="RRM107" s="75"/>
      <c r="RRN107" s="204"/>
      <c r="RRO107" s="205"/>
      <c r="RRP107" s="72"/>
      <c r="RRQ107" s="70"/>
      <c r="RRR107" s="73"/>
      <c r="RRS107" s="74"/>
      <c r="RRT107" s="74"/>
      <c r="RRU107" s="62"/>
      <c r="RRV107" s="75"/>
      <c r="RRW107" s="76"/>
      <c r="RRX107" s="216"/>
      <c r="RRY107" s="75"/>
      <c r="RRZ107" s="75"/>
      <c r="RSA107" s="204"/>
      <c r="RSB107" s="205"/>
      <c r="RSC107" s="72"/>
      <c r="RSD107" s="70"/>
      <c r="RSE107" s="73"/>
      <c r="RSF107" s="74"/>
      <c r="RSG107" s="74"/>
      <c r="RSH107" s="62"/>
      <c r="RSI107" s="75"/>
      <c r="RSJ107" s="76"/>
      <c r="RSK107" s="216"/>
      <c r="RSL107" s="75"/>
      <c r="RSM107" s="75"/>
      <c r="RSN107" s="204"/>
      <c r="RSO107" s="205"/>
      <c r="RSP107" s="72"/>
      <c r="RSQ107" s="70"/>
      <c r="RSR107" s="73"/>
      <c r="RSS107" s="74"/>
      <c r="RST107" s="74"/>
      <c r="RSU107" s="62"/>
      <c r="RSV107" s="75"/>
      <c r="RSW107" s="76"/>
      <c r="RSX107" s="216"/>
      <c r="RSY107" s="75"/>
      <c r="RSZ107" s="75"/>
      <c r="RTA107" s="204"/>
      <c r="RTB107" s="205"/>
      <c r="RTC107" s="72"/>
      <c r="RTD107" s="70"/>
      <c r="RTE107" s="73"/>
      <c r="RTF107" s="74"/>
      <c r="RTG107" s="74"/>
      <c r="RTH107" s="62"/>
      <c r="RTI107" s="75"/>
      <c r="RTJ107" s="76"/>
      <c r="RTK107" s="216"/>
      <c r="RTL107" s="75"/>
      <c r="RTM107" s="75"/>
      <c r="RTN107" s="204"/>
      <c r="RTO107" s="205"/>
      <c r="RTP107" s="72"/>
      <c r="RTQ107" s="70"/>
      <c r="RTR107" s="73"/>
      <c r="RTS107" s="74"/>
      <c r="RTT107" s="74"/>
      <c r="RTU107" s="62"/>
      <c r="RTV107" s="75"/>
      <c r="RTW107" s="76"/>
      <c r="RTX107" s="216"/>
      <c r="RTY107" s="75"/>
      <c r="RTZ107" s="75"/>
      <c r="RUA107" s="204"/>
      <c r="RUB107" s="205"/>
      <c r="RUC107" s="72"/>
      <c r="RUD107" s="70"/>
      <c r="RUE107" s="73"/>
      <c r="RUF107" s="74"/>
      <c r="RUG107" s="74"/>
      <c r="RUH107" s="62"/>
      <c r="RUI107" s="75"/>
      <c r="RUJ107" s="76"/>
      <c r="RUK107" s="216"/>
      <c r="RUL107" s="75"/>
      <c r="RUM107" s="75"/>
      <c r="RUN107" s="204"/>
      <c r="RUO107" s="205"/>
      <c r="RUP107" s="72"/>
      <c r="RUQ107" s="70"/>
      <c r="RUR107" s="73"/>
      <c r="RUS107" s="74"/>
      <c r="RUT107" s="74"/>
      <c r="RUU107" s="62"/>
      <c r="RUV107" s="75"/>
      <c r="RUW107" s="76"/>
      <c r="RUX107" s="216"/>
      <c r="RUY107" s="75"/>
      <c r="RUZ107" s="75"/>
      <c r="RVA107" s="204"/>
      <c r="RVB107" s="205"/>
      <c r="RVC107" s="72"/>
      <c r="RVD107" s="70"/>
      <c r="RVE107" s="73"/>
      <c r="RVF107" s="74"/>
      <c r="RVG107" s="74"/>
      <c r="RVH107" s="62"/>
      <c r="RVI107" s="75"/>
      <c r="RVJ107" s="76"/>
      <c r="RVK107" s="216"/>
      <c r="RVL107" s="75"/>
      <c r="RVM107" s="75"/>
      <c r="RVN107" s="204"/>
      <c r="RVO107" s="205"/>
      <c r="RVP107" s="72"/>
      <c r="RVQ107" s="70"/>
      <c r="RVR107" s="73"/>
      <c r="RVS107" s="74"/>
      <c r="RVT107" s="74"/>
      <c r="RVU107" s="62"/>
      <c r="RVV107" s="75"/>
      <c r="RVW107" s="76"/>
      <c r="RVX107" s="216"/>
      <c r="RVY107" s="75"/>
      <c r="RVZ107" s="75"/>
      <c r="RWA107" s="204"/>
      <c r="RWB107" s="205"/>
      <c r="RWC107" s="72"/>
      <c r="RWD107" s="70"/>
      <c r="RWE107" s="73"/>
      <c r="RWF107" s="74"/>
      <c r="RWG107" s="74"/>
      <c r="RWH107" s="62"/>
      <c r="RWI107" s="75"/>
      <c r="RWJ107" s="76"/>
      <c r="RWK107" s="216"/>
      <c r="RWL107" s="75"/>
      <c r="RWM107" s="75"/>
      <c r="RWN107" s="204"/>
      <c r="RWO107" s="205"/>
      <c r="RWP107" s="72"/>
      <c r="RWQ107" s="70"/>
      <c r="RWR107" s="73"/>
      <c r="RWS107" s="74"/>
      <c r="RWT107" s="74"/>
      <c r="RWU107" s="62"/>
      <c r="RWV107" s="75"/>
      <c r="RWW107" s="76"/>
      <c r="RWX107" s="216"/>
      <c r="RWY107" s="75"/>
      <c r="RWZ107" s="75"/>
      <c r="RXA107" s="204"/>
      <c r="RXB107" s="205"/>
      <c r="RXC107" s="72"/>
      <c r="RXD107" s="70"/>
      <c r="RXE107" s="73"/>
      <c r="RXF107" s="74"/>
      <c r="RXG107" s="74"/>
      <c r="RXH107" s="62"/>
      <c r="RXI107" s="75"/>
      <c r="RXJ107" s="76"/>
      <c r="RXK107" s="216"/>
      <c r="RXL107" s="75"/>
      <c r="RXM107" s="75"/>
      <c r="RXN107" s="204"/>
      <c r="RXO107" s="205"/>
      <c r="RXP107" s="72"/>
      <c r="RXQ107" s="70"/>
      <c r="RXR107" s="73"/>
      <c r="RXS107" s="74"/>
      <c r="RXT107" s="74"/>
      <c r="RXU107" s="62"/>
      <c r="RXV107" s="75"/>
      <c r="RXW107" s="76"/>
      <c r="RXX107" s="216"/>
      <c r="RXY107" s="75"/>
      <c r="RXZ107" s="75"/>
      <c r="RYA107" s="204"/>
      <c r="RYB107" s="205"/>
      <c r="RYC107" s="72"/>
      <c r="RYD107" s="70"/>
      <c r="RYE107" s="73"/>
      <c r="RYF107" s="74"/>
      <c r="RYG107" s="74"/>
      <c r="RYH107" s="62"/>
      <c r="RYI107" s="75"/>
      <c r="RYJ107" s="76"/>
      <c r="RYK107" s="216"/>
      <c r="RYL107" s="75"/>
      <c r="RYM107" s="75"/>
      <c r="RYN107" s="204"/>
      <c r="RYO107" s="205"/>
      <c r="RYP107" s="72"/>
      <c r="RYQ107" s="70"/>
      <c r="RYR107" s="73"/>
      <c r="RYS107" s="74"/>
      <c r="RYT107" s="74"/>
      <c r="RYU107" s="62"/>
      <c r="RYV107" s="75"/>
      <c r="RYW107" s="76"/>
      <c r="RYX107" s="216"/>
      <c r="RYY107" s="75"/>
      <c r="RYZ107" s="75"/>
      <c r="RZA107" s="204"/>
      <c r="RZB107" s="205"/>
      <c r="RZC107" s="72"/>
      <c r="RZD107" s="70"/>
      <c r="RZE107" s="73"/>
      <c r="RZF107" s="74"/>
      <c r="RZG107" s="74"/>
      <c r="RZH107" s="62"/>
      <c r="RZI107" s="75"/>
      <c r="RZJ107" s="76"/>
      <c r="RZK107" s="216"/>
      <c r="RZL107" s="75"/>
      <c r="RZM107" s="75"/>
      <c r="RZN107" s="204"/>
      <c r="RZO107" s="205"/>
      <c r="RZP107" s="72"/>
      <c r="RZQ107" s="70"/>
      <c r="RZR107" s="73"/>
      <c r="RZS107" s="74"/>
      <c r="RZT107" s="74"/>
      <c r="RZU107" s="62"/>
      <c r="RZV107" s="75"/>
      <c r="RZW107" s="76"/>
      <c r="RZX107" s="216"/>
      <c r="RZY107" s="75"/>
      <c r="RZZ107" s="75"/>
      <c r="SAA107" s="204"/>
      <c r="SAB107" s="205"/>
      <c r="SAC107" s="72"/>
      <c r="SAD107" s="70"/>
      <c r="SAE107" s="73"/>
      <c r="SAF107" s="74"/>
      <c r="SAG107" s="74"/>
      <c r="SAH107" s="62"/>
      <c r="SAI107" s="75"/>
      <c r="SAJ107" s="76"/>
      <c r="SAK107" s="216"/>
      <c r="SAL107" s="75"/>
      <c r="SAM107" s="75"/>
      <c r="SAN107" s="204"/>
      <c r="SAO107" s="205"/>
      <c r="SAP107" s="72"/>
      <c r="SAQ107" s="70"/>
      <c r="SAR107" s="73"/>
      <c r="SAS107" s="74"/>
      <c r="SAT107" s="74"/>
      <c r="SAU107" s="62"/>
      <c r="SAV107" s="75"/>
      <c r="SAW107" s="76"/>
      <c r="SAX107" s="216"/>
      <c r="SAY107" s="75"/>
      <c r="SAZ107" s="75"/>
      <c r="SBA107" s="204"/>
      <c r="SBB107" s="205"/>
      <c r="SBC107" s="72"/>
      <c r="SBD107" s="70"/>
      <c r="SBE107" s="73"/>
      <c r="SBF107" s="74"/>
      <c r="SBG107" s="74"/>
      <c r="SBH107" s="62"/>
      <c r="SBI107" s="75"/>
      <c r="SBJ107" s="76"/>
      <c r="SBK107" s="216"/>
      <c r="SBL107" s="75"/>
      <c r="SBM107" s="75"/>
      <c r="SBN107" s="204"/>
      <c r="SBO107" s="205"/>
      <c r="SBP107" s="72"/>
      <c r="SBQ107" s="70"/>
      <c r="SBR107" s="73"/>
      <c r="SBS107" s="74"/>
      <c r="SBT107" s="74"/>
      <c r="SBU107" s="62"/>
      <c r="SBV107" s="75"/>
      <c r="SBW107" s="76"/>
      <c r="SBX107" s="216"/>
      <c r="SBY107" s="75"/>
      <c r="SBZ107" s="75"/>
      <c r="SCA107" s="204"/>
      <c r="SCB107" s="205"/>
      <c r="SCC107" s="72"/>
      <c r="SCD107" s="70"/>
      <c r="SCE107" s="73"/>
      <c r="SCF107" s="74"/>
      <c r="SCG107" s="74"/>
      <c r="SCH107" s="62"/>
      <c r="SCI107" s="75"/>
      <c r="SCJ107" s="76"/>
      <c r="SCK107" s="216"/>
      <c r="SCL107" s="75"/>
      <c r="SCM107" s="75"/>
      <c r="SCN107" s="204"/>
      <c r="SCO107" s="205"/>
      <c r="SCP107" s="72"/>
      <c r="SCQ107" s="70"/>
      <c r="SCR107" s="73"/>
      <c r="SCS107" s="74"/>
      <c r="SCT107" s="74"/>
      <c r="SCU107" s="62"/>
      <c r="SCV107" s="75"/>
      <c r="SCW107" s="76"/>
      <c r="SCX107" s="216"/>
      <c r="SCY107" s="75"/>
      <c r="SCZ107" s="75"/>
      <c r="SDA107" s="204"/>
      <c r="SDB107" s="205"/>
      <c r="SDC107" s="72"/>
      <c r="SDD107" s="70"/>
      <c r="SDE107" s="73"/>
      <c r="SDF107" s="74"/>
      <c r="SDG107" s="74"/>
      <c r="SDH107" s="62"/>
      <c r="SDI107" s="75"/>
      <c r="SDJ107" s="76"/>
      <c r="SDK107" s="216"/>
      <c r="SDL107" s="75"/>
      <c r="SDM107" s="75"/>
      <c r="SDN107" s="204"/>
      <c r="SDO107" s="205"/>
      <c r="SDP107" s="72"/>
      <c r="SDQ107" s="70"/>
      <c r="SDR107" s="73"/>
      <c r="SDS107" s="74"/>
      <c r="SDT107" s="74"/>
      <c r="SDU107" s="62"/>
      <c r="SDV107" s="75"/>
      <c r="SDW107" s="76"/>
      <c r="SDX107" s="216"/>
      <c r="SDY107" s="75"/>
      <c r="SDZ107" s="75"/>
      <c r="SEA107" s="204"/>
      <c r="SEB107" s="205"/>
      <c r="SEC107" s="72"/>
      <c r="SED107" s="70"/>
      <c r="SEE107" s="73"/>
      <c r="SEF107" s="74"/>
      <c r="SEG107" s="74"/>
      <c r="SEH107" s="62"/>
      <c r="SEI107" s="75"/>
      <c r="SEJ107" s="76"/>
      <c r="SEK107" s="216"/>
      <c r="SEL107" s="75"/>
      <c r="SEM107" s="75"/>
      <c r="SEN107" s="204"/>
      <c r="SEO107" s="205"/>
      <c r="SEP107" s="72"/>
      <c r="SEQ107" s="70"/>
      <c r="SER107" s="73"/>
      <c r="SES107" s="74"/>
      <c r="SET107" s="74"/>
      <c r="SEU107" s="62"/>
      <c r="SEV107" s="75"/>
      <c r="SEW107" s="76"/>
      <c r="SEX107" s="216"/>
      <c r="SEY107" s="75"/>
      <c r="SEZ107" s="75"/>
      <c r="SFA107" s="204"/>
      <c r="SFB107" s="205"/>
      <c r="SFC107" s="72"/>
      <c r="SFD107" s="70"/>
      <c r="SFE107" s="73"/>
      <c r="SFF107" s="74"/>
      <c r="SFG107" s="74"/>
      <c r="SFH107" s="62"/>
      <c r="SFI107" s="75"/>
      <c r="SFJ107" s="76"/>
      <c r="SFK107" s="216"/>
      <c r="SFL107" s="75"/>
      <c r="SFM107" s="75"/>
      <c r="SFN107" s="204"/>
      <c r="SFO107" s="205"/>
      <c r="SFP107" s="72"/>
      <c r="SFQ107" s="70"/>
      <c r="SFR107" s="73"/>
      <c r="SFS107" s="74"/>
      <c r="SFT107" s="74"/>
      <c r="SFU107" s="62"/>
      <c r="SFV107" s="75"/>
      <c r="SFW107" s="76"/>
      <c r="SFX107" s="216"/>
      <c r="SFY107" s="75"/>
      <c r="SFZ107" s="75"/>
      <c r="SGA107" s="204"/>
      <c r="SGB107" s="205"/>
      <c r="SGC107" s="72"/>
      <c r="SGD107" s="70"/>
      <c r="SGE107" s="73"/>
      <c r="SGF107" s="74"/>
      <c r="SGG107" s="74"/>
      <c r="SGH107" s="62"/>
      <c r="SGI107" s="75"/>
      <c r="SGJ107" s="76"/>
      <c r="SGK107" s="216"/>
      <c r="SGL107" s="75"/>
      <c r="SGM107" s="75"/>
      <c r="SGN107" s="204"/>
      <c r="SGO107" s="205"/>
      <c r="SGP107" s="72"/>
      <c r="SGQ107" s="70"/>
      <c r="SGR107" s="73"/>
      <c r="SGS107" s="74"/>
      <c r="SGT107" s="74"/>
      <c r="SGU107" s="62"/>
      <c r="SGV107" s="75"/>
      <c r="SGW107" s="76"/>
      <c r="SGX107" s="216"/>
      <c r="SGY107" s="75"/>
      <c r="SGZ107" s="75"/>
      <c r="SHA107" s="204"/>
      <c r="SHB107" s="205"/>
      <c r="SHC107" s="72"/>
      <c r="SHD107" s="70"/>
      <c r="SHE107" s="73"/>
      <c r="SHF107" s="74"/>
      <c r="SHG107" s="74"/>
      <c r="SHH107" s="62"/>
      <c r="SHI107" s="75"/>
      <c r="SHJ107" s="76"/>
      <c r="SHK107" s="216"/>
      <c r="SHL107" s="75"/>
      <c r="SHM107" s="75"/>
      <c r="SHN107" s="204"/>
      <c r="SHO107" s="205"/>
      <c r="SHP107" s="72"/>
      <c r="SHQ107" s="70"/>
      <c r="SHR107" s="73"/>
      <c r="SHS107" s="74"/>
      <c r="SHT107" s="74"/>
      <c r="SHU107" s="62"/>
      <c r="SHV107" s="75"/>
      <c r="SHW107" s="76"/>
      <c r="SHX107" s="216"/>
      <c r="SHY107" s="75"/>
      <c r="SHZ107" s="75"/>
      <c r="SIA107" s="204"/>
      <c r="SIB107" s="205"/>
      <c r="SIC107" s="72"/>
      <c r="SID107" s="70"/>
      <c r="SIE107" s="73"/>
      <c r="SIF107" s="74"/>
      <c r="SIG107" s="74"/>
      <c r="SIH107" s="62"/>
      <c r="SII107" s="75"/>
      <c r="SIJ107" s="76"/>
      <c r="SIK107" s="216"/>
      <c r="SIL107" s="75"/>
      <c r="SIM107" s="75"/>
      <c r="SIN107" s="204"/>
      <c r="SIO107" s="205"/>
      <c r="SIP107" s="72"/>
      <c r="SIQ107" s="70"/>
      <c r="SIR107" s="73"/>
      <c r="SIS107" s="74"/>
      <c r="SIT107" s="74"/>
      <c r="SIU107" s="62"/>
      <c r="SIV107" s="75"/>
      <c r="SIW107" s="76"/>
      <c r="SIX107" s="216"/>
      <c r="SIY107" s="75"/>
      <c r="SIZ107" s="75"/>
      <c r="SJA107" s="204"/>
      <c r="SJB107" s="205"/>
      <c r="SJC107" s="72"/>
      <c r="SJD107" s="70"/>
      <c r="SJE107" s="73"/>
      <c r="SJF107" s="74"/>
      <c r="SJG107" s="74"/>
      <c r="SJH107" s="62"/>
      <c r="SJI107" s="75"/>
      <c r="SJJ107" s="76"/>
      <c r="SJK107" s="216"/>
      <c r="SJL107" s="75"/>
      <c r="SJM107" s="75"/>
      <c r="SJN107" s="204"/>
      <c r="SJO107" s="205"/>
      <c r="SJP107" s="72"/>
      <c r="SJQ107" s="70"/>
      <c r="SJR107" s="73"/>
      <c r="SJS107" s="74"/>
      <c r="SJT107" s="74"/>
      <c r="SJU107" s="62"/>
      <c r="SJV107" s="75"/>
      <c r="SJW107" s="76"/>
      <c r="SJX107" s="216"/>
      <c r="SJY107" s="75"/>
      <c r="SJZ107" s="75"/>
      <c r="SKA107" s="204"/>
      <c r="SKB107" s="205"/>
      <c r="SKC107" s="72"/>
      <c r="SKD107" s="70"/>
      <c r="SKE107" s="73"/>
      <c r="SKF107" s="74"/>
      <c r="SKG107" s="74"/>
      <c r="SKH107" s="62"/>
      <c r="SKI107" s="75"/>
      <c r="SKJ107" s="76"/>
      <c r="SKK107" s="216"/>
      <c r="SKL107" s="75"/>
      <c r="SKM107" s="75"/>
      <c r="SKN107" s="204"/>
      <c r="SKO107" s="205"/>
      <c r="SKP107" s="72"/>
      <c r="SKQ107" s="70"/>
      <c r="SKR107" s="73"/>
      <c r="SKS107" s="74"/>
      <c r="SKT107" s="74"/>
      <c r="SKU107" s="62"/>
      <c r="SKV107" s="75"/>
      <c r="SKW107" s="76"/>
      <c r="SKX107" s="216"/>
      <c r="SKY107" s="75"/>
      <c r="SKZ107" s="75"/>
      <c r="SLA107" s="204"/>
      <c r="SLB107" s="205"/>
      <c r="SLC107" s="72"/>
      <c r="SLD107" s="70"/>
      <c r="SLE107" s="73"/>
      <c r="SLF107" s="74"/>
      <c r="SLG107" s="74"/>
      <c r="SLH107" s="62"/>
      <c r="SLI107" s="75"/>
      <c r="SLJ107" s="76"/>
      <c r="SLK107" s="216"/>
      <c r="SLL107" s="75"/>
      <c r="SLM107" s="75"/>
      <c r="SLN107" s="204"/>
      <c r="SLO107" s="205"/>
      <c r="SLP107" s="72"/>
      <c r="SLQ107" s="70"/>
      <c r="SLR107" s="73"/>
      <c r="SLS107" s="74"/>
      <c r="SLT107" s="74"/>
      <c r="SLU107" s="62"/>
      <c r="SLV107" s="75"/>
      <c r="SLW107" s="76"/>
      <c r="SLX107" s="216"/>
      <c r="SLY107" s="75"/>
      <c r="SLZ107" s="75"/>
      <c r="SMA107" s="204"/>
      <c r="SMB107" s="205"/>
      <c r="SMC107" s="72"/>
      <c r="SMD107" s="70"/>
      <c r="SME107" s="73"/>
      <c r="SMF107" s="74"/>
      <c r="SMG107" s="74"/>
      <c r="SMH107" s="62"/>
      <c r="SMI107" s="75"/>
      <c r="SMJ107" s="76"/>
      <c r="SMK107" s="216"/>
      <c r="SML107" s="75"/>
      <c r="SMM107" s="75"/>
      <c r="SMN107" s="204"/>
      <c r="SMO107" s="205"/>
      <c r="SMP107" s="72"/>
      <c r="SMQ107" s="70"/>
      <c r="SMR107" s="73"/>
      <c r="SMS107" s="74"/>
      <c r="SMT107" s="74"/>
      <c r="SMU107" s="62"/>
      <c r="SMV107" s="75"/>
      <c r="SMW107" s="76"/>
      <c r="SMX107" s="216"/>
      <c r="SMY107" s="75"/>
      <c r="SMZ107" s="75"/>
      <c r="SNA107" s="204"/>
      <c r="SNB107" s="205"/>
      <c r="SNC107" s="72"/>
      <c r="SND107" s="70"/>
      <c r="SNE107" s="73"/>
      <c r="SNF107" s="74"/>
      <c r="SNG107" s="74"/>
      <c r="SNH107" s="62"/>
      <c r="SNI107" s="75"/>
      <c r="SNJ107" s="76"/>
      <c r="SNK107" s="216"/>
      <c r="SNL107" s="75"/>
      <c r="SNM107" s="75"/>
      <c r="SNN107" s="204"/>
      <c r="SNO107" s="205"/>
      <c r="SNP107" s="72"/>
      <c r="SNQ107" s="70"/>
      <c r="SNR107" s="73"/>
      <c r="SNS107" s="74"/>
      <c r="SNT107" s="74"/>
      <c r="SNU107" s="62"/>
      <c r="SNV107" s="75"/>
      <c r="SNW107" s="76"/>
      <c r="SNX107" s="216"/>
      <c r="SNY107" s="75"/>
      <c r="SNZ107" s="75"/>
      <c r="SOA107" s="204"/>
      <c r="SOB107" s="205"/>
      <c r="SOC107" s="72"/>
      <c r="SOD107" s="70"/>
      <c r="SOE107" s="73"/>
      <c r="SOF107" s="74"/>
      <c r="SOG107" s="74"/>
      <c r="SOH107" s="62"/>
      <c r="SOI107" s="75"/>
      <c r="SOJ107" s="76"/>
      <c r="SOK107" s="216"/>
      <c r="SOL107" s="75"/>
      <c r="SOM107" s="75"/>
      <c r="SON107" s="204"/>
      <c r="SOO107" s="205"/>
      <c r="SOP107" s="72"/>
      <c r="SOQ107" s="70"/>
      <c r="SOR107" s="73"/>
      <c r="SOS107" s="74"/>
      <c r="SOT107" s="74"/>
      <c r="SOU107" s="62"/>
      <c r="SOV107" s="75"/>
      <c r="SOW107" s="76"/>
      <c r="SOX107" s="216"/>
      <c r="SOY107" s="75"/>
      <c r="SOZ107" s="75"/>
      <c r="SPA107" s="204"/>
      <c r="SPB107" s="205"/>
      <c r="SPC107" s="72"/>
      <c r="SPD107" s="70"/>
      <c r="SPE107" s="73"/>
      <c r="SPF107" s="74"/>
      <c r="SPG107" s="74"/>
      <c r="SPH107" s="62"/>
      <c r="SPI107" s="75"/>
      <c r="SPJ107" s="76"/>
      <c r="SPK107" s="216"/>
      <c r="SPL107" s="75"/>
      <c r="SPM107" s="75"/>
      <c r="SPN107" s="204"/>
      <c r="SPO107" s="205"/>
      <c r="SPP107" s="72"/>
      <c r="SPQ107" s="70"/>
      <c r="SPR107" s="73"/>
      <c r="SPS107" s="74"/>
      <c r="SPT107" s="74"/>
      <c r="SPU107" s="62"/>
      <c r="SPV107" s="75"/>
      <c r="SPW107" s="76"/>
      <c r="SPX107" s="216"/>
      <c r="SPY107" s="75"/>
      <c r="SPZ107" s="75"/>
      <c r="SQA107" s="204"/>
      <c r="SQB107" s="205"/>
      <c r="SQC107" s="72"/>
      <c r="SQD107" s="70"/>
      <c r="SQE107" s="73"/>
      <c r="SQF107" s="74"/>
      <c r="SQG107" s="74"/>
      <c r="SQH107" s="62"/>
      <c r="SQI107" s="75"/>
      <c r="SQJ107" s="76"/>
      <c r="SQK107" s="216"/>
      <c r="SQL107" s="75"/>
      <c r="SQM107" s="75"/>
      <c r="SQN107" s="204"/>
      <c r="SQO107" s="205"/>
      <c r="SQP107" s="72"/>
      <c r="SQQ107" s="70"/>
      <c r="SQR107" s="73"/>
      <c r="SQS107" s="74"/>
      <c r="SQT107" s="74"/>
      <c r="SQU107" s="62"/>
      <c r="SQV107" s="75"/>
      <c r="SQW107" s="76"/>
      <c r="SQX107" s="216"/>
      <c r="SQY107" s="75"/>
      <c r="SQZ107" s="75"/>
      <c r="SRA107" s="204"/>
      <c r="SRB107" s="205"/>
      <c r="SRC107" s="72"/>
      <c r="SRD107" s="70"/>
      <c r="SRE107" s="73"/>
      <c r="SRF107" s="74"/>
      <c r="SRG107" s="74"/>
      <c r="SRH107" s="62"/>
      <c r="SRI107" s="75"/>
      <c r="SRJ107" s="76"/>
      <c r="SRK107" s="216"/>
      <c r="SRL107" s="75"/>
      <c r="SRM107" s="75"/>
      <c r="SRN107" s="204"/>
      <c r="SRO107" s="205"/>
      <c r="SRP107" s="72"/>
      <c r="SRQ107" s="70"/>
      <c r="SRR107" s="73"/>
      <c r="SRS107" s="74"/>
      <c r="SRT107" s="74"/>
      <c r="SRU107" s="62"/>
      <c r="SRV107" s="75"/>
      <c r="SRW107" s="76"/>
      <c r="SRX107" s="216"/>
      <c r="SRY107" s="75"/>
      <c r="SRZ107" s="75"/>
      <c r="SSA107" s="204"/>
      <c r="SSB107" s="205"/>
      <c r="SSC107" s="72"/>
      <c r="SSD107" s="70"/>
      <c r="SSE107" s="73"/>
      <c r="SSF107" s="74"/>
      <c r="SSG107" s="74"/>
      <c r="SSH107" s="62"/>
      <c r="SSI107" s="75"/>
      <c r="SSJ107" s="76"/>
      <c r="SSK107" s="216"/>
      <c r="SSL107" s="75"/>
      <c r="SSM107" s="75"/>
      <c r="SSN107" s="204"/>
      <c r="SSO107" s="205"/>
      <c r="SSP107" s="72"/>
      <c r="SSQ107" s="70"/>
      <c r="SSR107" s="73"/>
      <c r="SSS107" s="74"/>
      <c r="SST107" s="74"/>
      <c r="SSU107" s="62"/>
      <c r="SSV107" s="75"/>
      <c r="SSW107" s="76"/>
      <c r="SSX107" s="216"/>
      <c r="SSY107" s="75"/>
      <c r="SSZ107" s="75"/>
      <c r="STA107" s="204"/>
      <c r="STB107" s="205"/>
      <c r="STC107" s="72"/>
      <c r="STD107" s="70"/>
      <c r="STE107" s="73"/>
      <c r="STF107" s="74"/>
      <c r="STG107" s="74"/>
      <c r="STH107" s="62"/>
      <c r="STI107" s="75"/>
      <c r="STJ107" s="76"/>
      <c r="STK107" s="216"/>
      <c r="STL107" s="75"/>
      <c r="STM107" s="75"/>
      <c r="STN107" s="204"/>
      <c r="STO107" s="205"/>
      <c r="STP107" s="72"/>
      <c r="STQ107" s="70"/>
      <c r="STR107" s="73"/>
      <c r="STS107" s="74"/>
      <c r="STT107" s="74"/>
      <c r="STU107" s="62"/>
      <c r="STV107" s="75"/>
      <c r="STW107" s="76"/>
      <c r="STX107" s="216"/>
      <c r="STY107" s="75"/>
      <c r="STZ107" s="75"/>
      <c r="SUA107" s="204"/>
      <c r="SUB107" s="205"/>
      <c r="SUC107" s="72"/>
      <c r="SUD107" s="70"/>
      <c r="SUE107" s="73"/>
      <c r="SUF107" s="74"/>
      <c r="SUG107" s="74"/>
      <c r="SUH107" s="62"/>
      <c r="SUI107" s="75"/>
      <c r="SUJ107" s="76"/>
      <c r="SUK107" s="216"/>
      <c r="SUL107" s="75"/>
      <c r="SUM107" s="75"/>
      <c r="SUN107" s="204"/>
      <c r="SUO107" s="205"/>
      <c r="SUP107" s="72"/>
      <c r="SUQ107" s="70"/>
      <c r="SUR107" s="73"/>
      <c r="SUS107" s="74"/>
      <c r="SUT107" s="74"/>
      <c r="SUU107" s="62"/>
      <c r="SUV107" s="75"/>
      <c r="SUW107" s="76"/>
      <c r="SUX107" s="216"/>
      <c r="SUY107" s="75"/>
      <c r="SUZ107" s="75"/>
      <c r="SVA107" s="204"/>
      <c r="SVB107" s="205"/>
      <c r="SVC107" s="72"/>
      <c r="SVD107" s="70"/>
      <c r="SVE107" s="73"/>
      <c r="SVF107" s="74"/>
      <c r="SVG107" s="74"/>
      <c r="SVH107" s="62"/>
      <c r="SVI107" s="75"/>
      <c r="SVJ107" s="76"/>
      <c r="SVK107" s="216"/>
      <c r="SVL107" s="75"/>
      <c r="SVM107" s="75"/>
      <c r="SVN107" s="204"/>
      <c r="SVO107" s="205"/>
      <c r="SVP107" s="72"/>
      <c r="SVQ107" s="70"/>
      <c r="SVR107" s="73"/>
      <c r="SVS107" s="74"/>
      <c r="SVT107" s="74"/>
      <c r="SVU107" s="62"/>
      <c r="SVV107" s="75"/>
      <c r="SVW107" s="76"/>
      <c r="SVX107" s="216"/>
      <c r="SVY107" s="75"/>
      <c r="SVZ107" s="75"/>
      <c r="SWA107" s="204"/>
      <c r="SWB107" s="205"/>
      <c r="SWC107" s="72"/>
      <c r="SWD107" s="70"/>
      <c r="SWE107" s="73"/>
      <c r="SWF107" s="74"/>
      <c r="SWG107" s="74"/>
      <c r="SWH107" s="62"/>
      <c r="SWI107" s="75"/>
      <c r="SWJ107" s="76"/>
      <c r="SWK107" s="216"/>
      <c r="SWL107" s="75"/>
      <c r="SWM107" s="75"/>
      <c r="SWN107" s="204"/>
      <c r="SWO107" s="205"/>
      <c r="SWP107" s="72"/>
      <c r="SWQ107" s="70"/>
      <c r="SWR107" s="73"/>
      <c r="SWS107" s="74"/>
      <c r="SWT107" s="74"/>
      <c r="SWU107" s="62"/>
      <c r="SWV107" s="75"/>
      <c r="SWW107" s="76"/>
      <c r="SWX107" s="216"/>
      <c r="SWY107" s="75"/>
      <c r="SWZ107" s="75"/>
      <c r="SXA107" s="204"/>
      <c r="SXB107" s="205"/>
      <c r="SXC107" s="72"/>
      <c r="SXD107" s="70"/>
      <c r="SXE107" s="73"/>
      <c r="SXF107" s="74"/>
      <c r="SXG107" s="74"/>
      <c r="SXH107" s="62"/>
      <c r="SXI107" s="75"/>
      <c r="SXJ107" s="76"/>
      <c r="SXK107" s="216"/>
      <c r="SXL107" s="75"/>
      <c r="SXM107" s="75"/>
      <c r="SXN107" s="204"/>
      <c r="SXO107" s="205"/>
      <c r="SXP107" s="72"/>
      <c r="SXQ107" s="70"/>
      <c r="SXR107" s="73"/>
      <c r="SXS107" s="74"/>
      <c r="SXT107" s="74"/>
      <c r="SXU107" s="62"/>
      <c r="SXV107" s="75"/>
      <c r="SXW107" s="76"/>
      <c r="SXX107" s="216"/>
      <c r="SXY107" s="75"/>
      <c r="SXZ107" s="75"/>
      <c r="SYA107" s="204"/>
      <c r="SYB107" s="205"/>
      <c r="SYC107" s="72"/>
      <c r="SYD107" s="70"/>
      <c r="SYE107" s="73"/>
      <c r="SYF107" s="74"/>
      <c r="SYG107" s="74"/>
      <c r="SYH107" s="62"/>
      <c r="SYI107" s="75"/>
      <c r="SYJ107" s="76"/>
      <c r="SYK107" s="216"/>
      <c r="SYL107" s="75"/>
      <c r="SYM107" s="75"/>
      <c r="SYN107" s="204"/>
      <c r="SYO107" s="205"/>
      <c r="SYP107" s="72"/>
      <c r="SYQ107" s="70"/>
      <c r="SYR107" s="73"/>
      <c r="SYS107" s="74"/>
      <c r="SYT107" s="74"/>
      <c r="SYU107" s="62"/>
      <c r="SYV107" s="75"/>
      <c r="SYW107" s="76"/>
      <c r="SYX107" s="216"/>
      <c r="SYY107" s="75"/>
      <c r="SYZ107" s="75"/>
      <c r="SZA107" s="204"/>
      <c r="SZB107" s="205"/>
      <c r="SZC107" s="72"/>
      <c r="SZD107" s="70"/>
      <c r="SZE107" s="73"/>
      <c r="SZF107" s="74"/>
      <c r="SZG107" s="74"/>
      <c r="SZH107" s="62"/>
      <c r="SZI107" s="75"/>
      <c r="SZJ107" s="76"/>
      <c r="SZK107" s="216"/>
      <c r="SZL107" s="75"/>
      <c r="SZM107" s="75"/>
      <c r="SZN107" s="204"/>
      <c r="SZO107" s="205"/>
      <c r="SZP107" s="72"/>
      <c r="SZQ107" s="70"/>
      <c r="SZR107" s="73"/>
      <c r="SZS107" s="74"/>
      <c r="SZT107" s="74"/>
      <c r="SZU107" s="62"/>
      <c r="SZV107" s="75"/>
      <c r="SZW107" s="76"/>
      <c r="SZX107" s="216"/>
      <c r="SZY107" s="75"/>
      <c r="SZZ107" s="75"/>
      <c r="TAA107" s="204"/>
      <c r="TAB107" s="205"/>
      <c r="TAC107" s="72"/>
      <c r="TAD107" s="70"/>
      <c r="TAE107" s="73"/>
      <c r="TAF107" s="74"/>
      <c r="TAG107" s="74"/>
      <c r="TAH107" s="62"/>
      <c r="TAI107" s="75"/>
      <c r="TAJ107" s="76"/>
      <c r="TAK107" s="216"/>
      <c r="TAL107" s="75"/>
      <c r="TAM107" s="75"/>
      <c r="TAN107" s="204"/>
      <c r="TAO107" s="205"/>
      <c r="TAP107" s="72"/>
      <c r="TAQ107" s="70"/>
      <c r="TAR107" s="73"/>
      <c r="TAS107" s="74"/>
      <c r="TAT107" s="74"/>
      <c r="TAU107" s="62"/>
      <c r="TAV107" s="75"/>
      <c r="TAW107" s="76"/>
      <c r="TAX107" s="216"/>
      <c r="TAY107" s="75"/>
      <c r="TAZ107" s="75"/>
      <c r="TBA107" s="204"/>
      <c r="TBB107" s="205"/>
      <c r="TBC107" s="72"/>
      <c r="TBD107" s="70"/>
      <c r="TBE107" s="73"/>
      <c r="TBF107" s="74"/>
      <c r="TBG107" s="74"/>
      <c r="TBH107" s="62"/>
      <c r="TBI107" s="75"/>
      <c r="TBJ107" s="76"/>
      <c r="TBK107" s="216"/>
      <c r="TBL107" s="75"/>
      <c r="TBM107" s="75"/>
      <c r="TBN107" s="204"/>
      <c r="TBO107" s="205"/>
      <c r="TBP107" s="72"/>
      <c r="TBQ107" s="70"/>
      <c r="TBR107" s="73"/>
      <c r="TBS107" s="74"/>
      <c r="TBT107" s="74"/>
      <c r="TBU107" s="62"/>
      <c r="TBV107" s="75"/>
      <c r="TBW107" s="76"/>
      <c r="TBX107" s="216"/>
      <c r="TBY107" s="75"/>
      <c r="TBZ107" s="75"/>
      <c r="TCA107" s="204"/>
      <c r="TCB107" s="205"/>
      <c r="TCC107" s="72"/>
      <c r="TCD107" s="70"/>
      <c r="TCE107" s="73"/>
      <c r="TCF107" s="74"/>
      <c r="TCG107" s="74"/>
      <c r="TCH107" s="62"/>
      <c r="TCI107" s="75"/>
      <c r="TCJ107" s="76"/>
      <c r="TCK107" s="216"/>
      <c r="TCL107" s="75"/>
      <c r="TCM107" s="75"/>
      <c r="TCN107" s="204"/>
      <c r="TCO107" s="205"/>
      <c r="TCP107" s="72"/>
      <c r="TCQ107" s="70"/>
      <c r="TCR107" s="73"/>
      <c r="TCS107" s="74"/>
      <c r="TCT107" s="74"/>
      <c r="TCU107" s="62"/>
      <c r="TCV107" s="75"/>
      <c r="TCW107" s="76"/>
      <c r="TCX107" s="216"/>
      <c r="TCY107" s="75"/>
      <c r="TCZ107" s="75"/>
      <c r="TDA107" s="204"/>
      <c r="TDB107" s="205"/>
      <c r="TDC107" s="72"/>
      <c r="TDD107" s="70"/>
      <c r="TDE107" s="73"/>
      <c r="TDF107" s="74"/>
      <c r="TDG107" s="74"/>
      <c r="TDH107" s="62"/>
      <c r="TDI107" s="75"/>
      <c r="TDJ107" s="76"/>
      <c r="TDK107" s="216"/>
      <c r="TDL107" s="75"/>
      <c r="TDM107" s="75"/>
      <c r="TDN107" s="204"/>
      <c r="TDO107" s="205"/>
      <c r="TDP107" s="72"/>
      <c r="TDQ107" s="70"/>
      <c r="TDR107" s="73"/>
      <c r="TDS107" s="74"/>
      <c r="TDT107" s="74"/>
      <c r="TDU107" s="62"/>
      <c r="TDV107" s="75"/>
      <c r="TDW107" s="76"/>
      <c r="TDX107" s="216"/>
      <c r="TDY107" s="75"/>
      <c r="TDZ107" s="75"/>
      <c r="TEA107" s="204"/>
      <c r="TEB107" s="205"/>
      <c r="TEC107" s="72"/>
      <c r="TED107" s="70"/>
      <c r="TEE107" s="73"/>
      <c r="TEF107" s="74"/>
      <c r="TEG107" s="74"/>
      <c r="TEH107" s="62"/>
      <c r="TEI107" s="75"/>
      <c r="TEJ107" s="76"/>
      <c r="TEK107" s="216"/>
      <c r="TEL107" s="75"/>
      <c r="TEM107" s="75"/>
      <c r="TEN107" s="204"/>
      <c r="TEO107" s="205"/>
      <c r="TEP107" s="72"/>
      <c r="TEQ107" s="70"/>
      <c r="TER107" s="73"/>
      <c r="TES107" s="74"/>
      <c r="TET107" s="74"/>
      <c r="TEU107" s="62"/>
      <c r="TEV107" s="75"/>
      <c r="TEW107" s="76"/>
      <c r="TEX107" s="216"/>
      <c r="TEY107" s="75"/>
      <c r="TEZ107" s="75"/>
      <c r="TFA107" s="204"/>
      <c r="TFB107" s="205"/>
      <c r="TFC107" s="72"/>
      <c r="TFD107" s="70"/>
      <c r="TFE107" s="73"/>
      <c r="TFF107" s="74"/>
      <c r="TFG107" s="74"/>
      <c r="TFH107" s="62"/>
      <c r="TFI107" s="75"/>
      <c r="TFJ107" s="76"/>
      <c r="TFK107" s="216"/>
      <c r="TFL107" s="75"/>
      <c r="TFM107" s="75"/>
      <c r="TFN107" s="204"/>
      <c r="TFO107" s="205"/>
      <c r="TFP107" s="72"/>
      <c r="TFQ107" s="70"/>
      <c r="TFR107" s="73"/>
      <c r="TFS107" s="74"/>
      <c r="TFT107" s="74"/>
      <c r="TFU107" s="62"/>
      <c r="TFV107" s="75"/>
      <c r="TFW107" s="76"/>
      <c r="TFX107" s="216"/>
      <c r="TFY107" s="75"/>
      <c r="TFZ107" s="75"/>
      <c r="TGA107" s="204"/>
      <c r="TGB107" s="205"/>
      <c r="TGC107" s="72"/>
      <c r="TGD107" s="70"/>
      <c r="TGE107" s="73"/>
      <c r="TGF107" s="74"/>
      <c r="TGG107" s="74"/>
      <c r="TGH107" s="62"/>
      <c r="TGI107" s="75"/>
      <c r="TGJ107" s="76"/>
      <c r="TGK107" s="216"/>
      <c r="TGL107" s="75"/>
      <c r="TGM107" s="75"/>
      <c r="TGN107" s="204"/>
      <c r="TGO107" s="205"/>
      <c r="TGP107" s="72"/>
      <c r="TGQ107" s="70"/>
      <c r="TGR107" s="73"/>
      <c r="TGS107" s="74"/>
      <c r="TGT107" s="74"/>
      <c r="TGU107" s="62"/>
      <c r="TGV107" s="75"/>
      <c r="TGW107" s="76"/>
      <c r="TGX107" s="216"/>
      <c r="TGY107" s="75"/>
      <c r="TGZ107" s="75"/>
      <c r="THA107" s="204"/>
      <c r="THB107" s="205"/>
      <c r="THC107" s="72"/>
      <c r="THD107" s="70"/>
      <c r="THE107" s="73"/>
      <c r="THF107" s="74"/>
      <c r="THG107" s="74"/>
      <c r="THH107" s="62"/>
      <c r="THI107" s="75"/>
      <c r="THJ107" s="76"/>
      <c r="THK107" s="216"/>
      <c r="THL107" s="75"/>
      <c r="THM107" s="75"/>
      <c r="THN107" s="204"/>
      <c r="THO107" s="205"/>
      <c r="THP107" s="72"/>
      <c r="THQ107" s="70"/>
      <c r="THR107" s="73"/>
      <c r="THS107" s="74"/>
      <c r="THT107" s="74"/>
      <c r="THU107" s="62"/>
      <c r="THV107" s="75"/>
      <c r="THW107" s="76"/>
      <c r="THX107" s="216"/>
      <c r="THY107" s="75"/>
      <c r="THZ107" s="75"/>
      <c r="TIA107" s="204"/>
      <c r="TIB107" s="205"/>
      <c r="TIC107" s="72"/>
      <c r="TID107" s="70"/>
      <c r="TIE107" s="73"/>
      <c r="TIF107" s="74"/>
      <c r="TIG107" s="74"/>
      <c r="TIH107" s="62"/>
      <c r="TII107" s="75"/>
      <c r="TIJ107" s="76"/>
      <c r="TIK107" s="216"/>
      <c r="TIL107" s="75"/>
      <c r="TIM107" s="75"/>
      <c r="TIN107" s="204"/>
      <c r="TIO107" s="205"/>
      <c r="TIP107" s="72"/>
      <c r="TIQ107" s="70"/>
      <c r="TIR107" s="73"/>
      <c r="TIS107" s="74"/>
      <c r="TIT107" s="74"/>
      <c r="TIU107" s="62"/>
      <c r="TIV107" s="75"/>
      <c r="TIW107" s="76"/>
      <c r="TIX107" s="216"/>
      <c r="TIY107" s="75"/>
      <c r="TIZ107" s="75"/>
      <c r="TJA107" s="204"/>
      <c r="TJB107" s="205"/>
      <c r="TJC107" s="72"/>
      <c r="TJD107" s="70"/>
      <c r="TJE107" s="73"/>
      <c r="TJF107" s="74"/>
      <c r="TJG107" s="74"/>
      <c r="TJH107" s="62"/>
      <c r="TJI107" s="75"/>
      <c r="TJJ107" s="76"/>
      <c r="TJK107" s="216"/>
      <c r="TJL107" s="75"/>
      <c r="TJM107" s="75"/>
      <c r="TJN107" s="204"/>
      <c r="TJO107" s="205"/>
      <c r="TJP107" s="72"/>
      <c r="TJQ107" s="70"/>
      <c r="TJR107" s="73"/>
      <c r="TJS107" s="74"/>
      <c r="TJT107" s="74"/>
      <c r="TJU107" s="62"/>
      <c r="TJV107" s="75"/>
      <c r="TJW107" s="76"/>
      <c r="TJX107" s="216"/>
      <c r="TJY107" s="75"/>
      <c r="TJZ107" s="75"/>
      <c r="TKA107" s="204"/>
      <c r="TKB107" s="205"/>
      <c r="TKC107" s="72"/>
      <c r="TKD107" s="70"/>
      <c r="TKE107" s="73"/>
      <c r="TKF107" s="74"/>
      <c r="TKG107" s="74"/>
      <c r="TKH107" s="62"/>
      <c r="TKI107" s="75"/>
      <c r="TKJ107" s="76"/>
      <c r="TKK107" s="216"/>
      <c r="TKL107" s="75"/>
      <c r="TKM107" s="75"/>
      <c r="TKN107" s="204"/>
      <c r="TKO107" s="205"/>
      <c r="TKP107" s="72"/>
      <c r="TKQ107" s="70"/>
      <c r="TKR107" s="73"/>
      <c r="TKS107" s="74"/>
      <c r="TKT107" s="74"/>
      <c r="TKU107" s="62"/>
      <c r="TKV107" s="75"/>
      <c r="TKW107" s="76"/>
      <c r="TKX107" s="216"/>
      <c r="TKY107" s="75"/>
      <c r="TKZ107" s="75"/>
      <c r="TLA107" s="204"/>
      <c r="TLB107" s="205"/>
      <c r="TLC107" s="72"/>
      <c r="TLD107" s="70"/>
      <c r="TLE107" s="73"/>
      <c r="TLF107" s="74"/>
      <c r="TLG107" s="74"/>
      <c r="TLH107" s="62"/>
      <c r="TLI107" s="75"/>
      <c r="TLJ107" s="76"/>
      <c r="TLK107" s="216"/>
      <c r="TLL107" s="75"/>
      <c r="TLM107" s="75"/>
      <c r="TLN107" s="204"/>
      <c r="TLO107" s="205"/>
      <c r="TLP107" s="72"/>
      <c r="TLQ107" s="70"/>
      <c r="TLR107" s="73"/>
      <c r="TLS107" s="74"/>
      <c r="TLT107" s="74"/>
      <c r="TLU107" s="62"/>
      <c r="TLV107" s="75"/>
      <c r="TLW107" s="76"/>
      <c r="TLX107" s="216"/>
      <c r="TLY107" s="75"/>
      <c r="TLZ107" s="75"/>
      <c r="TMA107" s="204"/>
      <c r="TMB107" s="205"/>
      <c r="TMC107" s="72"/>
      <c r="TMD107" s="70"/>
      <c r="TME107" s="73"/>
      <c r="TMF107" s="74"/>
      <c r="TMG107" s="74"/>
      <c r="TMH107" s="62"/>
      <c r="TMI107" s="75"/>
      <c r="TMJ107" s="76"/>
      <c r="TMK107" s="216"/>
      <c r="TML107" s="75"/>
      <c r="TMM107" s="75"/>
      <c r="TMN107" s="204"/>
      <c r="TMO107" s="205"/>
      <c r="TMP107" s="72"/>
      <c r="TMQ107" s="70"/>
      <c r="TMR107" s="73"/>
      <c r="TMS107" s="74"/>
      <c r="TMT107" s="74"/>
      <c r="TMU107" s="62"/>
      <c r="TMV107" s="75"/>
      <c r="TMW107" s="76"/>
      <c r="TMX107" s="216"/>
      <c r="TMY107" s="75"/>
      <c r="TMZ107" s="75"/>
      <c r="TNA107" s="204"/>
      <c r="TNB107" s="205"/>
      <c r="TNC107" s="72"/>
      <c r="TND107" s="70"/>
      <c r="TNE107" s="73"/>
      <c r="TNF107" s="74"/>
      <c r="TNG107" s="74"/>
      <c r="TNH107" s="62"/>
      <c r="TNI107" s="75"/>
      <c r="TNJ107" s="76"/>
      <c r="TNK107" s="216"/>
      <c r="TNL107" s="75"/>
      <c r="TNM107" s="75"/>
      <c r="TNN107" s="204"/>
      <c r="TNO107" s="205"/>
      <c r="TNP107" s="72"/>
      <c r="TNQ107" s="70"/>
      <c r="TNR107" s="73"/>
      <c r="TNS107" s="74"/>
      <c r="TNT107" s="74"/>
      <c r="TNU107" s="62"/>
      <c r="TNV107" s="75"/>
      <c r="TNW107" s="76"/>
      <c r="TNX107" s="216"/>
      <c r="TNY107" s="75"/>
      <c r="TNZ107" s="75"/>
      <c r="TOA107" s="204"/>
      <c r="TOB107" s="205"/>
      <c r="TOC107" s="72"/>
      <c r="TOD107" s="70"/>
      <c r="TOE107" s="73"/>
      <c r="TOF107" s="74"/>
      <c r="TOG107" s="74"/>
      <c r="TOH107" s="62"/>
      <c r="TOI107" s="75"/>
      <c r="TOJ107" s="76"/>
      <c r="TOK107" s="216"/>
      <c r="TOL107" s="75"/>
      <c r="TOM107" s="75"/>
      <c r="TON107" s="204"/>
      <c r="TOO107" s="205"/>
      <c r="TOP107" s="72"/>
      <c r="TOQ107" s="70"/>
      <c r="TOR107" s="73"/>
      <c r="TOS107" s="74"/>
      <c r="TOT107" s="74"/>
      <c r="TOU107" s="62"/>
      <c r="TOV107" s="75"/>
      <c r="TOW107" s="76"/>
      <c r="TOX107" s="216"/>
      <c r="TOY107" s="75"/>
      <c r="TOZ107" s="75"/>
      <c r="TPA107" s="204"/>
      <c r="TPB107" s="205"/>
      <c r="TPC107" s="72"/>
      <c r="TPD107" s="70"/>
      <c r="TPE107" s="73"/>
      <c r="TPF107" s="74"/>
      <c r="TPG107" s="74"/>
      <c r="TPH107" s="62"/>
      <c r="TPI107" s="75"/>
      <c r="TPJ107" s="76"/>
      <c r="TPK107" s="216"/>
      <c r="TPL107" s="75"/>
      <c r="TPM107" s="75"/>
      <c r="TPN107" s="204"/>
      <c r="TPO107" s="205"/>
      <c r="TPP107" s="72"/>
      <c r="TPQ107" s="70"/>
      <c r="TPR107" s="73"/>
      <c r="TPS107" s="74"/>
      <c r="TPT107" s="74"/>
      <c r="TPU107" s="62"/>
      <c r="TPV107" s="75"/>
      <c r="TPW107" s="76"/>
      <c r="TPX107" s="216"/>
      <c r="TPY107" s="75"/>
      <c r="TPZ107" s="75"/>
      <c r="TQA107" s="204"/>
      <c r="TQB107" s="205"/>
      <c r="TQC107" s="72"/>
      <c r="TQD107" s="70"/>
      <c r="TQE107" s="73"/>
      <c r="TQF107" s="74"/>
      <c r="TQG107" s="74"/>
      <c r="TQH107" s="62"/>
      <c r="TQI107" s="75"/>
      <c r="TQJ107" s="76"/>
      <c r="TQK107" s="216"/>
      <c r="TQL107" s="75"/>
      <c r="TQM107" s="75"/>
      <c r="TQN107" s="204"/>
      <c r="TQO107" s="205"/>
      <c r="TQP107" s="72"/>
      <c r="TQQ107" s="70"/>
      <c r="TQR107" s="73"/>
      <c r="TQS107" s="74"/>
      <c r="TQT107" s="74"/>
      <c r="TQU107" s="62"/>
      <c r="TQV107" s="75"/>
      <c r="TQW107" s="76"/>
      <c r="TQX107" s="216"/>
      <c r="TQY107" s="75"/>
      <c r="TQZ107" s="75"/>
      <c r="TRA107" s="204"/>
      <c r="TRB107" s="205"/>
      <c r="TRC107" s="72"/>
      <c r="TRD107" s="70"/>
      <c r="TRE107" s="73"/>
      <c r="TRF107" s="74"/>
      <c r="TRG107" s="74"/>
      <c r="TRH107" s="62"/>
      <c r="TRI107" s="75"/>
      <c r="TRJ107" s="76"/>
      <c r="TRK107" s="216"/>
      <c r="TRL107" s="75"/>
      <c r="TRM107" s="75"/>
      <c r="TRN107" s="204"/>
      <c r="TRO107" s="205"/>
      <c r="TRP107" s="72"/>
      <c r="TRQ107" s="70"/>
      <c r="TRR107" s="73"/>
      <c r="TRS107" s="74"/>
      <c r="TRT107" s="74"/>
      <c r="TRU107" s="62"/>
      <c r="TRV107" s="75"/>
      <c r="TRW107" s="76"/>
      <c r="TRX107" s="216"/>
      <c r="TRY107" s="75"/>
      <c r="TRZ107" s="75"/>
      <c r="TSA107" s="204"/>
      <c r="TSB107" s="205"/>
      <c r="TSC107" s="72"/>
      <c r="TSD107" s="70"/>
      <c r="TSE107" s="73"/>
      <c r="TSF107" s="74"/>
      <c r="TSG107" s="74"/>
      <c r="TSH107" s="62"/>
      <c r="TSI107" s="75"/>
      <c r="TSJ107" s="76"/>
      <c r="TSK107" s="216"/>
      <c r="TSL107" s="75"/>
      <c r="TSM107" s="75"/>
      <c r="TSN107" s="204"/>
      <c r="TSO107" s="205"/>
      <c r="TSP107" s="72"/>
      <c r="TSQ107" s="70"/>
      <c r="TSR107" s="73"/>
      <c r="TSS107" s="74"/>
      <c r="TST107" s="74"/>
      <c r="TSU107" s="62"/>
      <c r="TSV107" s="75"/>
      <c r="TSW107" s="76"/>
      <c r="TSX107" s="216"/>
      <c r="TSY107" s="75"/>
      <c r="TSZ107" s="75"/>
      <c r="TTA107" s="204"/>
      <c r="TTB107" s="205"/>
      <c r="TTC107" s="72"/>
      <c r="TTD107" s="70"/>
      <c r="TTE107" s="73"/>
      <c r="TTF107" s="74"/>
      <c r="TTG107" s="74"/>
      <c r="TTH107" s="62"/>
      <c r="TTI107" s="75"/>
      <c r="TTJ107" s="76"/>
      <c r="TTK107" s="216"/>
      <c r="TTL107" s="75"/>
      <c r="TTM107" s="75"/>
      <c r="TTN107" s="204"/>
      <c r="TTO107" s="205"/>
      <c r="TTP107" s="72"/>
      <c r="TTQ107" s="70"/>
      <c r="TTR107" s="73"/>
      <c r="TTS107" s="74"/>
      <c r="TTT107" s="74"/>
      <c r="TTU107" s="62"/>
      <c r="TTV107" s="75"/>
      <c r="TTW107" s="76"/>
      <c r="TTX107" s="216"/>
      <c r="TTY107" s="75"/>
      <c r="TTZ107" s="75"/>
      <c r="TUA107" s="204"/>
      <c r="TUB107" s="205"/>
      <c r="TUC107" s="72"/>
      <c r="TUD107" s="70"/>
      <c r="TUE107" s="73"/>
      <c r="TUF107" s="74"/>
      <c r="TUG107" s="74"/>
      <c r="TUH107" s="62"/>
      <c r="TUI107" s="75"/>
      <c r="TUJ107" s="76"/>
      <c r="TUK107" s="216"/>
      <c r="TUL107" s="75"/>
      <c r="TUM107" s="75"/>
      <c r="TUN107" s="204"/>
      <c r="TUO107" s="205"/>
      <c r="TUP107" s="72"/>
      <c r="TUQ107" s="70"/>
      <c r="TUR107" s="73"/>
      <c r="TUS107" s="74"/>
      <c r="TUT107" s="74"/>
      <c r="TUU107" s="62"/>
      <c r="TUV107" s="75"/>
      <c r="TUW107" s="76"/>
      <c r="TUX107" s="216"/>
      <c r="TUY107" s="75"/>
      <c r="TUZ107" s="75"/>
      <c r="TVA107" s="204"/>
      <c r="TVB107" s="205"/>
      <c r="TVC107" s="72"/>
      <c r="TVD107" s="70"/>
      <c r="TVE107" s="73"/>
      <c r="TVF107" s="74"/>
      <c r="TVG107" s="74"/>
      <c r="TVH107" s="62"/>
      <c r="TVI107" s="75"/>
      <c r="TVJ107" s="76"/>
      <c r="TVK107" s="216"/>
      <c r="TVL107" s="75"/>
      <c r="TVM107" s="75"/>
      <c r="TVN107" s="204"/>
      <c r="TVO107" s="205"/>
      <c r="TVP107" s="72"/>
      <c r="TVQ107" s="70"/>
      <c r="TVR107" s="73"/>
      <c r="TVS107" s="74"/>
      <c r="TVT107" s="74"/>
      <c r="TVU107" s="62"/>
      <c r="TVV107" s="75"/>
      <c r="TVW107" s="76"/>
      <c r="TVX107" s="216"/>
      <c r="TVY107" s="75"/>
      <c r="TVZ107" s="75"/>
      <c r="TWA107" s="204"/>
      <c r="TWB107" s="205"/>
      <c r="TWC107" s="72"/>
      <c r="TWD107" s="70"/>
      <c r="TWE107" s="73"/>
      <c r="TWF107" s="74"/>
      <c r="TWG107" s="74"/>
      <c r="TWH107" s="62"/>
      <c r="TWI107" s="75"/>
      <c r="TWJ107" s="76"/>
      <c r="TWK107" s="216"/>
      <c r="TWL107" s="75"/>
      <c r="TWM107" s="75"/>
      <c r="TWN107" s="204"/>
      <c r="TWO107" s="205"/>
      <c r="TWP107" s="72"/>
      <c r="TWQ107" s="70"/>
      <c r="TWR107" s="73"/>
      <c r="TWS107" s="74"/>
      <c r="TWT107" s="74"/>
      <c r="TWU107" s="62"/>
      <c r="TWV107" s="75"/>
      <c r="TWW107" s="76"/>
      <c r="TWX107" s="216"/>
      <c r="TWY107" s="75"/>
      <c r="TWZ107" s="75"/>
      <c r="TXA107" s="204"/>
      <c r="TXB107" s="205"/>
      <c r="TXC107" s="72"/>
      <c r="TXD107" s="70"/>
      <c r="TXE107" s="73"/>
      <c r="TXF107" s="74"/>
      <c r="TXG107" s="74"/>
      <c r="TXH107" s="62"/>
      <c r="TXI107" s="75"/>
      <c r="TXJ107" s="76"/>
      <c r="TXK107" s="216"/>
      <c r="TXL107" s="75"/>
      <c r="TXM107" s="75"/>
      <c r="TXN107" s="204"/>
      <c r="TXO107" s="205"/>
      <c r="TXP107" s="72"/>
      <c r="TXQ107" s="70"/>
      <c r="TXR107" s="73"/>
      <c r="TXS107" s="74"/>
      <c r="TXT107" s="74"/>
      <c r="TXU107" s="62"/>
      <c r="TXV107" s="75"/>
      <c r="TXW107" s="76"/>
      <c r="TXX107" s="216"/>
      <c r="TXY107" s="75"/>
      <c r="TXZ107" s="75"/>
      <c r="TYA107" s="204"/>
      <c r="TYB107" s="205"/>
      <c r="TYC107" s="72"/>
      <c r="TYD107" s="70"/>
      <c r="TYE107" s="73"/>
      <c r="TYF107" s="74"/>
      <c r="TYG107" s="74"/>
      <c r="TYH107" s="62"/>
      <c r="TYI107" s="75"/>
      <c r="TYJ107" s="76"/>
      <c r="TYK107" s="216"/>
      <c r="TYL107" s="75"/>
      <c r="TYM107" s="75"/>
      <c r="TYN107" s="204"/>
      <c r="TYO107" s="205"/>
      <c r="TYP107" s="72"/>
      <c r="TYQ107" s="70"/>
      <c r="TYR107" s="73"/>
      <c r="TYS107" s="74"/>
      <c r="TYT107" s="74"/>
      <c r="TYU107" s="62"/>
      <c r="TYV107" s="75"/>
      <c r="TYW107" s="76"/>
      <c r="TYX107" s="216"/>
      <c r="TYY107" s="75"/>
      <c r="TYZ107" s="75"/>
      <c r="TZA107" s="204"/>
      <c r="TZB107" s="205"/>
      <c r="TZC107" s="72"/>
      <c r="TZD107" s="70"/>
      <c r="TZE107" s="73"/>
      <c r="TZF107" s="74"/>
      <c r="TZG107" s="74"/>
      <c r="TZH107" s="62"/>
      <c r="TZI107" s="75"/>
      <c r="TZJ107" s="76"/>
      <c r="TZK107" s="216"/>
      <c r="TZL107" s="75"/>
      <c r="TZM107" s="75"/>
      <c r="TZN107" s="204"/>
      <c r="TZO107" s="205"/>
      <c r="TZP107" s="72"/>
      <c r="TZQ107" s="70"/>
      <c r="TZR107" s="73"/>
      <c r="TZS107" s="74"/>
      <c r="TZT107" s="74"/>
      <c r="TZU107" s="62"/>
      <c r="TZV107" s="75"/>
      <c r="TZW107" s="76"/>
      <c r="TZX107" s="216"/>
      <c r="TZY107" s="75"/>
      <c r="TZZ107" s="75"/>
      <c r="UAA107" s="204"/>
      <c r="UAB107" s="205"/>
      <c r="UAC107" s="72"/>
      <c r="UAD107" s="70"/>
      <c r="UAE107" s="73"/>
      <c r="UAF107" s="74"/>
      <c r="UAG107" s="74"/>
      <c r="UAH107" s="62"/>
      <c r="UAI107" s="75"/>
      <c r="UAJ107" s="76"/>
      <c r="UAK107" s="216"/>
      <c r="UAL107" s="75"/>
      <c r="UAM107" s="75"/>
      <c r="UAN107" s="204"/>
      <c r="UAO107" s="205"/>
      <c r="UAP107" s="72"/>
      <c r="UAQ107" s="70"/>
      <c r="UAR107" s="73"/>
      <c r="UAS107" s="74"/>
      <c r="UAT107" s="74"/>
      <c r="UAU107" s="62"/>
      <c r="UAV107" s="75"/>
      <c r="UAW107" s="76"/>
      <c r="UAX107" s="216"/>
      <c r="UAY107" s="75"/>
      <c r="UAZ107" s="75"/>
      <c r="UBA107" s="204"/>
      <c r="UBB107" s="205"/>
      <c r="UBC107" s="72"/>
      <c r="UBD107" s="70"/>
      <c r="UBE107" s="73"/>
      <c r="UBF107" s="74"/>
      <c r="UBG107" s="74"/>
      <c r="UBH107" s="62"/>
      <c r="UBI107" s="75"/>
      <c r="UBJ107" s="76"/>
      <c r="UBK107" s="216"/>
      <c r="UBL107" s="75"/>
      <c r="UBM107" s="75"/>
      <c r="UBN107" s="204"/>
      <c r="UBO107" s="205"/>
      <c r="UBP107" s="72"/>
      <c r="UBQ107" s="70"/>
      <c r="UBR107" s="73"/>
      <c r="UBS107" s="74"/>
      <c r="UBT107" s="74"/>
      <c r="UBU107" s="62"/>
      <c r="UBV107" s="75"/>
      <c r="UBW107" s="76"/>
      <c r="UBX107" s="216"/>
      <c r="UBY107" s="75"/>
      <c r="UBZ107" s="75"/>
      <c r="UCA107" s="204"/>
      <c r="UCB107" s="205"/>
      <c r="UCC107" s="72"/>
      <c r="UCD107" s="70"/>
      <c r="UCE107" s="73"/>
      <c r="UCF107" s="74"/>
      <c r="UCG107" s="74"/>
      <c r="UCH107" s="62"/>
      <c r="UCI107" s="75"/>
      <c r="UCJ107" s="76"/>
      <c r="UCK107" s="216"/>
      <c r="UCL107" s="75"/>
      <c r="UCM107" s="75"/>
      <c r="UCN107" s="204"/>
      <c r="UCO107" s="205"/>
      <c r="UCP107" s="72"/>
      <c r="UCQ107" s="70"/>
      <c r="UCR107" s="73"/>
      <c r="UCS107" s="74"/>
      <c r="UCT107" s="74"/>
      <c r="UCU107" s="62"/>
      <c r="UCV107" s="75"/>
      <c r="UCW107" s="76"/>
      <c r="UCX107" s="216"/>
      <c r="UCY107" s="75"/>
      <c r="UCZ107" s="75"/>
      <c r="UDA107" s="204"/>
      <c r="UDB107" s="205"/>
      <c r="UDC107" s="72"/>
      <c r="UDD107" s="70"/>
      <c r="UDE107" s="73"/>
      <c r="UDF107" s="74"/>
      <c r="UDG107" s="74"/>
      <c r="UDH107" s="62"/>
      <c r="UDI107" s="75"/>
      <c r="UDJ107" s="76"/>
      <c r="UDK107" s="216"/>
      <c r="UDL107" s="75"/>
      <c r="UDM107" s="75"/>
      <c r="UDN107" s="204"/>
      <c r="UDO107" s="205"/>
      <c r="UDP107" s="72"/>
      <c r="UDQ107" s="70"/>
      <c r="UDR107" s="73"/>
      <c r="UDS107" s="74"/>
      <c r="UDT107" s="74"/>
      <c r="UDU107" s="62"/>
      <c r="UDV107" s="75"/>
      <c r="UDW107" s="76"/>
      <c r="UDX107" s="216"/>
      <c r="UDY107" s="75"/>
      <c r="UDZ107" s="75"/>
      <c r="UEA107" s="204"/>
      <c r="UEB107" s="205"/>
      <c r="UEC107" s="72"/>
      <c r="UED107" s="70"/>
      <c r="UEE107" s="73"/>
      <c r="UEF107" s="74"/>
      <c r="UEG107" s="74"/>
      <c r="UEH107" s="62"/>
      <c r="UEI107" s="75"/>
      <c r="UEJ107" s="76"/>
      <c r="UEK107" s="216"/>
      <c r="UEL107" s="75"/>
      <c r="UEM107" s="75"/>
      <c r="UEN107" s="204"/>
      <c r="UEO107" s="205"/>
      <c r="UEP107" s="72"/>
      <c r="UEQ107" s="70"/>
      <c r="UER107" s="73"/>
      <c r="UES107" s="74"/>
      <c r="UET107" s="74"/>
      <c r="UEU107" s="62"/>
      <c r="UEV107" s="75"/>
      <c r="UEW107" s="76"/>
      <c r="UEX107" s="216"/>
      <c r="UEY107" s="75"/>
      <c r="UEZ107" s="75"/>
      <c r="UFA107" s="204"/>
      <c r="UFB107" s="205"/>
      <c r="UFC107" s="72"/>
      <c r="UFD107" s="70"/>
      <c r="UFE107" s="73"/>
      <c r="UFF107" s="74"/>
      <c r="UFG107" s="74"/>
      <c r="UFH107" s="62"/>
      <c r="UFI107" s="75"/>
      <c r="UFJ107" s="76"/>
      <c r="UFK107" s="216"/>
      <c r="UFL107" s="75"/>
      <c r="UFM107" s="75"/>
      <c r="UFN107" s="204"/>
      <c r="UFO107" s="205"/>
      <c r="UFP107" s="72"/>
      <c r="UFQ107" s="70"/>
      <c r="UFR107" s="73"/>
      <c r="UFS107" s="74"/>
      <c r="UFT107" s="74"/>
      <c r="UFU107" s="62"/>
      <c r="UFV107" s="75"/>
      <c r="UFW107" s="76"/>
      <c r="UFX107" s="216"/>
      <c r="UFY107" s="75"/>
      <c r="UFZ107" s="75"/>
      <c r="UGA107" s="204"/>
      <c r="UGB107" s="205"/>
      <c r="UGC107" s="72"/>
      <c r="UGD107" s="70"/>
      <c r="UGE107" s="73"/>
      <c r="UGF107" s="74"/>
      <c r="UGG107" s="74"/>
      <c r="UGH107" s="62"/>
      <c r="UGI107" s="75"/>
      <c r="UGJ107" s="76"/>
      <c r="UGK107" s="216"/>
      <c r="UGL107" s="75"/>
      <c r="UGM107" s="75"/>
      <c r="UGN107" s="204"/>
      <c r="UGO107" s="205"/>
      <c r="UGP107" s="72"/>
      <c r="UGQ107" s="70"/>
      <c r="UGR107" s="73"/>
      <c r="UGS107" s="74"/>
      <c r="UGT107" s="74"/>
      <c r="UGU107" s="62"/>
      <c r="UGV107" s="75"/>
      <c r="UGW107" s="76"/>
      <c r="UGX107" s="216"/>
      <c r="UGY107" s="75"/>
      <c r="UGZ107" s="75"/>
      <c r="UHA107" s="204"/>
      <c r="UHB107" s="205"/>
      <c r="UHC107" s="72"/>
      <c r="UHD107" s="70"/>
      <c r="UHE107" s="73"/>
      <c r="UHF107" s="74"/>
      <c r="UHG107" s="74"/>
      <c r="UHH107" s="62"/>
      <c r="UHI107" s="75"/>
      <c r="UHJ107" s="76"/>
      <c r="UHK107" s="216"/>
      <c r="UHL107" s="75"/>
      <c r="UHM107" s="75"/>
      <c r="UHN107" s="204"/>
      <c r="UHO107" s="205"/>
      <c r="UHP107" s="72"/>
      <c r="UHQ107" s="70"/>
      <c r="UHR107" s="73"/>
      <c r="UHS107" s="74"/>
      <c r="UHT107" s="74"/>
      <c r="UHU107" s="62"/>
      <c r="UHV107" s="75"/>
      <c r="UHW107" s="76"/>
      <c r="UHX107" s="216"/>
      <c r="UHY107" s="75"/>
      <c r="UHZ107" s="75"/>
      <c r="UIA107" s="204"/>
      <c r="UIB107" s="205"/>
      <c r="UIC107" s="72"/>
      <c r="UID107" s="70"/>
      <c r="UIE107" s="73"/>
      <c r="UIF107" s="74"/>
      <c r="UIG107" s="74"/>
      <c r="UIH107" s="62"/>
      <c r="UII107" s="75"/>
      <c r="UIJ107" s="76"/>
      <c r="UIK107" s="216"/>
      <c r="UIL107" s="75"/>
      <c r="UIM107" s="75"/>
      <c r="UIN107" s="204"/>
      <c r="UIO107" s="205"/>
      <c r="UIP107" s="72"/>
      <c r="UIQ107" s="70"/>
      <c r="UIR107" s="73"/>
      <c r="UIS107" s="74"/>
      <c r="UIT107" s="74"/>
      <c r="UIU107" s="62"/>
      <c r="UIV107" s="75"/>
      <c r="UIW107" s="76"/>
      <c r="UIX107" s="216"/>
      <c r="UIY107" s="75"/>
      <c r="UIZ107" s="75"/>
      <c r="UJA107" s="204"/>
      <c r="UJB107" s="205"/>
      <c r="UJC107" s="72"/>
      <c r="UJD107" s="70"/>
      <c r="UJE107" s="73"/>
      <c r="UJF107" s="74"/>
      <c r="UJG107" s="74"/>
      <c r="UJH107" s="62"/>
      <c r="UJI107" s="75"/>
      <c r="UJJ107" s="76"/>
      <c r="UJK107" s="216"/>
      <c r="UJL107" s="75"/>
      <c r="UJM107" s="75"/>
      <c r="UJN107" s="204"/>
      <c r="UJO107" s="205"/>
      <c r="UJP107" s="72"/>
      <c r="UJQ107" s="70"/>
      <c r="UJR107" s="73"/>
      <c r="UJS107" s="74"/>
      <c r="UJT107" s="74"/>
      <c r="UJU107" s="62"/>
      <c r="UJV107" s="75"/>
      <c r="UJW107" s="76"/>
      <c r="UJX107" s="216"/>
      <c r="UJY107" s="75"/>
      <c r="UJZ107" s="75"/>
      <c r="UKA107" s="204"/>
      <c r="UKB107" s="205"/>
      <c r="UKC107" s="72"/>
      <c r="UKD107" s="70"/>
      <c r="UKE107" s="73"/>
      <c r="UKF107" s="74"/>
      <c r="UKG107" s="74"/>
      <c r="UKH107" s="62"/>
      <c r="UKI107" s="75"/>
      <c r="UKJ107" s="76"/>
      <c r="UKK107" s="216"/>
      <c r="UKL107" s="75"/>
      <c r="UKM107" s="75"/>
      <c r="UKN107" s="204"/>
      <c r="UKO107" s="205"/>
      <c r="UKP107" s="72"/>
      <c r="UKQ107" s="70"/>
      <c r="UKR107" s="73"/>
      <c r="UKS107" s="74"/>
      <c r="UKT107" s="74"/>
      <c r="UKU107" s="62"/>
      <c r="UKV107" s="75"/>
      <c r="UKW107" s="76"/>
      <c r="UKX107" s="216"/>
      <c r="UKY107" s="75"/>
      <c r="UKZ107" s="75"/>
      <c r="ULA107" s="204"/>
      <c r="ULB107" s="205"/>
      <c r="ULC107" s="72"/>
      <c r="ULD107" s="70"/>
      <c r="ULE107" s="73"/>
      <c r="ULF107" s="74"/>
      <c r="ULG107" s="74"/>
      <c r="ULH107" s="62"/>
      <c r="ULI107" s="75"/>
      <c r="ULJ107" s="76"/>
      <c r="ULK107" s="216"/>
      <c r="ULL107" s="75"/>
      <c r="ULM107" s="75"/>
      <c r="ULN107" s="204"/>
      <c r="ULO107" s="205"/>
      <c r="ULP107" s="72"/>
      <c r="ULQ107" s="70"/>
      <c r="ULR107" s="73"/>
      <c r="ULS107" s="74"/>
      <c r="ULT107" s="74"/>
      <c r="ULU107" s="62"/>
      <c r="ULV107" s="75"/>
      <c r="ULW107" s="76"/>
      <c r="ULX107" s="216"/>
      <c r="ULY107" s="75"/>
      <c r="ULZ107" s="75"/>
      <c r="UMA107" s="204"/>
      <c r="UMB107" s="205"/>
      <c r="UMC107" s="72"/>
      <c r="UMD107" s="70"/>
      <c r="UME107" s="73"/>
      <c r="UMF107" s="74"/>
      <c r="UMG107" s="74"/>
      <c r="UMH107" s="62"/>
      <c r="UMI107" s="75"/>
      <c r="UMJ107" s="76"/>
      <c r="UMK107" s="216"/>
      <c r="UML107" s="75"/>
      <c r="UMM107" s="75"/>
      <c r="UMN107" s="204"/>
      <c r="UMO107" s="205"/>
      <c r="UMP107" s="72"/>
      <c r="UMQ107" s="70"/>
      <c r="UMR107" s="73"/>
      <c r="UMS107" s="74"/>
      <c r="UMT107" s="74"/>
      <c r="UMU107" s="62"/>
      <c r="UMV107" s="75"/>
      <c r="UMW107" s="76"/>
      <c r="UMX107" s="216"/>
      <c r="UMY107" s="75"/>
      <c r="UMZ107" s="75"/>
      <c r="UNA107" s="204"/>
      <c r="UNB107" s="205"/>
      <c r="UNC107" s="72"/>
      <c r="UND107" s="70"/>
      <c r="UNE107" s="73"/>
      <c r="UNF107" s="74"/>
      <c r="UNG107" s="74"/>
      <c r="UNH107" s="62"/>
      <c r="UNI107" s="75"/>
      <c r="UNJ107" s="76"/>
      <c r="UNK107" s="216"/>
      <c r="UNL107" s="75"/>
      <c r="UNM107" s="75"/>
      <c r="UNN107" s="204"/>
      <c r="UNO107" s="205"/>
      <c r="UNP107" s="72"/>
      <c r="UNQ107" s="70"/>
      <c r="UNR107" s="73"/>
      <c r="UNS107" s="74"/>
      <c r="UNT107" s="74"/>
      <c r="UNU107" s="62"/>
      <c r="UNV107" s="75"/>
      <c r="UNW107" s="76"/>
      <c r="UNX107" s="216"/>
      <c r="UNY107" s="75"/>
      <c r="UNZ107" s="75"/>
      <c r="UOA107" s="204"/>
      <c r="UOB107" s="205"/>
      <c r="UOC107" s="72"/>
      <c r="UOD107" s="70"/>
      <c r="UOE107" s="73"/>
      <c r="UOF107" s="74"/>
      <c r="UOG107" s="74"/>
      <c r="UOH107" s="62"/>
      <c r="UOI107" s="75"/>
      <c r="UOJ107" s="76"/>
      <c r="UOK107" s="216"/>
      <c r="UOL107" s="75"/>
      <c r="UOM107" s="75"/>
      <c r="UON107" s="204"/>
      <c r="UOO107" s="205"/>
      <c r="UOP107" s="72"/>
      <c r="UOQ107" s="70"/>
      <c r="UOR107" s="73"/>
      <c r="UOS107" s="74"/>
      <c r="UOT107" s="74"/>
      <c r="UOU107" s="62"/>
      <c r="UOV107" s="75"/>
      <c r="UOW107" s="76"/>
      <c r="UOX107" s="216"/>
      <c r="UOY107" s="75"/>
      <c r="UOZ107" s="75"/>
      <c r="UPA107" s="204"/>
      <c r="UPB107" s="205"/>
      <c r="UPC107" s="72"/>
      <c r="UPD107" s="70"/>
      <c r="UPE107" s="73"/>
      <c r="UPF107" s="74"/>
      <c r="UPG107" s="74"/>
      <c r="UPH107" s="62"/>
      <c r="UPI107" s="75"/>
      <c r="UPJ107" s="76"/>
      <c r="UPK107" s="216"/>
      <c r="UPL107" s="75"/>
      <c r="UPM107" s="75"/>
      <c r="UPN107" s="204"/>
      <c r="UPO107" s="205"/>
      <c r="UPP107" s="72"/>
      <c r="UPQ107" s="70"/>
      <c r="UPR107" s="73"/>
      <c r="UPS107" s="74"/>
      <c r="UPT107" s="74"/>
      <c r="UPU107" s="62"/>
      <c r="UPV107" s="75"/>
      <c r="UPW107" s="76"/>
      <c r="UPX107" s="216"/>
      <c r="UPY107" s="75"/>
      <c r="UPZ107" s="75"/>
      <c r="UQA107" s="204"/>
      <c r="UQB107" s="205"/>
      <c r="UQC107" s="72"/>
      <c r="UQD107" s="70"/>
      <c r="UQE107" s="73"/>
      <c r="UQF107" s="74"/>
      <c r="UQG107" s="74"/>
      <c r="UQH107" s="62"/>
      <c r="UQI107" s="75"/>
      <c r="UQJ107" s="76"/>
      <c r="UQK107" s="216"/>
      <c r="UQL107" s="75"/>
      <c r="UQM107" s="75"/>
      <c r="UQN107" s="204"/>
      <c r="UQO107" s="205"/>
      <c r="UQP107" s="72"/>
      <c r="UQQ107" s="70"/>
      <c r="UQR107" s="73"/>
      <c r="UQS107" s="74"/>
      <c r="UQT107" s="74"/>
      <c r="UQU107" s="62"/>
      <c r="UQV107" s="75"/>
      <c r="UQW107" s="76"/>
      <c r="UQX107" s="216"/>
      <c r="UQY107" s="75"/>
      <c r="UQZ107" s="75"/>
      <c r="URA107" s="204"/>
      <c r="URB107" s="205"/>
      <c r="URC107" s="72"/>
      <c r="URD107" s="70"/>
      <c r="URE107" s="73"/>
      <c r="URF107" s="74"/>
      <c r="URG107" s="74"/>
      <c r="URH107" s="62"/>
      <c r="URI107" s="75"/>
      <c r="URJ107" s="76"/>
      <c r="URK107" s="216"/>
      <c r="URL107" s="75"/>
      <c r="URM107" s="75"/>
      <c r="URN107" s="204"/>
      <c r="URO107" s="205"/>
      <c r="URP107" s="72"/>
      <c r="URQ107" s="70"/>
      <c r="URR107" s="73"/>
      <c r="URS107" s="74"/>
      <c r="URT107" s="74"/>
      <c r="URU107" s="62"/>
      <c r="URV107" s="75"/>
      <c r="URW107" s="76"/>
      <c r="URX107" s="216"/>
      <c r="URY107" s="75"/>
      <c r="URZ107" s="75"/>
      <c r="USA107" s="204"/>
      <c r="USB107" s="205"/>
      <c r="USC107" s="72"/>
      <c r="USD107" s="70"/>
      <c r="USE107" s="73"/>
      <c r="USF107" s="74"/>
      <c r="USG107" s="74"/>
      <c r="USH107" s="62"/>
      <c r="USI107" s="75"/>
      <c r="USJ107" s="76"/>
      <c r="USK107" s="216"/>
      <c r="USL107" s="75"/>
      <c r="USM107" s="75"/>
      <c r="USN107" s="204"/>
      <c r="USO107" s="205"/>
      <c r="USP107" s="72"/>
      <c r="USQ107" s="70"/>
      <c r="USR107" s="73"/>
      <c r="USS107" s="74"/>
      <c r="UST107" s="74"/>
      <c r="USU107" s="62"/>
      <c r="USV107" s="75"/>
      <c r="USW107" s="76"/>
      <c r="USX107" s="216"/>
      <c r="USY107" s="75"/>
      <c r="USZ107" s="75"/>
      <c r="UTA107" s="204"/>
      <c r="UTB107" s="205"/>
      <c r="UTC107" s="72"/>
      <c r="UTD107" s="70"/>
      <c r="UTE107" s="73"/>
      <c r="UTF107" s="74"/>
      <c r="UTG107" s="74"/>
      <c r="UTH107" s="62"/>
      <c r="UTI107" s="75"/>
      <c r="UTJ107" s="76"/>
      <c r="UTK107" s="216"/>
      <c r="UTL107" s="75"/>
      <c r="UTM107" s="75"/>
      <c r="UTN107" s="204"/>
      <c r="UTO107" s="205"/>
      <c r="UTP107" s="72"/>
      <c r="UTQ107" s="70"/>
      <c r="UTR107" s="73"/>
      <c r="UTS107" s="74"/>
      <c r="UTT107" s="74"/>
      <c r="UTU107" s="62"/>
      <c r="UTV107" s="75"/>
      <c r="UTW107" s="76"/>
      <c r="UTX107" s="216"/>
      <c r="UTY107" s="75"/>
      <c r="UTZ107" s="75"/>
      <c r="UUA107" s="204"/>
      <c r="UUB107" s="205"/>
      <c r="UUC107" s="72"/>
      <c r="UUD107" s="70"/>
      <c r="UUE107" s="73"/>
      <c r="UUF107" s="74"/>
      <c r="UUG107" s="74"/>
      <c r="UUH107" s="62"/>
      <c r="UUI107" s="75"/>
      <c r="UUJ107" s="76"/>
      <c r="UUK107" s="216"/>
      <c r="UUL107" s="75"/>
      <c r="UUM107" s="75"/>
      <c r="UUN107" s="204"/>
      <c r="UUO107" s="205"/>
      <c r="UUP107" s="72"/>
      <c r="UUQ107" s="70"/>
      <c r="UUR107" s="73"/>
      <c r="UUS107" s="74"/>
      <c r="UUT107" s="74"/>
      <c r="UUU107" s="62"/>
      <c r="UUV107" s="75"/>
      <c r="UUW107" s="76"/>
      <c r="UUX107" s="216"/>
      <c r="UUY107" s="75"/>
      <c r="UUZ107" s="75"/>
      <c r="UVA107" s="204"/>
      <c r="UVB107" s="205"/>
      <c r="UVC107" s="72"/>
      <c r="UVD107" s="70"/>
      <c r="UVE107" s="73"/>
      <c r="UVF107" s="74"/>
      <c r="UVG107" s="74"/>
      <c r="UVH107" s="62"/>
      <c r="UVI107" s="75"/>
      <c r="UVJ107" s="76"/>
      <c r="UVK107" s="216"/>
      <c r="UVL107" s="75"/>
      <c r="UVM107" s="75"/>
      <c r="UVN107" s="204"/>
      <c r="UVO107" s="205"/>
      <c r="UVP107" s="72"/>
      <c r="UVQ107" s="70"/>
      <c r="UVR107" s="73"/>
      <c r="UVS107" s="74"/>
      <c r="UVT107" s="74"/>
      <c r="UVU107" s="62"/>
      <c r="UVV107" s="75"/>
      <c r="UVW107" s="76"/>
      <c r="UVX107" s="216"/>
      <c r="UVY107" s="75"/>
      <c r="UVZ107" s="75"/>
      <c r="UWA107" s="204"/>
      <c r="UWB107" s="205"/>
      <c r="UWC107" s="72"/>
      <c r="UWD107" s="70"/>
      <c r="UWE107" s="73"/>
      <c r="UWF107" s="74"/>
      <c r="UWG107" s="74"/>
      <c r="UWH107" s="62"/>
      <c r="UWI107" s="75"/>
      <c r="UWJ107" s="76"/>
      <c r="UWK107" s="216"/>
      <c r="UWL107" s="75"/>
      <c r="UWM107" s="75"/>
      <c r="UWN107" s="204"/>
      <c r="UWO107" s="205"/>
      <c r="UWP107" s="72"/>
      <c r="UWQ107" s="70"/>
      <c r="UWR107" s="73"/>
      <c r="UWS107" s="74"/>
      <c r="UWT107" s="74"/>
      <c r="UWU107" s="62"/>
      <c r="UWV107" s="75"/>
      <c r="UWW107" s="76"/>
      <c r="UWX107" s="216"/>
      <c r="UWY107" s="75"/>
      <c r="UWZ107" s="75"/>
      <c r="UXA107" s="204"/>
      <c r="UXB107" s="205"/>
      <c r="UXC107" s="72"/>
      <c r="UXD107" s="70"/>
      <c r="UXE107" s="73"/>
      <c r="UXF107" s="74"/>
      <c r="UXG107" s="74"/>
      <c r="UXH107" s="62"/>
      <c r="UXI107" s="75"/>
      <c r="UXJ107" s="76"/>
      <c r="UXK107" s="216"/>
      <c r="UXL107" s="75"/>
      <c r="UXM107" s="75"/>
      <c r="UXN107" s="204"/>
      <c r="UXO107" s="205"/>
      <c r="UXP107" s="72"/>
      <c r="UXQ107" s="70"/>
      <c r="UXR107" s="73"/>
      <c r="UXS107" s="74"/>
      <c r="UXT107" s="74"/>
      <c r="UXU107" s="62"/>
      <c r="UXV107" s="75"/>
      <c r="UXW107" s="76"/>
      <c r="UXX107" s="216"/>
      <c r="UXY107" s="75"/>
      <c r="UXZ107" s="75"/>
      <c r="UYA107" s="204"/>
      <c r="UYB107" s="205"/>
      <c r="UYC107" s="72"/>
      <c r="UYD107" s="70"/>
      <c r="UYE107" s="73"/>
      <c r="UYF107" s="74"/>
      <c r="UYG107" s="74"/>
      <c r="UYH107" s="62"/>
      <c r="UYI107" s="75"/>
      <c r="UYJ107" s="76"/>
      <c r="UYK107" s="216"/>
      <c r="UYL107" s="75"/>
      <c r="UYM107" s="75"/>
      <c r="UYN107" s="204"/>
      <c r="UYO107" s="205"/>
      <c r="UYP107" s="72"/>
      <c r="UYQ107" s="70"/>
      <c r="UYR107" s="73"/>
      <c r="UYS107" s="74"/>
      <c r="UYT107" s="74"/>
      <c r="UYU107" s="62"/>
      <c r="UYV107" s="75"/>
      <c r="UYW107" s="76"/>
      <c r="UYX107" s="216"/>
      <c r="UYY107" s="75"/>
      <c r="UYZ107" s="75"/>
      <c r="UZA107" s="204"/>
      <c r="UZB107" s="205"/>
      <c r="UZC107" s="72"/>
      <c r="UZD107" s="70"/>
      <c r="UZE107" s="73"/>
      <c r="UZF107" s="74"/>
      <c r="UZG107" s="74"/>
      <c r="UZH107" s="62"/>
      <c r="UZI107" s="75"/>
      <c r="UZJ107" s="76"/>
      <c r="UZK107" s="216"/>
      <c r="UZL107" s="75"/>
      <c r="UZM107" s="75"/>
      <c r="UZN107" s="204"/>
      <c r="UZO107" s="205"/>
      <c r="UZP107" s="72"/>
      <c r="UZQ107" s="70"/>
      <c r="UZR107" s="73"/>
      <c r="UZS107" s="74"/>
      <c r="UZT107" s="74"/>
      <c r="UZU107" s="62"/>
      <c r="UZV107" s="75"/>
      <c r="UZW107" s="76"/>
      <c r="UZX107" s="216"/>
      <c r="UZY107" s="75"/>
      <c r="UZZ107" s="75"/>
      <c r="VAA107" s="204"/>
      <c r="VAB107" s="205"/>
      <c r="VAC107" s="72"/>
      <c r="VAD107" s="70"/>
      <c r="VAE107" s="73"/>
      <c r="VAF107" s="74"/>
      <c r="VAG107" s="74"/>
      <c r="VAH107" s="62"/>
      <c r="VAI107" s="75"/>
      <c r="VAJ107" s="76"/>
      <c r="VAK107" s="216"/>
      <c r="VAL107" s="75"/>
      <c r="VAM107" s="75"/>
      <c r="VAN107" s="204"/>
      <c r="VAO107" s="205"/>
      <c r="VAP107" s="72"/>
      <c r="VAQ107" s="70"/>
      <c r="VAR107" s="73"/>
      <c r="VAS107" s="74"/>
      <c r="VAT107" s="74"/>
      <c r="VAU107" s="62"/>
      <c r="VAV107" s="75"/>
      <c r="VAW107" s="76"/>
      <c r="VAX107" s="216"/>
      <c r="VAY107" s="75"/>
      <c r="VAZ107" s="75"/>
      <c r="VBA107" s="204"/>
      <c r="VBB107" s="205"/>
      <c r="VBC107" s="72"/>
      <c r="VBD107" s="70"/>
      <c r="VBE107" s="73"/>
      <c r="VBF107" s="74"/>
      <c r="VBG107" s="74"/>
      <c r="VBH107" s="62"/>
      <c r="VBI107" s="75"/>
      <c r="VBJ107" s="76"/>
      <c r="VBK107" s="216"/>
      <c r="VBL107" s="75"/>
      <c r="VBM107" s="75"/>
      <c r="VBN107" s="204"/>
      <c r="VBO107" s="205"/>
      <c r="VBP107" s="72"/>
      <c r="VBQ107" s="70"/>
      <c r="VBR107" s="73"/>
      <c r="VBS107" s="74"/>
      <c r="VBT107" s="74"/>
      <c r="VBU107" s="62"/>
      <c r="VBV107" s="75"/>
      <c r="VBW107" s="76"/>
      <c r="VBX107" s="216"/>
      <c r="VBY107" s="75"/>
      <c r="VBZ107" s="75"/>
      <c r="VCA107" s="204"/>
      <c r="VCB107" s="205"/>
      <c r="VCC107" s="72"/>
      <c r="VCD107" s="70"/>
      <c r="VCE107" s="73"/>
      <c r="VCF107" s="74"/>
      <c r="VCG107" s="74"/>
      <c r="VCH107" s="62"/>
      <c r="VCI107" s="75"/>
      <c r="VCJ107" s="76"/>
      <c r="VCK107" s="216"/>
      <c r="VCL107" s="75"/>
      <c r="VCM107" s="75"/>
      <c r="VCN107" s="204"/>
      <c r="VCO107" s="205"/>
      <c r="VCP107" s="72"/>
      <c r="VCQ107" s="70"/>
      <c r="VCR107" s="73"/>
      <c r="VCS107" s="74"/>
      <c r="VCT107" s="74"/>
      <c r="VCU107" s="62"/>
      <c r="VCV107" s="75"/>
      <c r="VCW107" s="76"/>
      <c r="VCX107" s="216"/>
      <c r="VCY107" s="75"/>
      <c r="VCZ107" s="75"/>
      <c r="VDA107" s="204"/>
      <c r="VDB107" s="205"/>
      <c r="VDC107" s="72"/>
      <c r="VDD107" s="70"/>
      <c r="VDE107" s="73"/>
      <c r="VDF107" s="74"/>
      <c r="VDG107" s="74"/>
      <c r="VDH107" s="62"/>
      <c r="VDI107" s="75"/>
      <c r="VDJ107" s="76"/>
      <c r="VDK107" s="216"/>
      <c r="VDL107" s="75"/>
      <c r="VDM107" s="75"/>
      <c r="VDN107" s="204"/>
      <c r="VDO107" s="205"/>
      <c r="VDP107" s="72"/>
      <c r="VDQ107" s="70"/>
      <c r="VDR107" s="73"/>
      <c r="VDS107" s="74"/>
      <c r="VDT107" s="74"/>
      <c r="VDU107" s="62"/>
      <c r="VDV107" s="75"/>
      <c r="VDW107" s="76"/>
      <c r="VDX107" s="216"/>
      <c r="VDY107" s="75"/>
      <c r="VDZ107" s="75"/>
      <c r="VEA107" s="204"/>
      <c r="VEB107" s="205"/>
      <c r="VEC107" s="72"/>
      <c r="VED107" s="70"/>
      <c r="VEE107" s="73"/>
      <c r="VEF107" s="74"/>
      <c r="VEG107" s="74"/>
      <c r="VEH107" s="62"/>
      <c r="VEI107" s="75"/>
      <c r="VEJ107" s="76"/>
      <c r="VEK107" s="216"/>
      <c r="VEL107" s="75"/>
      <c r="VEM107" s="75"/>
      <c r="VEN107" s="204"/>
      <c r="VEO107" s="205"/>
      <c r="VEP107" s="72"/>
      <c r="VEQ107" s="70"/>
      <c r="VER107" s="73"/>
      <c r="VES107" s="74"/>
      <c r="VET107" s="74"/>
      <c r="VEU107" s="62"/>
      <c r="VEV107" s="75"/>
      <c r="VEW107" s="76"/>
      <c r="VEX107" s="216"/>
      <c r="VEY107" s="75"/>
      <c r="VEZ107" s="75"/>
      <c r="VFA107" s="204"/>
      <c r="VFB107" s="205"/>
      <c r="VFC107" s="72"/>
      <c r="VFD107" s="70"/>
      <c r="VFE107" s="73"/>
      <c r="VFF107" s="74"/>
      <c r="VFG107" s="74"/>
      <c r="VFH107" s="62"/>
      <c r="VFI107" s="75"/>
      <c r="VFJ107" s="76"/>
      <c r="VFK107" s="216"/>
      <c r="VFL107" s="75"/>
      <c r="VFM107" s="75"/>
      <c r="VFN107" s="204"/>
      <c r="VFO107" s="205"/>
      <c r="VFP107" s="72"/>
      <c r="VFQ107" s="70"/>
      <c r="VFR107" s="73"/>
      <c r="VFS107" s="74"/>
      <c r="VFT107" s="74"/>
      <c r="VFU107" s="62"/>
      <c r="VFV107" s="75"/>
      <c r="VFW107" s="76"/>
      <c r="VFX107" s="216"/>
      <c r="VFY107" s="75"/>
      <c r="VFZ107" s="75"/>
      <c r="VGA107" s="204"/>
      <c r="VGB107" s="205"/>
      <c r="VGC107" s="72"/>
      <c r="VGD107" s="70"/>
      <c r="VGE107" s="73"/>
      <c r="VGF107" s="74"/>
      <c r="VGG107" s="74"/>
      <c r="VGH107" s="62"/>
      <c r="VGI107" s="75"/>
      <c r="VGJ107" s="76"/>
      <c r="VGK107" s="216"/>
      <c r="VGL107" s="75"/>
      <c r="VGM107" s="75"/>
      <c r="VGN107" s="204"/>
      <c r="VGO107" s="205"/>
      <c r="VGP107" s="72"/>
      <c r="VGQ107" s="70"/>
      <c r="VGR107" s="73"/>
      <c r="VGS107" s="74"/>
      <c r="VGT107" s="74"/>
      <c r="VGU107" s="62"/>
      <c r="VGV107" s="75"/>
      <c r="VGW107" s="76"/>
      <c r="VGX107" s="216"/>
      <c r="VGY107" s="75"/>
      <c r="VGZ107" s="75"/>
      <c r="VHA107" s="204"/>
      <c r="VHB107" s="205"/>
      <c r="VHC107" s="72"/>
      <c r="VHD107" s="70"/>
      <c r="VHE107" s="73"/>
      <c r="VHF107" s="74"/>
      <c r="VHG107" s="74"/>
      <c r="VHH107" s="62"/>
      <c r="VHI107" s="75"/>
      <c r="VHJ107" s="76"/>
      <c r="VHK107" s="216"/>
      <c r="VHL107" s="75"/>
      <c r="VHM107" s="75"/>
      <c r="VHN107" s="204"/>
      <c r="VHO107" s="205"/>
      <c r="VHP107" s="72"/>
      <c r="VHQ107" s="70"/>
      <c r="VHR107" s="73"/>
      <c r="VHS107" s="74"/>
      <c r="VHT107" s="74"/>
      <c r="VHU107" s="62"/>
      <c r="VHV107" s="75"/>
      <c r="VHW107" s="76"/>
      <c r="VHX107" s="216"/>
      <c r="VHY107" s="75"/>
      <c r="VHZ107" s="75"/>
      <c r="VIA107" s="204"/>
      <c r="VIB107" s="205"/>
      <c r="VIC107" s="72"/>
      <c r="VID107" s="70"/>
      <c r="VIE107" s="73"/>
      <c r="VIF107" s="74"/>
      <c r="VIG107" s="74"/>
      <c r="VIH107" s="62"/>
      <c r="VII107" s="75"/>
      <c r="VIJ107" s="76"/>
      <c r="VIK107" s="216"/>
      <c r="VIL107" s="75"/>
      <c r="VIM107" s="75"/>
      <c r="VIN107" s="204"/>
      <c r="VIO107" s="205"/>
      <c r="VIP107" s="72"/>
      <c r="VIQ107" s="70"/>
      <c r="VIR107" s="73"/>
      <c r="VIS107" s="74"/>
      <c r="VIT107" s="74"/>
      <c r="VIU107" s="62"/>
      <c r="VIV107" s="75"/>
      <c r="VIW107" s="76"/>
      <c r="VIX107" s="216"/>
      <c r="VIY107" s="75"/>
      <c r="VIZ107" s="75"/>
      <c r="VJA107" s="204"/>
      <c r="VJB107" s="205"/>
      <c r="VJC107" s="72"/>
      <c r="VJD107" s="70"/>
      <c r="VJE107" s="73"/>
      <c r="VJF107" s="74"/>
      <c r="VJG107" s="74"/>
      <c r="VJH107" s="62"/>
      <c r="VJI107" s="75"/>
      <c r="VJJ107" s="76"/>
      <c r="VJK107" s="216"/>
      <c r="VJL107" s="75"/>
      <c r="VJM107" s="75"/>
      <c r="VJN107" s="204"/>
      <c r="VJO107" s="205"/>
      <c r="VJP107" s="72"/>
      <c r="VJQ107" s="70"/>
      <c r="VJR107" s="73"/>
      <c r="VJS107" s="74"/>
      <c r="VJT107" s="74"/>
      <c r="VJU107" s="62"/>
      <c r="VJV107" s="75"/>
      <c r="VJW107" s="76"/>
      <c r="VJX107" s="216"/>
      <c r="VJY107" s="75"/>
      <c r="VJZ107" s="75"/>
      <c r="VKA107" s="204"/>
      <c r="VKB107" s="205"/>
      <c r="VKC107" s="72"/>
      <c r="VKD107" s="70"/>
      <c r="VKE107" s="73"/>
      <c r="VKF107" s="74"/>
      <c r="VKG107" s="74"/>
      <c r="VKH107" s="62"/>
      <c r="VKI107" s="75"/>
      <c r="VKJ107" s="76"/>
      <c r="VKK107" s="216"/>
      <c r="VKL107" s="75"/>
      <c r="VKM107" s="75"/>
      <c r="VKN107" s="204"/>
      <c r="VKO107" s="205"/>
      <c r="VKP107" s="72"/>
      <c r="VKQ107" s="70"/>
      <c r="VKR107" s="73"/>
      <c r="VKS107" s="74"/>
      <c r="VKT107" s="74"/>
      <c r="VKU107" s="62"/>
      <c r="VKV107" s="75"/>
      <c r="VKW107" s="76"/>
      <c r="VKX107" s="216"/>
      <c r="VKY107" s="75"/>
      <c r="VKZ107" s="75"/>
      <c r="VLA107" s="204"/>
      <c r="VLB107" s="205"/>
      <c r="VLC107" s="72"/>
      <c r="VLD107" s="70"/>
      <c r="VLE107" s="73"/>
      <c r="VLF107" s="74"/>
      <c r="VLG107" s="74"/>
      <c r="VLH107" s="62"/>
      <c r="VLI107" s="75"/>
      <c r="VLJ107" s="76"/>
      <c r="VLK107" s="216"/>
      <c r="VLL107" s="75"/>
      <c r="VLM107" s="75"/>
      <c r="VLN107" s="204"/>
      <c r="VLO107" s="205"/>
      <c r="VLP107" s="72"/>
      <c r="VLQ107" s="70"/>
      <c r="VLR107" s="73"/>
      <c r="VLS107" s="74"/>
      <c r="VLT107" s="74"/>
      <c r="VLU107" s="62"/>
      <c r="VLV107" s="75"/>
      <c r="VLW107" s="76"/>
      <c r="VLX107" s="216"/>
      <c r="VLY107" s="75"/>
      <c r="VLZ107" s="75"/>
      <c r="VMA107" s="204"/>
      <c r="VMB107" s="205"/>
      <c r="VMC107" s="72"/>
      <c r="VMD107" s="70"/>
      <c r="VME107" s="73"/>
      <c r="VMF107" s="74"/>
      <c r="VMG107" s="74"/>
      <c r="VMH107" s="62"/>
      <c r="VMI107" s="75"/>
      <c r="VMJ107" s="76"/>
      <c r="VMK107" s="216"/>
      <c r="VML107" s="75"/>
      <c r="VMM107" s="75"/>
      <c r="VMN107" s="204"/>
      <c r="VMO107" s="205"/>
      <c r="VMP107" s="72"/>
      <c r="VMQ107" s="70"/>
      <c r="VMR107" s="73"/>
      <c r="VMS107" s="74"/>
      <c r="VMT107" s="74"/>
      <c r="VMU107" s="62"/>
      <c r="VMV107" s="75"/>
      <c r="VMW107" s="76"/>
      <c r="VMX107" s="216"/>
      <c r="VMY107" s="75"/>
      <c r="VMZ107" s="75"/>
      <c r="VNA107" s="204"/>
      <c r="VNB107" s="205"/>
      <c r="VNC107" s="72"/>
      <c r="VND107" s="70"/>
      <c r="VNE107" s="73"/>
      <c r="VNF107" s="74"/>
      <c r="VNG107" s="74"/>
      <c r="VNH107" s="62"/>
      <c r="VNI107" s="75"/>
      <c r="VNJ107" s="76"/>
      <c r="VNK107" s="216"/>
      <c r="VNL107" s="75"/>
      <c r="VNM107" s="75"/>
      <c r="VNN107" s="204"/>
      <c r="VNO107" s="205"/>
      <c r="VNP107" s="72"/>
      <c r="VNQ107" s="70"/>
      <c r="VNR107" s="73"/>
      <c r="VNS107" s="74"/>
      <c r="VNT107" s="74"/>
      <c r="VNU107" s="62"/>
      <c r="VNV107" s="75"/>
      <c r="VNW107" s="76"/>
      <c r="VNX107" s="216"/>
      <c r="VNY107" s="75"/>
      <c r="VNZ107" s="75"/>
      <c r="VOA107" s="204"/>
      <c r="VOB107" s="205"/>
      <c r="VOC107" s="72"/>
      <c r="VOD107" s="70"/>
      <c r="VOE107" s="73"/>
      <c r="VOF107" s="74"/>
      <c r="VOG107" s="74"/>
      <c r="VOH107" s="62"/>
      <c r="VOI107" s="75"/>
      <c r="VOJ107" s="76"/>
      <c r="VOK107" s="216"/>
      <c r="VOL107" s="75"/>
      <c r="VOM107" s="75"/>
      <c r="VON107" s="204"/>
      <c r="VOO107" s="205"/>
      <c r="VOP107" s="72"/>
      <c r="VOQ107" s="70"/>
      <c r="VOR107" s="73"/>
      <c r="VOS107" s="74"/>
      <c r="VOT107" s="74"/>
      <c r="VOU107" s="62"/>
      <c r="VOV107" s="75"/>
      <c r="VOW107" s="76"/>
      <c r="VOX107" s="216"/>
      <c r="VOY107" s="75"/>
      <c r="VOZ107" s="75"/>
      <c r="VPA107" s="204"/>
      <c r="VPB107" s="205"/>
      <c r="VPC107" s="72"/>
      <c r="VPD107" s="70"/>
      <c r="VPE107" s="73"/>
      <c r="VPF107" s="74"/>
      <c r="VPG107" s="74"/>
      <c r="VPH107" s="62"/>
      <c r="VPI107" s="75"/>
      <c r="VPJ107" s="76"/>
      <c r="VPK107" s="216"/>
      <c r="VPL107" s="75"/>
      <c r="VPM107" s="75"/>
      <c r="VPN107" s="204"/>
      <c r="VPO107" s="205"/>
      <c r="VPP107" s="72"/>
      <c r="VPQ107" s="70"/>
      <c r="VPR107" s="73"/>
      <c r="VPS107" s="74"/>
      <c r="VPT107" s="74"/>
      <c r="VPU107" s="62"/>
      <c r="VPV107" s="75"/>
      <c r="VPW107" s="76"/>
      <c r="VPX107" s="216"/>
      <c r="VPY107" s="75"/>
      <c r="VPZ107" s="75"/>
      <c r="VQA107" s="204"/>
      <c r="VQB107" s="205"/>
      <c r="VQC107" s="72"/>
      <c r="VQD107" s="70"/>
      <c r="VQE107" s="73"/>
      <c r="VQF107" s="74"/>
      <c r="VQG107" s="74"/>
      <c r="VQH107" s="62"/>
      <c r="VQI107" s="75"/>
      <c r="VQJ107" s="76"/>
      <c r="VQK107" s="216"/>
      <c r="VQL107" s="75"/>
      <c r="VQM107" s="75"/>
      <c r="VQN107" s="204"/>
      <c r="VQO107" s="205"/>
      <c r="VQP107" s="72"/>
      <c r="VQQ107" s="70"/>
      <c r="VQR107" s="73"/>
      <c r="VQS107" s="74"/>
      <c r="VQT107" s="74"/>
      <c r="VQU107" s="62"/>
      <c r="VQV107" s="75"/>
      <c r="VQW107" s="76"/>
      <c r="VQX107" s="216"/>
      <c r="VQY107" s="75"/>
      <c r="VQZ107" s="75"/>
      <c r="VRA107" s="204"/>
      <c r="VRB107" s="205"/>
      <c r="VRC107" s="72"/>
      <c r="VRD107" s="70"/>
      <c r="VRE107" s="73"/>
      <c r="VRF107" s="74"/>
      <c r="VRG107" s="74"/>
      <c r="VRH107" s="62"/>
      <c r="VRI107" s="75"/>
      <c r="VRJ107" s="76"/>
      <c r="VRK107" s="216"/>
      <c r="VRL107" s="75"/>
      <c r="VRM107" s="75"/>
      <c r="VRN107" s="204"/>
      <c r="VRO107" s="205"/>
      <c r="VRP107" s="72"/>
      <c r="VRQ107" s="70"/>
      <c r="VRR107" s="73"/>
      <c r="VRS107" s="74"/>
      <c r="VRT107" s="74"/>
      <c r="VRU107" s="62"/>
      <c r="VRV107" s="75"/>
      <c r="VRW107" s="76"/>
      <c r="VRX107" s="216"/>
      <c r="VRY107" s="75"/>
      <c r="VRZ107" s="75"/>
      <c r="VSA107" s="204"/>
      <c r="VSB107" s="205"/>
      <c r="VSC107" s="72"/>
      <c r="VSD107" s="70"/>
      <c r="VSE107" s="73"/>
      <c r="VSF107" s="74"/>
      <c r="VSG107" s="74"/>
      <c r="VSH107" s="62"/>
      <c r="VSI107" s="75"/>
      <c r="VSJ107" s="76"/>
      <c r="VSK107" s="216"/>
      <c r="VSL107" s="75"/>
      <c r="VSM107" s="75"/>
      <c r="VSN107" s="204"/>
      <c r="VSO107" s="205"/>
      <c r="VSP107" s="72"/>
      <c r="VSQ107" s="70"/>
      <c r="VSR107" s="73"/>
      <c r="VSS107" s="74"/>
      <c r="VST107" s="74"/>
      <c r="VSU107" s="62"/>
      <c r="VSV107" s="75"/>
      <c r="VSW107" s="76"/>
      <c r="VSX107" s="216"/>
      <c r="VSY107" s="75"/>
      <c r="VSZ107" s="75"/>
      <c r="VTA107" s="204"/>
      <c r="VTB107" s="205"/>
      <c r="VTC107" s="72"/>
      <c r="VTD107" s="70"/>
      <c r="VTE107" s="73"/>
      <c r="VTF107" s="74"/>
      <c r="VTG107" s="74"/>
      <c r="VTH107" s="62"/>
      <c r="VTI107" s="75"/>
      <c r="VTJ107" s="76"/>
      <c r="VTK107" s="216"/>
      <c r="VTL107" s="75"/>
      <c r="VTM107" s="75"/>
      <c r="VTN107" s="204"/>
      <c r="VTO107" s="205"/>
      <c r="VTP107" s="72"/>
      <c r="VTQ107" s="70"/>
      <c r="VTR107" s="73"/>
      <c r="VTS107" s="74"/>
      <c r="VTT107" s="74"/>
      <c r="VTU107" s="62"/>
      <c r="VTV107" s="75"/>
      <c r="VTW107" s="76"/>
      <c r="VTX107" s="216"/>
      <c r="VTY107" s="75"/>
      <c r="VTZ107" s="75"/>
      <c r="VUA107" s="204"/>
      <c r="VUB107" s="205"/>
      <c r="VUC107" s="72"/>
      <c r="VUD107" s="70"/>
      <c r="VUE107" s="73"/>
      <c r="VUF107" s="74"/>
      <c r="VUG107" s="74"/>
      <c r="VUH107" s="62"/>
      <c r="VUI107" s="75"/>
      <c r="VUJ107" s="76"/>
      <c r="VUK107" s="216"/>
      <c r="VUL107" s="75"/>
      <c r="VUM107" s="75"/>
      <c r="VUN107" s="204"/>
      <c r="VUO107" s="205"/>
      <c r="VUP107" s="72"/>
      <c r="VUQ107" s="70"/>
      <c r="VUR107" s="73"/>
      <c r="VUS107" s="74"/>
      <c r="VUT107" s="74"/>
      <c r="VUU107" s="62"/>
      <c r="VUV107" s="75"/>
      <c r="VUW107" s="76"/>
      <c r="VUX107" s="216"/>
      <c r="VUY107" s="75"/>
      <c r="VUZ107" s="75"/>
      <c r="VVA107" s="204"/>
      <c r="VVB107" s="205"/>
      <c r="VVC107" s="72"/>
      <c r="VVD107" s="70"/>
      <c r="VVE107" s="73"/>
      <c r="VVF107" s="74"/>
      <c r="VVG107" s="74"/>
      <c r="VVH107" s="62"/>
      <c r="VVI107" s="75"/>
      <c r="VVJ107" s="76"/>
      <c r="VVK107" s="216"/>
      <c r="VVL107" s="75"/>
      <c r="VVM107" s="75"/>
      <c r="VVN107" s="204"/>
      <c r="VVO107" s="205"/>
      <c r="VVP107" s="72"/>
      <c r="VVQ107" s="70"/>
      <c r="VVR107" s="73"/>
      <c r="VVS107" s="74"/>
      <c r="VVT107" s="74"/>
      <c r="VVU107" s="62"/>
      <c r="VVV107" s="75"/>
      <c r="VVW107" s="76"/>
      <c r="VVX107" s="216"/>
      <c r="VVY107" s="75"/>
      <c r="VVZ107" s="75"/>
      <c r="VWA107" s="204"/>
      <c r="VWB107" s="205"/>
      <c r="VWC107" s="72"/>
      <c r="VWD107" s="70"/>
      <c r="VWE107" s="73"/>
      <c r="VWF107" s="74"/>
      <c r="VWG107" s="74"/>
      <c r="VWH107" s="62"/>
      <c r="VWI107" s="75"/>
      <c r="VWJ107" s="76"/>
      <c r="VWK107" s="216"/>
      <c r="VWL107" s="75"/>
      <c r="VWM107" s="75"/>
      <c r="VWN107" s="204"/>
      <c r="VWO107" s="205"/>
      <c r="VWP107" s="72"/>
      <c r="VWQ107" s="70"/>
      <c r="VWR107" s="73"/>
      <c r="VWS107" s="74"/>
      <c r="VWT107" s="74"/>
      <c r="VWU107" s="62"/>
      <c r="VWV107" s="75"/>
      <c r="VWW107" s="76"/>
      <c r="VWX107" s="216"/>
      <c r="VWY107" s="75"/>
      <c r="VWZ107" s="75"/>
      <c r="VXA107" s="204"/>
      <c r="VXB107" s="205"/>
      <c r="VXC107" s="72"/>
      <c r="VXD107" s="70"/>
      <c r="VXE107" s="73"/>
      <c r="VXF107" s="74"/>
      <c r="VXG107" s="74"/>
      <c r="VXH107" s="62"/>
      <c r="VXI107" s="75"/>
      <c r="VXJ107" s="76"/>
      <c r="VXK107" s="216"/>
      <c r="VXL107" s="75"/>
      <c r="VXM107" s="75"/>
      <c r="VXN107" s="204"/>
      <c r="VXO107" s="205"/>
      <c r="VXP107" s="72"/>
      <c r="VXQ107" s="70"/>
      <c r="VXR107" s="73"/>
      <c r="VXS107" s="74"/>
      <c r="VXT107" s="74"/>
      <c r="VXU107" s="62"/>
      <c r="VXV107" s="75"/>
      <c r="VXW107" s="76"/>
      <c r="VXX107" s="216"/>
      <c r="VXY107" s="75"/>
      <c r="VXZ107" s="75"/>
      <c r="VYA107" s="204"/>
      <c r="VYB107" s="205"/>
      <c r="VYC107" s="72"/>
      <c r="VYD107" s="70"/>
      <c r="VYE107" s="73"/>
      <c r="VYF107" s="74"/>
      <c r="VYG107" s="74"/>
      <c r="VYH107" s="62"/>
      <c r="VYI107" s="75"/>
      <c r="VYJ107" s="76"/>
      <c r="VYK107" s="216"/>
      <c r="VYL107" s="75"/>
      <c r="VYM107" s="75"/>
      <c r="VYN107" s="204"/>
      <c r="VYO107" s="205"/>
      <c r="VYP107" s="72"/>
      <c r="VYQ107" s="70"/>
      <c r="VYR107" s="73"/>
      <c r="VYS107" s="74"/>
      <c r="VYT107" s="74"/>
      <c r="VYU107" s="62"/>
      <c r="VYV107" s="75"/>
      <c r="VYW107" s="76"/>
      <c r="VYX107" s="216"/>
      <c r="VYY107" s="75"/>
      <c r="VYZ107" s="75"/>
      <c r="VZA107" s="204"/>
      <c r="VZB107" s="205"/>
      <c r="VZC107" s="72"/>
      <c r="VZD107" s="70"/>
      <c r="VZE107" s="73"/>
      <c r="VZF107" s="74"/>
      <c r="VZG107" s="74"/>
      <c r="VZH107" s="62"/>
      <c r="VZI107" s="75"/>
      <c r="VZJ107" s="76"/>
      <c r="VZK107" s="216"/>
      <c r="VZL107" s="75"/>
      <c r="VZM107" s="75"/>
      <c r="VZN107" s="204"/>
      <c r="VZO107" s="205"/>
      <c r="VZP107" s="72"/>
      <c r="VZQ107" s="70"/>
      <c r="VZR107" s="73"/>
      <c r="VZS107" s="74"/>
      <c r="VZT107" s="74"/>
      <c r="VZU107" s="62"/>
      <c r="VZV107" s="75"/>
      <c r="VZW107" s="76"/>
      <c r="VZX107" s="216"/>
      <c r="VZY107" s="75"/>
      <c r="VZZ107" s="75"/>
      <c r="WAA107" s="204"/>
      <c r="WAB107" s="205"/>
      <c r="WAC107" s="72"/>
      <c r="WAD107" s="70"/>
      <c r="WAE107" s="73"/>
      <c r="WAF107" s="74"/>
      <c r="WAG107" s="74"/>
      <c r="WAH107" s="62"/>
      <c r="WAI107" s="75"/>
      <c r="WAJ107" s="76"/>
      <c r="WAK107" s="216"/>
      <c r="WAL107" s="75"/>
      <c r="WAM107" s="75"/>
      <c r="WAN107" s="204"/>
      <c r="WAO107" s="205"/>
      <c r="WAP107" s="72"/>
      <c r="WAQ107" s="70"/>
      <c r="WAR107" s="73"/>
      <c r="WAS107" s="74"/>
      <c r="WAT107" s="74"/>
      <c r="WAU107" s="62"/>
      <c r="WAV107" s="75"/>
      <c r="WAW107" s="76"/>
      <c r="WAX107" s="216"/>
      <c r="WAY107" s="75"/>
      <c r="WAZ107" s="75"/>
      <c r="WBA107" s="204"/>
      <c r="WBB107" s="205"/>
      <c r="WBC107" s="72"/>
      <c r="WBD107" s="70"/>
      <c r="WBE107" s="73"/>
      <c r="WBF107" s="74"/>
      <c r="WBG107" s="74"/>
      <c r="WBH107" s="62"/>
      <c r="WBI107" s="75"/>
      <c r="WBJ107" s="76"/>
      <c r="WBK107" s="216"/>
      <c r="WBL107" s="75"/>
      <c r="WBM107" s="75"/>
      <c r="WBN107" s="204"/>
      <c r="WBO107" s="205"/>
      <c r="WBP107" s="72"/>
      <c r="WBQ107" s="70"/>
      <c r="WBR107" s="73"/>
      <c r="WBS107" s="74"/>
      <c r="WBT107" s="74"/>
      <c r="WBU107" s="62"/>
      <c r="WBV107" s="75"/>
      <c r="WBW107" s="76"/>
      <c r="WBX107" s="216"/>
      <c r="WBY107" s="75"/>
      <c r="WBZ107" s="75"/>
      <c r="WCA107" s="204"/>
      <c r="WCB107" s="205"/>
      <c r="WCC107" s="72"/>
      <c r="WCD107" s="70"/>
      <c r="WCE107" s="73"/>
      <c r="WCF107" s="74"/>
      <c r="WCG107" s="74"/>
      <c r="WCH107" s="62"/>
      <c r="WCI107" s="75"/>
      <c r="WCJ107" s="76"/>
      <c r="WCK107" s="216"/>
      <c r="WCL107" s="75"/>
      <c r="WCM107" s="75"/>
      <c r="WCN107" s="204"/>
      <c r="WCO107" s="205"/>
      <c r="WCP107" s="72"/>
      <c r="WCQ107" s="70"/>
      <c r="WCR107" s="73"/>
      <c r="WCS107" s="74"/>
      <c r="WCT107" s="74"/>
      <c r="WCU107" s="62"/>
      <c r="WCV107" s="75"/>
      <c r="WCW107" s="76"/>
      <c r="WCX107" s="216"/>
      <c r="WCY107" s="75"/>
      <c r="WCZ107" s="75"/>
      <c r="WDA107" s="204"/>
      <c r="WDB107" s="205"/>
      <c r="WDC107" s="72"/>
      <c r="WDD107" s="70"/>
      <c r="WDE107" s="73"/>
      <c r="WDF107" s="74"/>
      <c r="WDG107" s="74"/>
      <c r="WDH107" s="62"/>
      <c r="WDI107" s="75"/>
      <c r="WDJ107" s="76"/>
      <c r="WDK107" s="216"/>
      <c r="WDL107" s="75"/>
      <c r="WDM107" s="75"/>
      <c r="WDN107" s="204"/>
      <c r="WDO107" s="205"/>
      <c r="WDP107" s="72"/>
      <c r="WDQ107" s="70"/>
      <c r="WDR107" s="73"/>
      <c r="WDS107" s="74"/>
      <c r="WDT107" s="74"/>
      <c r="WDU107" s="62"/>
      <c r="WDV107" s="75"/>
      <c r="WDW107" s="76"/>
      <c r="WDX107" s="216"/>
      <c r="WDY107" s="75"/>
      <c r="WDZ107" s="75"/>
      <c r="WEA107" s="204"/>
      <c r="WEB107" s="205"/>
      <c r="WEC107" s="72"/>
      <c r="WED107" s="70"/>
      <c r="WEE107" s="73"/>
      <c r="WEF107" s="74"/>
      <c r="WEG107" s="74"/>
      <c r="WEH107" s="62"/>
      <c r="WEI107" s="75"/>
      <c r="WEJ107" s="76"/>
      <c r="WEK107" s="216"/>
      <c r="WEL107" s="75"/>
      <c r="WEM107" s="75"/>
      <c r="WEN107" s="204"/>
      <c r="WEO107" s="205"/>
      <c r="WEP107" s="72"/>
      <c r="WEQ107" s="70"/>
      <c r="WER107" s="73"/>
      <c r="WES107" s="74"/>
      <c r="WET107" s="74"/>
      <c r="WEU107" s="62"/>
      <c r="WEV107" s="75"/>
      <c r="WEW107" s="76"/>
      <c r="WEX107" s="216"/>
      <c r="WEY107" s="75"/>
      <c r="WEZ107" s="75"/>
      <c r="WFA107" s="204"/>
      <c r="WFB107" s="205"/>
      <c r="WFC107" s="72"/>
      <c r="WFD107" s="70"/>
      <c r="WFE107" s="73"/>
      <c r="WFF107" s="74"/>
      <c r="WFG107" s="74"/>
      <c r="WFH107" s="62"/>
      <c r="WFI107" s="75"/>
      <c r="WFJ107" s="76"/>
      <c r="WFK107" s="216"/>
      <c r="WFL107" s="75"/>
      <c r="WFM107" s="75"/>
      <c r="WFN107" s="204"/>
      <c r="WFO107" s="205"/>
      <c r="WFP107" s="72"/>
      <c r="WFQ107" s="70"/>
      <c r="WFR107" s="73"/>
      <c r="WFS107" s="74"/>
      <c r="WFT107" s="74"/>
      <c r="WFU107" s="62"/>
      <c r="WFV107" s="75"/>
      <c r="WFW107" s="76"/>
      <c r="WFX107" s="216"/>
      <c r="WFY107" s="75"/>
      <c r="WFZ107" s="75"/>
      <c r="WGA107" s="204"/>
      <c r="WGB107" s="205"/>
      <c r="WGC107" s="72"/>
      <c r="WGD107" s="70"/>
      <c r="WGE107" s="73"/>
      <c r="WGF107" s="74"/>
      <c r="WGG107" s="74"/>
      <c r="WGH107" s="62"/>
      <c r="WGI107" s="75"/>
      <c r="WGJ107" s="76"/>
      <c r="WGK107" s="216"/>
      <c r="WGL107" s="75"/>
      <c r="WGM107" s="75"/>
      <c r="WGN107" s="204"/>
      <c r="WGO107" s="205"/>
      <c r="WGP107" s="72"/>
      <c r="WGQ107" s="70"/>
      <c r="WGR107" s="73"/>
      <c r="WGS107" s="74"/>
      <c r="WGT107" s="74"/>
      <c r="WGU107" s="62"/>
      <c r="WGV107" s="75"/>
      <c r="WGW107" s="76"/>
      <c r="WGX107" s="216"/>
      <c r="WGY107" s="75"/>
      <c r="WGZ107" s="75"/>
      <c r="WHA107" s="204"/>
      <c r="WHB107" s="205"/>
      <c r="WHC107" s="72"/>
      <c r="WHD107" s="70"/>
      <c r="WHE107" s="73"/>
      <c r="WHF107" s="74"/>
      <c r="WHG107" s="74"/>
      <c r="WHH107" s="62"/>
      <c r="WHI107" s="75"/>
      <c r="WHJ107" s="76"/>
      <c r="WHK107" s="216"/>
      <c r="WHL107" s="75"/>
      <c r="WHM107" s="75"/>
      <c r="WHN107" s="204"/>
      <c r="WHO107" s="205"/>
      <c r="WHP107" s="72"/>
      <c r="WHQ107" s="70"/>
      <c r="WHR107" s="73"/>
      <c r="WHS107" s="74"/>
      <c r="WHT107" s="74"/>
      <c r="WHU107" s="62"/>
      <c r="WHV107" s="75"/>
      <c r="WHW107" s="76"/>
      <c r="WHX107" s="216"/>
      <c r="WHY107" s="75"/>
      <c r="WHZ107" s="75"/>
      <c r="WIA107" s="204"/>
      <c r="WIB107" s="205"/>
      <c r="WIC107" s="72"/>
      <c r="WID107" s="70"/>
      <c r="WIE107" s="73"/>
      <c r="WIF107" s="74"/>
      <c r="WIG107" s="74"/>
      <c r="WIH107" s="62"/>
      <c r="WII107" s="75"/>
      <c r="WIJ107" s="76"/>
      <c r="WIK107" s="216"/>
      <c r="WIL107" s="75"/>
      <c r="WIM107" s="75"/>
      <c r="WIN107" s="204"/>
      <c r="WIO107" s="205"/>
      <c r="WIP107" s="72"/>
      <c r="WIQ107" s="70"/>
      <c r="WIR107" s="73"/>
      <c r="WIS107" s="74"/>
      <c r="WIT107" s="74"/>
      <c r="WIU107" s="62"/>
      <c r="WIV107" s="75"/>
      <c r="WIW107" s="76"/>
      <c r="WIX107" s="216"/>
      <c r="WIY107" s="75"/>
      <c r="WIZ107" s="75"/>
      <c r="WJA107" s="204"/>
      <c r="WJB107" s="205"/>
      <c r="WJC107" s="72"/>
      <c r="WJD107" s="70"/>
      <c r="WJE107" s="73"/>
      <c r="WJF107" s="74"/>
      <c r="WJG107" s="74"/>
      <c r="WJH107" s="62"/>
      <c r="WJI107" s="75"/>
      <c r="WJJ107" s="76"/>
      <c r="WJK107" s="216"/>
      <c r="WJL107" s="75"/>
      <c r="WJM107" s="75"/>
      <c r="WJN107" s="204"/>
      <c r="WJO107" s="205"/>
      <c r="WJP107" s="72"/>
      <c r="WJQ107" s="70"/>
      <c r="WJR107" s="73"/>
      <c r="WJS107" s="74"/>
      <c r="WJT107" s="74"/>
      <c r="WJU107" s="62"/>
      <c r="WJV107" s="75"/>
      <c r="WJW107" s="76"/>
      <c r="WJX107" s="216"/>
      <c r="WJY107" s="75"/>
      <c r="WJZ107" s="75"/>
      <c r="WKA107" s="204"/>
      <c r="WKB107" s="205"/>
      <c r="WKC107" s="72"/>
      <c r="WKD107" s="70"/>
      <c r="WKE107" s="73"/>
      <c r="WKF107" s="74"/>
      <c r="WKG107" s="74"/>
      <c r="WKH107" s="62"/>
      <c r="WKI107" s="75"/>
      <c r="WKJ107" s="76"/>
      <c r="WKK107" s="216"/>
      <c r="WKL107" s="75"/>
      <c r="WKM107" s="75"/>
      <c r="WKN107" s="204"/>
      <c r="WKO107" s="205"/>
      <c r="WKP107" s="72"/>
      <c r="WKQ107" s="70"/>
      <c r="WKR107" s="73"/>
      <c r="WKS107" s="74"/>
      <c r="WKT107" s="74"/>
      <c r="WKU107" s="62"/>
      <c r="WKV107" s="75"/>
      <c r="WKW107" s="76"/>
      <c r="WKX107" s="216"/>
      <c r="WKY107" s="75"/>
      <c r="WKZ107" s="75"/>
      <c r="WLA107" s="204"/>
      <c r="WLB107" s="205"/>
      <c r="WLC107" s="72"/>
      <c r="WLD107" s="70"/>
      <c r="WLE107" s="73"/>
      <c r="WLF107" s="74"/>
      <c r="WLG107" s="74"/>
      <c r="WLH107" s="62"/>
      <c r="WLI107" s="75"/>
      <c r="WLJ107" s="76"/>
      <c r="WLK107" s="216"/>
      <c r="WLL107" s="75"/>
      <c r="WLM107" s="75"/>
      <c r="WLN107" s="204"/>
      <c r="WLO107" s="205"/>
      <c r="WLP107" s="72"/>
      <c r="WLQ107" s="70"/>
      <c r="WLR107" s="73"/>
      <c r="WLS107" s="74"/>
      <c r="WLT107" s="74"/>
      <c r="WLU107" s="62"/>
      <c r="WLV107" s="75"/>
      <c r="WLW107" s="76"/>
      <c r="WLX107" s="216"/>
      <c r="WLY107" s="75"/>
      <c r="WLZ107" s="75"/>
      <c r="WMA107" s="204"/>
      <c r="WMB107" s="205"/>
      <c r="WMC107" s="72"/>
      <c r="WMD107" s="70"/>
      <c r="WME107" s="73"/>
      <c r="WMF107" s="74"/>
      <c r="WMG107" s="74"/>
      <c r="WMH107" s="62"/>
      <c r="WMI107" s="75"/>
      <c r="WMJ107" s="76"/>
      <c r="WMK107" s="216"/>
      <c r="WML107" s="75"/>
      <c r="WMM107" s="75"/>
      <c r="WMN107" s="204"/>
      <c r="WMO107" s="205"/>
      <c r="WMP107" s="72"/>
      <c r="WMQ107" s="70"/>
      <c r="WMR107" s="73"/>
      <c r="WMS107" s="74"/>
      <c r="WMT107" s="74"/>
      <c r="WMU107" s="62"/>
      <c r="WMV107" s="75"/>
      <c r="WMW107" s="76"/>
      <c r="WMX107" s="216"/>
      <c r="WMY107" s="75"/>
      <c r="WMZ107" s="75"/>
      <c r="WNA107" s="204"/>
      <c r="WNB107" s="205"/>
      <c r="WNC107" s="72"/>
      <c r="WND107" s="70"/>
      <c r="WNE107" s="73"/>
      <c r="WNF107" s="74"/>
      <c r="WNG107" s="74"/>
      <c r="WNH107" s="62"/>
      <c r="WNI107" s="75"/>
      <c r="WNJ107" s="76"/>
      <c r="WNK107" s="216"/>
      <c r="WNL107" s="75"/>
      <c r="WNM107" s="75"/>
      <c r="WNN107" s="204"/>
      <c r="WNO107" s="205"/>
      <c r="WNP107" s="72"/>
      <c r="WNQ107" s="70"/>
      <c r="WNR107" s="73"/>
      <c r="WNS107" s="74"/>
      <c r="WNT107" s="74"/>
      <c r="WNU107" s="62"/>
      <c r="WNV107" s="75"/>
      <c r="WNW107" s="76"/>
      <c r="WNX107" s="216"/>
      <c r="WNY107" s="75"/>
      <c r="WNZ107" s="75"/>
      <c r="WOA107" s="204"/>
      <c r="WOB107" s="205"/>
      <c r="WOC107" s="72"/>
      <c r="WOD107" s="70"/>
      <c r="WOE107" s="73"/>
      <c r="WOF107" s="74"/>
      <c r="WOG107" s="74"/>
      <c r="WOH107" s="62"/>
      <c r="WOI107" s="75"/>
      <c r="WOJ107" s="76"/>
      <c r="WOK107" s="216"/>
      <c r="WOL107" s="75"/>
      <c r="WOM107" s="75"/>
      <c r="WON107" s="204"/>
      <c r="WOO107" s="205"/>
      <c r="WOP107" s="72"/>
      <c r="WOQ107" s="70"/>
      <c r="WOR107" s="73"/>
      <c r="WOS107" s="74"/>
      <c r="WOT107" s="74"/>
      <c r="WOU107" s="62"/>
      <c r="WOV107" s="75"/>
      <c r="WOW107" s="76"/>
      <c r="WOX107" s="216"/>
      <c r="WOY107" s="75"/>
      <c r="WOZ107" s="75"/>
      <c r="WPA107" s="204"/>
      <c r="WPB107" s="205"/>
      <c r="WPC107" s="72"/>
      <c r="WPD107" s="70"/>
      <c r="WPE107" s="73"/>
      <c r="WPF107" s="74"/>
      <c r="WPG107" s="74"/>
      <c r="WPH107" s="62"/>
      <c r="WPI107" s="75"/>
      <c r="WPJ107" s="76"/>
      <c r="WPK107" s="216"/>
      <c r="WPL107" s="75"/>
      <c r="WPM107" s="75"/>
      <c r="WPN107" s="204"/>
      <c r="WPO107" s="205"/>
      <c r="WPP107" s="72"/>
      <c r="WPQ107" s="70"/>
      <c r="WPR107" s="73"/>
      <c r="WPS107" s="74"/>
      <c r="WPT107" s="74"/>
      <c r="WPU107" s="62"/>
      <c r="WPV107" s="75"/>
      <c r="WPW107" s="76"/>
      <c r="WPX107" s="216"/>
      <c r="WPY107" s="75"/>
      <c r="WPZ107" s="75"/>
      <c r="WQA107" s="204"/>
      <c r="WQB107" s="205"/>
      <c r="WQC107" s="72"/>
      <c r="WQD107" s="70"/>
      <c r="WQE107" s="73"/>
      <c r="WQF107" s="74"/>
      <c r="WQG107" s="74"/>
      <c r="WQH107" s="62"/>
      <c r="WQI107" s="75"/>
      <c r="WQJ107" s="76"/>
      <c r="WQK107" s="216"/>
      <c r="WQL107" s="75"/>
      <c r="WQM107" s="75"/>
      <c r="WQN107" s="204"/>
      <c r="WQO107" s="205"/>
      <c r="WQP107" s="72"/>
      <c r="WQQ107" s="70"/>
      <c r="WQR107" s="73"/>
      <c r="WQS107" s="74"/>
      <c r="WQT107" s="74"/>
      <c r="WQU107" s="62"/>
      <c r="WQV107" s="75"/>
      <c r="WQW107" s="76"/>
      <c r="WQX107" s="216"/>
      <c r="WQY107" s="75"/>
      <c r="WQZ107" s="75"/>
      <c r="WRA107" s="204"/>
      <c r="WRB107" s="205"/>
      <c r="WRC107" s="72"/>
      <c r="WRD107" s="70"/>
      <c r="WRE107" s="73"/>
      <c r="WRF107" s="74"/>
      <c r="WRG107" s="74"/>
      <c r="WRH107" s="62"/>
      <c r="WRI107" s="75"/>
      <c r="WRJ107" s="76"/>
      <c r="WRK107" s="216"/>
      <c r="WRL107" s="75"/>
      <c r="WRM107" s="75"/>
      <c r="WRN107" s="204"/>
      <c r="WRO107" s="205"/>
      <c r="WRP107" s="72"/>
      <c r="WRQ107" s="70"/>
      <c r="WRR107" s="73"/>
      <c r="WRS107" s="74"/>
      <c r="WRT107" s="74"/>
      <c r="WRU107" s="62"/>
      <c r="WRV107" s="75"/>
      <c r="WRW107" s="76"/>
      <c r="WRX107" s="216"/>
      <c r="WRY107" s="75"/>
      <c r="WRZ107" s="75"/>
      <c r="WSA107" s="204"/>
      <c r="WSB107" s="205"/>
      <c r="WSC107" s="72"/>
      <c r="WSD107" s="70"/>
      <c r="WSE107" s="73"/>
      <c r="WSF107" s="74"/>
      <c r="WSG107" s="74"/>
      <c r="WSH107" s="62"/>
      <c r="WSI107" s="75"/>
      <c r="WSJ107" s="76"/>
      <c r="WSK107" s="216"/>
      <c r="WSL107" s="75"/>
      <c r="WSM107" s="75"/>
      <c r="WSN107" s="204"/>
      <c r="WSO107" s="205"/>
      <c r="WSP107" s="72"/>
      <c r="WSQ107" s="70"/>
      <c r="WSR107" s="73"/>
      <c r="WSS107" s="74"/>
      <c r="WST107" s="74"/>
      <c r="WSU107" s="62"/>
      <c r="WSV107" s="75"/>
      <c r="WSW107" s="76"/>
      <c r="WSX107" s="216"/>
      <c r="WSY107" s="75"/>
      <c r="WSZ107" s="75"/>
      <c r="WTA107" s="204"/>
      <c r="WTB107" s="205"/>
      <c r="WTC107" s="72"/>
      <c r="WTD107" s="70"/>
      <c r="WTE107" s="73"/>
      <c r="WTF107" s="74"/>
      <c r="WTG107" s="74"/>
      <c r="WTH107" s="62"/>
      <c r="WTI107" s="75"/>
      <c r="WTJ107" s="76"/>
      <c r="WTK107" s="216"/>
      <c r="WTL107" s="75"/>
      <c r="WTM107" s="75"/>
      <c r="WTN107" s="204"/>
      <c r="WTO107" s="205"/>
      <c r="WTP107" s="72"/>
      <c r="WTQ107" s="70"/>
      <c r="WTR107" s="73"/>
      <c r="WTS107" s="74"/>
      <c r="WTT107" s="74"/>
      <c r="WTU107" s="62"/>
      <c r="WTV107" s="75"/>
      <c r="WTW107" s="76"/>
      <c r="WTX107" s="216"/>
      <c r="WTY107" s="75"/>
      <c r="WTZ107" s="75"/>
      <c r="WUA107" s="204"/>
      <c r="WUB107" s="205"/>
      <c r="WUC107" s="72"/>
      <c r="WUD107" s="70"/>
      <c r="WUE107" s="73"/>
      <c r="WUF107" s="74"/>
      <c r="WUG107" s="74"/>
      <c r="WUH107" s="62"/>
      <c r="WUI107" s="75"/>
      <c r="WUJ107" s="76"/>
      <c r="WUK107" s="216"/>
      <c r="WUL107" s="75"/>
      <c r="WUM107" s="75"/>
      <c r="WUN107" s="204"/>
      <c r="WUO107" s="205"/>
      <c r="WUP107" s="72"/>
      <c r="WUQ107" s="70"/>
      <c r="WUR107" s="73"/>
      <c r="WUS107" s="74"/>
      <c r="WUT107" s="74"/>
      <c r="WUU107" s="62"/>
      <c r="WUV107" s="75"/>
      <c r="WUW107" s="76"/>
      <c r="WUX107" s="216"/>
      <c r="WUY107" s="75"/>
      <c r="WUZ107" s="75"/>
      <c r="WVA107" s="204"/>
      <c r="WVB107" s="205"/>
      <c r="WVC107" s="72"/>
      <c r="WVD107" s="70"/>
      <c r="WVE107" s="73"/>
      <c r="WVF107" s="74"/>
      <c r="WVG107" s="74"/>
      <c r="WVH107" s="62"/>
      <c r="WVI107" s="75"/>
      <c r="WVJ107" s="76"/>
      <c r="WVK107" s="216"/>
      <c r="WVL107" s="75"/>
      <c r="WVM107" s="75"/>
      <c r="WVN107" s="204"/>
      <c r="WVO107" s="205"/>
      <c r="WVP107" s="72"/>
      <c r="WVQ107" s="70"/>
      <c r="WVR107" s="73"/>
      <c r="WVS107" s="74"/>
      <c r="WVT107" s="74"/>
      <c r="WVU107" s="62"/>
      <c r="WVV107" s="75"/>
      <c r="WVW107" s="76"/>
      <c r="WVX107" s="216"/>
      <c r="WVY107" s="75"/>
      <c r="WVZ107" s="75"/>
      <c r="WWA107" s="204"/>
      <c r="WWB107" s="205"/>
      <c r="WWC107" s="72"/>
      <c r="WWD107" s="70"/>
      <c r="WWE107" s="73"/>
      <c r="WWF107" s="74"/>
      <c r="WWG107" s="74"/>
      <c r="WWH107" s="62"/>
      <c r="WWI107" s="75"/>
      <c r="WWJ107" s="76"/>
      <c r="WWK107" s="216"/>
      <c r="WWL107" s="75"/>
      <c r="WWM107" s="75"/>
      <c r="WWN107" s="204"/>
      <c r="WWO107" s="205"/>
      <c r="WWP107" s="72"/>
      <c r="WWQ107" s="70"/>
      <c r="WWR107" s="73"/>
      <c r="WWS107" s="74"/>
      <c r="WWT107" s="74"/>
      <c r="WWU107" s="62"/>
      <c r="WWV107" s="75"/>
      <c r="WWW107" s="76"/>
      <c r="WWX107" s="216"/>
      <c r="WWY107" s="75"/>
      <c r="WWZ107" s="75"/>
      <c r="WXA107" s="204"/>
      <c r="WXB107" s="205"/>
      <c r="WXC107" s="72"/>
      <c r="WXD107" s="70"/>
      <c r="WXE107" s="73"/>
      <c r="WXF107" s="74"/>
      <c r="WXG107" s="74"/>
      <c r="WXH107" s="62"/>
      <c r="WXI107" s="75"/>
      <c r="WXJ107" s="76"/>
      <c r="WXK107" s="216"/>
      <c r="WXL107" s="75"/>
      <c r="WXM107" s="75"/>
      <c r="WXN107" s="204"/>
      <c r="WXO107" s="205"/>
      <c r="WXP107" s="72"/>
      <c r="WXQ107" s="70"/>
      <c r="WXR107" s="73"/>
      <c r="WXS107" s="74"/>
      <c r="WXT107" s="74"/>
      <c r="WXU107" s="62"/>
      <c r="WXV107" s="75"/>
      <c r="WXW107" s="76"/>
      <c r="WXX107" s="216"/>
      <c r="WXY107" s="75"/>
      <c r="WXZ107" s="75"/>
      <c r="WYA107" s="204"/>
      <c r="WYB107" s="205"/>
      <c r="WYC107" s="72"/>
      <c r="WYD107" s="70"/>
      <c r="WYE107" s="73"/>
      <c r="WYF107" s="74"/>
      <c r="WYG107" s="74"/>
      <c r="WYH107" s="62"/>
      <c r="WYI107" s="75"/>
      <c r="WYJ107" s="76"/>
      <c r="WYK107" s="216"/>
      <c r="WYL107" s="75"/>
      <c r="WYM107" s="75"/>
      <c r="WYN107" s="204"/>
      <c r="WYO107" s="205"/>
      <c r="WYP107" s="72"/>
      <c r="WYQ107" s="70"/>
      <c r="WYR107" s="73"/>
      <c r="WYS107" s="74"/>
      <c r="WYT107" s="74"/>
      <c r="WYU107" s="62"/>
      <c r="WYV107" s="75"/>
      <c r="WYW107" s="76"/>
      <c r="WYX107" s="216"/>
      <c r="WYY107" s="75"/>
      <c r="WYZ107" s="75"/>
      <c r="WZA107" s="204"/>
      <c r="WZB107" s="205"/>
      <c r="WZC107" s="72"/>
      <c r="WZD107" s="70"/>
      <c r="WZE107" s="73"/>
      <c r="WZF107" s="74"/>
      <c r="WZG107" s="74"/>
      <c r="WZH107" s="62"/>
      <c r="WZI107" s="75"/>
      <c r="WZJ107" s="76"/>
      <c r="WZK107" s="216"/>
      <c r="WZL107" s="75"/>
      <c r="WZM107" s="75"/>
      <c r="WZN107" s="204"/>
      <c r="WZO107" s="205"/>
      <c r="WZP107" s="72"/>
      <c r="WZQ107" s="70"/>
      <c r="WZR107" s="73"/>
      <c r="WZS107" s="74"/>
      <c r="WZT107" s="74"/>
      <c r="WZU107" s="62"/>
      <c r="WZV107" s="75"/>
      <c r="WZW107" s="76"/>
      <c r="WZX107" s="216"/>
      <c r="WZY107" s="75"/>
      <c r="WZZ107" s="75"/>
      <c r="XAA107" s="204"/>
      <c r="XAB107" s="205"/>
      <c r="XAC107" s="72"/>
      <c r="XAD107" s="70"/>
      <c r="XAE107" s="73"/>
      <c r="XAF107" s="74"/>
      <c r="XAG107" s="74"/>
      <c r="XAH107" s="62"/>
      <c r="XAI107" s="75"/>
      <c r="XAJ107" s="76"/>
      <c r="XAK107" s="216"/>
      <c r="XAL107" s="75"/>
      <c r="XAM107" s="75"/>
      <c r="XAN107" s="204"/>
      <c r="XAO107" s="205"/>
      <c r="XAP107" s="72"/>
      <c r="XAQ107" s="70"/>
      <c r="XAR107" s="73"/>
      <c r="XAS107" s="74"/>
      <c r="XAT107" s="74"/>
      <c r="XAU107" s="62"/>
      <c r="XAV107" s="75"/>
      <c r="XAW107" s="76"/>
      <c r="XAX107" s="216"/>
      <c r="XAY107" s="75"/>
      <c r="XAZ107" s="75"/>
      <c r="XBA107" s="204"/>
      <c r="XBB107" s="205"/>
      <c r="XBC107" s="72"/>
      <c r="XBD107" s="70"/>
      <c r="XBE107" s="73"/>
      <c r="XBF107" s="74"/>
      <c r="XBG107" s="74"/>
      <c r="XBH107" s="62"/>
      <c r="XBI107" s="75"/>
      <c r="XBJ107" s="76"/>
      <c r="XBK107" s="216"/>
      <c r="XBL107" s="75"/>
      <c r="XBM107" s="75"/>
      <c r="XBN107" s="204"/>
      <c r="XBO107" s="205"/>
      <c r="XBP107" s="72"/>
      <c r="XBQ107" s="70"/>
      <c r="XBR107" s="73"/>
      <c r="XBS107" s="74"/>
      <c r="XBT107" s="74"/>
      <c r="XBU107" s="62"/>
      <c r="XBV107" s="75"/>
      <c r="XBW107" s="76"/>
      <c r="XBX107" s="216"/>
      <c r="XBY107" s="75"/>
      <c r="XBZ107" s="75"/>
      <c r="XCA107" s="204"/>
      <c r="XCB107" s="205"/>
      <c r="XCC107" s="72"/>
      <c r="XCD107" s="70"/>
      <c r="XCE107" s="73"/>
      <c r="XCF107" s="74"/>
      <c r="XCG107" s="74"/>
      <c r="XCH107" s="62"/>
      <c r="XCI107" s="75"/>
      <c r="XCJ107" s="76"/>
      <c r="XCK107" s="216"/>
      <c r="XCL107" s="75"/>
      <c r="XCM107" s="75"/>
      <c r="XCN107" s="204"/>
      <c r="XCO107" s="205"/>
      <c r="XCP107" s="72"/>
      <c r="XCQ107" s="70"/>
      <c r="XCR107" s="73"/>
      <c r="XCS107" s="74"/>
      <c r="XCT107" s="74"/>
      <c r="XCU107" s="62"/>
      <c r="XCV107" s="75"/>
      <c r="XCW107" s="76"/>
      <c r="XCX107" s="216"/>
      <c r="XCY107" s="75"/>
      <c r="XCZ107" s="75"/>
      <c r="XDA107" s="204"/>
      <c r="XDB107" s="205"/>
      <c r="XDC107" s="72"/>
      <c r="XDD107" s="70"/>
      <c r="XDE107" s="73"/>
      <c r="XDF107" s="74"/>
      <c r="XDG107" s="74"/>
      <c r="XDH107" s="62"/>
      <c r="XDI107" s="75"/>
      <c r="XDJ107" s="76"/>
      <c r="XDK107" s="216"/>
      <c r="XDL107" s="75"/>
      <c r="XDM107" s="75"/>
      <c r="XDN107" s="204"/>
      <c r="XDO107" s="205"/>
      <c r="XDP107" s="72"/>
      <c r="XDQ107" s="70"/>
      <c r="XDR107" s="73"/>
      <c r="XDS107" s="74"/>
      <c r="XDT107" s="74"/>
      <c r="XDU107" s="62"/>
      <c r="XDV107" s="75"/>
      <c r="XDW107" s="76"/>
      <c r="XDX107" s="216"/>
      <c r="XDY107" s="75"/>
      <c r="XDZ107" s="75"/>
      <c r="XEA107" s="204"/>
      <c r="XEB107" s="205"/>
      <c r="XEC107" s="72"/>
      <c r="XED107" s="70"/>
      <c r="XEE107" s="73"/>
      <c r="XEF107" s="74"/>
      <c r="XEG107" s="74"/>
      <c r="XEH107" s="62"/>
      <c r="XEI107" s="75"/>
      <c r="XEJ107" s="76"/>
      <c r="XEK107" s="216"/>
      <c r="XEL107" s="75"/>
      <c r="XEM107" s="75"/>
      <c r="XEN107" s="204"/>
      <c r="XEO107" s="205"/>
      <c r="XEP107" s="72"/>
      <c r="XEQ107" s="70"/>
      <c r="XER107" s="73"/>
      <c r="XES107" s="74"/>
      <c r="XET107" s="74"/>
      <c r="XEU107" s="62"/>
      <c r="XEV107" s="75"/>
      <c r="XEW107" s="76"/>
      <c r="XEX107" s="216"/>
      <c r="XEY107" s="75"/>
      <c r="XEZ107" s="75"/>
      <c r="XFA107" s="204"/>
      <c r="XFB107" s="205"/>
      <c r="XFC107" s="72"/>
      <c r="XFD107" s="70"/>
    </row>
    <row r="108" spans="1:16384" s="80" customFormat="1" hidden="1" x14ac:dyDescent="0.35">
      <c r="A108" s="207">
        <f t="shared" si="40"/>
        <v>259.8116976</v>
      </c>
      <c r="B108" s="43">
        <v>6098057</v>
      </c>
      <c r="C108" s="208" t="s">
        <v>110</v>
      </c>
      <c r="D108" s="99"/>
      <c r="E108" s="209"/>
      <c r="F108" s="161">
        <f t="shared" si="41"/>
        <v>46053.803810183606</v>
      </c>
      <c r="G108" s="161">
        <f t="shared" si="42"/>
        <v>46053.803810183606</v>
      </c>
      <c r="H108" s="168">
        <f>$I$68*O108</f>
        <v>18.072599999999998</v>
      </c>
      <c r="I108" s="171">
        <f t="shared" si="36"/>
        <v>0</v>
      </c>
      <c r="J108" s="170">
        <f>$I$69</f>
        <v>0.59899999999999998</v>
      </c>
      <c r="K108" s="99"/>
      <c r="L108" s="171">
        <f t="shared" si="46"/>
        <v>0</v>
      </c>
      <c r="M108" s="171">
        <f t="shared" si="38"/>
        <v>0</v>
      </c>
      <c r="N108" s="53">
        <f t="shared" si="39"/>
        <v>259.8116976</v>
      </c>
      <c r="O108" s="54">
        <f t="shared" si="43"/>
        <v>1</v>
      </c>
      <c r="P108" s="72"/>
      <c r="Q108" s="69">
        <v>203.32559272727272</v>
      </c>
      <c r="R108" s="69">
        <f t="shared" si="50"/>
        <v>203.32559272727272</v>
      </c>
      <c r="S108" s="18" t="e">
        <f>+Q108/D108</f>
        <v>#DIV/0!</v>
      </c>
      <c r="T108" s="69"/>
      <c r="U108" s="62"/>
      <c r="V108" s="75"/>
      <c r="W108" s="76"/>
      <c r="X108" s="216"/>
      <c r="Y108" s="75"/>
      <c r="Z108" s="75"/>
      <c r="AA108" s="204"/>
      <c r="AB108" s="205"/>
      <c r="AC108" s="72"/>
      <c r="AD108" s="70"/>
      <c r="AE108" s="73"/>
      <c r="AF108" s="74"/>
      <c r="AG108" s="74"/>
      <c r="AH108" s="62"/>
      <c r="AI108" s="75"/>
      <c r="AJ108" s="76"/>
      <c r="AK108" s="216"/>
      <c r="AL108" s="75"/>
      <c r="AM108" s="75"/>
      <c r="AN108" s="204"/>
      <c r="AO108" s="205"/>
      <c r="AP108" s="72"/>
      <c r="AQ108" s="70"/>
      <c r="AR108" s="73"/>
      <c r="AS108" s="74"/>
      <c r="AT108" s="74"/>
      <c r="AU108" s="62"/>
      <c r="AV108" s="75"/>
      <c r="AW108" s="76"/>
      <c r="AX108" s="216"/>
      <c r="AY108" s="75"/>
      <c r="AZ108" s="75"/>
      <c r="BA108" s="204"/>
      <c r="BB108" s="205"/>
      <c r="BC108" s="72"/>
      <c r="BD108" s="70"/>
      <c r="BE108" s="73"/>
      <c r="BF108" s="74"/>
      <c r="BG108" s="74"/>
      <c r="BH108" s="62"/>
      <c r="BI108" s="75"/>
      <c r="BJ108" s="76"/>
      <c r="BK108" s="216"/>
      <c r="BL108" s="75"/>
      <c r="BM108" s="75"/>
      <c r="BN108" s="204"/>
      <c r="BO108" s="205"/>
      <c r="BP108" s="72"/>
      <c r="BQ108" s="70"/>
      <c r="BR108" s="73"/>
      <c r="BS108" s="74"/>
      <c r="BT108" s="74"/>
      <c r="BU108" s="62"/>
      <c r="BV108" s="75"/>
      <c r="BW108" s="76"/>
      <c r="BX108" s="216"/>
      <c r="BY108" s="75"/>
      <c r="BZ108" s="75"/>
      <c r="CA108" s="204"/>
      <c r="CB108" s="205"/>
      <c r="CC108" s="72"/>
      <c r="CD108" s="70"/>
      <c r="CE108" s="73"/>
      <c r="CF108" s="74"/>
      <c r="CG108" s="74"/>
      <c r="CH108" s="62"/>
      <c r="CI108" s="75"/>
      <c r="CJ108" s="76"/>
      <c r="CK108" s="216"/>
      <c r="CL108" s="75"/>
      <c r="CM108" s="75"/>
      <c r="CN108" s="204"/>
      <c r="CO108" s="205"/>
      <c r="CP108" s="72"/>
      <c r="CQ108" s="70"/>
      <c r="CR108" s="73"/>
      <c r="CS108" s="74"/>
      <c r="CT108" s="74"/>
      <c r="CU108" s="62"/>
      <c r="CV108" s="75"/>
      <c r="CW108" s="76"/>
      <c r="CX108" s="216"/>
      <c r="CY108" s="75"/>
      <c r="CZ108" s="75"/>
      <c r="DA108" s="204"/>
      <c r="DB108" s="205"/>
      <c r="DC108" s="72"/>
      <c r="DD108" s="70"/>
      <c r="DE108" s="73"/>
      <c r="DF108" s="74"/>
      <c r="DG108" s="74"/>
      <c r="DH108" s="62"/>
      <c r="DI108" s="75"/>
      <c r="DJ108" s="76"/>
      <c r="DK108" s="216"/>
      <c r="DL108" s="75"/>
      <c r="DM108" s="75"/>
      <c r="DN108" s="204"/>
      <c r="DO108" s="205"/>
      <c r="DP108" s="72"/>
      <c r="DQ108" s="70"/>
      <c r="DR108" s="73"/>
      <c r="DS108" s="74"/>
      <c r="DT108" s="74"/>
      <c r="DU108" s="62"/>
      <c r="DV108" s="75"/>
      <c r="DW108" s="76"/>
      <c r="DX108" s="216"/>
      <c r="DY108" s="75"/>
      <c r="DZ108" s="75"/>
      <c r="EA108" s="204"/>
      <c r="EB108" s="205"/>
      <c r="EC108" s="72"/>
      <c r="ED108" s="70"/>
      <c r="EE108" s="73"/>
      <c r="EF108" s="74"/>
      <c r="EG108" s="74"/>
      <c r="EH108" s="62"/>
      <c r="EI108" s="75"/>
      <c r="EJ108" s="76"/>
      <c r="EK108" s="216"/>
      <c r="EL108" s="75"/>
      <c r="EM108" s="75"/>
      <c r="EN108" s="204"/>
      <c r="EO108" s="205"/>
      <c r="EP108" s="72"/>
      <c r="EQ108" s="70"/>
      <c r="ER108" s="73"/>
      <c r="ES108" s="74"/>
      <c r="ET108" s="74"/>
      <c r="EU108" s="62"/>
      <c r="EV108" s="75"/>
      <c r="EW108" s="76"/>
      <c r="EX108" s="216"/>
      <c r="EY108" s="75"/>
      <c r="EZ108" s="75"/>
      <c r="FA108" s="204"/>
      <c r="FB108" s="205"/>
      <c r="FC108" s="72"/>
      <c r="FD108" s="70"/>
      <c r="FE108" s="73"/>
      <c r="FF108" s="74"/>
      <c r="FG108" s="74"/>
      <c r="FH108" s="62"/>
      <c r="FI108" s="75"/>
      <c r="FJ108" s="76"/>
      <c r="FK108" s="216"/>
      <c r="FL108" s="75"/>
      <c r="FM108" s="75"/>
      <c r="FN108" s="204"/>
      <c r="FO108" s="205"/>
      <c r="FP108" s="72"/>
      <c r="FQ108" s="70"/>
      <c r="FR108" s="73"/>
      <c r="FS108" s="74"/>
      <c r="FT108" s="74"/>
      <c r="FU108" s="62"/>
      <c r="FV108" s="75"/>
      <c r="FW108" s="76"/>
      <c r="FX108" s="216"/>
      <c r="FY108" s="75"/>
      <c r="FZ108" s="75"/>
      <c r="GA108" s="204"/>
      <c r="GB108" s="205"/>
      <c r="GC108" s="72"/>
      <c r="GD108" s="70"/>
      <c r="GE108" s="73"/>
      <c r="GF108" s="74"/>
      <c r="GG108" s="74"/>
      <c r="GH108" s="62"/>
      <c r="GI108" s="75"/>
      <c r="GJ108" s="76"/>
      <c r="GK108" s="216"/>
      <c r="GL108" s="75"/>
      <c r="GM108" s="75"/>
      <c r="GN108" s="204"/>
      <c r="GO108" s="205"/>
      <c r="GP108" s="72"/>
      <c r="GQ108" s="70"/>
      <c r="GR108" s="73"/>
      <c r="GS108" s="74"/>
      <c r="GT108" s="74"/>
      <c r="GU108" s="62"/>
      <c r="GV108" s="75"/>
      <c r="GW108" s="76"/>
      <c r="GX108" s="216"/>
      <c r="GY108" s="75"/>
      <c r="GZ108" s="75"/>
      <c r="HA108" s="204"/>
      <c r="HB108" s="205"/>
      <c r="HC108" s="72"/>
      <c r="HD108" s="70"/>
      <c r="HE108" s="73"/>
      <c r="HF108" s="74"/>
      <c r="HG108" s="74"/>
      <c r="HH108" s="62"/>
      <c r="HI108" s="75"/>
      <c r="HJ108" s="76"/>
      <c r="HK108" s="216"/>
      <c r="HL108" s="75"/>
      <c r="HM108" s="75"/>
      <c r="HN108" s="204"/>
      <c r="HO108" s="205"/>
      <c r="HP108" s="72"/>
      <c r="HQ108" s="70"/>
      <c r="HR108" s="73"/>
      <c r="HS108" s="74"/>
      <c r="HT108" s="74"/>
      <c r="HU108" s="62"/>
      <c r="HV108" s="75"/>
      <c r="HW108" s="76"/>
      <c r="HX108" s="216"/>
      <c r="HY108" s="75"/>
      <c r="HZ108" s="75"/>
      <c r="IA108" s="204"/>
      <c r="IB108" s="205"/>
      <c r="IC108" s="72"/>
      <c r="ID108" s="70"/>
      <c r="IE108" s="73"/>
      <c r="IF108" s="74"/>
      <c r="IG108" s="74"/>
      <c r="IH108" s="62"/>
      <c r="II108" s="75"/>
      <c r="IJ108" s="76"/>
      <c r="IK108" s="216"/>
      <c r="IL108" s="75"/>
      <c r="IM108" s="75"/>
      <c r="IN108" s="204"/>
      <c r="IO108" s="205"/>
      <c r="IP108" s="72"/>
      <c r="IQ108" s="70"/>
      <c r="IR108" s="73"/>
      <c r="IS108" s="74"/>
      <c r="IT108" s="74"/>
      <c r="IU108" s="62"/>
      <c r="IV108" s="75"/>
      <c r="IW108" s="76"/>
      <c r="IX108" s="216"/>
      <c r="IY108" s="75"/>
      <c r="IZ108" s="75"/>
      <c r="JA108" s="204"/>
      <c r="JB108" s="205"/>
      <c r="JC108" s="72"/>
      <c r="JD108" s="70"/>
      <c r="JE108" s="73"/>
      <c r="JF108" s="74"/>
      <c r="JG108" s="74"/>
      <c r="JH108" s="62"/>
      <c r="JI108" s="75"/>
      <c r="JJ108" s="76"/>
      <c r="JK108" s="216"/>
      <c r="JL108" s="75"/>
      <c r="JM108" s="75"/>
      <c r="JN108" s="204"/>
      <c r="JO108" s="205"/>
      <c r="JP108" s="72"/>
      <c r="JQ108" s="70"/>
      <c r="JR108" s="73"/>
      <c r="JS108" s="74"/>
      <c r="JT108" s="74"/>
      <c r="JU108" s="62"/>
      <c r="JV108" s="75"/>
      <c r="JW108" s="76"/>
      <c r="JX108" s="216"/>
      <c r="JY108" s="75"/>
      <c r="JZ108" s="75"/>
      <c r="KA108" s="204"/>
      <c r="KB108" s="205"/>
      <c r="KC108" s="72"/>
      <c r="KD108" s="70"/>
      <c r="KE108" s="73"/>
      <c r="KF108" s="74"/>
      <c r="KG108" s="74"/>
      <c r="KH108" s="62"/>
      <c r="KI108" s="75"/>
      <c r="KJ108" s="76"/>
      <c r="KK108" s="216"/>
      <c r="KL108" s="75"/>
      <c r="KM108" s="75"/>
      <c r="KN108" s="204"/>
      <c r="KO108" s="205"/>
      <c r="KP108" s="72"/>
      <c r="KQ108" s="70"/>
      <c r="KR108" s="73"/>
      <c r="KS108" s="74"/>
      <c r="KT108" s="74"/>
      <c r="KU108" s="62"/>
      <c r="KV108" s="75"/>
      <c r="KW108" s="76"/>
      <c r="KX108" s="216"/>
      <c r="KY108" s="75"/>
      <c r="KZ108" s="75"/>
      <c r="LA108" s="204"/>
      <c r="LB108" s="205"/>
      <c r="LC108" s="72"/>
      <c r="LD108" s="70"/>
      <c r="LE108" s="73"/>
      <c r="LF108" s="74"/>
      <c r="LG108" s="74"/>
      <c r="LH108" s="62"/>
      <c r="LI108" s="75"/>
      <c r="LJ108" s="76"/>
      <c r="LK108" s="216"/>
      <c r="LL108" s="75"/>
      <c r="LM108" s="75"/>
      <c r="LN108" s="204"/>
      <c r="LO108" s="205"/>
      <c r="LP108" s="72"/>
      <c r="LQ108" s="70"/>
      <c r="LR108" s="73"/>
      <c r="LS108" s="74"/>
      <c r="LT108" s="74"/>
      <c r="LU108" s="62"/>
      <c r="LV108" s="75"/>
      <c r="LW108" s="76"/>
      <c r="LX108" s="216"/>
      <c r="LY108" s="75"/>
      <c r="LZ108" s="75"/>
      <c r="MA108" s="204"/>
      <c r="MB108" s="205"/>
      <c r="MC108" s="72"/>
      <c r="MD108" s="70"/>
      <c r="ME108" s="73"/>
      <c r="MF108" s="74"/>
      <c r="MG108" s="74"/>
      <c r="MH108" s="62"/>
      <c r="MI108" s="75"/>
      <c r="MJ108" s="76"/>
      <c r="MK108" s="216"/>
      <c r="ML108" s="75"/>
      <c r="MM108" s="75"/>
      <c r="MN108" s="204"/>
      <c r="MO108" s="205"/>
      <c r="MP108" s="72"/>
      <c r="MQ108" s="70"/>
      <c r="MR108" s="73"/>
      <c r="MS108" s="74"/>
      <c r="MT108" s="74"/>
      <c r="MU108" s="62"/>
      <c r="MV108" s="75"/>
      <c r="MW108" s="76"/>
      <c r="MX108" s="216"/>
      <c r="MY108" s="75"/>
      <c r="MZ108" s="75"/>
      <c r="NA108" s="204"/>
      <c r="NB108" s="205"/>
      <c r="NC108" s="72"/>
      <c r="ND108" s="70"/>
      <c r="NE108" s="73"/>
      <c r="NF108" s="74"/>
      <c r="NG108" s="74"/>
      <c r="NH108" s="62"/>
      <c r="NI108" s="75"/>
      <c r="NJ108" s="76"/>
      <c r="NK108" s="216"/>
      <c r="NL108" s="75"/>
      <c r="NM108" s="75"/>
      <c r="NN108" s="204"/>
      <c r="NO108" s="205"/>
      <c r="NP108" s="72"/>
      <c r="NQ108" s="70"/>
      <c r="NR108" s="73"/>
      <c r="NS108" s="74"/>
      <c r="NT108" s="74"/>
      <c r="NU108" s="62"/>
      <c r="NV108" s="75"/>
      <c r="NW108" s="76"/>
      <c r="NX108" s="216"/>
      <c r="NY108" s="75"/>
      <c r="NZ108" s="75"/>
      <c r="OA108" s="204"/>
      <c r="OB108" s="205"/>
      <c r="OC108" s="72"/>
      <c r="OD108" s="70"/>
      <c r="OE108" s="73"/>
      <c r="OF108" s="74"/>
      <c r="OG108" s="74"/>
      <c r="OH108" s="62"/>
      <c r="OI108" s="75"/>
      <c r="OJ108" s="76"/>
      <c r="OK108" s="216"/>
      <c r="OL108" s="75"/>
      <c r="OM108" s="75"/>
      <c r="ON108" s="204"/>
      <c r="OO108" s="205"/>
      <c r="OP108" s="72"/>
      <c r="OQ108" s="70"/>
      <c r="OR108" s="73"/>
      <c r="OS108" s="74"/>
      <c r="OT108" s="74"/>
      <c r="OU108" s="62"/>
      <c r="OV108" s="75"/>
      <c r="OW108" s="76"/>
      <c r="OX108" s="216"/>
      <c r="OY108" s="75"/>
      <c r="OZ108" s="75"/>
      <c r="PA108" s="204"/>
      <c r="PB108" s="205"/>
      <c r="PC108" s="72"/>
      <c r="PD108" s="70"/>
      <c r="PE108" s="73"/>
      <c r="PF108" s="74"/>
      <c r="PG108" s="74"/>
      <c r="PH108" s="62"/>
      <c r="PI108" s="75"/>
      <c r="PJ108" s="76"/>
      <c r="PK108" s="216"/>
      <c r="PL108" s="75"/>
      <c r="PM108" s="75"/>
      <c r="PN108" s="204"/>
      <c r="PO108" s="205"/>
      <c r="PP108" s="72"/>
      <c r="PQ108" s="70"/>
      <c r="PR108" s="73"/>
      <c r="PS108" s="74"/>
      <c r="PT108" s="74"/>
      <c r="PU108" s="62"/>
      <c r="PV108" s="75"/>
      <c r="PW108" s="76"/>
      <c r="PX108" s="216"/>
      <c r="PY108" s="75"/>
      <c r="PZ108" s="75"/>
      <c r="QA108" s="204"/>
      <c r="QB108" s="205"/>
      <c r="QC108" s="72"/>
      <c r="QD108" s="70"/>
      <c r="QE108" s="73"/>
      <c r="QF108" s="74"/>
      <c r="QG108" s="74"/>
      <c r="QH108" s="62"/>
      <c r="QI108" s="75"/>
      <c r="QJ108" s="76"/>
      <c r="QK108" s="216"/>
      <c r="QL108" s="75"/>
      <c r="QM108" s="75"/>
      <c r="QN108" s="204"/>
      <c r="QO108" s="205"/>
      <c r="QP108" s="72"/>
      <c r="QQ108" s="70"/>
      <c r="QR108" s="73"/>
      <c r="QS108" s="74"/>
      <c r="QT108" s="74"/>
      <c r="QU108" s="62"/>
      <c r="QV108" s="75"/>
      <c r="QW108" s="76"/>
      <c r="QX108" s="216"/>
      <c r="QY108" s="75"/>
      <c r="QZ108" s="75"/>
      <c r="RA108" s="204"/>
      <c r="RB108" s="205"/>
      <c r="RC108" s="72"/>
      <c r="RD108" s="70"/>
      <c r="RE108" s="73"/>
      <c r="RF108" s="74"/>
      <c r="RG108" s="74"/>
      <c r="RH108" s="62"/>
      <c r="RI108" s="75"/>
      <c r="RJ108" s="76"/>
      <c r="RK108" s="216"/>
      <c r="RL108" s="75"/>
      <c r="RM108" s="75"/>
      <c r="RN108" s="204"/>
      <c r="RO108" s="205"/>
      <c r="RP108" s="72"/>
      <c r="RQ108" s="70"/>
      <c r="RR108" s="73"/>
      <c r="RS108" s="74"/>
      <c r="RT108" s="74"/>
      <c r="RU108" s="62"/>
      <c r="RV108" s="75"/>
      <c r="RW108" s="76"/>
      <c r="RX108" s="216"/>
      <c r="RY108" s="75"/>
      <c r="RZ108" s="75"/>
      <c r="SA108" s="204"/>
      <c r="SB108" s="205"/>
      <c r="SC108" s="72"/>
      <c r="SD108" s="70"/>
      <c r="SE108" s="73"/>
      <c r="SF108" s="74"/>
      <c r="SG108" s="74"/>
      <c r="SH108" s="62"/>
      <c r="SI108" s="75"/>
      <c r="SJ108" s="76"/>
      <c r="SK108" s="216"/>
      <c r="SL108" s="75"/>
      <c r="SM108" s="75"/>
      <c r="SN108" s="204"/>
      <c r="SO108" s="205"/>
      <c r="SP108" s="72"/>
      <c r="SQ108" s="70"/>
      <c r="SR108" s="73"/>
      <c r="SS108" s="74"/>
      <c r="ST108" s="74"/>
      <c r="SU108" s="62"/>
      <c r="SV108" s="75"/>
      <c r="SW108" s="76"/>
      <c r="SX108" s="216"/>
      <c r="SY108" s="75"/>
      <c r="SZ108" s="75"/>
      <c r="TA108" s="204"/>
      <c r="TB108" s="205"/>
      <c r="TC108" s="72"/>
      <c r="TD108" s="70"/>
      <c r="TE108" s="73"/>
      <c r="TF108" s="74"/>
      <c r="TG108" s="74"/>
      <c r="TH108" s="62"/>
      <c r="TI108" s="75"/>
      <c r="TJ108" s="76"/>
      <c r="TK108" s="216"/>
      <c r="TL108" s="75"/>
      <c r="TM108" s="75"/>
      <c r="TN108" s="204"/>
      <c r="TO108" s="205"/>
      <c r="TP108" s="72"/>
      <c r="TQ108" s="70"/>
      <c r="TR108" s="73"/>
      <c r="TS108" s="74"/>
      <c r="TT108" s="74"/>
      <c r="TU108" s="62"/>
      <c r="TV108" s="75"/>
      <c r="TW108" s="76"/>
      <c r="TX108" s="216"/>
      <c r="TY108" s="75"/>
      <c r="TZ108" s="75"/>
      <c r="UA108" s="204"/>
      <c r="UB108" s="205"/>
      <c r="UC108" s="72"/>
      <c r="UD108" s="70"/>
      <c r="UE108" s="73"/>
      <c r="UF108" s="74"/>
      <c r="UG108" s="74"/>
      <c r="UH108" s="62"/>
      <c r="UI108" s="75"/>
      <c r="UJ108" s="76"/>
      <c r="UK108" s="216"/>
      <c r="UL108" s="75"/>
      <c r="UM108" s="75"/>
      <c r="UN108" s="204"/>
      <c r="UO108" s="205"/>
      <c r="UP108" s="72"/>
      <c r="UQ108" s="70"/>
      <c r="UR108" s="73"/>
      <c r="US108" s="74"/>
      <c r="UT108" s="74"/>
      <c r="UU108" s="62"/>
      <c r="UV108" s="75"/>
      <c r="UW108" s="76"/>
      <c r="UX108" s="216"/>
      <c r="UY108" s="75"/>
      <c r="UZ108" s="75"/>
      <c r="VA108" s="204"/>
      <c r="VB108" s="205"/>
      <c r="VC108" s="72"/>
      <c r="VD108" s="70"/>
      <c r="VE108" s="73"/>
      <c r="VF108" s="74"/>
      <c r="VG108" s="74"/>
      <c r="VH108" s="62"/>
      <c r="VI108" s="75"/>
      <c r="VJ108" s="76"/>
      <c r="VK108" s="216"/>
      <c r="VL108" s="75"/>
      <c r="VM108" s="75"/>
      <c r="VN108" s="204"/>
      <c r="VO108" s="205"/>
      <c r="VP108" s="72"/>
      <c r="VQ108" s="70"/>
      <c r="VR108" s="73"/>
      <c r="VS108" s="74"/>
      <c r="VT108" s="74"/>
      <c r="VU108" s="62"/>
      <c r="VV108" s="75"/>
      <c r="VW108" s="76"/>
      <c r="VX108" s="216"/>
      <c r="VY108" s="75"/>
      <c r="VZ108" s="75"/>
      <c r="WA108" s="204"/>
      <c r="WB108" s="205"/>
      <c r="WC108" s="72"/>
      <c r="WD108" s="70"/>
      <c r="WE108" s="73"/>
      <c r="WF108" s="74"/>
      <c r="WG108" s="74"/>
      <c r="WH108" s="62"/>
      <c r="WI108" s="75"/>
      <c r="WJ108" s="76"/>
      <c r="WK108" s="216"/>
      <c r="WL108" s="75"/>
      <c r="WM108" s="75"/>
      <c r="WN108" s="204"/>
      <c r="WO108" s="205"/>
      <c r="WP108" s="72"/>
      <c r="WQ108" s="70"/>
      <c r="WR108" s="73"/>
      <c r="WS108" s="74"/>
      <c r="WT108" s="74"/>
      <c r="WU108" s="62"/>
      <c r="WV108" s="75"/>
      <c r="WW108" s="76"/>
      <c r="WX108" s="216"/>
      <c r="WY108" s="75"/>
      <c r="WZ108" s="75"/>
      <c r="XA108" s="204"/>
      <c r="XB108" s="205"/>
      <c r="XC108" s="72"/>
      <c r="XD108" s="70"/>
      <c r="XE108" s="73"/>
      <c r="XF108" s="74"/>
      <c r="XG108" s="74"/>
      <c r="XH108" s="62"/>
      <c r="XI108" s="75"/>
      <c r="XJ108" s="76"/>
      <c r="XK108" s="216"/>
      <c r="XL108" s="75"/>
      <c r="XM108" s="75"/>
      <c r="XN108" s="204"/>
      <c r="XO108" s="205"/>
      <c r="XP108" s="72"/>
      <c r="XQ108" s="70"/>
      <c r="XR108" s="73"/>
      <c r="XS108" s="74"/>
      <c r="XT108" s="74"/>
      <c r="XU108" s="62"/>
      <c r="XV108" s="75"/>
      <c r="XW108" s="76"/>
      <c r="XX108" s="216"/>
      <c r="XY108" s="75"/>
      <c r="XZ108" s="75"/>
      <c r="YA108" s="204"/>
      <c r="YB108" s="205"/>
      <c r="YC108" s="72"/>
      <c r="YD108" s="70"/>
      <c r="YE108" s="73"/>
      <c r="YF108" s="74"/>
      <c r="YG108" s="74"/>
      <c r="YH108" s="62"/>
      <c r="YI108" s="75"/>
      <c r="YJ108" s="76"/>
      <c r="YK108" s="216"/>
      <c r="YL108" s="75"/>
      <c r="YM108" s="75"/>
      <c r="YN108" s="204"/>
      <c r="YO108" s="205"/>
      <c r="YP108" s="72"/>
      <c r="YQ108" s="70"/>
      <c r="YR108" s="73"/>
      <c r="YS108" s="74"/>
      <c r="YT108" s="74"/>
      <c r="YU108" s="62"/>
      <c r="YV108" s="75"/>
      <c r="YW108" s="76"/>
      <c r="YX108" s="216"/>
      <c r="YY108" s="75"/>
      <c r="YZ108" s="75"/>
      <c r="ZA108" s="204"/>
      <c r="ZB108" s="205"/>
      <c r="ZC108" s="72"/>
      <c r="ZD108" s="70"/>
      <c r="ZE108" s="73"/>
      <c r="ZF108" s="74"/>
      <c r="ZG108" s="74"/>
      <c r="ZH108" s="62"/>
      <c r="ZI108" s="75"/>
      <c r="ZJ108" s="76"/>
      <c r="ZK108" s="216"/>
      <c r="ZL108" s="75"/>
      <c r="ZM108" s="75"/>
      <c r="ZN108" s="204"/>
      <c r="ZO108" s="205"/>
      <c r="ZP108" s="72"/>
      <c r="ZQ108" s="70"/>
      <c r="ZR108" s="73"/>
      <c r="ZS108" s="74"/>
      <c r="ZT108" s="74"/>
      <c r="ZU108" s="62"/>
      <c r="ZV108" s="75"/>
      <c r="ZW108" s="76"/>
      <c r="ZX108" s="216"/>
      <c r="ZY108" s="75"/>
      <c r="ZZ108" s="75"/>
      <c r="AAA108" s="204"/>
      <c r="AAB108" s="205"/>
      <c r="AAC108" s="72"/>
      <c r="AAD108" s="70"/>
      <c r="AAE108" s="73"/>
      <c r="AAF108" s="74"/>
      <c r="AAG108" s="74"/>
      <c r="AAH108" s="62"/>
      <c r="AAI108" s="75"/>
      <c r="AAJ108" s="76"/>
      <c r="AAK108" s="216"/>
      <c r="AAL108" s="75"/>
      <c r="AAM108" s="75"/>
      <c r="AAN108" s="204"/>
      <c r="AAO108" s="205"/>
      <c r="AAP108" s="72"/>
      <c r="AAQ108" s="70"/>
      <c r="AAR108" s="73"/>
      <c r="AAS108" s="74"/>
      <c r="AAT108" s="74"/>
      <c r="AAU108" s="62"/>
      <c r="AAV108" s="75"/>
      <c r="AAW108" s="76"/>
      <c r="AAX108" s="216"/>
      <c r="AAY108" s="75"/>
      <c r="AAZ108" s="75"/>
      <c r="ABA108" s="204"/>
      <c r="ABB108" s="205"/>
      <c r="ABC108" s="72"/>
      <c r="ABD108" s="70"/>
      <c r="ABE108" s="73"/>
      <c r="ABF108" s="74"/>
      <c r="ABG108" s="74"/>
      <c r="ABH108" s="62"/>
      <c r="ABI108" s="75"/>
      <c r="ABJ108" s="76"/>
      <c r="ABK108" s="216"/>
      <c r="ABL108" s="75"/>
      <c r="ABM108" s="75"/>
      <c r="ABN108" s="204"/>
      <c r="ABO108" s="205"/>
      <c r="ABP108" s="72"/>
      <c r="ABQ108" s="70"/>
      <c r="ABR108" s="73"/>
      <c r="ABS108" s="74"/>
      <c r="ABT108" s="74"/>
      <c r="ABU108" s="62"/>
      <c r="ABV108" s="75"/>
      <c r="ABW108" s="76"/>
      <c r="ABX108" s="216"/>
      <c r="ABY108" s="75"/>
      <c r="ABZ108" s="75"/>
      <c r="ACA108" s="204"/>
      <c r="ACB108" s="205"/>
      <c r="ACC108" s="72"/>
      <c r="ACD108" s="70"/>
      <c r="ACE108" s="73"/>
      <c r="ACF108" s="74"/>
      <c r="ACG108" s="74"/>
      <c r="ACH108" s="62"/>
      <c r="ACI108" s="75"/>
      <c r="ACJ108" s="76"/>
      <c r="ACK108" s="216"/>
      <c r="ACL108" s="75"/>
      <c r="ACM108" s="75"/>
      <c r="ACN108" s="204"/>
      <c r="ACO108" s="205"/>
      <c r="ACP108" s="72"/>
      <c r="ACQ108" s="70"/>
      <c r="ACR108" s="73"/>
      <c r="ACS108" s="74"/>
      <c r="ACT108" s="74"/>
      <c r="ACU108" s="62"/>
      <c r="ACV108" s="75"/>
      <c r="ACW108" s="76"/>
      <c r="ACX108" s="216"/>
      <c r="ACY108" s="75"/>
      <c r="ACZ108" s="75"/>
      <c r="ADA108" s="204"/>
      <c r="ADB108" s="205"/>
      <c r="ADC108" s="72"/>
      <c r="ADD108" s="70"/>
      <c r="ADE108" s="73"/>
      <c r="ADF108" s="74"/>
      <c r="ADG108" s="74"/>
      <c r="ADH108" s="62"/>
      <c r="ADI108" s="75"/>
      <c r="ADJ108" s="76"/>
      <c r="ADK108" s="216"/>
      <c r="ADL108" s="75"/>
      <c r="ADM108" s="75"/>
      <c r="ADN108" s="204"/>
      <c r="ADO108" s="205"/>
      <c r="ADP108" s="72"/>
      <c r="ADQ108" s="70"/>
      <c r="ADR108" s="73"/>
      <c r="ADS108" s="74"/>
      <c r="ADT108" s="74"/>
      <c r="ADU108" s="62"/>
      <c r="ADV108" s="75"/>
      <c r="ADW108" s="76"/>
      <c r="ADX108" s="216"/>
      <c r="ADY108" s="75"/>
      <c r="ADZ108" s="75"/>
      <c r="AEA108" s="204"/>
      <c r="AEB108" s="205"/>
      <c r="AEC108" s="72"/>
      <c r="AED108" s="70"/>
      <c r="AEE108" s="73"/>
      <c r="AEF108" s="74"/>
      <c r="AEG108" s="74"/>
      <c r="AEH108" s="62"/>
      <c r="AEI108" s="75"/>
      <c r="AEJ108" s="76"/>
      <c r="AEK108" s="216"/>
      <c r="AEL108" s="75"/>
      <c r="AEM108" s="75"/>
      <c r="AEN108" s="204"/>
      <c r="AEO108" s="205"/>
      <c r="AEP108" s="72"/>
      <c r="AEQ108" s="70"/>
      <c r="AER108" s="73"/>
      <c r="AES108" s="74"/>
      <c r="AET108" s="74"/>
      <c r="AEU108" s="62"/>
      <c r="AEV108" s="75"/>
      <c r="AEW108" s="76"/>
      <c r="AEX108" s="216"/>
      <c r="AEY108" s="75"/>
      <c r="AEZ108" s="75"/>
      <c r="AFA108" s="204"/>
      <c r="AFB108" s="205"/>
      <c r="AFC108" s="72"/>
      <c r="AFD108" s="70"/>
      <c r="AFE108" s="73"/>
      <c r="AFF108" s="74"/>
      <c r="AFG108" s="74"/>
      <c r="AFH108" s="62"/>
      <c r="AFI108" s="75"/>
      <c r="AFJ108" s="76"/>
      <c r="AFK108" s="216"/>
      <c r="AFL108" s="75"/>
      <c r="AFM108" s="75"/>
      <c r="AFN108" s="204"/>
      <c r="AFO108" s="205"/>
      <c r="AFP108" s="72"/>
      <c r="AFQ108" s="70"/>
      <c r="AFR108" s="73"/>
      <c r="AFS108" s="74"/>
      <c r="AFT108" s="74"/>
      <c r="AFU108" s="62"/>
      <c r="AFV108" s="75"/>
      <c r="AFW108" s="76"/>
      <c r="AFX108" s="216"/>
      <c r="AFY108" s="75"/>
      <c r="AFZ108" s="75"/>
      <c r="AGA108" s="204"/>
      <c r="AGB108" s="205"/>
      <c r="AGC108" s="72"/>
      <c r="AGD108" s="70"/>
      <c r="AGE108" s="73"/>
      <c r="AGF108" s="74"/>
      <c r="AGG108" s="74"/>
      <c r="AGH108" s="62"/>
      <c r="AGI108" s="75"/>
      <c r="AGJ108" s="76"/>
      <c r="AGK108" s="216"/>
      <c r="AGL108" s="75"/>
      <c r="AGM108" s="75"/>
      <c r="AGN108" s="204"/>
      <c r="AGO108" s="205"/>
      <c r="AGP108" s="72"/>
      <c r="AGQ108" s="70"/>
      <c r="AGR108" s="73"/>
      <c r="AGS108" s="74"/>
      <c r="AGT108" s="74"/>
      <c r="AGU108" s="62"/>
      <c r="AGV108" s="75"/>
      <c r="AGW108" s="76"/>
      <c r="AGX108" s="216"/>
      <c r="AGY108" s="75"/>
      <c r="AGZ108" s="75"/>
      <c r="AHA108" s="204"/>
      <c r="AHB108" s="205"/>
      <c r="AHC108" s="72"/>
      <c r="AHD108" s="70"/>
      <c r="AHE108" s="73"/>
      <c r="AHF108" s="74"/>
      <c r="AHG108" s="74"/>
      <c r="AHH108" s="62"/>
      <c r="AHI108" s="75"/>
      <c r="AHJ108" s="76"/>
      <c r="AHK108" s="216"/>
      <c r="AHL108" s="75"/>
      <c r="AHM108" s="75"/>
      <c r="AHN108" s="204"/>
      <c r="AHO108" s="205"/>
      <c r="AHP108" s="72"/>
      <c r="AHQ108" s="70"/>
      <c r="AHR108" s="73"/>
      <c r="AHS108" s="74"/>
      <c r="AHT108" s="74"/>
      <c r="AHU108" s="62"/>
      <c r="AHV108" s="75"/>
      <c r="AHW108" s="76"/>
      <c r="AHX108" s="216"/>
      <c r="AHY108" s="75"/>
      <c r="AHZ108" s="75"/>
      <c r="AIA108" s="204"/>
      <c r="AIB108" s="205"/>
      <c r="AIC108" s="72"/>
      <c r="AID108" s="70"/>
      <c r="AIE108" s="73"/>
      <c r="AIF108" s="74"/>
      <c r="AIG108" s="74"/>
      <c r="AIH108" s="62"/>
      <c r="AII108" s="75"/>
      <c r="AIJ108" s="76"/>
      <c r="AIK108" s="216"/>
      <c r="AIL108" s="75"/>
      <c r="AIM108" s="75"/>
      <c r="AIN108" s="204"/>
      <c r="AIO108" s="205"/>
      <c r="AIP108" s="72"/>
      <c r="AIQ108" s="70"/>
      <c r="AIR108" s="73"/>
      <c r="AIS108" s="74"/>
      <c r="AIT108" s="74"/>
      <c r="AIU108" s="62"/>
      <c r="AIV108" s="75"/>
      <c r="AIW108" s="76"/>
      <c r="AIX108" s="216"/>
      <c r="AIY108" s="75"/>
      <c r="AIZ108" s="75"/>
      <c r="AJA108" s="204"/>
      <c r="AJB108" s="205"/>
      <c r="AJC108" s="72"/>
      <c r="AJD108" s="70"/>
      <c r="AJE108" s="73"/>
      <c r="AJF108" s="74"/>
      <c r="AJG108" s="74"/>
      <c r="AJH108" s="62"/>
      <c r="AJI108" s="75"/>
      <c r="AJJ108" s="76"/>
      <c r="AJK108" s="216"/>
      <c r="AJL108" s="75"/>
      <c r="AJM108" s="75"/>
      <c r="AJN108" s="204"/>
      <c r="AJO108" s="205"/>
      <c r="AJP108" s="72"/>
      <c r="AJQ108" s="70"/>
      <c r="AJR108" s="73"/>
      <c r="AJS108" s="74"/>
      <c r="AJT108" s="74"/>
      <c r="AJU108" s="62"/>
      <c r="AJV108" s="75"/>
      <c r="AJW108" s="76"/>
      <c r="AJX108" s="216"/>
      <c r="AJY108" s="75"/>
      <c r="AJZ108" s="75"/>
      <c r="AKA108" s="204"/>
      <c r="AKB108" s="205"/>
      <c r="AKC108" s="72"/>
      <c r="AKD108" s="70"/>
      <c r="AKE108" s="73"/>
      <c r="AKF108" s="74"/>
      <c r="AKG108" s="74"/>
      <c r="AKH108" s="62"/>
      <c r="AKI108" s="75"/>
      <c r="AKJ108" s="76"/>
      <c r="AKK108" s="216"/>
      <c r="AKL108" s="75"/>
      <c r="AKM108" s="75"/>
      <c r="AKN108" s="204"/>
      <c r="AKO108" s="205"/>
      <c r="AKP108" s="72"/>
      <c r="AKQ108" s="70"/>
      <c r="AKR108" s="73"/>
      <c r="AKS108" s="74"/>
      <c r="AKT108" s="74"/>
      <c r="AKU108" s="62"/>
      <c r="AKV108" s="75"/>
      <c r="AKW108" s="76"/>
      <c r="AKX108" s="216"/>
      <c r="AKY108" s="75"/>
      <c r="AKZ108" s="75"/>
      <c r="ALA108" s="204"/>
      <c r="ALB108" s="205"/>
      <c r="ALC108" s="72"/>
      <c r="ALD108" s="70"/>
      <c r="ALE108" s="73"/>
      <c r="ALF108" s="74"/>
      <c r="ALG108" s="74"/>
      <c r="ALH108" s="62"/>
      <c r="ALI108" s="75"/>
      <c r="ALJ108" s="76"/>
      <c r="ALK108" s="216"/>
      <c r="ALL108" s="75"/>
      <c r="ALM108" s="75"/>
      <c r="ALN108" s="204"/>
      <c r="ALO108" s="205"/>
      <c r="ALP108" s="72"/>
      <c r="ALQ108" s="70"/>
      <c r="ALR108" s="73"/>
      <c r="ALS108" s="74"/>
      <c r="ALT108" s="74"/>
      <c r="ALU108" s="62"/>
      <c r="ALV108" s="75"/>
      <c r="ALW108" s="76"/>
      <c r="ALX108" s="216"/>
      <c r="ALY108" s="75"/>
      <c r="ALZ108" s="75"/>
      <c r="AMA108" s="204"/>
      <c r="AMB108" s="205"/>
      <c r="AMC108" s="72"/>
      <c r="AMD108" s="70"/>
      <c r="AME108" s="73"/>
      <c r="AMF108" s="74"/>
      <c r="AMG108" s="74"/>
      <c r="AMH108" s="62"/>
      <c r="AMI108" s="75"/>
      <c r="AMJ108" s="76"/>
      <c r="AMK108" s="216"/>
      <c r="AML108" s="75"/>
      <c r="AMM108" s="75"/>
      <c r="AMN108" s="204"/>
      <c r="AMO108" s="205"/>
      <c r="AMP108" s="72"/>
      <c r="AMQ108" s="70"/>
      <c r="AMR108" s="73"/>
      <c r="AMS108" s="74"/>
      <c r="AMT108" s="74"/>
      <c r="AMU108" s="62"/>
      <c r="AMV108" s="75"/>
      <c r="AMW108" s="76"/>
      <c r="AMX108" s="216"/>
      <c r="AMY108" s="75"/>
      <c r="AMZ108" s="75"/>
      <c r="ANA108" s="204"/>
      <c r="ANB108" s="205"/>
      <c r="ANC108" s="72"/>
      <c r="AND108" s="70"/>
      <c r="ANE108" s="73"/>
      <c r="ANF108" s="74"/>
      <c r="ANG108" s="74"/>
      <c r="ANH108" s="62"/>
      <c r="ANI108" s="75"/>
      <c r="ANJ108" s="76"/>
      <c r="ANK108" s="216"/>
      <c r="ANL108" s="75"/>
      <c r="ANM108" s="75"/>
      <c r="ANN108" s="204"/>
      <c r="ANO108" s="205"/>
      <c r="ANP108" s="72"/>
      <c r="ANQ108" s="70"/>
      <c r="ANR108" s="73"/>
      <c r="ANS108" s="74"/>
      <c r="ANT108" s="74"/>
      <c r="ANU108" s="62"/>
      <c r="ANV108" s="75"/>
      <c r="ANW108" s="76"/>
      <c r="ANX108" s="216"/>
      <c r="ANY108" s="75"/>
      <c r="ANZ108" s="75"/>
      <c r="AOA108" s="204"/>
      <c r="AOB108" s="205"/>
      <c r="AOC108" s="72"/>
      <c r="AOD108" s="70"/>
      <c r="AOE108" s="73"/>
      <c r="AOF108" s="74"/>
      <c r="AOG108" s="74"/>
      <c r="AOH108" s="62"/>
      <c r="AOI108" s="75"/>
      <c r="AOJ108" s="76"/>
      <c r="AOK108" s="216"/>
      <c r="AOL108" s="75"/>
      <c r="AOM108" s="75"/>
      <c r="AON108" s="204"/>
      <c r="AOO108" s="205"/>
      <c r="AOP108" s="72"/>
      <c r="AOQ108" s="70"/>
      <c r="AOR108" s="73"/>
      <c r="AOS108" s="74"/>
      <c r="AOT108" s="74"/>
      <c r="AOU108" s="62"/>
      <c r="AOV108" s="75"/>
      <c r="AOW108" s="76"/>
      <c r="AOX108" s="216"/>
      <c r="AOY108" s="75"/>
      <c r="AOZ108" s="75"/>
      <c r="APA108" s="204"/>
      <c r="APB108" s="205"/>
      <c r="APC108" s="72"/>
      <c r="APD108" s="70"/>
      <c r="APE108" s="73"/>
      <c r="APF108" s="74"/>
      <c r="APG108" s="74"/>
      <c r="APH108" s="62"/>
      <c r="API108" s="75"/>
      <c r="APJ108" s="76"/>
      <c r="APK108" s="216"/>
      <c r="APL108" s="75"/>
      <c r="APM108" s="75"/>
      <c r="APN108" s="204"/>
      <c r="APO108" s="205"/>
      <c r="APP108" s="72"/>
      <c r="APQ108" s="70"/>
      <c r="APR108" s="73"/>
      <c r="APS108" s="74"/>
      <c r="APT108" s="74"/>
      <c r="APU108" s="62"/>
      <c r="APV108" s="75"/>
      <c r="APW108" s="76"/>
      <c r="APX108" s="216"/>
      <c r="APY108" s="75"/>
      <c r="APZ108" s="75"/>
      <c r="AQA108" s="204"/>
      <c r="AQB108" s="205"/>
      <c r="AQC108" s="72"/>
      <c r="AQD108" s="70"/>
      <c r="AQE108" s="73"/>
      <c r="AQF108" s="74"/>
      <c r="AQG108" s="74"/>
      <c r="AQH108" s="62"/>
      <c r="AQI108" s="75"/>
      <c r="AQJ108" s="76"/>
      <c r="AQK108" s="216"/>
      <c r="AQL108" s="75"/>
      <c r="AQM108" s="75"/>
      <c r="AQN108" s="204"/>
      <c r="AQO108" s="205"/>
      <c r="AQP108" s="72"/>
      <c r="AQQ108" s="70"/>
      <c r="AQR108" s="73"/>
      <c r="AQS108" s="74"/>
      <c r="AQT108" s="74"/>
      <c r="AQU108" s="62"/>
      <c r="AQV108" s="75"/>
      <c r="AQW108" s="76"/>
      <c r="AQX108" s="216"/>
      <c r="AQY108" s="75"/>
      <c r="AQZ108" s="75"/>
      <c r="ARA108" s="204"/>
      <c r="ARB108" s="205"/>
      <c r="ARC108" s="72"/>
      <c r="ARD108" s="70"/>
      <c r="ARE108" s="73"/>
      <c r="ARF108" s="74"/>
      <c r="ARG108" s="74"/>
      <c r="ARH108" s="62"/>
      <c r="ARI108" s="75"/>
      <c r="ARJ108" s="76"/>
      <c r="ARK108" s="216"/>
      <c r="ARL108" s="75"/>
      <c r="ARM108" s="75"/>
      <c r="ARN108" s="204"/>
      <c r="ARO108" s="205"/>
      <c r="ARP108" s="72"/>
      <c r="ARQ108" s="70"/>
      <c r="ARR108" s="73"/>
      <c r="ARS108" s="74"/>
      <c r="ART108" s="74"/>
      <c r="ARU108" s="62"/>
      <c r="ARV108" s="75"/>
      <c r="ARW108" s="76"/>
      <c r="ARX108" s="216"/>
      <c r="ARY108" s="75"/>
      <c r="ARZ108" s="75"/>
      <c r="ASA108" s="204"/>
      <c r="ASB108" s="205"/>
      <c r="ASC108" s="72"/>
      <c r="ASD108" s="70"/>
      <c r="ASE108" s="73"/>
      <c r="ASF108" s="74"/>
      <c r="ASG108" s="74"/>
      <c r="ASH108" s="62"/>
      <c r="ASI108" s="75"/>
      <c r="ASJ108" s="76"/>
      <c r="ASK108" s="216"/>
      <c r="ASL108" s="75"/>
      <c r="ASM108" s="75"/>
      <c r="ASN108" s="204"/>
      <c r="ASO108" s="205"/>
      <c r="ASP108" s="72"/>
      <c r="ASQ108" s="70"/>
      <c r="ASR108" s="73"/>
      <c r="ASS108" s="74"/>
      <c r="AST108" s="74"/>
      <c r="ASU108" s="62"/>
      <c r="ASV108" s="75"/>
      <c r="ASW108" s="76"/>
      <c r="ASX108" s="216"/>
      <c r="ASY108" s="75"/>
      <c r="ASZ108" s="75"/>
      <c r="ATA108" s="204"/>
      <c r="ATB108" s="205"/>
      <c r="ATC108" s="72"/>
      <c r="ATD108" s="70"/>
      <c r="ATE108" s="73"/>
      <c r="ATF108" s="74"/>
      <c r="ATG108" s="74"/>
      <c r="ATH108" s="62"/>
      <c r="ATI108" s="75"/>
      <c r="ATJ108" s="76"/>
      <c r="ATK108" s="216"/>
      <c r="ATL108" s="75"/>
      <c r="ATM108" s="75"/>
      <c r="ATN108" s="204"/>
      <c r="ATO108" s="205"/>
      <c r="ATP108" s="72"/>
      <c r="ATQ108" s="70"/>
      <c r="ATR108" s="73"/>
      <c r="ATS108" s="74"/>
      <c r="ATT108" s="74"/>
      <c r="ATU108" s="62"/>
      <c r="ATV108" s="75"/>
      <c r="ATW108" s="76"/>
      <c r="ATX108" s="216"/>
      <c r="ATY108" s="75"/>
      <c r="ATZ108" s="75"/>
      <c r="AUA108" s="204"/>
      <c r="AUB108" s="205"/>
      <c r="AUC108" s="72"/>
      <c r="AUD108" s="70"/>
      <c r="AUE108" s="73"/>
      <c r="AUF108" s="74"/>
      <c r="AUG108" s="74"/>
      <c r="AUH108" s="62"/>
      <c r="AUI108" s="75"/>
      <c r="AUJ108" s="76"/>
      <c r="AUK108" s="216"/>
      <c r="AUL108" s="75"/>
      <c r="AUM108" s="75"/>
      <c r="AUN108" s="204"/>
      <c r="AUO108" s="205"/>
      <c r="AUP108" s="72"/>
      <c r="AUQ108" s="70"/>
      <c r="AUR108" s="73"/>
      <c r="AUS108" s="74"/>
      <c r="AUT108" s="74"/>
      <c r="AUU108" s="62"/>
      <c r="AUV108" s="75"/>
      <c r="AUW108" s="76"/>
      <c r="AUX108" s="216"/>
      <c r="AUY108" s="75"/>
      <c r="AUZ108" s="75"/>
      <c r="AVA108" s="204"/>
      <c r="AVB108" s="205"/>
      <c r="AVC108" s="72"/>
      <c r="AVD108" s="70"/>
      <c r="AVE108" s="73"/>
      <c r="AVF108" s="74"/>
      <c r="AVG108" s="74"/>
      <c r="AVH108" s="62"/>
      <c r="AVI108" s="75"/>
      <c r="AVJ108" s="76"/>
      <c r="AVK108" s="216"/>
      <c r="AVL108" s="75"/>
      <c r="AVM108" s="75"/>
      <c r="AVN108" s="204"/>
      <c r="AVO108" s="205"/>
      <c r="AVP108" s="72"/>
      <c r="AVQ108" s="70"/>
      <c r="AVR108" s="73"/>
      <c r="AVS108" s="74"/>
      <c r="AVT108" s="74"/>
      <c r="AVU108" s="62"/>
      <c r="AVV108" s="75"/>
      <c r="AVW108" s="76"/>
      <c r="AVX108" s="216"/>
      <c r="AVY108" s="75"/>
      <c r="AVZ108" s="75"/>
      <c r="AWA108" s="204"/>
      <c r="AWB108" s="205"/>
      <c r="AWC108" s="72"/>
      <c r="AWD108" s="70"/>
      <c r="AWE108" s="73"/>
      <c r="AWF108" s="74"/>
      <c r="AWG108" s="74"/>
      <c r="AWH108" s="62"/>
      <c r="AWI108" s="75"/>
      <c r="AWJ108" s="76"/>
      <c r="AWK108" s="216"/>
      <c r="AWL108" s="75"/>
      <c r="AWM108" s="75"/>
      <c r="AWN108" s="204"/>
      <c r="AWO108" s="205"/>
      <c r="AWP108" s="72"/>
      <c r="AWQ108" s="70"/>
      <c r="AWR108" s="73"/>
      <c r="AWS108" s="74"/>
      <c r="AWT108" s="74"/>
      <c r="AWU108" s="62"/>
      <c r="AWV108" s="75"/>
      <c r="AWW108" s="76"/>
      <c r="AWX108" s="216"/>
      <c r="AWY108" s="75"/>
      <c r="AWZ108" s="75"/>
      <c r="AXA108" s="204"/>
      <c r="AXB108" s="205"/>
      <c r="AXC108" s="72"/>
      <c r="AXD108" s="70"/>
      <c r="AXE108" s="73"/>
      <c r="AXF108" s="74"/>
      <c r="AXG108" s="74"/>
      <c r="AXH108" s="62"/>
      <c r="AXI108" s="75"/>
      <c r="AXJ108" s="76"/>
      <c r="AXK108" s="216"/>
      <c r="AXL108" s="75"/>
      <c r="AXM108" s="75"/>
      <c r="AXN108" s="204"/>
      <c r="AXO108" s="205"/>
      <c r="AXP108" s="72"/>
      <c r="AXQ108" s="70"/>
      <c r="AXR108" s="73"/>
      <c r="AXS108" s="74"/>
      <c r="AXT108" s="74"/>
      <c r="AXU108" s="62"/>
      <c r="AXV108" s="75"/>
      <c r="AXW108" s="76"/>
      <c r="AXX108" s="216"/>
      <c r="AXY108" s="75"/>
      <c r="AXZ108" s="75"/>
      <c r="AYA108" s="204"/>
      <c r="AYB108" s="205"/>
      <c r="AYC108" s="72"/>
      <c r="AYD108" s="70"/>
      <c r="AYE108" s="73"/>
      <c r="AYF108" s="74"/>
      <c r="AYG108" s="74"/>
      <c r="AYH108" s="62"/>
      <c r="AYI108" s="75"/>
      <c r="AYJ108" s="76"/>
      <c r="AYK108" s="216"/>
      <c r="AYL108" s="75"/>
      <c r="AYM108" s="75"/>
      <c r="AYN108" s="204"/>
      <c r="AYO108" s="205"/>
      <c r="AYP108" s="72"/>
      <c r="AYQ108" s="70"/>
      <c r="AYR108" s="73"/>
      <c r="AYS108" s="74"/>
      <c r="AYT108" s="74"/>
      <c r="AYU108" s="62"/>
      <c r="AYV108" s="75"/>
      <c r="AYW108" s="76"/>
      <c r="AYX108" s="216"/>
      <c r="AYY108" s="75"/>
      <c r="AYZ108" s="75"/>
      <c r="AZA108" s="204"/>
      <c r="AZB108" s="205"/>
      <c r="AZC108" s="72"/>
      <c r="AZD108" s="70"/>
      <c r="AZE108" s="73"/>
      <c r="AZF108" s="74"/>
      <c r="AZG108" s="74"/>
      <c r="AZH108" s="62"/>
      <c r="AZI108" s="75"/>
      <c r="AZJ108" s="76"/>
      <c r="AZK108" s="216"/>
      <c r="AZL108" s="75"/>
      <c r="AZM108" s="75"/>
      <c r="AZN108" s="204"/>
      <c r="AZO108" s="205"/>
      <c r="AZP108" s="72"/>
      <c r="AZQ108" s="70"/>
      <c r="AZR108" s="73"/>
      <c r="AZS108" s="74"/>
      <c r="AZT108" s="74"/>
      <c r="AZU108" s="62"/>
      <c r="AZV108" s="75"/>
      <c r="AZW108" s="76"/>
      <c r="AZX108" s="216"/>
      <c r="AZY108" s="75"/>
      <c r="AZZ108" s="75"/>
      <c r="BAA108" s="204"/>
      <c r="BAB108" s="205"/>
      <c r="BAC108" s="72"/>
      <c r="BAD108" s="70"/>
      <c r="BAE108" s="73"/>
      <c r="BAF108" s="74"/>
      <c r="BAG108" s="74"/>
      <c r="BAH108" s="62"/>
      <c r="BAI108" s="75"/>
      <c r="BAJ108" s="76"/>
      <c r="BAK108" s="216"/>
      <c r="BAL108" s="75"/>
      <c r="BAM108" s="75"/>
      <c r="BAN108" s="204"/>
      <c r="BAO108" s="205"/>
      <c r="BAP108" s="72"/>
      <c r="BAQ108" s="70"/>
      <c r="BAR108" s="73"/>
      <c r="BAS108" s="74"/>
      <c r="BAT108" s="74"/>
      <c r="BAU108" s="62"/>
      <c r="BAV108" s="75"/>
      <c r="BAW108" s="76"/>
      <c r="BAX108" s="216"/>
      <c r="BAY108" s="75"/>
      <c r="BAZ108" s="75"/>
      <c r="BBA108" s="204"/>
      <c r="BBB108" s="205"/>
      <c r="BBC108" s="72"/>
      <c r="BBD108" s="70"/>
      <c r="BBE108" s="73"/>
      <c r="BBF108" s="74"/>
      <c r="BBG108" s="74"/>
      <c r="BBH108" s="62"/>
      <c r="BBI108" s="75"/>
      <c r="BBJ108" s="76"/>
      <c r="BBK108" s="216"/>
      <c r="BBL108" s="75"/>
      <c r="BBM108" s="75"/>
      <c r="BBN108" s="204"/>
      <c r="BBO108" s="205"/>
      <c r="BBP108" s="72"/>
      <c r="BBQ108" s="70"/>
      <c r="BBR108" s="73"/>
      <c r="BBS108" s="74"/>
      <c r="BBT108" s="74"/>
      <c r="BBU108" s="62"/>
      <c r="BBV108" s="75"/>
      <c r="BBW108" s="76"/>
      <c r="BBX108" s="216"/>
      <c r="BBY108" s="75"/>
      <c r="BBZ108" s="75"/>
      <c r="BCA108" s="204"/>
      <c r="BCB108" s="205"/>
      <c r="BCC108" s="72"/>
      <c r="BCD108" s="70"/>
      <c r="BCE108" s="73"/>
      <c r="BCF108" s="74"/>
      <c r="BCG108" s="74"/>
      <c r="BCH108" s="62"/>
      <c r="BCI108" s="75"/>
      <c r="BCJ108" s="76"/>
      <c r="BCK108" s="216"/>
      <c r="BCL108" s="75"/>
      <c r="BCM108" s="75"/>
      <c r="BCN108" s="204"/>
      <c r="BCO108" s="205"/>
      <c r="BCP108" s="72"/>
      <c r="BCQ108" s="70"/>
      <c r="BCR108" s="73"/>
      <c r="BCS108" s="74"/>
      <c r="BCT108" s="74"/>
      <c r="BCU108" s="62"/>
      <c r="BCV108" s="75"/>
      <c r="BCW108" s="76"/>
      <c r="BCX108" s="216"/>
      <c r="BCY108" s="75"/>
      <c r="BCZ108" s="75"/>
      <c r="BDA108" s="204"/>
      <c r="BDB108" s="205"/>
      <c r="BDC108" s="72"/>
      <c r="BDD108" s="70"/>
      <c r="BDE108" s="73"/>
      <c r="BDF108" s="74"/>
      <c r="BDG108" s="74"/>
      <c r="BDH108" s="62"/>
      <c r="BDI108" s="75"/>
      <c r="BDJ108" s="76"/>
      <c r="BDK108" s="216"/>
      <c r="BDL108" s="75"/>
      <c r="BDM108" s="75"/>
      <c r="BDN108" s="204"/>
      <c r="BDO108" s="205"/>
      <c r="BDP108" s="72"/>
      <c r="BDQ108" s="70"/>
      <c r="BDR108" s="73"/>
      <c r="BDS108" s="74"/>
      <c r="BDT108" s="74"/>
      <c r="BDU108" s="62"/>
      <c r="BDV108" s="75"/>
      <c r="BDW108" s="76"/>
      <c r="BDX108" s="216"/>
      <c r="BDY108" s="75"/>
      <c r="BDZ108" s="75"/>
      <c r="BEA108" s="204"/>
      <c r="BEB108" s="205"/>
      <c r="BEC108" s="72"/>
      <c r="BED108" s="70"/>
      <c r="BEE108" s="73"/>
      <c r="BEF108" s="74"/>
      <c r="BEG108" s="74"/>
      <c r="BEH108" s="62"/>
      <c r="BEI108" s="75"/>
      <c r="BEJ108" s="76"/>
      <c r="BEK108" s="216"/>
      <c r="BEL108" s="75"/>
      <c r="BEM108" s="75"/>
      <c r="BEN108" s="204"/>
      <c r="BEO108" s="205"/>
      <c r="BEP108" s="72"/>
      <c r="BEQ108" s="70"/>
      <c r="BER108" s="73"/>
      <c r="BES108" s="74"/>
      <c r="BET108" s="74"/>
      <c r="BEU108" s="62"/>
      <c r="BEV108" s="75"/>
      <c r="BEW108" s="76"/>
      <c r="BEX108" s="216"/>
      <c r="BEY108" s="75"/>
      <c r="BEZ108" s="75"/>
      <c r="BFA108" s="204"/>
      <c r="BFB108" s="205"/>
      <c r="BFC108" s="72"/>
      <c r="BFD108" s="70"/>
      <c r="BFE108" s="73"/>
      <c r="BFF108" s="74"/>
      <c r="BFG108" s="74"/>
      <c r="BFH108" s="62"/>
      <c r="BFI108" s="75"/>
      <c r="BFJ108" s="76"/>
      <c r="BFK108" s="216"/>
      <c r="BFL108" s="75"/>
      <c r="BFM108" s="75"/>
      <c r="BFN108" s="204"/>
      <c r="BFO108" s="205"/>
      <c r="BFP108" s="72"/>
      <c r="BFQ108" s="70"/>
      <c r="BFR108" s="73"/>
      <c r="BFS108" s="74"/>
      <c r="BFT108" s="74"/>
      <c r="BFU108" s="62"/>
      <c r="BFV108" s="75"/>
      <c r="BFW108" s="76"/>
      <c r="BFX108" s="216"/>
      <c r="BFY108" s="75"/>
      <c r="BFZ108" s="75"/>
      <c r="BGA108" s="204"/>
      <c r="BGB108" s="205"/>
      <c r="BGC108" s="72"/>
      <c r="BGD108" s="70"/>
      <c r="BGE108" s="73"/>
      <c r="BGF108" s="74"/>
      <c r="BGG108" s="74"/>
      <c r="BGH108" s="62"/>
      <c r="BGI108" s="75"/>
      <c r="BGJ108" s="76"/>
      <c r="BGK108" s="216"/>
      <c r="BGL108" s="75"/>
      <c r="BGM108" s="75"/>
      <c r="BGN108" s="204"/>
      <c r="BGO108" s="205"/>
      <c r="BGP108" s="72"/>
      <c r="BGQ108" s="70"/>
      <c r="BGR108" s="73"/>
      <c r="BGS108" s="74"/>
      <c r="BGT108" s="74"/>
      <c r="BGU108" s="62"/>
      <c r="BGV108" s="75"/>
      <c r="BGW108" s="76"/>
      <c r="BGX108" s="216"/>
      <c r="BGY108" s="75"/>
      <c r="BGZ108" s="75"/>
      <c r="BHA108" s="204"/>
      <c r="BHB108" s="205"/>
      <c r="BHC108" s="72"/>
      <c r="BHD108" s="70"/>
      <c r="BHE108" s="73"/>
      <c r="BHF108" s="74"/>
      <c r="BHG108" s="74"/>
      <c r="BHH108" s="62"/>
      <c r="BHI108" s="75"/>
      <c r="BHJ108" s="76"/>
      <c r="BHK108" s="216"/>
      <c r="BHL108" s="75"/>
      <c r="BHM108" s="75"/>
      <c r="BHN108" s="204"/>
      <c r="BHO108" s="205"/>
      <c r="BHP108" s="72"/>
      <c r="BHQ108" s="70"/>
      <c r="BHR108" s="73"/>
      <c r="BHS108" s="74"/>
      <c r="BHT108" s="74"/>
      <c r="BHU108" s="62"/>
      <c r="BHV108" s="75"/>
      <c r="BHW108" s="76"/>
      <c r="BHX108" s="216"/>
      <c r="BHY108" s="75"/>
      <c r="BHZ108" s="75"/>
      <c r="BIA108" s="204"/>
      <c r="BIB108" s="205"/>
      <c r="BIC108" s="72"/>
      <c r="BID108" s="70"/>
      <c r="BIE108" s="73"/>
      <c r="BIF108" s="74"/>
      <c r="BIG108" s="74"/>
      <c r="BIH108" s="62"/>
      <c r="BII108" s="75"/>
      <c r="BIJ108" s="76"/>
      <c r="BIK108" s="216"/>
      <c r="BIL108" s="75"/>
      <c r="BIM108" s="75"/>
      <c r="BIN108" s="204"/>
      <c r="BIO108" s="205"/>
      <c r="BIP108" s="72"/>
      <c r="BIQ108" s="70"/>
      <c r="BIR108" s="73"/>
      <c r="BIS108" s="74"/>
      <c r="BIT108" s="74"/>
      <c r="BIU108" s="62"/>
      <c r="BIV108" s="75"/>
      <c r="BIW108" s="76"/>
      <c r="BIX108" s="216"/>
      <c r="BIY108" s="75"/>
      <c r="BIZ108" s="75"/>
      <c r="BJA108" s="204"/>
      <c r="BJB108" s="205"/>
      <c r="BJC108" s="72"/>
      <c r="BJD108" s="70"/>
      <c r="BJE108" s="73"/>
      <c r="BJF108" s="74"/>
      <c r="BJG108" s="74"/>
      <c r="BJH108" s="62"/>
      <c r="BJI108" s="75"/>
      <c r="BJJ108" s="76"/>
      <c r="BJK108" s="216"/>
      <c r="BJL108" s="75"/>
      <c r="BJM108" s="75"/>
      <c r="BJN108" s="204"/>
      <c r="BJO108" s="205"/>
      <c r="BJP108" s="72"/>
      <c r="BJQ108" s="70"/>
      <c r="BJR108" s="73"/>
      <c r="BJS108" s="74"/>
      <c r="BJT108" s="74"/>
      <c r="BJU108" s="62"/>
      <c r="BJV108" s="75"/>
      <c r="BJW108" s="76"/>
      <c r="BJX108" s="216"/>
      <c r="BJY108" s="75"/>
      <c r="BJZ108" s="75"/>
      <c r="BKA108" s="204"/>
      <c r="BKB108" s="205"/>
      <c r="BKC108" s="72"/>
      <c r="BKD108" s="70"/>
      <c r="BKE108" s="73"/>
      <c r="BKF108" s="74"/>
      <c r="BKG108" s="74"/>
      <c r="BKH108" s="62"/>
      <c r="BKI108" s="75"/>
      <c r="BKJ108" s="76"/>
      <c r="BKK108" s="216"/>
      <c r="BKL108" s="75"/>
      <c r="BKM108" s="75"/>
      <c r="BKN108" s="204"/>
      <c r="BKO108" s="205"/>
      <c r="BKP108" s="72"/>
      <c r="BKQ108" s="70"/>
      <c r="BKR108" s="73"/>
      <c r="BKS108" s="74"/>
      <c r="BKT108" s="74"/>
      <c r="BKU108" s="62"/>
      <c r="BKV108" s="75"/>
      <c r="BKW108" s="76"/>
      <c r="BKX108" s="216"/>
      <c r="BKY108" s="75"/>
      <c r="BKZ108" s="75"/>
      <c r="BLA108" s="204"/>
      <c r="BLB108" s="205"/>
      <c r="BLC108" s="72"/>
      <c r="BLD108" s="70"/>
      <c r="BLE108" s="73"/>
      <c r="BLF108" s="74"/>
      <c r="BLG108" s="74"/>
      <c r="BLH108" s="62"/>
      <c r="BLI108" s="75"/>
      <c r="BLJ108" s="76"/>
      <c r="BLK108" s="216"/>
      <c r="BLL108" s="75"/>
      <c r="BLM108" s="75"/>
      <c r="BLN108" s="204"/>
      <c r="BLO108" s="205"/>
      <c r="BLP108" s="72"/>
      <c r="BLQ108" s="70"/>
      <c r="BLR108" s="73"/>
      <c r="BLS108" s="74"/>
      <c r="BLT108" s="74"/>
      <c r="BLU108" s="62"/>
      <c r="BLV108" s="75"/>
      <c r="BLW108" s="76"/>
      <c r="BLX108" s="216"/>
      <c r="BLY108" s="75"/>
      <c r="BLZ108" s="75"/>
      <c r="BMA108" s="204"/>
      <c r="BMB108" s="205"/>
      <c r="BMC108" s="72"/>
      <c r="BMD108" s="70"/>
      <c r="BME108" s="73"/>
      <c r="BMF108" s="74"/>
      <c r="BMG108" s="74"/>
      <c r="BMH108" s="62"/>
      <c r="BMI108" s="75"/>
      <c r="BMJ108" s="76"/>
      <c r="BMK108" s="216"/>
      <c r="BML108" s="75"/>
      <c r="BMM108" s="75"/>
      <c r="BMN108" s="204"/>
      <c r="BMO108" s="205"/>
      <c r="BMP108" s="72"/>
      <c r="BMQ108" s="70"/>
      <c r="BMR108" s="73"/>
      <c r="BMS108" s="74"/>
      <c r="BMT108" s="74"/>
      <c r="BMU108" s="62"/>
      <c r="BMV108" s="75"/>
      <c r="BMW108" s="76"/>
      <c r="BMX108" s="216"/>
      <c r="BMY108" s="75"/>
      <c r="BMZ108" s="75"/>
      <c r="BNA108" s="204"/>
      <c r="BNB108" s="205"/>
      <c r="BNC108" s="72"/>
      <c r="BND108" s="70"/>
      <c r="BNE108" s="73"/>
      <c r="BNF108" s="74"/>
      <c r="BNG108" s="74"/>
      <c r="BNH108" s="62"/>
      <c r="BNI108" s="75"/>
      <c r="BNJ108" s="76"/>
      <c r="BNK108" s="216"/>
      <c r="BNL108" s="75"/>
      <c r="BNM108" s="75"/>
      <c r="BNN108" s="204"/>
      <c r="BNO108" s="205"/>
      <c r="BNP108" s="72"/>
      <c r="BNQ108" s="70"/>
      <c r="BNR108" s="73"/>
      <c r="BNS108" s="74"/>
      <c r="BNT108" s="74"/>
      <c r="BNU108" s="62"/>
      <c r="BNV108" s="75"/>
      <c r="BNW108" s="76"/>
      <c r="BNX108" s="216"/>
      <c r="BNY108" s="75"/>
      <c r="BNZ108" s="75"/>
      <c r="BOA108" s="204"/>
      <c r="BOB108" s="205"/>
      <c r="BOC108" s="72"/>
      <c r="BOD108" s="70"/>
      <c r="BOE108" s="73"/>
      <c r="BOF108" s="74"/>
      <c r="BOG108" s="74"/>
      <c r="BOH108" s="62"/>
      <c r="BOI108" s="75"/>
      <c r="BOJ108" s="76"/>
      <c r="BOK108" s="216"/>
      <c r="BOL108" s="75"/>
      <c r="BOM108" s="75"/>
      <c r="BON108" s="204"/>
      <c r="BOO108" s="205"/>
      <c r="BOP108" s="72"/>
      <c r="BOQ108" s="70"/>
      <c r="BOR108" s="73"/>
      <c r="BOS108" s="74"/>
      <c r="BOT108" s="74"/>
      <c r="BOU108" s="62"/>
      <c r="BOV108" s="75"/>
      <c r="BOW108" s="76"/>
      <c r="BOX108" s="216"/>
      <c r="BOY108" s="75"/>
      <c r="BOZ108" s="75"/>
      <c r="BPA108" s="204"/>
      <c r="BPB108" s="205"/>
      <c r="BPC108" s="72"/>
      <c r="BPD108" s="70"/>
      <c r="BPE108" s="73"/>
      <c r="BPF108" s="74"/>
      <c r="BPG108" s="74"/>
      <c r="BPH108" s="62"/>
      <c r="BPI108" s="75"/>
      <c r="BPJ108" s="76"/>
      <c r="BPK108" s="216"/>
      <c r="BPL108" s="75"/>
      <c r="BPM108" s="75"/>
      <c r="BPN108" s="204"/>
      <c r="BPO108" s="205"/>
      <c r="BPP108" s="72"/>
      <c r="BPQ108" s="70"/>
      <c r="BPR108" s="73"/>
      <c r="BPS108" s="74"/>
      <c r="BPT108" s="74"/>
      <c r="BPU108" s="62"/>
      <c r="BPV108" s="75"/>
      <c r="BPW108" s="76"/>
      <c r="BPX108" s="216"/>
      <c r="BPY108" s="75"/>
      <c r="BPZ108" s="75"/>
      <c r="BQA108" s="204"/>
      <c r="BQB108" s="205"/>
      <c r="BQC108" s="72"/>
      <c r="BQD108" s="70"/>
      <c r="BQE108" s="73"/>
      <c r="BQF108" s="74"/>
      <c r="BQG108" s="74"/>
      <c r="BQH108" s="62"/>
      <c r="BQI108" s="75"/>
      <c r="BQJ108" s="76"/>
      <c r="BQK108" s="216"/>
      <c r="BQL108" s="75"/>
      <c r="BQM108" s="75"/>
      <c r="BQN108" s="204"/>
      <c r="BQO108" s="205"/>
      <c r="BQP108" s="72"/>
      <c r="BQQ108" s="70"/>
      <c r="BQR108" s="73"/>
      <c r="BQS108" s="74"/>
      <c r="BQT108" s="74"/>
      <c r="BQU108" s="62"/>
      <c r="BQV108" s="75"/>
      <c r="BQW108" s="76"/>
      <c r="BQX108" s="216"/>
      <c r="BQY108" s="75"/>
      <c r="BQZ108" s="75"/>
      <c r="BRA108" s="204"/>
      <c r="BRB108" s="205"/>
      <c r="BRC108" s="72"/>
      <c r="BRD108" s="70"/>
      <c r="BRE108" s="73"/>
      <c r="BRF108" s="74"/>
      <c r="BRG108" s="74"/>
      <c r="BRH108" s="62"/>
      <c r="BRI108" s="75"/>
      <c r="BRJ108" s="76"/>
      <c r="BRK108" s="216"/>
      <c r="BRL108" s="75"/>
      <c r="BRM108" s="75"/>
      <c r="BRN108" s="204"/>
      <c r="BRO108" s="205"/>
      <c r="BRP108" s="72"/>
      <c r="BRQ108" s="70"/>
      <c r="BRR108" s="73"/>
      <c r="BRS108" s="74"/>
      <c r="BRT108" s="74"/>
      <c r="BRU108" s="62"/>
      <c r="BRV108" s="75"/>
      <c r="BRW108" s="76"/>
      <c r="BRX108" s="216"/>
      <c r="BRY108" s="75"/>
      <c r="BRZ108" s="75"/>
      <c r="BSA108" s="204"/>
      <c r="BSB108" s="205"/>
      <c r="BSC108" s="72"/>
      <c r="BSD108" s="70"/>
      <c r="BSE108" s="73"/>
      <c r="BSF108" s="74"/>
      <c r="BSG108" s="74"/>
      <c r="BSH108" s="62"/>
      <c r="BSI108" s="75"/>
      <c r="BSJ108" s="76"/>
      <c r="BSK108" s="216"/>
      <c r="BSL108" s="75"/>
      <c r="BSM108" s="75"/>
      <c r="BSN108" s="204"/>
      <c r="BSO108" s="205"/>
      <c r="BSP108" s="72"/>
      <c r="BSQ108" s="70"/>
      <c r="BSR108" s="73"/>
      <c r="BSS108" s="74"/>
      <c r="BST108" s="74"/>
      <c r="BSU108" s="62"/>
      <c r="BSV108" s="75"/>
      <c r="BSW108" s="76"/>
      <c r="BSX108" s="216"/>
      <c r="BSY108" s="75"/>
      <c r="BSZ108" s="75"/>
      <c r="BTA108" s="204"/>
      <c r="BTB108" s="205"/>
      <c r="BTC108" s="72"/>
      <c r="BTD108" s="70"/>
      <c r="BTE108" s="73"/>
      <c r="BTF108" s="74"/>
      <c r="BTG108" s="74"/>
      <c r="BTH108" s="62"/>
      <c r="BTI108" s="75"/>
      <c r="BTJ108" s="76"/>
      <c r="BTK108" s="216"/>
      <c r="BTL108" s="75"/>
      <c r="BTM108" s="75"/>
      <c r="BTN108" s="204"/>
      <c r="BTO108" s="205"/>
      <c r="BTP108" s="72"/>
      <c r="BTQ108" s="70"/>
      <c r="BTR108" s="73"/>
      <c r="BTS108" s="74"/>
      <c r="BTT108" s="74"/>
      <c r="BTU108" s="62"/>
      <c r="BTV108" s="75"/>
      <c r="BTW108" s="76"/>
      <c r="BTX108" s="216"/>
      <c r="BTY108" s="75"/>
      <c r="BTZ108" s="75"/>
      <c r="BUA108" s="204"/>
      <c r="BUB108" s="205"/>
      <c r="BUC108" s="72"/>
      <c r="BUD108" s="70"/>
      <c r="BUE108" s="73"/>
      <c r="BUF108" s="74"/>
      <c r="BUG108" s="74"/>
      <c r="BUH108" s="62"/>
      <c r="BUI108" s="75"/>
      <c r="BUJ108" s="76"/>
      <c r="BUK108" s="216"/>
      <c r="BUL108" s="75"/>
      <c r="BUM108" s="75"/>
      <c r="BUN108" s="204"/>
      <c r="BUO108" s="205"/>
      <c r="BUP108" s="72"/>
      <c r="BUQ108" s="70"/>
      <c r="BUR108" s="73"/>
      <c r="BUS108" s="74"/>
      <c r="BUT108" s="74"/>
      <c r="BUU108" s="62"/>
      <c r="BUV108" s="75"/>
      <c r="BUW108" s="76"/>
      <c r="BUX108" s="216"/>
      <c r="BUY108" s="75"/>
      <c r="BUZ108" s="75"/>
      <c r="BVA108" s="204"/>
      <c r="BVB108" s="205"/>
      <c r="BVC108" s="72"/>
      <c r="BVD108" s="70"/>
      <c r="BVE108" s="73"/>
      <c r="BVF108" s="74"/>
      <c r="BVG108" s="74"/>
      <c r="BVH108" s="62"/>
      <c r="BVI108" s="75"/>
      <c r="BVJ108" s="76"/>
      <c r="BVK108" s="216"/>
      <c r="BVL108" s="75"/>
      <c r="BVM108" s="75"/>
      <c r="BVN108" s="204"/>
      <c r="BVO108" s="205"/>
      <c r="BVP108" s="72"/>
      <c r="BVQ108" s="70"/>
      <c r="BVR108" s="73"/>
      <c r="BVS108" s="74"/>
      <c r="BVT108" s="74"/>
      <c r="BVU108" s="62"/>
      <c r="BVV108" s="75"/>
      <c r="BVW108" s="76"/>
      <c r="BVX108" s="216"/>
      <c r="BVY108" s="75"/>
      <c r="BVZ108" s="75"/>
      <c r="BWA108" s="204"/>
      <c r="BWB108" s="205"/>
      <c r="BWC108" s="72"/>
      <c r="BWD108" s="70"/>
      <c r="BWE108" s="73"/>
      <c r="BWF108" s="74"/>
      <c r="BWG108" s="74"/>
      <c r="BWH108" s="62"/>
      <c r="BWI108" s="75"/>
      <c r="BWJ108" s="76"/>
      <c r="BWK108" s="216"/>
      <c r="BWL108" s="75"/>
      <c r="BWM108" s="75"/>
      <c r="BWN108" s="204"/>
      <c r="BWO108" s="205"/>
      <c r="BWP108" s="72"/>
      <c r="BWQ108" s="70"/>
      <c r="BWR108" s="73"/>
      <c r="BWS108" s="74"/>
      <c r="BWT108" s="74"/>
      <c r="BWU108" s="62"/>
      <c r="BWV108" s="75"/>
      <c r="BWW108" s="76"/>
      <c r="BWX108" s="216"/>
      <c r="BWY108" s="75"/>
      <c r="BWZ108" s="75"/>
      <c r="BXA108" s="204"/>
      <c r="BXB108" s="205"/>
      <c r="BXC108" s="72"/>
      <c r="BXD108" s="70"/>
      <c r="BXE108" s="73"/>
      <c r="BXF108" s="74"/>
      <c r="BXG108" s="74"/>
      <c r="BXH108" s="62"/>
      <c r="BXI108" s="75"/>
      <c r="BXJ108" s="76"/>
      <c r="BXK108" s="216"/>
      <c r="BXL108" s="75"/>
      <c r="BXM108" s="75"/>
      <c r="BXN108" s="204"/>
      <c r="BXO108" s="205"/>
      <c r="BXP108" s="72"/>
      <c r="BXQ108" s="70"/>
      <c r="BXR108" s="73"/>
      <c r="BXS108" s="74"/>
      <c r="BXT108" s="74"/>
      <c r="BXU108" s="62"/>
      <c r="BXV108" s="75"/>
      <c r="BXW108" s="76"/>
      <c r="BXX108" s="216"/>
      <c r="BXY108" s="75"/>
      <c r="BXZ108" s="75"/>
      <c r="BYA108" s="204"/>
      <c r="BYB108" s="205"/>
      <c r="BYC108" s="72"/>
      <c r="BYD108" s="70"/>
      <c r="BYE108" s="73"/>
      <c r="BYF108" s="74"/>
      <c r="BYG108" s="74"/>
      <c r="BYH108" s="62"/>
      <c r="BYI108" s="75"/>
      <c r="BYJ108" s="76"/>
      <c r="BYK108" s="216"/>
      <c r="BYL108" s="75"/>
      <c r="BYM108" s="75"/>
      <c r="BYN108" s="204"/>
      <c r="BYO108" s="205"/>
      <c r="BYP108" s="72"/>
      <c r="BYQ108" s="70"/>
      <c r="BYR108" s="73"/>
      <c r="BYS108" s="74"/>
      <c r="BYT108" s="74"/>
      <c r="BYU108" s="62"/>
      <c r="BYV108" s="75"/>
      <c r="BYW108" s="76"/>
      <c r="BYX108" s="216"/>
      <c r="BYY108" s="75"/>
      <c r="BYZ108" s="75"/>
      <c r="BZA108" s="204"/>
      <c r="BZB108" s="205"/>
      <c r="BZC108" s="72"/>
      <c r="BZD108" s="70"/>
      <c r="BZE108" s="73"/>
      <c r="BZF108" s="74"/>
      <c r="BZG108" s="74"/>
      <c r="BZH108" s="62"/>
      <c r="BZI108" s="75"/>
      <c r="BZJ108" s="76"/>
      <c r="BZK108" s="216"/>
      <c r="BZL108" s="75"/>
      <c r="BZM108" s="75"/>
      <c r="BZN108" s="204"/>
      <c r="BZO108" s="205"/>
      <c r="BZP108" s="72"/>
      <c r="BZQ108" s="70"/>
      <c r="BZR108" s="73"/>
      <c r="BZS108" s="74"/>
      <c r="BZT108" s="74"/>
      <c r="BZU108" s="62"/>
      <c r="BZV108" s="75"/>
      <c r="BZW108" s="76"/>
      <c r="BZX108" s="216"/>
      <c r="BZY108" s="75"/>
      <c r="BZZ108" s="75"/>
      <c r="CAA108" s="204"/>
      <c r="CAB108" s="205"/>
      <c r="CAC108" s="72"/>
      <c r="CAD108" s="70"/>
      <c r="CAE108" s="73"/>
      <c r="CAF108" s="74"/>
      <c r="CAG108" s="74"/>
      <c r="CAH108" s="62"/>
      <c r="CAI108" s="75"/>
      <c r="CAJ108" s="76"/>
      <c r="CAK108" s="216"/>
      <c r="CAL108" s="75"/>
      <c r="CAM108" s="75"/>
      <c r="CAN108" s="204"/>
      <c r="CAO108" s="205"/>
      <c r="CAP108" s="72"/>
      <c r="CAQ108" s="70"/>
      <c r="CAR108" s="73"/>
      <c r="CAS108" s="74"/>
      <c r="CAT108" s="74"/>
      <c r="CAU108" s="62"/>
      <c r="CAV108" s="75"/>
      <c r="CAW108" s="76"/>
      <c r="CAX108" s="216"/>
      <c r="CAY108" s="75"/>
      <c r="CAZ108" s="75"/>
      <c r="CBA108" s="204"/>
      <c r="CBB108" s="205"/>
      <c r="CBC108" s="72"/>
      <c r="CBD108" s="70"/>
      <c r="CBE108" s="73"/>
      <c r="CBF108" s="74"/>
      <c r="CBG108" s="74"/>
      <c r="CBH108" s="62"/>
      <c r="CBI108" s="75"/>
      <c r="CBJ108" s="76"/>
      <c r="CBK108" s="216"/>
      <c r="CBL108" s="75"/>
      <c r="CBM108" s="75"/>
      <c r="CBN108" s="204"/>
      <c r="CBO108" s="205"/>
      <c r="CBP108" s="72"/>
      <c r="CBQ108" s="70"/>
      <c r="CBR108" s="73"/>
      <c r="CBS108" s="74"/>
      <c r="CBT108" s="74"/>
      <c r="CBU108" s="62"/>
      <c r="CBV108" s="75"/>
      <c r="CBW108" s="76"/>
      <c r="CBX108" s="216"/>
      <c r="CBY108" s="75"/>
      <c r="CBZ108" s="75"/>
      <c r="CCA108" s="204"/>
      <c r="CCB108" s="205"/>
      <c r="CCC108" s="72"/>
      <c r="CCD108" s="70"/>
      <c r="CCE108" s="73"/>
      <c r="CCF108" s="74"/>
      <c r="CCG108" s="74"/>
      <c r="CCH108" s="62"/>
      <c r="CCI108" s="75"/>
      <c r="CCJ108" s="76"/>
      <c r="CCK108" s="216"/>
      <c r="CCL108" s="75"/>
      <c r="CCM108" s="75"/>
      <c r="CCN108" s="204"/>
      <c r="CCO108" s="205"/>
      <c r="CCP108" s="72"/>
      <c r="CCQ108" s="70"/>
      <c r="CCR108" s="73"/>
      <c r="CCS108" s="74"/>
      <c r="CCT108" s="74"/>
      <c r="CCU108" s="62"/>
      <c r="CCV108" s="75"/>
      <c r="CCW108" s="76"/>
      <c r="CCX108" s="216"/>
      <c r="CCY108" s="75"/>
      <c r="CCZ108" s="75"/>
      <c r="CDA108" s="204"/>
      <c r="CDB108" s="205"/>
      <c r="CDC108" s="72"/>
      <c r="CDD108" s="70"/>
      <c r="CDE108" s="73"/>
      <c r="CDF108" s="74"/>
      <c r="CDG108" s="74"/>
      <c r="CDH108" s="62"/>
      <c r="CDI108" s="75"/>
      <c r="CDJ108" s="76"/>
      <c r="CDK108" s="216"/>
      <c r="CDL108" s="75"/>
      <c r="CDM108" s="75"/>
      <c r="CDN108" s="204"/>
      <c r="CDO108" s="205"/>
      <c r="CDP108" s="72"/>
      <c r="CDQ108" s="70"/>
      <c r="CDR108" s="73"/>
      <c r="CDS108" s="74"/>
      <c r="CDT108" s="74"/>
      <c r="CDU108" s="62"/>
      <c r="CDV108" s="75"/>
      <c r="CDW108" s="76"/>
      <c r="CDX108" s="216"/>
      <c r="CDY108" s="75"/>
      <c r="CDZ108" s="75"/>
      <c r="CEA108" s="204"/>
      <c r="CEB108" s="205"/>
      <c r="CEC108" s="72"/>
      <c r="CED108" s="70"/>
      <c r="CEE108" s="73"/>
      <c r="CEF108" s="74"/>
      <c r="CEG108" s="74"/>
      <c r="CEH108" s="62"/>
      <c r="CEI108" s="75"/>
      <c r="CEJ108" s="76"/>
      <c r="CEK108" s="216"/>
      <c r="CEL108" s="75"/>
      <c r="CEM108" s="75"/>
      <c r="CEN108" s="204"/>
      <c r="CEO108" s="205"/>
      <c r="CEP108" s="72"/>
      <c r="CEQ108" s="70"/>
      <c r="CER108" s="73"/>
      <c r="CES108" s="74"/>
      <c r="CET108" s="74"/>
      <c r="CEU108" s="62"/>
      <c r="CEV108" s="75"/>
      <c r="CEW108" s="76"/>
      <c r="CEX108" s="216"/>
      <c r="CEY108" s="75"/>
      <c r="CEZ108" s="75"/>
      <c r="CFA108" s="204"/>
      <c r="CFB108" s="205"/>
      <c r="CFC108" s="72"/>
      <c r="CFD108" s="70"/>
      <c r="CFE108" s="73"/>
      <c r="CFF108" s="74"/>
      <c r="CFG108" s="74"/>
      <c r="CFH108" s="62"/>
      <c r="CFI108" s="75"/>
      <c r="CFJ108" s="76"/>
      <c r="CFK108" s="216"/>
      <c r="CFL108" s="75"/>
      <c r="CFM108" s="75"/>
      <c r="CFN108" s="204"/>
      <c r="CFO108" s="205"/>
      <c r="CFP108" s="72"/>
      <c r="CFQ108" s="70"/>
      <c r="CFR108" s="73"/>
      <c r="CFS108" s="74"/>
      <c r="CFT108" s="74"/>
      <c r="CFU108" s="62"/>
      <c r="CFV108" s="75"/>
      <c r="CFW108" s="76"/>
      <c r="CFX108" s="216"/>
      <c r="CFY108" s="75"/>
      <c r="CFZ108" s="75"/>
      <c r="CGA108" s="204"/>
      <c r="CGB108" s="205"/>
      <c r="CGC108" s="72"/>
      <c r="CGD108" s="70"/>
      <c r="CGE108" s="73"/>
      <c r="CGF108" s="74"/>
      <c r="CGG108" s="74"/>
      <c r="CGH108" s="62"/>
      <c r="CGI108" s="75"/>
      <c r="CGJ108" s="76"/>
      <c r="CGK108" s="216"/>
      <c r="CGL108" s="75"/>
      <c r="CGM108" s="75"/>
      <c r="CGN108" s="204"/>
      <c r="CGO108" s="205"/>
      <c r="CGP108" s="72"/>
      <c r="CGQ108" s="70"/>
      <c r="CGR108" s="73"/>
      <c r="CGS108" s="74"/>
      <c r="CGT108" s="74"/>
      <c r="CGU108" s="62"/>
      <c r="CGV108" s="75"/>
      <c r="CGW108" s="76"/>
      <c r="CGX108" s="216"/>
      <c r="CGY108" s="75"/>
      <c r="CGZ108" s="75"/>
      <c r="CHA108" s="204"/>
      <c r="CHB108" s="205"/>
      <c r="CHC108" s="72"/>
      <c r="CHD108" s="70"/>
      <c r="CHE108" s="73"/>
      <c r="CHF108" s="74"/>
      <c r="CHG108" s="74"/>
      <c r="CHH108" s="62"/>
      <c r="CHI108" s="75"/>
      <c r="CHJ108" s="76"/>
      <c r="CHK108" s="216"/>
      <c r="CHL108" s="75"/>
      <c r="CHM108" s="75"/>
      <c r="CHN108" s="204"/>
      <c r="CHO108" s="205"/>
      <c r="CHP108" s="72"/>
      <c r="CHQ108" s="70"/>
      <c r="CHR108" s="73"/>
      <c r="CHS108" s="74"/>
      <c r="CHT108" s="74"/>
      <c r="CHU108" s="62"/>
      <c r="CHV108" s="75"/>
      <c r="CHW108" s="76"/>
      <c r="CHX108" s="216"/>
      <c r="CHY108" s="75"/>
      <c r="CHZ108" s="75"/>
      <c r="CIA108" s="204"/>
      <c r="CIB108" s="205"/>
      <c r="CIC108" s="72"/>
      <c r="CID108" s="70"/>
      <c r="CIE108" s="73"/>
      <c r="CIF108" s="74"/>
      <c r="CIG108" s="74"/>
      <c r="CIH108" s="62"/>
      <c r="CII108" s="75"/>
      <c r="CIJ108" s="76"/>
      <c r="CIK108" s="216"/>
      <c r="CIL108" s="75"/>
      <c r="CIM108" s="75"/>
      <c r="CIN108" s="204"/>
      <c r="CIO108" s="205"/>
      <c r="CIP108" s="72"/>
      <c r="CIQ108" s="70"/>
      <c r="CIR108" s="73"/>
      <c r="CIS108" s="74"/>
      <c r="CIT108" s="74"/>
      <c r="CIU108" s="62"/>
      <c r="CIV108" s="75"/>
      <c r="CIW108" s="76"/>
      <c r="CIX108" s="216"/>
      <c r="CIY108" s="75"/>
      <c r="CIZ108" s="75"/>
      <c r="CJA108" s="204"/>
      <c r="CJB108" s="205"/>
      <c r="CJC108" s="72"/>
      <c r="CJD108" s="70"/>
      <c r="CJE108" s="73"/>
      <c r="CJF108" s="74"/>
      <c r="CJG108" s="74"/>
      <c r="CJH108" s="62"/>
      <c r="CJI108" s="75"/>
      <c r="CJJ108" s="76"/>
      <c r="CJK108" s="216"/>
      <c r="CJL108" s="75"/>
      <c r="CJM108" s="75"/>
      <c r="CJN108" s="204"/>
      <c r="CJO108" s="205"/>
      <c r="CJP108" s="72"/>
      <c r="CJQ108" s="70"/>
      <c r="CJR108" s="73"/>
      <c r="CJS108" s="74"/>
      <c r="CJT108" s="74"/>
      <c r="CJU108" s="62"/>
      <c r="CJV108" s="75"/>
      <c r="CJW108" s="76"/>
      <c r="CJX108" s="216"/>
      <c r="CJY108" s="75"/>
      <c r="CJZ108" s="75"/>
      <c r="CKA108" s="204"/>
      <c r="CKB108" s="205"/>
      <c r="CKC108" s="72"/>
      <c r="CKD108" s="70"/>
      <c r="CKE108" s="73"/>
      <c r="CKF108" s="74"/>
      <c r="CKG108" s="74"/>
      <c r="CKH108" s="62"/>
      <c r="CKI108" s="75"/>
      <c r="CKJ108" s="76"/>
      <c r="CKK108" s="216"/>
      <c r="CKL108" s="75"/>
      <c r="CKM108" s="75"/>
      <c r="CKN108" s="204"/>
      <c r="CKO108" s="205"/>
      <c r="CKP108" s="72"/>
      <c r="CKQ108" s="70"/>
      <c r="CKR108" s="73"/>
      <c r="CKS108" s="74"/>
      <c r="CKT108" s="74"/>
      <c r="CKU108" s="62"/>
      <c r="CKV108" s="75"/>
      <c r="CKW108" s="76"/>
      <c r="CKX108" s="216"/>
      <c r="CKY108" s="75"/>
      <c r="CKZ108" s="75"/>
      <c r="CLA108" s="204"/>
      <c r="CLB108" s="205"/>
      <c r="CLC108" s="72"/>
      <c r="CLD108" s="70"/>
      <c r="CLE108" s="73"/>
      <c r="CLF108" s="74"/>
      <c r="CLG108" s="74"/>
      <c r="CLH108" s="62"/>
      <c r="CLI108" s="75"/>
      <c r="CLJ108" s="76"/>
      <c r="CLK108" s="216"/>
      <c r="CLL108" s="75"/>
      <c r="CLM108" s="75"/>
      <c r="CLN108" s="204"/>
      <c r="CLO108" s="205"/>
      <c r="CLP108" s="72"/>
      <c r="CLQ108" s="70"/>
      <c r="CLR108" s="73"/>
      <c r="CLS108" s="74"/>
      <c r="CLT108" s="74"/>
      <c r="CLU108" s="62"/>
      <c r="CLV108" s="75"/>
      <c r="CLW108" s="76"/>
      <c r="CLX108" s="216"/>
      <c r="CLY108" s="75"/>
      <c r="CLZ108" s="75"/>
      <c r="CMA108" s="204"/>
      <c r="CMB108" s="205"/>
      <c r="CMC108" s="72"/>
      <c r="CMD108" s="70"/>
      <c r="CME108" s="73"/>
      <c r="CMF108" s="74"/>
      <c r="CMG108" s="74"/>
      <c r="CMH108" s="62"/>
      <c r="CMI108" s="75"/>
      <c r="CMJ108" s="76"/>
      <c r="CMK108" s="216"/>
      <c r="CML108" s="75"/>
      <c r="CMM108" s="75"/>
      <c r="CMN108" s="204"/>
      <c r="CMO108" s="205"/>
      <c r="CMP108" s="72"/>
      <c r="CMQ108" s="70"/>
      <c r="CMR108" s="73"/>
      <c r="CMS108" s="74"/>
      <c r="CMT108" s="74"/>
      <c r="CMU108" s="62"/>
      <c r="CMV108" s="75"/>
      <c r="CMW108" s="76"/>
      <c r="CMX108" s="216"/>
      <c r="CMY108" s="75"/>
      <c r="CMZ108" s="75"/>
      <c r="CNA108" s="204"/>
      <c r="CNB108" s="205"/>
      <c r="CNC108" s="72"/>
      <c r="CND108" s="70"/>
      <c r="CNE108" s="73"/>
      <c r="CNF108" s="74"/>
      <c r="CNG108" s="74"/>
      <c r="CNH108" s="62"/>
      <c r="CNI108" s="75"/>
      <c r="CNJ108" s="76"/>
      <c r="CNK108" s="216"/>
      <c r="CNL108" s="75"/>
      <c r="CNM108" s="75"/>
      <c r="CNN108" s="204"/>
      <c r="CNO108" s="205"/>
      <c r="CNP108" s="72"/>
      <c r="CNQ108" s="70"/>
      <c r="CNR108" s="73"/>
      <c r="CNS108" s="74"/>
      <c r="CNT108" s="74"/>
      <c r="CNU108" s="62"/>
      <c r="CNV108" s="75"/>
      <c r="CNW108" s="76"/>
      <c r="CNX108" s="216"/>
      <c r="CNY108" s="75"/>
      <c r="CNZ108" s="75"/>
      <c r="COA108" s="204"/>
      <c r="COB108" s="205"/>
      <c r="COC108" s="72"/>
      <c r="COD108" s="70"/>
      <c r="COE108" s="73"/>
      <c r="COF108" s="74"/>
      <c r="COG108" s="74"/>
      <c r="COH108" s="62"/>
      <c r="COI108" s="75"/>
      <c r="COJ108" s="76"/>
      <c r="COK108" s="216"/>
      <c r="COL108" s="75"/>
      <c r="COM108" s="75"/>
      <c r="CON108" s="204"/>
      <c r="COO108" s="205"/>
      <c r="COP108" s="72"/>
      <c r="COQ108" s="70"/>
      <c r="COR108" s="73"/>
      <c r="COS108" s="74"/>
      <c r="COT108" s="74"/>
      <c r="COU108" s="62"/>
      <c r="COV108" s="75"/>
      <c r="COW108" s="76"/>
      <c r="COX108" s="216"/>
      <c r="COY108" s="75"/>
      <c r="COZ108" s="75"/>
      <c r="CPA108" s="204"/>
      <c r="CPB108" s="205"/>
      <c r="CPC108" s="72"/>
      <c r="CPD108" s="70"/>
      <c r="CPE108" s="73"/>
      <c r="CPF108" s="74"/>
      <c r="CPG108" s="74"/>
      <c r="CPH108" s="62"/>
      <c r="CPI108" s="75"/>
      <c r="CPJ108" s="76"/>
      <c r="CPK108" s="216"/>
      <c r="CPL108" s="75"/>
      <c r="CPM108" s="75"/>
      <c r="CPN108" s="204"/>
      <c r="CPO108" s="205"/>
      <c r="CPP108" s="72"/>
      <c r="CPQ108" s="70"/>
      <c r="CPR108" s="73"/>
      <c r="CPS108" s="74"/>
      <c r="CPT108" s="74"/>
      <c r="CPU108" s="62"/>
      <c r="CPV108" s="75"/>
      <c r="CPW108" s="76"/>
      <c r="CPX108" s="216"/>
      <c r="CPY108" s="75"/>
      <c r="CPZ108" s="75"/>
      <c r="CQA108" s="204"/>
      <c r="CQB108" s="205"/>
      <c r="CQC108" s="72"/>
      <c r="CQD108" s="70"/>
      <c r="CQE108" s="73"/>
      <c r="CQF108" s="74"/>
      <c r="CQG108" s="74"/>
      <c r="CQH108" s="62"/>
      <c r="CQI108" s="75"/>
      <c r="CQJ108" s="76"/>
      <c r="CQK108" s="216"/>
      <c r="CQL108" s="75"/>
      <c r="CQM108" s="75"/>
      <c r="CQN108" s="204"/>
      <c r="CQO108" s="205"/>
      <c r="CQP108" s="72"/>
      <c r="CQQ108" s="70"/>
      <c r="CQR108" s="73"/>
      <c r="CQS108" s="74"/>
      <c r="CQT108" s="74"/>
      <c r="CQU108" s="62"/>
      <c r="CQV108" s="75"/>
      <c r="CQW108" s="76"/>
      <c r="CQX108" s="216"/>
      <c r="CQY108" s="75"/>
      <c r="CQZ108" s="75"/>
      <c r="CRA108" s="204"/>
      <c r="CRB108" s="205"/>
      <c r="CRC108" s="72"/>
      <c r="CRD108" s="70"/>
      <c r="CRE108" s="73"/>
      <c r="CRF108" s="74"/>
      <c r="CRG108" s="74"/>
      <c r="CRH108" s="62"/>
      <c r="CRI108" s="75"/>
      <c r="CRJ108" s="76"/>
      <c r="CRK108" s="216"/>
      <c r="CRL108" s="75"/>
      <c r="CRM108" s="75"/>
      <c r="CRN108" s="204"/>
      <c r="CRO108" s="205"/>
      <c r="CRP108" s="72"/>
      <c r="CRQ108" s="70"/>
      <c r="CRR108" s="73"/>
      <c r="CRS108" s="74"/>
      <c r="CRT108" s="74"/>
      <c r="CRU108" s="62"/>
      <c r="CRV108" s="75"/>
      <c r="CRW108" s="76"/>
      <c r="CRX108" s="216"/>
      <c r="CRY108" s="75"/>
      <c r="CRZ108" s="75"/>
      <c r="CSA108" s="204"/>
      <c r="CSB108" s="205"/>
      <c r="CSC108" s="72"/>
      <c r="CSD108" s="70"/>
      <c r="CSE108" s="73"/>
      <c r="CSF108" s="74"/>
      <c r="CSG108" s="74"/>
      <c r="CSH108" s="62"/>
      <c r="CSI108" s="75"/>
      <c r="CSJ108" s="76"/>
      <c r="CSK108" s="216"/>
      <c r="CSL108" s="75"/>
      <c r="CSM108" s="75"/>
      <c r="CSN108" s="204"/>
      <c r="CSO108" s="205"/>
      <c r="CSP108" s="72"/>
      <c r="CSQ108" s="70"/>
      <c r="CSR108" s="73"/>
      <c r="CSS108" s="74"/>
      <c r="CST108" s="74"/>
      <c r="CSU108" s="62"/>
      <c r="CSV108" s="75"/>
      <c r="CSW108" s="76"/>
      <c r="CSX108" s="216"/>
      <c r="CSY108" s="75"/>
      <c r="CSZ108" s="75"/>
      <c r="CTA108" s="204"/>
      <c r="CTB108" s="205"/>
      <c r="CTC108" s="72"/>
      <c r="CTD108" s="70"/>
      <c r="CTE108" s="73"/>
      <c r="CTF108" s="74"/>
      <c r="CTG108" s="74"/>
      <c r="CTH108" s="62"/>
      <c r="CTI108" s="75"/>
      <c r="CTJ108" s="76"/>
      <c r="CTK108" s="216"/>
      <c r="CTL108" s="75"/>
      <c r="CTM108" s="75"/>
      <c r="CTN108" s="204"/>
      <c r="CTO108" s="205"/>
      <c r="CTP108" s="72"/>
      <c r="CTQ108" s="70"/>
      <c r="CTR108" s="73"/>
      <c r="CTS108" s="74"/>
      <c r="CTT108" s="74"/>
      <c r="CTU108" s="62"/>
      <c r="CTV108" s="75"/>
      <c r="CTW108" s="76"/>
      <c r="CTX108" s="216"/>
      <c r="CTY108" s="75"/>
      <c r="CTZ108" s="75"/>
      <c r="CUA108" s="204"/>
      <c r="CUB108" s="205"/>
      <c r="CUC108" s="72"/>
      <c r="CUD108" s="70"/>
      <c r="CUE108" s="73"/>
      <c r="CUF108" s="74"/>
      <c r="CUG108" s="74"/>
      <c r="CUH108" s="62"/>
      <c r="CUI108" s="75"/>
      <c r="CUJ108" s="76"/>
      <c r="CUK108" s="216"/>
      <c r="CUL108" s="75"/>
      <c r="CUM108" s="75"/>
      <c r="CUN108" s="204"/>
      <c r="CUO108" s="205"/>
      <c r="CUP108" s="72"/>
      <c r="CUQ108" s="70"/>
      <c r="CUR108" s="73"/>
      <c r="CUS108" s="74"/>
      <c r="CUT108" s="74"/>
      <c r="CUU108" s="62"/>
      <c r="CUV108" s="75"/>
      <c r="CUW108" s="76"/>
      <c r="CUX108" s="216"/>
      <c r="CUY108" s="75"/>
      <c r="CUZ108" s="75"/>
      <c r="CVA108" s="204"/>
      <c r="CVB108" s="205"/>
      <c r="CVC108" s="72"/>
      <c r="CVD108" s="70"/>
      <c r="CVE108" s="73"/>
      <c r="CVF108" s="74"/>
      <c r="CVG108" s="74"/>
      <c r="CVH108" s="62"/>
      <c r="CVI108" s="75"/>
      <c r="CVJ108" s="76"/>
      <c r="CVK108" s="216"/>
      <c r="CVL108" s="75"/>
      <c r="CVM108" s="75"/>
      <c r="CVN108" s="204"/>
      <c r="CVO108" s="205"/>
      <c r="CVP108" s="72"/>
      <c r="CVQ108" s="70"/>
      <c r="CVR108" s="73"/>
      <c r="CVS108" s="74"/>
      <c r="CVT108" s="74"/>
      <c r="CVU108" s="62"/>
      <c r="CVV108" s="75"/>
      <c r="CVW108" s="76"/>
      <c r="CVX108" s="216"/>
      <c r="CVY108" s="75"/>
      <c r="CVZ108" s="75"/>
      <c r="CWA108" s="204"/>
      <c r="CWB108" s="205"/>
      <c r="CWC108" s="72"/>
      <c r="CWD108" s="70"/>
      <c r="CWE108" s="73"/>
      <c r="CWF108" s="74"/>
      <c r="CWG108" s="74"/>
      <c r="CWH108" s="62"/>
      <c r="CWI108" s="75"/>
      <c r="CWJ108" s="76"/>
      <c r="CWK108" s="216"/>
      <c r="CWL108" s="75"/>
      <c r="CWM108" s="75"/>
      <c r="CWN108" s="204"/>
      <c r="CWO108" s="205"/>
      <c r="CWP108" s="72"/>
      <c r="CWQ108" s="70"/>
      <c r="CWR108" s="73"/>
      <c r="CWS108" s="74"/>
      <c r="CWT108" s="74"/>
      <c r="CWU108" s="62"/>
      <c r="CWV108" s="75"/>
      <c r="CWW108" s="76"/>
      <c r="CWX108" s="216"/>
      <c r="CWY108" s="75"/>
      <c r="CWZ108" s="75"/>
      <c r="CXA108" s="204"/>
      <c r="CXB108" s="205"/>
      <c r="CXC108" s="72"/>
      <c r="CXD108" s="70"/>
      <c r="CXE108" s="73"/>
      <c r="CXF108" s="74"/>
      <c r="CXG108" s="74"/>
      <c r="CXH108" s="62"/>
      <c r="CXI108" s="75"/>
      <c r="CXJ108" s="76"/>
      <c r="CXK108" s="216"/>
      <c r="CXL108" s="75"/>
      <c r="CXM108" s="75"/>
      <c r="CXN108" s="204"/>
      <c r="CXO108" s="205"/>
      <c r="CXP108" s="72"/>
      <c r="CXQ108" s="70"/>
      <c r="CXR108" s="73"/>
      <c r="CXS108" s="74"/>
      <c r="CXT108" s="74"/>
      <c r="CXU108" s="62"/>
      <c r="CXV108" s="75"/>
      <c r="CXW108" s="76"/>
      <c r="CXX108" s="216"/>
      <c r="CXY108" s="75"/>
      <c r="CXZ108" s="75"/>
      <c r="CYA108" s="204"/>
      <c r="CYB108" s="205"/>
      <c r="CYC108" s="72"/>
      <c r="CYD108" s="70"/>
      <c r="CYE108" s="73"/>
      <c r="CYF108" s="74"/>
      <c r="CYG108" s="74"/>
      <c r="CYH108" s="62"/>
      <c r="CYI108" s="75"/>
      <c r="CYJ108" s="76"/>
      <c r="CYK108" s="216"/>
      <c r="CYL108" s="75"/>
      <c r="CYM108" s="75"/>
      <c r="CYN108" s="204"/>
      <c r="CYO108" s="205"/>
      <c r="CYP108" s="72"/>
      <c r="CYQ108" s="70"/>
      <c r="CYR108" s="73"/>
      <c r="CYS108" s="74"/>
      <c r="CYT108" s="74"/>
      <c r="CYU108" s="62"/>
      <c r="CYV108" s="75"/>
      <c r="CYW108" s="76"/>
      <c r="CYX108" s="216"/>
      <c r="CYY108" s="75"/>
      <c r="CYZ108" s="75"/>
      <c r="CZA108" s="204"/>
      <c r="CZB108" s="205"/>
      <c r="CZC108" s="72"/>
      <c r="CZD108" s="70"/>
      <c r="CZE108" s="73"/>
      <c r="CZF108" s="74"/>
      <c r="CZG108" s="74"/>
      <c r="CZH108" s="62"/>
      <c r="CZI108" s="75"/>
      <c r="CZJ108" s="76"/>
      <c r="CZK108" s="216"/>
      <c r="CZL108" s="75"/>
      <c r="CZM108" s="75"/>
      <c r="CZN108" s="204"/>
      <c r="CZO108" s="205"/>
      <c r="CZP108" s="72"/>
      <c r="CZQ108" s="70"/>
      <c r="CZR108" s="73"/>
      <c r="CZS108" s="74"/>
      <c r="CZT108" s="74"/>
      <c r="CZU108" s="62"/>
      <c r="CZV108" s="75"/>
      <c r="CZW108" s="76"/>
      <c r="CZX108" s="216"/>
      <c r="CZY108" s="75"/>
      <c r="CZZ108" s="75"/>
      <c r="DAA108" s="204"/>
      <c r="DAB108" s="205"/>
      <c r="DAC108" s="72"/>
      <c r="DAD108" s="70"/>
      <c r="DAE108" s="73"/>
      <c r="DAF108" s="74"/>
      <c r="DAG108" s="74"/>
      <c r="DAH108" s="62"/>
      <c r="DAI108" s="75"/>
      <c r="DAJ108" s="76"/>
      <c r="DAK108" s="216"/>
      <c r="DAL108" s="75"/>
      <c r="DAM108" s="75"/>
      <c r="DAN108" s="204"/>
      <c r="DAO108" s="205"/>
      <c r="DAP108" s="72"/>
      <c r="DAQ108" s="70"/>
      <c r="DAR108" s="73"/>
      <c r="DAS108" s="74"/>
      <c r="DAT108" s="74"/>
      <c r="DAU108" s="62"/>
      <c r="DAV108" s="75"/>
      <c r="DAW108" s="76"/>
      <c r="DAX108" s="216"/>
      <c r="DAY108" s="75"/>
      <c r="DAZ108" s="75"/>
      <c r="DBA108" s="204"/>
      <c r="DBB108" s="205"/>
      <c r="DBC108" s="72"/>
      <c r="DBD108" s="70"/>
      <c r="DBE108" s="73"/>
      <c r="DBF108" s="74"/>
      <c r="DBG108" s="74"/>
      <c r="DBH108" s="62"/>
      <c r="DBI108" s="75"/>
      <c r="DBJ108" s="76"/>
      <c r="DBK108" s="216"/>
      <c r="DBL108" s="75"/>
      <c r="DBM108" s="75"/>
      <c r="DBN108" s="204"/>
      <c r="DBO108" s="205"/>
      <c r="DBP108" s="72"/>
      <c r="DBQ108" s="70"/>
      <c r="DBR108" s="73"/>
      <c r="DBS108" s="74"/>
      <c r="DBT108" s="74"/>
      <c r="DBU108" s="62"/>
      <c r="DBV108" s="75"/>
      <c r="DBW108" s="76"/>
      <c r="DBX108" s="216"/>
      <c r="DBY108" s="75"/>
      <c r="DBZ108" s="75"/>
      <c r="DCA108" s="204"/>
      <c r="DCB108" s="205"/>
      <c r="DCC108" s="72"/>
      <c r="DCD108" s="70"/>
      <c r="DCE108" s="73"/>
      <c r="DCF108" s="74"/>
      <c r="DCG108" s="74"/>
      <c r="DCH108" s="62"/>
      <c r="DCI108" s="75"/>
      <c r="DCJ108" s="76"/>
      <c r="DCK108" s="216"/>
      <c r="DCL108" s="75"/>
      <c r="DCM108" s="75"/>
      <c r="DCN108" s="204"/>
      <c r="DCO108" s="205"/>
      <c r="DCP108" s="72"/>
      <c r="DCQ108" s="70"/>
      <c r="DCR108" s="73"/>
      <c r="DCS108" s="74"/>
      <c r="DCT108" s="74"/>
      <c r="DCU108" s="62"/>
      <c r="DCV108" s="75"/>
      <c r="DCW108" s="76"/>
      <c r="DCX108" s="216"/>
      <c r="DCY108" s="75"/>
      <c r="DCZ108" s="75"/>
      <c r="DDA108" s="204"/>
      <c r="DDB108" s="205"/>
      <c r="DDC108" s="72"/>
      <c r="DDD108" s="70"/>
      <c r="DDE108" s="73"/>
      <c r="DDF108" s="74"/>
      <c r="DDG108" s="74"/>
      <c r="DDH108" s="62"/>
      <c r="DDI108" s="75"/>
      <c r="DDJ108" s="76"/>
      <c r="DDK108" s="216"/>
      <c r="DDL108" s="75"/>
      <c r="DDM108" s="75"/>
      <c r="DDN108" s="204"/>
      <c r="DDO108" s="205"/>
      <c r="DDP108" s="72"/>
      <c r="DDQ108" s="70"/>
      <c r="DDR108" s="73"/>
      <c r="DDS108" s="74"/>
      <c r="DDT108" s="74"/>
      <c r="DDU108" s="62"/>
      <c r="DDV108" s="75"/>
      <c r="DDW108" s="76"/>
      <c r="DDX108" s="216"/>
      <c r="DDY108" s="75"/>
      <c r="DDZ108" s="75"/>
      <c r="DEA108" s="204"/>
      <c r="DEB108" s="205"/>
      <c r="DEC108" s="72"/>
      <c r="DED108" s="70"/>
      <c r="DEE108" s="73"/>
      <c r="DEF108" s="74"/>
      <c r="DEG108" s="74"/>
      <c r="DEH108" s="62"/>
      <c r="DEI108" s="75"/>
      <c r="DEJ108" s="76"/>
      <c r="DEK108" s="216"/>
      <c r="DEL108" s="75"/>
      <c r="DEM108" s="75"/>
      <c r="DEN108" s="204"/>
      <c r="DEO108" s="205"/>
      <c r="DEP108" s="72"/>
      <c r="DEQ108" s="70"/>
      <c r="DER108" s="73"/>
      <c r="DES108" s="74"/>
      <c r="DET108" s="74"/>
      <c r="DEU108" s="62"/>
      <c r="DEV108" s="75"/>
      <c r="DEW108" s="76"/>
      <c r="DEX108" s="216"/>
      <c r="DEY108" s="75"/>
      <c r="DEZ108" s="75"/>
      <c r="DFA108" s="204"/>
      <c r="DFB108" s="205"/>
      <c r="DFC108" s="72"/>
      <c r="DFD108" s="70"/>
      <c r="DFE108" s="73"/>
      <c r="DFF108" s="74"/>
      <c r="DFG108" s="74"/>
      <c r="DFH108" s="62"/>
      <c r="DFI108" s="75"/>
      <c r="DFJ108" s="76"/>
      <c r="DFK108" s="216"/>
      <c r="DFL108" s="75"/>
      <c r="DFM108" s="75"/>
      <c r="DFN108" s="204"/>
      <c r="DFO108" s="205"/>
      <c r="DFP108" s="72"/>
      <c r="DFQ108" s="70"/>
      <c r="DFR108" s="73"/>
      <c r="DFS108" s="74"/>
      <c r="DFT108" s="74"/>
      <c r="DFU108" s="62"/>
      <c r="DFV108" s="75"/>
      <c r="DFW108" s="76"/>
      <c r="DFX108" s="216"/>
      <c r="DFY108" s="75"/>
      <c r="DFZ108" s="75"/>
      <c r="DGA108" s="204"/>
      <c r="DGB108" s="205"/>
      <c r="DGC108" s="72"/>
      <c r="DGD108" s="70"/>
      <c r="DGE108" s="73"/>
      <c r="DGF108" s="74"/>
      <c r="DGG108" s="74"/>
      <c r="DGH108" s="62"/>
      <c r="DGI108" s="75"/>
      <c r="DGJ108" s="76"/>
      <c r="DGK108" s="216"/>
      <c r="DGL108" s="75"/>
      <c r="DGM108" s="75"/>
      <c r="DGN108" s="204"/>
      <c r="DGO108" s="205"/>
      <c r="DGP108" s="72"/>
      <c r="DGQ108" s="70"/>
      <c r="DGR108" s="73"/>
      <c r="DGS108" s="74"/>
      <c r="DGT108" s="74"/>
      <c r="DGU108" s="62"/>
      <c r="DGV108" s="75"/>
      <c r="DGW108" s="76"/>
      <c r="DGX108" s="216"/>
      <c r="DGY108" s="75"/>
      <c r="DGZ108" s="75"/>
      <c r="DHA108" s="204"/>
      <c r="DHB108" s="205"/>
      <c r="DHC108" s="72"/>
      <c r="DHD108" s="70"/>
      <c r="DHE108" s="73"/>
      <c r="DHF108" s="74"/>
      <c r="DHG108" s="74"/>
      <c r="DHH108" s="62"/>
      <c r="DHI108" s="75"/>
      <c r="DHJ108" s="76"/>
      <c r="DHK108" s="216"/>
      <c r="DHL108" s="75"/>
      <c r="DHM108" s="75"/>
      <c r="DHN108" s="204"/>
      <c r="DHO108" s="205"/>
      <c r="DHP108" s="72"/>
      <c r="DHQ108" s="70"/>
      <c r="DHR108" s="73"/>
      <c r="DHS108" s="74"/>
      <c r="DHT108" s="74"/>
      <c r="DHU108" s="62"/>
      <c r="DHV108" s="75"/>
      <c r="DHW108" s="76"/>
      <c r="DHX108" s="216"/>
      <c r="DHY108" s="75"/>
      <c r="DHZ108" s="75"/>
      <c r="DIA108" s="204"/>
      <c r="DIB108" s="205"/>
      <c r="DIC108" s="72"/>
      <c r="DID108" s="70"/>
      <c r="DIE108" s="73"/>
      <c r="DIF108" s="74"/>
      <c r="DIG108" s="74"/>
      <c r="DIH108" s="62"/>
      <c r="DII108" s="75"/>
      <c r="DIJ108" s="76"/>
      <c r="DIK108" s="216"/>
      <c r="DIL108" s="75"/>
      <c r="DIM108" s="75"/>
      <c r="DIN108" s="204"/>
      <c r="DIO108" s="205"/>
      <c r="DIP108" s="72"/>
      <c r="DIQ108" s="70"/>
      <c r="DIR108" s="73"/>
      <c r="DIS108" s="74"/>
      <c r="DIT108" s="74"/>
      <c r="DIU108" s="62"/>
      <c r="DIV108" s="75"/>
      <c r="DIW108" s="76"/>
      <c r="DIX108" s="216"/>
      <c r="DIY108" s="75"/>
      <c r="DIZ108" s="75"/>
      <c r="DJA108" s="204"/>
      <c r="DJB108" s="205"/>
      <c r="DJC108" s="72"/>
      <c r="DJD108" s="70"/>
      <c r="DJE108" s="73"/>
      <c r="DJF108" s="74"/>
      <c r="DJG108" s="74"/>
      <c r="DJH108" s="62"/>
      <c r="DJI108" s="75"/>
      <c r="DJJ108" s="76"/>
      <c r="DJK108" s="216"/>
      <c r="DJL108" s="75"/>
      <c r="DJM108" s="75"/>
      <c r="DJN108" s="204"/>
      <c r="DJO108" s="205"/>
      <c r="DJP108" s="72"/>
      <c r="DJQ108" s="70"/>
      <c r="DJR108" s="73"/>
      <c r="DJS108" s="74"/>
      <c r="DJT108" s="74"/>
      <c r="DJU108" s="62"/>
      <c r="DJV108" s="75"/>
      <c r="DJW108" s="76"/>
      <c r="DJX108" s="216"/>
      <c r="DJY108" s="75"/>
      <c r="DJZ108" s="75"/>
      <c r="DKA108" s="204"/>
      <c r="DKB108" s="205"/>
      <c r="DKC108" s="72"/>
      <c r="DKD108" s="70"/>
      <c r="DKE108" s="73"/>
      <c r="DKF108" s="74"/>
      <c r="DKG108" s="74"/>
      <c r="DKH108" s="62"/>
      <c r="DKI108" s="75"/>
      <c r="DKJ108" s="76"/>
      <c r="DKK108" s="216"/>
      <c r="DKL108" s="75"/>
      <c r="DKM108" s="75"/>
      <c r="DKN108" s="204"/>
      <c r="DKO108" s="205"/>
      <c r="DKP108" s="72"/>
      <c r="DKQ108" s="70"/>
      <c r="DKR108" s="73"/>
      <c r="DKS108" s="74"/>
      <c r="DKT108" s="74"/>
      <c r="DKU108" s="62"/>
      <c r="DKV108" s="75"/>
      <c r="DKW108" s="76"/>
      <c r="DKX108" s="216"/>
      <c r="DKY108" s="75"/>
      <c r="DKZ108" s="75"/>
      <c r="DLA108" s="204"/>
      <c r="DLB108" s="205"/>
      <c r="DLC108" s="72"/>
      <c r="DLD108" s="70"/>
      <c r="DLE108" s="73"/>
      <c r="DLF108" s="74"/>
      <c r="DLG108" s="74"/>
      <c r="DLH108" s="62"/>
      <c r="DLI108" s="75"/>
      <c r="DLJ108" s="76"/>
      <c r="DLK108" s="216"/>
      <c r="DLL108" s="75"/>
      <c r="DLM108" s="75"/>
      <c r="DLN108" s="204"/>
      <c r="DLO108" s="205"/>
      <c r="DLP108" s="72"/>
      <c r="DLQ108" s="70"/>
      <c r="DLR108" s="73"/>
      <c r="DLS108" s="74"/>
      <c r="DLT108" s="74"/>
      <c r="DLU108" s="62"/>
      <c r="DLV108" s="75"/>
      <c r="DLW108" s="76"/>
      <c r="DLX108" s="216"/>
      <c r="DLY108" s="75"/>
      <c r="DLZ108" s="75"/>
      <c r="DMA108" s="204"/>
      <c r="DMB108" s="205"/>
      <c r="DMC108" s="72"/>
      <c r="DMD108" s="70"/>
      <c r="DME108" s="73"/>
      <c r="DMF108" s="74"/>
      <c r="DMG108" s="74"/>
      <c r="DMH108" s="62"/>
      <c r="DMI108" s="75"/>
      <c r="DMJ108" s="76"/>
      <c r="DMK108" s="216"/>
      <c r="DML108" s="75"/>
      <c r="DMM108" s="75"/>
      <c r="DMN108" s="204"/>
      <c r="DMO108" s="205"/>
      <c r="DMP108" s="72"/>
      <c r="DMQ108" s="70"/>
      <c r="DMR108" s="73"/>
      <c r="DMS108" s="74"/>
      <c r="DMT108" s="74"/>
      <c r="DMU108" s="62"/>
      <c r="DMV108" s="75"/>
      <c r="DMW108" s="76"/>
      <c r="DMX108" s="216"/>
      <c r="DMY108" s="75"/>
      <c r="DMZ108" s="75"/>
      <c r="DNA108" s="204"/>
      <c r="DNB108" s="205"/>
      <c r="DNC108" s="72"/>
      <c r="DND108" s="70"/>
      <c r="DNE108" s="73"/>
      <c r="DNF108" s="74"/>
      <c r="DNG108" s="74"/>
      <c r="DNH108" s="62"/>
      <c r="DNI108" s="75"/>
      <c r="DNJ108" s="76"/>
      <c r="DNK108" s="216"/>
      <c r="DNL108" s="75"/>
      <c r="DNM108" s="75"/>
      <c r="DNN108" s="204"/>
      <c r="DNO108" s="205"/>
      <c r="DNP108" s="72"/>
      <c r="DNQ108" s="70"/>
      <c r="DNR108" s="73"/>
      <c r="DNS108" s="74"/>
      <c r="DNT108" s="74"/>
      <c r="DNU108" s="62"/>
      <c r="DNV108" s="75"/>
      <c r="DNW108" s="76"/>
      <c r="DNX108" s="216"/>
      <c r="DNY108" s="75"/>
      <c r="DNZ108" s="75"/>
      <c r="DOA108" s="204"/>
      <c r="DOB108" s="205"/>
      <c r="DOC108" s="72"/>
      <c r="DOD108" s="70"/>
      <c r="DOE108" s="73"/>
      <c r="DOF108" s="74"/>
      <c r="DOG108" s="74"/>
      <c r="DOH108" s="62"/>
      <c r="DOI108" s="75"/>
      <c r="DOJ108" s="76"/>
      <c r="DOK108" s="216"/>
      <c r="DOL108" s="75"/>
      <c r="DOM108" s="75"/>
      <c r="DON108" s="204"/>
      <c r="DOO108" s="205"/>
      <c r="DOP108" s="72"/>
      <c r="DOQ108" s="70"/>
      <c r="DOR108" s="73"/>
      <c r="DOS108" s="74"/>
      <c r="DOT108" s="74"/>
      <c r="DOU108" s="62"/>
      <c r="DOV108" s="75"/>
      <c r="DOW108" s="76"/>
      <c r="DOX108" s="216"/>
      <c r="DOY108" s="75"/>
      <c r="DOZ108" s="75"/>
      <c r="DPA108" s="204"/>
      <c r="DPB108" s="205"/>
      <c r="DPC108" s="72"/>
      <c r="DPD108" s="70"/>
      <c r="DPE108" s="73"/>
      <c r="DPF108" s="74"/>
      <c r="DPG108" s="74"/>
      <c r="DPH108" s="62"/>
      <c r="DPI108" s="75"/>
      <c r="DPJ108" s="76"/>
      <c r="DPK108" s="216"/>
      <c r="DPL108" s="75"/>
      <c r="DPM108" s="75"/>
      <c r="DPN108" s="204"/>
      <c r="DPO108" s="205"/>
      <c r="DPP108" s="72"/>
      <c r="DPQ108" s="70"/>
      <c r="DPR108" s="73"/>
      <c r="DPS108" s="74"/>
      <c r="DPT108" s="74"/>
      <c r="DPU108" s="62"/>
      <c r="DPV108" s="75"/>
      <c r="DPW108" s="76"/>
      <c r="DPX108" s="216"/>
      <c r="DPY108" s="75"/>
      <c r="DPZ108" s="75"/>
      <c r="DQA108" s="204"/>
      <c r="DQB108" s="205"/>
      <c r="DQC108" s="72"/>
      <c r="DQD108" s="70"/>
      <c r="DQE108" s="73"/>
      <c r="DQF108" s="74"/>
      <c r="DQG108" s="74"/>
      <c r="DQH108" s="62"/>
      <c r="DQI108" s="75"/>
      <c r="DQJ108" s="76"/>
      <c r="DQK108" s="216"/>
      <c r="DQL108" s="75"/>
      <c r="DQM108" s="75"/>
      <c r="DQN108" s="204"/>
      <c r="DQO108" s="205"/>
      <c r="DQP108" s="72"/>
      <c r="DQQ108" s="70"/>
      <c r="DQR108" s="73"/>
      <c r="DQS108" s="74"/>
      <c r="DQT108" s="74"/>
      <c r="DQU108" s="62"/>
      <c r="DQV108" s="75"/>
      <c r="DQW108" s="76"/>
      <c r="DQX108" s="216"/>
      <c r="DQY108" s="75"/>
      <c r="DQZ108" s="75"/>
      <c r="DRA108" s="204"/>
      <c r="DRB108" s="205"/>
      <c r="DRC108" s="72"/>
      <c r="DRD108" s="70"/>
      <c r="DRE108" s="73"/>
      <c r="DRF108" s="74"/>
      <c r="DRG108" s="74"/>
      <c r="DRH108" s="62"/>
      <c r="DRI108" s="75"/>
      <c r="DRJ108" s="76"/>
      <c r="DRK108" s="216"/>
      <c r="DRL108" s="75"/>
      <c r="DRM108" s="75"/>
      <c r="DRN108" s="204"/>
      <c r="DRO108" s="205"/>
      <c r="DRP108" s="72"/>
      <c r="DRQ108" s="70"/>
      <c r="DRR108" s="73"/>
      <c r="DRS108" s="74"/>
      <c r="DRT108" s="74"/>
      <c r="DRU108" s="62"/>
      <c r="DRV108" s="75"/>
      <c r="DRW108" s="76"/>
      <c r="DRX108" s="216"/>
      <c r="DRY108" s="75"/>
      <c r="DRZ108" s="75"/>
      <c r="DSA108" s="204"/>
      <c r="DSB108" s="205"/>
      <c r="DSC108" s="72"/>
      <c r="DSD108" s="70"/>
      <c r="DSE108" s="73"/>
      <c r="DSF108" s="74"/>
      <c r="DSG108" s="74"/>
      <c r="DSH108" s="62"/>
      <c r="DSI108" s="75"/>
      <c r="DSJ108" s="76"/>
      <c r="DSK108" s="216"/>
      <c r="DSL108" s="75"/>
      <c r="DSM108" s="75"/>
      <c r="DSN108" s="204"/>
      <c r="DSO108" s="205"/>
      <c r="DSP108" s="72"/>
      <c r="DSQ108" s="70"/>
      <c r="DSR108" s="73"/>
      <c r="DSS108" s="74"/>
      <c r="DST108" s="74"/>
      <c r="DSU108" s="62"/>
      <c r="DSV108" s="75"/>
      <c r="DSW108" s="76"/>
      <c r="DSX108" s="216"/>
      <c r="DSY108" s="75"/>
      <c r="DSZ108" s="75"/>
      <c r="DTA108" s="204"/>
      <c r="DTB108" s="205"/>
      <c r="DTC108" s="72"/>
      <c r="DTD108" s="70"/>
      <c r="DTE108" s="73"/>
      <c r="DTF108" s="74"/>
      <c r="DTG108" s="74"/>
      <c r="DTH108" s="62"/>
      <c r="DTI108" s="75"/>
      <c r="DTJ108" s="76"/>
      <c r="DTK108" s="216"/>
      <c r="DTL108" s="75"/>
      <c r="DTM108" s="75"/>
      <c r="DTN108" s="204"/>
      <c r="DTO108" s="205"/>
      <c r="DTP108" s="72"/>
      <c r="DTQ108" s="70"/>
      <c r="DTR108" s="73"/>
      <c r="DTS108" s="74"/>
      <c r="DTT108" s="74"/>
      <c r="DTU108" s="62"/>
      <c r="DTV108" s="75"/>
      <c r="DTW108" s="76"/>
      <c r="DTX108" s="216"/>
      <c r="DTY108" s="75"/>
      <c r="DTZ108" s="75"/>
      <c r="DUA108" s="204"/>
      <c r="DUB108" s="205"/>
      <c r="DUC108" s="72"/>
      <c r="DUD108" s="70"/>
      <c r="DUE108" s="73"/>
      <c r="DUF108" s="74"/>
      <c r="DUG108" s="74"/>
      <c r="DUH108" s="62"/>
      <c r="DUI108" s="75"/>
      <c r="DUJ108" s="76"/>
      <c r="DUK108" s="216"/>
      <c r="DUL108" s="75"/>
      <c r="DUM108" s="75"/>
      <c r="DUN108" s="204"/>
      <c r="DUO108" s="205"/>
      <c r="DUP108" s="72"/>
      <c r="DUQ108" s="70"/>
      <c r="DUR108" s="73"/>
      <c r="DUS108" s="74"/>
      <c r="DUT108" s="74"/>
      <c r="DUU108" s="62"/>
      <c r="DUV108" s="75"/>
      <c r="DUW108" s="76"/>
      <c r="DUX108" s="216"/>
      <c r="DUY108" s="75"/>
      <c r="DUZ108" s="75"/>
      <c r="DVA108" s="204"/>
      <c r="DVB108" s="205"/>
      <c r="DVC108" s="72"/>
      <c r="DVD108" s="70"/>
      <c r="DVE108" s="73"/>
      <c r="DVF108" s="74"/>
      <c r="DVG108" s="74"/>
      <c r="DVH108" s="62"/>
      <c r="DVI108" s="75"/>
      <c r="DVJ108" s="76"/>
      <c r="DVK108" s="216"/>
      <c r="DVL108" s="75"/>
      <c r="DVM108" s="75"/>
      <c r="DVN108" s="204"/>
      <c r="DVO108" s="205"/>
      <c r="DVP108" s="72"/>
      <c r="DVQ108" s="70"/>
      <c r="DVR108" s="73"/>
      <c r="DVS108" s="74"/>
      <c r="DVT108" s="74"/>
      <c r="DVU108" s="62"/>
      <c r="DVV108" s="75"/>
      <c r="DVW108" s="76"/>
      <c r="DVX108" s="216"/>
      <c r="DVY108" s="75"/>
      <c r="DVZ108" s="75"/>
      <c r="DWA108" s="204"/>
      <c r="DWB108" s="205"/>
      <c r="DWC108" s="72"/>
      <c r="DWD108" s="70"/>
      <c r="DWE108" s="73"/>
      <c r="DWF108" s="74"/>
      <c r="DWG108" s="74"/>
      <c r="DWH108" s="62"/>
      <c r="DWI108" s="75"/>
      <c r="DWJ108" s="76"/>
      <c r="DWK108" s="216"/>
      <c r="DWL108" s="75"/>
      <c r="DWM108" s="75"/>
      <c r="DWN108" s="204"/>
      <c r="DWO108" s="205"/>
      <c r="DWP108" s="72"/>
      <c r="DWQ108" s="70"/>
      <c r="DWR108" s="73"/>
      <c r="DWS108" s="74"/>
      <c r="DWT108" s="74"/>
      <c r="DWU108" s="62"/>
      <c r="DWV108" s="75"/>
      <c r="DWW108" s="76"/>
      <c r="DWX108" s="216"/>
      <c r="DWY108" s="75"/>
      <c r="DWZ108" s="75"/>
      <c r="DXA108" s="204"/>
      <c r="DXB108" s="205"/>
      <c r="DXC108" s="72"/>
      <c r="DXD108" s="70"/>
      <c r="DXE108" s="73"/>
      <c r="DXF108" s="74"/>
      <c r="DXG108" s="74"/>
      <c r="DXH108" s="62"/>
      <c r="DXI108" s="75"/>
      <c r="DXJ108" s="76"/>
      <c r="DXK108" s="216"/>
      <c r="DXL108" s="75"/>
      <c r="DXM108" s="75"/>
      <c r="DXN108" s="204"/>
      <c r="DXO108" s="205"/>
      <c r="DXP108" s="72"/>
      <c r="DXQ108" s="70"/>
      <c r="DXR108" s="73"/>
      <c r="DXS108" s="74"/>
      <c r="DXT108" s="74"/>
      <c r="DXU108" s="62"/>
      <c r="DXV108" s="75"/>
      <c r="DXW108" s="76"/>
      <c r="DXX108" s="216"/>
      <c r="DXY108" s="75"/>
      <c r="DXZ108" s="75"/>
      <c r="DYA108" s="204"/>
      <c r="DYB108" s="205"/>
      <c r="DYC108" s="72"/>
      <c r="DYD108" s="70"/>
      <c r="DYE108" s="73"/>
      <c r="DYF108" s="74"/>
      <c r="DYG108" s="74"/>
      <c r="DYH108" s="62"/>
      <c r="DYI108" s="75"/>
      <c r="DYJ108" s="76"/>
      <c r="DYK108" s="216"/>
      <c r="DYL108" s="75"/>
      <c r="DYM108" s="75"/>
      <c r="DYN108" s="204"/>
      <c r="DYO108" s="205"/>
      <c r="DYP108" s="72"/>
      <c r="DYQ108" s="70"/>
      <c r="DYR108" s="73"/>
      <c r="DYS108" s="74"/>
      <c r="DYT108" s="74"/>
      <c r="DYU108" s="62"/>
      <c r="DYV108" s="75"/>
      <c r="DYW108" s="76"/>
      <c r="DYX108" s="216"/>
      <c r="DYY108" s="75"/>
      <c r="DYZ108" s="75"/>
      <c r="DZA108" s="204"/>
      <c r="DZB108" s="205"/>
      <c r="DZC108" s="72"/>
      <c r="DZD108" s="70"/>
      <c r="DZE108" s="73"/>
      <c r="DZF108" s="74"/>
      <c r="DZG108" s="74"/>
      <c r="DZH108" s="62"/>
      <c r="DZI108" s="75"/>
      <c r="DZJ108" s="76"/>
      <c r="DZK108" s="216"/>
      <c r="DZL108" s="75"/>
      <c r="DZM108" s="75"/>
      <c r="DZN108" s="204"/>
      <c r="DZO108" s="205"/>
      <c r="DZP108" s="72"/>
      <c r="DZQ108" s="70"/>
      <c r="DZR108" s="73"/>
      <c r="DZS108" s="74"/>
      <c r="DZT108" s="74"/>
      <c r="DZU108" s="62"/>
      <c r="DZV108" s="75"/>
      <c r="DZW108" s="76"/>
      <c r="DZX108" s="216"/>
      <c r="DZY108" s="75"/>
      <c r="DZZ108" s="75"/>
      <c r="EAA108" s="204"/>
      <c r="EAB108" s="205"/>
      <c r="EAC108" s="72"/>
      <c r="EAD108" s="70"/>
      <c r="EAE108" s="73"/>
      <c r="EAF108" s="74"/>
      <c r="EAG108" s="74"/>
      <c r="EAH108" s="62"/>
      <c r="EAI108" s="75"/>
      <c r="EAJ108" s="76"/>
      <c r="EAK108" s="216"/>
      <c r="EAL108" s="75"/>
      <c r="EAM108" s="75"/>
      <c r="EAN108" s="204"/>
      <c r="EAO108" s="205"/>
      <c r="EAP108" s="72"/>
      <c r="EAQ108" s="70"/>
      <c r="EAR108" s="73"/>
      <c r="EAS108" s="74"/>
      <c r="EAT108" s="74"/>
      <c r="EAU108" s="62"/>
      <c r="EAV108" s="75"/>
      <c r="EAW108" s="76"/>
      <c r="EAX108" s="216"/>
      <c r="EAY108" s="75"/>
      <c r="EAZ108" s="75"/>
      <c r="EBA108" s="204"/>
      <c r="EBB108" s="205"/>
      <c r="EBC108" s="72"/>
      <c r="EBD108" s="70"/>
      <c r="EBE108" s="73"/>
      <c r="EBF108" s="74"/>
      <c r="EBG108" s="74"/>
      <c r="EBH108" s="62"/>
      <c r="EBI108" s="75"/>
      <c r="EBJ108" s="76"/>
      <c r="EBK108" s="216"/>
      <c r="EBL108" s="75"/>
      <c r="EBM108" s="75"/>
      <c r="EBN108" s="204"/>
      <c r="EBO108" s="205"/>
      <c r="EBP108" s="72"/>
      <c r="EBQ108" s="70"/>
      <c r="EBR108" s="73"/>
      <c r="EBS108" s="74"/>
      <c r="EBT108" s="74"/>
      <c r="EBU108" s="62"/>
      <c r="EBV108" s="75"/>
      <c r="EBW108" s="76"/>
      <c r="EBX108" s="216"/>
      <c r="EBY108" s="75"/>
      <c r="EBZ108" s="75"/>
      <c r="ECA108" s="204"/>
      <c r="ECB108" s="205"/>
      <c r="ECC108" s="72"/>
      <c r="ECD108" s="70"/>
      <c r="ECE108" s="73"/>
      <c r="ECF108" s="74"/>
      <c r="ECG108" s="74"/>
      <c r="ECH108" s="62"/>
      <c r="ECI108" s="75"/>
      <c r="ECJ108" s="76"/>
      <c r="ECK108" s="216"/>
      <c r="ECL108" s="75"/>
      <c r="ECM108" s="75"/>
      <c r="ECN108" s="204"/>
      <c r="ECO108" s="205"/>
      <c r="ECP108" s="72"/>
      <c r="ECQ108" s="70"/>
      <c r="ECR108" s="73"/>
      <c r="ECS108" s="74"/>
      <c r="ECT108" s="74"/>
      <c r="ECU108" s="62"/>
      <c r="ECV108" s="75"/>
      <c r="ECW108" s="76"/>
      <c r="ECX108" s="216"/>
      <c r="ECY108" s="75"/>
      <c r="ECZ108" s="75"/>
      <c r="EDA108" s="204"/>
      <c r="EDB108" s="205"/>
      <c r="EDC108" s="72"/>
      <c r="EDD108" s="70"/>
      <c r="EDE108" s="73"/>
      <c r="EDF108" s="74"/>
      <c r="EDG108" s="74"/>
      <c r="EDH108" s="62"/>
      <c r="EDI108" s="75"/>
      <c r="EDJ108" s="76"/>
      <c r="EDK108" s="216"/>
      <c r="EDL108" s="75"/>
      <c r="EDM108" s="75"/>
      <c r="EDN108" s="204"/>
      <c r="EDO108" s="205"/>
      <c r="EDP108" s="72"/>
      <c r="EDQ108" s="70"/>
      <c r="EDR108" s="73"/>
      <c r="EDS108" s="74"/>
      <c r="EDT108" s="74"/>
      <c r="EDU108" s="62"/>
      <c r="EDV108" s="75"/>
      <c r="EDW108" s="76"/>
      <c r="EDX108" s="216"/>
      <c r="EDY108" s="75"/>
      <c r="EDZ108" s="75"/>
      <c r="EEA108" s="204"/>
      <c r="EEB108" s="205"/>
      <c r="EEC108" s="72"/>
      <c r="EED108" s="70"/>
      <c r="EEE108" s="73"/>
      <c r="EEF108" s="74"/>
      <c r="EEG108" s="74"/>
      <c r="EEH108" s="62"/>
      <c r="EEI108" s="75"/>
      <c r="EEJ108" s="76"/>
      <c r="EEK108" s="216"/>
      <c r="EEL108" s="75"/>
      <c r="EEM108" s="75"/>
      <c r="EEN108" s="204"/>
      <c r="EEO108" s="205"/>
      <c r="EEP108" s="72"/>
      <c r="EEQ108" s="70"/>
      <c r="EER108" s="73"/>
      <c r="EES108" s="74"/>
      <c r="EET108" s="74"/>
      <c r="EEU108" s="62"/>
      <c r="EEV108" s="75"/>
      <c r="EEW108" s="76"/>
      <c r="EEX108" s="216"/>
      <c r="EEY108" s="75"/>
      <c r="EEZ108" s="75"/>
      <c r="EFA108" s="204"/>
      <c r="EFB108" s="205"/>
      <c r="EFC108" s="72"/>
      <c r="EFD108" s="70"/>
      <c r="EFE108" s="73"/>
      <c r="EFF108" s="74"/>
      <c r="EFG108" s="74"/>
      <c r="EFH108" s="62"/>
      <c r="EFI108" s="75"/>
      <c r="EFJ108" s="76"/>
      <c r="EFK108" s="216"/>
      <c r="EFL108" s="75"/>
      <c r="EFM108" s="75"/>
      <c r="EFN108" s="204"/>
      <c r="EFO108" s="205"/>
      <c r="EFP108" s="72"/>
      <c r="EFQ108" s="70"/>
      <c r="EFR108" s="73"/>
      <c r="EFS108" s="74"/>
      <c r="EFT108" s="74"/>
      <c r="EFU108" s="62"/>
      <c r="EFV108" s="75"/>
      <c r="EFW108" s="76"/>
      <c r="EFX108" s="216"/>
      <c r="EFY108" s="75"/>
      <c r="EFZ108" s="75"/>
      <c r="EGA108" s="204"/>
      <c r="EGB108" s="205"/>
      <c r="EGC108" s="72"/>
      <c r="EGD108" s="70"/>
      <c r="EGE108" s="73"/>
      <c r="EGF108" s="74"/>
      <c r="EGG108" s="74"/>
      <c r="EGH108" s="62"/>
      <c r="EGI108" s="75"/>
      <c r="EGJ108" s="76"/>
      <c r="EGK108" s="216"/>
      <c r="EGL108" s="75"/>
      <c r="EGM108" s="75"/>
      <c r="EGN108" s="204"/>
      <c r="EGO108" s="205"/>
      <c r="EGP108" s="72"/>
      <c r="EGQ108" s="70"/>
      <c r="EGR108" s="73"/>
      <c r="EGS108" s="74"/>
      <c r="EGT108" s="74"/>
      <c r="EGU108" s="62"/>
      <c r="EGV108" s="75"/>
      <c r="EGW108" s="76"/>
      <c r="EGX108" s="216"/>
      <c r="EGY108" s="75"/>
      <c r="EGZ108" s="75"/>
      <c r="EHA108" s="204"/>
      <c r="EHB108" s="205"/>
      <c r="EHC108" s="72"/>
      <c r="EHD108" s="70"/>
      <c r="EHE108" s="73"/>
      <c r="EHF108" s="74"/>
      <c r="EHG108" s="74"/>
      <c r="EHH108" s="62"/>
      <c r="EHI108" s="75"/>
      <c r="EHJ108" s="76"/>
      <c r="EHK108" s="216"/>
      <c r="EHL108" s="75"/>
      <c r="EHM108" s="75"/>
      <c r="EHN108" s="204"/>
      <c r="EHO108" s="205"/>
      <c r="EHP108" s="72"/>
      <c r="EHQ108" s="70"/>
      <c r="EHR108" s="73"/>
      <c r="EHS108" s="74"/>
      <c r="EHT108" s="74"/>
      <c r="EHU108" s="62"/>
      <c r="EHV108" s="75"/>
      <c r="EHW108" s="76"/>
      <c r="EHX108" s="216"/>
      <c r="EHY108" s="75"/>
      <c r="EHZ108" s="75"/>
      <c r="EIA108" s="204"/>
      <c r="EIB108" s="205"/>
      <c r="EIC108" s="72"/>
      <c r="EID108" s="70"/>
      <c r="EIE108" s="73"/>
      <c r="EIF108" s="74"/>
      <c r="EIG108" s="74"/>
      <c r="EIH108" s="62"/>
      <c r="EII108" s="75"/>
      <c r="EIJ108" s="76"/>
      <c r="EIK108" s="216"/>
      <c r="EIL108" s="75"/>
      <c r="EIM108" s="75"/>
      <c r="EIN108" s="204"/>
      <c r="EIO108" s="205"/>
      <c r="EIP108" s="72"/>
      <c r="EIQ108" s="70"/>
      <c r="EIR108" s="73"/>
      <c r="EIS108" s="74"/>
      <c r="EIT108" s="74"/>
      <c r="EIU108" s="62"/>
      <c r="EIV108" s="75"/>
      <c r="EIW108" s="76"/>
      <c r="EIX108" s="216"/>
      <c r="EIY108" s="75"/>
      <c r="EIZ108" s="75"/>
      <c r="EJA108" s="204"/>
      <c r="EJB108" s="205"/>
      <c r="EJC108" s="72"/>
      <c r="EJD108" s="70"/>
      <c r="EJE108" s="73"/>
      <c r="EJF108" s="74"/>
      <c r="EJG108" s="74"/>
      <c r="EJH108" s="62"/>
      <c r="EJI108" s="75"/>
      <c r="EJJ108" s="76"/>
      <c r="EJK108" s="216"/>
      <c r="EJL108" s="75"/>
      <c r="EJM108" s="75"/>
      <c r="EJN108" s="204"/>
      <c r="EJO108" s="205"/>
      <c r="EJP108" s="72"/>
      <c r="EJQ108" s="70"/>
      <c r="EJR108" s="73"/>
      <c r="EJS108" s="74"/>
      <c r="EJT108" s="74"/>
      <c r="EJU108" s="62"/>
      <c r="EJV108" s="75"/>
      <c r="EJW108" s="76"/>
      <c r="EJX108" s="216"/>
      <c r="EJY108" s="75"/>
      <c r="EJZ108" s="75"/>
      <c r="EKA108" s="204"/>
      <c r="EKB108" s="205"/>
      <c r="EKC108" s="72"/>
      <c r="EKD108" s="70"/>
      <c r="EKE108" s="73"/>
      <c r="EKF108" s="74"/>
      <c r="EKG108" s="74"/>
      <c r="EKH108" s="62"/>
      <c r="EKI108" s="75"/>
      <c r="EKJ108" s="76"/>
      <c r="EKK108" s="216"/>
      <c r="EKL108" s="75"/>
      <c r="EKM108" s="75"/>
      <c r="EKN108" s="204"/>
      <c r="EKO108" s="205"/>
      <c r="EKP108" s="72"/>
      <c r="EKQ108" s="70"/>
      <c r="EKR108" s="73"/>
      <c r="EKS108" s="74"/>
      <c r="EKT108" s="74"/>
      <c r="EKU108" s="62"/>
      <c r="EKV108" s="75"/>
      <c r="EKW108" s="76"/>
      <c r="EKX108" s="216"/>
      <c r="EKY108" s="75"/>
      <c r="EKZ108" s="75"/>
      <c r="ELA108" s="204"/>
      <c r="ELB108" s="205"/>
      <c r="ELC108" s="72"/>
      <c r="ELD108" s="70"/>
      <c r="ELE108" s="73"/>
      <c r="ELF108" s="74"/>
      <c r="ELG108" s="74"/>
      <c r="ELH108" s="62"/>
      <c r="ELI108" s="75"/>
      <c r="ELJ108" s="76"/>
      <c r="ELK108" s="216"/>
      <c r="ELL108" s="75"/>
      <c r="ELM108" s="75"/>
      <c r="ELN108" s="204"/>
      <c r="ELO108" s="205"/>
      <c r="ELP108" s="72"/>
      <c r="ELQ108" s="70"/>
      <c r="ELR108" s="73"/>
      <c r="ELS108" s="74"/>
      <c r="ELT108" s="74"/>
      <c r="ELU108" s="62"/>
      <c r="ELV108" s="75"/>
      <c r="ELW108" s="76"/>
      <c r="ELX108" s="216"/>
      <c r="ELY108" s="75"/>
      <c r="ELZ108" s="75"/>
      <c r="EMA108" s="204"/>
      <c r="EMB108" s="205"/>
      <c r="EMC108" s="72"/>
      <c r="EMD108" s="70"/>
      <c r="EME108" s="73"/>
      <c r="EMF108" s="74"/>
      <c r="EMG108" s="74"/>
      <c r="EMH108" s="62"/>
      <c r="EMI108" s="75"/>
      <c r="EMJ108" s="76"/>
      <c r="EMK108" s="216"/>
      <c r="EML108" s="75"/>
      <c r="EMM108" s="75"/>
      <c r="EMN108" s="204"/>
      <c r="EMO108" s="205"/>
      <c r="EMP108" s="72"/>
      <c r="EMQ108" s="70"/>
      <c r="EMR108" s="73"/>
      <c r="EMS108" s="74"/>
      <c r="EMT108" s="74"/>
      <c r="EMU108" s="62"/>
      <c r="EMV108" s="75"/>
      <c r="EMW108" s="76"/>
      <c r="EMX108" s="216"/>
      <c r="EMY108" s="75"/>
      <c r="EMZ108" s="75"/>
      <c r="ENA108" s="204"/>
      <c r="ENB108" s="205"/>
      <c r="ENC108" s="72"/>
      <c r="END108" s="70"/>
      <c r="ENE108" s="73"/>
      <c r="ENF108" s="74"/>
      <c r="ENG108" s="74"/>
      <c r="ENH108" s="62"/>
      <c r="ENI108" s="75"/>
      <c r="ENJ108" s="76"/>
      <c r="ENK108" s="216"/>
      <c r="ENL108" s="75"/>
      <c r="ENM108" s="75"/>
      <c r="ENN108" s="204"/>
      <c r="ENO108" s="205"/>
      <c r="ENP108" s="72"/>
      <c r="ENQ108" s="70"/>
      <c r="ENR108" s="73"/>
      <c r="ENS108" s="74"/>
      <c r="ENT108" s="74"/>
      <c r="ENU108" s="62"/>
      <c r="ENV108" s="75"/>
      <c r="ENW108" s="76"/>
      <c r="ENX108" s="216"/>
      <c r="ENY108" s="75"/>
      <c r="ENZ108" s="75"/>
      <c r="EOA108" s="204"/>
      <c r="EOB108" s="205"/>
      <c r="EOC108" s="72"/>
      <c r="EOD108" s="70"/>
      <c r="EOE108" s="73"/>
      <c r="EOF108" s="74"/>
      <c r="EOG108" s="74"/>
      <c r="EOH108" s="62"/>
      <c r="EOI108" s="75"/>
      <c r="EOJ108" s="76"/>
      <c r="EOK108" s="216"/>
      <c r="EOL108" s="75"/>
      <c r="EOM108" s="75"/>
      <c r="EON108" s="204"/>
      <c r="EOO108" s="205"/>
      <c r="EOP108" s="72"/>
      <c r="EOQ108" s="70"/>
      <c r="EOR108" s="73"/>
      <c r="EOS108" s="74"/>
      <c r="EOT108" s="74"/>
      <c r="EOU108" s="62"/>
      <c r="EOV108" s="75"/>
      <c r="EOW108" s="76"/>
      <c r="EOX108" s="216"/>
      <c r="EOY108" s="75"/>
      <c r="EOZ108" s="75"/>
      <c r="EPA108" s="204"/>
      <c r="EPB108" s="205"/>
      <c r="EPC108" s="72"/>
      <c r="EPD108" s="70"/>
      <c r="EPE108" s="73"/>
      <c r="EPF108" s="74"/>
      <c r="EPG108" s="74"/>
      <c r="EPH108" s="62"/>
      <c r="EPI108" s="75"/>
      <c r="EPJ108" s="76"/>
      <c r="EPK108" s="216"/>
      <c r="EPL108" s="75"/>
      <c r="EPM108" s="75"/>
      <c r="EPN108" s="204"/>
      <c r="EPO108" s="205"/>
      <c r="EPP108" s="72"/>
      <c r="EPQ108" s="70"/>
      <c r="EPR108" s="73"/>
      <c r="EPS108" s="74"/>
      <c r="EPT108" s="74"/>
      <c r="EPU108" s="62"/>
      <c r="EPV108" s="75"/>
      <c r="EPW108" s="76"/>
      <c r="EPX108" s="216"/>
      <c r="EPY108" s="75"/>
      <c r="EPZ108" s="75"/>
      <c r="EQA108" s="204"/>
      <c r="EQB108" s="205"/>
      <c r="EQC108" s="72"/>
      <c r="EQD108" s="70"/>
      <c r="EQE108" s="73"/>
      <c r="EQF108" s="74"/>
      <c r="EQG108" s="74"/>
      <c r="EQH108" s="62"/>
      <c r="EQI108" s="75"/>
      <c r="EQJ108" s="76"/>
      <c r="EQK108" s="216"/>
      <c r="EQL108" s="75"/>
      <c r="EQM108" s="75"/>
      <c r="EQN108" s="204"/>
      <c r="EQO108" s="205"/>
      <c r="EQP108" s="72"/>
      <c r="EQQ108" s="70"/>
      <c r="EQR108" s="73"/>
      <c r="EQS108" s="74"/>
      <c r="EQT108" s="74"/>
      <c r="EQU108" s="62"/>
      <c r="EQV108" s="75"/>
      <c r="EQW108" s="76"/>
      <c r="EQX108" s="216"/>
      <c r="EQY108" s="75"/>
      <c r="EQZ108" s="75"/>
      <c r="ERA108" s="204"/>
      <c r="ERB108" s="205"/>
      <c r="ERC108" s="72"/>
      <c r="ERD108" s="70"/>
      <c r="ERE108" s="73"/>
      <c r="ERF108" s="74"/>
      <c r="ERG108" s="74"/>
      <c r="ERH108" s="62"/>
      <c r="ERI108" s="75"/>
      <c r="ERJ108" s="76"/>
      <c r="ERK108" s="216"/>
      <c r="ERL108" s="75"/>
      <c r="ERM108" s="75"/>
      <c r="ERN108" s="204"/>
      <c r="ERO108" s="205"/>
      <c r="ERP108" s="72"/>
      <c r="ERQ108" s="70"/>
      <c r="ERR108" s="73"/>
      <c r="ERS108" s="74"/>
      <c r="ERT108" s="74"/>
      <c r="ERU108" s="62"/>
      <c r="ERV108" s="75"/>
      <c r="ERW108" s="76"/>
      <c r="ERX108" s="216"/>
      <c r="ERY108" s="75"/>
      <c r="ERZ108" s="75"/>
      <c r="ESA108" s="204"/>
      <c r="ESB108" s="205"/>
      <c r="ESC108" s="72"/>
      <c r="ESD108" s="70"/>
      <c r="ESE108" s="73"/>
      <c r="ESF108" s="74"/>
      <c r="ESG108" s="74"/>
      <c r="ESH108" s="62"/>
      <c r="ESI108" s="75"/>
      <c r="ESJ108" s="76"/>
      <c r="ESK108" s="216"/>
      <c r="ESL108" s="75"/>
      <c r="ESM108" s="75"/>
      <c r="ESN108" s="204"/>
      <c r="ESO108" s="205"/>
      <c r="ESP108" s="72"/>
      <c r="ESQ108" s="70"/>
      <c r="ESR108" s="73"/>
      <c r="ESS108" s="74"/>
      <c r="EST108" s="74"/>
      <c r="ESU108" s="62"/>
      <c r="ESV108" s="75"/>
      <c r="ESW108" s="76"/>
      <c r="ESX108" s="216"/>
      <c r="ESY108" s="75"/>
      <c r="ESZ108" s="75"/>
      <c r="ETA108" s="204"/>
      <c r="ETB108" s="205"/>
      <c r="ETC108" s="72"/>
      <c r="ETD108" s="70"/>
      <c r="ETE108" s="73"/>
      <c r="ETF108" s="74"/>
      <c r="ETG108" s="74"/>
      <c r="ETH108" s="62"/>
      <c r="ETI108" s="75"/>
      <c r="ETJ108" s="76"/>
      <c r="ETK108" s="216"/>
      <c r="ETL108" s="75"/>
      <c r="ETM108" s="75"/>
      <c r="ETN108" s="204"/>
      <c r="ETO108" s="205"/>
      <c r="ETP108" s="72"/>
      <c r="ETQ108" s="70"/>
      <c r="ETR108" s="73"/>
      <c r="ETS108" s="74"/>
      <c r="ETT108" s="74"/>
      <c r="ETU108" s="62"/>
      <c r="ETV108" s="75"/>
      <c r="ETW108" s="76"/>
      <c r="ETX108" s="216"/>
      <c r="ETY108" s="75"/>
      <c r="ETZ108" s="75"/>
      <c r="EUA108" s="204"/>
      <c r="EUB108" s="205"/>
      <c r="EUC108" s="72"/>
      <c r="EUD108" s="70"/>
      <c r="EUE108" s="73"/>
      <c r="EUF108" s="74"/>
      <c r="EUG108" s="74"/>
      <c r="EUH108" s="62"/>
      <c r="EUI108" s="75"/>
      <c r="EUJ108" s="76"/>
      <c r="EUK108" s="216"/>
      <c r="EUL108" s="75"/>
      <c r="EUM108" s="75"/>
      <c r="EUN108" s="204"/>
      <c r="EUO108" s="205"/>
      <c r="EUP108" s="72"/>
      <c r="EUQ108" s="70"/>
      <c r="EUR108" s="73"/>
      <c r="EUS108" s="74"/>
      <c r="EUT108" s="74"/>
      <c r="EUU108" s="62"/>
      <c r="EUV108" s="75"/>
      <c r="EUW108" s="76"/>
      <c r="EUX108" s="216"/>
      <c r="EUY108" s="75"/>
      <c r="EUZ108" s="75"/>
      <c r="EVA108" s="204"/>
      <c r="EVB108" s="205"/>
      <c r="EVC108" s="72"/>
      <c r="EVD108" s="70"/>
      <c r="EVE108" s="73"/>
      <c r="EVF108" s="74"/>
      <c r="EVG108" s="74"/>
      <c r="EVH108" s="62"/>
      <c r="EVI108" s="75"/>
      <c r="EVJ108" s="76"/>
      <c r="EVK108" s="216"/>
      <c r="EVL108" s="75"/>
      <c r="EVM108" s="75"/>
      <c r="EVN108" s="204"/>
      <c r="EVO108" s="205"/>
      <c r="EVP108" s="72"/>
      <c r="EVQ108" s="70"/>
      <c r="EVR108" s="73"/>
      <c r="EVS108" s="74"/>
      <c r="EVT108" s="74"/>
      <c r="EVU108" s="62"/>
      <c r="EVV108" s="75"/>
      <c r="EVW108" s="76"/>
      <c r="EVX108" s="216"/>
      <c r="EVY108" s="75"/>
      <c r="EVZ108" s="75"/>
      <c r="EWA108" s="204"/>
      <c r="EWB108" s="205"/>
      <c r="EWC108" s="72"/>
      <c r="EWD108" s="70"/>
      <c r="EWE108" s="73"/>
      <c r="EWF108" s="74"/>
      <c r="EWG108" s="74"/>
      <c r="EWH108" s="62"/>
      <c r="EWI108" s="75"/>
      <c r="EWJ108" s="76"/>
      <c r="EWK108" s="216"/>
      <c r="EWL108" s="75"/>
      <c r="EWM108" s="75"/>
      <c r="EWN108" s="204"/>
      <c r="EWO108" s="205"/>
      <c r="EWP108" s="72"/>
      <c r="EWQ108" s="70"/>
      <c r="EWR108" s="73"/>
      <c r="EWS108" s="74"/>
      <c r="EWT108" s="74"/>
      <c r="EWU108" s="62"/>
      <c r="EWV108" s="75"/>
      <c r="EWW108" s="76"/>
      <c r="EWX108" s="216"/>
      <c r="EWY108" s="75"/>
      <c r="EWZ108" s="75"/>
      <c r="EXA108" s="204"/>
      <c r="EXB108" s="205"/>
      <c r="EXC108" s="72"/>
      <c r="EXD108" s="70"/>
      <c r="EXE108" s="73"/>
      <c r="EXF108" s="74"/>
      <c r="EXG108" s="74"/>
      <c r="EXH108" s="62"/>
      <c r="EXI108" s="75"/>
      <c r="EXJ108" s="76"/>
      <c r="EXK108" s="216"/>
      <c r="EXL108" s="75"/>
      <c r="EXM108" s="75"/>
      <c r="EXN108" s="204"/>
      <c r="EXO108" s="205"/>
      <c r="EXP108" s="72"/>
      <c r="EXQ108" s="70"/>
      <c r="EXR108" s="73"/>
      <c r="EXS108" s="74"/>
      <c r="EXT108" s="74"/>
      <c r="EXU108" s="62"/>
      <c r="EXV108" s="75"/>
      <c r="EXW108" s="76"/>
      <c r="EXX108" s="216"/>
      <c r="EXY108" s="75"/>
      <c r="EXZ108" s="75"/>
      <c r="EYA108" s="204"/>
      <c r="EYB108" s="205"/>
      <c r="EYC108" s="72"/>
      <c r="EYD108" s="70"/>
      <c r="EYE108" s="73"/>
      <c r="EYF108" s="74"/>
      <c r="EYG108" s="74"/>
      <c r="EYH108" s="62"/>
      <c r="EYI108" s="75"/>
      <c r="EYJ108" s="76"/>
      <c r="EYK108" s="216"/>
      <c r="EYL108" s="75"/>
      <c r="EYM108" s="75"/>
      <c r="EYN108" s="204"/>
      <c r="EYO108" s="205"/>
      <c r="EYP108" s="72"/>
      <c r="EYQ108" s="70"/>
      <c r="EYR108" s="73"/>
      <c r="EYS108" s="74"/>
      <c r="EYT108" s="74"/>
      <c r="EYU108" s="62"/>
      <c r="EYV108" s="75"/>
      <c r="EYW108" s="76"/>
      <c r="EYX108" s="216"/>
      <c r="EYY108" s="75"/>
      <c r="EYZ108" s="75"/>
      <c r="EZA108" s="204"/>
      <c r="EZB108" s="205"/>
      <c r="EZC108" s="72"/>
      <c r="EZD108" s="70"/>
      <c r="EZE108" s="73"/>
      <c r="EZF108" s="74"/>
      <c r="EZG108" s="74"/>
      <c r="EZH108" s="62"/>
      <c r="EZI108" s="75"/>
      <c r="EZJ108" s="76"/>
      <c r="EZK108" s="216"/>
      <c r="EZL108" s="75"/>
      <c r="EZM108" s="75"/>
      <c r="EZN108" s="204"/>
      <c r="EZO108" s="205"/>
      <c r="EZP108" s="72"/>
      <c r="EZQ108" s="70"/>
      <c r="EZR108" s="73"/>
      <c r="EZS108" s="74"/>
      <c r="EZT108" s="74"/>
      <c r="EZU108" s="62"/>
      <c r="EZV108" s="75"/>
      <c r="EZW108" s="76"/>
      <c r="EZX108" s="216"/>
      <c r="EZY108" s="75"/>
      <c r="EZZ108" s="75"/>
      <c r="FAA108" s="204"/>
      <c r="FAB108" s="205"/>
      <c r="FAC108" s="72"/>
      <c r="FAD108" s="70"/>
      <c r="FAE108" s="73"/>
      <c r="FAF108" s="74"/>
      <c r="FAG108" s="74"/>
      <c r="FAH108" s="62"/>
      <c r="FAI108" s="75"/>
      <c r="FAJ108" s="76"/>
      <c r="FAK108" s="216"/>
      <c r="FAL108" s="75"/>
      <c r="FAM108" s="75"/>
      <c r="FAN108" s="204"/>
      <c r="FAO108" s="205"/>
      <c r="FAP108" s="72"/>
      <c r="FAQ108" s="70"/>
      <c r="FAR108" s="73"/>
      <c r="FAS108" s="74"/>
      <c r="FAT108" s="74"/>
      <c r="FAU108" s="62"/>
      <c r="FAV108" s="75"/>
      <c r="FAW108" s="76"/>
      <c r="FAX108" s="216"/>
      <c r="FAY108" s="75"/>
      <c r="FAZ108" s="75"/>
      <c r="FBA108" s="204"/>
      <c r="FBB108" s="205"/>
      <c r="FBC108" s="72"/>
      <c r="FBD108" s="70"/>
      <c r="FBE108" s="73"/>
      <c r="FBF108" s="74"/>
      <c r="FBG108" s="74"/>
      <c r="FBH108" s="62"/>
      <c r="FBI108" s="75"/>
      <c r="FBJ108" s="76"/>
      <c r="FBK108" s="216"/>
      <c r="FBL108" s="75"/>
      <c r="FBM108" s="75"/>
      <c r="FBN108" s="204"/>
      <c r="FBO108" s="205"/>
      <c r="FBP108" s="72"/>
      <c r="FBQ108" s="70"/>
      <c r="FBR108" s="73"/>
      <c r="FBS108" s="74"/>
      <c r="FBT108" s="74"/>
      <c r="FBU108" s="62"/>
      <c r="FBV108" s="75"/>
      <c r="FBW108" s="76"/>
      <c r="FBX108" s="216"/>
      <c r="FBY108" s="75"/>
      <c r="FBZ108" s="75"/>
      <c r="FCA108" s="204"/>
      <c r="FCB108" s="205"/>
      <c r="FCC108" s="72"/>
      <c r="FCD108" s="70"/>
      <c r="FCE108" s="73"/>
      <c r="FCF108" s="74"/>
      <c r="FCG108" s="74"/>
      <c r="FCH108" s="62"/>
      <c r="FCI108" s="75"/>
      <c r="FCJ108" s="76"/>
      <c r="FCK108" s="216"/>
      <c r="FCL108" s="75"/>
      <c r="FCM108" s="75"/>
      <c r="FCN108" s="204"/>
      <c r="FCO108" s="205"/>
      <c r="FCP108" s="72"/>
      <c r="FCQ108" s="70"/>
      <c r="FCR108" s="73"/>
      <c r="FCS108" s="74"/>
      <c r="FCT108" s="74"/>
      <c r="FCU108" s="62"/>
      <c r="FCV108" s="75"/>
      <c r="FCW108" s="76"/>
      <c r="FCX108" s="216"/>
      <c r="FCY108" s="75"/>
      <c r="FCZ108" s="75"/>
      <c r="FDA108" s="204"/>
      <c r="FDB108" s="205"/>
      <c r="FDC108" s="72"/>
      <c r="FDD108" s="70"/>
      <c r="FDE108" s="73"/>
      <c r="FDF108" s="74"/>
      <c r="FDG108" s="74"/>
      <c r="FDH108" s="62"/>
      <c r="FDI108" s="75"/>
      <c r="FDJ108" s="76"/>
      <c r="FDK108" s="216"/>
      <c r="FDL108" s="75"/>
      <c r="FDM108" s="75"/>
      <c r="FDN108" s="204"/>
      <c r="FDO108" s="205"/>
      <c r="FDP108" s="72"/>
      <c r="FDQ108" s="70"/>
      <c r="FDR108" s="73"/>
      <c r="FDS108" s="74"/>
      <c r="FDT108" s="74"/>
      <c r="FDU108" s="62"/>
      <c r="FDV108" s="75"/>
      <c r="FDW108" s="76"/>
      <c r="FDX108" s="216"/>
      <c r="FDY108" s="75"/>
      <c r="FDZ108" s="75"/>
      <c r="FEA108" s="204"/>
      <c r="FEB108" s="205"/>
      <c r="FEC108" s="72"/>
      <c r="FED108" s="70"/>
      <c r="FEE108" s="73"/>
      <c r="FEF108" s="74"/>
      <c r="FEG108" s="74"/>
      <c r="FEH108" s="62"/>
      <c r="FEI108" s="75"/>
      <c r="FEJ108" s="76"/>
      <c r="FEK108" s="216"/>
      <c r="FEL108" s="75"/>
      <c r="FEM108" s="75"/>
      <c r="FEN108" s="204"/>
      <c r="FEO108" s="205"/>
      <c r="FEP108" s="72"/>
      <c r="FEQ108" s="70"/>
      <c r="FER108" s="73"/>
      <c r="FES108" s="74"/>
      <c r="FET108" s="74"/>
      <c r="FEU108" s="62"/>
      <c r="FEV108" s="75"/>
      <c r="FEW108" s="76"/>
      <c r="FEX108" s="216"/>
      <c r="FEY108" s="75"/>
      <c r="FEZ108" s="75"/>
      <c r="FFA108" s="204"/>
      <c r="FFB108" s="205"/>
      <c r="FFC108" s="72"/>
      <c r="FFD108" s="70"/>
      <c r="FFE108" s="73"/>
      <c r="FFF108" s="74"/>
      <c r="FFG108" s="74"/>
      <c r="FFH108" s="62"/>
      <c r="FFI108" s="75"/>
      <c r="FFJ108" s="76"/>
      <c r="FFK108" s="216"/>
      <c r="FFL108" s="75"/>
      <c r="FFM108" s="75"/>
      <c r="FFN108" s="204"/>
      <c r="FFO108" s="205"/>
      <c r="FFP108" s="72"/>
      <c r="FFQ108" s="70"/>
      <c r="FFR108" s="73"/>
      <c r="FFS108" s="74"/>
      <c r="FFT108" s="74"/>
      <c r="FFU108" s="62"/>
      <c r="FFV108" s="75"/>
      <c r="FFW108" s="76"/>
      <c r="FFX108" s="216"/>
      <c r="FFY108" s="75"/>
      <c r="FFZ108" s="75"/>
      <c r="FGA108" s="204"/>
      <c r="FGB108" s="205"/>
      <c r="FGC108" s="72"/>
      <c r="FGD108" s="70"/>
      <c r="FGE108" s="73"/>
      <c r="FGF108" s="74"/>
      <c r="FGG108" s="74"/>
      <c r="FGH108" s="62"/>
      <c r="FGI108" s="75"/>
      <c r="FGJ108" s="76"/>
      <c r="FGK108" s="216"/>
      <c r="FGL108" s="75"/>
      <c r="FGM108" s="75"/>
      <c r="FGN108" s="204"/>
      <c r="FGO108" s="205"/>
      <c r="FGP108" s="72"/>
      <c r="FGQ108" s="70"/>
      <c r="FGR108" s="73"/>
      <c r="FGS108" s="74"/>
      <c r="FGT108" s="74"/>
      <c r="FGU108" s="62"/>
      <c r="FGV108" s="75"/>
      <c r="FGW108" s="76"/>
      <c r="FGX108" s="216"/>
      <c r="FGY108" s="75"/>
      <c r="FGZ108" s="75"/>
      <c r="FHA108" s="204"/>
      <c r="FHB108" s="205"/>
      <c r="FHC108" s="72"/>
      <c r="FHD108" s="70"/>
      <c r="FHE108" s="73"/>
      <c r="FHF108" s="74"/>
      <c r="FHG108" s="74"/>
      <c r="FHH108" s="62"/>
      <c r="FHI108" s="75"/>
      <c r="FHJ108" s="76"/>
      <c r="FHK108" s="216"/>
      <c r="FHL108" s="75"/>
      <c r="FHM108" s="75"/>
      <c r="FHN108" s="204"/>
      <c r="FHO108" s="205"/>
      <c r="FHP108" s="72"/>
      <c r="FHQ108" s="70"/>
      <c r="FHR108" s="73"/>
      <c r="FHS108" s="74"/>
      <c r="FHT108" s="74"/>
      <c r="FHU108" s="62"/>
      <c r="FHV108" s="75"/>
      <c r="FHW108" s="76"/>
      <c r="FHX108" s="216"/>
      <c r="FHY108" s="75"/>
      <c r="FHZ108" s="75"/>
      <c r="FIA108" s="204"/>
      <c r="FIB108" s="205"/>
      <c r="FIC108" s="72"/>
      <c r="FID108" s="70"/>
      <c r="FIE108" s="73"/>
      <c r="FIF108" s="74"/>
      <c r="FIG108" s="74"/>
      <c r="FIH108" s="62"/>
      <c r="FII108" s="75"/>
      <c r="FIJ108" s="76"/>
      <c r="FIK108" s="216"/>
      <c r="FIL108" s="75"/>
      <c r="FIM108" s="75"/>
      <c r="FIN108" s="204"/>
      <c r="FIO108" s="205"/>
      <c r="FIP108" s="72"/>
      <c r="FIQ108" s="70"/>
      <c r="FIR108" s="73"/>
      <c r="FIS108" s="74"/>
      <c r="FIT108" s="74"/>
      <c r="FIU108" s="62"/>
      <c r="FIV108" s="75"/>
      <c r="FIW108" s="76"/>
      <c r="FIX108" s="216"/>
      <c r="FIY108" s="75"/>
      <c r="FIZ108" s="75"/>
      <c r="FJA108" s="204"/>
      <c r="FJB108" s="205"/>
      <c r="FJC108" s="72"/>
      <c r="FJD108" s="70"/>
      <c r="FJE108" s="73"/>
      <c r="FJF108" s="74"/>
      <c r="FJG108" s="74"/>
      <c r="FJH108" s="62"/>
      <c r="FJI108" s="75"/>
      <c r="FJJ108" s="76"/>
      <c r="FJK108" s="216"/>
      <c r="FJL108" s="75"/>
      <c r="FJM108" s="75"/>
      <c r="FJN108" s="204"/>
      <c r="FJO108" s="205"/>
      <c r="FJP108" s="72"/>
      <c r="FJQ108" s="70"/>
      <c r="FJR108" s="73"/>
      <c r="FJS108" s="74"/>
      <c r="FJT108" s="74"/>
      <c r="FJU108" s="62"/>
      <c r="FJV108" s="75"/>
      <c r="FJW108" s="76"/>
      <c r="FJX108" s="216"/>
      <c r="FJY108" s="75"/>
      <c r="FJZ108" s="75"/>
      <c r="FKA108" s="204"/>
      <c r="FKB108" s="205"/>
      <c r="FKC108" s="72"/>
      <c r="FKD108" s="70"/>
      <c r="FKE108" s="73"/>
      <c r="FKF108" s="74"/>
      <c r="FKG108" s="74"/>
      <c r="FKH108" s="62"/>
      <c r="FKI108" s="75"/>
      <c r="FKJ108" s="76"/>
      <c r="FKK108" s="216"/>
      <c r="FKL108" s="75"/>
      <c r="FKM108" s="75"/>
      <c r="FKN108" s="204"/>
      <c r="FKO108" s="205"/>
      <c r="FKP108" s="72"/>
      <c r="FKQ108" s="70"/>
      <c r="FKR108" s="73"/>
      <c r="FKS108" s="74"/>
      <c r="FKT108" s="74"/>
      <c r="FKU108" s="62"/>
      <c r="FKV108" s="75"/>
      <c r="FKW108" s="76"/>
      <c r="FKX108" s="216"/>
      <c r="FKY108" s="75"/>
      <c r="FKZ108" s="75"/>
      <c r="FLA108" s="204"/>
      <c r="FLB108" s="205"/>
      <c r="FLC108" s="72"/>
      <c r="FLD108" s="70"/>
      <c r="FLE108" s="73"/>
      <c r="FLF108" s="74"/>
      <c r="FLG108" s="74"/>
      <c r="FLH108" s="62"/>
      <c r="FLI108" s="75"/>
      <c r="FLJ108" s="76"/>
      <c r="FLK108" s="216"/>
      <c r="FLL108" s="75"/>
      <c r="FLM108" s="75"/>
      <c r="FLN108" s="204"/>
      <c r="FLO108" s="205"/>
      <c r="FLP108" s="72"/>
      <c r="FLQ108" s="70"/>
      <c r="FLR108" s="73"/>
      <c r="FLS108" s="74"/>
      <c r="FLT108" s="74"/>
      <c r="FLU108" s="62"/>
      <c r="FLV108" s="75"/>
      <c r="FLW108" s="76"/>
      <c r="FLX108" s="216"/>
      <c r="FLY108" s="75"/>
      <c r="FLZ108" s="75"/>
      <c r="FMA108" s="204"/>
      <c r="FMB108" s="205"/>
      <c r="FMC108" s="72"/>
      <c r="FMD108" s="70"/>
      <c r="FME108" s="73"/>
      <c r="FMF108" s="74"/>
      <c r="FMG108" s="74"/>
      <c r="FMH108" s="62"/>
      <c r="FMI108" s="75"/>
      <c r="FMJ108" s="76"/>
      <c r="FMK108" s="216"/>
      <c r="FML108" s="75"/>
      <c r="FMM108" s="75"/>
      <c r="FMN108" s="204"/>
      <c r="FMO108" s="205"/>
      <c r="FMP108" s="72"/>
      <c r="FMQ108" s="70"/>
      <c r="FMR108" s="73"/>
      <c r="FMS108" s="74"/>
      <c r="FMT108" s="74"/>
      <c r="FMU108" s="62"/>
      <c r="FMV108" s="75"/>
      <c r="FMW108" s="76"/>
      <c r="FMX108" s="216"/>
      <c r="FMY108" s="75"/>
      <c r="FMZ108" s="75"/>
      <c r="FNA108" s="204"/>
      <c r="FNB108" s="205"/>
      <c r="FNC108" s="72"/>
      <c r="FND108" s="70"/>
      <c r="FNE108" s="73"/>
      <c r="FNF108" s="74"/>
      <c r="FNG108" s="74"/>
      <c r="FNH108" s="62"/>
      <c r="FNI108" s="75"/>
      <c r="FNJ108" s="76"/>
      <c r="FNK108" s="216"/>
      <c r="FNL108" s="75"/>
      <c r="FNM108" s="75"/>
      <c r="FNN108" s="204"/>
      <c r="FNO108" s="205"/>
      <c r="FNP108" s="72"/>
      <c r="FNQ108" s="70"/>
      <c r="FNR108" s="73"/>
      <c r="FNS108" s="74"/>
      <c r="FNT108" s="74"/>
      <c r="FNU108" s="62"/>
      <c r="FNV108" s="75"/>
      <c r="FNW108" s="76"/>
      <c r="FNX108" s="216"/>
      <c r="FNY108" s="75"/>
      <c r="FNZ108" s="75"/>
      <c r="FOA108" s="204"/>
      <c r="FOB108" s="205"/>
      <c r="FOC108" s="72"/>
      <c r="FOD108" s="70"/>
      <c r="FOE108" s="73"/>
      <c r="FOF108" s="74"/>
      <c r="FOG108" s="74"/>
      <c r="FOH108" s="62"/>
      <c r="FOI108" s="75"/>
      <c r="FOJ108" s="76"/>
      <c r="FOK108" s="216"/>
      <c r="FOL108" s="75"/>
      <c r="FOM108" s="75"/>
      <c r="FON108" s="204"/>
      <c r="FOO108" s="205"/>
      <c r="FOP108" s="72"/>
      <c r="FOQ108" s="70"/>
      <c r="FOR108" s="73"/>
      <c r="FOS108" s="74"/>
      <c r="FOT108" s="74"/>
      <c r="FOU108" s="62"/>
      <c r="FOV108" s="75"/>
      <c r="FOW108" s="76"/>
      <c r="FOX108" s="216"/>
      <c r="FOY108" s="75"/>
      <c r="FOZ108" s="75"/>
      <c r="FPA108" s="204"/>
      <c r="FPB108" s="205"/>
      <c r="FPC108" s="72"/>
      <c r="FPD108" s="70"/>
      <c r="FPE108" s="73"/>
      <c r="FPF108" s="74"/>
      <c r="FPG108" s="74"/>
      <c r="FPH108" s="62"/>
      <c r="FPI108" s="75"/>
      <c r="FPJ108" s="76"/>
      <c r="FPK108" s="216"/>
      <c r="FPL108" s="75"/>
      <c r="FPM108" s="75"/>
      <c r="FPN108" s="204"/>
      <c r="FPO108" s="205"/>
      <c r="FPP108" s="72"/>
      <c r="FPQ108" s="70"/>
      <c r="FPR108" s="73"/>
      <c r="FPS108" s="74"/>
      <c r="FPT108" s="74"/>
      <c r="FPU108" s="62"/>
      <c r="FPV108" s="75"/>
      <c r="FPW108" s="76"/>
      <c r="FPX108" s="216"/>
      <c r="FPY108" s="75"/>
      <c r="FPZ108" s="75"/>
      <c r="FQA108" s="204"/>
      <c r="FQB108" s="205"/>
      <c r="FQC108" s="72"/>
      <c r="FQD108" s="70"/>
      <c r="FQE108" s="73"/>
      <c r="FQF108" s="74"/>
      <c r="FQG108" s="74"/>
      <c r="FQH108" s="62"/>
      <c r="FQI108" s="75"/>
      <c r="FQJ108" s="76"/>
      <c r="FQK108" s="216"/>
      <c r="FQL108" s="75"/>
      <c r="FQM108" s="75"/>
      <c r="FQN108" s="204"/>
      <c r="FQO108" s="205"/>
      <c r="FQP108" s="72"/>
      <c r="FQQ108" s="70"/>
      <c r="FQR108" s="73"/>
      <c r="FQS108" s="74"/>
      <c r="FQT108" s="74"/>
      <c r="FQU108" s="62"/>
      <c r="FQV108" s="75"/>
      <c r="FQW108" s="76"/>
      <c r="FQX108" s="216"/>
      <c r="FQY108" s="75"/>
      <c r="FQZ108" s="75"/>
      <c r="FRA108" s="204"/>
      <c r="FRB108" s="205"/>
      <c r="FRC108" s="72"/>
      <c r="FRD108" s="70"/>
      <c r="FRE108" s="73"/>
      <c r="FRF108" s="74"/>
      <c r="FRG108" s="74"/>
      <c r="FRH108" s="62"/>
      <c r="FRI108" s="75"/>
      <c r="FRJ108" s="76"/>
      <c r="FRK108" s="216"/>
      <c r="FRL108" s="75"/>
      <c r="FRM108" s="75"/>
      <c r="FRN108" s="204"/>
      <c r="FRO108" s="205"/>
      <c r="FRP108" s="72"/>
      <c r="FRQ108" s="70"/>
      <c r="FRR108" s="73"/>
      <c r="FRS108" s="74"/>
      <c r="FRT108" s="74"/>
      <c r="FRU108" s="62"/>
      <c r="FRV108" s="75"/>
      <c r="FRW108" s="76"/>
      <c r="FRX108" s="216"/>
      <c r="FRY108" s="75"/>
      <c r="FRZ108" s="75"/>
      <c r="FSA108" s="204"/>
      <c r="FSB108" s="205"/>
      <c r="FSC108" s="72"/>
      <c r="FSD108" s="70"/>
      <c r="FSE108" s="73"/>
      <c r="FSF108" s="74"/>
      <c r="FSG108" s="74"/>
      <c r="FSH108" s="62"/>
      <c r="FSI108" s="75"/>
      <c r="FSJ108" s="76"/>
      <c r="FSK108" s="216"/>
      <c r="FSL108" s="75"/>
      <c r="FSM108" s="75"/>
      <c r="FSN108" s="204"/>
      <c r="FSO108" s="205"/>
      <c r="FSP108" s="72"/>
      <c r="FSQ108" s="70"/>
      <c r="FSR108" s="73"/>
      <c r="FSS108" s="74"/>
      <c r="FST108" s="74"/>
      <c r="FSU108" s="62"/>
      <c r="FSV108" s="75"/>
      <c r="FSW108" s="76"/>
      <c r="FSX108" s="216"/>
      <c r="FSY108" s="75"/>
      <c r="FSZ108" s="75"/>
      <c r="FTA108" s="204"/>
      <c r="FTB108" s="205"/>
      <c r="FTC108" s="72"/>
      <c r="FTD108" s="70"/>
      <c r="FTE108" s="73"/>
      <c r="FTF108" s="74"/>
      <c r="FTG108" s="74"/>
      <c r="FTH108" s="62"/>
      <c r="FTI108" s="75"/>
      <c r="FTJ108" s="76"/>
      <c r="FTK108" s="216"/>
      <c r="FTL108" s="75"/>
      <c r="FTM108" s="75"/>
      <c r="FTN108" s="204"/>
      <c r="FTO108" s="205"/>
      <c r="FTP108" s="72"/>
      <c r="FTQ108" s="70"/>
      <c r="FTR108" s="73"/>
      <c r="FTS108" s="74"/>
      <c r="FTT108" s="74"/>
      <c r="FTU108" s="62"/>
      <c r="FTV108" s="75"/>
      <c r="FTW108" s="76"/>
      <c r="FTX108" s="216"/>
      <c r="FTY108" s="75"/>
      <c r="FTZ108" s="75"/>
      <c r="FUA108" s="204"/>
      <c r="FUB108" s="205"/>
      <c r="FUC108" s="72"/>
      <c r="FUD108" s="70"/>
      <c r="FUE108" s="73"/>
      <c r="FUF108" s="74"/>
      <c r="FUG108" s="74"/>
      <c r="FUH108" s="62"/>
      <c r="FUI108" s="75"/>
      <c r="FUJ108" s="76"/>
      <c r="FUK108" s="216"/>
      <c r="FUL108" s="75"/>
      <c r="FUM108" s="75"/>
      <c r="FUN108" s="204"/>
      <c r="FUO108" s="205"/>
      <c r="FUP108" s="72"/>
      <c r="FUQ108" s="70"/>
      <c r="FUR108" s="73"/>
      <c r="FUS108" s="74"/>
      <c r="FUT108" s="74"/>
      <c r="FUU108" s="62"/>
      <c r="FUV108" s="75"/>
      <c r="FUW108" s="76"/>
      <c r="FUX108" s="216"/>
      <c r="FUY108" s="75"/>
      <c r="FUZ108" s="75"/>
      <c r="FVA108" s="204"/>
      <c r="FVB108" s="205"/>
      <c r="FVC108" s="72"/>
      <c r="FVD108" s="70"/>
      <c r="FVE108" s="73"/>
      <c r="FVF108" s="74"/>
      <c r="FVG108" s="74"/>
      <c r="FVH108" s="62"/>
      <c r="FVI108" s="75"/>
      <c r="FVJ108" s="76"/>
      <c r="FVK108" s="216"/>
      <c r="FVL108" s="75"/>
      <c r="FVM108" s="75"/>
      <c r="FVN108" s="204"/>
      <c r="FVO108" s="205"/>
      <c r="FVP108" s="72"/>
      <c r="FVQ108" s="70"/>
      <c r="FVR108" s="73"/>
      <c r="FVS108" s="74"/>
      <c r="FVT108" s="74"/>
      <c r="FVU108" s="62"/>
      <c r="FVV108" s="75"/>
      <c r="FVW108" s="76"/>
      <c r="FVX108" s="216"/>
      <c r="FVY108" s="75"/>
      <c r="FVZ108" s="75"/>
      <c r="FWA108" s="204"/>
      <c r="FWB108" s="205"/>
      <c r="FWC108" s="72"/>
      <c r="FWD108" s="70"/>
      <c r="FWE108" s="73"/>
      <c r="FWF108" s="74"/>
      <c r="FWG108" s="74"/>
      <c r="FWH108" s="62"/>
      <c r="FWI108" s="75"/>
      <c r="FWJ108" s="76"/>
      <c r="FWK108" s="216"/>
      <c r="FWL108" s="75"/>
      <c r="FWM108" s="75"/>
      <c r="FWN108" s="204"/>
      <c r="FWO108" s="205"/>
      <c r="FWP108" s="72"/>
      <c r="FWQ108" s="70"/>
      <c r="FWR108" s="73"/>
      <c r="FWS108" s="74"/>
      <c r="FWT108" s="74"/>
      <c r="FWU108" s="62"/>
      <c r="FWV108" s="75"/>
      <c r="FWW108" s="76"/>
      <c r="FWX108" s="216"/>
      <c r="FWY108" s="75"/>
      <c r="FWZ108" s="75"/>
      <c r="FXA108" s="204"/>
      <c r="FXB108" s="205"/>
      <c r="FXC108" s="72"/>
      <c r="FXD108" s="70"/>
      <c r="FXE108" s="73"/>
      <c r="FXF108" s="74"/>
      <c r="FXG108" s="74"/>
      <c r="FXH108" s="62"/>
      <c r="FXI108" s="75"/>
      <c r="FXJ108" s="76"/>
      <c r="FXK108" s="216"/>
      <c r="FXL108" s="75"/>
      <c r="FXM108" s="75"/>
      <c r="FXN108" s="204"/>
      <c r="FXO108" s="205"/>
      <c r="FXP108" s="72"/>
      <c r="FXQ108" s="70"/>
      <c r="FXR108" s="73"/>
      <c r="FXS108" s="74"/>
      <c r="FXT108" s="74"/>
      <c r="FXU108" s="62"/>
      <c r="FXV108" s="75"/>
      <c r="FXW108" s="76"/>
      <c r="FXX108" s="216"/>
      <c r="FXY108" s="75"/>
      <c r="FXZ108" s="75"/>
      <c r="FYA108" s="204"/>
      <c r="FYB108" s="205"/>
      <c r="FYC108" s="72"/>
      <c r="FYD108" s="70"/>
      <c r="FYE108" s="73"/>
      <c r="FYF108" s="74"/>
      <c r="FYG108" s="74"/>
      <c r="FYH108" s="62"/>
      <c r="FYI108" s="75"/>
      <c r="FYJ108" s="76"/>
      <c r="FYK108" s="216"/>
      <c r="FYL108" s="75"/>
      <c r="FYM108" s="75"/>
      <c r="FYN108" s="204"/>
      <c r="FYO108" s="205"/>
      <c r="FYP108" s="72"/>
      <c r="FYQ108" s="70"/>
      <c r="FYR108" s="73"/>
      <c r="FYS108" s="74"/>
      <c r="FYT108" s="74"/>
      <c r="FYU108" s="62"/>
      <c r="FYV108" s="75"/>
      <c r="FYW108" s="76"/>
      <c r="FYX108" s="216"/>
      <c r="FYY108" s="75"/>
      <c r="FYZ108" s="75"/>
      <c r="FZA108" s="204"/>
      <c r="FZB108" s="205"/>
      <c r="FZC108" s="72"/>
      <c r="FZD108" s="70"/>
      <c r="FZE108" s="73"/>
      <c r="FZF108" s="74"/>
      <c r="FZG108" s="74"/>
      <c r="FZH108" s="62"/>
      <c r="FZI108" s="75"/>
      <c r="FZJ108" s="76"/>
      <c r="FZK108" s="216"/>
      <c r="FZL108" s="75"/>
      <c r="FZM108" s="75"/>
      <c r="FZN108" s="204"/>
      <c r="FZO108" s="205"/>
      <c r="FZP108" s="72"/>
      <c r="FZQ108" s="70"/>
      <c r="FZR108" s="73"/>
      <c r="FZS108" s="74"/>
      <c r="FZT108" s="74"/>
      <c r="FZU108" s="62"/>
      <c r="FZV108" s="75"/>
      <c r="FZW108" s="76"/>
      <c r="FZX108" s="216"/>
      <c r="FZY108" s="75"/>
      <c r="FZZ108" s="75"/>
      <c r="GAA108" s="204"/>
      <c r="GAB108" s="205"/>
      <c r="GAC108" s="72"/>
      <c r="GAD108" s="70"/>
      <c r="GAE108" s="73"/>
      <c r="GAF108" s="74"/>
      <c r="GAG108" s="74"/>
      <c r="GAH108" s="62"/>
      <c r="GAI108" s="75"/>
      <c r="GAJ108" s="76"/>
      <c r="GAK108" s="216"/>
      <c r="GAL108" s="75"/>
      <c r="GAM108" s="75"/>
      <c r="GAN108" s="204"/>
      <c r="GAO108" s="205"/>
      <c r="GAP108" s="72"/>
      <c r="GAQ108" s="70"/>
      <c r="GAR108" s="73"/>
      <c r="GAS108" s="74"/>
      <c r="GAT108" s="74"/>
      <c r="GAU108" s="62"/>
      <c r="GAV108" s="75"/>
      <c r="GAW108" s="76"/>
      <c r="GAX108" s="216"/>
      <c r="GAY108" s="75"/>
      <c r="GAZ108" s="75"/>
      <c r="GBA108" s="204"/>
      <c r="GBB108" s="205"/>
      <c r="GBC108" s="72"/>
      <c r="GBD108" s="70"/>
      <c r="GBE108" s="73"/>
      <c r="GBF108" s="74"/>
      <c r="GBG108" s="74"/>
      <c r="GBH108" s="62"/>
      <c r="GBI108" s="75"/>
      <c r="GBJ108" s="76"/>
      <c r="GBK108" s="216"/>
      <c r="GBL108" s="75"/>
      <c r="GBM108" s="75"/>
      <c r="GBN108" s="204"/>
      <c r="GBO108" s="205"/>
      <c r="GBP108" s="72"/>
      <c r="GBQ108" s="70"/>
      <c r="GBR108" s="73"/>
      <c r="GBS108" s="74"/>
      <c r="GBT108" s="74"/>
      <c r="GBU108" s="62"/>
      <c r="GBV108" s="75"/>
      <c r="GBW108" s="76"/>
      <c r="GBX108" s="216"/>
      <c r="GBY108" s="75"/>
      <c r="GBZ108" s="75"/>
      <c r="GCA108" s="204"/>
      <c r="GCB108" s="205"/>
      <c r="GCC108" s="72"/>
      <c r="GCD108" s="70"/>
      <c r="GCE108" s="73"/>
      <c r="GCF108" s="74"/>
      <c r="GCG108" s="74"/>
      <c r="GCH108" s="62"/>
      <c r="GCI108" s="75"/>
      <c r="GCJ108" s="76"/>
      <c r="GCK108" s="216"/>
      <c r="GCL108" s="75"/>
      <c r="GCM108" s="75"/>
      <c r="GCN108" s="204"/>
      <c r="GCO108" s="205"/>
      <c r="GCP108" s="72"/>
      <c r="GCQ108" s="70"/>
      <c r="GCR108" s="73"/>
      <c r="GCS108" s="74"/>
      <c r="GCT108" s="74"/>
      <c r="GCU108" s="62"/>
      <c r="GCV108" s="75"/>
      <c r="GCW108" s="76"/>
      <c r="GCX108" s="216"/>
      <c r="GCY108" s="75"/>
      <c r="GCZ108" s="75"/>
      <c r="GDA108" s="204"/>
      <c r="GDB108" s="205"/>
      <c r="GDC108" s="72"/>
      <c r="GDD108" s="70"/>
      <c r="GDE108" s="73"/>
      <c r="GDF108" s="74"/>
      <c r="GDG108" s="74"/>
      <c r="GDH108" s="62"/>
      <c r="GDI108" s="75"/>
      <c r="GDJ108" s="76"/>
      <c r="GDK108" s="216"/>
      <c r="GDL108" s="75"/>
      <c r="GDM108" s="75"/>
      <c r="GDN108" s="204"/>
      <c r="GDO108" s="205"/>
      <c r="GDP108" s="72"/>
      <c r="GDQ108" s="70"/>
      <c r="GDR108" s="73"/>
      <c r="GDS108" s="74"/>
      <c r="GDT108" s="74"/>
      <c r="GDU108" s="62"/>
      <c r="GDV108" s="75"/>
      <c r="GDW108" s="76"/>
      <c r="GDX108" s="216"/>
      <c r="GDY108" s="75"/>
      <c r="GDZ108" s="75"/>
      <c r="GEA108" s="204"/>
      <c r="GEB108" s="205"/>
      <c r="GEC108" s="72"/>
      <c r="GED108" s="70"/>
      <c r="GEE108" s="73"/>
      <c r="GEF108" s="74"/>
      <c r="GEG108" s="74"/>
      <c r="GEH108" s="62"/>
      <c r="GEI108" s="75"/>
      <c r="GEJ108" s="76"/>
      <c r="GEK108" s="216"/>
      <c r="GEL108" s="75"/>
      <c r="GEM108" s="75"/>
      <c r="GEN108" s="204"/>
      <c r="GEO108" s="205"/>
      <c r="GEP108" s="72"/>
      <c r="GEQ108" s="70"/>
      <c r="GER108" s="73"/>
      <c r="GES108" s="74"/>
      <c r="GET108" s="74"/>
      <c r="GEU108" s="62"/>
      <c r="GEV108" s="75"/>
      <c r="GEW108" s="76"/>
      <c r="GEX108" s="216"/>
      <c r="GEY108" s="75"/>
      <c r="GEZ108" s="75"/>
      <c r="GFA108" s="204"/>
      <c r="GFB108" s="205"/>
      <c r="GFC108" s="72"/>
      <c r="GFD108" s="70"/>
      <c r="GFE108" s="73"/>
      <c r="GFF108" s="74"/>
      <c r="GFG108" s="74"/>
      <c r="GFH108" s="62"/>
      <c r="GFI108" s="75"/>
      <c r="GFJ108" s="76"/>
      <c r="GFK108" s="216"/>
      <c r="GFL108" s="75"/>
      <c r="GFM108" s="75"/>
      <c r="GFN108" s="204"/>
      <c r="GFO108" s="205"/>
      <c r="GFP108" s="72"/>
      <c r="GFQ108" s="70"/>
      <c r="GFR108" s="73"/>
      <c r="GFS108" s="74"/>
      <c r="GFT108" s="74"/>
      <c r="GFU108" s="62"/>
      <c r="GFV108" s="75"/>
      <c r="GFW108" s="76"/>
      <c r="GFX108" s="216"/>
      <c r="GFY108" s="75"/>
      <c r="GFZ108" s="75"/>
      <c r="GGA108" s="204"/>
      <c r="GGB108" s="205"/>
      <c r="GGC108" s="72"/>
      <c r="GGD108" s="70"/>
      <c r="GGE108" s="73"/>
      <c r="GGF108" s="74"/>
      <c r="GGG108" s="74"/>
      <c r="GGH108" s="62"/>
      <c r="GGI108" s="75"/>
      <c r="GGJ108" s="76"/>
      <c r="GGK108" s="216"/>
      <c r="GGL108" s="75"/>
      <c r="GGM108" s="75"/>
      <c r="GGN108" s="204"/>
      <c r="GGO108" s="205"/>
      <c r="GGP108" s="72"/>
      <c r="GGQ108" s="70"/>
      <c r="GGR108" s="73"/>
      <c r="GGS108" s="74"/>
      <c r="GGT108" s="74"/>
      <c r="GGU108" s="62"/>
      <c r="GGV108" s="75"/>
      <c r="GGW108" s="76"/>
      <c r="GGX108" s="216"/>
      <c r="GGY108" s="75"/>
      <c r="GGZ108" s="75"/>
      <c r="GHA108" s="204"/>
      <c r="GHB108" s="205"/>
      <c r="GHC108" s="72"/>
      <c r="GHD108" s="70"/>
      <c r="GHE108" s="73"/>
      <c r="GHF108" s="74"/>
      <c r="GHG108" s="74"/>
      <c r="GHH108" s="62"/>
      <c r="GHI108" s="75"/>
      <c r="GHJ108" s="76"/>
      <c r="GHK108" s="216"/>
      <c r="GHL108" s="75"/>
      <c r="GHM108" s="75"/>
      <c r="GHN108" s="204"/>
      <c r="GHO108" s="205"/>
      <c r="GHP108" s="72"/>
      <c r="GHQ108" s="70"/>
      <c r="GHR108" s="73"/>
      <c r="GHS108" s="74"/>
      <c r="GHT108" s="74"/>
      <c r="GHU108" s="62"/>
      <c r="GHV108" s="75"/>
      <c r="GHW108" s="76"/>
      <c r="GHX108" s="216"/>
      <c r="GHY108" s="75"/>
      <c r="GHZ108" s="75"/>
      <c r="GIA108" s="204"/>
      <c r="GIB108" s="205"/>
      <c r="GIC108" s="72"/>
      <c r="GID108" s="70"/>
      <c r="GIE108" s="73"/>
      <c r="GIF108" s="74"/>
      <c r="GIG108" s="74"/>
      <c r="GIH108" s="62"/>
      <c r="GII108" s="75"/>
      <c r="GIJ108" s="76"/>
      <c r="GIK108" s="216"/>
      <c r="GIL108" s="75"/>
      <c r="GIM108" s="75"/>
      <c r="GIN108" s="204"/>
      <c r="GIO108" s="205"/>
      <c r="GIP108" s="72"/>
      <c r="GIQ108" s="70"/>
      <c r="GIR108" s="73"/>
      <c r="GIS108" s="74"/>
      <c r="GIT108" s="74"/>
      <c r="GIU108" s="62"/>
      <c r="GIV108" s="75"/>
      <c r="GIW108" s="76"/>
      <c r="GIX108" s="216"/>
      <c r="GIY108" s="75"/>
      <c r="GIZ108" s="75"/>
      <c r="GJA108" s="204"/>
      <c r="GJB108" s="205"/>
      <c r="GJC108" s="72"/>
      <c r="GJD108" s="70"/>
      <c r="GJE108" s="73"/>
      <c r="GJF108" s="74"/>
      <c r="GJG108" s="74"/>
      <c r="GJH108" s="62"/>
      <c r="GJI108" s="75"/>
      <c r="GJJ108" s="76"/>
      <c r="GJK108" s="216"/>
      <c r="GJL108" s="75"/>
      <c r="GJM108" s="75"/>
      <c r="GJN108" s="204"/>
      <c r="GJO108" s="205"/>
      <c r="GJP108" s="72"/>
      <c r="GJQ108" s="70"/>
      <c r="GJR108" s="73"/>
      <c r="GJS108" s="74"/>
      <c r="GJT108" s="74"/>
      <c r="GJU108" s="62"/>
      <c r="GJV108" s="75"/>
      <c r="GJW108" s="76"/>
      <c r="GJX108" s="216"/>
      <c r="GJY108" s="75"/>
      <c r="GJZ108" s="75"/>
      <c r="GKA108" s="204"/>
      <c r="GKB108" s="205"/>
      <c r="GKC108" s="72"/>
      <c r="GKD108" s="70"/>
      <c r="GKE108" s="73"/>
      <c r="GKF108" s="74"/>
      <c r="GKG108" s="74"/>
      <c r="GKH108" s="62"/>
      <c r="GKI108" s="75"/>
      <c r="GKJ108" s="76"/>
      <c r="GKK108" s="216"/>
      <c r="GKL108" s="75"/>
      <c r="GKM108" s="75"/>
      <c r="GKN108" s="204"/>
      <c r="GKO108" s="205"/>
      <c r="GKP108" s="72"/>
      <c r="GKQ108" s="70"/>
      <c r="GKR108" s="73"/>
      <c r="GKS108" s="74"/>
      <c r="GKT108" s="74"/>
      <c r="GKU108" s="62"/>
      <c r="GKV108" s="75"/>
      <c r="GKW108" s="76"/>
      <c r="GKX108" s="216"/>
      <c r="GKY108" s="75"/>
      <c r="GKZ108" s="75"/>
      <c r="GLA108" s="204"/>
      <c r="GLB108" s="205"/>
      <c r="GLC108" s="72"/>
      <c r="GLD108" s="70"/>
      <c r="GLE108" s="73"/>
      <c r="GLF108" s="74"/>
      <c r="GLG108" s="74"/>
      <c r="GLH108" s="62"/>
      <c r="GLI108" s="75"/>
      <c r="GLJ108" s="76"/>
      <c r="GLK108" s="216"/>
      <c r="GLL108" s="75"/>
      <c r="GLM108" s="75"/>
      <c r="GLN108" s="204"/>
      <c r="GLO108" s="205"/>
      <c r="GLP108" s="72"/>
      <c r="GLQ108" s="70"/>
      <c r="GLR108" s="73"/>
      <c r="GLS108" s="74"/>
      <c r="GLT108" s="74"/>
      <c r="GLU108" s="62"/>
      <c r="GLV108" s="75"/>
      <c r="GLW108" s="76"/>
      <c r="GLX108" s="216"/>
      <c r="GLY108" s="75"/>
      <c r="GLZ108" s="75"/>
      <c r="GMA108" s="204"/>
      <c r="GMB108" s="205"/>
      <c r="GMC108" s="72"/>
      <c r="GMD108" s="70"/>
      <c r="GME108" s="73"/>
      <c r="GMF108" s="74"/>
      <c r="GMG108" s="74"/>
      <c r="GMH108" s="62"/>
      <c r="GMI108" s="75"/>
      <c r="GMJ108" s="76"/>
      <c r="GMK108" s="216"/>
      <c r="GML108" s="75"/>
      <c r="GMM108" s="75"/>
      <c r="GMN108" s="204"/>
      <c r="GMO108" s="205"/>
      <c r="GMP108" s="72"/>
      <c r="GMQ108" s="70"/>
      <c r="GMR108" s="73"/>
      <c r="GMS108" s="74"/>
      <c r="GMT108" s="74"/>
      <c r="GMU108" s="62"/>
      <c r="GMV108" s="75"/>
      <c r="GMW108" s="76"/>
      <c r="GMX108" s="216"/>
      <c r="GMY108" s="75"/>
      <c r="GMZ108" s="75"/>
      <c r="GNA108" s="204"/>
      <c r="GNB108" s="205"/>
      <c r="GNC108" s="72"/>
      <c r="GND108" s="70"/>
      <c r="GNE108" s="73"/>
      <c r="GNF108" s="74"/>
      <c r="GNG108" s="74"/>
      <c r="GNH108" s="62"/>
      <c r="GNI108" s="75"/>
      <c r="GNJ108" s="76"/>
      <c r="GNK108" s="216"/>
      <c r="GNL108" s="75"/>
      <c r="GNM108" s="75"/>
      <c r="GNN108" s="204"/>
      <c r="GNO108" s="205"/>
      <c r="GNP108" s="72"/>
      <c r="GNQ108" s="70"/>
      <c r="GNR108" s="73"/>
      <c r="GNS108" s="74"/>
      <c r="GNT108" s="74"/>
      <c r="GNU108" s="62"/>
      <c r="GNV108" s="75"/>
      <c r="GNW108" s="76"/>
      <c r="GNX108" s="216"/>
      <c r="GNY108" s="75"/>
      <c r="GNZ108" s="75"/>
      <c r="GOA108" s="204"/>
      <c r="GOB108" s="205"/>
      <c r="GOC108" s="72"/>
      <c r="GOD108" s="70"/>
      <c r="GOE108" s="73"/>
      <c r="GOF108" s="74"/>
      <c r="GOG108" s="74"/>
      <c r="GOH108" s="62"/>
      <c r="GOI108" s="75"/>
      <c r="GOJ108" s="76"/>
      <c r="GOK108" s="216"/>
      <c r="GOL108" s="75"/>
      <c r="GOM108" s="75"/>
      <c r="GON108" s="204"/>
      <c r="GOO108" s="205"/>
      <c r="GOP108" s="72"/>
      <c r="GOQ108" s="70"/>
      <c r="GOR108" s="73"/>
      <c r="GOS108" s="74"/>
      <c r="GOT108" s="74"/>
      <c r="GOU108" s="62"/>
      <c r="GOV108" s="75"/>
      <c r="GOW108" s="76"/>
      <c r="GOX108" s="216"/>
      <c r="GOY108" s="75"/>
      <c r="GOZ108" s="75"/>
      <c r="GPA108" s="204"/>
      <c r="GPB108" s="205"/>
      <c r="GPC108" s="72"/>
      <c r="GPD108" s="70"/>
      <c r="GPE108" s="73"/>
      <c r="GPF108" s="74"/>
      <c r="GPG108" s="74"/>
      <c r="GPH108" s="62"/>
      <c r="GPI108" s="75"/>
      <c r="GPJ108" s="76"/>
      <c r="GPK108" s="216"/>
      <c r="GPL108" s="75"/>
      <c r="GPM108" s="75"/>
      <c r="GPN108" s="204"/>
      <c r="GPO108" s="205"/>
      <c r="GPP108" s="72"/>
      <c r="GPQ108" s="70"/>
      <c r="GPR108" s="73"/>
      <c r="GPS108" s="74"/>
      <c r="GPT108" s="74"/>
      <c r="GPU108" s="62"/>
      <c r="GPV108" s="75"/>
      <c r="GPW108" s="76"/>
      <c r="GPX108" s="216"/>
      <c r="GPY108" s="75"/>
      <c r="GPZ108" s="75"/>
      <c r="GQA108" s="204"/>
      <c r="GQB108" s="205"/>
      <c r="GQC108" s="72"/>
      <c r="GQD108" s="70"/>
      <c r="GQE108" s="73"/>
      <c r="GQF108" s="74"/>
      <c r="GQG108" s="74"/>
      <c r="GQH108" s="62"/>
      <c r="GQI108" s="75"/>
      <c r="GQJ108" s="76"/>
      <c r="GQK108" s="216"/>
      <c r="GQL108" s="75"/>
      <c r="GQM108" s="75"/>
      <c r="GQN108" s="204"/>
      <c r="GQO108" s="205"/>
      <c r="GQP108" s="72"/>
      <c r="GQQ108" s="70"/>
      <c r="GQR108" s="73"/>
      <c r="GQS108" s="74"/>
      <c r="GQT108" s="74"/>
      <c r="GQU108" s="62"/>
      <c r="GQV108" s="75"/>
      <c r="GQW108" s="76"/>
      <c r="GQX108" s="216"/>
      <c r="GQY108" s="75"/>
      <c r="GQZ108" s="75"/>
      <c r="GRA108" s="204"/>
      <c r="GRB108" s="205"/>
      <c r="GRC108" s="72"/>
      <c r="GRD108" s="70"/>
      <c r="GRE108" s="73"/>
      <c r="GRF108" s="74"/>
      <c r="GRG108" s="74"/>
      <c r="GRH108" s="62"/>
      <c r="GRI108" s="75"/>
      <c r="GRJ108" s="76"/>
      <c r="GRK108" s="216"/>
      <c r="GRL108" s="75"/>
      <c r="GRM108" s="75"/>
      <c r="GRN108" s="204"/>
      <c r="GRO108" s="205"/>
      <c r="GRP108" s="72"/>
      <c r="GRQ108" s="70"/>
      <c r="GRR108" s="73"/>
      <c r="GRS108" s="74"/>
      <c r="GRT108" s="74"/>
      <c r="GRU108" s="62"/>
      <c r="GRV108" s="75"/>
      <c r="GRW108" s="76"/>
      <c r="GRX108" s="216"/>
      <c r="GRY108" s="75"/>
      <c r="GRZ108" s="75"/>
      <c r="GSA108" s="204"/>
      <c r="GSB108" s="205"/>
      <c r="GSC108" s="72"/>
      <c r="GSD108" s="70"/>
      <c r="GSE108" s="73"/>
      <c r="GSF108" s="74"/>
      <c r="GSG108" s="74"/>
      <c r="GSH108" s="62"/>
      <c r="GSI108" s="75"/>
      <c r="GSJ108" s="76"/>
      <c r="GSK108" s="216"/>
      <c r="GSL108" s="75"/>
      <c r="GSM108" s="75"/>
      <c r="GSN108" s="204"/>
      <c r="GSO108" s="205"/>
      <c r="GSP108" s="72"/>
      <c r="GSQ108" s="70"/>
      <c r="GSR108" s="73"/>
      <c r="GSS108" s="74"/>
      <c r="GST108" s="74"/>
      <c r="GSU108" s="62"/>
      <c r="GSV108" s="75"/>
      <c r="GSW108" s="76"/>
      <c r="GSX108" s="216"/>
      <c r="GSY108" s="75"/>
      <c r="GSZ108" s="75"/>
      <c r="GTA108" s="204"/>
      <c r="GTB108" s="205"/>
      <c r="GTC108" s="72"/>
      <c r="GTD108" s="70"/>
      <c r="GTE108" s="73"/>
      <c r="GTF108" s="74"/>
      <c r="GTG108" s="74"/>
      <c r="GTH108" s="62"/>
      <c r="GTI108" s="75"/>
      <c r="GTJ108" s="76"/>
      <c r="GTK108" s="216"/>
      <c r="GTL108" s="75"/>
      <c r="GTM108" s="75"/>
      <c r="GTN108" s="204"/>
      <c r="GTO108" s="205"/>
      <c r="GTP108" s="72"/>
      <c r="GTQ108" s="70"/>
      <c r="GTR108" s="73"/>
      <c r="GTS108" s="74"/>
      <c r="GTT108" s="74"/>
      <c r="GTU108" s="62"/>
      <c r="GTV108" s="75"/>
      <c r="GTW108" s="76"/>
      <c r="GTX108" s="216"/>
      <c r="GTY108" s="75"/>
      <c r="GTZ108" s="75"/>
      <c r="GUA108" s="204"/>
      <c r="GUB108" s="205"/>
      <c r="GUC108" s="72"/>
      <c r="GUD108" s="70"/>
      <c r="GUE108" s="73"/>
      <c r="GUF108" s="74"/>
      <c r="GUG108" s="74"/>
      <c r="GUH108" s="62"/>
      <c r="GUI108" s="75"/>
      <c r="GUJ108" s="76"/>
      <c r="GUK108" s="216"/>
      <c r="GUL108" s="75"/>
      <c r="GUM108" s="75"/>
      <c r="GUN108" s="204"/>
      <c r="GUO108" s="205"/>
      <c r="GUP108" s="72"/>
      <c r="GUQ108" s="70"/>
      <c r="GUR108" s="73"/>
      <c r="GUS108" s="74"/>
      <c r="GUT108" s="74"/>
      <c r="GUU108" s="62"/>
      <c r="GUV108" s="75"/>
      <c r="GUW108" s="76"/>
      <c r="GUX108" s="216"/>
      <c r="GUY108" s="75"/>
      <c r="GUZ108" s="75"/>
      <c r="GVA108" s="204"/>
      <c r="GVB108" s="205"/>
      <c r="GVC108" s="72"/>
      <c r="GVD108" s="70"/>
      <c r="GVE108" s="73"/>
      <c r="GVF108" s="74"/>
      <c r="GVG108" s="74"/>
      <c r="GVH108" s="62"/>
      <c r="GVI108" s="75"/>
      <c r="GVJ108" s="76"/>
      <c r="GVK108" s="216"/>
      <c r="GVL108" s="75"/>
      <c r="GVM108" s="75"/>
      <c r="GVN108" s="204"/>
      <c r="GVO108" s="205"/>
      <c r="GVP108" s="72"/>
      <c r="GVQ108" s="70"/>
      <c r="GVR108" s="73"/>
      <c r="GVS108" s="74"/>
      <c r="GVT108" s="74"/>
      <c r="GVU108" s="62"/>
      <c r="GVV108" s="75"/>
      <c r="GVW108" s="76"/>
      <c r="GVX108" s="216"/>
      <c r="GVY108" s="75"/>
      <c r="GVZ108" s="75"/>
      <c r="GWA108" s="204"/>
      <c r="GWB108" s="205"/>
      <c r="GWC108" s="72"/>
      <c r="GWD108" s="70"/>
      <c r="GWE108" s="73"/>
      <c r="GWF108" s="74"/>
      <c r="GWG108" s="74"/>
      <c r="GWH108" s="62"/>
      <c r="GWI108" s="75"/>
      <c r="GWJ108" s="76"/>
      <c r="GWK108" s="216"/>
      <c r="GWL108" s="75"/>
      <c r="GWM108" s="75"/>
      <c r="GWN108" s="204"/>
      <c r="GWO108" s="205"/>
      <c r="GWP108" s="72"/>
      <c r="GWQ108" s="70"/>
      <c r="GWR108" s="73"/>
      <c r="GWS108" s="74"/>
      <c r="GWT108" s="74"/>
      <c r="GWU108" s="62"/>
      <c r="GWV108" s="75"/>
      <c r="GWW108" s="76"/>
      <c r="GWX108" s="216"/>
      <c r="GWY108" s="75"/>
      <c r="GWZ108" s="75"/>
      <c r="GXA108" s="204"/>
      <c r="GXB108" s="205"/>
      <c r="GXC108" s="72"/>
      <c r="GXD108" s="70"/>
      <c r="GXE108" s="73"/>
      <c r="GXF108" s="74"/>
      <c r="GXG108" s="74"/>
      <c r="GXH108" s="62"/>
      <c r="GXI108" s="75"/>
      <c r="GXJ108" s="76"/>
      <c r="GXK108" s="216"/>
      <c r="GXL108" s="75"/>
      <c r="GXM108" s="75"/>
      <c r="GXN108" s="204"/>
      <c r="GXO108" s="205"/>
      <c r="GXP108" s="72"/>
      <c r="GXQ108" s="70"/>
      <c r="GXR108" s="73"/>
      <c r="GXS108" s="74"/>
      <c r="GXT108" s="74"/>
      <c r="GXU108" s="62"/>
      <c r="GXV108" s="75"/>
      <c r="GXW108" s="76"/>
      <c r="GXX108" s="216"/>
      <c r="GXY108" s="75"/>
      <c r="GXZ108" s="75"/>
      <c r="GYA108" s="204"/>
      <c r="GYB108" s="205"/>
      <c r="GYC108" s="72"/>
      <c r="GYD108" s="70"/>
      <c r="GYE108" s="73"/>
      <c r="GYF108" s="74"/>
      <c r="GYG108" s="74"/>
      <c r="GYH108" s="62"/>
      <c r="GYI108" s="75"/>
      <c r="GYJ108" s="76"/>
      <c r="GYK108" s="216"/>
      <c r="GYL108" s="75"/>
      <c r="GYM108" s="75"/>
      <c r="GYN108" s="204"/>
      <c r="GYO108" s="205"/>
      <c r="GYP108" s="72"/>
      <c r="GYQ108" s="70"/>
      <c r="GYR108" s="73"/>
      <c r="GYS108" s="74"/>
      <c r="GYT108" s="74"/>
      <c r="GYU108" s="62"/>
      <c r="GYV108" s="75"/>
      <c r="GYW108" s="76"/>
      <c r="GYX108" s="216"/>
      <c r="GYY108" s="75"/>
      <c r="GYZ108" s="75"/>
      <c r="GZA108" s="204"/>
      <c r="GZB108" s="205"/>
      <c r="GZC108" s="72"/>
      <c r="GZD108" s="70"/>
      <c r="GZE108" s="73"/>
      <c r="GZF108" s="74"/>
      <c r="GZG108" s="74"/>
      <c r="GZH108" s="62"/>
      <c r="GZI108" s="75"/>
      <c r="GZJ108" s="76"/>
      <c r="GZK108" s="216"/>
      <c r="GZL108" s="75"/>
      <c r="GZM108" s="75"/>
      <c r="GZN108" s="204"/>
      <c r="GZO108" s="205"/>
      <c r="GZP108" s="72"/>
      <c r="GZQ108" s="70"/>
      <c r="GZR108" s="73"/>
      <c r="GZS108" s="74"/>
      <c r="GZT108" s="74"/>
      <c r="GZU108" s="62"/>
      <c r="GZV108" s="75"/>
      <c r="GZW108" s="76"/>
      <c r="GZX108" s="216"/>
      <c r="GZY108" s="75"/>
      <c r="GZZ108" s="75"/>
      <c r="HAA108" s="204"/>
      <c r="HAB108" s="205"/>
      <c r="HAC108" s="72"/>
      <c r="HAD108" s="70"/>
      <c r="HAE108" s="73"/>
      <c r="HAF108" s="74"/>
      <c r="HAG108" s="74"/>
      <c r="HAH108" s="62"/>
      <c r="HAI108" s="75"/>
      <c r="HAJ108" s="76"/>
      <c r="HAK108" s="216"/>
      <c r="HAL108" s="75"/>
      <c r="HAM108" s="75"/>
      <c r="HAN108" s="204"/>
      <c r="HAO108" s="205"/>
      <c r="HAP108" s="72"/>
      <c r="HAQ108" s="70"/>
      <c r="HAR108" s="73"/>
      <c r="HAS108" s="74"/>
      <c r="HAT108" s="74"/>
      <c r="HAU108" s="62"/>
      <c r="HAV108" s="75"/>
      <c r="HAW108" s="76"/>
      <c r="HAX108" s="216"/>
      <c r="HAY108" s="75"/>
      <c r="HAZ108" s="75"/>
      <c r="HBA108" s="204"/>
      <c r="HBB108" s="205"/>
      <c r="HBC108" s="72"/>
      <c r="HBD108" s="70"/>
      <c r="HBE108" s="73"/>
      <c r="HBF108" s="74"/>
      <c r="HBG108" s="74"/>
      <c r="HBH108" s="62"/>
      <c r="HBI108" s="75"/>
      <c r="HBJ108" s="76"/>
      <c r="HBK108" s="216"/>
      <c r="HBL108" s="75"/>
      <c r="HBM108" s="75"/>
      <c r="HBN108" s="204"/>
      <c r="HBO108" s="205"/>
      <c r="HBP108" s="72"/>
      <c r="HBQ108" s="70"/>
      <c r="HBR108" s="73"/>
      <c r="HBS108" s="74"/>
      <c r="HBT108" s="74"/>
      <c r="HBU108" s="62"/>
      <c r="HBV108" s="75"/>
      <c r="HBW108" s="76"/>
      <c r="HBX108" s="216"/>
      <c r="HBY108" s="75"/>
      <c r="HBZ108" s="75"/>
      <c r="HCA108" s="204"/>
      <c r="HCB108" s="205"/>
      <c r="HCC108" s="72"/>
      <c r="HCD108" s="70"/>
      <c r="HCE108" s="73"/>
      <c r="HCF108" s="74"/>
      <c r="HCG108" s="74"/>
      <c r="HCH108" s="62"/>
      <c r="HCI108" s="75"/>
      <c r="HCJ108" s="76"/>
      <c r="HCK108" s="216"/>
      <c r="HCL108" s="75"/>
      <c r="HCM108" s="75"/>
      <c r="HCN108" s="204"/>
      <c r="HCO108" s="205"/>
      <c r="HCP108" s="72"/>
      <c r="HCQ108" s="70"/>
      <c r="HCR108" s="73"/>
      <c r="HCS108" s="74"/>
      <c r="HCT108" s="74"/>
      <c r="HCU108" s="62"/>
      <c r="HCV108" s="75"/>
      <c r="HCW108" s="76"/>
      <c r="HCX108" s="216"/>
      <c r="HCY108" s="75"/>
      <c r="HCZ108" s="75"/>
      <c r="HDA108" s="204"/>
      <c r="HDB108" s="205"/>
      <c r="HDC108" s="72"/>
      <c r="HDD108" s="70"/>
      <c r="HDE108" s="73"/>
      <c r="HDF108" s="74"/>
      <c r="HDG108" s="74"/>
      <c r="HDH108" s="62"/>
      <c r="HDI108" s="75"/>
      <c r="HDJ108" s="76"/>
      <c r="HDK108" s="216"/>
      <c r="HDL108" s="75"/>
      <c r="HDM108" s="75"/>
      <c r="HDN108" s="204"/>
      <c r="HDO108" s="205"/>
      <c r="HDP108" s="72"/>
      <c r="HDQ108" s="70"/>
      <c r="HDR108" s="73"/>
      <c r="HDS108" s="74"/>
      <c r="HDT108" s="74"/>
      <c r="HDU108" s="62"/>
      <c r="HDV108" s="75"/>
      <c r="HDW108" s="76"/>
      <c r="HDX108" s="216"/>
      <c r="HDY108" s="75"/>
      <c r="HDZ108" s="75"/>
      <c r="HEA108" s="204"/>
      <c r="HEB108" s="205"/>
      <c r="HEC108" s="72"/>
      <c r="HED108" s="70"/>
      <c r="HEE108" s="73"/>
      <c r="HEF108" s="74"/>
      <c r="HEG108" s="74"/>
      <c r="HEH108" s="62"/>
      <c r="HEI108" s="75"/>
      <c r="HEJ108" s="76"/>
      <c r="HEK108" s="216"/>
      <c r="HEL108" s="75"/>
      <c r="HEM108" s="75"/>
      <c r="HEN108" s="204"/>
      <c r="HEO108" s="205"/>
      <c r="HEP108" s="72"/>
      <c r="HEQ108" s="70"/>
      <c r="HER108" s="73"/>
      <c r="HES108" s="74"/>
      <c r="HET108" s="74"/>
      <c r="HEU108" s="62"/>
      <c r="HEV108" s="75"/>
      <c r="HEW108" s="76"/>
      <c r="HEX108" s="216"/>
      <c r="HEY108" s="75"/>
      <c r="HEZ108" s="75"/>
      <c r="HFA108" s="204"/>
      <c r="HFB108" s="205"/>
      <c r="HFC108" s="72"/>
      <c r="HFD108" s="70"/>
      <c r="HFE108" s="73"/>
      <c r="HFF108" s="74"/>
      <c r="HFG108" s="74"/>
      <c r="HFH108" s="62"/>
      <c r="HFI108" s="75"/>
      <c r="HFJ108" s="76"/>
      <c r="HFK108" s="216"/>
      <c r="HFL108" s="75"/>
      <c r="HFM108" s="75"/>
      <c r="HFN108" s="204"/>
      <c r="HFO108" s="205"/>
      <c r="HFP108" s="72"/>
      <c r="HFQ108" s="70"/>
      <c r="HFR108" s="73"/>
      <c r="HFS108" s="74"/>
      <c r="HFT108" s="74"/>
      <c r="HFU108" s="62"/>
      <c r="HFV108" s="75"/>
      <c r="HFW108" s="76"/>
      <c r="HFX108" s="216"/>
      <c r="HFY108" s="75"/>
      <c r="HFZ108" s="75"/>
      <c r="HGA108" s="204"/>
      <c r="HGB108" s="205"/>
      <c r="HGC108" s="72"/>
      <c r="HGD108" s="70"/>
      <c r="HGE108" s="73"/>
      <c r="HGF108" s="74"/>
      <c r="HGG108" s="74"/>
      <c r="HGH108" s="62"/>
      <c r="HGI108" s="75"/>
      <c r="HGJ108" s="76"/>
      <c r="HGK108" s="216"/>
      <c r="HGL108" s="75"/>
      <c r="HGM108" s="75"/>
      <c r="HGN108" s="204"/>
      <c r="HGO108" s="205"/>
      <c r="HGP108" s="72"/>
      <c r="HGQ108" s="70"/>
      <c r="HGR108" s="73"/>
      <c r="HGS108" s="74"/>
      <c r="HGT108" s="74"/>
      <c r="HGU108" s="62"/>
      <c r="HGV108" s="75"/>
      <c r="HGW108" s="76"/>
      <c r="HGX108" s="216"/>
      <c r="HGY108" s="75"/>
      <c r="HGZ108" s="75"/>
      <c r="HHA108" s="204"/>
      <c r="HHB108" s="205"/>
      <c r="HHC108" s="72"/>
      <c r="HHD108" s="70"/>
      <c r="HHE108" s="73"/>
      <c r="HHF108" s="74"/>
      <c r="HHG108" s="74"/>
      <c r="HHH108" s="62"/>
      <c r="HHI108" s="75"/>
      <c r="HHJ108" s="76"/>
      <c r="HHK108" s="216"/>
      <c r="HHL108" s="75"/>
      <c r="HHM108" s="75"/>
      <c r="HHN108" s="204"/>
      <c r="HHO108" s="205"/>
      <c r="HHP108" s="72"/>
      <c r="HHQ108" s="70"/>
      <c r="HHR108" s="73"/>
      <c r="HHS108" s="74"/>
      <c r="HHT108" s="74"/>
      <c r="HHU108" s="62"/>
      <c r="HHV108" s="75"/>
      <c r="HHW108" s="76"/>
      <c r="HHX108" s="216"/>
      <c r="HHY108" s="75"/>
      <c r="HHZ108" s="75"/>
      <c r="HIA108" s="204"/>
      <c r="HIB108" s="205"/>
      <c r="HIC108" s="72"/>
      <c r="HID108" s="70"/>
      <c r="HIE108" s="73"/>
      <c r="HIF108" s="74"/>
      <c r="HIG108" s="74"/>
      <c r="HIH108" s="62"/>
      <c r="HII108" s="75"/>
      <c r="HIJ108" s="76"/>
      <c r="HIK108" s="216"/>
      <c r="HIL108" s="75"/>
      <c r="HIM108" s="75"/>
      <c r="HIN108" s="204"/>
      <c r="HIO108" s="205"/>
      <c r="HIP108" s="72"/>
      <c r="HIQ108" s="70"/>
      <c r="HIR108" s="73"/>
      <c r="HIS108" s="74"/>
      <c r="HIT108" s="74"/>
      <c r="HIU108" s="62"/>
      <c r="HIV108" s="75"/>
      <c r="HIW108" s="76"/>
      <c r="HIX108" s="216"/>
      <c r="HIY108" s="75"/>
      <c r="HIZ108" s="75"/>
      <c r="HJA108" s="204"/>
      <c r="HJB108" s="205"/>
      <c r="HJC108" s="72"/>
      <c r="HJD108" s="70"/>
      <c r="HJE108" s="73"/>
      <c r="HJF108" s="74"/>
      <c r="HJG108" s="74"/>
      <c r="HJH108" s="62"/>
      <c r="HJI108" s="75"/>
      <c r="HJJ108" s="76"/>
      <c r="HJK108" s="216"/>
      <c r="HJL108" s="75"/>
      <c r="HJM108" s="75"/>
      <c r="HJN108" s="204"/>
      <c r="HJO108" s="205"/>
      <c r="HJP108" s="72"/>
      <c r="HJQ108" s="70"/>
      <c r="HJR108" s="73"/>
      <c r="HJS108" s="74"/>
      <c r="HJT108" s="74"/>
      <c r="HJU108" s="62"/>
      <c r="HJV108" s="75"/>
      <c r="HJW108" s="76"/>
      <c r="HJX108" s="216"/>
      <c r="HJY108" s="75"/>
      <c r="HJZ108" s="75"/>
      <c r="HKA108" s="204"/>
      <c r="HKB108" s="205"/>
      <c r="HKC108" s="72"/>
      <c r="HKD108" s="70"/>
      <c r="HKE108" s="73"/>
      <c r="HKF108" s="74"/>
      <c r="HKG108" s="74"/>
      <c r="HKH108" s="62"/>
      <c r="HKI108" s="75"/>
      <c r="HKJ108" s="76"/>
      <c r="HKK108" s="216"/>
      <c r="HKL108" s="75"/>
      <c r="HKM108" s="75"/>
      <c r="HKN108" s="204"/>
      <c r="HKO108" s="205"/>
      <c r="HKP108" s="72"/>
      <c r="HKQ108" s="70"/>
      <c r="HKR108" s="73"/>
      <c r="HKS108" s="74"/>
      <c r="HKT108" s="74"/>
      <c r="HKU108" s="62"/>
      <c r="HKV108" s="75"/>
      <c r="HKW108" s="76"/>
      <c r="HKX108" s="216"/>
      <c r="HKY108" s="75"/>
      <c r="HKZ108" s="75"/>
      <c r="HLA108" s="204"/>
      <c r="HLB108" s="205"/>
      <c r="HLC108" s="72"/>
      <c r="HLD108" s="70"/>
      <c r="HLE108" s="73"/>
      <c r="HLF108" s="74"/>
      <c r="HLG108" s="74"/>
      <c r="HLH108" s="62"/>
      <c r="HLI108" s="75"/>
      <c r="HLJ108" s="76"/>
      <c r="HLK108" s="216"/>
      <c r="HLL108" s="75"/>
      <c r="HLM108" s="75"/>
      <c r="HLN108" s="204"/>
      <c r="HLO108" s="205"/>
      <c r="HLP108" s="72"/>
      <c r="HLQ108" s="70"/>
      <c r="HLR108" s="73"/>
      <c r="HLS108" s="74"/>
      <c r="HLT108" s="74"/>
      <c r="HLU108" s="62"/>
      <c r="HLV108" s="75"/>
      <c r="HLW108" s="76"/>
      <c r="HLX108" s="216"/>
      <c r="HLY108" s="75"/>
      <c r="HLZ108" s="75"/>
      <c r="HMA108" s="204"/>
      <c r="HMB108" s="205"/>
      <c r="HMC108" s="72"/>
      <c r="HMD108" s="70"/>
      <c r="HME108" s="73"/>
      <c r="HMF108" s="74"/>
      <c r="HMG108" s="74"/>
      <c r="HMH108" s="62"/>
      <c r="HMI108" s="75"/>
      <c r="HMJ108" s="76"/>
      <c r="HMK108" s="216"/>
      <c r="HML108" s="75"/>
      <c r="HMM108" s="75"/>
      <c r="HMN108" s="204"/>
      <c r="HMO108" s="205"/>
      <c r="HMP108" s="72"/>
      <c r="HMQ108" s="70"/>
      <c r="HMR108" s="73"/>
      <c r="HMS108" s="74"/>
      <c r="HMT108" s="74"/>
      <c r="HMU108" s="62"/>
      <c r="HMV108" s="75"/>
      <c r="HMW108" s="76"/>
      <c r="HMX108" s="216"/>
      <c r="HMY108" s="75"/>
      <c r="HMZ108" s="75"/>
      <c r="HNA108" s="204"/>
      <c r="HNB108" s="205"/>
      <c r="HNC108" s="72"/>
      <c r="HND108" s="70"/>
      <c r="HNE108" s="73"/>
      <c r="HNF108" s="74"/>
      <c r="HNG108" s="74"/>
      <c r="HNH108" s="62"/>
      <c r="HNI108" s="75"/>
      <c r="HNJ108" s="76"/>
      <c r="HNK108" s="216"/>
      <c r="HNL108" s="75"/>
      <c r="HNM108" s="75"/>
      <c r="HNN108" s="204"/>
      <c r="HNO108" s="205"/>
      <c r="HNP108" s="72"/>
      <c r="HNQ108" s="70"/>
      <c r="HNR108" s="73"/>
      <c r="HNS108" s="74"/>
      <c r="HNT108" s="74"/>
      <c r="HNU108" s="62"/>
      <c r="HNV108" s="75"/>
      <c r="HNW108" s="76"/>
      <c r="HNX108" s="216"/>
      <c r="HNY108" s="75"/>
      <c r="HNZ108" s="75"/>
      <c r="HOA108" s="204"/>
      <c r="HOB108" s="205"/>
      <c r="HOC108" s="72"/>
      <c r="HOD108" s="70"/>
      <c r="HOE108" s="73"/>
      <c r="HOF108" s="74"/>
      <c r="HOG108" s="74"/>
      <c r="HOH108" s="62"/>
      <c r="HOI108" s="75"/>
      <c r="HOJ108" s="76"/>
      <c r="HOK108" s="216"/>
      <c r="HOL108" s="75"/>
      <c r="HOM108" s="75"/>
      <c r="HON108" s="204"/>
      <c r="HOO108" s="205"/>
      <c r="HOP108" s="72"/>
      <c r="HOQ108" s="70"/>
      <c r="HOR108" s="73"/>
      <c r="HOS108" s="74"/>
      <c r="HOT108" s="74"/>
      <c r="HOU108" s="62"/>
      <c r="HOV108" s="75"/>
      <c r="HOW108" s="76"/>
      <c r="HOX108" s="216"/>
      <c r="HOY108" s="75"/>
      <c r="HOZ108" s="75"/>
      <c r="HPA108" s="204"/>
      <c r="HPB108" s="205"/>
      <c r="HPC108" s="72"/>
      <c r="HPD108" s="70"/>
      <c r="HPE108" s="73"/>
      <c r="HPF108" s="74"/>
      <c r="HPG108" s="74"/>
      <c r="HPH108" s="62"/>
      <c r="HPI108" s="75"/>
      <c r="HPJ108" s="76"/>
      <c r="HPK108" s="216"/>
      <c r="HPL108" s="75"/>
      <c r="HPM108" s="75"/>
      <c r="HPN108" s="204"/>
      <c r="HPO108" s="205"/>
      <c r="HPP108" s="72"/>
      <c r="HPQ108" s="70"/>
      <c r="HPR108" s="73"/>
      <c r="HPS108" s="74"/>
      <c r="HPT108" s="74"/>
      <c r="HPU108" s="62"/>
      <c r="HPV108" s="75"/>
      <c r="HPW108" s="76"/>
      <c r="HPX108" s="216"/>
      <c r="HPY108" s="75"/>
      <c r="HPZ108" s="75"/>
      <c r="HQA108" s="204"/>
      <c r="HQB108" s="205"/>
      <c r="HQC108" s="72"/>
      <c r="HQD108" s="70"/>
      <c r="HQE108" s="73"/>
      <c r="HQF108" s="74"/>
      <c r="HQG108" s="74"/>
      <c r="HQH108" s="62"/>
      <c r="HQI108" s="75"/>
      <c r="HQJ108" s="76"/>
      <c r="HQK108" s="216"/>
      <c r="HQL108" s="75"/>
      <c r="HQM108" s="75"/>
      <c r="HQN108" s="204"/>
      <c r="HQO108" s="205"/>
      <c r="HQP108" s="72"/>
      <c r="HQQ108" s="70"/>
      <c r="HQR108" s="73"/>
      <c r="HQS108" s="74"/>
      <c r="HQT108" s="74"/>
      <c r="HQU108" s="62"/>
      <c r="HQV108" s="75"/>
      <c r="HQW108" s="76"/>
      <c r="HQX108" s="216"/>
      <c r="HQY108" s="75"/>
      <c r="HQZ108" s="75"/>
      <c r="HRA108" s="204"/>
      <c r="HRB108" s="205"/>
      <c r="HRC108" s="72"/>
      <c r="HRD108" s="70"/>
      <c r="HRE108" s="73"/>
      <c r="HRF108" s="74"/>
      <c r="HRG108" s="74"/>
      <c r="HRH108" s="62"/>
      <c r="HRI108" s="75"/>
      <c r="HRJ108" s="76"/>
      <c r="HRK108" s="216"/>
      <c r="HRL108" s="75"/>
      <c r="HRM108" s="75"/>
      <c r="HRN108" s="204"/>
      <c r="HRO108" s="205"/>
      <c r="HRP108" s="72"/>
      <c r="HRQ108" s="70"/>
      <c r="HRR108" s="73"/>
      <c r="HRS108" s="74"/>
      <c r="HRT108" s="74"/>
      <c r="HRU108" s="62"/>
      <c r="HRV108" s="75"/>
      <c r="HRW108" s="76"/>
      <c r="HRX108" s="216"/>
      <c r="HRY108" s="75"/>
      <c r="HRZ108" s="75"/>
      <c r="HSA108" s="204"/>
      <c r="HSB108" s="205"/>
      <c r="HSC108" s="72"/>
      <c r="HSD108" s="70"/>
      <c r="HSE108" s="73"/>
      <c r="HSF108" s="74"/>
      <c r="HSG108" s="74"/>
      <c r="HSH108" s="62"/>
      <c r="HSI108" s="75"/>
      <c r="HSJ108" s="76"/>
      <c r="HSK108" s="216"/>
      <c r="HSL108" s="75"/>
      <c r="HSM108" s="75"/>
      <c r="HSN108" s="204"/>
      <c r="HSO108" s="205"/>
      <c r="HSP108" s="72"/>
      <c r="HSQ108" s="70"/>
      <c r="HSR108" s="73"/>
      <c r="HSS108" s="74"/>
      <c r="HST108" s="74"/>
      <c r="HSU108" s="62"/>
      <c r="HSV108" s="75"/>
      <c r="HSW108" s="76"/>
      <c r="HSX108" s="216"/>
      <c r="HSY108" s="75"/>
      <c r="HSZ108" s="75"/>
      <c r="HTA108" s="204"/>
      <c r="HTB108" s="205"/>
      <c r="HTC108" s="72"/>
      <c r="HTD108" s="70"/>
      <c r="HTE108" s="73"/>
      <c r="HTF108" s="74"/>
      <c r="HTG108" s="74"/>
      <c r="HTH108" s="62"/>
      <c r="HTI108" s="75"/>
      <c r="HTJ108" s="76"/>
      <c r="HTK108" s="216"/>
      <c r="HTL108" s="75"/>
      <c r="HTM108" s="75"/>
      <c r="HTN108" s="204"/>
      <c r="HTO108" s="205"/>
      <c r="HTP108" s="72"/>
      <c r="HTQ108" s="70"/>
      <c r="HTR108" s="73"/>
      <c r="HTS108" s="74"/>
      <c r="HTT108" s="74"/>
      <c r="HTU108" s="62"/>
      <c r="HTV108" s="75"/>
      <c r="HTW108" s="76"/>
      <c r="HTX108" s="216"/>
      <c r="HTY108" s="75"/>
      <c r="HTZ108" s="75"/>
      <c r="HUA108" s="204"/>
      <c r="HUB108" s="205"/>
      <c r="HUC108" s="72"/>
      <c r="HUD108" s="70"/>
      <c r="HUE108" s="73"/>
      <c r="HUF108" s="74"/>
      <c r="HUG108" s="74"/>
      <c r="HUH108" s="62"/>
      <c r="HUI108" s="75"/>
      <c r="HUJ108" s="76"/>
      <c r="HUK108" s="216"/>
      <c r="HUL108" s="75"/>
      <c r="HUM108" s="75"/>
      <c r="HUN108" s="204"/>
      <c r="HUO108" s="205"/>
      <c r="HUP108" s="72"/>
      <c r="HUQ108" s="70"/>
      <c r="HUR108" s="73"/>
      <c r="HUS108" s="74"/>
      <c r="HUT108" s="74"/>
      <c r="HUU108" s="62"/>
      <c r="HUV108" s="75"/>
      <c r="HUW108" s="76"/>
      <c r="HUX108" s="216"/>
      <c r="HUY108" s="75"/>
      <c r="HUZ108" s="75"/>
      <c r="HVA108" s="204"/>
      <c r="HVB108" s="205"/>
      <c r="HVC108" s="72"/>
      <c r="HVD108" s="70"/>
      <c r="HVE108" s="73"/>
      <c r="HVF108" s="74"/>
      <c r="HVG108" s="74"/>
      <c r="HVH108" s="62"/>
      <c r="HVI108" s="75"/>
      <c r="HVJ108" s="76"/>
      <c r="HVK108" s="216"/>
      <c r="HVL108" s="75"/>
      <c r="HVM108" s="75"/>
      <c r="HVN108" s="204"/>
      <c r="HVO108" s="205"/>
      <c r="HVP108" s="72"/>
      <c r="HVQ108" s="70"/>
      <c r="HVR108" s="73"/>
      <c r="HVS108" s="74"/>
      <c r="HVT108" s="74"/>
      <c r="HVU108" s="62"/>
      <c r="HVV108" s="75"/>
      <c r="HVW108" s="76"/>
      <c r="HVX108" s="216"/>
      <c r="HVY108" s="75"/>
      <c r="HVZ108" s="75"/>
      <c r="HWA108" s="204"/>
      <c r="HWB108" s="205"/>
      <c r="HWC108" s="72"/>
      <c r="HWD108" s="70"/>
      <c r="HWE108" s="73"/>
      <c r="HWF108" s="74"/>
      <c r="HWG108" s="74"/>
      <c r="HWH108" s="62"/>
      <c r="HWI108" s="75"/>
      <c r="HWJ108" s="76"/>
      <c r="HWK108" s="216"/>
      <c r="HWL108" s="75"/>
      <c r="HWM108" s="75"/>
      <c r="HWN108" s="204"/>
      <c r="HWO108" s="205"/>
      <c r="HWP108" s="72"/>
      <c r="HWQ108" s="70"/>
      <c r="HWR108" s="73"/>
      <c r="HWS108" s="74"/>
      <c r="HWT108" s="74"/>
      <c r="HWU108" s="62"/>
      <c r="HWV108" s="75"/>
      <c r="HWW108" s="76"/>
      <c r="HWX108" s="216"/>
      <c r="HWY108" s="75"/>
      <c r="HWZ108" s="75"/>
      <c r="HXA108" s="204"/>
      <c r="HXB108" s="205"/>
      <c r="HXC108" s="72"/>
      <c r="HXD108" s="70"/>
      <c r="HXE108" s="73"/>
      <c r="HXF108" s="74"/>
      <c r="HXG108" s="74"/>
      <c r="HXH108" s="62"/>
      <c r="HXI108" s="75"/>
      <c r="HXJ108" s="76"/>
      <c r="HXK108" s="216"/>
      <c r="HXL108" s="75"/>
      <c r="HXM108" s="75"/>
      <c r="HXN108" s="204"/>
      <c r="HXO108" s="205"/>
      <c r="HXP108" s="72"/>
      <c r="HXQ108" s="70"/>
      <c r="HXR108" s="73"/>
      <c r="HXS108" s="74"/>
      <c r="HXT108" s="74"/>
      <c r="HXU108" s="62"/>
      <c r="HXV108" s="75"/>
      <c r="HXW108" s="76"/>
      <c r="HXX108" s="216"/>
      <c r="HXY108" s="75"/>
      <c r="HXZ108" s="75"/>
      <c r="HYA108" s="204"/>
      <c r="HYB108" s="205"/>
      <c r="HYC108" s="72"/>
      <c r="HYD108" s="70"/>
      <c r="HYE108" s="73"/>
      <c r="HYF108" s="74"/>
      <c r="HYG108" s="74"/>
      <c r="HYH108" s="62"/>
      <c r="HYI108" s="75"/>
      <c r="HYJ108" s="76"/>
      <c r="HYK108" s="216"/>
      <c r="HYL108" s="75"/>
      <c r="HYM108" s="75"/>
      <c r="HYN108" s="204"/>
      <c r="HYO108" s="205"/>
      <c r="HYP108" s="72"/>
      <c r="HYQ108" s="70"/>
      <c r="HYR108" s="73"/>
      <c r="HYS108" s="74"/>
      <c r="HYT108" s="74"/>
      <c r="HYU108" s="62"/>
      <c r="HYV108" s="75"/>
      <c r="HYW108" s="76"/>
      <c r="HYX108" s="216"/>
      <c r="HYY108" s="75"/>
      <c r="HYZ108" s="75"/>
      <c r="HZA108" s="204"/>
      <c r="HZB108" s="205"/>
      <c r="HZC108" s="72"/>
      <c r="HZD108" s="70"/>
      <c r="HZE108" s="73"/>
      <c r="HZF108" s="74"/>
      <c r="HZG108" s="74"/>
      <c r="HZH108" s="62"/>
      <c r="HZI108" s="75"/>
      <c r="HZJ108" s="76"/>
      <c r="HZK108" s="216"/>
      <c r="HZL108" s="75"/>
      <c r="HZM108" s="75"/>
      <c r="HZN108" s="204"/>
      <c r="HZO108" s="205"/>
      <c r="HZP108" s="72"/>
      <c r="HZQ108" s="70"/>
      <c r="HZR108" s="73"/>
      <c r="HZS108" s="74"/>
      <c r="HZT108" s="74"/>
      <c r="HZU108" s="62"/>
      <c r="HZV108" s="75"/>
      <c r="HZW108" s="76"/>
      <c r="HZX108" s="216"/>
      <c r="HZY108" s="75"/>
      <c r="HZZ108" s="75"/>
      <c r="IAA108" s="204"/>
      <c r="IAB108" s="205"/>
      <c r="IAC108" s="72"/>
      <c r="IAD108" s="70"/>
      <c r="IAE108" s="73"/>
      <c r="IAF108" s="74"/>
      <c r="IAG108" s="74"/>
      <c r="IAH108" s="62"/>
      <c r="IAI108" s="75"/>
      <c r="IAJ108" s="76"/>
      <c r="IAK108" s="216"/>
      <c r="IAL108" s="75"/>
      <c r="IAM108" s="75"/>
      <c r="IAN108" s="204"/>
      <c r="IAO108" s="205"/>
      <c r="IAP108" s="72"/>
      <c r="IAQ108" s="70"/>
      <c r="IAR108" s="73"/>
      <c r="IAS108" s="74"/>
      <c r="IAT108" s="74"/>
      <c r="IAU108" s="62"/>
      <c r="IAV108" s="75"/>
      <c r="IAW108" s="76"/>
      <c r="IAX108" s="216"/>
      <c r="IAY108" s="75"/>
      <c r="IAZ108" s="75"/>
      <c r="IBA108" s="204"/>
      <c r="IBB108" s="205"/>
      <c r="IBC108" s="72"/>
      <c r="IBD108" s="70"/>
      <c r="IBE108" s="73"/>
      <c r="IBF108" s="74"/>
      <c r="IBG108" s="74"/>
      <c r="IBH108" s="62"/>
      <c r="IBI108" s="75"/>
      <c r="IBJ108" s="76"/>
      <c r="IBK108" s="216"/>
      <c r="IBL108" s="75"/>
      <c r="IBM108" s="75"/>
      <c r="IBN108" s="204"/>
      <c r="IBO108" s="205"/>
      <c r="IBP108" s="72"/>
      <c r="IBQ108" s="70"/>
      <c r="IBR108" s="73"/>
      <c r="IBS108" s="74"/>
      <c r="IBT108" s="74"/>
      <c r="IBU108" s="62"/>
      <c r="IBV108" s="75"/>
      <c r="IBW108" s="76"/>
      <c r="IBX108" s="216"/>
      <c r="IBY108" s="75"/>
      <c r="IBZ108" s="75"/>
      <c r="ICA108" s="204"/>
      <c r="ICB108" s="205"/>
      <c r="ICC108" s="72"/>
      <c r="ICD108" s="70"/>
      <c r="ICE108" s="73"/>
      <c r="ICF108" s="74"/>
      <c r="ICG108" s="74"/>
      <c r="ICH108" s="62"/>
      <c r="ICI108" s="75"/>
      <c r="ICJ108" s="76"/>
      <c r="ICK108" s="216"/>
      <c r="ICL108" s="75"/>
      <c r="ICM108" s="75"/>
      <c r="ICN108" s="204"/>
      <c r="ICO108" s="205"/>
      <c r="ICP108" s="72"/>
      <c r="ICQ108" s="70"/>
      <c r="ICR108" s="73"/>
      <c r="ICS108" s="74"/>
      <c r="ICT108" s="74"/>
      <c r="ICU108" s="62"/>
      <c r="ICV108" s="75"/>
      <c r="ICW108" s="76"/>
      <c r="ICX108" s="216"/>
      <c r="ICY108" s="75"/>
      <c r="ICZ108" s="75"/>
      <c r="IDA108" s="204"/>
      <c r="IDB108" s="205"/>
      <c r="IDC108" s="72"/>
      <c r="IDD108" s="70"/>
      <c r="IDE108" s="73"/>
      <c r="IDF108" s="74"/>
      <c r="IDG108" s="74"/>
      <c r="IDH108" s="62"/>
      <c r="IDI108" s="75"/>
      <c r="IDJ108" s="76"/>
      <c r="IDK108" s="216"/>
      <c r="IDL108" s="75"/>
      <c r="IDM108" s="75"/>
      <c r="IDN108" s="204"/>
      <c r="IDO108" s="205"/>
      <c r="IDP108" s="72"/>
      <c r="IDQ108" s="70"/>
      <c r="IDR108" s="73"/>
      <c r="IDS108" s="74"/>
      <c r="IDT108" s="74"/>
      <c r="IDU108" s="62"/>
      <c r="IDV108" s="75"/>
      <c r="IDW108" s="76"/>
      <c r="IDX108" s="216"/>
      <c r="IDY108" s="75"/>
      <c r="IDZ108" s="75"/>
      <c r="IEA108" s="204"/>
      <c r="IEB108" s="205"/>
      <c r="IEC108" s="72"/>
      <c r="IED108" s="70"/>
      <c r="IEE108" s="73"/>
      <c r="IEF108" s="74"/>
      <c r="IEG108" s="74"/>
      <c r="IEH108" s="62"/>
      <c r="IEI108" s="75"/>
      <c r="IEJ108" s="76"/>
      <c r="IEK108" s="216"/>
      <c r="IEL108" s="75"/>
      <c r="IEM108" s="75"/>
      <c r="IEN108" s="204"/>
      <c r="IEO108" s="205"/>
      <c r="IEP108" s="72"/>
      <c r="IEQ108" s="70"/>
      <c r="IER108" s="73"/>
      <c r="IES108" s="74"/>
      <c r="IET108" s="74"/>
      <c r="IEU108" s="62"/>
      <c r="IEV108" s="75"/>
      <c r="IEW108" s="76"/>
      <c r="IEX108" s="216"/>
      <c r="IEY108" s="75"/>
      <c r="IEZ108" s="75"/>
      <c r="IFA108" s="204"/>
      <c r="IFB108" s="205"/>
      <c r="IFC108" s="72"/>
      <c r="IFD108" s="70"/>
      <c r="IFE108" s="73"/>
      <c r="IFF108" s="74"/>
      <c r="IFG108" s="74"/>
      <c r="IFH108" s="62"/>
      <c r="IFI108" s="75"/>
      <c r="IFJ108" s="76"/>
      <c r="IFK108" s="216"/>
      <c r="IFL108" s="75"/>
      <c r="IFM108" s="75"/>
      <c r="IFN108" s="204"/>
      <c r="IFO108" s="205"/>
      <c r="IFP108" s="72"/>
      <c r="IFQ108" s="70"/>
      <c r="IFR108" s="73"/>
      <c r="IFS108" s="74"/>
      <c r="IFT108" s="74"/>
      <c r="IFU108" s="62"/>
      <c r="IFV108" s="75"/>
      <c r="IFW108" s="76"/>
      <c r="IFX108" s="216"/>
      <c r="IFY108" s="75"/>
      <c r="IFZ108" s="75"/>
      <c r="IGA108" s="204"/>
      <c r="IGB108" s="205"/>
      <c r="IGC108" s="72"/>
      <c r="IGD108" s="70"/>
      <c r="IGE108" s="73"/>
      <c r="IGF108" s="74"/>
      <c r="IGG108" s="74"/>
      <c r="IGH108" s="62"/>
      <c r="IGI108" s="75"/>
      <c r="IGJ108" s="76"/>
      <c r="IGK108" s="216"/>
      <c r="IGL108" s="75"/>
      <c r="IGM108" s="75"/>
      <c r="IGN108" s="204"/>
      <c r="IGO108" s="205"/>
      <c r="IGP108" s="72"/>
      <c r="IGQ108" s="70"/>
      <c r="IGR108" s="73"/>
      <c r="IGS108" s="74"/>
      <c r="IGT108" s="74"/>
      <c r="IGU108" s="62"/>
      <c r="IGV108" s="75"/>
      <c r="IGW108" s="76"/>
      <c r="IGX108" s="216"/>
      <c r="IGY108" s="75"/>
      <c r="IGZ108" s="75"/>
      <c r="IHA108" s="204"/>
      <c r="IHB108" s="205"/>
      <c r="IHC108" s="72"/>
      <c r="IHD108" s="70"/>
      <c r="IHE108" s="73"/>
      <c r="IHF108" s="74"/>
      <c r="IHG108" s="74"/>
      <c r="IHH108" s="62"/>
      <c r="IHI108" s="75"/>
      <c r="IHJ108" s="76"/>
      <c r="IHK108" s="216"/>
      <c r="IHL108" s="75"/>
      <c r="IHM108" s="75"/>
      <c r="IHN108" s="204"/>
      <c r="IHO108" s="205"/>
      <c r="IHP108" s="72"/>
      <c r="IHQ108" s="70"/>
      <c r="IHR108" s="73"/>
      <c r="IHS108" s="74"/>
      <c r="IHT108" s="74"/>
      <c r="IHU108" s="62"/>
      <c r="IHV108" s="75"/>
      <c r="IHW108" s="76"/>
      <c r="IHX108" s="216"/>
      <c r="IHY108" s="75"/>
      <c r="IHZ108" s="75"/>
      <c r="IIA108" s="204"/>
      <c r="IIB108" s="205"/>
      <c r="IIC108" s="72"/>
      <c r="IID108" s="70"/>
      <c r="IIE108" s="73"/>
      <c r="IIF108" s="74"/>
      <c r="IIG108" s="74"/>
      <c r="IIH108" s="62"/>
      <c r="III108" s="75"/>
      <c r="IIJ108" s="76"/>
      <c r="IIK108" s="216"/>
      <c r="IIL108" s="75"/>
      <c r="IIM108" s="75"/>
      <c r="IIN108" s="204"/>
      <c r="IIO108" s="205"/>
      <c r="IIP108" s="72"/>
      <c r="IIQ108" s="70"/>
      <c r="IIR108" s="73"/>
      <c r="IIS108" s="74"/>
      <c r="IIT108" s="74"/>
      <c r="IIU108" s="62"/>
      <c r="IIV108" s="75"/>
      <c r="IIW108" s="76"/>
      <c r="IIX108" s="216"/>
      <c r="IIY108" s="75"/>
      <c r="IIZ108" s="75"/>
      <c r="IJA108" s="204"/>
      <c r="IJB108" s="205"/>
      <c r="IJC108" s="72"/>
      <c r="IJD108" s="70"/>
      <c r="IJE108" s="73"/>
      <c r="IJF108" s="74"/>
      <c r="IJG108" s="74"/>
      <c r="IJH108" s="62"/>
      <c r="IJI108" s="75"/>
      <c r="IJJ108" s="76"/>
      <c r="IJK108" s="216"/>
      <c r="IJL108" s="75"/>
      <c r="IJM108" s="75"/>
      <c r="IJN108" s="204"/>
      <c r="IJO108" s="205"/>
      <c r="IJP108" s="72"/>
      <c r="IJQ108" s="70"/>
      <c r="IJR108" s="73"/>
      <c r="IJS108" s="74"/>
      <c r="IJT108" s="74"/>
      <c r="IJU108" s="62"/>
      <c r="IJV108" s="75"/>
      <c r="IJW108" s="76"/>
      <c r="IJX108" s="216"/>
      <c r="IJY108" s="75"/>
      <c r="IJZ108" s="75"/>
      <c r="IKA108" s="204"/>
      <c r="IKB108" s="205"/>
      <c r="IKC108" s="72"/>
      <c r="IKD108" s="70"/>
      <c r="IKE108" s="73"/>
      <c r="IKF108" s="74"/>
      <c r="IKG108" s="74"/>
      <c r="IKH108" s="62"/>
      <c r="IKI108" s="75"/>
      <c r="IKJ108" s="76"/>
      <c r="IKK108" s="216"/>
      <c r="IKL108" s="75"/>
      <c r="IKM108" s="75"/>
      <c r="IKN108" s="204"/>
      <c r="IKO108" s="205"/>
      <c r="IKP108" s="72"/>
      <c r="IKQ108" s="70"/>
      <c r="IKR108" s="73"/>
      <c r="IKS108" s="74"/>
      <c r="IKT108" s="74"/>
      <c r="IKU108" s="62"/>
      <c r="IKV108" s="75"/>
      <c r="IKW108" s="76"/>
      <c r="IKX108" s="216"/>
      <c r="IKY108" s="75"/>
      <c r="IKZ108" s="75"/>
      <c r="ILA108" s="204"/>
      <c r="ILB108" s="205"/>
      <c r="ILC108" s="72"/>
      <c r="ILD108" s="70"/>
      <c r="ILE108" s="73"/>
      <c r="ILF108" s="74"/>
      <c r="ILG108" s="74"/>
      <c r="ILH108" s="62"/>
      <c r="ILI108" s="75"/>
      <c r="ILJ108" s="76"/>
      <c r="ILK108" s="216"/>
      <c r="ILL108" s="75"/>
      <c r="ILM108" s="75"/>
      <c r="ILN108" s="204"/>
      <c r="ILO108" s="205"/>
      <c r="ILP108" s="72"/>
      <c r="ILQ108" s="70"/>
      <c r="ILR108" s="73"/>
      <c r="ILS108" s="74"/>
      <c r="ILT108" s="74"/>
      <c r="ILU108" s="62"/>
      <c r="ILV108" s="75"/>
      <c r="ILW108" s="76"/>
      <c r="ILX108" s="216"/>
      <c r="ILY108" s="75"/>
      <c r="ILZ108" s="75"/>
      <c r="IMA108" s="204"/>
      <c r="IMB108" s="205"/>
      <c r="IMC108" s="72"/>
      <c r="IMD108" s="70"/>
      <c r="IME108" s="73"/>
      <c r="IMF108" s="74"/>
      <c r="IMG108" s="74"/>
      <c r="IMH108" s="62"/>
      <c r="IMI108" s="75"/>
      <c r="IMJ108" s="76"/>
      <c r="IMK108" s="216"/>
      <c r="IML108" s="75"/>
      <c r="IMM108" s="75"/>
      <c r="IMN108" s="204"/>
      <c r="IMO108" s="205"/>
      <c r="IMP108" s="72"/>
      <c r="IMQ108" s="70"/>
      <c r="IMR108" s="73"/>
      <c r="IMS108" s="74"/>
      <c r="IMT108" s="74"/>
      <c r="IMU108" s="62"/>
      <c r="IMV108" s="75"/>
      <c r="IMW108" s="76"/>
      <c r="IMX108" s="216"/>
      <c r="IMY108" s="75"/>
      <c r="IMZ108" s="75"/>
      <c r="INA108" s="204"/>
      <c r="INB108" s="205"/>
      <c r="INC108" s="72"/>
      <c r="IND108" s="70"/>
      <c r="INE108" s="73"/>
      <c r="INF108" s="74"/>
      <c r="ING108" s="74"/>
      <c r="INH108" s="62"/>
      <c r="INI108" s="75"/>
      <c r="INJ108" s="76"/>
      <c r="INK108" s="216"/>
      <c r="INL108" s="75"/>
      <c r="INM108" s="75"/>
      <c r="INN108" s="204"/>
      <c r="INO108" s="205"/>
      <c r="INP108" s="72"/>
      <c r="INQ108" s="70"/>
      <c r="INR108" s="73"/>
      <c r="INS108" s="74"/>
      <c r="INT108" s="74"/>
      <c r="INU108" s="62"/>
      <c r="INV108" s="75"/>
      <c r="INW108" s="76"/>
      <c r="INX108" s="216"/>
      <c r="INY108" s="75"/>
      <c r="INZ108" s="75"/>
      <c r="IOA108" s="204"/>
      <c r="IOB108" s="205"/>
      <c r="IOC108" s="72"/>
      <c r="IOD108" s="70"/>
      <c r="IOE108" s="73"/>
      <c r="IOF108" s="74"/>
      <c r="IOG108" s="74"/>
      <c r="IOH108" s="62"/>
      <c r="IOI108" s="75"/>
      <c r="IOJ108" s="76"/>
      <c r="IOK108" s="216"/>
      <c r="IOL108" s="75"/>
      <c r="IOM108" s="75"/>
      <c r="ION108" s="204"/>
      <c r="IOO108" s="205"/>
      <c r="IOP108" s="72"/>
      <c r="IOQ108" s="70"/>
      <c r="IOR108" s="73"/>
      <c r="IOS108" s="74"/>
      <c r="IOT108" s="74"/>
      <c r="IOU108" s="62"/>
      <c r="IOV108" s="75"/>
      <c r="IOW108" s="76"/>
      <c r="IOX108" s="216"/>
      <c r="IOY108" s="75"/>
      <c r="IOZ108" s="75"/>
      <c r="IPA108" s="204"/>
      <c r="IPB108" s="205"/>
      <c r="IPC108" s="72"/>
      <c r="IPD108" s="70"/>
      <c r="IPE108" s="73"/>
      <c r="IPF108" s="74"/>
      <c r="IPG108" s="74"/>
      <c r="IPH108" s="62"/>
      <c r="IPI108" s="75"/>
      <c r="IPJ108" s="76"/>
      <c r="IPK108" s="216"/>
      <c r="IPL108" s="75"/>
      <c r="IPM108" s="75"/>
      <c r="IPN108" s="204"/>
      <c r="IPO108" s="205"/>
      <c r="IPP108" s="72"/>
      <c r="IPQ108" s="70"/>
      <c r="IPR108" s="73"/>
      <c r="IPS108" s="74"/>
      <c r="IPT108" s="74"/>
      <c r="IPU108" s="62"/>
      <c r="IPV108" s="75"/>
      <c r="IPW108" s="76"/>
      <c r="IPX108" s="216"/>
      <c r="IPY108" s="75"/>
      <c r="IPZ108" s="75"/>
      <c r="IQA108" s="204"/>
      <c r="IQB108" s="205"/>
      <c r="IQC108" s="72"/>
      <c r="IQD108" s="70"/>
      <c r="IQE108" s="73"/>
      <c r="IQF108" s="74"/>
      <c r="IQG108" s="74"/>
      <c r="IQH108" s="62"/>
      <c r="IQI108" s="75"/>
      <c r="IQJ108" s="76"/>
      <c r="IQK108" s="216"/>
      <c r="IQL108" s="75"/>
      <c r="IQM108" s="75"/>
      <c r="IQN108" s="204"/>
      <c r="IQO108" s="205"/>
      <c r="IQP108" s="72"/>
      <c r="IQQ108" s="70"/>
      <c r="IQR108" s="73"/>
      <c r="IQS108" s="74"/>
      <c r="IQT108" s="74"/>
      <c r="IQU108" s="62"/>
      <c r="IQV108" s="75"/>
      <c r="IQW108" s="76"/>
      <c r="IQX108" s="216"/>
      <c r="IQY108" s="75"/>
      <c r="IQZ108" s="75"/>
      <c r="IRA108" s="204"/>
      <c r="IRB108" s="205"/>
      <c r="IRC108" s="72"/>
      <c r="IRD108" s="70"/>
      <c r="IRE108" s="73"/>
      <c r="IRF108" s="74"/>
      <c r="IRG108" s="74"/>
      <c r="IRH108" s="62"/>
      <c r="IRI108" s="75"/>
      <c r="IRJ108" s="76"/>
      <c r="IRK108" s="216"/>
      <c r="IRL108" s="75"/>
      <c r="IRM108" s="75"/>
      <c r="IRN108" s="204"/>
      <c r="IRO108" s="205"/>
      <c r="IRP108" s="72"/>
      <c r="IRQ108" s="70"/>
      <c r="IRR108" s="73"/>
      <c r="IRS108" s="74"/>
      <c r="IRT108" s="74"/>
      <c r="IRU108" s="62"/>
      <c r="IRV108" s="75"/>
      <c r="IRW108" s="76"/>
      <c r="IRX108" s="216"/>
      <c r="IRY108" s="75"/>
      <c r="IRZ108" s="75"/>
      <c r="ISA108" s="204"/>
      <c r="ISB108" s="205"/>
      <c r="ISC108" s="72"/>
      <c r="ISD108" s="70"/>
      <c r="ISE108" s="73"/>
      <c r="ISF108" s="74"/>
      <c r="ISG108" s="74"/>
      <c r="ISH108" s="62"/>
      <c r="ISI108" s="75"/>
      <c r="ISJ108" s="76"/>
      <c r="ISK108" s="216"/>
      <c r="ISL108" s="75"/>
      <c r="ISM108" s="75"/>
      <c r="ISN108" s="204"/>
      <c r="ISO108" s="205"/>
      <c r="ISP108" s="72"/>
      <c r="ISQ108" s="70"/>
      <c r="ISR108" s="73"/>
      <c r="ISS108" s="74"/>
      <c r="IST108" s="74"/>
      <c r="ISU108" s="62"/>
      <c r="ISV108" s="75"/>
      <c r="ISW108" s="76"/>
      <c r="ISX108" s="216"/>
      <c r="ISY108" s="75"/>
      <c r="ISZ108" s="75"/>
      <c r="ITA108" s="204"/>
      <c r="ITB108" s="205"/>
      <c r="ITC108" s="72"/>
      <c r="ITD108" s="70"/>
      <c r="ITE108" s="73"/>
      <c r="ITF108" s="74"/>
      <c r="ITG108" s="74"/>
      <c r="ITH108" s="62"/>
      <c r="ITI108" s="75"/>
      <c r="ITJ108" s="76"/>
      <c r="ITK108" s="216"/>
      <c r="ITL108" s="75"/>
      <c r="ITM108" s="75"/>
      <c r="ITN108" s="204"/>
      <c r="ITO108" s="205"/>
      <c r="ITP108" s="72"/>
      <c r="ITQ108" s="70"/>
      <c r="ITR108" s="73"/>
      <c r="ITS108" s="74"/>
      <c r="ITT108" s="74"/>
      <c r="ITU108" s="62"/>
      <c r="ITV108" s="75"/>
      <c r="ITW108" s="76"/>
      <c r="ITX108" s="216"/>
      <c r="ITY108" s="75"/>
      <c r="ITZ108" s="75"/>
      <c r="IUA108" s="204"/>
      <c r="IUB108" s="205"/>
      <c r="IUC108" s="72"/>
      <c r="IUD108" s="70"/>
      <c r="IUE108" s="73"/>
      <c r="IUF108" s="74"/>
      <c r="IUG108" s="74"/>
      <c r="IUH108" s="62"/>
      <c r="IUI108" s="75"/>
      <c r="IUJ108" s="76"/>
      <c r="IUK108" s="216"/>
      <c r="IUL108" s="75"/>
      <c r="IUM108" s="75"/>
      <c r="IUN108" s="204"/>
      <c r="IUO108" s="205"/>
      <c r="IUP108" s="72"/>
      <c r="IUQ108" s="70"/>
      <c r="IUR108" s="73"/>
      <c r="IUS108" s="74"/>
      <c r="IUT108" s="74"/>
      <c r="IUU108" s="62"/>
      <c r="IUV108" s="75"/>
      <c r="IUW108" s="76"/>
      <c r="IUX108" s="216"/>
      <c r="IUY108" s="75"/>
      <c r="IUZ108" s="75"/>
      <c r="IVA108" s="204"/>
      <c r="IVB108" s="205"/>
      <c r="IVC108" s="72"/>
      <c r="IVD108" s="70"/>
      <c r="IVE108" s="73"/>
      <c r="IVF108" s="74"/>
      <c r="IVG108" s="74"/>
      <c r="IVH108" s="62"/>
      <c r="IVI108" s="75"/>
      <c r="IVJ108" s="76"/>
      <c r="IVK108" s="216"/>
      <c r="IVL108" s="75"/>
      <c r="IVM108" s="75"/>
      <c r="IVN108" s="204"/>
      <c r="IVO108" s="205"/>
      <c r="IVP108" s="72"/>
      <c r="IVQ108" s="70"/>
      <c r="IVR108" s="73"/>
      <c r="IVS108" s="74"/>
      <c r="IVT108" s="74"/>
      <c r="IVU108" s="62"/>
      <c r="IVV108" s="75"/>
      <c r="IVW108" s="76"/>
      <c r="IVX108" s="216"/>
      <c r="IVY108" s="75"/>
      <c r="IVZ108" s="75"/>
      <c r="IWA108" s="204"/>
      <c r="IWB108" s="205"/>
      <c r="IWC108" s="72"/>
      <c r="IWD108" s="70"/>
      <c r="IWE108" s="73"/>
      <c r="IWF108" s="74"/>
      <c r="IWG108" s="74"/>
      <c r="IWH108" s="62"/>
      <c r="IWI108" s="75"/>
      <c r="IWJ108" s="76"/>
      <c r="IWK108" s="216"/>
      <c r="IWL108" s="75"/>
      <c r="IWM108" s="75"/>
      <c r="IWN108" s="204"/>
      <c r="IWO108" s="205"/>
      <c r="IWP108" s="72"/>
      <c r="IWQ108" s="70"/>
      <c r="IWR108" s="73"/>
      <c r="IWS108" s="74"/>
      <c r="IWT108" s="74"/>
      <c r="IWU108" s="62"/>
      <c r="IWV108" s="75"/>
      <c r="IWW108" s="76"/>
      <c r="IWX108" s="216"/>
      <c r="IWY108" s="75"/>
      <c r="IWZ108" s="75"/>
      <c r="IXA108" s="204"/>
      <c r="IXB108" s="205"/>
      <c r="IXC108" s="72"/>
      <c r="IXD108" s="70"/>
      <c r="IXE108" s="73"/>
      <c r="IXF108" s="74"/>
      <c r="IXG108" s="74"/>
      <c r="IXH108" s="62"/>
      <c r="IXI108" s="75"/>
      <c r="IXJ108" s="76"/>
      <c r="IXK108" s="216"/>
      <c r="IXL108" s="75"/>
      <c r="IXM108" s="75"/>
      <c r="IXN108" s="204"/>
      <c r="IXO108" s="205"/>
      <c r="IXP108" s="72"/>
      <c r="IXQ108" s="70"/>
      <c r="IXR108" s="73"/>
      <c r="IXS108" s="74"/>
      <c r="IXT108" s="74"/>
      <c r="IXU108" s="62"/>
      <c r="IXV108" s="75"/>
      <c r="IXW108" s="76"/>
      <c r="IXX108" s="216"/>
      <c r="IXY108" s="75"/>
      <c r="IXZ108" s="75"/>
      <c r="IYA108" s="204"/>
      <c r="IYB108" s="205"/>
      <c r="IYC108" s="72"/>
      <c r="IYD108" s="70"/>
      <c r="IYE108" s="73"/>
      <c r="IYF108" s="74"/>
      <c r="IYG108" s="74"/>
      <c r="IYH108" s="62"/>
      <c r="IYI108" s="75"/>
      <c r="IYJ108" s="76"/>
      <c r="IYK108" s="216"/>
      <c r="IYL108" s="75"/>
      <c r="IYM108" s="75"/>
      <c r="IYN108" s="204"/>
      <c r="IYO108" s="205"/>
      <c r="IYP108" s="72"/>
      <c r="IYQ108" s="70"/>
      <c r="IYR108" s="73"/>
      <c r="IYS108" s="74"/>
      <c r="IYT108" s="74"/>
      <c r="IYU108" s="62"/>
      <c r="IYV108" s="75"/>
      <c r="IYW108" s="76"/>
      <c r="IYX108" s="216"/>
      <c r="IYY108" s="75"/>
      <c r="IYZ108" s="75"/>
      <c r="IZA108" s="204"/>
      <c r="IZB108" s="205"/>
      <c r="IZC108" s="72"/>
      <c r="IZD108" s="70"/>
      <c r="IZE108" s="73"/>
      <c r="IZF108" s="74"/>
      <c r="IZG108" s="74"/>
      <c r="IZH108" s="62"/>
      <c r="IZI108" s="75"/>
      <c r="IZJ108" s="76"/>
      <c r="IZK108" s="216"/>
      <c r="IZL108" s="75"/>
      <c r="IZM108" s="75"/>
      <c r="IZN108" s="204"/>
      <c r="IZO108" s="205"/>
      <c r="IZP108" s="72"/>
      <c r="IZQ108" s="70"/>
      <c r="IZR108" s="73"/>
      <c r="IZS108" s="74"/>
      <c r="IZT108" s="74"/>
      <c r="IZU108" s="62"/>
      <c r="IZV108" s="75"/>
      <c r="IZW108" s="76"/>
      <c r="IZX108" s="216"/>
      <c r="IZY108" s="75"/>
      <c r="IZZ108" s="75"/>
      <c r="JAA108" s="204"/>
      <c r="JAB108" s="205"/>
      <c r="JAC108" s="72"/>
      <c r="JAD108" s="70"/>
      <c r="JAE108" s="73"/>
      <c r="JAF108" s="74"/>
      <c r="JAG108" s="74"/>
      <c r="JAH108" s="62"/>
      <c r="JAI108" s="75"/>
      <c r="JAJ108" s="76"/>
      <c r="JAK108" s="216"/>
      <c r="JAL108" s="75"/>
      <c r="JAM108" s="75"/>
      <c r="JAN108" s="204"/>
      <c r="JAO108" s="205"/>
      <c r="JAP108" s="72"/>
      <c r="JAQ108" s="70"/>
      <c r="JAR108" s="73"/>
      <c r="JAS108" s="74"/>
      <c r="JAT108" s="74"/>
      <c r="JAU108" s="62"/>
      <c r="JAV108" s="75"/>
      <c r="JAW108" s="76"/>
      <c r="JAX108" s="216"/>
      <c r="JAY108" s="75"/>
      <c r="JAZ108" s="75"/>
      <c r="JBA108" s="204"/>
      <c r="JBB108" s="205"/>
      <c r="JBC108" s="72"/>
      <c r="JBD108" s="70"/>
      <c r="JBE108" s="73"/>
      <c r="JBF108" s="74"/>
      <c r="JBG108" s="74"/>
      <c r="JBH108" s="62"/>
      <c r="JBI108" s="75"/>
      <c r="JBJ108" s="76"/>
      <c r="JBK108" s="216"/>
      <c r="JBL108" s="75"/>
      <c r="JBM108" s="75"/>
      <c r="JBN108" s="204"/>
      <c r="JBO108" s="205"/>
      <c r="JBP108" s="72"/>
      <c r="JBQ108" s="70"/>
      <c r="JBR108" s="73"/>
      <c r="JBS108" s="74"/>
      <c r="JBT108" s="74"/>
      <c r="JBU108" s="62"/>
      <c r="JBV108" s="75"/>
      <c r="JBW108" s="76"/>
      <c r="JBX108" s="216"/>
      <c r="JBY108" s="75"/>
      <c r="JBZ108" s="75"/>
      <c r="JCA108" s="204"/>
      <c r="JCB108" s="205"/>
      <c r="JCC108" s="72"/>
      <c r="JCD108" s="70"/>
      <c r="JCE108" s="73"/>
      <c r="JCF108" s="74"/>
      <c r="JCG108" s="74"/>
      <c r="JCH108" s="62"/>
      <c r="JCI108" s="75"/>
      <c r="JCJ108" s="76"/>
      <c r="JCK108" s="216"/>
      <c r="JCL108" s="75"/>
      <c r="JCM108" s="75"/>
      <c r="JCN108" s="204"/>
      <c r="JCO108" s="205"/>
      <c r="JCP108" s="72"/>
      <c r="JCQ108" s="70"/>
      <c r="JCR108" s="73"/>
      <c r="JCS108" s="74"/>
      <c r="JCT108" s="74"/>
      <c r="JCU108" s="62"/>
      <c r="JCV108" s="75"/>
      <c r="JCW108" s="76"/>
      <c r="JCX108" s="216"/>
      <c r="JCY108" s="75"/>
      <c r="JCZ108" s="75"/>
      <c r="JDA108" s="204"/>
      <c r="JDB108" s="205"/>
      <c r="JDC108" s="72"/>
      <c r="JDD108" s="70"/>
      <c r="JDE108" s="73"/>
      <c r="JDF108" s="74"/>
      <c r="JDG108" s="74"/>
      <c r="JDH108" s="62"/>
      <c r="JDI108" s="75"/>
      <c r="JDJ108" s="76"/>
      <c r="JDK108" s="216"/>
      <c r="JDL108" s="75"/>
      <c r="JDM108" s="75"/>
      <c r="JDN108" s="204"/>
      <c r="JDO108" s="205"/>
      <c r="JDP108" s="72"/>
      <c r="JDQ108" s="70"/>
      <c r="JDR108" s="73"/>
      <c r="JDS108" s="74"/>
      <c r="JDT108" s="74"/>
      <c r="JDU108" s="62"/>
      <c r="JDV108" s="75"/>
      <c r="JDW108" s="76"/>
      <c r="JDX108" s="216"/>
      <c r="JDY108" s="75"/>
      <c r="JDZ108" s="75"/>
      <c r="JEA108" s="204"/>
      <c r="JEB108" s="205"/>
      <c r="JEC108" s="72"/>
      <c r="JED108" s="70"/>
      <c r="JEE108" s="73"/>
      <c r="JEF108" s="74"/>
      <c r="JEG108" s="74"/>
      <c r="JEH108" s="62"/>
      <c r="JEI108" s="75"/>
      <c r="JEJ108" s="76"/>
      <c r="JEK108" s="216"/>
      <c r="JEL108" s="75"/>
      <c r="JEM108" s="75"/>
      <c r="JEN108" s="204"/>
      <c r="JEO108" s="205"/>
      <c r="JEP108" s="72"/>
      <c r="JEQ108" s="70"/>
      <c r="JER108" s="73"/>
      <c r="JES108" s="74"/>
      <c r="JET108" s="74"/>
      <c r="JEU108" s="62"/>
      <c r="JEV108" s="75"/>
      <c r="JEW108" s="76"/>
      <c r="JEX108" s="216"/>
      <c r="JEY108" s="75"/>
      <c r="JEZ108" s="75"/>
      <c r="JFA108" s="204"/>
      <c r="JFB108" s="205"/>
      <c r="JFC108" s="72"/>
      <c r="JFD108" s="70"/>
      <c r="JFE108" s="73"/>
      <c r="JFF108" s="74"/>
      <c r="JFG108" s="74"/>
      <c r="JFH108" s="62"/>
      <c r="JFI108" s="75"/>
      <c r="JFJ108" s="76"/>
      <c r="JFK108" s="216"/>
      <c r="JFL108" s="75"/>
      <c r="JFM108" s="75"/>
      <c r="JFN108" s="204"/>
      <c r="JFO108" s="205"/>
      <c r="JFP108" s="72"/>
      <c r="JFQ108" s="70"/>
      <c r="JFR108" s="73"/>
      <c r="JFS108" s="74"/>
      <c r="JFT108" s="74"/>
      <c r="JFU108" s="62"/>
      <c r="JFV108" s="75"/>
      <c r="JFW108" s="76"/>
      <c r="JFX108" s="216"/>
      <c r="JFY108" s="75"/>
      <c r="JFZ108" s="75"/>
      <c r="JGA108" s="204"/>
      <c r="JGB108" s="205"/>
      <c r="JGC108" s="72"/>
      <c r="JGD108" s="70"/>
      <c r="JGE108" s="73"/>
      <c r="JGF108" s="74"/>
      <c r="JGG108" s="74"/>
      <c r="JGH108" s="62"/>
      <c r="JGI108" s="75"/>
      <c r="JGJ108" s="76"/>
      <c r="JGK108" s="216"/>
      <c r="JGL108" s="75"/>
      <c r="JGM108" s="75"/>
      <c r="JGN108" s="204"/>
      <c r="JGO108" s="205"/>
      <c r="JGP108" s="72"/>
      <c r="JGQ108" s="70"/>
      <c r="JGR108" s="73"/>
      <c r="JGS108" s="74"/>
      <c r="JGT108" s="74"/>
      <c r="JGU108" s="62"/>
      <c r="JGV108" s="75"/>
      <c r="JGW108" s="76"/>
      <c r="JGX108" s="216"/>
      <c r="JGY108" s="75"/>
      <c r="JGZ108" s="75"/>
      <c r="JHA108" s="204"/>
      <c r="JHB108" s="205"/>
      <c r="JHC108" s="72"/>
      <c r="JHD108" s="70"/>
      <c r="JHE108" s="73"/>
      <c r="JHF108" s="74"/>
      <c r="JHG108" s="74"/>
      <c r="JHH108" s="62"/>
      <c r="JHI108" s="75"/>
      <c r="JHJ108" s="76"/>
      <c r="JHK108" s="216"/>
      <c r="JHL108" s="75"/>
      <c r="JHM108" s="75"/>
      <c r="JHN108" s="204"/>
      <c r="JHO108" s="205"/>
      <c r="JHP108" s="72"/>
      <c r="JHQ108" s="70"/>
      <c r="JHR108" s="73"/>
      <c r="JHS108" s="74"/>
      <c r="JHT108" s="74"/>
      <c r="JHU108" s="62"/>
      <c r="JHV108" s="75"/>
      <c r="JHW108" s="76"/>
      <c r="JHX108" s="216"/>
      <c r="JHY108" s="75"/>
      <c r="JHZ108" s="75"/>
      <c r="JIA108" s="204"/>
      <c r="JIB108" s="205"/>
      <c r="JIC108" s="72"/>
      <c r="JID108" s="70"/>
      <c r="JIE108" s="73"/>
      <c r="JIF108" s="74"/>
      <c r="JIG108" s="74"/>
      <c r="JIH108" s="62"/>
      <c r="JII108" s="75"/>
      <c r="JIJ108" s="76"/>
      <c r="JIK108" s="216"/>
      <c r="JIL108" s="75"/>
      <c r="JIM108" s="75"/>
      <c r="JIN108" s="204"/>
      <c r="JIO108" s="205"/>
      <c r="JIP108" s="72"/>
      <c r="JIQ108" s="70"/>
      <c r="JIR108" s="73"/>
      <c r="JIS108" s="74"/>
      <c r="JIT108" s="74"/>
      <c r="JIU108" s="62"/>
      <c r="JIV108" s="75"/>
      <c r="JIW108" s="76"/>
      <c r="JIX108" s="216"/>
      <c r="JIY108" s="75"/>
      <c r="JIZ108" s="75"/>
      <c r="JJA108" s="204"/>
      <c r="JJB108" s="205"/>
      <c r="JJC108" s="72"/>
      <c r="JJD108" s="70"/>
      <c r="JJE108" s="73"/>
      <c r="JJF108" s="74"/>
      <c r="JJG108" s="74"/>
      <c r="JJH108" s="62"/>
      <c r="JJI108" s="75"/>
      <c r="JJJ108" s="76"/>
      <c r="JJK108" s="216"/>
      <c r="JJL108" s="75"/>
      <c r="JJM108" s="75"/>
      <c r="JJN108" s="204"/>
      <c r="JJO108" s="205"/>
      <c r="JJP108" s="72"/>
      <c r="JJQ108" s="70"/>
      <c r="JJR108" s="73"/>
      <c r="JJS108" s="74"/>
      <c r="JJT108" s="74"/>
      <c r="JJU108" s="62"/>
      <c r="JJV108" s="75"/>
      <c r="JJW108" s="76"/>
      <c r="JJX108" s="216"/>
      <c r="JJY108" s="75"/>
      <c r="JJZ108" s="75"/>
      <c r="JKA108" s="204"/>
      <c r="JKB108" s="205"/>
      <c r="JKC108" s="72"/>
      <c r="JKD108" s="70"/>
      <c r="JKE108" s="73"/>
      <c r="JKF108" s="74"/>
      <c r="JKG108" s="74"/>
      <c r="JKH108" s="62"/>
      <c r="JKI108" s="75"/>
      <c r="JKJ108" s="76"/>
      <c r="JKK108" s="216"/>
      <c r="JKL108" s="75"/>
      <c r="JKM108" s="75"/>
      <c r="JKN108" s="204"/>
      <c r="JKO108" s="205"/>
      <c r="JKP108" s="72"/>
      <c r="JKQ108" s="70"/>
      <c r="JKR108" s="73"/>
      <c r="JKS108" s="74"/>
      <c r="JKT108" s="74"/>
      <c r="JKU108" s="62"/>
      <c r="JKV108" s="75"/>
      <c r="JKW108" s="76"/>
      <c r="JKX108" s="216"/>
      <c r="JKY108" s="75"/>
      <c r="JKZ108" s="75"/>
      <c r="JLA108" s="204"/>
      <c r="JLB108" s="205"/>
      <c r="JLC108" s="72"/>
      <c r="JLD108" s="70"/>
      <c r="JLE108" s="73"/>
      <c r="JLF108" s="74"/>
      <c r="JLG108" s="74"/>
      <c r="JLH108" s="62"/>
      <c r="JLI108" s="75"/>
      <c r="JLJ108" s="76"/>
      <c r="JLK108" s="216"/>
      <c r="JLL108" s="75"/>
      <c r="JLM108" s="75"/>
      <c r="JLN108" s="204"/>
      <c r="JLO108" s="205"/>
      <c r="JLP108" s="72"/>
      <c r="JLQ108" s="70"/>
      <c r="JLR108" s="73"/>
      <c r="JLS108" s="74"/>
      <c r="JLT108" s="74"/>
      <c r="JLU108" s="62"/>
      <c r="JLV108" s="75"/>
      <c r="JLW108" s="76"/>
      <c r="JLX108" s="216"/>
      <c r="JLY108" s="75"/>
      <c r="JLZ108" s="75"/>
      <c r="JMA108" s="204"/>
      <c r="JMB108" s="205"/>
      <c r="JMC108" s="72"/>
      <c r="JMD108" s="70"/>
      <c r="JME108" s="73"/>
      <c r="JMF108" s="74"/>
      <c r="JMG108" s="74"/>
      <c r="JMH108" s="62"/>
      <c r="JMI108" s="75"/>
      <c r="JMJ108" s="76"/>
      <c r="JMK108" s="216"/>
      <c r="JML108" s="75"/>
      <c r="JMM108" s="75"/>
      <c r="JMN108" s="204"/>
      <c r="JMO108" s="205"/>
      <c r="JMP108" s="72"/>
      <c r="JMQ108" s="70"/>
      <c r="JMR108" s="73"/>
      <c r="JMS108" s="74"/>
      <c r="JMT108" s="74"/>
      <c r="JMU108" s="62"/>
      <c r="JMV108" s="75"/>
      <c r="JMW108" s="76"/>
      <c r="JMX108" s="216"/>
      <c r="JMY108" s="75"/>
      <c r="JMZ108" s="75"/>
      <c r="JNA108" s="204"/>
      <c r="JNB108" s="205"/>
      <c r="JNC108" s="72"/>
      <c r="JND108" s="70"/>
      <c r="JNE108" s="73"/>
      <c r="JNF108" s="74"/>
      <c r="JNG108" s="74"/>
      <c r="JNH108" s="62"/>
      <c r="JNI108" s="75"/>
      <c r="JNJ108" s="76"/>
      <c r="JNK108" s="216"/>
      <c r="JNL108" s="75"/>
      <c r="JNM108" s="75"/>
      <c r="JNN108" s="204"/>
      <c r="JNO108" s="205"/>
      <c r="JNP108" s="72"/>
      <c r="JNQ108" s="70"/>
      <c r="JNR108" s="73"/>
      <c r="JNS108" s="74"/>
      <c r="JNT108" s="74"/>
      <c r="JNU108" s="62"/>
      <c r="JNV108" s="75"/>
      <c r="JNW108" s="76"/>
      <c r="JNX108" s="216"/>
      <c r="JNY108" s="75"/>
      <c r="JNZ108" s="75"/>
      <c r="JOA108" s="204"/>
      <c r="JOB108" s="205"/>
      <c r="JOC108" s="72"/>
      <c r="JOD108" s="70"/>
      <c r="JOE108" s="73"/>
      <c r="JOF108" s="74"/>
      <c r="JOG108" s="74"/>
      <c r="JOH108" s="62"/>
      <c r="JOI108" s="75"/>
      <c r="JOJ108" s="76"/>
      <c r="JOK108" s="216"/>
      <c r="JOL108" s="75"/>
      <c r="JOM108" s="75"/>
      <c r="JON108" s="204"/>
      <c r="JOO108" s="205"/>
      <c r="JOP108" s="72"/>
      <c r="JOQ108" s="70"/>
      <c r="JOR108" s="73"/>
      <c r="JOS108" s="74"/>
      <c r="JOT108" s="74"/>
      <c r="JOU108" s="62"/>
      <c r="JOV108" s="75"/>
      <c r="JOW108" s="76"/>
      <c r="JOX108" s="216"/>
      <c r="JOY108" s="75"/>
      <c r="JOZ108" s="75"/>
      <c r="JPA108" s="204"/>
      <c r="JPB108" s="205"/>
      <c r="JPC108" s="72"/>
      <c r="JPD108" s="70"/>
      <c r="JPE108" s="73"/>
      <c r="JPF108" s="74"/>
      <c r="JPG108" s="74"/>
      <c r="JPH108" s="62"/>
      <c r="JPI108" s="75"/>
      <c r="JPJ108" s="76"/>
      <c r="JPK108" s="216"/>
      <c r="JPL108" s="75"/>
      <c r="JPM108" s="75"/>
      <c r="JPN108" s="204"/>
      <c r="JPO108" s="205"/>
      <c r="JPP108" s="72"/>
      <c r="JPQ108" s="70"/>
      <c r="JPR108" s="73"/>
      <c r="JPS108" s="74"/>
      <c r="JPT108" s="74"/>
      <c r="JPU108" s="62"/>
      <c r="JPV108" s="75"/>
      <c r="JPW108" s="76"/>
      <c r="JPX108" s="216"/>
      <c r="JPY108" s="75"/>
      <c r="JPZ108" s="75"/>
      <c r="JQA108" s="204"/>
      <c r="JQB108" s="205"/>
      <c r="JQC108" s="72"/>
      <c r="JQD108" s="70"/>
      <c r="JQE108" s="73"/>
      <c r="JQF108" s="74"/>
      <c r="JQG108" s="74"/>
      <c r="JQH108" s="62"/>
      <c r="JQI108" s="75"/>
      <c r="JQJ108" s="76"/>
      <c r="JQK108" s="216"/>
      <c r="JQL108" s="75"/>
      <c r="JQM108" s="75"/>
      <c r="JQN108" s="204"/>
      <c r="JQO108" s="205"/>
      <c r="JQP108" s="72"/>
      <c r="JQQ108" s="70"/>
      <c r="JQR108" s="73"/>
      <c r="JQS108" s="74"/>
      <c r="JQT108" s="74"/>
      <c r="JQU108" s="62"/>
      <c r="JQV108" s="75"/>
      <c r="JQW108" s="76"/>
      <c r="JQX108" s="216"/>
      <c r="JQY108" s="75"/>
      <c r="JQZ108" s="75"/>
      <c r="JRA108" s="204"/>
      <c r="JRB108" s="205"/>
      <c r="JRC108" s="72"/>
      <c r="JRD108" s="70"/>
      <c r="JRE108" s="73"/>
      <c r="JRF108" s="74"/>
      <c r="JRG108" s="74"/>
      <c r="JRH108" s="62"/>
      <c r="JRI108" s="75"/>
      <c r="JRJ108" s="76"/>
      <c r="JRK108" s="216"/>
      <c r="JRL108" s="75"/>
      <c r="JRM108" s="75"/>
      <c r="JRN108" s="204"/>
      <c r="JRO108" s="205"/>
      <c r="JRP108" s="72"/>
      <c r="JRQ108" s="70"/>
      <c r="JRR108" s="73"/>
      <c r="JRS108" s="74"/>
      <c r="JRT108" s="74"/>
      <c r="JRU108" s="62"/>
      <c r="JRV108" s="75"/>
      <c r="JRW108" s="76"/>
      <c r="JRX108" s="216"/>
      <c r="JRY108" s="75"/>
      <c r="JRZ108" s="75"/>
      <c r="JSA108" s="204"/>
      <c r="JSB108" s="205"/>
      <c r="JSC108" s="72"/>
      <c r="JSD108" s="70"/>
      <c r="JSE108" s="73"/>
      <c r="JSF108" s="74"/>
      <c r="JSG108" s="74"/>
      <c r="JSH108" s="62"/>
      <c r="JSI108" s="75"/>
      <c r="JSJ108" s="76"/>
      <c r="JSK108" s="216"/>
      <c r="JSL108" s="75"/>
      <c r="JSM108" s="75"/>
      <c r="JSN108" s="204"/>
      <c r="JSO108" s="205"/>
      <c r="JSP108" s="72"/>
      <c r="JSQ108" s="70"/>
      <c r="JSR108" s="73"/>
      <c r="JSS108" s="74"/>
      <c r="JST108" s="74"/>
      <c r="JSU108" s="62"/>
      <c r="JSV108" s="75"/>
      <c r="JSW108" s="76"/>
      <c r="JSX108" s="216"/>
      <c r="JSY108" s="75"/>
      <c r="JSZ108" s="75"/>
      <c r="JTA108" s="204"/>
      <c r="JTB108" s="205"/>
      <c r="JTC108" s="72"/>
      <c r="JTD108" s="70"/>
      <c r="JTE108" s="73"/>
      <c r="JTF108" s="74"/>
      <c r="JTG108" s="74"/>
      <c r="JTH108" s="62"/>
      <c r="JTI108" s="75"/>
      <c r="JTJ108" s="76"/>
      <c r="JTK108" s="216"/>
      <c r="JTL108" s="75"/>
      <c r="JTM108" s="75"/>
      <c r="JTN108" s="204"/>
      <c r="JTO108" s="205"/>
      <c r="JTP108" s="72"/>
      <c r="JTQ108" s="70"/>
      <c r="JTR108" s="73"/>
      <c r="JTS108" s="74"/>
      <c r="JTT108" s="74"/>
      <c r="JTU108" s="62"/>
      <c r="JTV108" s="75"/>
      <c r="JTW108" s="76"/>
      <c r="JTX108" s="216"/>
      <c r="JTY108" s="75"/>
      <c r="JTZ108" s="75"/>
      <c r="JUA108" s="204"/>
      <c r="JUB108" s="205"/>
      <c r="JUC108" s="72"/>
      <c r="JUD108" s="70"/>
      <c r="JUE108" s="73"/>
      <c r="JUF108" s="74"/>
      <c r="JUG108" s="74"/>
      <c r="JUH108" s="62"/>
      <c r="JUI108" s="75"/>
      <c r="JUJ108" s="76"/>
      <c r="JUK108" s="216"/>
      <c r="JUL108" s="75"/>
      <c r="JUM108" s="75"/>
      <c r="JUN108" s="204"/>
      <c r="JUO108" s="205"/>
      <c r="JUP108" s="72"/>
      <c r="JUQ108" s="70"/>
      <c r="JUR108" s="73"/>
      <c r="JUS108" s="74"/>
      <c r="JUT108" s="74"/>
      <c r="JUU108" s="62"/>
      <c r="JUV108" s="75"/>
      <c r="JUW108" s="76"/>
      <c r="JUX108" s="216"/>
      <c r="JUY108" s="75"/>
      <c r="JUZ108" s="75"/>
      <c r="JVA108" s="204"/>
      <c r="JVB108" s="205"/>
      <c r="JVC108" s="72"/>
      <c r="JVD108" s="70"/>
      <c r="JVE108" s="73"/>
      <c r="JVF108" s="74"/>
      <c r="JVG108" s="74"/>
      <c r="JVH108" s="62"/>
      <c r="JVI108" s="75"/>
      <c r="JVJ108" s="76"/>
      <c r="JVK108" s="216"/>
      <c r="JVL108" s="75"/>
      <c r="JVM108" s="75"/>
      <c r="JVN108" s="204"/>
      <c r="JVO108" s="205"/>
      <c r="JVP108" s="72"/>
      <c r="JVQ108" s="70"/>
      <c r="JVR108" s="73"/>
      <c r="JVS108" s="74"/>
      <c r="JVT108" s="74"/>
      <c r="JVU108" s="62"/>
      <c r="JVV108" s="75"/>
      <c r="JVW108" s="76"/>
      <c r="JVX108" s="216"/>
      <c r="JVY108" s="75"/>
      <c r="JVZ108" s="75"/>
      <c r="JWA108" s="204"/>
      <c r="JWB108" s="205"/>
      <c r="JWC108" s="72"/>
      <c r="JWD108" s="70"/>
      <c r="JWE108" s="73"/>
      <c r="JWF108" s="74"/>
      <c r="JWG108" s="74"/>
      <c r="JWH108" s="62"/>
      <c r="JWI108" s="75"/>
      <c r="JWJ108" s="76"/>
      <c r="JWK108" s="216"/>
      <c r="JWL108" s="75"/>
      <c r="JWM108" s="75"/>
      <c r="JWN108" s="204"/>
      <c r="JWO108" s="205"/>
      <c r="JWP108" s="72"/>
      <c r="JWQ108" s="70"/>
      <c r="JWR108" s="73"/>
      <c r="JWS108" s="74"/>
      <c r="JWT108" s="74"/>
      <c r="JWU108" s="62"/>
      <c r="JWV108" s="75"/>
      <c r="JWW108" s="76"/>
      <c r="JWX108" s="216"/>
      <c r="JWY108" s="75"/>
      <c r="JWZ108" s="75"/>
      <c r="JXA108" s="204"/>
      <c r="JXB108" s="205"/>
      <c r="JXC108" s="72"/>
      <c r="JXD108" s="70"/>
      <c r="JXE108" s="73"/>
      <c r="JXF108" s="74"/>
      <c r="JXG108" s="74"/>
      <c r="JXH108" s="62"/>
      <c r="JXI108" s="75"/>
      <c r="JXJ108" s="76"/>
      <c r="JXK108" s="216"/>
      <c r="JXL108" s="75"/>
      <c r="JXM108" s="75"/>
      <c r="JXN108" s="204"/>
      <c r="JXO108" s="205"/>
      <c r="JXP108" s="72"/>
      <c r="JXQ108" s="70"/>
      <c r="JXR108" s="73"/>
      <c r="JXS108" s="74"/>
      <c r="JXT108" s="74"/>
      <c r="JXU108" s="62"/>
      <c r="JXV108" s="75"/>
      <c r="JXW108" s="76"/>
      <c r="JXX108" s="216"/>
      <c r="JXY108" s="75"/>
      <c r="JXZ108" s="75"/>
      <c r="JYA108" s="204"/>
      <c r="JYB108" s="205"/>
      <c r="JYC108" s="72"/>
      <c r="JYD108" s="70"/>
      <c r="JYE108" s="73"/>
      <c r="JYF108" s="74"/>
      <c r="JYG108" s="74"/>
      <c r="JYH108" s="62"/>
      <c r="JYI108" s="75"/>
      <c r="JYJ108" s="76"/>
      <c r="JYK108" s="216"/>
      <c r="JYL108" s="75"/>
      <c r="JYM108" s="75"/>
      <c r="JYN108" s="204"/>
      <c r="JYO108" s="205"/>
      <c r="JYP108" s="72"/>
      <c r="JYQ108" s="70"/>
      <c r="JYR108" s="73"/>
      <c r="JYS108" s="74"/>
      <c r="JYT108" s="74"/>
      <c r="JYU108" s="62"/>
      <c r="JYV108" s="75"/>
      <c r="JYW108" s="76"/>
      <c r="JYX108" s="216"/>
      <c r="JYY108" s="75"/>
      <c r="JYZ108" s="75"/>
      <c r="JZA108" s="204"/>
      <c r="JZB108" s="205"/>
      <c r="JZC108" s="72"/>
      <c r="JZD108" s="70"/>
      <c r="JZE108" s="73"/>
      <c r="JZF108" s="74"/>
      <c r="JZG108" s="74"/>
      <c r="JZH108" s="62"/>
      <c r="JZI108" s="75"/>
      <c r="JZJ108" s="76"/>
      <c r="JZK108" s="216"/>
      <c r="JZL108" s="75"/>
      <c r="JZM108" s="75"/>
      <c r="JZN108" s="204"/>
      <c r="JZO108" s="205"/>
      <c r="JZP108" s="72"/>
      <c r="JZQ108" s="70"/>
      <c r="JZR108" s="73"/>
      <c r="JZS108" s="74"/>
      <c r="JZT108" s="74"/>
      <c r="JZU108" s="62"/>
      <c r="JZV108" s="75"/>
      <c r="JZW108" s="76"/>
      <c r="JZX108" s="216"/>
      <c r="JZY108" s="75"/>
      <c r="JZZ108" s="75"/>
      <c r="KAA108" s="204"/>
      <c r="KAB108" s="205"/>
      <c r="KAC108" s="72"/>
      <c r="KAD108" s="70"/>
      <c r="KAE108" s="73"/>
      <c r="KAF108" s="74"/>
      <c r="KAG108" s="74"/>
      <c r="KAH108" s="62"/>
      <c r="KAI108" s="75"/>
      <c r="KAJ108" s="76"/>
      <c r="KAK108" s="216"/>
      <c r="KAL108" s="75"/>
      <c r="KAM108" s="75"/>
      <c r="KAN108" s="204"/>
      <c r="KAO108" s="205"/>
      <c r="KAP108" s="72"/>
      <c r="KAQ108" s="70"/>
      <c r="KAR108" s="73"/>
      <c r="KAS108" s="74"/>
      <c r="KAT108" s="74"/>
      <c r="KAU108" s="62"/>
      <c r="KAV108" s="75"/>
      <c r="KAW108" s="76"/>
      <c r="KAX108" s="216"/>
      <c r="KAY108" s="75"/>
      <c r="KAZ108" s="75"/>
      <c r="KBA108" s="204"/>
      <c r="KBB108" s="205"/>
      <c r="KBC108" s="72"/>
      <c r="KBD108" s="70"/>
      <c r="KBE108" s="73"/>
      <c r="KBF108" s="74"/>
      <c r="KBG108" s="74"/>
      <c r="KBH108" s="62"/>
      <c r="KBI108" s="75"/>
      <c r="KBJ108" s="76"/>
      <c r="KBK108" s="216"/>
      <c r="KBL108" s="75"/>
      <c r="KBM108" s="75"/>
      <c r="KBN108" s="204"/>
      <c r="KBO108" s="205"/>
      <c r="KBP108" s="72"/>
      <c r="KBQ108" s="70"/>
      <c r="KBR108" s="73"/>
      <c r="KBS108" s="74"/>
      <c r="KBT108" s="74"/>
      <c r="KBU108" s="62"/>
      <c r="KBV108" s="75"/>
      <c r="KBW108" s="76"/>
      <c r="KBX108" s="216"/>
      <c r="KBY108" s="75"/>
      <c r="KBZ108" s="75"/>
      <c r="KCA108" s="204"/>
      <c r="KCB108" s="205"/>
      <c r="KCC108" s="72"/>
      <c r="KCD108" s="70"/>
      <c r="KCE108" s="73"/>
      <c r="KCF108" s="74"/>
      <c r="KCG108" s="74"/>
      <c r="KCH108" s="62"/>
      <c r="KCI108" s="75"/>
      <c r="KCJ108" s="76"/>
      <c r="KCK108" s="216"/>
      <c r="KCL108" s="75"/>
      <c r="KCM108" s="75"/>
      <c r="KCN108" s="204"/>
      <c r="KCO108" s="205"/>
      <c r="KCP108" s="72"/>
      <c r="KCQ108" s="70"/>
      <c r="KCR108" s="73"/>
      <c r="KCS108" s="74"/>
      <c r="KCT108" s="74"/>
      <c r="KCU108" s="62"/>
      <c r="KCV108" s="75"/>
      <c r="KCW108" s="76"/>
      <c r="KCX108" s="216"/>
      <c r="KCY108" s="75"/>
      <c r="KCZ108" s="75"/>
      <c r="KDA108" s="204"/>
      <c r="KDB108" s="205"/>
      <c r="KDC108" s="72"/>
      <c r="KDD108" s="70"/>
      <c r="KDE108" s="73"/>
      <c r="KDF108" s="74"/>
      <c r="KDG108" s="74"/>
      <c r="KDH108" s="62"/>
      <c r="KDI108" s="75"/>
      <c r="KDJ108" s="76"/>
      <c r="KDK108" s="216"/>
      <c r="KDL108" s="75"/>
      <c r="KDM108" s="75"/>
      <c r="KDN108" s="204"/>
      <c r="KDO108" s="205"/>
      <c r="KDP108" s="72"/>
      <c r="KDQ108" s="70"/>
      <c r="KDR108" s="73"/>
      <c r="KDS108" s="74"/>
      <c r="KDT108" s="74"/>
      <c r="KDU108" s="62"/>
      <c r="KDV108" s="75"/>
      <c r="KDW108" s="76"/>
      <c r="KDX108" s="216"/>
      <c r="KDY108" s="75"/>
      <c r="KDZ108" s="75"/>
      <c r="KEA108" s="204"/>
      <c r="KEB108" s="205"/>
      <c r="KEC108" s="72"/>
      <c r="KED108" s="70"/>
      <c r="KEE108" s="73"/>
      <c r="KEF108" s="74"/>
      <c r="KEG108" s="74"/>
      <c r="KEH108" s="62"/>
      <c r="KEI108" s="75"/>
      <c r="KEJ108" s="76"/>
      <c r="KEK108" s="216"/>
      <c r="KEL108" s="75"/>
      <c r="KEM108" s="75"/>
      <c r="KEN108" s="204"/>
      <c r="KEO108" s="205"/>
      <c r="KEP108" s="72"/>
      <c r="KEQ108" s="70"/>
      <c r="KER108" s="73"/>
      <c r="KES108" s="74"/>
      <c r="KET108" s="74"/>
      <c r="KEU108" s="62"/>
      <c r="KEV108" s="75"/>
      <c r="KEW108" s="76"/>
      <c r="KEX108" s="216"/>
      <c r="KEY108" s="75"/>
      <c r="KEZ108" s="75"/>
      <c r="KFA108" s="204"/>
      <c r="KFB108" s="205"/>
      <c r="KFC108" s="72"/>
      <c r="KFD108" s="70"/>
      <c r="KFE108" s="73"/>
      <c r="KFF108" s="74"/>
      <c r="KFG108" s="74"/>
      <c r="KFH108" s="62"/>
      <c r="KFI108" s="75"/>
      <c r="KFJ108" s="76"/>
      <c r="KFK108" s="216"/>
      <c r="KFL108" s="75"/>
      <c r="KFM108" s="75"/>
      <c r="KFN108" s="204"/>
      <c r="KFO108" s="205"/>
      <c r="KFP108" s="72"/>
      <c r="KFQ108" s="70"/>
      <c r="KFR108" s="73"/>
      <c r="KFS108" s="74"/>
      <c r="KFT108" s="74"/>
      <c r="KFU108" s="62"/>
      <c r="KFV108" s="75"/>
      <c r="KFW108" s="76"/>
      <c r="KFX108" s="216"/>
      <c r="KFY108" s="75"/>
      <c r="KFZ108" s="75"/>
      <c r="KGA108" s="204"/>
      <c r="KGB108" s="205"/>
      <c r="KGC108" s="72"/>
      <c r="KGD108" s="70"/>
      <c r="KGE108" s="73"/>
      <c r="KGF108" s="74"/>
      <c r="KGG108" s="74"/>
      <c r="KGH108" s="62"/>
      <c r="KGI108" s="75"/>
      <c r="KGJ108" s="76"/>
      <c r="KGK108" s="216"/>
      <c r="KGL108" s="75"/>
      <c r="KGM108" s="75"/>
      <c r="KGN108" s="204"/>
      <c r="KGO108" s="205"/>
      <c r="KGP108" s="72"/>
      <c r="KGQ108" s="70"/>
      <c r="KGR108" s="73"/>
      <c r="KGS108" s="74"/>
      <c r="KGT108" s="74"/>
      <c r="KGU108" s="62"/>
      <c r="KGV108" s="75"/>
      <c r="KGW108" s="76"/>
      <c r="KGX108" s="216"/>
      <c r="KGY108" s="75"/>
      <c r="KGZ108" s="75"/>
      <c r="KHA108" s="204"/>
      <c r="KHB108" s="205"/>
      <c r="KHC108" s="72"/>
      <c r="KHD108" s="70"/>
      <c r="KHE108" s="73"/>
      <c r="KHF108" s="74"/>
      <c r="KHG108" s="74"/>
      <c r="KHH108" s="62"/>
      <c r="KHI108" s="75"/>
      <c r="KHJ108" s="76"/>
      <c r="KHK108" s="216"/>
      <c r="KHL108" s="75"/>
      <c r="KHM108" s="75"/>
      <c r="KHN108" s="204"/>
      <c r="KHO108" s="205"/>
      <c r="KHP108" s="72"/>
      <c r="KHQ108" s="70"/>
      <c r="KHR108" s="73"/>
      <c r="KHS108" s="74"/>
      <c r="KHT108" s="74"/>
      <c r="KHU108" s="62"/>
      <c r="KHV108" s="75"/>
      <c r="KHW108" s="76"/>
      <c r="KHX108" s="216"/>
      <c r="KHY108" s="75"/>
      <c r="KHZ108" s="75"/>
      <c r="KIA108" s="204"/>
      <c r="KIB108" s="205"/>
      <c r="KIC108" s="72"/>
      <c r="KID108" s="70"/>
      <c r="KIE108" s="73"/>
      <c r="KIF108" s="74"/>
      <c r="KIG108" s="74"/>
      <c r="KIH108" s="62"/>
      <c r="KII108" s="75"/>
      <c r="KIJ108" s="76"/>
      <c r="KIK108" s="216"/>
      <c r="KIL108" s="75"/>
      <c r="KIM108" s="75"/>
      <c r="KIN108" s="204"/>
      <c r="KIO108" s="205"/>
      <c r="KIP108" s="72"/>
      <c r="KIQ108" s="70"/>
      <c r="KIR108" s="73"/>
      <c r="KIS108" s="74"/>
      <c r="KIT108" s="74"/>
      <c r="KIU108" s="62"/>
      <c r="KIV108" s="75"/>
      <c r="KIW108" s="76"/>
      <c r="KIX108" s="216"/>
      <c r="KIY108" s="75"/>
      <c r="KIZ108" s="75"/>
      <c r="KJA108" s="204"/>
      <c r="KJB108" s="205"/>
      <c r="KJC108" s="72"/>
      <c r="KJD108" s="70"/>
      <c r="KJE108" s="73"/>
      <c r="KJF108" s="74"/>
      <c r="KJG108" s="74"/>
      <c r="KJH108" s="62"/>
      <c r="KJI108" s="75"/>
      <c r="KJJ108" s="76"/>
      <c r="KJK108" s="216"/>
      <c r="KJL108" s="75"/>
      <c r="KJM108" s="75"/>
      <c r="KJN108" s="204"/>
      <c r="KJO108" s="205"/>
      <c r="KJP108" s="72"/>
      <c r="KJQ108" s="70"/>
      <c r="KJR108" s="73"/>
      <c r="KJS108" s="74"/>
      <c r="KJT108" s="74"/>
      <c r="KJU108" s="62"/>
      <c r="KJV108" s="75"/>
      <c r="KJW108" s="76"/>
      <c r="KJX108" s="216"/>
      <c r="KJY108" s="75"/>
      <c r="KJZ108" s="75"/>
      <c r="KKA108" s="204"/>
      <c r="KKB108" s="205"/>
      <c r="KKC108" s="72"/>
      <c r="KKD108" s="70"/>
      <c r="KKE108" s="73"/>
      <c r="KKF108" s="74"/>
      <c r="KKG108" s="74"/>
      <c r="KKH108" s="62"/>
      <c r="KKI108" s="75"/>
      <c r="KKJ108" s="76"/>
      <c r="KKK108" s="216"/>
      <c r="KKL108" s="75"/>
      <c r="KKM108" s="75"/>
      <c r="KKN108" s="204"/>
      <c r="KKO108" s="205"/>
      <c r="KKP108" s="72"/>
      <c r="KKQ108" s="70"/>
      <c r="KKR108" s="73"/>
      <c r="KKS108" s="74"/>
      <c r="KKT108" s="74"/>
      <c r="KKU108" s="62"/>
      <c r="KKV108" s="75"/>
      <c r="KKW108" s="76"/>
      <c r="KKX108" s="216"/>
      <c r="KKY108" s="75"/>
      <c r="KKZ108" s="75"/>
      <c r="KLA108" s="204"/>
      <c r="KLB108" s="205"/>
      <c r="KLC108" s="72"/>
      <c r="KLD108" s="70"/>
      <c r="KLE108" s="73"/>
      <c r="KLF108" s="74"/>
      <c r="KLG108" s="74"/>
      <c r="KLH108" s="62"/>
      <c r="KLI108" s="75"/>
      <c r="KLJ108" s="76"/>
      <c r="KLK108" s="216"/>
      <c r="KLL108" s="75"/>
      <c r="KLM108" s="75"/>
      <c r="KLN108" s="204"/>
      <c r="KLO108" s="205"/>
      <c r="KLP108" s="72"/>
      <c r="KLQ108" s="70"/>
      <c r="KLR108" s="73"/>
      <c r="KLS108" s="74"/>
      <c r="KLT108" s="74"/>
      <c r="KLU108" s="62"/>
      <c r="KLV108" s="75"/>
      <c r="KLW108" s="76"/>
      <c r="KLX108" s="216"/>
      <c r="KLY108" s="75"/>
      <c r="KLZ108" s="75"/>
      <c r="KMA108" s="204"/>
      <c r="KMB108" s="205"/>
      <c r="KMC108" s="72"/>
      <c r="KMD108" s="70"/>
      <c r="KME108" s="73"/>
      <c r="KMF108" s="74"/>
      <c r="KMG108" s="74"/>
      <c r="KMH108" s="62"/>
      <c r="KMI108" s="75"/>
      <c r="KMJ108" s="76"/>
      <c r="KMK108" s="216"/>
      <c r="KML108" s="75"/>
      <c r="KMM108" s="75"/>
      <c r="KMN108" s="204"/>
      <c r="KMO108" s="205"/>
      <c r="KMP108" s="72"/>
      <c r="KMQ108" s="70"/>
      <c r="KMR108" s="73"/>
      <c r="KMS108" s="74"/>
      <c r="KMT108" s="74"/>
      <c r="KMU108" s="62"/>
      <c r="KMV108" s="75"/>
      <c r="KMW108" s="76"/>
      <c r="KMX108" s="216"/>
      <c r="KMY108" s="75"/>
      <c r="KMZ108" s="75"/>
      <c r="KNA108" s="204"/>
      <c r="KNB108" s="205"/>
      <c r="KNC108" s="72"/>
      <c r="KND108" s="70"/>
      <c r="KNE108" s="73"/>
      <c r="KNF108" s="74"/>
      <c r="KNG108" s="74"/>
      <c r="KNH108" s="62"/>
      <c r="KNI108" s="75"/>
      <c r="KNJ108" s="76"/>
      <c r="KNK108" s="216"/>
      <c r="KNL108" s="75"/>
      <c r="KNM108" s="75"/>
      <c r="KNN108" s="204"/>
      <c r="KNO108" s="205"/>
      <c r="KNP108" s="72"/>
      <c r="KNQ108" s="70"/>
      <c r="KNR108" s="73"/>
      <c r="KNS108" s="74"/>
      <c r="KNT108" s="74"/>
      <c r="KNU108" s="62"/>
      <c r="KNV108" s="75"/>
      <c r="KNW108" s="76"/>
      <c r="KNX108" s="216"/>
      <c r="KNY108" s="75"/>
      <c r="KNZ108" s="75"/>
      <c r="KOA108" s="204"/>
      <c r="KOB108" s="205"/>
      <c r="KOC108" s="72"/>
      <c r="KOD108" s="70"/>
      <c r="KOE108" s="73"/>
      <c r="KOF108" s="74"/>
      <c r="KOG108" s="74"/>
      <c r="KOH108" s="62"/>
      <c r="KOI108" s="75"/>
      <c r="KOJ108" s="76"/>
      <c r="KOK108" s="216"/>
      <c r="KOL108" s="75"/>
      <c r="KOM108" s="75"/>
      <c r="KON108" s="204"/>
      <c r="KOO108" s="205"/>
      <c r="KOP108" s="72"/>
      <c r="KOQ108" s="70"/>
      <c r="KOR108" s="73"/>
      <c r="KOS108" s="74"/>
      <c r="KOT108" s="74"/>
      <c r="KOU108" s="62"/>
      <c r="KOV108" s="75"/>
      <c r="KOW108" s="76"/>
      <c r="KOX108" s="216"/>
      <c r="KOY108" s="75"/>
      <c r="KOZ108" s="75"/>
      <c r="KPA108" s="204"/>
      <c r="KPB108" s="205"/>
      <c r="KPC108" s="72"/>
      <c r="KPD108" s="70"/>
      <c r="KPE108" s="73"/>
      <c r="KPF108" s="74"/>
      <c r="KPG108" s="74"/>
      <c r="KPH108" s="62"/>
      <c r="KPI108" s="75"/>
      <c r="KPJ108" s="76"/>
      <c r="KPK108" s="216"/>
      <c r="KPL108" s="75"/>
      <c r="KPM108" s="75"/>
      <c r="KPN108" s="204"/>
      <c r="KPO108" s="205"/>
      <c r="KPP108" s="72"/>
      <c r="KPQ108" s="70"/>
      <c r="KPR108" s="73"/>
      <c r="KPS108" s="74"/>
      <c r="KPT108" s="74"/>
      <c r="KPU108" s="62"/>
      <c r="KPV108" s="75"/>
      <c r="KPW108" s="76"/>
      <c r="KPX108" s="216"/>
      <c r="KPY108" s="75"/>
      <c r="KPZ108" s="75"/>
      <c r="KQA108" s="204"/>
      <c r="KQB108" s="205"/>
      <c r="KQC108" s="72"/>
      <c r="KQD108" s="70"/>
      <c r="KQE108" s="73"/>
      <c r="KQF108" s="74"/>
      <c r="KQG108" s="74"/>
      <c r="KQH108" s="62"/>
      <c r="KQI108" s="75"/>
      <c r="KQJ108" s="76"/>
      <c r="KQK108" s="216"/>
      <c r="KQL108" s="75"/>
      <c r="KQM108" s="75"/>
      <c r="KQN108" s="204"/>
      <c r="KQO108" s="205"/>
      <c r="KQP108" s="72"/>
      <c r="KQQ108" s="70"/>
      <c r="KQR108" s="73"/>
      <c r="KQS108" s="74"/>
      <c r="KQT108" s="74"/>
      <c r="KQU108" s="62"/>
      <c r="KQV108" s="75"/>
      <c r="KQW108" s="76"/>
      <c r="KQX108" s="216"/>
      <c r="KQY108" s="75"/>
      <c r="KQZ108" s="75"/>
      <c r="KRA108" s="204"/>
      <c r="KRB108" s="205"/>
      <c r="KRC108" s="72"/>
      <c r="KRD108" s="70"/>
      <c r="KRE108" s="73"/>
      <c r="KRF108" s="74"/>
      <c r="KRG108" s="74"/>
      <c r="KRH108" s="62"/>
      <c r="KRI108" s="75"/>
      <c r="KRJ108" s="76"/>
      <c r="KRK108" s="216"/>
      <c r="KRL108" s="75"/>
      <c r="KRM108" s="75"/>
      <c r="KRN108" s="204"/>
      <c r="KRO108" s="205"/>
      <c r="KRP108" s="72"/>
      <c r="KRQ108" s="70"/>
      <c r="KRR108" s="73"/>
      <c r="KRS108" s="74"/>
      <c r="KRT108" s="74"/>
      <c r="KRU108" s="62"/>
      <c r="KRV108" s="75"/>
      <c r="KRW108" s="76"/>
      <c r="KRX108" s="216"/>
      <c r="KRY108" s="75"/>
      <c r="KRZ108" s="75"/>
      <c r="KSA108" s="204"/>
      <c r="KSB108" s="205"/>
      <c r="KSC108" s="72"/>
      <c r="KSD108" s="70"/>
      <c r="KSE108" s="73"/>
      <c r="KSF108" s="74"/>
      <c r="KSG108" s="74"/>
      <c r="KSH108" s="62"/>
      <c r="KSI108" s="75"/>
      <c r="KSJ108" s="76"/>
      <c r="KSK108" s="216"/>
      <c r="KSL108" s="75"/>
      <c r="KSM108" s="75"/>
      <c r="KSN108" s="204"/>
      <c r="KSO108" s="205"/>
      <c r="KSP108" s="72"/>
      <c r="KSQ108" s="70"/>
      <c r="KSR108" s="73"/>
      <c r="KSS108" s="74"/>
      <c r="KST108" s="74"/>
      <c r="KSU108" s="62"/>
      <c r="KSV108" s="75"/>
      <c r="KSW108" s="76"/>
      <c r="KSX108" s="216"/>
      <c r="KSY108" s="75"/>
      <c r="KSZ108" s="75"/>
      <c r="KTA108" s="204"/>
      <c r="KTB108" s="205"/>
      <c r="KTC108" s="72"/>
      <c r="KTD108" s="70"/>
      <c r="KTE108" s="73"/>
      <c r="KTF108" s="74"/>
      <c r="KTG108" s="74"/>
      <c r="KTH108" s="62"/>
      <c r="KTI108" s="75"/>
      <c r="KTJ108" s="76"/>
      <c r="KTK108" s="216"/>
      <c r="KTL108" s="75"/>
      <c r="KTM108" s="75"/>
      <c r="KTN108" s="204"/>
      <c r="KTO108" s="205"/>
      <c r="KTP108" s="72"/>
      <c r="KTQ108" s="70"/>
      <c r="KTR108" s="73"/>
      <c r="KTS108" s="74"/>
      <c r="KTT108" s="74"/>
      <c r="KTU108" s="62"/>
      <c r="KTV108" s="75"/>
      <c r="KTW108" s="76"/>
      <c r="KTX108" s="216"/>
      <c r="KTY108" s="75"/>
      <c r="KTZ108" s="75"/>
      <c r="KUA108" s="204"/>
      <c r="KUB108" s="205"/>
      <c r="KUC108" s="72"/>
      <c r="KUD108" s="70"/>
      <c r="KUE108" s="73"/>
      <c r="KUF108" s="74"/>
      <c r="KUG108" s="74"/>
      <c r="KUH108" s="62"/>
      <c r="KUI108" s="75"/>
      <c r="KUJ108" s="76"/>
      <c r="KUK108" s="216"/>
      <c r="KUL108" s="75"/>
      <c r="KUM108" s="75"/>
      <c r="KUN108" s="204"/>
      <c r="KUO108" s="205"/>
      <c r="KUP108" s="72"/>
      <c r="KUQ108" s="70"/>
      <c r="KUR108" s="73"/>
      <c r="KUS108" s="74"/>
      <c r="KUT108" s="74"/>
      <c r="KUU108" s="62"/>
      <c r="KUV108" s="75"/>
      <c r="KUW108" s="76"/>
      <c r="KUX108" s="216"/>
      <c r="KUY108" s="75"/>
      <c r="KUZ108" s="75"/>
      <c r="KVA108" s="204"/>
      <c r="KVB108" s="205"/>
      <c r="KVC108" s="72"/>
      <c r="KVD108" s="70"/>
      <c r="KVE108" s="73"/>
      <c r="KVF108" s="74"/>
      <c r="KVG108" s="74"/>
      <c r="KVH108" s="62"/>
      <c r="KVI108" s="75"/>
      <c r="KVJ108" s="76"/>
      <c r="KVK108" s="216"/>
      <c r="KVL108" s="75"/>
      <c r="KVM108" s="75"/>
      <c r="KVN108" s="204"/>
      <c r="KVO108" s="205"/>
      <c r="KVP108" s="72"/>
      <c r="KVQ108" s="70"/>
      <c r="KVR108" s="73"/>
      <c r="KVS108" s="74"/>
      <c r="KVT108" s="74"/>
      <c r="KVU108" s="62"/>
      <c r="KVV108" s="75"/>
      <c r="KVW108" s="76"/>
      <c r="KVX108" s="216"/>
      <c r="KVY108" s="75"/>
      <c r="KVZ108" s="75"/>
      <c r="KWA108" s="204"/>
      <c r="KWB108" s="205"/>
      <c r="KWC108" s="72"/>
      <c r="KWD108" s="70"/>
      <c r="KWE108" s="73"/>
      <c r="KWF108" s="74"/>
      <c r="KWG108" s="74"/>
      <c r="KWH108" s="62"/>
      <c r="KWI108" s="75"/>
      <c r="KWJ108" s="76"/>
      <c r="KWK108" s="216"/>
      <c r="KWL108" s="75"/>
      <c r="KWM108" s="75"/>
      <c r="KWN108" s="204"/>
      <c r="KWO108" s="205"/>
      <c r="KWP108" s="72"/>
      <c r="KWQ108" s="70"/>
      <c r="KWR108" s="73"/>
      <c r="KWS108" s="74"/>
      <c r="KWT108" s="74"/>
      <c r="KWU108" s="62"/>
      <c r="KWV108" s="75"/>
      <c r="KWW108" s="76"/>
      <c r="KWX108" s="216"/>
      <c r="KWY108" s="75"/>
      <c r="KWZ108" s="75"/>
      <c r="KXA108" s="204"/>
      <c r="KXB108" s="205"/>
      <c r="KXC108" s="72"/>
      <c r="KXD108" s="70"/>
      <c r="KXE108" s="73"/>
      <c r="KXF108" s="74"/>
      <c r="KXG108" s="74"/>
      <c r="KXH108" s="62"/>
      <c r="KXI108" s="75"/>
      <c r="KXJ108" s="76"/>
      <c r="KXK108" s="216"/>
      <c r="KXL108" s="75"/>
      <c r="KXM108" s="75"/>
      <c r="KXN108" s="204"/>
      <c r="KXO108" s="205"/>
      <c r="KXP108" s="72"/>
      <c r="KXQ108" s="70"/>
      <c r="KXR108" s="73"/>
      <c r="KXS108" s="74"/>
      <c r="KXT108" s="74"/>
      <c r="KXU108" s="62"/>
      <c r="KXV108" s="75"/>
      <c r="KXW108" s="76"/>
      <c r="KXX108" s="216"/>
      <c r="KXY108" s="75"/>
      <c r="KXZ108" s="75"/>
      <c r="KYA108" s="204"/>
      <c r="KYB108" s="205"/>
      <c r="KYC108" s="72"/>
      <c r="KYD108" s="70"/>
      <c r="KYE108" s="73"/>
      <c r="KYF108" s="74"/>
      <c r="KYG108" s="74"/>
      <c r="KYH108" s="62"/>
      <c r="KYI108" s="75"/>
      <c r="KYJ108" s="76"/>
      <c r="KYK108" s="216"/>
      <c r="KYL108" s="75"/>
      <c r="KYM108" s="75"/>
      <c r="KYN108" s="204"/>
      <c r="KYO108" s="205"/>
      <c r="KYP108" s="72"/>
      <c r="KYQ108" s="70"/>
      <c r="KYR108" s="73"/>
      <c r="KYS108" s="74"/>
      <c r="KYT108" s="74"/>
      <c r="KYU108" s="62"/>
      <c r="KYV108" s="75"/>
      <c r="KYW108" s="76"/>
      <c r="KYX108" s="216"/>
      <c r="KYY108" s="75"/>
      <c r="KYZ108" s="75"/>
      <c r="KZA108" s="204"/>
      <c r="KZB108" s="205"/>
      <c r="KZC108" s="72"/>
      <c r="KZD108" s="70"/>
      <c r="KZE108" s="73"/>
      <c r="KZF108" s="74"/>
      <c r="KZG108" s="74"/>
      <c r="KZH108" s="62"/>
      <c r="KZI108" s="75"/>
      <c r="KZJ108" s="76"/>
      <c r="KZK108" s="216"/>
      <c r="KZL108" s="75"/>
      <c r="KZM108" s="75"/>
      <c r="KZN108" s="204"/>
      <c r="KZO108" s="205"/>
      <c r="KZP108" s="72"/>
      <c r="KZQ108" s="70"/>
      <c r="KZR108" s="73"/>
      <c r="KZS108" s="74"/>
      <c r="KZT108" s="74"/>
      <c r="KZU108" s="62"/>
      <c r="KZV108" s="75"/>
      <c r="KZW108" s="76"/>
      <c r="KZX108" s="216"/>
      <c r="KZY108" s="75"/>
      <c r="KZZ108" s="75"/>
      <c r="LAA108" s="204"/>
      <c r="LAB108" s="205"/>
      <c r="LAC108" s="72"/>
      <c r="LAD108" s="70"/>
      <c r="LAE108" s="73"/>
      <c r="LAF108" s="74"/>
      <c r="LAG108" s="74"/>
      <c r="LAH108" s="62"/>
      <c r="LAI108" s="75"/>
      <c r="LAJ108" s="76"/>
      <c r="LAK108" s="216"/>
      <c r="LAL108" s="75"/>
      <c r="LAM108" s="75"/>
      <c r="LAN108" s="204"/>
      <c r="LAO108" s="205"/>
      <c r="LAP108" s="72"/>
      <c r="LAQ108" s="70"/>
      <c r="LAR108" s="73"/>
      <c r="LAS108" s="74"/>
      <c r="LAT108" s="74"/>
      <c r="LAU108" s="62"/>
      <c r="LAV108" s="75"/>
      <c r="LAW108" s="76"/>
      <c r="LAX108" s="216"/>
      <c r="LAY108" s="75"/>
      <c r="LAZ108" s="75"/>
      <c r="LBA108" s="204"/>
      <c r="LBB108" s="205"/>
      <c r="LBC108" s="72"/>
      <c r="LBD108" s="70"/>
      <c r="LBE108" s="73"/>
      <c r="LBF108" s="74"/>
      <c r="LBG108" s="74"/>
      <c r="LBH108" s="62"/>
      <c r="LBI108" s="75"/>
      <c r="LBJ108" s="76"/>
      <c r="LBK108" s="216"/>
      <c r="LBL108" s="75"/>
      <c r="LBM108" s="75"/>
      <c r="LBN108" s="204"/>
      <c r="LBO108" s="205"/>
      <c r="LBP108" s="72"/>
      <c r="LBQ108" s="70"/>
      <c r="LBR108" s="73"/>
      <c r="LBS108" s="74"/>
      <c r="LBT108" s="74"/>
      <c r="LBU108" s="62"/>
      <c r="LBV108" s="75"/>
      <c r="LBW108" s="76"/>
      <c r="LBX108" s="216"/>
      <c r="LBY108" s="75"/>
      <c r="LBZ108" s="75"/>
      <c r="LCA108" s="204"/>
      <c r="LCB108" s="205"/>
      <c r="LCC108" s="72"/>
      <c r="LCD108" s="70"/>
      <c r="LCE108" s="73"/>
      <c r="LCF108" s="74"/>
      <c r="LCG108" s="74"/>
      <c r="LCH108" s="62"/>
      <c r="LCI108" s="75"/>
      <c r="LCJ108" s="76"/>
      <c r="LCK108" s="216"/>
      <c r="LCL108" s="75"/>
      <c r="LCM108" s="75"/>
      <c r="LCN108" s="204"/>
      <c r="LCO108" s="205"/>
      <c r="LCP108" s="72"/>
      <c r="LCQ108" s="70"/>
      <c r="LCR108" s="73"/>
      <c r="LCS108" s="74"/>
      <c r="LCT108" s="74"/>
      <c r="LCU108" s="62"/>
      <c r="LCV108" s="75"/>
      <c r="LCW108" s="76"/>
      <c r="LCX108" s="216"/>
      <c r="LCY108" s="75"/>
      <c r="LCZ108" s="75"/>
      <c r="LDA108" s="204"/>
      <c r="LDB108" s="205"/>
      <c r="LDC108" s="72"/>
      <c r="LDD108" s="70"/>
      <c r="LDE108" s="73"/>
      <c r="LDF108" s="74"/>
      <c r="LDG108" s="74"/>
      <c r="LDH108" s="62"/>
      <c r="LDI108" s="75"/>
      <c r="LDJ108" s="76"/>
      <c r="LDK108" s="216"/>
      <c r="LDL108" s="75"/>
      <c r="LDM108" s="75"/>
      <c r="LDN108" s="204"/>
      <c r="LDO108" s="205"/>
      <c r="LDP108" s="72"/>
      <c r="LDQ108" s="70"/>
      <c r="LDR108" s="73"/>
      <c r="LDS108" s="74"/>
      <c r="LDT108" s="74"/>
      <c r="LDU108" s="62"/>
      <c r="LDV108" s="75"/>
      <c r="LDW108" s="76"/>
      <c r="LDX108" s="216"/>
      <c r="LDY108" s="75"/>
      <c r="LDZ108" s="75"/>
      <c r="LEA108" s="204"/>
      <c r="LEB108" s="205"/>
      <c r="LEC108" s="72"/>
      <c r="LED108" s="70"/>
      <c r="LEE108" s="73"/>
      <c r="LEF108" s="74"/>
      <c r="LEG108" s="74"/>
      <c r="LEH108" s="62"/>
      <c r="LEI108" s="75"/>
      <c r="LEJ108" s="76"/>
      <c r="LEK108" s="216"/>
      <c r="LEL108" s="75"/>
      <c r="LEM108" s="75"/>
      <c r="LEN108" s="204"/>
      <c r="LEO108" s="205"/>
      <c r="LEP108" s="72"/>
      <c r="LEQ108" s="70"/>
      <c r="LER108" s="73"/>
      <c r="LES108" s="74"/>
      <c r="LET108" s="74"/>
      <c r="LEU108" s="62"/>
      <c r="LEV108" s="75"/>
      <c r="LEW108" s="76"/>
      <c r="LEX108" s="216"/>
      <c r="LEY108" s="75"/>
      <c r="LEZ108" s="75"/>
      <c r="LFA108" s="204"/>
      <c r="LFB108" s="205"/>
      <c r="LFC108" s="72"/>
      <c r="LFD108" s="70"/>
      <c r="LFE108" s="73"/>
      <c r="LFF108" s="74"/>
      <c r="LFG108" s="74"/>
      <c r="LFH108" s="62"/>
      <c r="LFI108" s="75"/>
      <c r="LFJ108" s="76"/>
      <c r="LFK108" s="216"/>
      <c r="LFL108" s="75"/>
      <c r="LFM108" s="75"/>
      <c r="LFN108" s="204"/>
      <c r="LFO108" s="205"/>
      <c r="LFP108" s="72"/>
      <c r="LFQ108" s="70"/>
      <c r="LFR108" s="73"/>
      <c r="LFS108" s="74"/>
      <c r="LFT108" s="74"/>
      <c r="LFU108" s="62"/>
      <c r="LFV108" s="75"/>
      <c r="LFW108" s="76"/>
      <c r="LFX108" s="216"/>
      <c r="LFY108" s="75"/>
      <c r="LFZ108" s="75"/>
      <c r="LGA108" s="204"/>
      <c r="LGB108" s="205"/>
      <c r="LGC108" s="72"/>
      <c r="LGD108" s="70"/>
      <c r="LGE108" s="73"/>
      <c r="LGF108" s="74"/>
      <c r="LGG108" s="74"/>
      <c r="LGH108" s="62"/>
      <c r="LGI108" s="75"/>
      <c r="LGJ108" s="76"/>
      <c r="LGK108" s="216"/>
      <c r="LGL108" s="75"/>
      <c r="LGM108" s="75"/>
      <c r="LGN108" s="204"/>
      <c r="LGO108" s="205"/>
      <c r="LGP108" s="72"/>
      <c r="LGQ108" s="70"/>
      <c r="LGR108" s="73"/>
      <c r="LGS108" s="74"/>
      <c r="LGT108" s="74"/>
      <c r="LGU108" s="62"/>
      <c r="LGV108" s="75"/>
      <c r="LGW108" s="76"/>
      <c r="LGX108" s="216"/>
      <c r="LGY108" s="75"/>
      <c r="LGZ108" s="75"/>
      <c r="LHA108" s="204"/>
      <c r="LHB108" s="205"/>
      <c r="LHC108" s="72"/>
      <c r="LHD108" s="70"/>
      <c r="LHE108" s="73"/>
      <c r="LHF108" s="74"/>
      <c r="LHG108" s="74"/>
      <c r="LHH108" s="62"/>
      <c r="LHI108" s="75"/>
      <c r="LHJ108" s="76"/>
      <c r="LHK108" s="216"/>
      <c r="LHL108" s="75"/>
      <c r="LHM108" s="75"/>
      <c r="LHN108" s="204"/>
      <c r="LHO108" s="205"/>
      <c r="LHP108" s="72"/>
      <c r="LHQ108" s="70"/>
      <c r="LHR108" s="73"/>
      <c r="LHS108" s="74"/>
      <c r="LHT108" s="74"/>
      <c r="LHU108" s="62"/>
      <c r="LHV108" s="75"/>
      <c r="LHW108" s="76"/>
      <c r="LHX108" s="216"/>
      <c r="LHY108" s="75"/>
      <c r="LHZ108" s="75"/>
      <c r="LIA108" s="204"/>
      <c r="LIB108" s="205"/>
      <c r="LIC108" s="72"/>
      <c r="LID108" s="70"/>
      <c r="LIE108" s="73"/>
      <c r="LIF108" s="74"/>
      <c r="LIG108" s="74"/>
      <c r="LIH108" s="62"/>
      <c r="LII108" s="75"/>
      <c r="LIJ108" s="76"/>
      <c r="LIK108" s="216"/>
      <c r="LIL108" s="75"/>
      <c r="LIM108" s="75"/>
      <c r="LIN108" s="204"/>
      <c r="LIO108" s="205"/>
      <c r="LIP108" s="72"/>
      <c r="LIQ108" s="70"/>
      <c r="LIR108" s="73"/>
      <c r="LIS108" s="74"/>
      <c r="LIT108" s="74"/>
      <c r="LIU108" s="62"/>
      <c r="LIV108" s="75"/>
      <c r="LIW108" s="76"/>
      <c r="LIX108" s="216"/>
      <c r="LIY108" s="75"/>
      <c r="LIZ108" s="75"/>
      <c r="LJA108" s="204"/>
      <c r="LJB108" s="205"/>
      <c r="LJC108" s="72"/>
      <c r="LJD108" s="70"/>
      <c r="LJE108" s="73"/>
      <c r="LJF108" s="74"/>
      <c r="LJG108" s="74"/>
      <c r="LJH108" s="62"/>
      <c r="LJI108" s="75"/>
      <c r="LJJ108" s="76"/>
      <c r="LJK108" s="216"/>
      <c r="LJL108" s="75"/>
      <c r="LJM108" s="75"/>
      <c r="LJN108" s="204"/>
      <c r="LJO108" s="205"/>
      <c r="LJP108" s="72"/>
      <c r="LJQ108" s="70"/>
      <c r="LJR108" s="73"/>
      <c r="LJS108" s="74"/>
      <c r="LJT108" s="74"/>
      <c r="LJU108" s="62"/>
      <c r="LJV108" s="75"/>
      <c r="LJW108" s="76"/>
      <c r="LJX108" s="216"/>
      <c r="LJY108" s="75"/>
      <c r="LJZ108" s="75"/>
      <c r="LKA108" s="204"/>
      <c r="LKB108" s="205"/>
      <c r="LKC108" s="72"/>
      <c r="LKD108" s="70"/>
      <c r="LKE108" s="73"/>
      <c r="LKF108" s="74"/>
      <c r="LKG108" s="74"/>
      <c r="LKH108" s="62"/>
      <c r="LKI108" s="75"/>
      <c r="LKJ108" s="76"/>
      <c r="LKK108" s="216"/>
      <c r="LKL108" s="75"/>
      <c r="LKM108" s="75"/>
      <c r="LKN108" s="204"/>
      <c r="LKO108" s="205"/>
      <c r="LKP108" s="72"/>
      <c r="LKQ108" s="70"/>
      <c r="LKR108" s="73"/>
      <c r="LKS108" s="74"/>
      <c r="LKT108" s="74"/>
      <c r="LKU108" s="62"/>
      <c r="LKV108" s="75"/>
      <c r="LKW108" s="76"/>
      <c r="LKX108" s="216"/>
      <c r="LKY108" s="75"/>
      <c r="LKZ108" s="75"/>
      <c r="LLA108" s="204"/>
      <c r="LLB108" s="205"/>
      <c r="LLC108" s="72"/>
      <c r="LLD108" s="70"/>
      <c r="LLE108" s="73"/>
      <c r="LLF108" s="74"/>
      <c r="LLG108" s="74"/>
      <c r="LLH108" s="62"/>
      <c r="LLI108" s="75"/>
      <c r="LLJ108" s="76"/>
      <c r="LLK108" s="216"/>
      <c r="LLL108" s="75"/>
      <c r="LLM108" s="75"/>
      <c r="LLN108" s="204"/>
      <c r="LLO108" s="205"/>
      <c r="LLP108" s="72"/>
      <c r="LLQ108" s="70"/>
      <c r="LLR108" s="73"/>
      <c r="LLS108" s="74"/>
      <c r="LLT108" s="74"/>
      <c r="LLU108" s="62"/>
      <c r="LLV108" s="75"/>
      <c r="LLW108" s="76"/>
      <c r="LLX108" s="216"/>
      <c r="LLY108" s="75"/>
      <c r="LLZ108" s="75"/>
      <c r="LMA108" s="204"/>
      <c r="LMB108" s="205"/>
      <c r="LMC108" s="72"/>
      <c r="LMD108" s="70"/>
      <c r="LME108" s="73"/>
      <c r="LMF108" s="74"/>
      <c r="LMG108" s="74"/>
      <c r="LMH108" s="62"/>
      <c r="LMI108" s="75"/>
      <c r="LMJ108" s="76"/>
      <c r="LMK108" s="216"/>
      <c r="LML108" s="75"/>
      <c r="LMM108" s="75"/>
      <c r="LMN108" s="204"/>
      <c r="LMO108" s="205"/>
      <c r="LMP108" s="72"/>
      <c r="LMQ108" s="70"/>
      <c r="LMR108" s="73"/>
      <c r="LMS108" s="74"/>
      <c r="LMT108" s="74"/>
      <c r="LMU108" s="62"/>
      <c r="LMV108" s="75"/>
      <c r="LMW108" s="76"/>
      <c r="LMX108" s="216"/>
      <c r="LMY108" s="75"/>
      <c r="LMZ108" s="75"/>
      <c r="LNA108" s="204"/>
      <c r="LNB108" s="205"/>
      <c r="LNC108" s="72"/>
      <c r="LND108" s="70"/>
      <c r="LNE108" s="73"/>
      <c r="LNF108" s="74"/>
      <c r="LNG108" s="74"/>
      <c r="LNH108" s="62"/>
      <c r="LNI108" s="75"/>
      <c r="LNJ108" s="76"/>
      <c r="LNK108" s="216"/>
      <c r="LNL108" s="75"/>
      <c r="LNM108" s="75"/>
      <c r="LNN108" s="204"/>
      <c r="LNO108" s="205"/>
      <c r="LNP108" s="72"/>
      <c r="LNQ108" s="70"/>
      <c r="LNR108" s="73"/>
      <c r="LNS108" s="74"/>
      <c r="LNT108" s="74"/>
      <c r="LNU108" s="62"/>
      <c r="LNV108" s="75"/>
      <c r="LNW108" s="76"/>
      <c r="LNX108" s="216"/>
      <c r="LNY108" s="75"/>
      <c r="LNZ108" s="75"/>
      <c r="LOA108" s="204"/>
      <c r="LOB108" s="205"/>
      <c r="LOC108" s="72"/>
      <c r="LOD108" s="70"/>
      <c r="LOE108" s="73"/>
      <c r="LOF108" s="74"/>
      <c r="LOG108" s="74"/>
      <c r="LOH108" s="62"/>
      <c r="LOI108" s="75"/>
      <c r="LOJ108" s="76"/>
      <c r="LOK108" s="216"/>
      <c r="LOL108" s="75"/>
      <c r="LOM108" s="75"/>
      <c r="LON108" s="204"/>
      <c r="LOO108" s="205"/>
      <c r="LOP108" s="72"/>
      <c r="LOQ108" s="70"/>
      <c r="LOR108" s="73"/>
      <c r="LOS108" s="74"/>
      <c r="LOT108" s="74"/>
      <c r="LOU108" s="62"/>
      <c r="LOV108" s="75"/>
      <c r="LOW108" s="76"/>
      <c r="LOX108" s="216"/>
      <c r="LOY108" s="75"/>
      <c r="LOZ108" s="75"/>
      <c r="LPA108" s="204"/>
      <c r="LPB108" s="205"/>
      <c r="LPC108" s="72"/>
      <c r="LPD108" s="70"/>
      <c r="LPE108" s="73"/>
      <c r="LPF108" s="74"/>
      <c r="LPG108" s="74"/>
      <c r="LPH108" s="62"/>
      <c r="LPI108" s="75"/>
      <c r="LPJ108" s="76"/>
      <c r="LPK108" s="216"/>
      <c r="LPL108" s="75"/>
      <c r="LPM108" s="75"/>
      <c r="LPN108" s="204"/>
      <c r="LPO108" s="205"/>
      <c r="LPP108" s="72"/>
      <c r="LPQ108" s="70"/>
      <c r="LPR108" s="73"/>
      <c r="LPS108" s="74"/>
      <c r="LPT108" s="74"/>
      <c r="LPU108" s="62"/>
      <c r="LPV108" s="75"/>
      <c r="LPW108" s="76"/>
      <c r="LPX108" s="216"/>
      <c r="LPY108" s="75"/>
      <c r="LPZ108" s="75"/>
      <c r="LQA108" s="204"/>
      <c r="LQB108" s="205"/>
      <c r="LQC108" s="72"/>
      <c r="LQD108" s="70"/>
      <c r="LQE108" s="73"/>
      <c r="LQF108" s="74"/>
      <c r="LQG108" s="74"/>
      <c r="LQH108" s="62"/>
      <c r="LQI108" s="75"/>
      <c r="LQJ108" s="76"/>
      <c r="LQK108" s="216"/>
      <c r="LQL108" s="75"/>
      <c r="LQM108" s="75"/>
      <c r="LQN108" s="204"/>
      <c r="LQO108" s="205"/>
      <c r="LQP108" s="72"/>
      <c r="LQQ108" s="70"/>
      <c r="LQR108" s="73"/>
      <c r="LQS108" s="74"/>
      <c r="LQT108" s="74"/>
      <c r="LQU108" s="62"/>
      <c r="LQV108" s="75"/>
      <c r="LQW108" s="76"/>
      <c r="LQX108" s="216"/>
      <c r="LQY108" s="75"/>
      <c r="LQZ108" s="75"/>
      <c r="LRA108" s="204"/>
      <c r="LRB108" s="205"/>
      <c r="LRC108" s="72"/>
      <c r="LRD108" s="70"/>
      <c r="LRE108" s="73"/>
      <c r="LRF108" s="74"/>
      <c r="LRG108" s="74"/>
      <c r="LRH108" s="62"/>
      <c r="LRI108" s="75"/>
      <c r="LRJ108" s="76"/>
      <c r="LRK108" s="216"/>
      <c r="LRL108" s="75"/>
      <c r="LRM108" s="75"/>
      <c r="LRN108" s="204"/>
      <c r="LRO108" s="205"/>
      <c r="LRP108" s="72"/>
      <c r="LRQ108" s="70"/>
      <c r="LRR108" s="73"/>
      <c r="LRS108" s="74"/>
      <c r="LRT108" s="74"/>
      <c r="LRU108" s="62"/>
      <c r="LRV108" s="75"/>
      <c r="LRW108" s="76"/>
      <c r="LRX108" s="216"/>
      <c r="LRY108" s="75"/>
      <c r="LRZ108" s="75"/>
      <c r="LSA108" s="204"/>
      <c r="LSB108" s="205"/>
      <c r="LSC108" s="72"/>
      <c r="LSD108" s="70"/>
      <c r="LSE108" s="73"/>
      <c r="LSF108" s="74"/>
      <c r="LSG108" s="74"/>
      <c r="LSH108" s="62"/>
      <c r="LSI108" s="75"/>
      <c r="LSJ108" s="76"/>
      <c r="LSK108" s="216"/>
      <c r="LSL108" s="75"/>
      <c r="LSM108" s="75"/>
      <c r="LSN108" s="204"/>
      <c r="LSO108" s="205"/>
      <c r="LSP108" s="72"/>
      <c r="LSQ108" s="70"/>
      <c r="LSR108" s="73"/>
      <c r="LSS108" s="74"/>
      <c r="LST108" s="74"/>
      <c r="LSU108" s="62"/>
      <c r="LSV108" s="75"/>
      <c r="LSW108" s="76"/>
      <c r="LSX108" s="216"/>
      <c r="LSY108" s="75"/>
      <c r="LSZ108" s="75"/>
      <c r="LTA108" s="204"/>
      <c r="LTB108" s="205"/>
      <c r="LTC108" s="72"/>
      <c r="LTD108" s="70"/>
      <c r="LTE108" s="73"/>
      <c r="LTF108" s="74"/>
      <c r="LTG108" s="74"/>
      <c r="LTH108" s="62"/>
      <c r="LTI108" s="75"/>
      <c r="LTJ108" s="76"/>
      <c r="LTK108" s="216"/>
      <c r="LTL108" s="75"/>
      <c r="LTM108" s="75"/>
      <c r="LTN108" s="204"/>
      <c r="LTO108" s="205"/>
      <c r="LTP108" s="72"/>
      <c r="LTQ108" s="70"/>
      <c r="LTR108" s="73"/>
      <c r="LTS108" s="74"/>
      <c r="LTT108" s="74"/>
      <c r="LTU108" s="62"/>
      <c r="LTV108" s="75"/>
      <c r="LTW108" s="76"/>
      <c r="LTX108" s="216"/>
      <c r="LTY108" s="75"/>
      <c r="LTZ108" s="75"/>
      <c r="LUA108" s="204"/>
      <c r="LUB108" s="205"/>
      <c r="LUC108" s="72"/>
      <c r="LUD108" s="70"/>
      <c r="LUE108" s="73"/>
      <c r="LUF108" s="74"/>
      <c r="LUG108" s="74"/>
      <c r="LUH108" s="62"/>
      <c r="LUI108" s="75"/>
      <c r="LUJ108" s="76"/>
      <c r="LUK108" s="216"/>
      <c r="LUL108" s="75"/>
      <c r="LUM108" s="75"/>
      <c r="LUN108" s="204"/>
      <c r="LUO108" s="205"/>
      <c r="LUP108" s="72"/>
      <c r="LUQ108" s="70"/>
      <c r="LUR108" s="73"/>
      <c r="LUS108" s="74"/>
      <c r="LUT108" s="74"/>
      <c r="LUU108" s="62"/>
      <c r="LUV108" s="75"/>
      <c r="LUW108" s="76"/>
      <c r="LUX108" s="216"/>
      <c r="LUY108" s="75"/>
      <c r="LUZ108" s="75"/>
      <c r="LVA108" s="204"/>
      <c r="LVB108" s="205"/>
      <c r="LVC108" s="72"/>
      <c r="LVD108" s="70"/>
      <c r="LVE108" s="73"/>
      <c r="LVF108" s="74"/>
      <c r="LVG108" s="74"/>
      <c r="LVH108" s="62"/>
      <c r="LVI108" s="75"/>
      <c r="LVJ108" s="76"/>
      <c r="LVK108" s="216"/>
      <c r="LVL108" s="75"/>
      <c r="LVM108" s="75"/>
      <c r="LVN108" s="204"/>
      <c r="LVO108" s="205"/>
      <c r="LVP108" s="72"/>
      <c r="LVQ108" s="70"/>
      <c r="LVR108" s="73"/>
      <c r="LVS108" s="74"/>
      <c r="LVT108" s="74"/>
      <c r="LVU108" s="62"/>
      <c r="LVV108" s="75"/>
      <c r="LVW108" s="76"/>
      <c r="LVX108" s="216"/>
      <c r="LVY108" s="75"/>
      <c r="LVZ108" s="75"/>
      <c r="LWA108" s="204"/>
      <c r="LWB108" s="205"/>
      <c r="LWC108" s="72"/>
      <c r="LWD108" s="70"/>
      <c r="LWE108" s="73"/>
      <c r="LWF108" s="74"/>
      <c r="LWG108" s="74"/>
      <c r="LWH108" s="62"/>
      <c r="LWI108" s="75"/>
      <c r="LWJ108" s="76"/>
      <c r="LWK108" s="216"/>
      <c r="LWL108" s="75"/>
      <c r="LWM108" s="75"/>
      <c r="LWN108" s="204"/>
      <c r="LWO108" s="205"/>
      <c r="LWP108" s="72"/>
      <c r="LWQ108" s="70"/>
      <c r="LWR108" s="73"/>
      <c r="LWS108" s="74"/>
      <c r="LWT108" s="74"/>
      <c r="LWU108" s="62"/>
      <c r="LWV108" s="75"/>
      <c r="LWW108" s="76"/>
      <c r="LWX108" s="216"/>
      <c r="LWY108" s="75"/>
      <c r="LWZ108" s="75"/>
      <c r="LXA108" s="204"/>
      <c r="LXB108" s="205"/>
      <c r="LXC108" s="72"/>
      <c r="LXD108" s="70"/>
      <c r="LXE108" s="73"/>
      <c r="LXF108" s="74"/>
      <c r="LXG108" s="74"/>
      <c r="LXH108" s="62"/>
      <c r="LXI108" s="75"/>
      <c r="LXJ108" s="76"/>
      <c r="LXK108" s="216"/>
      <c r="LXL108" s="75"/>
      <c r="LXM108" s="75"/>
      <c r="LXN108" s="204"/>
      <c r="LXO108" s="205"/>
      <c r="LXP108" s="72"/>
      <c r="LXQ108" s="70"/>
      <c r="LXR108" s="73"/>
      <c r="LXS108" s="74"/>
      <c r="LXT108" s="74"/>
      <c r="LXU108" s="62"/>
      <c r="LXV108" s="75"/>
      <c r="LXW108" s="76"/>
      <c r="LXX108" s="216"/>
      <c r="LXY108" s="75"/>
      <c r="LXZ108" s="75"/>
      <c r="LYA108" s="204"/>
      <c r="LYB108" s="205"/>
      <c r="LYC108" s="72"/>
      <c r="LYD108" s="70"/>
      <c r="LYE108" s="73"/>
      <c r="LYF108" s="74"/>
      <c r="LYG108" s="74"/>
      <c r="LYH108" s="62"/>
      <c r="LYI108" s="75"/>
      <c r="LYJ108" s="76"/>
      <c r="LYK108" s="216"/>
      <c r="LYL108" s="75"/>
      <c r="LYM108" s="75"/>
      <c r="LYN108" s="204"/>
      <c r="LYO108" s="205"/>
      <c r="LYP108" s="72"/>
      <c r="LYQ108" s="70"/>
      <c r="LYR108" s="73"/>
      <c r="LYS108" s="74"/>
      <c r="LYT108" s="74"/>
      <c r="LYU108" s="62"/>
      <c r="LYV108" s="75"/>
      <c r="LYW108" s="76"/>
      <c r="LYX108" s="216"/>
      <c r="LYY108" s="75"/>
      <c r="LYZ108" s="75"/>
      <c r="LZA108" s="204"/>
      <c r="LZB108" s="205"/>
      <c r="LZC108" s="72"/>
      <c r="LZD108" s="70"/>
      <c r="LZE108" s="73"/>
      <c r="LZF108" s="74"/>
      <c r="LZG108" s="74"/>
      <c r="LZH108" s="62"/>
      <c r="LZI108" s="75"/>
      <c r="LZJ108" s="76"/>
      <c r="LZK108" s="216"/>
      <c r="LZL108" s="75"/>
      <c r="LZM108" s="75"/>
      <c r="LZN108" s="204"/>
      <c r="LZO108" s="205"/>
      <c r="LZP108" s="72"/>
      <c r="LZQ108" s="70"/>
      <c r="LZR108" s="73"/>
      <c r="LZS108" s="74"/>
      <c r="LZT108" s="74"/>
      <c r="LZU108" s="62"/>
      <c r="LZV108" s="75"/>
      <c r="LZW108" s="76"/>
      <c r="LZX108" s="216"/>
      <c r="LZY108" s="75"/>
      <c r="LZZ108" s="75"/>
      <c r="MAA108" s="204"/>
      <c r="MAB108" s="205"/>
      <c r="MAC108" s="72"/>
      <c r="MAD108" s="70"/>
      <c r="MAE108" s="73"/>
      <c r="MAF108" s="74"/>
      <c r="MAG108" s="74"/>
      <c r="MAH108" s="62"/>
      <c r="MAI108" s="75"/>
      <c r="MAJ108" s="76"/>
      <c r="MAK108" s="216"/>
      <c r="MAL108" s="75"/>
      <c r="MAM108" s="75"/>
      <c r="MAN108" s="204"/>
      <c r="MAO108" s="205"/>
      <c r="MAP108" s="72"/>
      <c r="MAQ108" s="70"/>
      <c r="MAR108" s="73"/>
      <c r="MAS108" s="74"/>
      <c r="MAT108" s="74"/>
      <c r="MAU108" s="62"/>
      <c r="MAV108" s="75"/>
      <c r="MAW108" s="76"/>
      <c r="MAX108" s="216"/>
      <c r="MAY108" s="75"/>
      <c r="MAZ108" s="75"/>
      <c r="MBA108" s="204"/>
      <c r="MBB108" s="205"/>
      <c r="MBC108" s="72"/>
      <c r="MBD108" s="70"/>
      <c r="MBE108" s="73"/>
      <c r="MBF108" s="74"/>
      <c r="MBG108" s="74"/>
      <c r="MBH108" s="62"/>
      <c r="MBI108" s="75"/>
      <c r="MBJ108" s="76"/>
      <c r="MBK108" s="216"/>
      <c r="MBL108" s="75"/>
      <c r="MBM108" s="75"/>
      <c r="MBN108" s="204"/>
      <c r="MBO108" s="205"/>
      <c r="MBP108" s="72"/>
      <c r="MBQ108" s="70"/>
      <c r="MBR108" s="73"/>
      <c r="MBS108" s="74"/>
      <c r="MBT108" s="74"/>
      <c r="MBU108" s="62"/>
      <c r="MBV108" s="75"/>
      <c r="MBW108" s="76"/>
      <c r="MBX108" s="216"/>
      <c r="MBY108" s="75"/>
      <c r="MBZ108" s="75"/>
      <c r="MCA108" s="204"/>
      <c r="MCB108" s="205"/>
      <c r="MCC108" s="72"/>
      <c r="MCD108" s="70"/>
      <c r="MCE108" s="73"/>
      <c r="MCF108" s="74"/>
      <c r="MCG108" s="74"/>
      <c r="MCH108" s="62"/>
      <c r="MCI108" s="75"/>
      <c r="MCJ108" s="76"/>
      <c r="MCK108" s="216"/>
      <c r="MCL108" s="75"/>
      <c r="MCM108" s="75"/>
      <c r="MCN108" s="204"/>
      <c r="MCO108" s="205"/>
      <c r="MCP108" s="72"/>
      <c r="MCQ108" s="70"/>
      <c r="MCR108" s="73"/>
      <c r="MCS108" s="74"/>
      <c r="MCT108" s="74"/>
      <c r="MCU108" s="62"/>
      <c r="MCV108" s="75"/>
      <c r="MCW108" s="76"/>
      <c r="MCX108" s="216"/>
      <c r="MCY108" s="75"/>
      <c r="MCZ108" s="75"/>
      <c r="MDA108" s="204"/>
      <c r="MDB108" s="205"/>
      <c r="MDC108" s="72"/>
      <c r="MDD108" s="70"/>
      <c r="MDE108" s="73"/>
      <c r="MDF108" s="74"/>
      <c r="MDG108" s="74"/>
      <c r="MDH108" s="62"/>
      <c r="MDI108" s="75"/>
      <c r="MDJ108" s="76"/>
      <c r="MDK108" s="216"/>
      <c r="MDL108" s="75"/>
      <c r="MDM108" s="75"/>
      <c r="MDN108" s="204"/>
      <c r="MDO108" s="205"/>
      <c r="MDP108" s="72"/>
      <c r="MDQ108" s="70"/>
      <c r="MDR108" s="73"/>
      <c r="MDS108" s="74"/>
      <c r="MDT108" s="74"/>
      <c r="MDU108" s="62"/>
      <c r="MDV108" s="75"/>
      <c r="MDW108" s="76"/>
      <c r="MDX108" s="216"/>
      <c r="MDY108" s="75"/>
      <c r="MDZ108" s="75"/>
      <c r="MEA108" s="204"/>
      <c r="MEB108" s="205"/>
      <c r="MEC108" s="72"/>
      <c r="MED108" s="70"/>
      <c r="MEE108" s="73"/>
      <c r="MEF108" s="74"/>
      <c r="MEG108" s="74"/>
      <c r="MEH108" s="62"/>
      <c r="MEI108" s="75"/>
      <c r="MEJ108" s="76"/>
      <c r="MEK108" s="216"/>
      <c r="MEL108" s="75"/>
      <c r="MEM108" s="75"/>
      <c r="MEN108" s="204"/>
      <c r="MEO108" s="205"/>
      <c r="MEP108" s="72"/>
      <c r="MEQ108" s="70"/>
      <c r="MER108" s="73"/>
      <c r="MES108" s="74"/>
      <c r="MET108" s="74"/>
      <c r="MEU108" s="62"/>
      <c r="MEV108" s="75"/>
      <c r="MEW108" s="76"/>
      <c r="MEX108" s="216"/>
      <c r="MEY108" s="75"/>
      <c r="MEZ108" s="75"/>
      <c r="MFA108" s="204"/>
      <c r="MFB108" s="205"/>
      <c r="MFC108" s="72"/>
      <c r="MFD108" s="70"/>
      <c r="MFE108" s="73"/>
      <c r="MFF108" s="74"/>
      <c r="MFG108" s="74"/>
      <c r="MFH108" s="62"/>
      <c r="MFI108" s="75"/>
      <c r="MFJ108" s="76"/>
      <c r="MFK108" s="216"/>
      <c r="MFL108" s="75"/>
      <c r="MFM108" s="75"/>
      <c r="MFN108" s="204"/>
      <c r="MFO108" s="205"/>
      <c r="MFP108" s="72"/>
      <c r="MFQ108" s="70"/>
      <c r="MFR108" s="73"/>
      <c r="MFS108" s="74"/>
      <c r="MFT108" s="74"/>
      <c r="MFU108" s="62"/>
      <c r="MFV108" s="75"/>
      <c r="MFW108" s="76"/>
      <c r="MFX108" s="216"/>
      <c r="MFY108" s="75"/>
      <c r="MFZ108" s="75"/>
      <c r="MGA108" s="204"/>
      <c r="MGB108" s="205"/>
      <c r="MGC108" s="72"/>
      <c r="MGD108" s="70"/>
      <c r="MGE108" s="73"/>
      <c r="MGF108" s="74"/>
      <c r="MGG108" s="74"/>
      <c r="MGH108" s="62"/>
      <c r="MGI108" s="75"/>
      <c r="MGJ108" s="76"/>
      <c r="MGK108" s="216"/>
      <c r="MGL108" s="75"/>
      <c r="MGM108" s="75"/>
      <c r="MGN108" s="204"/>
      <c r="MGO108" s="205"/>
      <c r="MGP108" s="72"/>
      <c r="MGQ108" s="70"/>
      <c r="MGR108" s="73"/>
      <c r="MGS108" s="74"/>
      <c r="MGT108" s="74"/>
      <c r="MGU108" s="62"/>
      <c r="MGV108" s="75"/>
      <c r="MGW108" s="76"/>
      <c r="MGX108" s="216"/>
      <c r="MGY108" s="75"/>
      <c r="MGZ108" s="75"/>
      <c r="MHA108" s="204"/>
      <c r="MHB108" s="205"/>
      <c r="MHC108" s="72"/>
      <c r="MHD108" s="70"/>
      <c r="MHE108" s="73"/>
      <c r="MHF108" s="74"/>
      <c r="MHG108" s="74"/>
      <c r="MHH108" s="62"/>
      <c r="MHI108" s="75"/>
      <c r="MHJ108" s="76"/>
      <c r="MHK108" s="216"/>
      <c r="MHL108" s="75"/>
      <c r="MHM108" s="75"/>
      <c r="MHN108" s="204"/>
      <c r="MHO108" s="205"/>
      <c r="MHP108" s="72"/>
      <c r="MHQ108" s="70"/>
      <c r="MHR108" s="73"/>
      <c r="MHS108" s="74"/>
      <c r="MHT108" s="74"/>
      <c r="MHU108" s="62"/>
      <c r="MHV108" s="75"/>
      <c r="MHW108" s="76"/>
      <c r="MHX108" s="216"/>
      <c r="MHY108" s="75"/>
      <c r="MHZ108" s="75"/>
      <c r="MIA108" s="204"/>
      <c r="MIB108" s="205"/>
      <c r="MIC108" s="72"/>
      <c r="MID108" s="70"/>
      <c r="MIE108" s="73"/>
      <c r="MIF108" s="74"/>
      <c r="MIG108" s="74"/>
      <c r="MIH108" s="62"/>
      <c r="MII108" s="75"/>
      <c r="MIJ108" s="76"/>
      <c r="MIK108" s="216"/>
      <c r="MIL108" s="75"/>
      <c r="MIM108" s="75"/>
      <c r="MIN108" s="204"/>
      <c r="MIO108" s="205"/>
      <c r="MIP108" s="72"/>
      <c r="MIQ108" s="70"/>
      <c r="MIR108" s="73"/>
      <c r="MIS108" s="74"/>
      <c r="MIT108" s="74"/>
      <c r="MIU108" s="62"/>
      <c r="MIV108" s="75"/>
      <c r="MIW108" s="76"/>
      <c r="MIX108" s="216"/>
      <c r="MIY108" s="75"/>
      <c r="MIZ108" s="75"/>
      <c r="MJA108" s="204"/>
      <c r="MJB108" s="205"/>
      <c r="MJC108" s="72"/>
      <c r="MJD108" s="70"/>
      <c r="MJE108" s="73"/>
      <c r="MJF108" s="74"/>
      <c r="MJG108" s="74"/>
      <c r="MJH108" s="62"/>
      <c r="MJI108" s="75"/>
      <c r="MJJ108" s="76"/>
      <c r="MJK108" s="216"/>
      <c r="MJL108" s="75"/>
      <c r="MJM108" s="75"/>
      <c r="MJN108" s="204"/>
      <c r="MJO108" s="205"/>
      <c r="MJP108" s="72"/>
      <c r="MJQ108" s="70"/>
      <c r="MJR108" s="73"/>
      <c r="MJS108" s="74"/>
      <c r="MJT108" s="74"/>
      <c r="MJU108" s="62"/>
      <c r="MJV108" s="75"/>
      <c r="MJW108" s="76"/>
      <c r="MJX108" s="216"/>
      <c r="MJY108" s="75"/>
      <c r="MJZ108" s="75"/>
      <c r="MKA108" s="204"/>
      <c r="MKB108" s="205"/>
      <c r="MKC108" s="72"/>
      <c r="MKD108" s="70"/>
      <c r="MKE108" s="73"/>
      <c r="MKF108" s="74"/>
      <c r="MKG108" s="74"/>
      <c r="MKH108" s="62"/>
      <c r="MKI108" s="75"/>
      <c r="MKJ108" s="76"/>
      <c r="MKK108" s="216"/>
      <c r="MKL108" s="75"/>
      <c r="MKM108" s="75"/>
      <c r="MKN108" s="204"/>
      <c r="MKO108" s="205"/>
      <c r="MKP108" s="72"/>
      <c r="MKQ108" s="70"/>
      <c r="MKR108" s="73"/>
      <c r="MKS108" s="74"/>
      <c r="MKT108" s="74"/>
      <c r="MKU108" s="62"/>
      <c r="MKV108" s="75"/>
      <c r="MKW108" s="76"/>
      <c r="MKX108" s="216"/>
      <c r="MKY108" s="75"/>
      <c r="MKZ108" s="75"/>
      <c r="MLA108" s="204"/>
      <c r="MLB108" s="205"/>
      <c r="MLC108" s="72"/>
      <c r="MLD108" s="70"/>
      <c r="MLE108" s="73"/>
      <c r="MLF108" s="74"/>
      <c r="MLG108" s="74"/>
      <c r="MLH108" s="62"/>
      <c r="MLI108" s="75"/>
      <c r="MLJ108" s="76"/>
      <c r="MLK108" s="216"/>
      <c r="MLL108" s="75"/>
      <c r="MLM108" s="75"/>
      <c r="MLN108" s="204"/>
      <c r="MLO108" s="205"/>
      <c r="MLP108" s="72"/>
      <c r="MLQ108" s="70"/>
      <c r="MLR108" s="73"/>
      <c r="MLS108" s="74"/>
      <c r="MLT108" s="74"/>
      <c r="MLU108" s="62"/>
      <c r="MLV108" s="75"/>
      <c r="MLW108" s="76"/>
      <c r="MLX108" s="216"/>
      <c r="MLY108" s="75"/>
      <c r="MLZ108" s="75"/>
      <c r="MMA108" s="204"/>
      <c r="MMB108" s="205"/>
      <c r="MMC108" s="72"/>
      <c r="MMD108" s="70"/>
      <c r="MME108" s="73"/>
      <c r="MMF108" s="74"/>
      <c r="MMG108" s="74"/>
      <c r="MMH108" s="62"/>
      <c r="MMI108" s="75"/>
      <c r="MMJ108" s="76"/>
      <c r="MMK108" s="216"/>
      <c r="MML108" s="75"/>
      <c r="MMM108" s="75"/>
      <c r="MMN108" s="204"/>
      <c r="MMO108" s="205"/>
      <c r="MMP108" s="72"/>
      <c r="MMQ108" s="70"/>
      <c r="MMR108" s="73"/>
      <c r="MMS108" s="74"/>
      <c r="MMT108" s="74"/>
      <c r="MMU108" s="62"/>
      <c r="MMV108" s="75"/>
      <c r="MMW108" s="76"/>
      <c r="MMX108" s="216"/>
      <c r="MMY108" s="75"/>
      <c r="MMZ108" s="75"/>
      <c r="MNA108" s="204"/>
      <c r="MNB108" s="205"/>
      <c r="MNC108" s="72"/>
      <c r="MND108" s="70"/>
      <c r="MNE108" s="73"/>
      <c r="MNF108" s="74"/>
      <c r="MNG108" s="74"/>
      <c r="MNH108" s="62"/>
      <c r="MNI108" s="75"/>
      <c r="MNJ108" s="76"/>
      <c r="MNK108" s="216"/>
      <c r="MNL108" s="75"/>
      <c r="MNM108" s="75"/>
      <c r="MNN108" s="204"/>
      <c r="MNO108" s="205"/>
      <c r="MNP108" s="72"/>
      <c r="MNQ108" s="70"/>
      <c r="MNR108" s="73"/>
      <c r="MNS108" s="74"/>
      <c r="MNT108" s="74"/>
      <c r="MNU108" s="62"/>
      <c r="MNV108" s="75"/>
      <c r="MNW108" s="76"/>
      <c r="MNX108" s="216"/>
      <c r="MNY108" s="75"/>
      <c r="MNZ108" s="75"/>
      <c r="MOA108" s="204"/>
      <c r="MOB108" s="205"/>
      <c r="MOC108" s="72"/>
      <c r="MOD108" s="70"/>
      <c r="MOE108" s="73"/>
      <c r="MOF108" s="74"/>
      <c r="MOG108" s="74"/>
      <c r="MOH108" s="62"/>
      <c r="MOI108" s="75"/>
      <c r="MOJ108" s="76"/>
      <c r="MOK108" s="216"/>
      <c r="MOL108" s="75"/>
      <c r="MOM108" s="75"/>
      <c r="MON108" s="204"/>
      <c r="MOO108" s="205"/>
      <c r="MOP108" s="72"/>
      <c r="MOQ108" s="70"/>
      <c r="MOR108" s="73"/>
      <c r="MOS108" s="74"/>
      <c r="MOT108" s="74"/>
      <c r="MOU108" s="62"/>
      <c r="MOV108" s="75"/>
      <c r="MOW108" s="76"/>
      <c r="MOX108" s="216"/>
      <c r="MOY108" s="75"/>
      <c r="MOZ108" s="75"/>
      <c r="MPA108" s="204"/>
      <c r="MPB108" s="205"/>
      <c r="MPC108" s="72"/>
      <c r="MPD108" s="70"/>
      <c r="MPE108" s="73"/>
      <c r="MPF108" s="74"/>
      <c r="MPG108" s="74"/>
      <c r="MPH108" s="62"/>
      <c r="MPI108" s="75"/>
      <c r="MPJ108" s="76"/>
      <c r="MPK108" s="216"/>
      <c r="MPL108" s="75"/>
      <c r="MPM108" s="75"/>
      <c r="MPN108" s="204"/>
      <c r="MPO108" s="205"/>
      <c r="MPP108" s="72"/>
      <c r="MPQ108" s="70"/>
      <c r="MPR108" s="73"/>
      <c r="MPS108" s="74"/>
      <c r="MPT108" s="74"/>
      <c r="MPU108" s="62"/>
      <c r="MPV108" s="75"/>
      <c r="MPW108" s="76"/>
      <c r="MPX108" s="216"/>
      <c r="MPY108" s="75"/>
      <c r="MPZ108" s="75"/>
      <c r="MQA108" s="204"/>
      <c r="MQB108" s="205"/>
      <c r="MQC108" s="72"/>
      <c r="MQD108" s="70"/>
      <c r="MQE108" s="73"/>
      <c r="MQF108" s="74"/>
      <c r="MQG108" s="74"/>
      <c r="MQH108" s="62"/>
      <c r="MQI108" s="75"/>
      <c r="MQJ108" s="76"/>
      <c r="MQK108" s="216"/>
      <c r="MQL108" s="75"/>
      <c r="MQM108" s="75"/>
      <c r="MQN108" s="204"/>
      <c r="MQO108" s="205"/>
      <c r="MQP108" s="72"/>
      <c r="MQQ108" s="70"/>
      <c r="MQR108" s="73"/>
      <c r="MQS108" s="74"/>
      <c r="MQT108" s="74"/>
      <c r="MQU108" s="62"/>
      <c r="MQV108" s="75"/>
      <c r="MQW108" s="76"/>
      <c r="MQX108" s="216"/>
      <c r="MQY108" s="75"/>
      <c r="MQZ108" s="75"/>
      <c r="MRA108" s="204"/>
      <c r="MRB108" s="205"/>
      <c r="MRC108" s="72"/>
      <c r="MRD108" s="70"/>
      <c r="MRE108" s="73"/>
      <c r="MRF108" s="74"/>
      <c r="MRG108" s="74"/>
      <c r="MRH108" s="62"/>
      <c r="MRI108" s="75"/>
      <c r="MRJ108" s="76"/>
      <c r="MRK108" s="216"/>
      <c r="MRL108" s="75"/>
      <c r="MRM108" s="75"/>
      <c r="MRN108" s="204"/>
      <c r="MRO108" s="205"/>
      <c r="MRP108" s="72"/>
      <c r="MRQ108" s="70"/>
      <c r="MRR108" s="73"/>
      <c r="MRS108" s="74"/>
      <c r="MRT108" s="74"/>
      <c r="MRU108" s="62"/>
      <c r="MRV108" s="75"/>
      <c r="MRW108" s="76"/>
      <c r="MRX108" s="216"/>
      <c r="MRY108" s="75"/>
      <c r="MRZ108" s="75"/>
      <c r="MSA108" s="204"/>
      <c r="MSB108" s="205"/>
      <c r="MSC108" s="72"/>
      <c r="MSD108" s="70"/>
      <c r="MSE108" s="73"/>
      <c r="MSF108" s="74"/>
      <c r="MSG108" s="74"/>
      <c r="MSH108" s="62"/>
      <c r="MSI108" s="75"/>
      <c r="MSJ108" s="76"/>
      <c r="MSK108" s="216"/>
      <c r="MSL108" s="75"/>
      <c r="MSM108" s="75"/>
      <c r="MSN108" s="204"/>
      <c r="MSO108" s="205"/>
      <c r="MSP108" s="72"/>
      <c r="MSQ108" s="70"/>
      <c r="MSR108" s="73"/>
      <c r="MSS108" s="74"/>
      <c r="MST108" s="74"/>
      <c r="MSU108" s="62"/>
      <c r="MSV108" s="75"/>
      <c r="MSW108" s="76"/>
      <c r="MSX108" s="216"/>
      <c r="MSY108" s="75"/>
      <c r="MSZ108" s="75"/>
      <c r="MTA108" s="204"/>
      <c r="MTB108" s="205"/>
      <c r="MTC108" s="72"/>
      <c r="MTD108" s="70"/>
      <c r="MTE108" s="73"/>
      <c r="MTF108" s="74"/>
      <c r="MTG108" s="74"/>
      <c r="MTH108" s="62"/>
      <c r="MTI108" s="75"/>
      <c r="MTJ108" s="76"/>
      <c r="MTK108" s="216"/>
      <c r="MTL108" s="75"/>
      <c r="MTM108" s="75"/>
      <c r="MTN108" s="204"/>
      <c r="MTO108" s="205"/>
      <c r="MTP108" s="72"/>
      <c r="MTQ108" s="70"/>
      <c r="MTR108" s="73"/>
      <c r="MTS108" s="74"/>
      <c r="MTT108" s="74"/>
      <c r="MTU108" s="62"/>
      <c r="MTV108" s="75"/>
      <c r="MTW108" s="76"/>
      <c r="MTX108" s="216"/>
      <c r="MTY108" s="75"/>
      <c r="MTZ108" s="75"/>
      <c r="MUA108" s="204"/>
      <c r="MUB108" s="205"/>
      <c r="MUC108" s="72"/>
      <c r="MUD108" s="70"/>
      <c r="MUE108" s="73"/>
      <c r="MUF108" s="74"/>
      <c r="MUG108" s="74"/>
      <c r="MUH108" s="62"/>
      <c r="MUI108" s="75"/>
      <c r="MUJ108" s="76"/>
      <c r="MUK108" s="216"/>
      <c r="MUL108" s="75"/>
      <c r="MUM108" s="75"/>
      <c r="MUN108" s="204"/>
      <c r="MUO108" s="205"/>
      <c r="MUP108" s="72"/>
      <c r="MUQ108" s="70"/>
      <c r="MUR108" s="73"/>
      <c r="MUS108" s="74"/>
      <c r="MUT108" s="74"/>
      <c r="MUU108" s="62"/>
      <c r="MUV108" s="75"/>
      <c r="MUW108" s="76"/>
      <c r="MUX108" s="216"/>
      <c r="MUY108" s="75"/>
      <c r="MUZ108" s="75"/>
      <c r="MVA108" s="204"/>
      <c r="MVB108" s="205"/>
      <c r="MVC108" s="72"/>
      <c r="MVD108" s="70"/>
      <c r="MVE108" s="73"/>
      <c r="MVF108" s="74"/>
      <c r="MVG108" s="74"/>
      <c r="MVH108" s="62"/>
      <c r="MVI108" s="75"/>
      <c r="MVJ108" s="76"/>
      <c r="MVK108" s="216"/>
      <c r="MVL108" s="75"/>
      <c r="MVM108" s="75"/>
      <c r="MVN108" s="204"/>
      <c r="MVO108" s="205"/>
      <c r="MVP108" s="72"/>
      <c r="MVQ108" s="70"/>
      <c r="MVR108" s="73"/>
      <c r="MVS108" s="74"/>
      <c r="MVT108" s="74"/>
      <c r="MVU108" s="62"/>
      <c r="MVV108" s="75"/>
      <c r="MVW108" s="76"/>
      <c r="MVX108" s="216"/>
      <c r="MVY108" s="75"/>
      <c r="MVZ108" s="75"/>
      <c r="MWA108" s="204"/>
      <c r="MWB108" s="205"/>
      <c r="MWC108" s="72"/>
      <c r="MWD108" s="70"/>
      <c r="MWE108" s="73"/>
      <c r="MWF108" s="74"/>
      <c r="MWG108" s="74"/>
      <c r="MWH108" s="62"/>
      <c r="MWI108" s="75"/>
      <c r="MWJ108" s="76"/>
      <c r="MWK108" s="216"/>
      <c r="MWL108" s="75"/>
      <c r="MWM108" s="75"/>
      <c r="MWN108" s="204"/>
      <c r="MWO108" s="205"/>
      <c r="MWP108" s="72"/>
      <c r="MWQ108" s="70"/>
      <c r="MWR108" s="73"/>
      <c r="MWS108" s="74"/>
      <c r="MWT108" s="74"/>
      <c r="MWU108" s="62"/>
      <c r="MWV108" s="75"/>
      <c r="MWW108" s="76"/>
      <c r="MWX108" s="216"/>
      <c r="MWY108" s="75"/>
      <c r="MWZ108" s="75"/>
      <c r="MXA108" s="204"/>
      <c r="MXB108" s="205"/>
      <c r="MXC108" s="72"/>
      <c r="MXD108" s="70"/>
      <c r="MXE108" s="73"/>
      <c r="MXF108" s="74"/>
      <c r="MXG108" s="74"/>
      <c r="MXH108" s="62"/>
      <c r="MXI108" s="75"/>
      <c r="MXJ108" s="76"/>
      <c r="MXK108" s="216"/>
      <c r="MXL108" s="75"/>
      <c r="MXM108" s="75"/>
      <c r="MXN108" s="204"/>
      <c r="MXO108" s="205"/>
      <c r="MXP108" s="72"/>
      <c r="MXQ108" s="70"/>
      <c r="MXR108" s="73"/>
      <c r="MXS108" s="74"/>
      <c r="MXT108" s="74"/>
      <c r="MXU108" s="62"/>
      <c r="MXV108" s="75"/>
      <c r="MXW108" s="76"/>
      <c r="MXX108" s="216"/>
      <c r="MXY108" s="75"/>
      <c r="MXZ108" s="75"/>
      <c r="MYA108" s="204"/>
      <c r="MYB108" s="205"/>
      <c r="MYC108" s="72"/>
      <c r="MYD108" s="70"/>
      <c r="MYE108" s="73"/>
      <c r="MYF108" s="74"/>
      <c r="MYG108" s="74"/>
      <c r="MYH108" s="62"/>
      <c r="MYI108" s="75"/>
      <c r="MYJ108" s="76"/>
      <c r="MYK108" s="216"/>
      <c r="MYL108" s="75"/>
      <c r="MYM108" s="75"/>
      <c r="MYN108" s="204"/>
      <c r="MYO108" s="205"/>
      <c r="MYP108" s="72"/>
      <c r="MYQ108" s="70"/>
      <c r="MYR108" s="73"/>
      <c r="MYS108" s="74"/>
      <c r="MYT108" s="74"/>
      <c r="MYU108" s="62"/>
      <c r="MYV108" s="75"/>
      <c r="MYW108" s="76"/>
      <c r="MYX108" s="216"/>
      <c r="MYY108" s="75"/>
      <c r="MYZ108" s="75"/>
      <c r="MZA108" s="204"/>
      <c r="MZB108" s="205"/>
      <c r="MZC108" s="72"/>
      <c r="MZD108" s="70"/>
      <c r="MZE108" s="73"/>
      <c r="MZF108" s="74"/>
      <c r="MZG108" s="74"/>
      <c r="MZH108" s="62"/>
      <c r="MZI108" s="75"/>
      <c r="MZJ108" s="76"/>
      <c r="MZK108" s="216"/>
      <c r="MZL108" s="75"/>
      <c r="MZM108" s="75"/>
      <c r="MZN108" s="204"/>
      <c r="MZO108" s="205"/>
      <c r="MZP108" s="72"/>
      <c r="MZQ108" s="70"/>
      <c r="MZR108" s="73"/>
      <c r="MZS108" s="74"/>
      <c r="MZT108" s="74"/>
      <c r="MZU108" s="62"/>
      <c r="MZV108" s="75"/>
      <c r="MZW108" s="76"/>
      <c r="MZX108" s="216"/>
      <c r="MZY108" s="75"/>
      <c r="MZZ108" s="75"/>
      <c r="NAA108" s="204"/>
      <c r="NAB108" s="205"/>
      <c r="NAC108" s="72"/>
      <c r="NAD108" s="70"/>
      <c r="NAE108" s="73"/>
      <c r="NAF108" s="74"/>
      <c r="NAG108" s="74"/>
      <c r="NAH108" s="62"/>
      <c r="NAI108" s="75"/>
      <c r="NAJ108" s="76"/>
      <c r="NAK108" s="216"/>
      <c r="NAL108" s="75"/>
      <c r="NAM108" s="75"/>
      <c r="NAN108" s="204"/>
      <c r="NAO108" s="205"/>
      <c r="NAP108" s="72"/>
      <c r="NAQ108" s="70"/>
      <c r="NAR108" s="73"/>
      <c r="NAS108" s="74"/>
      <c r="NAT108" s="74"/>
      <c r="NAU108" s="62"/>
      <c r="NAV108" s="75"/>
      <c r="NAW108" s="76"/>
      <c r="NAX108" s="216"/>
      <c r="NAY108" s="75"/>
      <c r="NAZ108" s="75"/>
      <c r="NBA108" s="204"/>
      <c r="NBB108" s="205"/>
      <c r="NBC108" s="72"/>
      <c r="NBD108" s="70"/>
      <c r="NBE108" s="73"/>
      <c r="NBF108" s="74"/>
      <c r="NBG108" s="74"/>
      <c r="NBH108" s="62"/>
      <c r="NBI108" s="75"/>
      <c r="NBJ108" s="76"/>
      <c r="NBK108" s="216"/>
      <c r="NBL108" s="75"/>
      <c r="NBM108" s="75"/>
      <c r="NBN108" s="204"/>
      <c r="NBO108" s="205"/>
      <c r="NBP108" s="72"/>
      <c r="NBQ108" s="70"/>
      <c r="NBR108" s="73"/>
      <c r="NBS108" s="74"/>
      <c r="NBT108" s="74"/>
      <c r="NBU108" s="62"/>
      <c r="NBV108" s="75"/>
      <c r="NBW108" s="76"/>
      <c r="NBX108" s="216"/>
      <c r="NBY108" s="75"/>
      <c r="NBZ108" s="75"/>
      <c r="NCA108" s="204"/>
      <c r="NCB108" s="205"/>
      <c r="NCC108" s="72"/>
      <c r="NCD108" s="70"/>
      <c r="NCE108" s="73"/>
      <c r="NCF108" s="74"/>
      <c r="NCG108" s="74"/>
      <c r="NCH108" s="62"/>
      <c r="NCI108" s="75"/>
      <c r="NCJ108" s="76"/>
      <c r="NCK108" s="216"/>
      <c r="NCL108" s="75"/>
      <c r="NCM108" s="75"/>
      <c r="NCN108" s="204"/>
      <c r="NCO108" s="205"/>
      <c r="NCP108" s="72"/>
      <c r="NCQ108" s="70"/>
      <c r="NCR108" s="73"/>
      <c r="NCS108" s="74"/>
      <c r="NCT108" s="74"/>
      <c r="NCU108" s="62"/>
      <c r="NCV108" s="75"/>
      <c r="NCW108" s="76"/>
      <c r="NCX108" s="216"/>
      <c r="NCY108" s="75"/>
      <c r="NCZ108" s="75"/>
      <c r="NDA108" s="204"/>
      <c r="NDB108" s="205"/>
      <c r="NDC108" s="72"/>
      <c r="NDD108" s="70"/>
      <c r="NDE108" s="73"/>
      <c r="NDF108" s="74"/>
      <c r="NDG108" s="74"/>
      <c r="NDH108" s="62"/>
      <c r="NDI108" s="75"/>
      <c r="NDJ108" s="76"/>
      <c r="NDK108" s="216"/>
      <c r="NDL108" s="75"/>
      <c r="NDM108" s="75"/>
      <c r="NDN108" s="204"/>
      <c r="NDO108" s="205"/>
      <c r="NDP108" s="72"/>
      <c r="NDQ108" s="70"/>
      <c r="NDR108" s="73"/>
      <c r="NDS108" s="74"/>
      <c r="NDT108" s="74"/>
      <c r="NDU108" s="62"/>
      <c r="NDV108" s="75"/>
      <c r="NDW108" s="76"/>
      <c r="NDX108" s="216"/>
      <c r="NDY108" s="75"/>
      <c r="NDZ108" s="75"/>
      <c r="NEA108" s="204"/>
      <c r="NEB108" s="205"/>
      <c r="NEC108" s="72"/>
      <c r="NED108" s="70"/>
      <c r="NEE108" s="73"/>
      <c r="NEF108" s="74"/>
      <c r="NEG108" s="74"/>
      <c r="NEH108" s="62"/>
      <c r="NEI108" s="75"/>
      <c r="NEJ108" s="76"/>
      <c r="NEK108" s="216"/>
      <c r="NEL108" s="75"/>
      <c r="NEM108" s="75"/>
      <c r="NEN108" s="204"/>
      <c r="NEO108" s="205"/>
      <c r="NEP108" s="72"/>
      <c r="NEQ108" s="70"/>
      <c r="NER108" s="73"/>
      <c r="NES108" s="74"/>
      <c r="NET108" s="74"/>
      <c r="NEU108" s="62"/>
      <c r="NEV108" s="75"/>
      <c r="NEW108" s="76"/>
      <c r="NEX108" s="216"/>
      <c r="NEY108" s="75"/>
      <c r="NEZ108" s="75"/>
      <c r="NFA108" s="204"/>
      <c r="NFB108" s="205"/>
      <c r="NFC108" s="72"/>
      <c r="NFD108" s="70"/>
      <c r="NFE108" s="73"/>
      <c r="NFF108" s="74"/>
      <c r="NFG108" s="74"/>
      <c r="NFH108" s="62"/>
      <c r="NFI108" s="75"/>
      <c r="NFJ108" s="76"/>
      <c r="NFK108" s="216"/>
      <c r="NFL108" s="75"/>
      <c r="NFM108" s="75"/>
      <c r="NFN108" s="204"/>
      <c r="NFO108" s="205"/>
      <c r="NFP108" s="72"/>
      <c r="NFQ108" s="70"/>
      <c r="NFR108" s="73"/>
      <c r="NFS108" s="74"/>
      <c r="NFT108" s="74"/>
      <c r="NFU108" s="62"/>
      <c r="NFV108" s="75"/>
      <c r="NFW108" s="76"/>
      <c r="NFX108" s="216"/>
      <c r="NFY108" s="75"/>
      <c r="NFZ108" s="75"/>
      <c r="NGA108" s="204"/>
      <c r="NGB108" s="205"/>
      <c r="NGC108" s="72"/>
      <c r="NGD108" s="70"/>
      <c r="NGE108" s="73"/>
      <c r="NGF108" s="74"/>
      <c r="NGG108" s="74"/>
      <c r="NGH108" s="62"/>
      <c r="NGI108" s="75"/>
      <c r="NGJ108" s="76"/>
      <c r="NGK108" s="216"/>
      <c r="NGL108" s="75"/>
      <c r="NGM108" s="75"/>
      <c r="NGN108" s="204"/>
      <c r="NGO108" s="205"/>
      <c r="NGP108" s="72"/>
      <c r="NGQ108" s="70"/>
      <c r="NGR108" s="73"/>
      <c r="NGS108" s="74"/>
      <c r="NGT108" s="74"/>
      <c r="NGU108" s="62"/>
      <c r="NGV108" s="75"/>
      <c r="NGW108" s="76"/>
      <c r="NGX108" s="216"/>
      <c r="NGY108" s="75"/>
      <c r="NGZ108" s="75"/>
      <c r="NHA108" s="204"/>
      <c r="NHB108" s="205"/>
      <c r="NHC108" s="72"/>
      <c r="NHD108" s="70"/>
      <c r="NHE108" s="73"/>
      <c r="NHF108" s="74"/>
      <c r="NHG108" s="74"/>
      <c r="NHH108" s="62"/>
      <c r="NHI108" s="75"/>
      <c r="NHJ108" s="76"/>
      <c r="NHK108" s="216"/>
      <c r="NHL108" s="75"/>
      <c r="NHM108" s="75"/>
      <c r="NHN108" s="204"/>
      <c r="NHO108" s="205"/>
      <c r="NHP108" s="72"/>
      <c r="NHQ108" s="70"/>
      <c r="NHR108" s="73"/>
      <c r="NHS108" s="74"/>
      <c r="NHT108" s="74"/>
      <c r="NHU108" s="62"/>
      <c r="NHV108" s="75"/>
      <c r="NHW108" s="76"/>
      <c r="NHX108" s="216"/>
      <c r="NHY108" s="75"/>
      <c r="NHZ108" s="75"/>
      <c r="NIA108" s="204"/>
      <c r="NIB108" s="205"/>
      <c r="NIC108" s="72"/>
      <c r="NID108" s="70"/>
      <c r="NIE108" s="73"/>
      <c r="NIF108" s="74"/>
      <c r="NIG108" s="74"/>
      <c r="NIH108" s="62"/>
      <c r="NII108" s="75"/>
      <c r="NIJ108" s="76"/>
      <c r="NIK108" s="216"/>
      <c r="NIL108" s="75"/>
      <c r="NIM108" s="75"/>
      <c r="NIN108" s="204"/>
      <c r="NIO108" s="205"/>
      <c r="NIP108" s="72"/>
      <c r="NIQ108" s="70"/>
      <c r="NIR108" s="73"/>
      <c r="NIS108" s="74"/>
      <c r="NIT108" s="74"/>
      <c r="NIU108" s="62"/>
      <c r="NIV108" s="75"/>
      <c r="NIW108" s="76"/>
      <c r="NIX108" s="216"/>
      <c r="NIY108" s="75"/>
      <c r="NIZ108" s="75"/>
      <c r="NJA108" s="204"/>
      <c r="NJB108" s="205"/>
      <c r="NJC108" s="72"/>
      <c r="NJD108" s="70"/>
      <c r="NJE108" s="73"/>
      <c r="NJF108" s="74"/>
      <c r="NJG108" s="74"/>
      <c r="NJH108" s="62"/>
      <c r="NJI108" s="75"/>
      <c r="NJJ108" s="76"/>
      <c r="NJK108" s="216"/>
      <c r="NJL108" s="75"/>
      <c r="NJM108" s="75"/>
      <c r="NJN108" s="204"/>
      <c r="NJO108" s="205"/>
      <c r="NJP108" s="72"/>
      <c r="NJQ108" s="70"/>
      <c r="NJR108" s="73"/>
      <c r="NJS108" s="74"/>
      <c r="NJT108" s="74"/>
      <c r="NJU108" s="62"/>
      <c r="NJV108" s="75"/>
      <c r="NJW108" s="76"/>
      <c r="NJX108" s="216"/>
      <c r="NJY108" s="75"/>
      <c r="NJZ108" s="75"/>
      <c r="NKA108" s="204"/>
      <c r="NKB108" s="205"/>
      <c r="NKC108" s="72"/>
      <c r="NKD108" s="70"/>
      <c r="NKE108" s="73"/>
      <c r="NKF108" s="74"/>
      <c r="NKG108" s="74"/>
      <c r="NKH108" s="62"/>
      <c r="NKI108" s="75"/>
      <c r="NKJ108" s="76"/>
      <c r="NKK108" s="216"/>
      <c r="NKL108" s="75"/>
      <c r="NKM108" s="75"/>
      <c r="NKN108" s="204"/>
      <c r="NKO108" s="205"/>
      <c r="NKP108" s="72"/>
      <c r="NKQ108" s="70"/>
      <c r="NKR108" s="73"/>
      <c r="NKS108" s="74"/>
      <c r="NKT108" s="74"/>
      <c r="NKU108" s="62"/>
      <c r="NKV108" s="75"/>
      <c r="NKW108" s="76"/>
      <c r="NKX108" s="216"/>
      <c r="NKY108" s="75"/>
      <c r="NKZ108" s="75"/>
      <c r="NLA108" s="204"/>
      <c r="NLB108" s="205"/>
      <c r="NLC108" s="72"/>
      <c r="NLD108" s="70"/>
      <c r="NLE108" s="73"/>
      <c r="NLF108" s="74"/>
      <c r="NLG108" s="74"/>
      <c r="NLH108" s="62"/>
      <c r="NLI108" s="75"/>
      <c r="NLJ108" s="76"/>
      <c r="NLK108" s="216"/>
      <c r="NLL108" s="75"/>
      <c r="NLM108" s="75"/>
      <c r="NLN108" s="204"/>
      <c r="NLO108" s="205"/>
      <c r="NLP108" s="72"/>
      <c r="NLQ108" s="70"/>
      <c r="NLR108" s="73"/>
      <c r="NLS108" s="74"/>
      <c r="NLT108" s="74"/>
      <c r="NLU108" s="62"/>
      <c r="NLV108" s="75"/>
      <c r="NLW108" s="76"/>
      <c r="NLX108" s="216"/>
      <c r="NLY108" s="75"/>
      <c r="NLZ108" s="75"/>
      <c r="NMA108" s="204"/>
      <c r="NMB108" s="205"/>
      <c r="NMC108" s="72"/>
      <c r="NMD108" s="70"/>
      <c r="NME108" s="73"/>
      <c r="NMF108" s="74"/>
      <c r="NMG108" s="74"/>
      <c r="NMH108" s="62"/>
      <c r="NMI108" s="75"/>
      <c r="NMJ108" s="76"/>
      <c r="NMK108" s="216"/>
      <c r="NML108" s="75"/>
      <c r="NMM108" s="75"/>
      <c r="NMN108" s="204"/>
      <c r="NMO108" s="205"/>
      <c r="NMP108" s="72"/>
      <c r="NMQ108" s="70"/>
      <c r="NMR108" s="73"/>
      <c r="NMS108" s="74"/>
      <c r="NMT108" s="74"/>
      <c r="NMU108" s="62"/>
      <c r="NMV108" s="75"/>
      <c r="NMW108" s="76"/>
      <c r="NMX108" s="216"/>
      <c r="NMY108" s="75"/>
      <c r="NMZ108" s="75"/>
      <c r="NNA108" s="204"/>
      <c r="NNB108" s="205"/>
      <c r="NNC108" s="72"/>
      <c r="NND108" s="70"/>
      <c r="NNE108" s="73"/>
      <c r="NNF108" s="74"/>
      <c r="NNG108" s="74"/>
      <c r="NNH108" s="62"/>
      <c r="NNI108" s="75"/>
      <c r="NNJ108" s="76"/>
      <c r="NNK108" s="216"/>
      <c r="NNL108" s="75"/>
      <c r="NNM108" s="75"/>
      <c r="NNN108" s="204"/>
      <c r="NNO108" s="205"/>
      <c r="NNP108" s="72"/>
      <c r="NNQ108" s="70"/>
      <c r="NNR108" s="73"/>
      <c r="NNS108" s="74"/>
      <c r="NNT108" s="74"/>
      <c r="NNU108" s="62"/>
      <c r="NNV108" s="75"/>
      <c r="NNW108" s="76"/>
      <c r="NNX108" s="216"/>
      <c r="NNY108" s="75"/>
      <c r="NNZ108" s="75"/>
      <c r="NOA108" s="204"/>
      <c r="NOB108" s="205"/>
      <c r="NOC108" s="72"/>
      <c r="NOD108" s="70"/>
      <c r="NOE108" s="73"/>
      <c r="NOF108" s="74"/>
      <c r="NOG108" s="74"/>
      <c r="NOH108" s="62"/>
      <c r="NOI108" s="75"/>
      <c r="NOJ108" s="76"/>
      <c r="NOK108" s="216"/>
      <c r="NOL108" s="75"/>
      <c r="NOM108" s="75"/>
      <c r="NON108" s="204"/>
      <c r="NOO108" s="205"/>
      <c r="NOP108" s="72"/>
      <c r="NOQ108" s="70"/>
      <c r="NOR108" s="73"/>
      <c r="NOS108" s="74"/>
      <c r="NOT108" s="74"/>
      <c r="NOU108" s="62"/>
      <c r="NOV108" s="75"/>
      <c r="NOW108" s="76"/>
      <c r="NOX108" s="216"/>
      <c r="NOY108" s="75"/>
      <c r="NOZ108" s="75"/>
      <c r="NPA108" s="204"/>
      <c r="NPB108" s="205"/>
      <c r="NPC108" s="72"/>
      <c r="NPD108" s="70"/>
      <c r="NPE108" s="73"/>
      <c r="NPF108" s="74"/>
      <c r="NPG108" s="74"/>
      <c r="NPH108" s="62"/>
      <c r="NPI108" s="75"/>
      <c r="NPJ108" s="76"/>
      <c r="NPK108" s="216"/>
      <c r="NPL108" s="75"/>
      <c r="NPM108" s="75"/>
      <c r="NPN108" s="204"/>
      <c r="NPO108" s="205"/>
      <c r="NPP108" s="72"/>
      <c r="NPQ108" s="70"/>
      <c r="NPR108" s="73"/>
      <c r="NPS108" s="74"/>
      <c r="NPT108" s="74"/>
      <c r="NPU108" s="62"/>
      <c r="NPV108" s="75"/>
      <c r="NPW108" s="76"/>
      <c r="NPX108" s="216"/>
      <c r="NPY108" s="75"/>
      <c r="NPZ108" s="75"/>
      <c r="NQA108" s="204"/>
      <c r="NQB108" s="205"/>
      <c r="NQC108" s="72"/>
      <c r="NQD108" s="70"/>
      <c r="NQE108" s="73"/>
      <c r="NQF108" s="74"/>
      <c r="NQG108" s="74"/>
      <c r="NQH108" s="62"/>
      <c r="NQI108" s="75"/>
      <c r="NQJ108" s="76"/>
      <c r="NQK108" s="216"/>
      <c r="NQL108" s="75"/>
      <c r="NQM108" s="75"/>
      <c r="NQN108" s="204"/>
      <c r="NQO108" s="205"/>
      <c r="NQP108" s="72"/>
      <c r="NQQ108" s="70"/>
      <c r="NQR108" s="73"/>
      <c r="NQS108" s="74"/>
      <c r="NQT108" s="74"/>
      <c r="NQU108" s="62"/>
      <c r="NQV108" s="75"/>
      <c r="NQW108" s="76"/>
      <c r="NQX108" s="216"/>
      <c r="NQY108" s="75"/>
      <c r="NQZ108" s="75"/>
      <c r="NRA108" s="204"/>
      <c r="NRB108" s="205"/>
      <c r="NRC108" s="72"/>
      <c r="NRD108" s="70"/>
      <c r="NRE108" s="73"/>
      <c r="NRF108" s="74"/>
      <c r="NRG108" s="74"/>
      <c r="NRH108" s="62"/>
      <c r="NRI108" s="75"/>
      <c r="NRJ108" s="76"/>
      <c r="NRK108" s="216"/>
      <c r="NRL108" s="75"/>
      <c r="NRM108" s="75"/>
      <c r="NRN108" s="204"/>
      <c r="NRO108" s="205"/>
      <c r="NRP108" s="72"/>
      <c r="NRQ108" s="70"/>
      <c r="NRR108" s="73"/>
      <c r="NRS108" s="74"/>
      <c r="NRT108" s="74"/>
      <c r="NRU108" s="62"/>
      <c r="NRV108" s="75"/>
      <c r="NRW108" s="76"/>
      <c r="NRX108" s="216"/>
      <c r="NRY108" s="75"/>
      <c r="NRZ108" s="75"/>
      <c r="NSA108" s="204"/>
      <c r="NSB108" s="205"/>
      <c r="NSC108" s="72"/>
      <c r="NSD108" s="70"/>
      <c r="NSE108" s="73"/>
      <c r="NSF108" s="74"/>
      <c r="NSG108" s="74"/>
      <c r="NSH108" s="62"/>
      <c r="NSI108" s="75"/>
      <c r="NSJ108" s="76"/>
      <c r="NSK108" s="216"/>
      <c r="NSL108" s="75"/>
      <c r="NSM108" s="75"/>
      <c r="NSN108" s="204"/>
      <c r="NSO108" s="205"/>
      <c r="NSP108" s="72"/>
      <c r="NSQ108" s="70"/>
      <c r="NSR108" s="73"/>
      <c r="NSS108" s="74"/>
      <c r="NST108" s="74"/>
      <c r="NSU108" s="62"/>
      <c r="NSV108" s="75"/>
      <c r="NSW108" s="76"/>
      <c r="NSX108" s="216"/>
      <c r="NSY108" s="75"/>
      <c r="NSZ108" s="75"/>
      <c r="NTA108" s="204"/>
      <c r="NTB108" s="205"/>
      <c r="NTC108" s="72"/>
      <c r="NTD108" s="70"/>
      <c r="NTE108" s="73"/>
      <c r="NTF108" s="74"/>
      <c r="NTG108" s="74"/>
      <c r="NTH108" s="62"/>
      <c r="NTI108" s="75"/>
      <c r="NTJ108" s="76"/>
      <c r="NTK108" s="216"/>
      <c r="NTL108" s="75"/>
      <c r="NTM108" s="75"/>
      <c r="NTN108" s="204"/>
      <c r="NTO108" s="205"/>
      <c r="NTP108" s="72"/>
      <c r="NTQ108" s="70"/>
      <c r="NTR108" s="73"/>
      <c r="NTS108" s="74"/>
      <c r="NTT108" s="74"/>
      <c r="NTU108" s="62"/>
      <c r="NTV108" s="75"/>
      <c r="NTW108" s="76"/>
      <c r="NTX108" s="216"/>
      <c r="NTY108" s="75"/>
      <c r="NTZ108" s="75"/>
      <c r="NUA108" s="204"/>
      <c r="NUB108" s="205"/>
      <c r="NUC108" s="72"/>
      <c r="NUD108" s="70"/>
      <c r="NUE108" s="73"/>
      <c r="NUF108" s="74"/>
      <c r="NUG108" s="74"/>
      <c r="NUH108" s="62"/>
      <c r="NUI108" s="75"/>
      <c r="NUJ108" s="76"/>
      <c r="NUK108" s="216"/>
      <c r="NUL108" s="75"/>
      <c r="NUM108" s="75"/>
      <c r="NUN108" s="204"/>
      <c r="NUO108" s="205"/>
      <c r="NUP108" s="72"/>
      <c r="NUQ108" s="70"/>
      <c r="NUR108" s="73"/>
      <c r="NUS108" s="74"/>
      <c r="NUT108" s="74"/>
      <c r="NUU108" s="62"/>
      <c r="NUV108" s="75"/>
      <c r="NUW108" s="76"/>
      <c r="NUX108" s="216"/>
      <c r="NUY108" s="75"/>
      <c r="NUZ108" s="75"/>
      <c r="NVA108" s="204"/>
      <c r="NVB108" s="205"/>
      <c r="NVC108" s="72"/>
      <c r="NVD108" s="70"/>
      <c r="NVE108" s="73"/>
      <c r="NVF108" s="74"/>
      <c r="NVG108" s="74"/>
      <c r="NVH108" s="62"/>
      <c r="NVI108" s="75"/>
      <c r="NVJ108" s="76"/>
      <c r="NVK108" s="216"/>
      <c r="NVL108" s="75"/>
      <c r="NVM108" s="75"/>
      <c r="NVN108" s="204"/>
      <c r="NVO108" s="205"/>
      <c r="NVP108" s="72"/>
      <c r="NVQ108" s="70"/>
      <c r="NVR108" s="73"/>
      <c r="NVS108" s="74"/>
      <c r="NVT108" s="74"/>
      <c r="NVU108" s="62"/>
      <c r="NVV108" s="75"/>
      <c r="NVW108" s="76"/>
      <c r="NVX108" s="216"/>
      <c r="NVY108" s="75"/>
      <c r="NVZ108" s="75"/>
      <c r="NWA108" s="204"/>
      <c r="NWB108" s="205"/>
      <c r="NWC108" s="72"/>
      <c r="NWD108" s="70"/>
      <c r="NWE108" s="73"/>
      <c r="NWF108" s="74"/>
      <c r="NWG108" s="74"/>
      <c r="NWH108" s="62"/>
      <c r="NWI108" s="75"/>
      <c r="NWJ108" s="76"/>
      <c r="NWK108" s="216"/>
      <c r="NWL108" s="75"/>
      <c r="NWM108" s="75"/>
      <c r="NWN108" s="204"/>
      <c r="NWO108" s="205"/>
      <c r="NWP108" s="72"/>
      <c r="NWQ108" s="70"/>
      <c r="NWR108" s="73"/>
      <c r="NWS108" s="74"/>
      <c r="NWT108" s="74"/>
      <c r="NWU108" s="62"/>
      <c r="NWV108" s="75"/>
      <c r="NWW108" s="76"/>
      <c r="NWX108" s="216"/>
      <c r="NWY108" s="75"/>
      <c r="NWZ108" s="75"/>
      <c r="NXA108" s="204"/>
      <c r="NXB108" s="205"/>
      <c r="NXC108" s="72"/>
      <c r="NXD108" s="70"/>
      <c r="NXE108" s="73"/>
      <c r="NXF108" s="74"/>
      <c r="NXG108" s="74"/>
      <c r="NXH108" s="62"/>
      <c r="NXI108" s="75"/>
      <c r="NXJ108" s="76"/>
      <c r="NXK108" s="216"/>
      <c r="NXL108" s="75"/>
      <c r="NXM108" s="75"/>
      <c r="NXN108" s="204"/>
      <c r="NXO108" s="205"/>
      <c r="NXP108" s="72"/>
      <c r="NXQ108" s="70"/>
      <c r="NXR108" s="73"/>
      <c r="NXS108" s="74"/>
      <c r="NXT108" s="74"/>
      <c r="NXU108" s="62"/>
      <c r="NXV108" s="75"/>
      <c r="NXW108" s="76"/>
      <c r="NXX108" s="216"/>
      <c r="NXY108" s="75"/>
      <c r="NXZ108" s="75"/>
      <c r="NYA108" s="204"/>
      <c r="NYB108" s="205"/>
      <c r="NYC108" s="72"/>
      <c r="NYD108" s="70"/>
      <c r="NYE108" s="73"/>
      <c r="NYF108" s="74"/>
      <c r="NYG108" s="74"/>
      <c r="NYH108" s="62"/>
      <c r="NYI108" s="75"/>
      <c r="NYJ108" s="76"/>
      <c r="NYK108" s="216"/>
      <c r="NYL108" s="75"/>
      <c r="NYM108" s="75"/>
      <c r="NYN108" s="204"/>
      <c r="NYO108" s="205"/>
      <c r="NYP108" s="72"/>
      <c r="NYQ108" s="70"/>
      <c r="NYR108" s="73"/>
      <c r="NYS108" s="74"/>
      <c r="NYT108" s="74"/>
      <c r="NYU108" s="62"/>
      <c r="NYV108" s="75"/>
      <c r="NYW108" s="76"/>
      <c r="NYX108" s="216"/>
      <c r="NYY108" s="75"/>
      <c r="NYZ108" s="75"/>
      <c r="NZA108" s="204"/>
      <c r="NZB108" s="205"/>
      <c r="NZC108" s="72"/>
      <c r="NZD108" s="70"/>
      <c r="NZE108" s="73"/>
      <c r="NZF108" s="74"/>
      <c r="NZG108" s="74"/>
      <c r="NZH108" s="62"/>
      <c r="NZI108" s="75"/>
      <c r="NZJ108" s="76"/>
      <c r="NZK108" s="216"/>
      <c r="NZL108" s="75"/>
      <c r="NZM108" s="75"/>
      <c r="NZN108" s="204"/>
      <c r="NZO108" s="205"/>
      <c r="NZP108" s="72"/>
      <c r="NZQ108" s="70"/>
      <c r="NZR108" s="73"/>
      <c r="NZS108" s="74"/>
      <c r="NZT108" s="74"/>
      <c r="NZU108" s="62"/>
      <c r="NZV108" s="75"/>
      <c r="NZW108" s="76"/>
      <c r="NZX108" s="216"/>
      <c r="NZY108" s="75"/>
      <c r="NZZ108" s="75"/>
      <c r="OAA108" s="204"/>
      <c r="OAB108" s="205"/>
      <c r="OAC108" s="72"/>
      <c r="OAD108" s="70"/>
      <c r="OAE108" s="73"/>
      <c r="OAF108" s="74"/>
      <c r="OAG108" s="74"/>
      <c r="OAH108" s="62"/>
      <c r="OAI108" s="75"/>
      <c r="OAJ108" s="76"/>
      <c r="OAK108" s="216"/>
      <c r="OAL108" s="75"/>
      <c r="OAM108" s="75"/>
      <c r="OAN108" s="204"/>
      <c r="OAO108" s="205"/>
      <c r="OAP108" s="72"/>
      <c r="OAQ108" s="70"/>
      <c r="OAR108" s="73"/>
      <c r="OAS108" s="74"/>
      <c r="OAT108" s="74"/>
      <c r="OAU108" s="62"/>
      <c r="OAV108" s="75"/>
      <c r="OAW108" s="76"/>
      <c r="OAX108" s="216"/>
      <c r="OAY108" s="75"/>
      <c r="OAZ108" s="75"/>
      <c r="OBA108" s="204"/>
      <c r="OBB108" s="205"/>
      <c r="OBC108" s="72"/>
      <c r="OBD108" s="70"/>
      <c r="OBE108" s="73"/>
      <c r="OBF108" s="74"/>
      <c r="OBG108" s="74"/>
      <c r="OBH108" s="62"/>
      <c r="OBI108" s="75"/>
      <c r="OBJ108" s="76"/>
      <c r="OBK108" s="216"/>
      <c r="OBL108" s="75"/>
      <c r="OBM108" s="75"/>
      <c r="OBN108" s="204"/>
      <c r="OBO108" s="205"/>
      <c r="OBP108" s="72"/>
      <c r="OBQ108" s="70"/>
      <c r="OBR108" s="73"/>
      <c r="OBS108" s="74"/>
      <c r="OBT108" s="74"/>
      <c r="OBU108" s="62"/>
      <c r="OBV108" s="75"/>
      <c r="OBW108" s="76"/>
      <c r="OBX108" s="216"/>
      <c r="OBY108" s="75"/>
      <c r="OBZ108" s="75"/>
      <c r="OCA108" s="204"/>
      <c r="OCB108" s="205"/>
      <c r="OCC108" s="72"/>
      <c r="OCD108" s="70"/>
      <c r="OCE108" s="73"/>
      <c r="OCF108" s="74"/>
      <c r="OCG108" s="74"/>
      <c r="OCH108" s="62"/>
      <c r="OCI108" s="75"/>
      <c r="OCJ108" s="76"/>
      <c r="OCK108" s="216"/>
      <c r="OCL108" s="75"/>
      <c r="OCM108" s="75"/>
      <c r="OCN108" s="204"/>
      <c r="OCO108" s="205"/>
      <c r="OCP108" s="72"/>
      <c r="OCQ108" s="70"/>
      <c r="OCR108" s="73"/>
      <c r="OCS108" s="74"/>
      <c r="OCT108" s="74"/>
      <c r="OCU108" s="62"/>
      <c r="OCV108" s="75"/>
      <c r="OCW108" s="76"/>
      <c r="OCX108" s="216"/>
      <c r="OCY108" s="75"/>
      <c r="OCZ108" s="75"/>
      <c r="ODA108" s="204"/>
      <c r="ODB108" s="205"/>
      <c r="ODC108" s="72"/>
      <c r="ODD108" s="70"/>
      <c r="ODE108" s="73"/>
      <c r="ODF108" s="74"/>
      <c r="ODG108" s="74"/>
      <c r="ODH108" s="62"/>
      <c r="ODI108" s="75"/>
      <c r="ODJ108" s="76"/>
      <c r="ODK108" s="216"/>
      <c r="ODL108" s="75"/>
      <c r="ODM108" s="75"/>
      <c r="ODN108" s="204"/>
      <c r="ODO108" s="205"/>
      <c r="ODP108" s="72"/>
      <c r="ODQ108" s="70"/>
      <c r="ODR108" s="73"/>
      <c r="ODS108" s="74"/>
      <c r="ODT108" s="74"/>
      <c r="ODU108" s="62"/>
      <c r="ODV108" s="75"/>
      <c r="ODW108" s="76"/>
      <c r="ODX108" s="216"/>
      <c r="ODY108" s="75"/>
      <c r="ODZ108" s="75"/>
      <c r="OEA108" s="204"/>
      <c r="OEB108" s="205"/>
      <c r="OEC108" s="72"/>
      <c r="OED108" s="70"/>
      <c r="OEE108" s="73"/>
      <c r="OEF108" s="74"/>
      <c r="OEG108" s="74"/>
      <c r="OEH108" s="62"/>
      <c r="OEI108" s="75"/>
      <c r="OEJ108" s="76"/>
      <c r="OEK108" s="216"/>
      <c r="OEL108" s="75"/>
      <c r="OEM108" s="75"/>
      <c r="OEN108" s="204"/>
      <c r="OEO108" s="205"/>
      <c r="OEP108" s="72"/>
      <c r="OEQ108" s="70"/>
      <c r="OER108" s="73"/>
      <c r="OES108" s="74"/>
      <c r="OET108" s="74"/>
      <c r="OEU108" s="62"/>
      <c r="OEV108" s="75"/>
      <c r="OEW108" s="76"/>
      <c r="OEX108" s="216"/>
      <c r="OEY108" s="75"/>
      <c r="OEZ108" s="75"/>
      <c r="OFA108" s="204"/>
      <c r="OFB108" s="205"/>
      <c r="OFC108" s="72"/>
      <c r="OFD108" s="70"/>
      <c r="OFE108" s="73"/>
      <c r="OFF108" s="74"/>
      <c r="OFG108" s="74"/>
      <c r="OFH108" s="62"/>
      <c r="OFI108" s="75"/>
      <c r="OFJ108" s="76"/>
      <c r="OFK108" s="216"/>
      <c r="OFL108" s="75"/>
      <c r="OFM108" s="75"/>
      <c r="OFN108" s="204"/>
      <c r="OFO108" s="205"/>
      <c r="OFP108" s="72"/>
      <c r="OFQ108" s="70"/>
      <c r="OFR108" s="73"/>
      <c r="OFS108" s="74"/>
      <c r="OFT108" s="74"/>
      <c r="OFU108" s="62"/>
      <c r="OFV108" s="75"/>
      <c r="OFW108" s="76"/>
      <c r="OFX108" s="216"/>
      <c r="OFY108" s="75"/>
      <c r="OFZ108" s="75"/>
      <c r="OGA108" s="204"/>
      <c r="OGB108" s="205"/>
      <c r="OGC108" s="72"/>
      <c r="OGD108" s="70"/>
      <c r="OGE108" s="73"/>
      <c r="OGF108" s="74"/>
      <c r="OGG108" s="74"/>
      <c r="OGH108" s="62"/>
      <c r="OGI108" s="75"/>
      <c r="OGJ108" s="76"/>
      <c r="OGK108" s="216"/>
      <c r="OGL108" s="75"/>
      <c r="OGM108" s="75"/>
      <c r="OGN108" s="204"/>
      <c r="OGO108" s="205"/>
      <c r="OGP108" s="72"/>
      <c r="OGQ108" s="70"/>
      <c r="OGR108" s="73"/>
      <c r="OGS108" s="74"/>
      <c r="OGT108" s="74"/>
      <c r="OGU108" s="62"/>
      <c r="OGV108" s="75"/>
      <c r="OGW108" s="76"/>
      <c r="OGX108" s="216"/>
      <c r="OGY108" s="75"/>
      <c r="OGZ108" s="75"/>
      <c r="OHA108" s="204"/>
      <c r="OHB108" s="205"/>
      <c r="OHC108" s="72"/>
      <c r="OHD108" s="70"/>
      <c r="OHE108" s="73"/>
      <c r="OHF108" s="74"/>
      <c r="OHG108" s="74"/>
      <c r="OHH108" s="62"/>
      <c r="OHI108" s="75"/>
      <c r="OHJ108" s="76"/>
      <c r="OHK108" s="216"/>
      <c r="OHL108" s="75"/>
      <c r="OHM108" s="75"/>
      <c r="OHN108" s="204"/>
      <c r="OHO108" s="205"/>
      <c r="OHP108" s="72"/>
      <c r="OHQ108" s="70"/>
      <c r="OHR108" s="73"/>
      <c r="OHS108" s="74"/>
      <c r="OHT108" s="74"/>
      <c r="OHU108" s="62"/>
      <c r="OHV108" s="75"/>
      <c r="OHW108" s="76"/>
      <c r="OHX108" s="216"/>
      <c r="OHY108" s="75"/>
      <c r="OHZ108" s="75"/>
      <c r="OIA108" s="204"/>
      <c r="OIB108" s="205"/>
      <c r="OIC108" s="72"/>
      <c r="OID108" s="70"/>
      <c r="OIE108" s="73"/>
      <c r="OIF108" s="74"/>
      <c r="OIG108" s="74"/>
      <c r="OIH108" s="62"/>
      <c r="OII108" s="75"/>
      <c r="OIJ108" s="76"/>
      <c r="OIK108" s="216"/>
      <c r="OIL108" s="75"/>
      <c r="OIM108" s="75"/>
      <c r="OIN108" s="204"/>
      <c r="OIO108" s="205"/>
      <c r="OIP108" s="72"/>
      <c r="OIQ108" s="70"/>
      <c r="OIR108" s="73"/>
      <c r="OIS108" s="74"/>
      <c r="OIT108" s="74"/>
      <c r="OIU108" s="62"/>
      <c r="OIV108" s="75"/>
      <c r="OIW108" s="76"/>
      <c r="OIX108" s="216"/>
      <c r="OIY108" s="75"/>
      <c r="OIZ108" s="75"/>
      <c r="OJA108" s="204"/>
      <c r="OJB108" s="205"/>
      <c r="OJC108" s="72"/>
      <c r="OJD108" s="70"/>
      <c r="OJE108" s="73"/>
      <c r="OJF108" s="74"/>
      <c r="OJG108" s="74"/>
      <c r="OJH108" s="62"/>
      <c r="OJI108" s="75"/>
      <c r="OJJ108" s="76"/>
      <c r="OJK108" s="216"/>
      <c r="OJL108" s="75"/>
      <c r="OJM108" s="75"/>
      <c r="OJN108" s="204"/>
      <c r="OJO108" s="205"/>
      <c r="OJP108" s="72"/>
      <c r="OJQ108" s="70"/>
      <c r="OJR108" s="73"/>
      <c r="OJS108" s="74"/>
      <c r="OJT108" s="74"/>
      <c r="OJU108" s="62"/>
      <c r="OJV108" s="75"/>
      <c r="OJW108" s="76"/>
      <c r="OJX108" s="216"/>
      <c r="OJY108" s="75"/>
      <c r="OJZ108" s="75"/>
      <c r="OKA108" s="204"/>
      <c r="OKB108" s="205"/>
      <c r="OKC108" s="72"/>
      <c r="OKD108" s="70"/>
      <c r="OKE108" s="73"/>
      <c r="OKF108" s="74"/>
      <c r="OKG108" s="74"/>
      <c r="OKH108" s="62"/>
      <c r="OKI108" s="75"/>
      <c r="OKJ108" s="76"/>
      <c r="OKK108" s="216"/>
      <c r="OKL108" s="75"/>
      <c r="OKM108" s="75"/>
      <c r="OKN108" s="204"/>
      <c r="OKO108" s="205"/>
      <c r="OKP108" s="72"/>
      <c r="OKQ108" s="70"/>
      <c r="OKR108" s="73"/>
      <c r="OKS108" s="74"/>
      <c r="OKT108" s="74"/>
      <c r="OKU108" s="62"/>
      <c r="OKV108" s="75"/>
      <c r="OKW108" s="76"/>
      <c r="OKX108" s="216"/>
      <c r="OKY108" s="75"/>
      <c r="OKZ108" s="75"/>
      <c r="OLA108" s="204"/>
      <c r="OLB108" s="205"/>
      <c r="OLC108" s="72"/>
      <c r="OLD108" s="70"/>
      <c r="OLE108" s="73"/>
      <c r="OLF108" s="74"/>
      <c r="OLG108" s="74"/>
      <c r="OLH108" s="62"/>
      <c r="OLI108" s="75"/>
      <c r="OLJ108" s="76"/>
      <c r="OLK108" s="216"/>
      <c r="OLL108" s="75"/>
      <c r="OLM108" s="75"/>
      <c r="OLN108" s="204"/>
      <c r="OLO108" s="205"/>
      <c r="OLP108" s="72"/>
      <c r="OLQ108" s="70"/>
      <c r="OLR108" s="73"/>
      <c r="OLS108" s="74"/>
      <c r="OLT108" s="74"/>
      <c r="OLU108" s="62"/>
      <c r="OLV108" s="75"/>
      <c r="OLW108" s="76"/>
      <c r="OLX108" s="216"/>
      <c r="OLY108" s="75"/>
      <c r="OLZ108" s="75"/>
      <c r="OMA108" s="204"/>
      <c r="OMB108" s="205"/>
      <c r="OMC108" s="72"/>
      <c r="OMD108" s="70"/>
      <c r="OME108" s="73"/>
      <c r="OMF108" s="74"/>
      <c r="OMG108" s="74"/>
      <c r="OMH108" s="62"/>
      <c r="OMI108" s="75"/>
      <c r="OMJ108" s="76"/>
      <c r="OMK108" s="216"/>
      <c r="OML108" s="75"/>
      <c r="OMM108" s="75"/>
      <c r="OMN108" s="204"/>
      <c r="OMO108" s="205"/>
      <c r="OMP108" s="72"/>
      <c r="OMQ108" s="70"/>
      <c r="OMR108" s="73"/>
      <c r="OMS108" s="74"/>
      <c r="OMT108" s="74"/>
      <c r="OMU108" s="62"/>
      <c r="OMV108" s="75"/>
      <c r="OMW108" s="76"/>
      <c r="OMX108" s="216"/>
      <c r="OMY108" s="75"/>
      <c r="OMZ108" s="75"/>
      <c r="ONA108" s="204"/>
      <c r="ONB108" s="205"/>
      <c r="ONC108" s="72"/>
      <c r="OND108" s="70"/>
      <c r="ONE108" s="73"/>
      <c r="ONF108" s="74"/>
      <c r="ONG108" s="74"/>
      <c r="ONH108" s="62"/>
      <c r="ONI108" s="75"/>
      <c r="ONJ108" s="76"/>
      <c r="ONK108" s="216"/>
      <c r="ONL108" s="75"/>
      <c r="ONM108" s="75"/>
      <c r="ONN108" s="204"/>
      <c r="ONO108" s="205"/>
      <c r="ONP108" s="72"/>
      <c r="ONQ108" s="70"/>
      <c r="ONR108" s="73"/>
      <c r="ONS108" s="74"/>
      <c r="ONT108" s="74"/>
      <c r="ONU108" s="62"/>
      <c r="ONV108" s="75"/>
      <c r="ONW108" s="76"/>
      <c r="ONX108" s="216"/>
      <c r="ONY108" s="75"/>
      <c r="ONZ108" s="75"/>
      <c r="OOA108" s="204"/>
      <c r="OOB108" s="205"/>
      <c r="OOC108" s="72"/>
      <c r="OOD108" s="70"/>
      <c r="OOE108" s="73"/>
      <c r="OOF108" s="74"/>
      <c r="OOG108" s="74"/>
      <c r="OOH108" s="62"/>
      <c r="OOI108" s="75"/>
      <c r="OOJ108" s="76"/>
      <c r="OOK108" s="216"/>
      <c r="OOL108" s="75"/>
      <c r="OOM108" s="75"/>
      <c r="OON108" s="204"/>
      <c r="OOO108" s="205"/>
      <c r="OOP108" s="72"/>
      <c r="OOQ108" s="70"/>
      <c r="OOR108" s="73"/>
      <c r="OOS108" s="74"/>
      <c r="OOT108" s="74"/>
      <c r="OOU108" s="62"/>
      <c r="OOV108" s="75"/>
      <c r="OOW108" s="76"/>
      <c r="OOX108" s="216"/>
      <c r="OOY108" s="75"/>
      <c r="OOZ108" s="75"/>
      <c r="OPA108" s="204"/>
      <c r="OPB108" s="205"/>
      <c r="OPC108" s="72"/>
      <c r="OPD108" s="70"/>
      <c r="OPE108" s="73"/>
      <c r="OPF108" s="74"/>
      <c r="OPG108" s="74"/>
      <c r="OPH108" s="62"/>
      <c r="OPI108" s="75"/>
      <c r="OPJ108" s="76"/>
      <c r="OPK108" s="216"/>
      <c r="OPL108" s="75"/>
      <c r="OPM108" s="75"/>
      <c r="OPN108" s="204"/>
      <c r="OPO108" s="205"/>
      <c r="OPP108" s="72"/>
      <c r="OPQ108" s="70"/>
      <c r="OPR108" s="73"/>
      <c r="OPS108" s="74"/>
      <c r="OPT108" s="74"/>
      <c r="OPU108" s="62"/>
      <c r="OPV108" s="75"/>
      <c r="OPW108" s="76"/>
      <c r="OPX108" s="216"/>
      <c r="OPY108" s="75"/>
      <c r="OPZ108" s="75"/>
      <c r="OQA108" s="204"/>
      <c r="OQB108" s="205"/>
      <c r="OQC108" s="72"/>
      <c r="OQD108" s="70"/>
      <c r="OQE108" s="73"/>
      <c r="OQF108" s="74"/>
      <c r="OQG108" s="74"/>
      <c r="OQH108" s="62"/>
      <c r="OQI108" s="75"/>
      <c r="OQJ108" s="76"/>
      <c r="OQK108" s="216"/>
      <c r="OQL108" s="75"/>
      <c r="OQM108" s="75"/>
      <c r="OQN108" s="204"/>
      <c r="OQO108" s="205"/>
      <c r="OQP108" s="72"/>
      <c r="OQQ108" s="70"/>
      <c r="OQR108" s="73"/>
      <c r="OQS108" s="74"/>
      <c r="OQT108" s="74"/>
      <c r="OQU108" s="62"/>
      <c r="OQV108" s="75"/>
      <c r="OQW108" s="76"/>
      <c r="OQX108" s="216"/>
      <c r="OQY108" s="75"/>
      <c r="OQZ108" s="75"/>
      <c r="ORA108" s="204"/>
      <c r="ORB108" s="205"/>
      <c r="ORC108" s="72"/>
      <c r="ORD108" s="70"/>
      <c r="ORE108" s="73"/>
      <c r="ORF108" s="74"/>
      <c r="ORG108" s="74"/>
      <c r="ORH108" s="62"/>
      <c r="ORI108" s="75"/>
      <c r="ORJ108" s="76"/>
      <c r="ORK108" s="216"/>
      <c r="ORL108" s="75"/>
      <c r="ORM108" s="75"/>
      <c r="ORN108" s="204"/>
      <c r="ORO108" s="205"/>
      <c r="ORP108" s="72"/>
      <c r="ORQ108" s="70"/>
      <c r="ORR108" s="73"/>
      <c r="ORS108" s="74"/>
      <c r="ORT108" s="74"/>
      <c r="ORU108" s="62"/>
      <c r="ORV108" s="75"/>
      <c r="ORW108" s="76"/>
      <c r="ORX108" s="216"/>
      <c r="ORY108" s="75"/>
      <c r="ORZ108" s="75"/>
      <c r="OSA108" s="204"/>
      <c r="OSB108" s="205"/>
      <c r="OSC108" s="72"/>
      <c r="OSD108" s="70"/>
      <c r="OSE108" s="73"/>
      <c r="OSF108" s="74"/>
      <c r="OSG108" s="74"/>
      <c r="OSH108" s="62"/>
      <c r="OSI108" s="75"/>
      <c r="OSJ108" s="76"/>
      <c r="OSK108" s="216"/>
      <c r="OSL108" s="75"/>
      <c r="OSM108" s="75"/>
      <c r="OSN108" s="204"/>
      <c r="OSO108" s="205"/>
      <c r="OSP108" s="72"/>
      <c r="OSQ108" s="70"/>
      <c r="OSR108" s="73"/>
      <c r="OSS108" s="74"/>
      <c r="OST108" s="74"/>
      <c r="OSU108" s="62"/>
      <c r="OSV108" s="75"/>
      <c r="OSW108" s="76"/>
      <c r="OSX108" s="216"/>
      <c r="OSY108" s="75"/>
      <c r="OSZ108" s="75"/>
      <c r="OTA108" s="204"/>
      <c r="OTB108" s="205"/>
      <c r="OTC108" s="72"/>
      <c r="OTD108" s="70"/>
      <c r="OTE108" s="73"/>
      <c r="OTF108" s="74"/>
      <c r="OTG108" s="74"/>
      <c r="OTH108" s="62"/>
      <c r="OTI108" s="75"/>
      <c r="OTJ108" s="76"/>
      <c r="OTK108" s="216"/>
      <c r="OTL108" s="75"/>
      <c r="OTM108" s="75"/>
      <c r="OTN108" s="204"/>
      <c r="OTO108" s="205"/>
      <c r="OTP108" s="72"/>
      <c r="OTQ108" s="70"/>
      <c r="OTR108" s="73"/>
      <c r="OTS108" s="74"/>
      <c r="OTT108" s="74"/>
      <c r="OTU108" s="62"/>
      <c r="OTV108" s="75"/>
      <c r="OTW108" s="76"/>
      <c r="OTX108" s="216"/>
      <c r="OTY108" s="75"/>
      <c r="OTZ108" s="75"/>
      <c r="OUA108" s="204"/>
      <c r="OUB108" s="205"/>
      <c r="OUC108" s="72"/>
      <c r="OUD108" s="70"/>
      <c r="OUE108" s="73"/>
      <c r="OUF108" s="74"/>
      <c r="OUG108" s="74"/>
      <c r="OUH108" s="62"/>
      <c r="OUI108" s="75"/>
      <c r="OUJ108" s="76"/>
      <c r="OUK108" s="216"/>
      <c r="OUL108" s="75"/>
      <c r="OUM108" s="75"/>
      <c r="OUN108" s="204"/>
      <c r="OUO108" s="205"/>
      <c r="OUP108" s="72"/>
      <c r="OUQ108" s="70"/>
      <c r="OUR108" s="73"/>
      <c r="OUS108" s="74"/>
      <c r="OUT108" s="74"/>
      <c r="OUU108" s="62"/>
      <c r="OUV108" s="75"/>
      <c r="OUW108" s="76"/>
      <c r="OUX108" s="216"/>
      <c r="OUY108" s="75"/>
      <c r="OUZ108" s="75"/>
      <c r="OVA108" s="204"/>
      <c r="OVB108" s="205"/>
      <c r="OVC108" s="72"/>
      <c r="OVD108" s="70"/>
      <c r="OVE108" s="73"/>
      <c r="OVF108" s="74"/>
      <c r="OVG108" s="74"/>
      <c r="OVH108" s="62"/>
      <c r="OVI108" s="75"/>
      <c r="OVJ108" s="76"/>
      <c r="OVK108" s="216"/>
      <c r="OVL108" s="75"/>
      <c r="OVM108" s="75"/>
      <c r="OVN108" s="204"/>
      <c r="OVO108" s="205"/>
      <c r="OVP108" s="72"/>
      <c r="OVQ108" s="70"/>
      <c r="OVR108" s="73"/>
      <c r="OVS108" s="74"/>
      <c r="OVT108" s="74"/>
      <c r="OVU108" s="62"/>
      <c r="OVV108" s="75"/>
      <c r="OVW108" s="76"/>
      <c r="OVX108" s="216"/>
      <c r="OVY108" s="75"/>
      <c r="OVZ108" s="75"/>
      <c r="OWA108" s="204"/>
      <c r="OWB108" s="205"/>
      <c r="OWC108" s="72"/>
      <c r="OWD108" s="70"/>
      <c r="OWE108" s="73"/>
      <c r="OWF108" s="74"/>
      <c r="OWG108" s="74"/>
      <c r="OWH108" s="62"/>
      <c r="OWI108" s="75"/>
      <c r="OWJ108" s="76"/>
      <c r="OWK108" s="216"/>
      <c r="OWL108" s="75"/>
      <c r="OWM108" s="75"/>
      <c r="OWN108" s="204"/>
      <c r="OWO108" s="205"/>
      <c r="OWP108" s="72"/>
      <c r="OWQ108" s="70"/>
      <c r="OWR108" s="73"/>
      <c r="OWS108" s="74"/>
      <c r="OWT108" s="74"/>
      <c r="OWU108" s="62"/>
      <c r="OWV108" s="75"/>
      <c r="OWW108" s="76"/>
      <c r="OWX108" s="216"/>
      <c r="OWY108" s="75"/>
      <c r="OWZ108" s="75"/>
      <c r="OXA108" s="204"/>
      <c r="OXB108" s="205"/>
      <c r="OXC108" s="72"/>
      <c r="OXD108" s="70"/>
      <c r="OXE108" s="73"/>
      <c r="OXF108" s="74"/>
      <c r="OXG108" s="74"/>
      <c r="OXH108" s="62"/>
      <c r="OXI108" s="75"/>
      <c r="OXJ108" s="76"/>
      <c r="OXK108" s="216"/>
      <c r="OXL108" s="75"/>
      <c r="OXM108" s="75"/>
      <c r="OXN108" s="204"/>
      <c r="OXO108" s="205"/>
      <c r="OXP108" s="72"/>
      <c r="OXQ108" s="70"/>
      <c r="OXR108" s="73"/>
      <c r="OXS108" s="74"/>
      <c r="OXT108" s="74"/>
      <c r="OXU108" s="62"/>
      <c r="OXV108" s="75"/>
      <c r="OXW108" s="76"/>
      <c r="OXX108" s="216"/>
      <c r="OXY108" s="75"/>
      <c r="OXZ108" s="75"/>
      <c r="OYA108" s="204"/>
      <c r="OYB108" s="205"/>
      <c r="OYC108" s="72"/>
      <c r="OYD108" s="70"/>
      <c r="OYE108" s="73"/>
      <c r="OYF108" s="74"/>
      <c r="OYG108" s="74"/>
      <c r="OYH108" s="62"/>
      <c r="OYI108" s="75"/>
      <c r="OYJ108" s="76"/>
      <c r="OYK108" s="216"/>
      <c r="OYL108" s="75"/>
      <c r="OYM108" s="75"/>
      <c r="OYN108" s="204"/>
      <c r="OYO108" s="205"/>
      <c r="OYP108" s="72"/>
      <c r="OYQ108" s="70"/>
      <c r="OYR108" s="73"/>
      <c r="OYS108" s="74"/>
      <c r="OYT108" s="74"/>
      <c r="OYU108" s="62"/>
      <c r="OYV108" s="75"/>
      <c r="OYW108" s="76"/>
      <c r="OYX108" s="216"/>
      <c r="OYY108" s="75"/>
      <c r="OYZ108" s="75"/>
      <c r="OZA108" s="204"/>
      <c r="OZB108" s="205"/>
      <c r="OZC108" s="72"/>
      <c r="OZD108" s="70"/>
      <c r="OZE108" s="73"/>
      <c r="OZF108" s="74"/>
      <c r="OZG108" s="74"/>
      <c r="OZH108" s="62"/>
      <c r="OZI108" s="75"/>
      <c r="OZJ108" s="76"/>
      <c r="OZK108" s="216"/>
      <c r="OZL108" s="75"/>
      <c r="OZM108" s="75"/>
      <c r="OZN108" s="204"/>
      <c r="OZO108" s="205"/>
      <c r="OZP108" s="72"/>
      <c r="OZQ108" s="70"/>
      <c r="OZR108" s="73"/>
      <c r="OZS108" s="74"/>
      <c r="OZT108" s="74"/>
      <c r="OZU108" s="62"/>
      <c r="OZV108" s="75"/>
      <c r="OZW108" s="76"/>
      <c r="OZX108" s="216"/>
      <c r="OZY108" s="75"/>
      <c r="OZZ108" s="75"/>
      <c r="PAA108" s="204"/>
      <c r="PAB108" s="205"/>
      <c r="PAC108" s="72"/>
      <c r="PAD108" s="70"/>
      <c r="PAE108" s="73"/>
      <c r="PAF108" s="74"/>
      <c r="PAG108" s="74"/>
      <c r="PAH108" s="62"/>
      <c r="PAI108" s="75"/>
      <c r="PAJ108" s="76"/>
      <c r="PAK108" s="216"/>
      <c r="PAL108" s="75"/>
      <c r="PAM108" s="75"/>
      <c r="PAN108" s="204"/>
      <c r="PAO108" s="205"/>
      <c r="PAP108" s="72"/>
      <c r="PAQ108" s="70"/>
      <c r="PAR108" s="73"/>
      <c r="PAS108" s="74"/>
      <c r="PAT108" s="74"/>
      <c r="PAU108" s="62"/>
      <c r="PAV108" s="75"/>
      <c r="PAW108" s="76"/>
      <c r="PAX108" s="216"/>
      <c r="PAY108" s="75"/>
      <c r="PAZ108" s="75"/>
      <c r="PBA108" s="204"/>
      <c r="PBB108" s="205"/>
      <c r="PBC108" s="72"/>
      <c r="PBD108" s="70"/>
      <c r="PBE108" s="73"/>
      <c r="PBF108" s="74"/>
      <c r="PBG108" s="74"/>
      <c r="PBH108" s="62"/>
      <c r="PBI108" s="75"/>
      <c r="PBJ108" s="76"/>
      <c r="PBK108" s="216"/>
      <c r="PBL108" s="75"/>
      <c r="PBM108" s="75"/>
      <c r="PBN108" s="204"/>
      <c r="PBO108" s="205"/>
      <c r="PBP108" s="72"/>
      <c r="PBQ108" s="70"/>
      <c r="PBR108" s="73"/>
      <c r="PBS108" s="74"/>
      <c r="PBT108" s="74"/>
      <c r="PBU108" s="62"/>
      <c r="PBV108" s="75"/>
      <c r="PBW108" s="76"/>
      <c r="PBX108" s="216"/>
      <c r="PBY108" s="75"/>
      <c r="PBZ108" s="75"/>
      <c r="PCA108" s="204"/>
      <c r="PCB108" s="205"/>
      <c r="PCC108" s="72"/>
      <c r="PCD108" s="70"/>
      <c r="PCE108" s="73"/>
      <c r="PCF108" s="74"/>
      <c r="PCG108" s="74"/>
      <c r="PCH108" s="62"/>
      <c r="PCI108" s="75"/>
      <c r="PCJ108" s="76"/>
      <c r="PCK108" s="216"/>
      <c r="PCL108" s="75"/>
      <c r="PCM108" s="75"/>
      <c r="PCN108" s="204"/>
      <c r="PCO108" s="205"/>
      <c r="PCP108" s="72"/>
      <c r="PCQ108" s="70"/>
      <c r="PCR108" s="73"/>
      <c r="PCS108" s="74"/>
      <c r="PCT108" s="74"/>
      <c r="PCU108" s="62"/>
      <c r="PCV108" s="75"/>
      <c r="PCW108" s="76"/>
      <c r="PCX108" s="216"/>
      <c r="PCY108" s="75"/>
      <c r="PCZ108" s="75"/>
      <c r="PDA108" s="204"/>
      <c r="PDB108" s="205"/>
      <c r="PDC108" s="72"/>
      <c r="PDD108" s="70"/>
      <c r="PDE108" s="73"/>
      <c r="PDF108" s="74"/>
      <c r="PDG108" s="74"/>
      <c r="PDH108" s="62"/>
      <c r="PDI108" s="75"/>
      <c r="PDJ108" s="76"/>
      <c r="PDK108" s="216"/>
      <c r="PDL108" s="75"/>
      <c r="PDM108" s="75"/>
      <c r="PDN108" s="204"/>
      <c r="PDO108" s="205"/>
      <c r="PDP108" s="72"/>
      <c r="PDQ108" s="70"/>
      <c r="PDR108" s="73"/>
      <c r="PDS108" s="74"/>
      <c r="PDT108" s="74"/>
      <c r="PDU108" s="62"/>
      <c r="PDV108" s="75"/>
      <c r="PDW108" s="76"/>
      <c r="PDX108" s="216"/>
      <c r="PDY108" s="75"/>
      <c r="PDZ108" s="75"/>
      <c r="PEA108" s="204"/>
      <c r="PEB108" s="205"/>
      <c r="PEC108" s="72"/>
      <c r="PED108" s="70"/>
      <c r="PEE108" s="73"/>
      <c r="PEF108" s="74"/>
      <c r="PEG108" s="74"/>
      <c r="PEH108" s="62"/>
      <c r="PEI108" s="75"/>
      <c r="PEJ108" s="76"/>
      <c r="PEK108" s="216"/>
      <c r="PEL108" s="75"/>
      <c r="PEM108" s="75"/>
      <c r="PEN108" s="204"/>
      <c r="PEO108" s="205"/>
      <c r="PEP108" s="72"/>
      <c r="PEQ108" s="70"/>
      <c r="PER108" s="73"/>
      <c r="PES108" s="74"/>
      <c r="PET108" s="74"/>
      <c r="PEU108" s="62"/>
      <c r="PEV108" s="75"/>
      <c r="PEW108" s="76"/>
      <c r="PEX108" s="216"/>
      <c r="PEY108" s="75"/>
      <c r="PEZ108" s="75"/>
      <c r="PFA108" s="204"/>
      <c r="PFB108" s="205"/>
      <c r="PFC108" s="72"/>
      <c r="PFD108" s="70"/>
      <c r="PFE108" s="73"/>
      <c r="PFF108" s="74"/>
      <c r="PFG108" s="74"/>
      <c r="PFH108" s="62"/>
      <c r="PFI108" s="75"/>
      <c r="PFJ108" s="76"/>
      <c r="PFK108" s="216"/>
      <c r="PFL108" s="75"/>
      <c r="PFM108" s="75"/>
      <c r="PFN108" s="204"/>
      <c r="PFO108" s="205"/>
      <c r="PFP108" s="72"/>
      <c r="PFQ108" s="70"/>
      <c r="PFR108" s="73"/>
      <c r="PFS108" s="74"/>
      <c r="PFT108" s="74"/>
      <c r="PFU108" s="62"/>
      <c r="PFV108" s="75"/>
      <c r="PFW108" s="76"/>
      <c r="PFX108" s="216"/>
      <c r="PFY108" s="75"/>
      <c r="PFZ108" s="75"/>
      <c r="PGA108" s="204"/>
      <c r="PGB108" s="205"/>
      <c r="PGC108" s="72"/>
      <c r="PGD108" s="70"/>
      <c r="PGE108" s="73"/>
      <c r="PGF108" s="74"/>
      <c r="PGG108" s="74"/>
      <c r="PGH108" s="62"/>
      <c r="PGI108" s="75"/>
      <c r="PGJ108" s="76"/>
      <c r="PGK108" s="216"/>
      <c r="PGL108" s="75"/>
      <c r="PGM108" s="75"/>
      <c r="PGN108" s="204"/>
      <c r="PGO108" s="205"/>
      <c r="PGP108" s="72"/>
      <c r="PGQ108" s="70"/>
      <c r="PGR108" s="73"/>
      <c r="PGS108" s="74"/>
      <c r="PGT108" s="74"/>
      <c r="PGU108" s="62"/>
      <c r="PGV108" s="75"/>
      <c r="PGW108" s="76"/>
      <c r="PGX108" s="216"/>
      <c r="PGY108" s="75"/>
      <c r="PGZ108" s="75"/>
      <c r="PHA108" s="204"/>
      <c r="PHB108" s="205"/>
      <c r="PHC108" s="72"/>
      <c r="PHD108" s="70"/>
      <c r="PHE108" s="73"/>
      <c r="PHF108" s="74"/>
      <c r="PHG108" s="74"/>
      <c r="PHH108" s="62"/>
      <c r="PHI108" s="75"/>
      <c r="PHJ108" s="76"/>
      <c r="PHK108" s="216"/>
      <c r="PHL108" s="75"/>
      <c r="PHM108" s="75"/>
      <c r="PHN108" s="204"/>
      <c r="PHO108" s="205"/>
      <c r="PHP108" s="72"/>
      <c r="PHQ108" s="70"/>
      <c r="PHR108" s="73"/>
      <c r="PHS108" s="74"/>
      <c r="PHT108" s="74"/>
      <c r="PHU108" s="62"/>
      <c r="PHV108" s="75"/>
      <c r="PHW108" s="76"/>
      <c r="PHX108" s="216"/>
      <c r="PHY108" s="75"/>
      <c r="PHZ108" s="75"/>
      <c r="PIA108" s="204"/>
      <c r="PIB108" s="205"/>
      <c r="PIC108" s="72"/>
      <c r="PID108" s="70"/>
      <c r="PIE108" s="73"/>
      <c r="PIF108" s="74"/>
      <c r="PIG108" s="74"/>
      <c r="PIH108" s="62"/>
      <c r="PII108" s="75"/>
      <c r="PIJ108" s="76"/>
      <c r="PIK108" s="216"/>
      <c r="PIL108" s="75"/>
      <c r="PIM108" s="75"/>
      <c r="PIN108" s="204"/>
      <c r="PIO108" s="205"/>
      <c r="PIP108" s="72"/>
      <c r="PIQ108" s="70"/>
      <c r="PIR108" s="73"/>
      <c r="PIS108" s="74"/>
      <c r="PIT108" s="74"/>
      <c r="PIU108" s="62"/>
      <c r="PIV108" s="75"/>
      <c r="PIW108" s="76"/>
      <c r="PIX108" s="216"/>
      <c r="PIY108" s="75"/>
      <c r="PIZ108" s="75"/>
      <c r="PJA108" s="204"/>
      <c r="PJB108" s="205"/>
      <c r="PJC108" s="72"/>
      <c r="PJD108" s="70"/>
      <c r="PJE108" s="73"/>
      <c r="PJF108" s="74"/>
      <c r="PJG108" s="74"/>
      <c r="PJH108" s="62"/>
      <c r="PJI108" s="75"/>
      <c r="PJJ108" s="76"/>
      <c r="PJK108" s="216"/>
      <c r="PJL108" s="75"/>
      <c r="PJM108" s="75"/>
      <c r="PJN108" s="204"/>
      <c r="PJO108" s="205"/>
      <c r="PJP108" s="72"/>
      <c r="PJQ108" s="70"/>
      <c r="PJR108" s="73"/>
      <c r="PJS108" s="74"/>
      <c r="PJT108" s="74"/>
      <c r="PJU108" s="62"/>
      <c r="PJV108" s="75"/>
      <c r="PJW108" s="76"/>
      <c r="PJX108" s="216"/>
      <c r="PJY108" s="75"/>
      <c r="PJZ108" s="75"/>
      <c r="PKA108" s="204"/>
      <c r="PKB108" s="205"/>
      <c r="PKC108" s="72"/>
      <c r="PKD108" s="70"/>
      <c r="PKE108" s="73"/>
      <c r="PKF108" s="74"/>
      <c r="PKG108" s="74"/>
      <c r="PKH108" s="62"/>
      <c r="PKI108" s="75"/>
      <c r="PKJ108" s="76"/>
      <c r="PKK108" s="216"/>
      <c r="PKL108" s="75"/>
      <c r="PKM108" s="75"/>
      <c r="PKN108" s="204"/>
      <c r="PKO108" s="205"/>
      <c r="PKP108" s="72"/>
      <c r="PKQ108" s="70"/>
      <c r="PKR108" s="73"/>
      <c r="PKS108" s="74"/>
      <c r="PKT108" s="74"/>
      <c r="PKU108" s="62"/>
      <c r="PKV108" s="75"/>
      <c r="PKW108" s="76"/>
      <c r="PKX108" s="216"/>
      <c r="PKY108" s="75"/>
      <c r="PKZ108" s="75"/>
      <c r="PLA108" s="204"/>
      <c r="PLB108" s="205"/>
      <c r="PLC108" s="72"/>
      <c r="PLD108" s="70"/>
      <c r="PLE108" s="73"/>
      <c r="PLF108" s="74"/>
      <c r="PLG108" s="74"/>
      <c r="PLH108" s="62"/>
      <c r="PLI108" s="75"/>
      <c r="PLJ108" s="76"/>
      <c r="PLK108" s="216"/>
      <c r="PLL108" s="75"/>
      <c r="PLM108" s="75"/>
      <c r="PLN108" s="204"/>
      <c r="PLO108" s="205"/>
      <c r="PLP108" s="72"/>
      <c r="PLQ108" s="70"/>
      <c r="PLR108" s="73"/>
      <c r="PLS108" s="74"/>
      <c r="PLT108" s="74"/>
      <c r="PLU108" s="62"/>
      <c r="PLV108" s="75"/>
      <c r="PLW108" s="76"/>
      <c r="PLX108" s="216"/>
      <c r="PLY108" s="75"/>
      <c r="PLZ108" s="75"/>
      <c r="PMA108" s="204"/>
      <c r="PMB108" s="205"/>
      <c r="PMC108" s="72"/>
      <c r="PMD108" s="70"/>
      <c r="PME108" s="73"/>
      <c r="PMF108" s="74"/>
      <c r="PMG108" s="74"/>
      <c r="PMH108" s="62"/>
      <c r="PMI108" s="75"/>
      <c r="PMJ108" s="76"/>
      <c r="PMK108" s="216"/>
      <c r="PML108" s="75"/>
      <c r="PMM108" s="75"/>
      <c r="PMN108" s="204"/>
      <c r="PMO108" s="205"/>
      <c r="PMP108" s="72"/>
      <c r="PMQ108" s="70"/>
      <c r="PMR108" s="73"/>
      <c r="PMS108" s="74"/>
      <c r="PMT108" s="74"/>
      <c r="PMU108" s="62"/>
      <c r="PMV108" s="75"/>
      <c r="PMW108" s="76"/>
      <c r="PMX108" s="216"/>
      <c r="PMY108" s="75"/>
      <c r="PMZ108" s="75"/>
      <c r="PNA108" s="204"/>
      <c r="PNB108" s="205"/>
      <c r="PNC108" s="72"/>
      <c r="PND108" s="70"/>
      <c r="PNE108" s="73"/>
      <c r="PNF108" s="74"/>
      <c r="PNG108" s="74"/>
      <c r="PNH108" s="62"/>
      <c r="PNI108" s="75"/>
      <c r="PNJ108" s="76"/>
      <c r="PNK108" s="216"/>
      <c r="PNL108" s="75"/>
      <c r="PNM108" s="75"/>
      <c r="PNN108" s="204"/>
      <c r="PNO108" s="205"/>
      <c r="PNP108" s="72"/>
      <c r="PNQ108" s="70"/>
      <c r="PNR108" s="73"/>
      <c r="PNS108" s="74"/>
      <c r="PNT108" s="74"/>
      <c r="PNU108" s="62"/>
      <c r="PNV108" s="75"/>
      <c r="PNW108" s="76"/>
      <c r="PNX108" s="216"/>
      <c r="PNY108" s="75"/>
      <c r="PNZ108" s="75"/>
      <c r="POA108" s="204"/>
      <c r="POB108" s="205"/>
      <c r="POC108" s="72"/>
      <c r="POD108" s="70"/>
      <c r="POE108" s="73"/>
      <c r="POF108" s="74"/>
      <c r="POG108" s="74"/>
      <c r="POH108" s="62"/>
      <c r="POI108" s="75"/>
      <c r="POJ108" s="76"/>
      <c r="POK108" s="216"/>
      <c r="POL108" s="75"/>
      <c r="POM108" s="75"/>
      <c r="PON108" s="204"/>
      <c r="POO108" s="205"/>
      <c r="POP108" s="72"/>
      <c r="POQ108" s="70"/>
      <c r="POR108" s="73"/>
      <c r="POS108" s="74"/>
      <c r="POT108" s="74"/>
      <c r="POU108" s="62"/>
      <c r="POV108" s="75"/>
      <c r="POW108" s="76"/>
      <c r="POX108" s="216"/>
      <c r="POY108" s="75"/>
      <c r="POZ108" s="75"/>
      <c r="PPA108" s="204"/>
      <c r="PPB108" s="205"/>
      <c r="PPC108" s="72"/>
      <c r="PPD108" s="70"/>
      <c r="PPE108" s="73"/>
      <c r="PPF108" s="74"/>
      <c r="PPG108" s="74"/>
      <c r="PPH108" s="62"/>
      <c r="PPI108" s="75"/>
      <c r="PPJ108" s="76"/>
      <c r="PPK108" s="216"/>
      <c r="PPL108" s="75"/>
      <c r="PPM108" s="75"/>
      <c r="PPN108" s="204"/>
      <c r="PPO108" s="205"/>
      <c r="PPP108" s="72"/>
      <c r="PPQ108" s="70"/>
      <c r="PPR108" s="73"/>
      <c r="PPS108" s="74"/>
      <c r="PPT108" s="74"/>
      <c r="PPU108" s="62"/>
      <c r="PPV108" s="75"/>
      <c r="PPW108" s="76"/>
      <c r="PPX108" s="216"/>
      <c r="PPY108" s="75"/>
      <c r="PPZ108" s="75"/>
      <c r="PQA108" s="204"/>
      <c r="PQB108" s="205"/>
      <c r="PQC108" s="72"/>
      <c r="PQD108" s="70"/>
      <c r="PQE108" s="73"/>
      <c r="PQF108" s="74"/>
      <c r="PQG108" s="74"/>
      <c r="PQH108" s="62"/>
      <c r="PQI108" s="75"/>
      <c r="PQJ108" s="76"/>
      <c r="PQK108" s="216"/>
      <c r="PQL108" s="75"/>
      <c r="PQM108" s="75"/>
      <c r="PQN108" s="204"/>
      <c r="PQO108" s="205"/>
      <c r="PQP108" s="72"/>
      <c r="PQQ108" s="70"/>
      <c r="PQR108" s="73"/>
      <c r="PQS108" s="74"/>
      <c r="PQT108" s="74"/>
      <c r="PQU108" s="62"/>
      <c r="PQV108" s="75"/>
      <c r="PQW108" s="76"/>
      <c r="PQX108" s="216"/>
      <c r="PQY108" s="75"/>
      <c r="PQZ108" s="75"/>
      <c r="PRA108" s="204"/>
      <c r="PRB108" s="205"/>
      <c r="PRC108" s="72"/>
      <c r="PRD108" s="70"/>
      <c r="PRE108" s="73"/>
      <c r="PRF108" s="74"/>
      <c r="PRG108" s="74"/>
      <c r="PRH108" s="62"/>
      <c r="PRI108" s="75"/>
      <c r="PRJ108" s="76"/>
      <c r="PRK108" s="216"/>
      <c r="PRL108" s="75"/>
      <c r="PRM108" s="75"/>
      <c r="PRN108" s="204"/>
      <c r="PRO108" s="205"/>
      <c r="PRP108" s="72"/>
      <c r="PRQ108" s="70"/>
      <c r="PRR108" s="73"/>
      <c r="PRS108" s="74"/>
      <c r="PRT108" s="74"/>
      <c r="PRU108" s="62"/>
      <c r="PRV108" s="75"/>
      <c r="PRW108" s="76"/>
      <c r="PRX108" s="216"/>
      <c r="PRY108" s="75"/>
      <c r="PRZ108" s="75"/>
      <c r="PSA108" s="204"/>
      <c r="PSB108" s="205"/>
      <c r="PSC108" s="72"/>
      <c r="PSD108" s="70"/>
      <c r="PSE108" s="73"/>
      <c r="PSF108" s="74"/>
      <c r="PSG108" s="74"/>
      <c r="PSH108" s="62"/>
      <c r="PSI108" s="75"/>
      <c r="PSJ108" s="76"/>
      <c r="PSK108" s="216"/>
      <c r="PSL108" s="75"/>
      <c r="PSM108" s="75"/>
      <c r="PSN108" s="204"/>
      <c r="PSO108" s="205"/>
      <c r="PSP108" s="72"/>
      <c r="PSQ108" s="70"/>
      <c r="PSR108" s="73"/>
      <c r="PSS108" s="74"/>
      <c r="PST108" s="74"/>
      <c r="PSU108" s="62"/>
      <c r="PSV108" s="75"/>
      <c r="PSW108" s="76"/>
      <c r="PSX108" s="216"/>
      <c r="PSY108" s="75"/>
      <c r="PSZ108" s="75"/>
      <c r="PTA108" s="204"/>
      <c r="PTB108" s="205"/>
      <c r="PTC108" s="72"/>
      <c r="PTD108" s="70"/>
      <c r="PTE108" s="73"/>
      <c r="PTF108" s="74"/>
      <c r="PTG108" s="74"/>
      <c r="PTH108" s="62"/>
      <c r="PTI108" s="75"/>
      <c r="PTJ108" s="76"/>
      <c r="PTK108" s="216"/>
      <c r="PTL108" s="75"/>
      <c r="PTM108" s="75"/>
      <c r="PTN108" s="204"/>
      <c r="PTO108" s="205"/>
      <c r="PTP108" s="72"/>
      <c r="PTQ108" s="70"/>
      <c r="PTR108" s="73"/>
      <c r="PTS108" s="74"/>
      <c r="PTT108" s="74"/>
      <c r="PTU108" s="62"/>
      <c r="PTV108" s="75"/>
      <c r="PTW108" s="76"/>
      <c r="PTX108" s="216"/>
      <c r="PTY108" s="75"/>
      <c r="PTZ108" s="75"/>
      <c r="PUA108" s="204"/>
      <c r="PUB108" s="205"/>
      <c r="PUC108" s="72"/>
      <c r="PUD108" s="70"/>
      <c r="PUE108" s="73"/>
      <c r="PUF108" s="74"/>
      <c r="PUG108" s="74"/>
      <c r="PUH108" s="62"/>
      <c r="PUI108" s="75"/>
      <c r="PUJ108" s="76"/>
      <c r="PUK108" s="216"/>
      <c r="PUL108" s="75"/>
      <c r="PUM108" s="75"/>
      <c r="PUN108" s="204"/>
      <c r="PUO108" s="205"/>
      <c r="PUP108" s="72"/>
      <c r="PUQ108" s="70"/>
      <c r="PUR108" s="73"/>
      <c r="PUS108" s="74"/>
      <c r="PUT108" s="74"/>
      <c r="PUU108" s="62"/>
      <c r="PUV108" s="75"/>
      <c r="PUW108" s="76"/>
      <c r="PUX108" s="216"/>
      <c r="PUY108" s="75"/>
      <c r="PUZ108" s="75"/>
      <c r="PVA108" s="204"/>
      <c r="PVB108" s="205"/>
      <c r="PVC108" s="72"/>
      <c r="PVD108" s="70"/>
      <c r="PVE108" s="73"/>
      <c r="PVF108" s="74"/>
      <c r="PVG108" s="74"/>
      <c r="PVH108" s="62"/>
      <c r="PVI108" s="75"/>
      <c r="PVJ108" s="76"/>
      <c r="PVK108" s="216"/>
      <c r="PVL108" s="75"/>
      <c r="PVM108" s="75"/>
      <c r="PVN108" s="204"/>
      <c r="PVO108" s="205"/>
      <c r="PVP108" s="72"/>
      <c r="PVQ108" s="70"/>
      <c r="PVR108" s="73"/>
      <c r="PVS108" s="74"/>
      <c r="PVT108" s="74"/>
      <c r="PVU108" s="62"/>
      <c r="PVV108" s="75"/>
      <c r="PVW108" s="76"/>
      <c r="PVX108" s="216"/>
      <c r="PVY108" s="75"/>
      <c r="PVZ108" s="75"/>
      <c r="PWA108" s="204"/>
      <c r="PWB108" s="205"/>
      <c r="PWC108" s="72"/>
      <c r="PWD108" s="70"/>
      <c r="PWE108" s="73"/>
      <c r="PWF108" s="74"/>
      <c r="PWG108" s="74"/>
      <c r="PWH108" s="62"/>
      <c r="PWI108" s="75"/>
      <c r="PWJ108" s="76"/>
      <c r="PWK108" s="216"/>
      <c r="PWL108" s="75"/>
      <c r="PWM108" s="75"/>
      <c r="PWN108" s="204"/>
      <c r="PWO108" s="205"/>
      <c r="PWP108" s="72"/>
      <c r="PWQ108" s="70"/>
      <c r="PWR108" s="73"/>
      <c r="PWS108" s="74"/>
      <c r="PWT108" s="74"/>
      <c r="PWU108" s="62"/>
      <c r="PWV108" s="75"/>
      <c r="PWW108" s="76"/>
      <c r="PWX108" s="216"/>
      <c r="PWY108" s="75"/>
      <c r="PWZ108" s="75"/>
      <c r="PXA108" s="204"/>
      <c r="PXB108" s="205"/>
      <c r="PXC108" s="72"/>
      <c r="PXD108" s="70"/>
      <c r="PXE108" s="73"/>
      <c r="PXF108" s="74"/>
      <c r="PXG108" s="74"/>
      <c r="PXH108" s="62"/>
      <c r="PXI108" s="75"/>
      <c r="PXJ108" s="76"/>
      <c r="PXK108" s="216"/>
      <c r="PXL108" s="75"/>
      <c r="PXM108" s="75"/>
      <c r="PXN108" s="204"/>
      <c r="PXO108" s="205"/>
      <c r="PXP108" s="72"/>
      <c r="PXQ108" s="70"/>
      <c r="PXR108" s="73"/>
      <c r="PXS108" s="74"/>
      <c r="PXT108" s="74"/>
      <c r="PXU108" s="62"/>
      <c r="PXV108" s="75"/>
      <c r="PXW108" s="76"/>
      <c r="PXX108" s="216"/>
      <c r="PXY108" s="75"/>
      <c r="PXZ108" s="75"/>
      <c r="PYA108" s="204"/>
      <c r="PYB108" s="205"/>
      <c r="PYC108" s="72"/>
      <c r="PYD108" s="70"/>
      <c r="PYE108" s="73"/>
      <c r="PYF108" s="74"/>
      <c r="PYG108" s="74"/>
      <c r="PYH108" s="62"/>
      <c r="PYI108" s="75"/>
      <c r="PYJ108" s="76"/>
      <c r="PYK108" s="216"/>
      <c r="PYL108" s="75"/>
      <c r="PYM108" s="75"/>
      <c r="PYN108" s="204"/>
      <c r="PYO108" s="205"/>
      <c r="PYP108" s="72"/>
      <c r="PYQ108" s="70"/>
      <c r="PYR108" s="73"/>
      <c r="PYS108" s="74"/>
      <c r="PYT108" s="74"/>
      <c r="PYU108" s="62"/>
      <c r="PYV108" s="75"/>
      <c r="PYW108" s="76"/>
      <c r="PYX108" s="216"/>
      <c r="PYY108" s="75"/>
      <c r="PYZ108" s="75"/>
      <c r="PZA108" s="204"/>
      <c r="PZB108" s="205"/>
      <c r="PZC108" s="72"/>
      <c r="PZD108" s="70"/>
      <c r="PZE108" s="73"/>
      <c r="PZF108" s="74"/>
      <c r="PZG108" s="74"/>
      <c r="PZH108" s="62"/>
      <c r="PZI108" s="75"/>
      <c r="PZJ108" s="76"/>
      <c r="PZK108" s="216"/>
      <c r="PZL108" s="75"/>
      <c r="PZM108" s="75"/>
      <c r="PZN108" s="204"/>
      <c r="PZO108" s="205"/>
      <c r="PZP108" s="72"/>
      <c r="PZQ108" s="70"/>
      <c r="PZR108" s="73"/>
      <c r="PZS108" s="74"/>
      <c r="PZT108" s="74"/>
      <c r="PZU108" s="62"/>
      <c r="PZV108" s="75"/>
      <c r="PZW108" s="76"/>
      <c r="PZX108" s="216"/>
      <c r="PZY108" s="75"/>
      <c r="PZZ108" s="75"/>
      <c r="QAA108" s="204"/>
      <c r="QAB108" s="205"/>
      <c r="QAC108" s="72"/>
      <c r="QAD108" s="70"/>
      <c r="QAE108" s="73"/>
      <c r="QAF108" s="74"/>
      <c r="QAG108" s="74"/>
      <c r="QAH108" s="62"/>
      <c r="QAI108" s="75"/>
      <c r="QAJ108" s="76"/>
      <c r="QAK108" s="216"/>
      <c r="QAL108" s="75"/>
      <c r="QAM108" s="75"/>
      <c r="QAN108" s="204"/>
      <c r="QAO108" s="205"/>
      <c r="QAP108" s="72"/>
      <c r="QAQ108" s="70"/>
      <c r="QAR108" s="73"/>
      <c r="QAS108" s="74"/>
      <c r="QAT108" s="74"/>
      <c r="QAU108" s="62"/>
      <c r="QAV108" s="75"/>
      <c r="QAW108" s="76"/>
      <c r="QAX108" s="216"/>
      <c r="QAY108" s="75"/>
      <c r="QAZ108" s="75"/>
      <c r="QBA108" s="204"/>
      <c r="QBB108" s="205"/>
      <c r="QBC108" s="72"/>
      <c r="QBD108" s="70"/>
      <c r="QBE108" s="73"/>
      <c r="QBF108" s="74"/>
      <c r="QBG108" s="74"/>
      <c r="QBH108" s="62"/>
      <c r="QBI108" s="75"/>
      <c r="QBJ108" s="76"/>
      <c r="QBK108" s="216"/>
      <c r="QBL108" s="75"/>
      <c r="QBM108" s="75"/>
      <c r="QBN108" s="204"/>
      <c r="QBO108" s="205"/>
      <c r="QBP108" s="72"/>
      <c r="QBQ108" s="70"/>
      <c r="QBR108" s="73"/>
      <c r="QBS108" s="74"/>
      <c r="QBT108" s="74"/>
      <c r="QBU108" s="62"/>
      <c r="QBV108" s="75"/>
      <c r="QBW108" s="76"/>
      <c r="QBX108" s="216"/>
      <c r="QBY108" s="75"/>
      <c r="QBZ108" s="75"/>
      <c r="QCA108" s="204"/>
      <c r="QCB108" s="205"/>
      <c r="QCC108" s="72"/>
      <c r="QCD108" s="70"/>
      <c r="QCE108" s="73"/>
      <c r="QCF108" s="74"/>
      <c r="QCG108" s="74"/>
      <c r="QCH108" s="62"/>
      <c r="QCI108" s="75"/>
      <c r="QCJ108" s="76"/>
      <c r="QCK108" s="216"/>
      <c r="QCL108" s="75"/>
      <c r="QCM108" s="75"/>
      <c r="QCN108" s="204"/>
      <c r="QCO108" s="205"/>
      <c r="QCP108" s="72"/>
      <c r="QCQ108" s="70"/>
      <c r="QCR108" s="73"/>
      <c r="QCS108" s="74"/>
      <c r="QCT108" s="74"/>
      <c r="QCU108" s="62"/>
      <c r="QCV108" s="75"/>
      <c r="QCW108" s="76"/>
      <c r="QCX108" s="216"/>
      <c r="QCY108" s="75"/>
      <c r="QCZ108" s="75"/>
      <c r="QDA108" s="204"/>
      <c r="QDB108" s="205"/>
      <c r="QDC108" s="72"/>
      <c r="QDD108" s="70"/>
      <c r="QDE108" s="73"/>
      <c r="QDF108" s="74"/>
      <c r="QDG108" s="74"/>
      <c r="QDH108" s="62"/>
      <c r="QDI108" s="75"/>
      <c r="QDJ108" s="76"/>
      <c r="QDK108" s="216"/>
      <c r="QDL108" s="75"/>
      <c r="QDM108" s="75"/>
      <c r="QDN108" s="204"/>
      <c r="QDO108" s="205"/>
      <c r="QDP108" s="72"/>
      <c r="QDQ108" s="70"/>
      <c r="QDR108" s="73"/>
      <c r="QDS108" s="74"/>
      <c r="QDT108" s="74"/>
      <c r="QDU108" s="62"/>
      <c r="QDV108" s="75"/>
      <c r="QDW108" s="76"/>
      <c r="QDX108" s="216"/>
      <c r="QDY108" s="75"/>
      <c r="QDZ108" s="75"/>
      <c r="QEA108" s="204"/>
      <c r="QEB108" s="205"/>
      <c r="QEC108" s="72"/>
      <c r="QED108" s="70"/>
      <c r="QEE108" s="73"/>
      <c r="QEF108" s="74"/>
      <c r="QEG108" s="74"/>
      <c r="QEH108" s="62"/>
      <c r="QEI108" s="75"/>
      <c r="QEJ108" s="76"/>
      <c r="QEK108" s="216"/>
      <c r="QEL108" s="75"/>
      <c r="QEM108" s="75"/>
      <c r="QEN108" s="204"/>
      <c r="QEO108" s="205"/>
      <c r="QEP108" s="72"/>
      <c r="QEQ108" s="70"/>
      <c r="QER108" s="73"/>
      <c r="QES108" s="74"/>
      <c r="QET108" s="74"/>
      <c r="QEU108" s="62"/>
      <c r="QEV108" s="75"/>
      <c r="QEW108" s="76"/>
      <c r="QEX108" s="216"/>
      <c r="QEY108" s="75"/>
      <c r="QEZ108" s="75"/>
      <c r="QFA108" s="204"/>
      <c r="QFB108" s="205"/>
      <c r="QFC108" s="72"/>
      <c r="QFD108" s="70"/>
      <c r="QFE108" s="73"/>
      <c r="QFF108" s="74"/>
      <c r="QFG108" s="74"/>
      <c r="QFH108" s="62"/>
      <c r="QFI108" s="75"/>
      <c r="QFJ108" s="76"/>
      <c r="QFK108" s="216"/>
      <c r="QFL108" s="75"/>
      <c r="QFM108" s="75"/>
      <c r="QFN108" s="204"/>
      <c r="QFO108" s="205"/>
      <c r="QFP108" s="72"/>
      <c r="QFQ108" s="70"/>
      <c r="QFR108" s="73"/>
      <c r="QFS108" s="74"/>
      <c r="QFT108" s="74"/>
      <c r="QFU108" s="62"/>
      <c r="QFV108" s="75"/>
      <c r="QFW108" s="76"/>
      <c r="QFX108" s="216"/>
      <c r="QFY108" s="75"/>
      <c r="QFZ108" s="75"/>
      <c r="QGA108" s="204"/>
      <c r="QGB108" s="205"/>
      <c r="QGC108" s="72"/>
      <c r="QGD108" s="70"/>
      <c r="QGE108" s="73"/>
      <c r="QGF108" s="74"/>
      <c r="QGG108" s="74"/>
      <c r="QGH108" s="62"/>
      <c r="QGI108" s="75"/>
      <c r="QGJ108" s="76"/>
      <c r="QGK108" s="216"/>
      <c r="QGL108" s="75"/>
      <c r="QGM108" s="75"/>
      <c r="QGN108" s="204"/>
      <c r="QGO108" s="205"/>
      <c r="QGP108" s="72"/>
      <c r="QGQ108" s="70"/>
      <c r="QGR108" s="73"/>
      <c r="QGS108" s="74"/>
      <c r="QGT108" s="74"/>
      <c r="QGU108" s="62"/>
      <c r="QGV108" s="75"/>
      <c r="QGW108" s="76"/>
      <c r="QGX108" s="216"/>
      <c r="QGY108" s="75"/>
      <c r="QGZ108" s="75"/>
      <c r="QHA108" s="204"/>
      <c r="QHB108" s="205"/>
      <c r="QHC108" s="72"/>
      <c r="QHD108" s="70"/>
      <c r="QHE108" s="73"/>
      <c r="QHF108" s="74"/>
      <c r="QHG108" s="74"/>
      <c r="QHH108" s="62"/>
      <c r="QHI108" s="75"/>
      <c r="QHJ108" s="76"/>
      <c r="QHK108" s="216"/>
      <c r="QHL108" s="75"/>
      <c r="QHM108" s="75"/>
      <c r="QHN108" s="204"/>
      <c r="QHO108" s="205"/>
      <c r="QHP108" s="72"/>
      <c r="QHQ108" s="70"/>
      <c r="QHR108" s="73"/>
      <c r="QHS108" s="74"/>
      <c r="QHT108" s="74"/>
      <c r="QHU108" s="62"/>
      <c r="QHV108" s="75"/>
      <c r="QHW108" s="76"/>
      <c r="QHX108" s="216"/>
      <c r="QHY108" s="75"/>
      <c r="QHZ108" s="75"/>
      <c r="QIA108" s="204"/>
      <c r="QIB108" s="205"/>
      <c r="QIC108" s="72"/>
      <c r="QID108" s="70"/>
      <c r="QIE108" s="73"/>
      <c r="QIF108" s="74"/>
      <c r="QIG108" s="74"/>
      <c r="QIH108" s="62"/>
      <c r="QII108" s="75"/>
      <c r="QIJ108" s="76"/>
      <c r="QIK108" s="216"/>
      <c r="QIL108" s="75"/>
      <c r="QIM108" s="75"/>
      <c r="QIN108" s="204"/>
      <c r="QIO108" s="205"/>
      <c r="QIP108" s="72"/>
      <c r="QIQ108" s="70"/>
      <c r="QIR108" s="73"/>
      <c r="QIS108" s="74"/>
      <c r="QIT108" s="74"/>
      <c r="QIU108" s="62"/>
      <c r="QIV108" s="75"/>
      <c r="QIW108" s="76"/>
      <c r="QIX108" s="216"/>
      <c r="QIY108" s="75"/>
      <c r="QIZ108" s="75"/>
      <c r="QJA108" s="204"/>
      <c r="QJB108" s="205"/>
      <c r="QJC108" s="72"/>
      <c r="QJD108" s="70"/>
      <c r="QJE108" s="73"/>
      <c r="QJF108" s="74"/>
      <c r="QJG108" s="74"/>
      <c r="QJH108" s="62"/>
      <c r="QJI108" s="75"/>
      <c r="QJJ108" s="76"/>
      <c r="QJK108" s="216"/>
      <c r="QJL108" s="75"/>
      <c r="QJM108" s="75"/>
      <c r="QJN108" s="204"/>
      <c r="QJO108" s="205"/>
      <c r="QJP108" s="72"/>
      <c r="QJQ108" s="70"/>
      <c r="QJR108" s="73"/>
      <c r="QJS108" s="74"/>
      <c r="QJT108" s="74"/>
      <c r="QJU108" s="62"/>
      <c r="QJV108" s="75"/>
      <c r="QJW108" s="76"/>
      <c r="QJX108" s="216"/>
      <c r="QJY108" s="75"/>
      <c r="QJZ108" s="75"/>
      <c r="QKA108" s="204"/>
      <c r="QKB108" s="205"/>
      <c r="QKC108" s="72"/>
      <c r="QKD108" s="70"/>
      <c r="QKE108" s="73"/>
      <c r="QKF108" s="74"/>
      <c r="QKG108" s="74"/>
      <c r="QKH108" s="62"/>
      <c r="QKI108" s="75"/>
      <c r="QKJ108" s="76"/>
      <c r="QKK108" s="216"/>
      <c r="QKL108" s="75"/>
      <c r="QKM108" s="75"/>
      <c r="QKN108" s="204"/>
      <c r="QKO108" s="205"/>
      <c r="QKP108" s="72"/>
      <c r="QKQ108" s="70"/>
      <c r="QKR108" s="73"/>
      <c r="QKS108" s="74"/>
      <c r="QKT108" s="74"/>
      <c r="QKU108" s="62"/>
      <c r="QKV108" s="75"/>
      <c r="QKW108" s="76"/>
      <c r="QKX108" s="216"/>
      <c r="QKY108" s="75"/>
      <c r="QKZ108" s="75"/>
      <c r="QLA108" s="204"/>
      <c r="QLB108" s="205"/>
      <c r="QLC108" s="72"/>
      <c r="QLD108" s="70"/>
      <c r="QLE108" s="73"/>
      <c r="QLF108" s="74"/>
      <c r="QLG108" s="74"/>
      <c r="QLH108" s="62"/>
      <c r="QLI108" s="75"/>
      <c r="QLJ108" s="76"/>
      <c r="QLK108" s="216"/>
      <c r="QLL108" s="75"/>
      <c r="QLM108" s="75"/>
      <c r="QLN108" s="204"/>
      <c r="QLO108" s="205"/>
      <c r="QLP108" s="72"/>
      <c r="QLQ108" s="70"/>
      <c r="QLR108" s="73"/>
      <c r="QLS108" s="74"/>
      <c r="QLT108" s="74"/>
      <c r="QLU108" s="62"/>
      <c r="QLV108" s="75"/>
      <c r="QLW108" s="76"/>
      <c r="QLX108" s="216"/>
      <c r="QLY108" s="75"/>
      <c r="QLZ108" s="75"/>
      <c r="QMA108" s="204"/>
      <c r="QMB108" s="205"/>
      <c r="QMC108" s="72"/>
      <c r="QMD108" s="70"/>
      <c r="QME108" s="73"/>
      <c r="QMF108" s="74"/>
      <c r="QMG108" s="74"/>
      <c r="QMH108" s="62"/>
      <c r="QMI108" s="75"/>
      <c r="QMJ108" s="76"/>
      <c r="QMK108" s="216"/>
      <c r="QML108" s="75"/>
      <c r="QMM108" s="75"/>
      <c r="QMN108" s="204"/>
      <c r="QMO108" s="205"/>
      <c r="QMP108" s="72"/>
      <c r="QMQ108" s="70"/>
      <c r="QMR108" s="73"/>
      <c r="QMS108" s="74"/>
      <c r="QMT108" s="74"/>
      <c r="QMU108" s="62"/>
      <c r="QMV108" s="75"/>
      <c r="QMW108" s="76"/>
      <c r="QMX108" s="216"/>
      <c r="QMY108" s="75"/>
      <c r="QMZ108" s="75"/>
      <c r="QNA108" s="204"/>
      <c r="QNB108" s="205"/>
      <c r="QNC108" s="72"/>
      <c r="QND108" s="70"/>
      <c r="QNE108" s="73"/>
      <c r="QNF108" s="74"/>
      <c r="QNG108" s="74"/>
      <c r="QNH108" s="62"/>
      <c r="QNI108" s="75"/>
      <c r="QNJ108" s="76"/>
      <c r="QNK108" s="216"/>
      <c r="QNL108" s="75"/>
      <c r="QNM108" s="75"/>
      <c r="QNN108" s="204"/>
      <c r="QNO108" s="205"/>
      <c r="QNP108" s="72"/>
      <c r="QNQ108" s="70"/>
      <c r="QNR108" s="73"/>
      <c r="QNS108" s="74"/>
      <c r="QNT108" s="74"/>
      <c r="QNU108" s="62"/>
      <c r="QNV108" s="75"/>
      <c r="QNW108" s="76"/>
      <c r="QNX108" s="216"/>
      <c r="QNY108" s="75"/>
      <c r="QNZ108" s="75"/>
      <c r="QOA108" s="204"/>
      <c r="QOB108" s="205"/>
      <c r="QOC108" s="72"/>
      <c r="QOD108" s="70"/>
      <c r="QOE108" s="73"/>
      <c r="QOF108" s="74"/>
      <c r="QOG108" s="74"/>
      <c r="QOH108" s="62"/>
      <c r="QOI108" s="75"/>
      <c r="QOJ108" s="76"/>
      <c r="QOK108" s="216"/>
      <c r="QOL108" s="75"/>
      <c r="QOM108" s="75"/>
      <c r="QON108" s="204"/>
      <c r="QOO108" s="205"/>
      <c r="QOP108" s="72"/>
      <c r="QOQ108" s="70"/>
      <c r="QOR108" s="73"/>
      <c r="QOS108" s="74"/>
      <c r="QOT108" s="74"/>
      <c r="QOU108" s="62"/>
      <c r="QOV108" s="75"/>
      <c r="QOW108" s="76"/>
      <c r="QOX108" s="216"/>
      <c r="QOY108" s="75"/>
      <c r="QOZ108" s="75"/>
      <c r="QPA108" s="204"/>
      <c r="QPB108" s="205"/>
      <c r="QPC108" s="72"/>
      <c r="QPD108" s="70"/>
      <c r="QPE108" s="73"/>
      <c r="QPF108" s="74"/>
      <c r="QPG108" s="74"/>
      <c r="QPH108" s="62"/>
      <c r="QPI108" s="75"/>
      <c r="QPJ108" s="76"/>
      <c r="QPK108" s="216"/>
      <c r="QPL108" s="75"/>
      <c r="QPM108" s="75"/>
      <c r="QPN108" s="204"/>
      <c r="QPO108" s="205"/>
      <c r="QPP108" s="72"/>
      <c r="QPQ108" s="70"/>
      <c r="QPR108" s="73"/>
      <c r="QPS108" s="74"/>
      <c r="QPT108" s="74"/>
      <c r="QPU108" s="62"/>
      <c r="QPV108" s="75"/>
      <c r="QPW108" s="76"/>
      <c r="QPX108" s="216"/>
      <c r="QPY108" s="75"/>
      <c r="QPZ108" s="75"/>
      <c r="QQA108" s="204"/>
      <c r="QQB108" s="205"/>
      <c r="QQC108" s="72"/>
      <c r="QQD108" s="70"/>
      <c r="QQE108" s="73"/>
      <c r="QQF108" s="74"/>
      <c r="QQG108" s="74"/>
      <c r="QQH108" s="62"/>
      <c r="QQI108" s="75"/>
      <c r="QQJ108" s="76"/>
      <c r="QQK108" s="216"/>
      <c r="QQL108" s="75"/>
      <c r="QQM108" s="75"/>
      <c r="QQN108" s="204"/>
      <c r="QQO108" s="205"/>
      <c r="QQP108" s="72"/>
      <c r="QQQ108" s="70"/>
      <c r="QQR108" s="73"/>
      <c r="QQS108" s="74"/>
      <c r="QQT108" s="74"/>
      <c r="QQU108" s="62"/>
      <c r="QQV108" s="75"/>
      <c r="QQW108" s="76"/>
      <c r="QQX108" s="216"/>
      <c r="QQY108" s="75"/>
      <c r="QQZ108" s="75"/>
      <c r="QRA108" s="204"/>
      <c r="QRB108" s="205"/>
      <c r="QRC108" s="72"/>
      <c r="QRD108" s="70"/>
      <c r="QRE108" s="73"/>
      <c r="QRF108" s="74"/>
      <c r="QRG108" s="74"/>
      <c r="QRH108" s="62"/>
      <c r="QRI108" s="75"/>
      <c r="QRJ108" s="76"/>
      <c r="QRK108" s="216"/>
      <c r="QRL108" s="75"/>
      <c r="QRM108" s="75"/>
      <c r="QRN108" s="204"/>
      <c r="QRO108" s="205"/>
      <c r="QRP108" s="72"/>
      <c r="QRQ108" s="70"/>
      <c r="QRR108" s="73"/>
      <c r="QRS108" s="74"/>
      <c r="QRT108" s="74"/>
      <c r="QRU108" s="62"/>
      <c r="QRV108" s="75"/>
      <c r="QRW108" s="76"/>
      <c r="QRX108" s="216"/>
      <c r="QRY108" s="75"/>
      <c r="QRZ108" s="75"/>
      <c r="QSA108" s="204"/>
      <c r="QSB108" s="205"/>
      <c r="QSC108" s="72"/>
      <c r="QSD108" s="70"/>
      <c r="QSE108" s="73"/>
      <c r="QSF108" s="74"/>
      <c r="QSG108" s="74"/>
      <c r="QSH108" s="62"/>
      <c r="QSI108" s="75"/>
      <c r="QSJ108" s="76"/>
      <c r="QSK108" s="216"/>
      <c r="QSL108" s="75"/>
      <c r="QSM108" s="75"/>
      <c r="QSN108" s="204"/>
      <c r="QSO108" s="205"/>
      <c r="QSP108" s="72"/>
      <c r="QSQ108" s="70"/>
      <c r="QSR108" s="73"/>
      <c r="QSS108" s="74"/>
      <c r="QST108" s="74"/>
      <c r="QSU108" s="62"/>
      <c r="QSV108" s="75"/>
      <c r="QSW108" s="76"/>
      <c r="QSX108" s="216"/>
      <c r="QSY108" s="75"/>
      <c r="QSZ108" s="75"/>
      <c r="QTA108" s="204"/>
      <c r="QTB108" s="205"/>
      <c r="QTC108" s="72"/>
      <c r="QTD108" s="70"/>
      <c r="QTE108" s="73"/>
      <c r="QTF108" s="74"/>
      <c r="QTG108" s="74"/>
      <c r="QTH108" s="62"/>
      <c r="QTI108" s="75"/>
      <c r="QTJ108" s="76"/>
      <c r="QTK108" s="216"/>
      <c r="QTL108" s="75"/>
      <c r="QTM108" s="75"/>
      <c r="QTN108" s="204"/>
      <c r="QTO108" s="205"/>
      <c r="QTP108" s="72"/>
      <c r="QTQ108" s="70"/>
      <c r="QTR108" s="73"/>
      <c r="QTS108" s="74"/>
      <c r="QTT108" s="74"/>
      <c r="QTU108" s="62"/>
      <c r="QTV108" s="75"/>
      <c r="QTW108" s="76"/>
      <c r="QTX108" s="216"/>
      <c r="QTY108" s="75"/>
      <c r="QTZ108" s="75"/>
      <c r="QUA108" s="204"/>
      <c r="QUB108" s="205"/>
      <c r="QUC108" s="72"/>
      <c r="QUD108" s="70"/>
      <c r="QUE108" s="73"/>
      <c r="QUF108" s="74"/>
      <c r="QUG108" s="74"/>
      <c r="QUH108" s="62"/>
      <c r="QUI108" s="75"/>
      <c r="QUJ108" s="76"/>
      <c r="QUK108" s="216"/>
      <c r="QUL108" s="75"/>
      <c r="QUM108" s="75"/>
      <c r="QUN108" s="204"/>
      <c r="QUO108" s="205"/>
      <c r="QUP108" s="72"/>
      <c r="QUQ108" s="70"/>
      <c r="QUR108" s="73"/>
      <c r="QUS108" s="74"/>
      <c r="QUT108" s="74"/>
      <c r="QUU108" s="62"/>
      <c r="QUV108" s="75"/>
      <c r="QUW108" s="76"/>
      <c r="QUX108" s="216"/>
      <c r="QUY108" s="75"/>
      <c r="QUZ108" s="75"/>
      <c r="QVA108" s="204"/>
      <c r="QVB108" s="205"/>
      <c r="QVC108" s="72"/>
      <c r="QVD108" s="70"/>
      <c r="QVE108" s="73"/>
      <c r="QVF108" s="74"/>
      <c r="QVG108" s="74"/>
      <c r="QVH108" s="62"/>
      <c r="QVI108" s="75"/>
      <c r="QVJ108" s="76"/>
      <c r="QVK108" s="216"/>
      <c r="QVL108" s="75"/>
      <c r="QVM108" s="75"/>
      <c r="QVN108" s="204"/>
      <c r="QVO108" s="205"/>
      <c r="QVP108" s="72"/>
      <c r="QVQ108" s="70"/>
      <c r="QVR108" s="73"/>
      <c r="QVS108" s="74"/>
      <c r="QVT108" s="74"/>
      <c r="QVU108" s="62"/>
      <c r="QVV108" s="75"/>
      <c r="QVW108" s="76"/>
      <c r="QVX108" s="216"/>
      <c r="QVY108" s="75"/>
      <c r="QVZ108" s="75"/>
      <c r="QWA108" s="204"/>
      <c r="QWB108" s="205"/>
      <c r="QWC108" s="72"/>
      <c r="QWD108" s="70"/>
      <c r="QWE108" s="73"/>
      <c r="QWF108" s="74"/>
      <c r="QWG108" s="74"/>
      <c r="QWH108" s="62"/>
      <c r="QWI108" s="75"/>
      <c r="QWJ108" s="76"/>
      <c r="QWK108" s="216"/>
      <c r="QWL108" s="75"/>
      <c r="QWM108" s="75"/>
      <c r="QWN108" s="204"/>
      <c r="QWO108" s="205"/>
      <c r="QWP108" s="72"/>
      <c r="QWQ108" s="70"/>
      <c r="QWR108" s="73"/>
      <c r="QWS108" s="74"/>
      <c r="QWT108" s="74"/>
      <c r="QWU108" s="62"/>
      <c r="QWV108" s="75"/>
      <c r="QWW108" s="76"/>
      <c r="QWX108" s="216"/>
      <c r="QWY108" s="75"/>
      <c r="QWZ108" s="75"/>
      <c r="QXA108" s="204"/>
      <c r="QXB108" s="205"/>
      <c r="QXC108" s="72"/>
      <c r="QXD108" s="70"/>
      <c r="QXE108" s="73"/>
      <c r="QXF108" s="74"/>
      <c r="QXG108" s="74"/>
      <c r="QXH108" s="62"/>
      <c r="QXI108" s="75"/>
      <c r="QXJ108" s="76"/>
      <c r="QXK108" s="216"/>
      <c r="QXL108" s="75"/>
      <c r="QXM108" s="75"/>
      <c r="QXN108" s="204"/>
      <c r="QXO108" s="205"/>
      <c r="QXP108" s="72"/>
      <c r="QXQ108" s="70"/>
      <c r="QXR108" s="73"/>
      <c r="QXS108" s="74"/>
      <c r="QXT108" s="74"/>
      <c r="QXU108" s="62"/>
      <c r="QXV108" s="75"/>
      <c r="QXW108" s="76"/>
      <c r="QXX108" s="216"/>
      <c r="QXY108" s="75"/>
      <c r="QXZ108" s="75"/>
      <c r="QYA108" s="204"/>
      <c r="QYB108" s="205"/>
      <c r="QYC108" s="72"/>
      <c r="QYD108" s="70"/>
      <c r="QYE108" s="73"/>
      <c r="QYF108" s="74"/>
      <c r="QYG108" s="74"/>
      <c r="QYH108" s="62"/>
      <c r="QYI108" s="75"/>
      <c r="QYJ108" s="76"/>
      <c r="QYK108" s="216"/>
      <c r="QYL108" s="75"/>
      <c r="QYM108" s="75"/>
      <c r="QYN108" s="204"/>
      <c r="QYO108" s="205"/>
      <c r="QYP108" s="72"/>
      <c r="QYQ108" s="70"/>
      <c r="QYR108" s="73"/>
      <c r="QYS108" s="74"/>
      <c r="QYT108" s="74"/>
      <c r="QYU108" s="62"/>
      <c r="QYV108" s="75"/>
      <c r="QYW108" s="76"/>
      <c r="QYX108" s="216"/>
      <c r="QYY108" s="75"/>
      <c r="QYZ108" s="75"/>
      <c r="QZA108" s="204"/>
      <c r="QZB108" s="205"/>
      <c r="QZC108" s="72"/>
      <c r="QZD108" s="70"/>
      <c r="QZE108" s="73"/>
      <c r="QZF108" s="74"/>
      <c r="QZG108" s="74"/>
      <c r="QZH108" s="62"/>
      <c r="QZI108" s="75"/>
      <c r="QZJ108" s="76"/>
      <c r="QZK108" s="216"/>
      <c r="QZL108" s="75"/>
      <c r="QZM108" s="75"/>
      <c r="QZN108" s="204"/>
      <c r="QZO108" s="205"/>
      <c r="QZP108" s="72"/>
      <c r="QZQ108" s="70"/>
      <c r="QZR108" s="73"/>
      <c r="QZS108" s="74"/>
      <c r="QZT108" s="74"/>
      <c r="QZU108" s="62"/>
      <c r="QZV108" s="75"/>
      <c r="QZW108" s="76"/>
      <c r="QZX108" s="216"/>
      <c r="QZY108" s="75"/>
      <c r="QZZ108" s="75"/>
      <c r="RAA108" s="204"/>
      <c r="RAB108" s="205"/>
      <c r="RAC108" s="72"/>
      <c r="RAD108" s="70"/>
      <c r="RAE108" s="73"/>
      <c r="RAF108" s="74"/>
      <c r="RAG108" s="74"/>
      <c r="RAH108" s="62"/>
      <c r="RAI108" s="75"/>
      <c r="RAJ108" s="76"/>
      <c r="RAK108" s="216"/>
      <c r="RAL108" s="75"/>
      <c r="RAM108" s="75"/>
      <c r="RAN108" s="204"/>
      <c r="RAO108" s="205"/>
      <c r="RAP108" s="72"/>
      <c r="RAQ108" s="70"/>
      <c r="RAR108" s="73"/>
      <c r="RAS108" s="74"/>
      <c r="RAT108" s="74"/>
      <c r="RAU108" s="62"/>
      <c r="RAV108" s="75"/>
      <c r="RAW108" s="76"/>
      <c r="RAX108" s="216"/>
      <c r="RAY108" s="75"/>
      <c r="RAZ108" s="75"/>
      <c r="RBA108" s="204"/>
      <c r="RBB108" s="205"/>
      <c r="RBC108" s="72"/>
      <c r="RBD108" s="70"/>
      <c r="RBE108" s="73"/>
      <c r="RBF108" s="74"/>
      <c r="RBG108" s="74"/>
      <c r="RBH108" s="62"/>
      <c r="RBI108" s="75"/>
      <c r="RBJ108" s="76"/>
      <c r="RBK108" s="216"/>
      <c r="RBL108" s="75"/>
      <c r="RBM108" s="75"/>
      <c r="RBN108" s="204"/>
      <c r="RBO108" s="205"/>
      <c r="RBP108" s="72"/>
      <c r="RBQ108" s="70"/>
      <c r="RBR108" s="73"/>
      <c r="RBS108" s="74"/>
      <c r="RBT108" s="74"/>
      <c r="RBU108" s="62"/>
      <c r="RBV108" s="75"/>
      <c r="RBW108" s="76"/>
      <c r="RBX108" s="216"/>
      <c r="RBY108" s="75"/>
      <c r="RBZ108" s="75"/>
      <c r="RCA108" s="204"/>
      <c r="RCB108" s="205"/>
      <c r="RCC108" s="72"/>
      <c r="RCD108" s="70"/>
      <c r="RCE108" s="73"/>
      <c r="RCF108" s="74"/>
      <c r="RCG108" s="74"/>
      <c r="RCH108" s="62"/>
      <c r="RCI108" s="75"/>
      <c r="RCJ108" s="76"/>
      <c r="RCK108" s="216"/>
      <c r="RCL108" s="75"/>
      <c r="RCM108" s="75"/>
      <c r="RCN108" s="204"/>
      <c r="RCO108" s="205"/>
      <c r="RCP108" s="72"/>
      <c r="RCQ108" s="70"/>
      <c r="RCR108" s="73"/>
      <c r="RCS108" s="74"/>
      <c r="RCT108" s="74"/>
      <c r="RCU108" s="62"/>
      <c r="RCV108" s="75"/>
      <c r="RCW108" s="76"/>
      <c r="RCX108" s="216"/>
      <c r="RCY108" s="75"/>
      <c r="RCZ108" s="75"/>
      <c r="RDA108" s="204"/>
      <c r="RDB108" s="205"/>
      <c r="RDC108" s="72"/>
      <c r="RDD108" s="70"/>
      <c r="RDE108" s="73"/>
      <c r="RDF108" s="74"/>
      <c r="RDG108" s="74"/>
      <c r="RDH108" s="62"/>
      <c r="RDI108" s="75"/>
      <c r="RDJ108" s="76"/>
      <c r="RDK108" s="216"/>
      <c r="RDL108" s="75"/>
      <c r="RDM108" s="75"/>
      <c r="RDN108" s="204"/>
      <c r="RDO108" s="205"/>
      <c r="RDP108" s="72"/>
      <c r="RDQ108" s="70"/>
      <c r="RDR108" s="73"/>
      <c r="RDS108" s="74"/>
      <c r="RDT108" s="74"/>
      <c r="RDU108" s="62"/>
      <c r="RDV108" s="75"/>
      <c r="RDW108" s="76"/>
      <c r="RDX108" s="216"/>
      <c r="RDY108" s="75"/>
      <c r="RDZ108" s="75"/>
      <c r="REA108" s="204"/>
      <c r="REB108" s="205"/>
      <c r="REC108" s="72"/>
      <c r="RED108" s="70"/>
      <c r="REE108" s="73"/>
      <c r="REF108" s="74"/>
      <c r="REG108" s="74"/>
      <c r="REH108" s="62"/>
      <c r="REI108" s="75"/>
      <c r="REJ108" s="76"/>
      <c r="REK108" s="216"/>
      <c r="REL108" s="75"/>
      <c r="REM108" s="75"/>
      <c r="REN108" s="204"/>
      <c r="REO108" s="205"/>
      <c r="REP108" s="72"/>
      <c r="REQ108" s="70"/>
      <c r="RER108" s="73"/>
      <c r="RES108" s="74"/>
      <c r="RET108" s="74"/>
      <c r="REU108" s="62"/>
      <c r="REV108" s="75"/>
      <c r="REW108" s="76"/>
      <c r="REX108" s="216"/>
      <c r="REY108" s="75"/>
      <c r="REZ108" s="75"/>
      <c r="RFA108" s="204"/>
      <c r="RFB108" s="205"/>
      <c r="RFC108" s="72"/>
      <c r="RFD108" s="70"/>
      <c r="RFE108" s="73"/>
      <c r="RFF108" s="74"/>
      <c r="RFG108" s="74"/>
      <c r="RFH108" s="62"/>
      <c r="RFI108" s="75"/>
      <c r="RFJ108" s="76"/>
      <c r="RFK108" s="216"/>
      <c r="RFL108" s="75"/>
      <c r="RFM108" s="75"/>
      <c r="RFN108" s="204"/>
      <c r="RFO108" s="205"/>
      <c r="RFP108" s="72"/>
      <c r="RFQ108" s="70"/>
      <c r="RFR108" s="73"/>
      <c r="RFS108" s="74"/>
      <c r="RFT108" s="74"/>
      <c r="RFU108" s="62"/>
      <c r="RFV108" s="75"/>
      <c r="RFW108" s="76"/>
      <c r="RFX108" s="216"/>
      <c r="RFY108" s="75"/>
      <c r="RFZ108" s="75"/>
      <c r="RGA108" s="204"/>
      <c r="RGB108" s="205"/>
      <c r="RGC108" s="72"/>
      <c r="RGD108" s="70"/>
      <c r="RGE108" s="73"/>
      <c r="RGF108" s="74"/>
      <c r="RGG108" s="74"/>
      <c r="RGH108" s="62"/>
      <c r="RGI108" s="75"/>
      <c r="RGJ108" s="76"/>
      <c r="RGK108" s="216"/>
      <c r="RGL108" s="75"/>
      <c r="RGM108" s="75"/>
      <c r="RGN108" s="204"/>
      <c r="RGO108" s="205"/>
      <c r="RGP108" s="72"/>
      <c r="RGQ108" s="70"/>
      <c r="RGR108" s="73"/>
      <c r="RGS108" s="74"/>
      <c r="RGT108" s="74"/>
      <c r="RGU108" s="62"/>
      <c r="RGV108" s="75"/>
      <c r="RGW108" s="76"/>
      <c r="RGX108" s="216"/>
      <c r="RGY108" s="75"/>
      <c r="RGZ108" s="75"/>
      <c r="RHA108" s="204"/>
      <c r="RHB108" s="205"/>
      <c r="RHC108" s="72"/>
      <c r="RHD108" s="70"/>
      <c r="RHE108" s="73"/>
      <c r="RHF108" s="74"/>
      <c r="RHG108" s="74"/>
      <c r="RHH108" s="62"/>
      <c r="RHI108" s="75"/>
      <c r="RHJ108" s="76"/>
      <c r="RHK108" s="216"/>
      <c r="RHL108" s="75"/>
      <c r="RHM108" s="75"/>
      <c r="RHN108" s="204"/>
      <c r="RHO108" s="205"/>
      <c r="RHP108" s="72"/>
      <c r="RHQ108" s="70"/>
      <c r="RHR108" s="73"/>
      <c r="RHS108" s="74"/>
      <c r="RHT108" s="74"/>
      <c r="RHU108" s="62"/>
      <c r="RHV108" s="75"/>
      <c r="RHW108" s="76"/>
      <c r="RHX108" s="216"/>
      <c r="RHY108" s="75"/>
      <c r="RHZ108" s="75"/>
      <c r="RIA108" s="204"/>
      <c r="RIB108" s="205"/>
      <c r="RIC108" s="72"/>
      <c r="RID108" s="70"/>
      <c r="RIE108" s="73"/>
      <c r="RIF108" s="74"/>
      <c r="RIG108" s="74"/>
      <c r="RIH108" s="62"/>
      <c r="RII108" s="75"/>
      <c r="RIJ108" s="76"/>
      <c r="RIK108" s="216"/>
      <c r="RIL108" s="75"/>
      <c r="RIM108" s="75"/>
      <c r="RIN108" s="204"/>
      <c r="RIO108" s="205"/>
      <c r="RIP108" s="72"/>
      <c r="RIQ108" s="70"/>
      <c r="RIR108" s="73"/>
      <c r="RIS108" s="74"/>
      <c r="RIT108" s="74"/>
      <c r="RIU108" s="62"/>
      <c r="RIV108" s="75"/>
      <c r="RIW108" s="76"/>
      <c r="RIX108" s="216"/>
      <c r="RIY108" s="75"/>
      <c r="RIZ108" s="75"/>
      <c r="RJA108" s="204"/>
      <c r="RJB108" s="205"/>
      <c r="RJC108" s="72"/>
      <c r="RJD108" s="70"/>
      <c r="RJE108" s="73"/>
      <c r="RJF108" s="74"/>
      <c r="RJG108" s="74"/>
      <c r="RJH108" s="62"/>
      <c r="RJI108" s="75"/>
      <c r="RJJ108" s="76"/>
      <c r="RJK108" s="216"/>
      <c r="RJL108" s="75"/>
      <c r="RJM108" s="75"/>
      <c r="RJN108" s="204"/>
      <c r="RJO108" s="205"/>
      <c r="RJP108" s="72"/>
      <c r="RJQ108" s="70"/>
      <c r="RJR108" s="73"/>
      <c r="RJS108" s="74"/>
      <c r="RJT108" s="74"/>
      <c r="RJU108" s="62"/>
      <c r="RJV108" s="75"/>
      <c r="RJW108" s="76"/>
      <c r="RJX108" s="216"/>
      <c r="RJY108" s="75"/>
      <c r="RJZ108" s="75"/>
      <c r="RKA108" s="204"/>
      <c r="RKB108" s="205"/>
      <c r="RKC108" s="72"/>
      <c r="RKD108" s="70"/>
      <c r="RKE108" s="73"/>
      <c r="RKF108" s="74"/>
      <c r="RKG108" s="74"/>
      <c r="RKH108" s="62"/>
      <c r="RKI108" s="75"/>
      <c r="RKJ108" s="76"/>
      <c r="RKK108" s="216"/>
      <c r="RKL108" s="75"/>
      <c r="RKM108" s="75"/>
      <c r="RKN108" s="204"/>
      <c r="RKO108" s="205"/>
      <c r="RKP108" s="72"/>
      <c r="RKQ108" s="70"/>
      <c r="RKR108" s="73"/>
      <c r="RKS108" s="74"/>
      <c r="RKT108" s="74"/>
      <c r="RKU108" s="62"/>
      <c r="RKV108" s="75"/>
      <c r="RKW108" s="76"/>
      <c r="RKX108" s="216"/>
      <c r="RKY108" s="75"/>
      <c r="RKZ108" s="75"/>
      <c r="RLA108" s="204"/>
      <c r="RLB108" s="205"/>
      <c r="RLC108" s="72"/>
      <c r="RLD108" s="70"/>
      <c r="RLE108" s="73"/>
      <c r="RLF108" s="74"/>
      <c r="RLG108" s="74"/>
      <c r="RLH108" s="62"/>
      <c r="RLI108" s="75"/>
      <c r="RLJ108" s="76"/>
      <c r="RLK108" s="216"/>
      <c r="RLL108" s="75"/>
      <c r="RLM108" s="75"/>
      <c r="RLN108" s="204"/>
      <c r="RLO108" s="205"/>
      <c r="RLP108" s="72"/>
      <c r="RLQ108" s="70"/>
      <c r="RLR108" s="73"/>
      <c r="RLS108" s="74"/>
      <c r="RLT108" s="74"/>
      <c r="RLU108" s="62"/>
      <c r="RLV108" s="75"/>
      <c r="RLW108" s="76"/>
      <c r="RLX108" s="216"/>
      <c r="RLY108" s="75"/>
      <c r="RLZ108" s="75"/>
      <c r="RMA108" s="204"/>
      <c r="RMB108" s="205"/>
      <c r="RMC108" s="72"/>
      <c r="RMD108" s="70"/>
      <c r="RME108" s="73"/>
      <c r="RMF108" s="74"/>
      <c r="RMG108" s="74"/>
      <c r="RMH108" s="62"/>
      <c r="RMI108" s="75"/>
      <c r="RMJ108" s="76"/>
      <c r="RMK108" s="216"/>
      <c r="RML108" s="75"/>
      <c r="RMM108" s="75"/>
      <c r="RMN108" s="204"/>
      <c r="RMO108" s="205"/>
      <c r="RMP108" s="72"/>
      <c r="RMQ108" s="70"/>
      <c r="RMR108" s="73"/>
      <c r="RMS108" s="74"/>
      <c r="RMT108" s="74"/>
      <c r="RMU108" s="62"/>
      <c r="RMV108" s="75"/>
      <c r="RMW108" s="76"/>
      <c r="RMX108" s="216"/>
      <c r="RMY108" s="75"/>
      <c r="RMZ108" s="75"/>
      <c r="RNA108" s="204"/>
      <c r="RNB108" s="205"/>
      <c r="RNC108" s="72"/>
      <c r="RND108" s="70"/>
      <c r="RNE108" s="73"/>
      <c r="RNF108" s="74"/>
      <c r="RNG108" s="74"/>
      <c r="RNH108" s="62"/>
      <c r="RNI108" s="75"/>
      <c r="RNJ108" s="76"/>
      <c r="RNK108" s="216"/>
      <c r="RNL108" s="75"/>
      <c r="RNM108" s="75"/>
      <c r="RNN108" s="204"/>
      <c r="RNO108" s="205"/>
      <c r="RNP108" s="72"/>
      <c r="RNQ108" s="70"/>
      <c r="RNR108" s="73"/>
      <c r="RNS108" s="74"/>
      <c r="RNT108" s="74"/>
      <c r="RNU108" s="62"/>
      <c r="RNV108" s="75"/>
      <c r="RNW108" s="76"/>
      <c r="RNX108" s="216"/>
      <c r="RNY108" s="75"/>
      <c r="RNZ108" s="75"/>
      <c r="ROA108" s="204"/>
      <c r="ROB108" s="205"/>
      <c r="ROC108" s="72"/>
      <c r="ROD108" s="70"/>
      <c r="ROE108" s="73"/>
      <c r="ROF108" s="74"/>
      <c r="ROG108" s="74"/>
      <c r="ROH108" s="62"/>
      <c r="ROI108" s="75"/>
      <c r="ROJ108" s="76"/>
      <c r="ROK108" s="216"/>
      <c r="ROL108" s="75"/>
      <c r="ROM108" s="75"/>
      <c r="RON108" s="204"/>
      <c r="ROO108" s="205"/>
      <c r="ROP108" s="72"/>
      <c r="ROQ108" s="70"/>
      <c r="ROR108" s="73"/>
      <c r="ROS108" s="74"/>
      <c r="ROT108" s="74"/>
      <c r="ROU108" s="62"/>
      <c r="ROV108" s="75"/>
      <c r="ROW108" s="76"/>
      <c r="ROX108" s="216"/>
      <c r="ROY108" s="75"/>
      <c r="ROZ108" s="75"/>
      <c r="RPA108" s="204"/>
      <c r="RPB108" s="205"/>
      <c r="RPC108" s="72"/>
      <c r="RPD108" s="70"/>
      <c r="RPE108" s="73"/>
      <c r="RPF108" s="74"/>
      <c r="RPG108" s="74"/>
      <c r="RPH108" s="62"/>
      <c r="RPI108" s="75"/>
      <c r="RPJ108" s="76"/>
      <c r="RPK108" s="216"/>
      <c r="RPL108" s="75"/>
      <c r="RPM108" s="75"/>
      <c r="RPN108" s="204"/>
      <c r="RPO108" s="205"/>
      <c r="RPP108" s="72"/>
      <c r="RPQ108" s="70"/>
      <c r="RPR108" s="73"/>
      <c r="RPS108" s="74"/>
      <c r="RPT108" s="74"/>
      <c r="RPU108" s="62"/>
      <c r="RPV108" s="75"/>
      <c r="RPW108" s="76"/>
      <c r="RPX108" s="216"/>
      <c r="RPY108" s="75"/>
      <c r="RPZ108" s="75"/>
      <c r="RQA108" s="204"/>
      <c r="RQB108" s="205"/>
      <c r="RQC108" s="72"/>
      <c r="RQD108" s="70"/>
      <c r="RQE108" s="73"/>
      <c r="RQF108" s="74"/>
      <c r="RQG108" s="74"/>
      <c r="RQH108" s="62"/>
      <c r="RQI108" s="75"/>
      <c r="RQJ108" s="76"/>
      <c r="RQK108" s="216"/>
      <c r="RQL108" s="75"/>
      <c r="RQM108" s="75"/>
      <c r="RQN108" s="204"/>
      <c r="RQO108" s="205"/>
      <c r="RQP108" s="72"/>
      <c r="RQQ108" s="70"/>
      <c r="RQR108" s="73"/>
      <c r="RQS108" s="74"/>
      <c r="RQT108" s="74"/>
      <c r="RQU108" s="62"/>
      <c r="RQV108" s="75"/>
      <c r="RQW108" s="76"/>
      <c r="RQX108" s="216"/>
      <c r="RQY108" s="75"/>
      <c r="RQZ108" s="75"/>
      <c r="RRA108" s="204"/>
      <c r="RRB108" s="205"/>
      <c r="RRC108" s="72"/>
      <c r="RRD108" s="70"/>
      <c r="RRE108" s="73"/>
      <c r="RRF108" s="74"/>
      <c r="RRG108" s="74"/>
      <c r="RRH108" s="62"/>
      <c r="RRI108" s="75"/>
      <c r="RRJ108" s="76"/>
      <c r="RRK108" s="216"/>
      <c r="RRL108" s="75"/>
      <c r="RRM108" s="75"/>
      <c r="RRN108" s="204"/>
      <c r="RRO108" s="205"/>
      <c r="RRP108" s="72"/>
      <c r="RRQ108" s="70"/>
      <c r="RRR108" s="73"/>
      <c r="RRS108" s="74"/>
      <c r="RRT108" s="74"/>
      <c r="RRU108" s="62"/>
      <c r="RRV108" s="75"/>
      <c r="RRW108" s="76"/>
      <c r="RRX108" s="216"/>
      <c r="RRY108" s="75"/>
      <c r="RRZ108" s="75"/>
      <c r="RSA108" s="204"/>
      <c r="RSB108" s="205"/>
      <c r="RSC108" s="72"/>
      <c r="RSD108" s="70"/>
      <c r="RSE108" s="73"/>
      <c r="RSF108" s="74"/>
      <c r="RSG108" s="74"/>
      <c r="RSH108" s="62"/>
      <c r="RSI108" s="75"/>
      <c r="RSJ108" s="76"/>
      <c r="RSK108" s="216"/>
      <c r="RSL108" s="75"/>
      <c r="RSM108" s="75"/>
      <c r="RSN108" s="204"/>
      <c r="RSO108" s="205"/>
      <c r="RSP108" s="72"/>
      <c r="RSQ108" s="70"/>
      <c r="RSR108" s="73"/>
      <c r="RSS108" s="74"/>
      <c r="RST108" s="74"/>
      <c r="RSU108" s="62"/>
      <c r="RSV108" s="75"/>
      <c r="RSW108" s="76"/>
      <c r="RSX108" s="216"/>
      <c r="RSY108" s="75"/>
      <c r="RSZ108" s="75"/>
      <c r="RTA108" s="204"/>
      <c r="RTB108" s="205"/>
      <c r="RTC108" s="72"/>
      <c r="RTD108" s="70"/>
      <c r="RTE108" s="73"/>
      <c r="RTF108" s="74"/>
      <c r="RTG108" s="74"/>
      <c r="RTH108" s="62"/>
      <c r="RTI108" s="75"/>
      <c r="RTJ108" s="76"/>
      <c r="RTK108" s="216"/>
      <c r="RTL108" s="75"/>
      <c r="RTM108" s="75"/>
      <c r="RTN108" s="204"/>
      <c r="RTO108" s="205"/>
      <c r="RTP108" s="72"/>
      <c r="RTQ108" s="70"/>
      <c r="RTR108" s="73"/>
      <c r="RTS108" s="74"/>
      <c r="RTT108" s="74"/>
      <c r="RTU108" s="62"/>
      <c r="RTV108" s="75"/>
      <c r="RTW108" s="76"/>
      <c r="RTX108" s="216"/>
      <c r="RTY108" s="75"/>
      <c r="RTZ108" s="75"/>
      <c r="RUA108" s="204"/>
      <c r="RUB108" s="205"/>
      <c r="RUC108" s="72"/>
      <c r="RUD108" s="70"/>
      <c r="RUE108" s="73"/>
      <c r="RUF108" s="74"/>
      <c r="RUG108" s="74"/>
      <c r="RUH108" s="62"/>
      <c r="RUI108" s="75"/>
      <c r="RUJ108" s="76"/>
      <c r="RUK108" s="216"/>
      <c r="RUL108" s="75"/>
      <c r="RUM108" s="75"/>
      <c r="RUN108" s="204"/>
      <c r="RUO108" s="205"/>
      <c r="RUP108" s="72"/>
      <c r="RUQ108" s="70"/>
      <c r="RUR108" s="73"/>
      <c r="RUS108" s="74"/>
      <c r="RUT108" s="74"/>
      <c r="RUU108" s="62"/>
      <c r="RUV108" s="75"/>
      <c r="RUW108" s="76"/>
      <c r="RUX108" s="216"/>
      <c r="RUY108" s="75"/>
      <c r="RUZ108" s="75"/>
      <c r="RVA108" s="204"/>
      <c r="RVB108" s="205"/>
      <c r="RVC108" s="72"/>
      <c r="RVD108" s="70"/>
      <c r="RVE108" s="73"/>
      <c r="RVF108" s="74"/>
      <c r="RVG108" s="74"/>
      <c r="RVH108" s="62"/>
      <c r="RVI108" s="75"/>
      <c r="RVJ108" s="76"/>
      <c r="RVK108" s="216"/>
      <c r="RVL108" s="75"/>
      <c r="RVM108" s="75"/>
      <c r="RVN108" s="204"/>
      <c r="RVO108" s="205"/>
      <c r="RVP108" s="72"/>
      <c r="RVQ108" s="70"/>
      <c r="RVR108" s="73"/>
      <c r="RVS108" s="74"/>
      <c r="RVT108" s="74"/>
      <c r="RVU108" s="62"/>
      <c r="RVV108" s="75"/>
      <c r="RVW108" s="76"/>
      <c r="RVX108" s="216"/>
      <c r="RVY108" s="75"/>
      <c r="RVZ108" s="75"/>
      <c r="RWA108" s="204"/>
      <c r="RWB108" s="205"/>
      <c r="RWC108" s="72"/>
      <c r="RWD108" s="70"/>
      <c r="RWE108" s="73"/>
      <c r="RWF108" s="74"/>
      <c r="RWG108" s="74"/>
      <c r="RWH108" s="62"/>
      <c r="RWI108" s="75"/>
      <c r="RWJ108" s="76"/>
      <c r="RWK108" s="216"/>
      <c r="RWL108" s="75"/>
      <c r="RWM108" s="75"/>
      <c r="RWN108" s="204"/>
      <c r="RWO108" s="205"/>
      <c r="RWP108" s="72"/>
      <c r="RWQ108" s="70"/>
      <c r="RWR108" s="73"/>
      <c r="RWS108" s="74"/>
      <c r="RWT108" s="74"/>
      <c r="RWU108" s="62"/>
      <c r="RWV108" s="75"/>
      <c r="RWW108" s="76"/>
      <c r="RWX108" s="216"/>
      <c r="RWY108" s="75"/>
      <c r="RWZ108" s="75"/>
      <c r="RXA108" s="204"/>
      <c r="RXB108" s="205"/>
      <c r="RXC108" s="72"/>
      <c r="RXD108" s="70"/>
      <c r="RXE108" s="73"/>
      <c r="RXF108" s="74"/>
      <c r="RXG108" s="74"/>
      <c r="RXH108" s="62"/>
      <c r="RXI108" s="75"/>
      <c r="RXJ108" s="76"/>
      <c r="RXK108" s="216"/>
      <c r="RXL108" s="75"/>
      <c r="RXM108" s="75"/>
      <c r="RXN108" s="204"/>
      <c r="RXO108" s="205"/>
      <c r="RXP108" s="72"/>
      <c r="RXQ108" s="70"/>
      <c r="RXR108" s="73"/>
      <c r="RXS108" s="74"/>
      <c r="RXT108" s="74"/>
      <c r="RXU108" s="62"/>
      <c r="RXV108" s="75"/>
      <c r="RXW108" s="76"/>
      <c r="RXX108" s="216"/>
      <c r="RXY108" s="75"/>
      <c r="RXZ108" s="75"/>
      <c r="RYA108" s="204"/>
      <c r="RYB108" s="205"/>
      <c r="RYC108" s="72"/>
      <c r="RYD108" s="70"/>
      <c r="RYE108" s="73"/>
      <c r="RYF108" s="74"/>
      <c r="RYG108" s="74"/>
      <c r="RYH108" s="62"/>
      <c r="RYI108" s="75"/>
      <c r="RYJ108" s="76"/>
      <c r="RYK108" s="216"/>
      <c r="RYL108" s="75"/>
      <c r="RYM108" s="75"/>
      <c r="RYN108" s="204"/>
      <c r="RYO108" s="205"/>
      <c r="RYP108" s="72"/>
      <c r="RYQ108" s="70"/>
      <c r="RYR108" s="73"/>
      <c r="RYS108" s="74"/>
      <c r="RYT108" s="74"/>
      <c r="RYU108" s="62"/>
      <c r="RYV108" s="75"/>
      <c r="RYW108" s="76"/>
      <c r="RYX108" s="216"/>
      <c r="RYY108" s="75"/>
      <c r="RYZ108" s="75"/>
      <c r="RZA108" s="204"/>
      <c r="RZB108" s="205"/>
      <c r="RZC108" s="72"/>
      <c r="RZD108" s="70"/>
      <c r="RZE108" s="73"/>
      <c r="RZF108" s="74"/>
      <c r="RZG108" s="74"/>
      <c r="RZH108" s="62"/>
      <c r="RZI108" s="75"/>
      <c r="RZJ108" s="76"/>
      <c r="RZK108" s="216"/>
      <c r="RZL108" s="75"/>
      <c r="RZM108" s="75"/>
      <c r="RZN108" s="204"/>
      <c r="RZO108" s="205"/>
      <c r="RZP108" s="72"/>
      <c r="RZQ108" s="70"/>
      <c r="RZR108" s="73"/>
      <c r="RZS108" s="74"/>
      <c r="RZT108" s="74"/>
      <c r="RZU108" s="62"/>
      <c r="RZV108" s="75"/>
      <c r="RZW108" s="76"/>
      <c r="RZX108" s="216"/>
      <c r="RZY108" s="75"/>
      <c r="RZZ108" s="75"/>
      <c r="SAA108" s="204"/>
      <c r="SAB108" s="205"/>
      <c r="SAC108" s="72"/>
      <c r="SAD108" s="70"/>
      <c r="SAE108" s="73"/>
      <c r="SAF108" s="74"/>
      <c r="SAG108" s="74"/>
      <c r="SAH108" s="62"/>
      <c r="SAI108" s="75"/>
      <c r="SAJ108" s="76"/>
      <c r="SAK108" s="216"/>
      <c r="SAL108" s="75"/>
      <c r="SAM108" s="75"/>
      <c r="SAN108" s="204"/>
      <c r="SAO108" s="205"/>
      <c r="SAP108" s="72"/>
      <c r="SAQ108" s="70"/>
      <c r="SAR108" s="73"/>
      <c r="SAS108" s="74"/>
      <c r="SAT108" s="74"/>
      <c r="SAU108" s="62"/>
      <c r="SAV108" s="75"/>
      <c r="SAW108" s="76"/>
      <c r="SAX108" s="216"/>
      <c r="SAY108" s="75"/>
      <c r="SAZ108" s="75"/>
      <c r="SBA108" s="204"/>
      <c r="SBB108" s="205"/>
      <c r="SBC108" s="72"/>
      <c r="SBD108" s="70"/>
      <c r="SBE108" s="73"/>
      <c r="SBF108" s="74"/>
      <c r="SBG108" s="74"/>
      <c r="SBH108" s="62"/>
      <c r="SBI108" s="75"/>
      <c r="SBJ108" s="76"/>
      <c r="SBK108" s="216"/>
      <c r="SBL108" s="75"/>
      <c r="SBM108" s="75"/>
      <c r="SBN108" s="204"/>
      <c r="SBO108" s="205"/>
      <c r="SBP108" s="72"/>
      <c r="SBQ108" s="70"/>
      <c r="SBR108" s="73"/>
      <c r="SBS108" s="74"/>
      <c r="SBT108" s="74"/>
      <c r="SBU108" s="62"/>
      <c r="SBV108" s="75"/>
      <c r="SBW108" s="76"/>
      <c r="SBX108" s="216"/>
      <c r="SBY108" s="75"/>
      <c r="SBZ108" s="75"/>
      <c r="SCA108" s="204"/>
      <c r="SCB108" s="205"/>
      <c r="SCC108" s="72"/>
      <c r="SCD108" s="70"/>
      <c r="SCE108" s="73"/>
      <c r="SCF108" s="74"/>
      <c r="SCG108" s="74"/>
      <c r="SCH108" s="62"/>
      <c r="SCI108" s="75"/>
      <c r="SCJ108" s="76"/>
      <c r="SCK108" s="216"/>
      <c r="SCL108" s="75"/>
      <c r="SCM108" s="75"/>
      <c r="SCN108" s="204"/>
      <c r="SCO108" s="205"/>
      <c r="SCP108" s="72"/>
      <c r="SCQ108" s="70"/>
      <c r="SCR108" s="73"/>
      <c r="SCS108" s="74"/>
      <c r="SCT108" s="74"/>
      <c r="SCU108" s="62"/>
      <c r="SCV108" s="75"/>
      <c r="SCW108" s="76"/>
      <c r="SCX108" s="216"/>
      <c r="SCY108" s="75"/>
      <c r="SCZ108" s="75"/>
      <c r="SDA108" s="204"/>
      <c r="SDB108" s="205"/>
      <c r="SDC108" s="72"/>
      <c r="SDD108" s="70"/>
      <c r="SDE108" s="73"/>
      <c r="SDF108" s="74"/>
      <c r="SDG108" s="74"/>
      <c r="SDH108" s="62"/>
      <c r="SDI108" s="75"/>
      <c r="SDJ108" s="76"/>
      <c r="SDK108" s="216"/>
      <c r="SDL108" s="75"/>
      <c r="SDM108" s="75"/>
      <c r="SDN108" s="204"/>
      <c r="SDO108" s="205"/>
      <c r="SDP108" s="72"/>
      <c r="SDQ108" s="70"/>
      <c r="SDR108" s="73"/>
      <c r="SDS108" s="74"/>
      <c r="SDT108" s="74"/>
      <c r="SDU108" s="62"/>
      <c r="SDV108" s="75"/>
      <c r="SDW108" s="76"/>
      <c r="SDX108" s="216"/>
      <c r="SDY108" s="75"/>
      <c r="SDZ108" s="75"/>
      <c r="SEA108" s="204"/>
      <c r="SEB108" s="205"/>
      <c r="SEC108" s="72"/>
      <c r="SED108" s="70"/>
      <c r="SEE108" s="73"/>
      <c r="SEF108" s="74"/>
      <c r="SEG108" s="74"/>
      <c r="SEH108" s="62"/>
      <c r="SEI108" s="75"/>
      <c r="SEJ108" s="76"/>
      <c r="SEK108" s="216"/>
      <c r="SEL108" s="75"/>
      <c r="SEM108" s="75"/>
      <c r="SEN108" s="204"/>
      <c r="SEO108" s="205"/>
      <c r="SEP108" s="72"/>
      <c r="SEQ108" s="70"/>
      <c r="SER108" s="73"/>
      <c r="SES108" s="74"/>
      <c r="SET108" s="74"/>
      <c r="SEU108" s="62"/>
      <c r="SEV108" s="75"/>
      <c r="SEW108" s="76"/>
      <c r="SEX108" s="216"/>
      <c r="SEY108" s="75"/>
      <c r="SEZ108" s="75"/>
      <c r="SFA108" s="204"/>
      <c r="SFB108" s="205"/>
      <c r="SFC108" s="72"/>
      <c r="SFD108" s="70"/>
      <c r="SFE108" s="73"/>
      <c r="SFF108" s="74"/>
      <c r="SFG108" s="74"/>
      <c r="SFH108" s="62"/>
      <c r="SFI108" s="75"/>
      <c r="SFJ108" s="76"/>
      <c r="SFK108" s="216"/>
      <c r="SFL108" s="75"/>
      <c r="SFM108" s="75"/>
      <c r="SFN108" s="204"/>
      <c r="SFO108" s="205"/>
      <c r="SFP108" s="72"/>
      <c r="SFQ108" s="70"/>
      <c r="SFR108" s="73"/>
      <c r="SFS108" s="74"/>
      <c r="SFT108" s="74"/>
      <c r="SFU108" s="62"/>
      <c r="SFV108" s="75"/>
      <c r="SFW108" s="76"/>
      <c r="SFX108" s="216"/>
      <c r="SFY108" s="75"/>
      <c r="SFZ108" s="75"/>
      <c r="SGA108" s="204"/>
      <c r="SGB108" s="205"/>
      <c r="SGC108" s="72"/>
      <c r="SGD108" s="70"/>
      <c r="SGE108" s="73"/>
      <c r="SGF108" s="74"/>
      <c r="SGG108" s="74"/>
      <c r="SGH108" s="62"/>
      <c r="SGI108" s="75"/>
      <c r="SGJ108" s="76"/>
      <c r="SGK108" s="216"/>
      <c r="SGL108" s="75"/>
      <c r="SGM108" s="75"/>
      <c r="SGN108" s="204"/>
      <c r="SGO108" s="205"/>
      <c r="SGP108" s="72"/>
      <c r="SGQ108" s="70"/>
      <c r="SGR108" s="73"/>
      <c r="SGS108" s="74"/>
      <c r="SGT108" s="74"/>
      <c r="SGU108" s="62"/>
      <c r="SGV108" s="75"/>
      <c r="SGW108" s="76"/>
      <c r="SGX108" s="216"/>
      <c r="SGY108" s="75"/>
      <c r="SGZ108" s="75"/>
      <c r="SHA108" s="204"/>
      <c r="SHB108" s="205"/>
      <c r="SHC108" s="72"/>
      <c r="SHD108" s="70"/>
      <c r="SHE108" s="73"/>
      <c r="SHF108" s="74"/>
      <c r="SHG108" s="74"/>
      <c r="SHH108" s="62"/>
      <c r="SHI108" s="75"/>
      <c r="SHJ108" s="76"/>
      <c r="SHK108" s="216"/>
      <c r="SHL108" s="75"/>
      <c r="SHM108" s="75"/>
      <c r="SHN108" s="204"/>
      <c r="SHO108" s="205"/>
      <c r="SHP108" s="72"/>
      <c r="SHQ108" s="70"/>
      <c r="SHR108" s="73"/>
      <c r="SHS108" s="74"/>
      <c r="SHT108" s="74"/>
      <c r="SHU108" s="62"/>
      <c r="SHV108" s="75"/>
      <c r="SHW108" s="76"/>
      <c r="SHX108" s="216"/>
      <c r="SHY108" s="75"/>
      <c r="SHZ108" s="75"/>
      <c r="SIA108" s="204"/>
      <c r="SIB108" s="205"/>
      <c r="SIC108" s="72"/>
      <c r="SID108" s="70"/>
      <c r="SIE108" s="73"/>
      <c r="SIF108" s="74"/>
      <c r="SIG108" s="74"/>
      <c r="SIH108" s="62"/>
      <c r="SII108" s="75"/>
      <c r="SIJ108" s="76"/>
      <c r="SIK108" s="216"/>
      <c r="SIL108" s="75"/>
      <c r="SIM108" s="75"/>
      <c r="SIN108" s="204"/>
      <c r="SIO108" s="205"/>
      <c r="SIP108" s="72"/>
      <c r="SIQ108" s="70"/>
      <c r="SIR108" s="73"/>
      <c r="SIS108" s="74"/>
      <c r="SIT108" s="74"/>
      <c r="SIU108" s="62"/>
      <c r="SIV108" s="75"/>
      <c r="SIW108" s="76"/>
      <c r="SIX108" s="216"/>
      <c r="SIY108" s="75"/>
      <c r="SIZ108" s="75"/>
      <c r="SJA108" s="204"/>
      <c r="SJB108" s="205"/>
      <c r="SJC108" s="72"/>
      <c r="SJD108" s="70"/>
      <c r="SJE108" s="73"/>
      <c r="SJF108" s="74"/>
      <c r="SJG108" s="74"/>
      <c r="SJH108" s="62"/>
      <c r="SJI108" s="75"/>
      <c r="SJJ108" s="76"/>
      <c r="SJK108" s="216"/>
      <c r="SJL108" s="75"/>
      <c r="SJM108" s="75"/>
      <c r="SJN108" s="204"/>
      <c r="SJO108" s="205"/>
      <c r="SJP108" s="72"/>
      <c r="SJQ108" s="70"/>
      <c r="SJR108" s="73"/>
      <c r="SJS108" s="74"/>
      <c r="SJT108" s="74"/>
      <c r="SJU108" s="62"/>
      <c r="SJV108" s="75"/>
      <c r="SJW108" s="76"/>
      <c r="SJX108" s="216"/>
      <c r="SJY108" s="75"/>
      <c r="SJZ108" s="75"/>
      <c r="SKA108" s="204"/>
      <c r="SKB108" s="205"/>
      <c r="SKC108" s="72"/>
      <c r="SKD108" s="70"/>
      <c r="SKE108" s="73"/>
      <c r="SKF108" s="74"/>
      <c r="SKG108" s="74"/>
      <c r="SKH108" s="62"/>
      <c r="SKI108" s="75"/>
      <c r="SKJ108" s="76"/>
      <c r="SKK108" s="216"/>
      <c r="SKL108" s="75"/>
      <c r="SKM108" s="75"/>
      <c r="SKN108" s="204"/>
      <c r="SKO108" s="205"/>
      <c r="SKP108" s="72"/>
      <c r="SKQ108" s="70"/>
      <c r="SKR108" s="73"/>
      <c r="SKS108" s="74"/>
      <c r="SKT108" s="74"/>
      <c r="SKU108" s="62"/>
      <c r="SKV108" s="75"/>
      <c r="SKW108" s="76"/>
      <c r="SKX108" s="216"/>
      <c r="SKY108" s="75"/>
      <c r="SKZ108" s="75"/>
      <c r="SLA108" s="204"/>
      <c r="SLB108" s="205"/>
      <c r="SLC108" s="72"/>
      <c r="SLD108" s="70"/>
      <c r="SLE108" s="73"/>
      <c r="SLF108" s="74"/>
      <c r="SLG108" s="74"/>
      <c r="SLH108" s="62"/>
      <c r="SLI108" s="75"/>
      <c r="SLJ108" s="76"/>
      <c r="SLK108" s="216"/>
      <c r="SLL108" s="75"/>
      <c r="SLM108" s="75"/>
      <c r="SLN108" s="204"/>
      <c r="SLO108" s="205"/>
      <c r="SLP108" s="72"/>
      <c r="SLQ108" s="70"/>
      <c r="SLR108" s="73"/>
      <c r="SLS108" s="74"/>
      <c r="SLT108" s="74"/>
      <c r="SLU108" s="62"/>
      <c r="SLV108" s="75"/>
      <c r="SLW108" s="76"/>
      <c r="SLX108" s="216"/>
      <c r="SLY108" s="75"/>
      <c r="SLZ108" s="75"/>
      <c r="SMA108" s="204"/>
      <c r="SMB108" s="205"/>
      <c r="SMC108" s="72"/>
      <c r="SMD108" s="70"/>
      <c r="SME108" s="73"/>
      <c r="SMF108" s="74"/>
      <c r="SMG108" s="74"/>
      <c r="SMH108" s="62"/>
      <c r="SMI108" s="75"/>
      <c r="SMJ108" s="76"/>
      <c r="SMK108" s="216"/>
      <c r="SML108" s="75"/>
      <c r="SMM108" s="75"/>
      <c r="SMN108" s="204"/>
      <c r="SMO108" s="205"/>
      <c r="SMP108" s="72"/>
      <c r="SMQ108" s="70"/>
      <c r="SMR108" s="73"/>
      <c r="SMS108" s="74"/>
      <c r="SMT108" s="74"/>
      <c r="SMU108" s="62"/>
      <c r="SMV108" s="75"/>
      <c r="SMW108" s="76"/>
      <c r="SMX108" s="216"/>
      <c r="SMY108" s="75"/>
      <c r="SMZ108" s="75"/>
      <c r="SNA108" s="204"/>
      <c r="SNB108" s="205"/>
      <c r="SNC108" s="72"/>
      <c r="SND108" s="70"/>
      <c r="SNE108" s="73"/>
      <c r="SNF108" s="74"/>
      <c r="SNG108" s="74"/>
      <c r="SNH108" s="62"/>
      <c r="SNI108" s="75"/>
      <c r="SNJ108" s="76"/>
      <c r="SNK108" s="216"/>
      <c r="SNL108" s="75"/>
      <c r="SNM108" s="75"/>
      <c r="SNN108" s="204"/>
      <c r="SNO108" s="205"/>
      <c r="SNP108" s="72"/>
      <c r="SNQ108" s="70"/>
      <c r="SNR108" s="73"/>
      <c r="SNS108" s="74"/>
      <c r="SNT108" s="74"/>
      <c r="SNU108" s="62"/>
      <c r="SNV108" s="75"/>
      <c r="SNW108" s="76"/>
      <c r="SNX108" s="216"/>
      <c r="SNY108" s="75"/>
      <c r="SNZ108" s="75"/>
      <c r="SOA108" s="204"/>
      <c r="SOB108" s="205"/>
      <c r="SOC108" s="72"/>
      <c r="SOD108" s="70"/>
      <c r="SOE108" s="73"/>
      <c r="SOF108" s="74"/>
      <c r="SOG108" s="74"/>
      <c r="SOH108" s="62"/>
      <c r="SOI108" s="75"/>
      <c r="SOJ108" s="76"/>
      <c r="SOK108" s="216"/>
      <c r="SOL108" s="75"/>
      <c r="SOM108" s="75"/>
      <c r="SON108" s="204"/>
      <c r="SOO108" s="205"/>
      <c r="SOP108" s="72"/>
      <c r="SOQ108" s="70"/>
      <c r="SOR108" s="73"/>
      <c r="SOS108" s="74"/>
      <c r="SOT108" s="74"/>
      <c r="SOU108" s="62"/>
      <c r="SOV108" s="75"/>
      <c r="SOW108" s="76"/>
      <c r="SOX108" s="216"/>
      <c r="SOY108" s="75"/>
      <c r="SOZ108" s="75"/>
      <c r="SPA108" s="204"/>
      <c r="SPB108" s="205"/>
      <c r="SPC108" s="72"/>
      <c r="SPD108" s="70"/>
      <c r="SPE108" s="73"/>
      <c r="SPF108" s="74"/>
      <c r="SPG108" s="74"/>
      <c r="SPH108" s="62"/>
      <c r="SPI108" s="75"/>
      <c r="SPJ108" s="76"/>
      <c r="SPK108" s="216"/>
      <c r="SPL108" s="75"/>
      <c r="SPM108" s="75"/>
      <c r="SPN108" s="204"/>
      <c r="SPO108" s="205"/>
      <c r="SPP108" s="72"/>
      <c r="SPQ108" s="70"/>
      <c r="SPR108" s="73"/>
      <c r="SPS108" s="74"/>
      <c r="SPT108" s="74"/>
      <c r="SPU108" s="62"/>
      <c r="SPV108" s="75"/>
      <c r="SPW108" s="76"/>
      <c r="SPX108" s="216"/>
      <c r="SPY108" s="75"/>
      <c r="SPZ108" s="75"/>
      <c r="SQA108" s="204"/>
      <c r="SQB108" s="205"/>
      <c r="SQC108" s="72"/>
      <c r="SQD108" s="70"/>
      <c r="SQE108" s="73"/>
      <c r="SQF108" s="74"/>
      <c r="SQG108" s="74"/>
      <c r="SQH108" s="62"/>
      <c r="SQI108" s="75"/>
      <c r="SQJ108" s="76"/>
      <c r="SQK108" s="216"/>
      <c r="SQL108" s="75"/>
      <c r="SQM108" s="75"/>
      <c r="SQN108" s="204"/>
      <c r="SQO108" s="205"/>
      <c r="SQP108" s="72"/>
      <c r="SQQ108" s="70"/>
      <c r="SQR108" s="73"/>
      <c r="SQS108" s="74"/>
      <c r="SQT108" s="74"/>
      <c r="SQU108" s="62"/>
      <c r="SQV108" s="75"/>
      <c r="SQW108" s="76"/>
      <c r="SQX108" s="216"/>
      <c r="SQY108" s="75"/>
      <c r="SQZ108" s="75"/>
      <c r="SRA108" s="204"/>
      <c r="SRB108" s="205"/>
      <c r="SRC108" s="72"/>
      <c r="SRD108" s="70"/>
      <c r="SRE108" s="73"/>
      <c r="SRF108" s="74"/>
      <c r="SRG108" s="74"/>
      <c r="SRH108" s="62"/>
      <c r="SRI108" s="75"/>
      <c r="SRJ108" s="76"/>
      <c r="SRK108" s="216"/>
      <c r="SRL108" s="75"/>
      <c r="SRM108" s="75"/>
      <c r="SRN108" s="204"/>
      <c r="SRO108" s="205"/>
      <c r="SRP108" s="72"/>
      <c r="SRQ108" s="70"/>
      <c r="SRR108" s="73"/>
      <c r="SRS108" s="74"/>
      <c r="SRT108" s="74"/>
      <c r="SRU108" s="62"/>
      <c r="SRV108" s="75"/>
      <c r="SRW108" s="76"/>
      <c r="SRX108" s="216"/>
      <c r="SRY108" s="75"/>
      <c r="SRZ108" s="75"/>
      <c r="SSA108" s="204"/>
      <c r="SSB108" s="205"/>
      <c r="SSC108" s="72"/>
      <c r="SSD108" s="70"/>
      <c r="SSE108" s="73"/>
      <c r="SSF108" s="74"/>
      <c r="SSG108" s="74"/>
      <c r="SSH108" s="62"/>
      <c r="SSI108" s="75"/>
      <c r="SSJ108" s="76"/>
      <c r="SSK108" s="216"/>
      <c r="SSL108" s="75"/>
      <c r="SSM108" s="75"/>
      <c r="SSN108" s="204"/>
      <c r="SSO108" s="205"/>
      <c r="SSP108" s="72"/>
      <c r="SSQ108" s="70"/>
      <c r="SSR108" s="73"/>
      <c r="SSS108" s="74"/>
      <c r="SST108" s="74"/>
      <c r="SSU108" s="62"/>
      <c r="SSV108" s="75"/>
      <c r="SSW108" s="76"/>
      <c r="SSX108" s="216"/>
      <c r="SSY108" s="75"/>
      <c r="SSZ108" s="75"/>
      <c r="STA108" s="204"/>
      <c r="STB108" s="205"/>
      <c r="STC108" s="72"/>
      <c r="STD108" s="70"/>
      <c r="STE108" s="73"/>
      <c r="STF108" s="74"/>
      <c r="STG108" s="74"/>
      <c r="STH108" s="62"/>
      <c r="STI108" s="75"/>
      <c r="STJ108" s="76"/>
      <c r="STK108" s="216"/>
      <c r="STL108" s="75"/>
      <c r="STM108" s="75"/>
      <c r="STN108" s="204"/>
      <c r="STO108" s="205"/>
      <c r="STP108" s="72"/>
      <c r="STQ108" s="70"/>
      <c r="STR108" s="73"/>
      <c r="STS108" s="74"/>
      <c r="STT108" s="74"/>
      <c r="STU108" s="62"/>
      <c r="STV108" s="75"/>
      <c r="STW108" s="76"/>
      <c r="STX108" s="216"/>
      <c r="STY108" s="75"/>
      <c r="STZ108" s="75"/>
      <c r="SUA108" s="204"/>
      <c r="SUB108" s="205"/>
      <c r="SUC108" s="72"/>
      <c r="SUD108" s="70"/>
      <c r="SUE108" s="73"/>
      <c r="SUF108" s="74"/>
      <c r="SUG108" s="74"/>
      <c r="SUH108" s="62"/>
      <c r="SUI108" s="75"/>
      <c r="SUJ108" s="76"/>
      <c r="SUK108" s="216"/>
      <c r="SUL108" s="75"/>
      <c r="SUM108" s="75"/>
      <c r="SUN108" s="204"/>
      <c r="SUO108" s="205"/>
      <c r="SUP108" s="72"/>
      <c r="SUQ108" s="70"/>
      <c r="SUR108" s="73"/>
      <c r="SUS108" s="74"/>
      <c r="SUT108" s="74"/>
      <c r="SUU108" s="62"/>
      <c r="SUV108" s="75"/>
      <c r="SUW108" s="76"/>
      <c r="SUX108" s="216"/>
      <c r="SUY108" s="75"/>
      <c r="SUZ108" s="75"/>
      <c r="SVA108" s="204"/>
      <c r="SVB108" s="205"/>
      <c r="SVC108" s="72"/>
      <c r="SVD108" s="70"/>
      <c r="SVE108" s="73"/>
      <c r="SVF108" s="74"/>
      <c r="SVG108" s="74"/>
      <c r="SVH108" s="62"/>
      <c r="SVI108" s="75"/>
      <c r="SVJ108" s="76"/>
      <c r="SVK108" s="216"/>
      <c r="SVL108" s="75"/>
      <c r="SVM108" s="75"/>
      <c r="SVN108" s="204"/>
      <c r="SVO108" s="205"/>
      <c r="SVP108" s="72"/>
      <c r="SVQ108" s="70"/>
      <c r="SVR108" s="73"/>
      <c r="SVS108" s="74"/>
      <c r="SVT108" s="74"/>
      <c r="SVU108" s="62"/>
      <c r="SVV108" s="75"/>
      <c r="SVW108" s="76"/>
      <c r="SVX108" s="216"/>
      <c r="SVY108" s="75"/>
      <c r="SVZ108" s="75"/>
      <c r="SWA108" s="204"/>
      <c r="SWB108" s="205"/>
      <c r="SWC108" s="72"/>
      <c r="SWD108" s="70"/>
      <c r="SWE108" s="73"/>
      <c r="SWF108" s="74"/>
      <c r="SWG108" s="74"/>
      <c r="SWH108" s="62"/>
      <c r="SWI108" s="75"/>
      <c r="SWJ108" s="76"/>
      <c r="SWK108" s="216"/>
      <c r="SWL108" s="75"/>
      <c r="SWM108" s="75"/>
      <c r="SWN108" s="204"/>
      <c r="SWO108" s="205"/>
      <c r="SWP108" s="72"/>
      <c r="SWQ108" s="70"/>
      <c r="SWR108" s="73"/>
      <c r="SWS108" s="74"/>
      <c r="SWT108" s="74"/>
      <c r="SWU108" s="62"/>
      <c r="SWV108" s="75"/>
      <c r="SWW108" s="76"/>
      <c r="SWX108" s="216"/>
      <c r="SWY108" s="75"/>
      <c r="SWZ108" s="75"/>
      <c r="SXA108" s="204"/>
      <c r="SXB108" s="205"/>
      <c r="SXC108" s="72"/>
      <c r="SXD108" s="70"/>
      <c r="SXE108" s="73"/>
      <c r="SXF108" s="74"/>
      <c r="SXG108" s="74"/>
      <c r="SXH108" s="62"/>
      <c r="SXI108" s="75"/>
      <c r="SXJ108" s="76"/>
      <c r="SXK108" s="216"/>
      <c r="SXL108" s="75"/>
      <c r="SXM108" s="75"/>
      <c r="SXN108" s="204"/>
      <c r="SXO108" s="205"/>
      <c r="SXP108" s="72"/>
      <c r="SXQ108" s="70"/>
      <c r="SXR108" s="73"/>
      <c r="SXS108" s="74"/>
      <c r="SXT108" s="74"/>
      <c r="SXU108" s="62"/>
      <c r="SXV108" s="75"/>
      <c r="SXW108" s="76"/>
      <c r="SXX108" s="216"/>
      <c r="SXY108" s="75"/>
      <c r="SXZ108" s="75"/>
      <c r="SYA108" s="204"/>
      <c r="SYB108" s="205"/>
      <c r="SYC108" s="72"/>
      <c r="SYD108" s="70"/>
      <c r="SYE108" s="73"/>
      <c r="SYF108" s="74"/>
      <c r="SYG108" s="74"/>
      <c r="SYH108" s="62"/>
      <c r="SYI108" s="75"/>
      <c r="SYJ108" s="76"/>
      <c r="SYK108" s="216"/>
      <c r="SYL108" s="75"/>
      <c r="SYM108" s="75"/>
      <c r="SYN108" s="204"/>
      <c r="SYO108" s="205"/>
      <c r="SYP108" s="72"/>
      <c r="SYQ108" s="70"/>
      <c r="SYR108" s="73"/>
      <c r="SYS108" s="74"/>
      <c r="SYT108" s="74"/>
      <c r="SYU108" s="62"/>
      <c r="SYV108" s="75"/>
      <c r="SYW108" s="76"/>
      <c r="SYX108" s="216"/>
      <c r="SYY108" s="75"/>
      <c r="SYZ108" s="75"/>
      <c r="SZA108" s="204"/>
      <c r="SZB108" s="205"/>
      <c r="SZC108" s="72"/>
      <c r="SZD108" s="70"/>
      <c r="SZE108" s="73"/>
      <c r="SZF108" s="74"/>
      <c r="SZG108" s="74"/>
      <c r="SZH108" s="62"/>
      <c r="SZI108" s="75"/>
      <c r="SZJ108" s="76"/>
      <c r="SZK108" s="216"/>
      <c r="SZL108" s="75"/>
      <c r="SZM108" s="75"/>
      <c r="SZN108" s="204"/>
      <c r="SZO108" s="205"/>
      <c r="SZP108" s="72"/>
      <c r="SZQ108" s="70"/>
      <c r="SZR108" s="73"/>
      <c r="SZS108" s="74"/>
      <c r="SZT108" s="74"/>
      <c r="SZU108" s="62"/>
      <c r="SZV108" s="75"/>
      <c r="SZW108" s="76"/>
      <c r="SZX108" s="216"/>
      <c r="SZY108" s="75"/>
      <c r="SZZ108" s="75"/>
      <c r="TAA108" s="204"/>
      <c r="TAB108" s="205"/>
      <c r="TAC108" s="72"/>
      <c r="TAD108" s="70"/>
      <c r="TAE108" s="73"/>
      <c r="TAF108" s="74"/>
      <c r="TAG108" s="74"/>
      <c r="TAH108" s="62"/>
      <c r="TAI108" s="75"/>
      <c r="TAJ108" s="76"/>
      <c r="TAK108" s="216"/>
      <c r="TAL108" s="75"/>
      <c r="TAM108" s="75"/>
      <c r="TAN108" s="204"/>
      <c r="TAO108" s="205"/>
      <c r="TAP108" s="72"/>
      <c r="TAQ108" s="70"/>
      <c r="TAR108" s="73"/>
      <c r="TAS108" s="74"/>
      <c r="TAT108" s="74"/>
      <c r="TAU108" s="62"/>
      <c r="TAV108" s="75"/>
      <c r="TAW108" s="76"/>
      <c r="TAX108" s="216"/>
      <c r="TAY108" s="75"/>
      <c r="TAZ108" s="75"/>
      <c r="TBA108" s="204"/>
      <c r="TBB108" s="205"/>
      <c r="TBC108" s="72"/>
      <c r="TBD108" s="70"/>
      <c r="TBE108" s="73"/>
      <c r="TBF108" s="74"/>
      <c r="TBG108" s="74"/>
      <c r="TBH108" s="62"/>
      <c r="TBI108" s="75"/>
      <c r="TBJ108" s="76"/>
      <c r="TBK108" s="216"/>
      <c r="TBL108" s="75"/>
      <c r="TBM108" s="75"/>
      <c r="TBN108" s="204"/>
      <c r="TBO108" s="205"/>
      <c r="TBP108" s="72"/>
      <c r="TBQ108" s="70"/>
      <c r="TBR108" s="73"/>
      <c r="TBS108" s="74"/>
      <c r="TBT108" s="74"/>
      <c r="TBU108" s="62"/>
      <c r="TBV108" s="75"/>
      <c r="TBW108" s="76"/>
      <c r="TBX108" s="216"/>
      <c r="TBY108" s="75"/>
      <c r="TBZ108" s="75"/>
      <c r="TCA108" s="204"/>
      <c r="TCB108" s="205"/>
      <c r="TCC108" s="72"/>
      <c r="TCD108" s="70"/>
      <c r="TCE108" s="73"/>
      <c r="TCF108" s="74"/>
      <c r="TCG108" s="74"/>
      <c r="TCH108" s="62"/>
      <c r="TCI108" s="75"/>
      <c r="TCJ108" s="76"/>
      <c r="TCK108" s="216"/>
      <c r="TCL108" s="75"/>
      <c r="TCM108" s="75"/>
      <c r="TCN108" s="204"/>
      <c r="TCO108" s="205"/>
      <c r="TCP108" s="72"/>
      <c r="TCQ108" s="70"/>
      <c r="TCR108" s="73"/>
      <c r="TCS108" s="74"/>
      <c r="TCT108" s="74"/>
      <c r="TCU108" s="62"/>
      <c r="TCV108" s="75"/>
      <c r="TCW108" s="76"/>
      <c r="TCX108" s="216"/>
      <c r="TCY108" s="75"/>
      <c r="TCZ108" s="75"/>
      <c r="TDA108" s="204"/>
      <c r="TDB108" s="205"/>
      <c r="TDC108" s="72"/>
      <c r="TDD108" s="70"/>
      <c r="TDE108" s="73"/>
      <c r="TDF108" s="74"/>
      <c r="TDG108" s="74"/>
      <c r="TDH108" s="62"/>
      <c r="TDI108" s="75"/>
      <c r="TDJ108" s="76"/>
      <c r="TDK108" s="216"/>
      <c r="TDL108" s="75"/>
      <c r="TDM108" s="75"/>
      <c r="TDN108" s="204"/>
      <c r="TDO108" s="205"/>
      <c r="TDP108" s="72"/>
      <c r="TDQ108" s="70"/>
      <c r="TDR108" s="73"/>
      <c r="TDS108" s="74"/>
      <c r="TDT108" s="74"/>
      <c r="TDU108" s="62"/>
      <c r="TDV108" s="75"/>
      <c r="TDW108" s="76"/>
      <c r="TDX108" s="216"/>
      <c r="TDY108" s="75"/>
      <c r="TDZ108" s="75"/>
      <c r="TEA108" s="204"/>
      <c r="TEB108" s="205"/>
      <c r="TEC108" s="72"/>
      <c r="TED108" s="70"/>
      <c r="TEE108" s="73"/>
      <c r="TEF108" s="74"/>
      <c r="TEG108" s="74"/>
      <c r="TEH108" s="62"/>
      <c r="TEI108" s="75"/>
      <c r="TEJ108" s="76"/>
      <c r="TEK108" s="216"/>
      <c r="TEL108" s="75"/>
      <c r="TEM108" s="75"/>
      <c r="TEN108" s="204"/>
      <c r="TEO108" s="205"/>
      <c r="TEP108" s="72"/>
      <c r="TEQ108" s="70"/>
      <c r="TER108" s="73"/>
      <c r="TES108" s="74"/>
      <c r="TET108" s="74"/>
      <c r="TEU108" s="62"/>
      <c r="TEV108" s="75"/>
      <c r="TEW108" s="76"/>
      <c r="TEX108" s="216"/>
      <c r="TEY108" s="75"/>
      <c r="TEZ108" s="75"/>
      <c r="TFA108" s="204"/>
      <c r="TFB108" s="205"/>
      <c r="TFC108" s="72"/>
      <c r="TFD108" s="70"/>
      <c r="TFE108" s="73"/>
      <c r="TFF108" s="74"/>
      <c r="TFG108" s="74"/>
      <c r="TFH108" s="62"/>
      <c r="TFI108" s="75"/>
      <c r="TFJ108" s="76"/>
      <c r="TFK108" s="216"/>
      <c r="TFL108" s="75"/>
      <c r="TFM108" s="75"/>
      <c r="TFN108" s="204"/>
      <c r="TFO108" s="205"/>
      <c r="TFP108" s="72"/>
      <c r="TFQ108" s="70"/>
      <c r="TFR108" s="73"/>
      <c r="TFS108" s="74"/>
      <c r="TFT108" s="74"/>
      <c r="TFU108" s="62"/>
      <c r="TFV108" s="75"/>
      <c r="TFW108" s="76"/>
      <c r="TFX108" s="216"/>
      <c r="TFY108" s="75"/>
      <c r="TFZ108" s="75"/>
      <c r="TGA108" s="204"/>
      <c r="TGB108" s="205"/>
      <c r="TGC108" s="72"/>
      <c r="TGD108" s="70"/>
      <c r="TGE108" s="73"/>
      <c r="TGF108" s="74"/>
      <c r="TGG108" s="74"/>
      <c r="TGH108" s="62"/>
      <c r="TGI108" s="75"/>
      <c r="TGJ108" s="76"/>
      <c r="TGK108" s="216"/>
      <c r="TGL108" s="75"/>
      <c r="TGM108" s="75"/>
      <c r="TGN108" s="204"/>
      <c r="TGO108" s="205"/>
      <c r="TGP108" s="72"/>
      <c r="TGQ108" s="70"/>
      <c r="TGR108" s="73"/>
      <c r="TGS108" s="74"/>
      <c r="TGT108" s="74"/>
      <c r="TGU108" s="62"/>
      <c r="TGV108" s="75"/>
      <c r="TGW108" s="76"/>
      <c r="TGX108" s="216"/>
      <c r="TGY108" s="75"/>
      <c r="TGZ108" s="75"/>
      <c r="THA108" s="204"/>
      <c r="THB108" s="205"/>
      <c r="THC108" s="72"/>
      <c r="THD108" s="70"/>
      <c r="THE108" s="73"/>
      <c r="THF108" s="74"/>
      <c r="THG108" s="74"/>
      <c r="THH108" s="62"/>
      <c r="THI108" s="75"/>
      <c r="THJ108" s="76"/>
      <c r="THK108" s="216"/>
      <c r="THL108" s="75"/>
      <c r="THM108" s="75"/>
      <c r="THN108" s="204"/>
      <c r="THO108" s="205"/>
      <c r="THP108" s="72"/>
      <c r="THQ108" s="70"/>
      <c r="THR108" s="73"/>
      <c r="THS108" s="74"/>
      <c r="THT108" s="74"/>
      <c r="THU108" s="62"/>
      <c r="THV108" s="75"/>
      <c r="THW108" s="76"/>
      <c r="THX108" s="216"/>
      <c r="THY108" s="75"/>
      <c r="THZ108" s="75"/>
      <c r="TIA108" s="204"/>
      <c r="TIB108" s="205"/>
      <c r="TIC108" s="72"/>
      <c r="TID108" s="70"/>
      <c r="TIE108" s="73"/>
      <c r="TIF108" s="74"/>
      <c r="TIG108" s="74"/>
      <c r="TIH108" s="62"/>
      <c r="TII108" s="75"/>
      <c r="TIJ108" s="76"/>
      <c r="TIK108" s="216"/>
      <c r="TIL108" s="75"/>
      <c r="TIM108" s="75"/>
      <c r="TIN108" s="204"/>
      <c r="TIO108" s="205"/>
      <c r="TIP108" s="72"/>
      <c r="TIQ108" s="70"/>
      <c r="TIR108" s="73"/>
      <c r="TIS108" s="74"/>
      <c r="TIT108" s="74"/>
      <c r="TIU108" s="62"/>
      <c r="TIV108" s="75"/>
      <c r="TIW108" s="76"/>
      <c r="TIX108" s="216"/>
      <c r="TIY108" s="75"/>
      <c r="TIZ108" s="75"/>
      <c r="TJA108" s="204"/>
      <c r="TJB108" s="205"/>
      <c r="TJC108" s="72"/>
      <c r="TJD108" s="70"/>
      <c r="TJE108" s="73"/>
      <c r="TJF108" s="74"/>
      <c r="TJG108" s="74"/>
      <c r="TJH108" s="62"/>
      <c r="TJI108" s="75"/>
      <c r="TJJ108" s="76"/>
      <c r="TJK108" s="216"/>
      <c r="TJL108" s="75"/>
      <c r="TJM108" s="75"/>
      <c r="TJN108" s="204"/>
      <c r="TJO108" s="205"/>
      <c r="TJP108" s="72"/>
      <c r="TJQ108" s="70"/>
      <c r="TJR108" s="73"/>
      <c r="TJS108" s="74"/>
      <c r="TJT108" s="74"/>
      <c r="TJU108" s="62"/>
      <c r="TJV108" s="75"/>
      <c r="TJW108" s="76"/>
      <c r="TJX108" s="216"/>
      <c r="TJY108" s="75"/>
      <c r="TJZ108" s="75"/>
      <c r="TKA108" s="204"/>
      <c r="TKB108" s="205"/>
      <c r="TKC108" s="72"/>
      <c r="TKD108" s="70"/>
      <c r="TKE108" s="73"/>
      <c r="TKF108" s="74"/>
      <c r="TKG108" s="74"/>
      <c r="TKH108" s="62"/>
      <c r="TKI108" s="75"/>
      <c r="TKJ108" s="76"/>
      <c r="TKK108" s="216"/>
      <c r="TKL108" s="75"/>
      <c r="TKM108" s="75"/>
      <c r="TKN108" s="204"/>
      <c r="TKO108" s="205"/>
      <c r="TKP108" s="72"/>
      <c r="TKQ108" s="70"/>
      <c r="TKR108" s="73"/>
      <c r="TKS108" s="74"/>
      <c r="TKT108" s="74"/>
      <c r="TKU108" s="62"/>
      <c r="TKV108" s="75"/>
      <c r="TKW108" s="76"/>
      <c r="TKX108" s="216"/>
      <c r="TKY108" s="75"/>
      <c r="TKZ108" s="75"/>
      <c r="TLA108" s="204"/>
      <c r="TLB108" s="205"/>
      <c r="TLC108" s="72"/>
      <c r="TLD108" s="70"/>
      <c r="TLE108" s="73"/>
      <c r="TLF108" s="74"/>
      <c r="TLG108" s="74"/>
      <c r="TLH108" s="62"/>
      <c r="TLI108" s="75"/>
      <c r="TLJ108" s="76"/>
      <c r="TLK108" s="216"/>
      <c r="TLL108" s="75"/>
      <c r="TLM108" s="75"/>
      <c r="TLN108" s="204"/>
      <c r="TLO108" s="205"/>
      <c r="TLP108" s="72"/>
      <c r="TLQ108" s="70"/>
      <c r="TLR108" s="73"/>
      <c r="TLS108" s="74"/>
      <c r="TLT108" s="74"/>
      <c r="TLU108" s="62"/>
      <c r="TLV108" s="75"/>
      <c r="TLW108" s="76"/>
      <c r="TLX108" s="216"/>
      <c r="TLY108" s="75"/>
      <c r="TLZ108" s="75"/>
      <c r="TMA108" s="204"/>
      <c r="TMB108" s="205"/>
      <c r="TMC108" s="72"/>
      <c r="TMD108" s="70"/>
      <c r="TME108" s="73"/>
      <c r="TMF108" s="74"/>
      <c r="TMG108" s="74"/>
      <c r="TMH108" s="62"/>
      <c r="TMI108" s="75"/>
      <c r="TMJ108" s="76"/>
      <c r="TMK108" s="216"/>
      <c r="TML108" s="75"/>
      <c r="TMM108" s="75"/>
      <c r="TMN108" s="204"/>
      <c r="TMO108" s="205"/>
      <c r="TMP108" s="72"/>
      <c r="TMQ108" s="70"/>
      <c r="TMR108" s="73"/>
      <c r="TMS108" s="74"/>
      <c r="TMT108" s="74"/>
      <c r="TMU108" s="62"/>
      <c r="TMV108" s="75"/>
      <c r="TMW108" s="76"/>
      <c r="TMX108" s="216"/>
      <c r="TMY108" s="75"/>
      <c r="TMZ108" s="75"/>
      <c r="TNA108" s="204"/>
      <c r="TNB108" s="205"/>
      <c r="TNC108" s="72"/>
      <c r="TND108" s="70"/>
      <c r="TNE108" s="73"/>
      <c r="TNF108" s="74"/>
      <c r="TNG108" s="74"/>
      <c r="TNH108" s="62"/>
      <c r="TNI108" s="75"/>
      <c r="TNJ108" s="76"/>
      <c r="TNK108" s="216"/>
      <c r="TNL108" s="75"/>
      <c r="TNM108" s="75"/>
      <c r="TNN108" s="204"/>
      <c r="TNO108" s="205"/>
      <c r="TNP108" s="72"/>
      <c r="TNQ108" s="70"/>
      <c r="TNR108" s="73"/>
      <c r="TNS108" s="74"/>
      <c r="TNT108" s="74"/>
      <c r="TNU108" s="62"/>
      <c r="TNV108" s="75"/>
      <c r="TNW108" s="76"/>
      <c r="TNX108" s="216"/>
      <c r="TNY108" s="75"/>
      <c r="TNZ108" s="75"/>
      <c r="TOA108" s="204"/>
      <c r="TOB108" s="205"/>
      <c r="TOC108" s="72"/>
      <c r="TOD108" s="70"/>
      <c r="TOE108" s="73"/>
      <c r="TOF108" s="74"/>
      <c r="TOG108" s="74"/>
      <c r="TOH108" s="62"/>
      <c r="TOI108" s="75"/>
      <c r="TOJ108" s="76"/>
      <c r="TOK108" s="216"/>
      <c r="TOL108" s="75"/>
      <c r="TOM108" s="75"/>
      <c r="TON108" s="204"/>
      <c r="TOO108" s="205"/>
      <c r="TOP108" s="72"/>
      <c r="TOQ108" s="70"/>
      <c r="TOR108" s="73"/>
      <c r="TOS108" s="74"/>
      <c r="TOT108" s="74"/>
      <c r="TOU108" s="62"/>
      <c r="TOV108" s="75"/>
      <c r="TOW108" s="76"/>
      <c r="TOX108" s="216"/>
      <c r="TOY108" s="75"/>
      <c r="TOZ108" s="75"/>
      <c r="TPA108" s="204"/>
      <c r="TPB108" s="205"/>
      <c r="TPC108" s="72"/>
      <c r="TPD108" s="70"/>
      <c r="TPE108" s="73"/>
      <c r="TPF108" s="74"/>
      <c r="TPG108" s="74"/>
      <c r="TPH108" s="62"/>
      <c r="TPI108" s="75"/>
      <c r="TPJ108" s="76"/>
      <c r="TPK108" s="216"/>
      <c r="TPL108" s="75"/>
      <c r="TPM108" s="75"/>
      <c r="TPN108" s="204"/>
      <c r="TPO108" s="205"/>
      <c r="TPP108" s="72"/>
      <c r="TPQ108" s="70"/>
      <c r="TPR108" s="73"/>
      <c r="TPS108" s="74"/>
      <c r="TPT108" s="74"/>
      <c r="TPU108" s="62"/>
      <c r="TPV108" s="75"/>
      <c r="TPW108" s="76"/>
      <c r="TPX108" s="216"/>
      <c r="TPY108" s="75"/>
      <c r="TPZ108" s="75"/>
      <c r="TQA108" s="204"/>
      <c r="TQB108" s="205"/>
      <c r="TQC108" s="72"/>
      <c r="TQD108" s="70"/>
      <c r="TQE108" s="73"/>
      <c r="TQF108" s="74"/>
      <c r="TQG108" s="74"/>
      <c r="TQH108" s="62"/>
      <c r="TQI108" s="75"/>
      <c r="TQJ108" s="76"/>
      <c r="TQK108" s="216"/>
      <c r="TQL108" s="75"/>
      <c r="TQM108" s="75"/>
      <c r="TQN108" s="204"/>
      <c r="TQO108" s="205"/>
      <c r="TQP108" s="72"/>
      <c r="TQQ108" s="70"/>
      <c r="TQR108" s="73"/>
      <c r="TQS108" s="74"/>
      <c r="TQT108" s="74"/>
      <c r="TQU108" s="62"/>
      <c r="TQV108" s="75"/>
      <c r="TQW108" s="76"/>
      <c r="TQX108" s="216"/>
      <c r="TQY108" s="75"/>
      <c r="TQZ108" s="75"/>
      <c r="TRA108" s="204"/>
      <c r="TRB108" s="205"/>
      <c r="TRC108" s="72"/>
      <c r="TRD108" s="70"/>
      <c r="TRE108" s="73"/>
      <c r="TRF108" s="74"/>
      <c r="TRG108" s="74"/>
      <c r="TRH108" s="62"/>
      <c r="TRI108" s="75"/>
      <c r="TRJ108" s="76"/>
      <c r="TRK108" s="216"/>
      <c r="TRL108" s="75"/>
      <c r="TRM108" s="75"/>
      <c r="TRN108" s="204"/>
      <c r="TRO108" s="205"/>
      <c r="TRP108" s="72"/>
      <c r="TRQ108" s="70"/>
      <c r="TRR108" s="73"/>
      <c r="TRS108" s="74"/>
      <c r="TRT108" s="74"/>
      <c r="TRU108" s="62"/>
      <c r="TRV108" s="75"/>
      <c r="TRW108" s="76"/>
      <c r="TRX108" s="216"/>
      <c r="TRY108" s="75"/>
      <c r="TRZ108" s="75"/>
      <c r="TSA108" s="204"/>
      <c r="TSB108" s="205"/>
      <c r="TSC108" s="72"/>
      <c r="TSD108" s="70"/>
      <c r="TSE108" s="73"/>
      <c r="TSF108" s="74"/>
      <c r="TSG108" s="74"/>
      <c r="TSH108" s="62"/>
      <c r="TSI108" s="75"/>
      <c r="TSJ108" s="76"/>
      <c r="TSK108" s="216"/>
      <c r="TSL108" s="75"/>
      <c r="TSM108" s="75"/>
      <c r="TSN108" s="204"/>
      <c r="TSO108" s="205"/>
      <c r="TSP108" s="72"/>
      <c r="TSQ108" s="70"/>
      <c r="TSR108" s="73"/>
      <c r="TSS108" s="74"/>
      <c r="TST108" s="74"/>
      <c r="TSU108" s="62"/>
      <c r="TSV108" s="75"/>
      <c r="TSW108" s="76"/>
      <c r="TSX108" s="216"/>
      <c r="TSY108" s="75"/>
      <c r="TSZ108" s="75"/>
      <c r="TTA108" s="204"/>
      <c r="TTB108" s="205"/>
      <c r="TTC108" s="72"/>
      <c r="TTD108" s="70"/>
      <c r="TTE108" s="73"/>
      <c r="TTF108" s="74"/>
      <c r="TTG108" s="74"/>
      <c r="TTH108" s="62"/>
      <c r="TTI108" s="75"/>
      <c r="TTJ108" s="76"/>
      <c r="TTK108" s="216"/>
      <c r="TTL108" s="75"/>
      <c r="TTM108" s="75"/>
      <c r="TTN108" s="204"/>
      <c r="TTO108" s="205"/>
      <c r="TTP108" s="72"/>
      <c r="TTQ108" s="70"/>
      <c r="TTR108" s="73"/>
      <c r="TTS108" s="74"/>
      <c r="TTT108" s="74"/>
      <c r="TTU108" s="62"/>
      <c r="TTV108" s="75"/>
      <c r="TTW108" s="76"/>
      <c r="TTX108" s="216"/>
      <c r="TTY108" s="75"/>
      <c r="TTZ108" s="75"/>
      <c r="TUA108" s="204"/>
      <c r="TUB108" s="205"/>
      <c r="TUC108" s="72"/>
      <c r="TUD108" s="70"/>
      <c r="TUE108" s="73"/>
      <c r="TUF108" s="74"/>
      <c r="TUG108" s="74"/>
      <c r="TUH108" s="62"/>
      <c r="TUI108" s="75"/>
      <c r="TUJ108" s="76"/>
      <c r="TUK108" s="216"/>
      <c r="TUL108" s="75"/>
      <c r="TUM108" s="75"/>
      <c r="TUN108" s="204"/>
      <c r="TUO108" s="205"/>
      <c r="TUP108" s="72"/>
      <c r="TUQ108" s="70"/>
      <c r="TUR108" s="73"/>
      <c r="TUS108" s="74"/>
      <c r="TUT108" s="74"/>
      <c r="TUU108" s="62"/>
      <c r="TUV108" s="75"/>
      <c r="TUW108" s="76"/>
      <c r="TUX108" s="216"/>
      <c r="TUY108" s="75"/>
      <c r="TUZ108" s="75"/>
      <c r="TVA108" s="204"/>
      <c r="TVB108" s="205"/>
      <c r="TVC108" s="72"/>
      <c r="TVD108" s="70"/>
      <c r="TVE108" s="73"/>
      <c r="TVF108" s="74"/>
      <c r="TVG108" s="74"/>
      <c r="TVH108" s="62"/>
      <c r="TVI108" s="75"/>
      <c r="TVJ108" s="76"/>
      <c r="TVK108" s="216"/>
      <c r="TVL108" s="75"/>
      <c r="TVM108" s="75"/>
      <c r="TVN108" s="204"/>
      <c r="TVO108" s="205"/>
      <c r="TVP108" s="72"/>
      <c r="TVQ108" s="70"/>
      <c r="TVR108" s="73"/>
      <c r="TVS108" s="74"/>
      <c r="TVT108" s="74"/>
      <c r="TVU108" s="62"/>
      <c r="TVV108" s="75"/>
      <c r="TVW108" s="76"/>
      <c r="TVX108" s="216"/>
      <c r="TVY108" s="75"/>
      <c r="TVZ108" s="75"/>
      <c r="TWA108" s="204"/>
      <c r="TWB108" s="205"/>
      <c r="TWC108" s="72"/>
      <c r="TWD108" s="70"/>
      <c r="TWE108" s="73"/>
      <c r="TWF108" s="74"/>
      <c r="TWG108" s="74"/>
      <c r="TWH108" s="62"/>
      <c r="TWI108" s="75"/>
      <c r="TWJ108" s="76"/>
      <c r="TWK108" s="216"/>
      <c r="TWL108" s="75"/>
      <c r="TWM108" s="75"/>
      <c r="TWN108" s="204"/>
      <c r="TWO108" s="205"/>
      <c r="TWP108" s="72"/>
      <c r="TWQ108" s="70"/>
      <c r="TWR108" s="73"/>
      <c r="TWS108" s="74"/>
      <c r="TWT108" s="74"/>
      <c r="TWU108" s="62"/>
      <c r="TWV108" s="75"/>
      <c r="TWW108" s="76"/>
      <c r="TWX108" s="216"/>
      <c r="TWY108" s="75"/>
      <c r="TWZ108" s="75"/>
      <c r="TXA108" s="204"/>
      <c r="TXB108" s="205"/>
      <c r="TXC108" s="72"/>
      <c r="TXD108" s="70"/>
      <c r="TXE108" s="73"/>
      <c r="TXF108" s="74"/>
      <c r="TXG108" s="74"/>
      <c r="TXH108" s="62"/>
      <c r="TXI108" s="75"/>
      <c r="TXJ108" s="76"/>
      <c r="TXK108" s="216"/>
      <c r="TXL108" s="75"/>
      <c r="TXM108" s="75"/>
      <c r="TXN108" s="204"/>
      <c r="TXO108" s="205"/>
      <c r="TXP108" s="72"/>
      <c r="TXQ108" s="70"/>
      <c r="TXR108" s="73"/>
      <c r="TXS108" s="74"/>
      <c r="TXT108" s="74"/>
      <c r="TXU108" s="62"/>
      <c r="TXV108" s="75"/>
      <c r="TXW108" s="76"/>
      <c r="TXX108" s="216"/>
      <c r="TXY108" s="75"/>
      <c r="TXZ108" s="75"/>
      <c r="TYA108" s="204"/>
      <c r="TYB108" s="205"/>
      <c r="TYC108" s="72"/>
      <c r="TYD108" s="70"/>
      <c r="TYE108" s="73"/>
      <c r="TYF108" s="74"/>
      <c r="TYG108" s="74"/>
      <c r="TYH108" s="62"/>
      <c r="TYI108" s="75"/>
      <c r="TYJ108" s="76"/>
      <c r="TYK108" s="216"/>
      <c r="TYL108" s="75"/>
      <c r="TYM108" s="75"/>
      <c r="TYN108" s="204"/>
      <c r="TYO108" s="205"/>
      <c r="TYP108" s="72"/>
      <c r="TYQ108" s="70"/>
      <c r="TYR108" s="73"/>
      <c r="TYS108" s="74"/>
      <c r="TYT108" s="74"/>
      <c r="TYU108" s="62"/>
      <c r="TYV108" s="75"/>
      <c r="TYW108" s="76"/>
      <c r="TYX108" s="216"/>
      <c r="TYY108" s="75"/>
      <c r="TYZ108" s="75"/>
      <c r="TZA108" s="204"/>
      <c r="TZB108" s="205"/>
      <c r="TZC108" s="72"/>
      <c r="TZD108" s="70"/>
      <c r="TZE108" s="73"/>
      <c r="TZF108" s="74"/>
      <c r="TZG108" s="74"/>
      <c r="TZH108" s="62"/>
      <c r="TZI108" s="75"/>
      <c r="TZJ108" s="76"/>
      <c r="TZK108" s="216"/>
      <c r="TZL108" s="75"/>
      <c r="TZM108" s="75"/>
      <c r="TZN108" s="204"/>
      <c r="TZO108" s="205"/>
      <c r="TZP108" s="72"/>
      <c r="TZQ108" s="70"/>
      <c r="TZR108" s="73"/>
      <c r="TZS108" s="74"/>
      <c r="TZT108" s="74"/>
      <c r="TZU108" s="62"/>
      <c r="TZV108" s="75"/>
      <c r="TZW108" s="76"/>
      <c r="TZX108" s="216"/>
      <c r="TZY108" s="75"/>
      <c r="TZZ108" s="75"/>
      <c r="UAA108" s="204"/>
      <c r="UAB108" s="205"/>
      <c r="UAC108" s="72"/>
      <c r="UAD108" s="70"/>
      <c r="UAE108" s="73"/>
      <c r="UAF108" s="74"/>
      <c r="UAG108" s="74"/>
      <c r="UAH108" s="62"/>
      <c r="UAI108" s="75"/>
      <c r="UAJ108" s="76"/>
      <c r="UAK108" s="216"/>
      <c r="UAL108" s="75"/>
      <c r="UAM108" s="75"/>
      <c r="UAN108" s="204"/>
      <c r="UAO108" s="205"/>
      <c r="UAP108" s="72"/>
      <c r="UAQ108" s="70"/>
      <c r="UAR108" s="73"/>
      <c r="UAS108" s="74"/>
      <c r="UAT108" s="74"/>
      <c r="UAU108" s="62"/>
      <c r="UAV108" s="75"/>
      <c r="UAW108" s="76"/>
      <c r="UAX108" s="216"/>
      <c r="UAY108" s="75"/>
      <c r="UAZ108" s="75"/>
      <c r="UBA108" s="204"/>
      <c r="UBB108" s="205"/>
      <c r="UBC108" s="72"/>
      <c r="UBD108" s="70"/>
      <c r="UBE108" s="73"/>
      <c r="UBF108" s="74"/>
      <c r="UBG108" s="74"/>
      <c r="UBH108" s="62"/>
      <c r="UBI108" s="75"/>
      <c r="UBJ108" s="76"/>
      <c r="UBK108" s="216"/>
      <c r="UBL108" s="75"/>
      <c r="UBM108" s="75"/>
      <c r="UBN108" s="204"/>
      <c r="UBO108" s="205"/>
      <c r="UBP108" s="72"/>
      <c r="UBQ108" s="70"/>
      <c r="UBR108" s="73"/>
      <c r="UBS108" s="74"/>
      <c r="UBT108" s="74"/>
      <c r="UBU108" s="62"/>
      <c r="UBV108" s="75"/>
      <c r="UBW108" s="76"/>
      <c r="UBX108" s="216"/>
      <c r="UBY108" s="75"/>
      <c r="UBZ108" s="75"/>
      <c r="UCA108" s="204"/>
      <c r="UCB108" s="205"/>
      <c r="UCC108" s="72"/>
      <c r="UCD108" s="70"/>
      <c r="UCE108" s="73"/>
      <c r="UCF108" s="74"/>
      <c r="UCG108" s="74"/>
      <c r="UCH108" s="62"/>
      <c r="UCI108" s="75"/>
      <c r="UCJ108" s="76"/>
      <c r="UCK108" s="216"/>
      <c r="UCL108" s="75"/>
      <c r="UCM108" s="75"/>
      <c r="UCN108" s="204"/>
      <c r="UCO108" s="205"/>
      <c r="UCP108" s="72"/>
      <c r="UCQ108" s="70"/>
      <c r="UCR108" s="73"/>
      <c r="UCS108" s="74"/>
      <c r="UCT108" s="74"/>
      <c r="UCU108" s="62"/>
      <c r="UCV108" s="75"/>
      <c r="UCW108" s="76"/>
      <c r="UCX108" s="216"/>
      <c r="UCY108" s="75"/>
      <c r="UCZ108" s="75"/>
      <c r="UDA108" s="204"/>
      <c r="UDB108" s="205"/>
      <c r="UDC108" s="72"/>
      <c r="UDD108" s="70"/>
      <c r="UDE108" s="73"/>
      <c r="UDF108" s="74"/>
      <c r="UDG108" s="74"/>
      <c r="UDH108" s="62"/>
      <c r="UDI108" s="75"/>
      <c r="UDJ108" s="76"/>
      <c r="UDK108" s="216"/>
      <c r="UDL108" s="75"/>
      <c r="UDM108" s="75"/>
      <c r="UDN108" s="204"/>
      <c r="UDO108" s="205"/>
      <c r="UDP108" s="72"/>
      <c r="UDQ108" s="70"/>
      <c r="UDR108" s="73"/>
      <c r="UDS108" s="74"/>
      <c r="UDT108" s="74"/>
      <c r="UDU108" s="62"/>
      <c r="UDV108" s="75"/>
      <c r="UDW108" s="76"/>
      <c r="UDX108" s="216"/>
      <c r="UDY108" s="75"/>
      <c r="UDZ108" s="75"/>
      <c r="UEA108" s="204"/>
      <c r="UEB108" s="205"/>
      <c r="UEC108" s="72"/>
      <c r="UED108" s="70"/>
      <c r="UEE108" s="73"/>
      <c r="UEF108" s="74"/>
      <c r="UEG108" s="74"/>
      <c r="UEH108" s="62"/>
      <c r="UEI108" s="75"/>
      <c r="UEJ108" s="76"/>
      <c r="UEK108" s="216"/>
      <c r="UEL108" s="75"/>
      <c r="UEM108" s="75"/>
      <c r="UEN108" s="204"/>
      <c r="UEO108" s="205"/>
      <c r="UEP108" s="72"/>
      <c r="UEQ108" s="70"/>
      <c r="UER108" s="73"/>
      <c r="UES108" s="74"/>
      <c r="UET108" s="74"/>
      <c r="UEU108" s="62"/>
      <c r="UEV108" s="75"/>
      <c r="UEW108" s="76"/>
      <c r="UEX108" s="216"/>
      <c r="UEY108" s="75"/>
      <c r="UEZ108" s="75"/>
      <c r="UFA108" s="204"/>
      <c r="UFB108" s="205"/>
      <c r="UFC108" s="72"/>
      <c r="UFD108" s="70"/>
      <c r="UFE108" s="73"/>
      <c r="UFF108" s="74"/>
      <c r="UFG108" s="74"/>
      <c r="UFH108" s="62"/>
      <c r="UFI108" s="75"/>
      <c r="UFJ108" s="76"/>
      <c r="UFK108" s="216"/>
      <c r="UFL108" s="75"/>
      <c r="UFM108" s="75"/>
      <c r="UFN108" s="204"/>
      <c r="UFO108" s="205"/>
      <c r="UFP108" s="72"/>
      <c r="UFQ108" s="70"/>
      <c r="UFR108" s="73"/>
      <c r="UFS108" s="74"/>
      <c r="UFT108" s="74"/>
      <c r="UFU108" s="62"/>
      <c r="UFV108" s="75"/>
      <c r="UFW108" s="76"/>
      <c r="UFX108" s="216"/>
      <c r="UFY108" s="75"/>
      <c r="UFZ108" s="75"/>
      <c r="UGA108" s="204"/>
      <c r="UGB108" s="205"/>
      <c r="UGC108" s="72"/>
      <c r="UGD108" s="70"/>
      <c r="UGE108" s="73"/>
      <c r="UGF108" s="74"/>
      <c r="UGG108" s="74"/>
      <c r="UGH108" s="62"/>
      <c r="UGI108" s="75"/>
      <c r="UGJ108" s="76"/>
      <c r="UGK108" s="216"/>
      <c r="UGL108" s="75"/>
      <c r="UGM108" s="75"/>
      <c r="UGN108" s="204"/>
      <c r="UGO108" s="205"/>
      <c r="UGP108" s="72"/>
      <c r="UGQ108" s="70"/>
      <c r="UGR108" s="73"/>
      <c r="UGS108" s="74"/>
      <c r="UGT108" s="74"/>
      <c r="UGU108" s="62"/>
      <c r="UGV108" s="75"/>
      <c r="UGW108" s="76"/>
      <c r="UGX108" s="216"/>
      <c r="UGY108" s="75"/>
      <c r="UGZ108" s="75"/>
      <c r="UHA108" s="204"/>
      <c r="UHB108" s="205"/>
      <c r="UHC108" s="72"/>
      <c r="UHD108" s="70"/>
      <c r="UHE108" s="73"/>
      <c r="UHF108" s="74"/>
      <c r="UHG108" s="74"/>
      <c r="UHH108" s="62"/>
      <c r="UHI108" s="75"/>
      <c r="UHJ108" s="76"/>
      <c r="UHK108" s="216"/>
      <c r="UHL108" s="75"/>
      <c r="UHM108" s="75"/>
      <c r="UHN108" s="204"/>
      <c r="UHO108" s="205"/>
      <c r="UHP108" s="72"/>
      <c r="UHQ108" s="70"/>
      <c r="UHR108" s="73"/>
      <c r="UHS108" s="74"/>
      <c r="UHT108" s="74"/>
      <c r="UHU108" s="62"/>
      <c r="UHV108" s="75"/>
      <c r="UHW108" s="76"/>
      <c r="UHX108" s="216"/>
      <c r="UHY108" s="75"/>
      <c r="UHZ108" s="75"/>
      <c r="UIA108" s="204"/>
      <c r="UIB108" s="205"/>
      <c r="UIC108" s="72"/>
      <c r="UID108" s="70"/>
      <c r="UIE108" s="73"/>
      <c r="UIF108" s="74"/>
      <c r="UIG108" s="74"/>
      <c r="UIH108" s="62"/>
      <c r="UII108" s="75"/>
      <c r="UIJ108" s="76"/>
      <c r="UIK108" s="216"/>
      <c r="UIL108" s="75"/>
      <c r="UIM108" s="75"/>
      <c r="UIN108" s="204"/>
      <c r="UIO108" s="205"/>
      <c r="UIP108" s="72"/>
      <c r="UIQ108" s="70"/>
      <c r="UIR108" s="73"/>
      <c r="UIS108" s="74"/>
      <c r="UIT108" s="74"/>
      <c r="UIU108" s="62"/>
      <c r="UIV108" s="75"/>
      <c r="UIW108" s="76"/>
      <c r="UIX108" s="216"/>
      <c r="UIY108" s="75"/>
      <c r="UIZ108" s="75"/>
      <c r="UJA108" s="204"/>
      <c r="UJB108" s="205"/>
      <c r="UJC108" s="72"/>
      <c r="UJD108" s="70"/>
      <c r="UJE108" s="73"/>
      <c r="UJF108" s="74"/>
      <c r="UJG108" s="74"/>
      <c r="UJH108" s="62"/>
      <c r="UJI108" s="75"/>
      <c r="UJJ108" s="76"/>
      <c r="UJK108" s="216"/>
      <c r="UJL108" s="75"/>
      <c r="UJM108" s="75"/>
      <c r="UJN108" s="204"/>
      <c r="UJO108" s="205"/>
      <c r="UJP108" s="72"/>
      <c r="UJQ108" s="70"/>
      <c r="UJR108" s="73"/>
      <c r="UJS108" s="74"/>
      <c r="UJT108" s="74"/>
      <c r="UJU108" s="62"/>
      <c r="UJV108" s="75"/>
      <c r="UJW108" s="76"/>
      <c r="UJX108" s="216"/>
      <c r="UJY108" s="75"/>
      <c r="UJZ108" s="75"/>
      <c r="UKA108" s="204"/>
      <c r="UKB108" s="205"/>
      <c r="UKC108" s="72"/>
      <c r="UKD108" s="70"/>
      <c r="UKE108" s="73"/>
      <c r="UKF108" s="74"/>
      <c r="UKG108" s="74"/>
      <c r="UKH108" s="62"/>
      <c r="UKI108" s="75"/>
      <c r="UKJ108" s="76"/>
      <c r="UKK108" s="216"/>
      <c r="UKL108" s="75"/>
      <c r="UKM108" s="75"/>
      <c r="UKN108" s="204"/>
      <c r="UKO108" s="205"/>
      <c r="UKP108" s="72"/>
      <c r="UKQ108" s="70"/>
      <c r="UKR108" s="73"/>
      <c r="UKS108" s="74"/>
      <c r="UKT108" s="74"/>
      <c r="UKU108" s="62"/>
      <c r="UKV108" s="75"/>
      <c r="UKW108" s="76"/>
      <c r="UKX108" s="216"/>
      <c r="UKY108" s="75"/>
      <c r="UKZ108" s="75"/>
      <c r="ULA108" s="204"/>
      <c r="ULB108" s="205"/>
      <c r="ULC108" s="72"/>
      <c r="ULD108" s="70"/>
      <c r="ULE108" s="73"/>
      <c r="ULF108" s="74"/>
      <c r="ULG108" s="74"/>
      <c r="ULH108" s="62"/>
      <c r="ULI108" s="75"/>
      <c r="ULJ108" s="76"/>
      <c r="ULK108" s="216"/>
      <c r="ULL108" s="75"/>
      <c r="ULM108" s="75"/>
      <c r="ULN108" s="204"/>
      <c r="ULO108" s="205"/>
      <c r="ULP108" s="72"/>
      <c r="ULQ108" s="70"/>
      <c r="ULR108" s="73"/>
      <c r="ULS108" s="74"/>
      <c r="ULT108" s="74"/>
      <c r="ULU108" s="62"/>
      <c r="ULV108" s="75"/>
      <c r="ULW108" s="76"/>
      <c r="ULX108" s="216"/>
      <c r="ULY108" s="75"/>
      <c r="ULZ108" s="75"/>
      <c r="UMA108" s="204"/>
      <c r="UMB108" s="205"/>
      <c r="UMC108" s="72"/>
      <c r="UMD108" s="70"/>
      <c r="UME108" s="73"/>
      <c r="UMF108" s="74"/>
      <c r="UMG108" s="74"/>
      <c r="UMH108" s="62"/>
      <c r="UMI108" s="75"/>
      <c r="UMJ108" s="76"/>
      <c r="UMK108" s="216"/>
      <c r="UML108" s="75"/>
      <c r="UMM108" s="75"/>
      <c r="UMN108" s="204"/>
      <c r="UMO108" s="205"/>
      <c r="UMP108" s="72"/>
      <c r="UMQ108" s="70"/>
      <c r="UMR108" s="73"/>
      <c r="UMS108" s="74"/>
      <c r="UMT108" s="74"/>
      <c r="UMU108" s="62"/>
      <c r="UMV108" s="75"/>
      <c r="UMW108" s="76"/>
      <c r="UMX108" s="216"/>
      <c r="UMY108" s="75"/>
      <c r="UMZ108" s="75"/>
      <c r="UNA108" s="204"/>
      <c r="UNB108" s="205"/>
      <c r="UNC108" s="72"/>
      <c r="UND108" s="70"/>
      <c r="UNE108" s="73"/>
      <c r="UNF108" s="74"/>
      <c r="UNG108" s="74"/>
      <c r="UNH108" s="62"/>
      <c r="UNI108" s="75"/>
      <c r="UNJ108" s="76"/>
      <c r="UNK108" s="216"/>
      <c r="UNL108" s="75"/>
      <c r="UNM108" s="75"/>
      <c r="UNN108" s="204"/>
      <c r="UNO108" s="205"/>
      <c r="UNP108" s="72"/>
      <c r="UNQ108" s="70"/>
      <c r="UNR108" s="73"/>
      <c r="UNS108" s="74"/>
      <c r="UNT108" s="74"/>
      <c r="UNU108" s="62"/>
      <c r="UNV108" s="75"/>
      <c r="UNW108" s="76"/>
      <c r="UNX108" s="216"/>
      <c r="UNY108" s="75"/>
      <c r="UNZ108" s="75"/>
      <c r="UOA108" s="204"/>
      <c r="UOB108" s="205"/>
      <c r="UOC108" s="72"/>
      <c r="UOD108" s="70"/>
      <c r="UOE108" s="73"/>
      <c r="UOF108" s="74"/>
      <c r="UOG108" s="74"/>
      <c r="UOH108" s="62"/>
      <c r="UOI108" s="75"/>
      <c r="UOJ108" s="76"/>
      <c r="UOK108" s="216"/>
      <c r="UOL108" s="75"/>
      <c r="UOM108" s="75"/>
      <c r="UON108" s="204"/>
      <c r="UOO108" s="205"/>
      <c r="UOP108" s="72"/>
      <c r="UOQ108" s="70"/>
      <c r="UOR108" s="73"/>
      <c r="UOS108" s="74"/>
      <c r="UOT108" s="74"/>
      <c r="UOU108" s="62"/>
      <c r="UOV108" s="75"/>
      <c r="UOW108" s="76"/>
      <c r="UOX108" s="216"/>
      <c r="UOY108" s="75"/>
      <c r="UOZ108" s="75"/>
      <c r="UPA108" s="204"/>
      <c r="UPB108" s="205"/>
      <c r="UPC108" s="72"/>
      <c r="UPD108" s="70"/>
      <c r="UPE108" s="73"/>
      <c r="UPF108" s="74"/>
      <c r="UPG108" s="74"/>
      <c r="UPH108" s="62"/>
      <c r="UPI108" s="75"/>
      <c r="UPJ108" s="76"/>
      <c r="UPK108" s="216"/>
      <c r="UPL108" s="75"/>
      <c r="UPM108" s="75"/>
      <c r="UPN108" s="204"/>
      <c r="UPO108" s="205"/>
      <c r="UPP108" s="72"/>
      <c r="UPQ108" s="70"/>
      <c r="UPR108" s="73"/>
      <c r="UPS108" s="74"/>
      <c r="UPT108" s="74"/>
      <c r="UPU108" s="62"/>
      <c r="UPV108" s="75"/>
      <c r="UPW108" s="76"/>
      <c r="UPX108" s="216"/>
      <c r="UPY108" s="75"/>
      <c r="UPZ108" s="75"/>
      <c r="UQA108" s="204"/>
      <c r="UQB108" s="205"/>
      <c r="UQC108" s="72"/>
      <c r="UQD108" s="70"/>
      <c r="UQE108" s="73"/>
      <c r="UQF108" s="74"/>
      <c r="UQG108" s="74"/>
      <c r="UQH108" s="62"/>
      <c r="UQI108" s="75"/>
      <c r="UQJ108" s="76"/>
      <c r="UQK108" s="216"/>
      <c r="UQL108" s="75"/>
      <c r="UQM108" s="75"/>
      <c r="UQN108" s="204"/>
      <c r="UQO108" s="205"/>
      <c r="UQP108" s="72"/>
      <c r="UQQ108" s="70"/>
      <c r="UQR108" s="73"/>
      <c r="UQS108" s="74"/>
      <c r="UQT108" s="74"/>
      <c r="UQU108" s="62"/>
      <c r="UQV108" s="75"/>
      <c r="UQW108" s="76"/>
      <c r="UQX108" s="216"/>
      <c r="UQY108" s="75"/>
      <c r="UQZ108" s="75"/>
      <c r="URA108" s="204"/>
      <c r="URB108" s="205"/>
      <c r="URC108" s="72"/>
      <c r="URD108" s="70"/>
      <c r="URE108" s="73"/>
      <c r="URF108" s="74"/>
      <c r="URG108" s="74"/>
      <c r="URH108" s="62"/>
      <c r="URI108" s="75"/>
      <c r="URJ108" s="76"/>
      <c r="URK108" s="216"/>
      <c r="URL108" s="75"/>
      <c r="URM108" s="75"/>
      <c r="URN108" s="204"/>
      <c r="URO108" s="205"/>
      <c r="URP108" s="72"/>
      <c r="URQ108" s="70"/>
      <c r="URR108" s="73"/>
      <c r="URS108" s="74"/>
      <c r="URT108" s="74"/>
      <c r="URU108" s="62"/>
      <c r="URV108" s="75"/>
      <c r="URW108" s="76"/>
      <c r="URX108" s="216"/>
      <c r="URY108" s="75"/>
      <c r="URZ108" s="75"/>
      <c r="USA108" s="204"/>
      <c r="USB108" s="205"/>
      <c r="USC108" s="72"/>
      <c r="USD108" s="70"/>
      <c r="USE108" s="73"/>
      <c r="USF108" s="74"/>
      <c r="USG108" s="74"/>
      <c r="USH108" s="62"/>
      <c r="USI108" s="75"/>
      <c r="USJ108" s="76"/>
      <c r="USK108" s="216"/>
      <c r="USL108" s="75"/>
      <c r="USM108" s="75"/>
      <c r="USN108" s="204"/>
      <c r="USO108" s="205"/>
      <c r="USP108" s="72"/>
      <c r="USQ108" s="70"/>
      <c r="USR108" s="73"/>
      <c r="USS108" s="74"/>
      <c r="UST108" s="74"/>
      <c r="USU108" s="62"/>
      <c r="USV108" s="75"/>
      <c r="USW108" s="76"/>
      <c r="USX108" s="216"/>
      <c r="USY108" s="75"/>
      <c r="USZ108" s="75"/>
      <c r="UTA108" s="204"/>
      <c r="UTB108" s="205"/>
      <c r="UTC108" s="72"/>
      <c r="UTD108" s="70"/>
      <c r="UTE108" s="73"/>
      <c r="UTF108" s="74"/>
      <c r="UTG108" s="74"/>
      <c r="UTH108" s="62"/>
      <c r="UTI108" s="75"/>
      <c r="UTJ108" s="76"/>
      <c r="UTK108" s="216"/>
      <c r="UTL108" s="75"/>
      <c r="UTM108" s="75"/>
      <c r="UTN108" s="204"/>
      <c r="UTO108" s="205"/>
      <c r="UTP108" s="72"/>
      <c r="UTQ108" s="70"/>
      <c r="UTR108" s="73"/>
      <c r="UTS108" s="74"/>
      <c r="UTT108" s="74"/>
      <c r="UTU108" s="62"/>
      <c r="UTV108" s="75"/>
      <c r="UTW108" s="76"/>
      <c r="UTX108" s="216"/>
      <c r="UTY108" s="75"/>
      <c r="UTZ108" s="75"/>
      <c r="UUA108" s="204"/>
      <c r="UUB108" s="205"/>
      <c r="UUC108" s="72"/>
      <c r="UUD108" s="70"/>
      <c r="UUE108" s="73"/>
      <c r="UUF108" s="74"/>
      <c r="UUG108" s="74"/>
      <c r="UUH108" s="62"/>
      <c r="UUI108" s="75"/>
      <c r="UUJ108" s="76"/>
      <c r="UUK108" s="216"/>
      <c r="UUL108" s="75"/>
      <c r="UUM108" s="75"/>
      <c r="UUN108" s="204"/>
      <c r="UUO108" s="205"/>
      <c r="UUP108" s="72"/>
      <c r="UUQ108" s="70"/>
      <c r="UUR108" s="73"/>
      <c r="UUS108" s="74"/>
      <c r="UUT108" s="74"/>
      <c r="UUU108" s="62"/>
      <c r="UUV108" s="75"/>
      <c r="UUW108" s="76"/>
      <c r="UUX108" s="216"/>
      <c r="UUY108" s="75"/>
      <c r="UUZ108" s="75"/>
      <c r="UVA108" s="204"/>
      <c r="UVB108" s="205"/>
      <c r="UVC108" s="72"/>
      <c r="UVD108" s="70"/>
      <c r="UVE108" s="73"/>
      <c r="UVF108" s="74"/>
      <c r="UVG108" s="74"/>
      <c r="UVH108" s="62"/>
      <c r="UVI108" s="75"/>
      <c r="UVJ108" s="76"/>
      <c r="UVK108" s="216"/>
      <c r="UVL108" s="75"/>
      <c r="UVM108" s="75"/>
      <c r="UVN108" s="204"/>
      <c r="UVO108" s="205"/>
      <c r="UVP108" s="72"/>
      <c r="UVQ108" s="70"/>
      <c r="UVR108" s="73"/>
      <c r="UVS108" s="74"/>
      <c r="UVT108" s="74"/>
      <c r="UVU108" s="62"/>
      <c r="UVV108" s="75"/>
      <c r="UVW108" s="76"/>
      <c r="UVX108" s="216"/>
      <c r="UVY108" s="75"/>
      <c r="UVZ108" s="75"/>
      <c r="UWA108" s="204"/>
      <c r="UWB108" s="205"/>
      <c r="UWC108" s="72"/>
      <c r="UWD108" s="70"/>
      <c r="UWE108" s="73"/>
      <c r="UWF108" s="74"/>
      <c r="UWG108" s="74"/>
      <c r="UWH108" s="62"/>
      <c r="UWI108" s="75"/>
      <c r="UWJ108" s="76"/>
      <c r="UWK108" s="216"/>
      <c r="UWL108" s="75"/>
      <c r="UWM108" s="75"/>
      <c r="UWN108" s="204"/>
      <c r="UWO108" s="205"/>
      <c r="UWP108" s="72"/>
      <c r="UWQ108" s="70"/>
      <c r="UWR108" s="73"/>
      <c r="UWS108" s="74"/>
      <c r="UWT108" s="74"/>
      <c r="UWU108" s="62"/>
      <c r="UWV108" s="75"/>
      <c r="UWW108" s="76"/>
      <c r="UWX108" s="216"/>
      <c r="UWY108" s="75"/>
      <c r="UWZ108" s="75"/>
      <c r="UXA108" s="204"/>
      <c r="UXB108" s="205"/>
      <c r="UXC108" s="72"/>
      <c r="UXD108" s="70"/>
      <c r="UXE108" s="73"/>
      <c r="UXF108" s="74"/>
      <c r="UXG108" s="74"/>
      <c r="UXH108" s="62"/>
      <c r="UXI108" s="75"/>
      <c r="UXJ108" s="76"/>
      <c r="UXK108" s="216"/>
      <c r="UXL108" s="75"/>
      <c r="UXM108" s="75"/>
      <c r="UXN108" s="204"/>
      <c r="UXO108" s="205"/>
      <c r="UXP108" s="72"/>
      <c r="UXQ108" s="70"/>
      <c r="UXR108" s="73"/>
      <c r="UXS108" s="74"/>
      <c r="UXT108" s="74"/>
      <c r="UXU108" s="62"/>
      <c r="UXV108" s="75"/>
      <c r="UXW108" s="76"/>
      <c r="UXX108" s="216"/>
      <c r="UXY108" s="75"/>
      <c r="UXZ108" s="75"/>
      <c r="UYA108" s="204"/>
      <c r="UYB108" s="205"/>
      <c r="UYC108" s="72"/>
      <c r="UYD108" s="70"/>
      <c r="UYE108" s="73"/>
      <c r="UYF108" s="74"/>
      <c r="UYG108" s="74"/>
      <c r="UYH108" s="62"/>
      <c r="UYI108" s="75"/>
      <c r="UYJ108" s="76"/>
      <c r="UYK108" s="216"/>
      <c r="UYL108" s="75"/>
      <c r="UYM108" s="75"/>
      <c r="UYN108" s="204"/>
      <c r="UYO108" s="205"/>
      <c r="UYP108" s="72"/>
      <c r="UYQ108" s="70"/>
      <c r="UYR108" s="73"/>
      <c r="UYS108" s="74"/>
      <c r="UYT108" s="74"/>
      <c r="UYU108" s="62"/>
      <c r="UYV108" s="75"/>
      <c r="UYW108" s="76"/>
      <c r="UYX108" s="216"/>
      <c r="UYY108" s="75"/>
      <c r="UYZ108" s="75"/>
      <c r="UZA108" s="204"/>
      <c r="UZB108" s="205"/>
      <c r="UZC108" s="72"/>
      <c r="UZD108" s="70"/>
      <c r="UZE108" s="73"/>
      <c r="UZF108" s="74"/>
      <c r="UZG108" s="74"/>
      <c r="UZH108" s="62"/>
      <c r="UZI108" s="75"/>
      <c r="UZJ108" s="76"/>
      <c r="UZK108" s="216"/>
      <c r="UZL108" s="75"/>
      <c r="UZM108" s="75"/>
      <c r="UZN108" s="204"/>
      <c r="UZO108" s="205"/>
      <c r="UZP108" s="72"/>
      <c r="UZQ108" s="70"/>
      <c r="UZR108" s="73"/>
      <c r="UZS108" s="74"/>
      <c r="UZT108" s="74"/>
      <c r="UZU108" s="62"/>
      <c r="UZV108" s="75"/>
      <c r="UZW108" s="76"/>
      <c r="UZX108" s="216"/>
      <c r="UZY108" s="75"/>
      <c r="UZZ108" s="75"/>
      <c r="VAA108" s="204"/>
      <c r="VAB108" s="205"/>
      <c r="VAC108" s="72"/>
      <c r="VAD108" s="70"/>
      <c r="VAE108" s="73"/>
      <c r="VAF108" s="74"/>
      <c r="VAG108" s="74"/>
      <c r="VAH108" s="62"/>
      <c r="VAI108" s="75"/>
      <c r="VAJ108" s="76"/>
      <c r="VAK108" s="216"/>
      <c r="VAL108" s="75"/>
      <c r="VAM108" s="75"/>
      <c r="VAN108" s="204"/>
      <c r="VAO108" s="205"/>
      <c r="VAP108" s="72"/>
      <c r="VAQ108" s="70"/>
      <c r="VAR108" s="73"/>
      <c r="VAS108" s="74"/>
      <c r="VAT108" s="74"/>
      <c r="VAU108" s="62"/>
      <c r="VAV108" s="75"/>
      <c r="VAW108" s="76"/>
      <c r="VAX108" s="216"/>
      <c r="VAY108" s="75"/>
      <c r="VAZ108" s="75"/>
      <c r="VBA108" s="204"/>
      <c r="VBB108" s="205"/>
      <c r="VBC108" s="72"/>
      <c r="VBD108" s="70"/>
      <c r="VBE108" s="73"/>
      <c r="VBF108" s="74"/>
      <c r="VBG108" s="74"/>
      <c r="VBH108" s="62"/>
      <c r="VBI108" s="75"/>
      <c r="VBJ108" s="76"/>
      <c r="VBK108" s="216"/>
      <c r="VBL108" s="75"/>
      <c r="VBM108" s="75"/>
      <c r="VBN108" s="204"/>
      <c r="VBO108" s="205"/>
      <c r="VBP108" s="72"/>
      <c r="VBQ108" s="70"/>
      <c r="VBR108" s="73"/>
      <c r="VBS108" s="74"/>
      <c r="VBT108" s="74"/>
      <c r="VBU108" s="62"/>
      <c r="VBV108" s="75"/>
      <c r="VBW108" s="76"/>
      <c r="VBX108" s="216"/>
      <c r="VBY108" s="75"/>
      <c r="VBZ108" s="75"/>
      <c r="VCA108" s="204"/>
      <c r="VCB108" s="205"/>
      <c r="VCC108" s="72"/>
      <c r="VCD108" s="70"/>
      <c r="VCE108" s="73"/>
      <c r="VCF108" s="74"/>
      <c r="VCG108" s="74"/>
      <c r="VCH108" s="62"/>
      <c r="VCI108" s="75"/>
      <c r="VCJ108" s="76"/>
      <c r="VCK108" s="216"/>
      <c r="VCL108" s="75"/>
      <c r="VCM108" s="75"/>
      <c r="VCN108" s="204"/>
      <c r="VCO108" s="205"/>
      <c r="VCP108" s="72"/>
      <c r="VCQ108" s="70"/>
      <c r="VCR108" s="73"/>
      <c r="VCS108" s="74"/>
      <c r="VCT108" s="74"/>
      <c r="VCU108" s="62"/>
      <c r="VCV108" s="75"/>
      <c r="VCW108" s="76"/>
      <c r="VCX108" s="216"/>
      <c r="VCY108" s="75"/>
      <c r="VCZ108" s="75"/>
      <c r="VDA108" s="204"/>
      <c r="VDB108" s="205"/>
      <c r="VDC108" s="72"/>
      <c r="VDD108" s="70"/>
      <c r="VDE108" s="73"/>
      <c r="VDF108" s="74"/>
      <c r="VDG108" s="74"/>
      <c r="VDH108" s="62"/>
      <c r="VDI108" s="75"/>
      <c r="VDJ108" s="76"/>
      <c r="VDK108" s="216"/>
      <c r="VDL108" s="75"/>
      <c r="VDM108" s="75"/>
      <c r="VDN108" s="204"/>
      <c r="VDO108" s="205"/>
      <c r="VDP108" s="72"/>
      <c r="VDQ108" s="70"/>
      <c r="VDR108" s="73"/>
      <c r="VDS108" s="74"/>
      <c r="VDT108" s="74"/>
      <c r="VDU108" s="62"/>
      <c r="VDV108" s="75"/>
      <c r="VDW108" s="76"/>
      <c r="VDX108" s="216"/>
      <c r="VDY108" s="75"/>
      <c r="VDZ108" s="75"/>
      <c r="VEA108" s="204"/>
      <c r="VEB108" s="205"/>
      <c r="VEC108" s="72"/>
      <c r="VED108" s="70"/>
      <c r="VEE108" s="73"/>
      <c r="VEF108" s="74"/>
      <c r="VEG108" s="74"/>
      <c r="VEH108" s="62"/>
      <c r="VEI108" s="75"/>
      <c r="VEJ108" s="76"/>
      <c r="VEK108" s="216"/>
      <c r="VEL108" s="75"/>
      <c r="VEM108" s="75"/>
      <c r="VEN108" s="204"/>
      <c r="VEO108" s="205"/>
      <c r="VEP108" s="72"/>
      <c r="VEQ108" s="70"/>
      <c r="VER108" s="73"/>
      <c r="VES108" s="74"/>
      <c r="VET108" s="74"/>
      <c r="VEU108" s="62"/>
      <c r="VEV108" s="75"/>
      <c r="VEW108" s="76"/>
      <c r="VEX108" s="216"/>
      <c r="VEY108" s="75"/>
      <c r="VEZ108" s="75"/>
      <c r="VFA108" s="204"/>
      <c r="VFB108" s="205"/>
      <c r="VFC108" s="72"/>
      <c r="VFD108" s="70"/>
      <c r="VFE108" s="73"/>
      <c r="VFF108" s="74"/>
      <c r="VFG108" s="74"/>
      <c r="VFH108" s="62"/>
      <c r="VFI108" s="75"/>
      <c r="VFJ108" s="76"/>
      <c r="VFK108" s="216"/>
      <c r="VFL108" s="75"/>
      <c r="VFM108" s="75"/>
      <c r="VFN108" s="204"/>
      <c r="VFO108" s="205"/>
      <c r="VFP108" s="72"/>
      <c r="VFQ108" s="70"/>
      <c r="VFR108" s="73"/>
      <c r="VFS108" s="74"/>
      <c r="VFT108" s="74"/>
      <c r="VFU108" s="62"/>
      <c r="VFV108" s="75"/>
      <c r="VFW108" s="76"/>
      <c r="VFX108" s="216"/>
      <c r="VFY108" s="75"/>
      <c r="VFZ108" s="75"/>
      <c r="VGA108" s="204"/>
      <c r="VGB108" s="205"/>
      <c r="VGC108" s="72"/>
      <c r="VGD108" s="70"/>
      <c r="VGE108" s="73"/>
      <c r="VGF108" s="74"/>
      <c r="VGG108" s="74"/>
      <c r="VGH108" s="62"/>
      <c r="VGI108" s="75"/>
      <c r="VGJ108" s="76"/>
      <c r="VGK108" s="216"/>
      <c r="VGL108" s="75"/>
      <c r="VGM108" s="75"/>
      <c r="VGN108" s="204"/>
      <c r="VGO108" s="205"/>
      <c r="VGP108" s="72"/>
      <c r="VGQ108" s="70"/>
      <c r="VGR108" s="73"/>
      <c r="VGS108" s="74"/>
      <c r="VGT108" s="74"/>
      <c r="VGU108" s="62"/>
      <c r="VGV108" s="75"/>
      <c r="VGW108" s="76"/>
      <c r="VGX108" s="216"/>
      <c r="VGY108" s="75"/>
      <c r="VGZ108" s="75"/>
      <c r="VHA108" s="204"/>
      <c r="VHB108" s="205"/>
      <c r="VHC108" s="72"/>
      <c r="VHD108" s="70"/>
      <c r="VHE108" s="73"/>
      <c r="VHF108" s="74"/>
      <c r="VHG108" s="74"/>
      <c r="VHH108" s="62"/>
      <c r="VHI108" s="75"/>
      <c r="VHJ108" s="76"/>
      <c r="VHK108" s="216"/>
      <c r="VHL108" s="75"/>
      <c r="VHM108" s="75"/>
      <c r="VHN108" s="204"/>
      <c r="VHO108" s="205"/>
      <c r="VHP108" s="72"/>
      <c r="VHQ108" s="70"/>
      <c r="VHR108" s="73"/>
      <c r="VHS108" s="74"/>
      <c r="VHT108" s="74"/>
      <c r="VHU108" s="62"/>
      <c r="VHV108" s="75"/>
      <c r="VHW108" s="76"/>
      <c r="VHX108" s="216"/>
      <c r="VHY108" s="75"/>
      <c r="VHZ108" s="75"/>
      <c r="VIA108" s="204"/>
      <c r="VIB108" s="205"/>
      <c r="VIC108" s="72"/>
      <c r="VID108" s="70"/>
      <c r="VIE108" s="73"/>
      <c r="VIF108" s="74"/>
      <c r="VIG108" s="74"/>
      <c r="VIH108" s="62"/>
      <c r="VII108" s="75"/>
      <c r="VIJ108" s="76"/>
      <c r="VIK108" s="216"/>
      <c r="VIL108" s="75"/>
      <c r="VIM108" s="75"/>
      <c r="VIN108" s="204"/>
      <c r="VIO108" s="205"/>
      <c r="VIP108" s="72"/>
      <c r="VIQ108" s="70"/>
      <c r="VIR108" s="73"/>
      <c r="VIS108" s="74"/>
      <c r="VIT108" s="74"/>
      <c r="VIU108" s="62"/>
      <c r="VIV108" s="75"/>
      <c r="VIW108" s="76"/>
      <c r="VIX108" s="216"/>
      <c r="VIY108" s="75"/>
      <c r="VIZ108" s="75"/>
      <c r="VJA108" s="204"/>
      <c r="VJB108" s="205"/>
      <c r="VJC108" s="72"/>
      <c r="VJD108" s="70"/>
      <c r="VJE108" s="73"/>
      <c r="VJF108" s="74"/>
      <c r="VJG108" s="74"/>
      <c r="VJH108" s="62"/>
      <c r="VJI108" s="75"/>
      <c r="VJJ108" s="76"/>
      <c r="VJK108" s="216"/>
      <c r="VJL108" s="75"/>
      <c r="VJM108" s="75"/>
      <c r="VJN108" s="204"/>
      <c r="VJO108" s="205"/>
      <c r="VJP108" s="72"/>
      <c r="VJQ108" s="70"/>
      <c r="VJR108" s="73"/>
      <c r="VJS108" s="74"/>
      <c r="VJT108" s="74"/>
      <c r="VJU108" s="62"/>
      <c r="VJV108" s="75"/>
      <c r="VJW108" s="76"/>
      <c r="VJX108" s="216"/>
      <c r="VJY108" s="75"/>
      <c r="VJZ108" s="75"/>
      <c r="VKA108" s="204"/>
      <c r="VKB108" s="205"/>
      <c r="VKC108" s="72"/>
      <c r="VKD108" s="70"/>
      <c r="VKE108" s="73"/>
      <c r="VKF108" s="74"/>
      <c r="VKG108" s="74"/>
      <c r="VKH108" s="62"/>
      <c r="VKI108" s="75"/>
      <c r="VKJ108" s="76"/>
      <c r="VKK108" s="216"/>
      <c r="VKL108" s="75"/>
      <c r="VKM108" s="75"/>
      <c r="VKN108" s="204"/>
      <c r="VKO108" s="205"/>
      <c r="VKP108" s="72"/>
      <c r="VKQ108" s="70"/>
      <c r="VKR108" s="73"/>
      <c r="VKS108" s="74"/>
      <c r="VKT108" s="74"/>
      <c r="VKU108" s="62"/>
      <c r="VKV108" s="75"/>
      <c r="VKW108" s="76"/>
      <c r="VKX108" s="216"/>
      <c r="VKY108" s="75"/>
      <c r="VKZ108" s="75"/>
      <c r="VLA108" s="204"/>
      <c r="VLB108" s="205"/>
      <c r="VLC108" s="72"/>
      <c r="VLD108" s="70"/>
      <c r="VLE108" s="73"/>
      <c r="VLF108" s="74"/>
      <c r="VLG108" s="74"/>
      <c r="VLH108" s="62"/>
      <c r="VLI108" s="75"/>
      <c r="VLJ108" s="76"/>
      <c r="VLK108" s="216"/>
      <c r="VLL108" s="75"/>
      <c r="VLM108" s="75"/>
      <c r="VLN108" s="204"/>
      <c r="VLO108" s="205"/>
      <c r="VLP108" s="72"/>
      <c r="VLQ108" s="70"/>
      <c r="VLR108" s="73"/>
      <c r="VLS108" s="74"/>
      <c r="VLT108" s="74"/>
      <c r="VLU108" s="62"/>
      <c r="VLV108" s="75"/>
      <c r="VLW108" s="76"/>
      <c r="VLX108" s="216"/>
      <c r="VLY108" s="75"/>
      <c r="VLZ108" s="75"/>
      <c r="VMA108" s="204"/>
      <c r="VMB108" s="205"/>
      <c r="VMC108" s="72"/>
      <c r="VMD108" s="70"/>
      <c r="VME108" s="73"/>
      <c r="VMF108" s="74"/>
      <c r="VMG108" s="74"/>
      <c r="VMH108" s="62"/>
      <c r="VMI108" s="75"/>
      <c r="VMJ108" s="76"/>
      <c r="VMK108" s="216"/>
      <c r="VML108" s="75"/>
      <c r="VMM108" s="75"/>
      <c r="VMN108" s="204"/>
      <c r="VMO108" s="205"/>
      <c r="VMP108" s="72"/>
      <c r="VMQ108" s="70"/>
      <c r="VMR108" s="73"/>
      <c r="VMS108" s="74"/>
      <c r="VMT108" s="74"/>
      <c r="VMU108" s="62"/>
      <c r="VMV108" s="75"/>
      <c r="VMW108" s="76"/>
      <c r="VMX108" s="216"/>
      <c r="VMY108" s="75"/>
      <c r="VMZ108" s="75"/>
      <c r="VNA108" s="204"/>
      <c r="VNB108" s="205"/>
      <c r="VNC108" s="72"/>
      <c r="VND108" s="70"/>
      <c r="VNE108" s="73"/>
      <c r="VNF108" s="74"/>
      <c r="VNG108" s="74"/>
      <c r="VNH108" s="62"/>
      <c r="VNI108" s="75"/>
      <c r="VNJ108" s="76"/>
      <c r="VNK108" s="216"/>
      <c r="VNL108" s="75"/>
      <c r="VNM108" s="75"/>
      <c r="VNN108" s="204"/>
      <c r="VNO108" s="205"/>
      <c r="VNP108" s="72"/>
      <c r="VNQ108" s="70"/>
      <c r="VNR108" s="73"/>
      <c r="VNS108" s="74"/>
      <c r="VNT108" s="74"/>
      <c r="VNU108" s="62"/>
      <c r="VNV108" s="75"/>
      <c r="VNW108" s="76"/>
      <c r="VNX108" s="216"/>
      <c r="VNY108" s="75"/>
      <c r="VNZ108" s="75"/>
      <c r="VOA108" s="204"/>
      <c r="VOB108" s="205"/>
      <c r="VOC108" s="72"/>
      <c r="VOD108" s="70"/>
      <c r="VOE108" s="73"/>
      <c r="VOF108" s="74"/>
      <c r="VOG108" s="74"/>
      <c r="VOH108" s="62"/>
      <c r="VOI108" s="75"/>
      <c r="VOJ108" s="76"/>
      <c r="VOK108" s="216"/>
      <c r="VOL108" s="75"/>
      <c r="VOM108" s="75"/>
      <c r="VON108" s="204"/>
      <c r="VOO108" s="205"/>
      <c r="VOP108" s="72"/>
      <c r="VOQ108" s="70"/>
      <c r="VOR108" s="73"/>
      <c r="VOS108" s="74"/>
      <c r="VOT108" s="74"/>
      <c r="VOU108" s="62"/>
      <c r="VOV108" s="75"/>
      <c r="VOW108" s="76"/>
      <c r="VOX108" s="216"/>
      <c r="VOY108" s="75"/>
      <c r="VOZ108" s="75"/>
      <c r="VPA108" s="204"/>
      <c r="VPB108" s="205"/>
      <c r="VPC108" s="72"/>
      <c r="VPD108" s="70"/>
      <c r="VPE108" s="73"/>
      <c r="VPF108" s="74"/>
      <c r="VPG108" s="74"/>
      <c r="VPH108" s="62"/>
      <c r="VPI108" s="75"/>
      <c r="VPJ108" s="76"/>
      <c r="VPK108" s="216"/>
      <c r="VPL108" s="75"/>
      <c r="VPM108" s="75"/>
      <c r="VPN108" s="204"/>
      <c r="VPO108" s="205"/>
      <c r="VPP108" s="72"/>
      <c r="VPQ108" s="70"/>
      <c r="VPR108" s="73"/>
      <c r="VPS108" s="74"/>
      <c r="VPT108" s="74"/>
      <c r="VPU108" s="62"/>
      <c r="VPV108" s="75"/>
      <c r="VPW108" s="76"/>
      <c r="VPX108" s="216"/>
      <c r="VPY108" s="75"/>
      <c r="VPZ108" s="75"/>
      <c r="VQA108" s="204"/>
      <c r="VQB108" s="205"/>
      <c r="VQC108" s="72"/>
      <c r="VQD108" s="70"/>
      <c r="VQE108" s="73"/>
      <c r="VQF108" s="74"/>
      <c r="VQG108" s="74"/>
      <c r="VQH108" s="62"/>
      <c r="VQI108" s="75"/>
      <c r="VQJ108" s="76"/>
      <c r="VQK108" s="216"/>
      <c r="VQL108" s="75"/>
      <c r="VQM108" s="75"/>
      <c r="VQN108" s="204"/>
      <c r="VQO108" s="205"/>
      <c r="VQP108" s="72"/>
      <c r="VQQ108" s="70"/>
      <c r="VQR108" s="73"/>
      <c r="VQS108" s="74"/>
      <c r="VQT108" s="74"/>
      <c r="VQU108" s="62"/>
      <c r="VQV108" s="75"/>
      <c r="VQW108" s="76"/>
      <c r="VQX108" s="216"/>
      <c r="VQY108" s="75"/>
      <c r="VQZ108" s="75"/>
      <c r="VRA108" s="204"/>
      <c r="VRB108" s="205"/>
      <c r="VRC108" s="72"/>
      <c r="VRD108" s="70"/>
      <c r="VRE108" s="73"/>
      <c r="VRF108" s="74"/>
      <c r="VRG108" s="74"/>
      <c r="VRH108" s="62"/>
      <c r="VRI108" s="75"/>
      <c r="VRJ108" s="76"/>
      <c r="VRK108" s="216"/>
      <c r="VRL108" s="75"/>
      <c r="VRM108" s="75"/>
      <c r="VRN108" s="204"/>
      <c r="VRO108" s="205"/>
      <c r="VRP108" s="72"/>
      <c r="VRQ108" s="70"/>
      <c r="VRR108" s="73"/>
      <c r="VRS108" s="74"/>
      <c r="VRT108" s="74"/>
      <c r="VRU108" s="62"/>
      <c r="VRV108" s="75"/>
      <c r="VRW108" s="76"/>
      <c r="VRX108" s="216"/>
      <c r="VRY108" s="75"/>
      <c r="VRZ108" s="75"/>
      <c r="VSA108" s="204"/>
      <c r="VSB108" s="205"/>
      <c r="VSC108" s="72"/>
      <c r="VSD108" s="70"/>
      <c r="VSE108" s="73"/>
      <c r="VSF108" s="74"/>
      <c r="VSG108" s="74"/>
      <c r="VSH108" s="62"/>
      <c r="VSI108" s="75"/>
      <c r="VSJ108" s="76"/>
      <c r="VSK108" s="216"/>
      <c r="VSL108" s="75"/>
      <c r="VSM108" s="75"/>
      <c r="VSN108" s="204"/>
      <c r="VSO108" s="205"/>
      <c r="VSP108" s="72"/>
      <c r="VSQ108" s="70"/>
      <c r="VSR108" s="73"/>
      <c r="VSS108" s="74"/>
      <c r="VST108" s="74"/>
      <c r="VSU108" s="62"/>
      <c r="VSV108" s="75"/>
      <c r="VSW108" s="76"/>
      <c r="VSX108" s="216"/>
      <c r="VSY108" s="75"/>
      <c r="VSZ108" s="75"/>
      <c r="VTA108" s="204"/>
      <c r="VTB108" s="205"/>
      <c r="VTC108" s="72"/>
      <c r="VTD108" s="70"/>
      <c r="VTE108" s="73"/>
      <c r="VTF108" s="74"/>
      <c r="VTG108" s="74"/>
      <c r="VTH108" s="62"/>
      <c r="VTI108" s="75"/>
      <c r="VTJ108" s="76"/>
      <c r="VTK108" s="216"/>
      <c r="VTL108" s="75"/>
      <c r="VTM108" s="75"/>
      <c r="VTN108" s="204"/>
      <c r="VTO108" s="205"/>
      <c r="VTP108" s="72"/>
      <c r="VTQ108" s="70"/>
      <c r="VTR108" s="73"/>
      <c r="VTS108" s="74"/>
      <c r="VTT108" s="74"/>
      <c r="VTU108" s="62"/>
      <c r="VTV108" s="75"/>
      <c r="VTW108" s="76"/>
      <c r="VTX108" s="216"/>
      <c r="VTY108" s="75"/>
      <c r="VTZ108" s="75"/>
      <c r="VUA108" s="204"/>
      <c r="VUB108" s="205"/>
      <c r="VUC108" s="72"/>
      <c r="VUD108" s="70"/>
      <c r="VUE108" s="73"/>
      <c r="VUF108" s="74"/>
      <c r="VUG108" s="74"/>
      <c r="VUH108" s="62"/>
      <c r="VUI108" s="75"/>
      <c r="VUJ108" s="76"/>
      <c r="VUK108" s="216"/>
      <c r="VUL108" s="75"/>
      <c r="VUM108" s="75"/>
      <c r="VUN108" s="204"/>
      <c r="VUO108" s="205"/>
      <c r="VUP108" s="72"/>
      <c r="VUQ108" s="70"/>
      <c r="VUR108" s="73"/>
      <c r="VUS108" s="74"/>
      <c r="VUT108" s="74"/>
      <c r="VUU108" s="62"/>
      <c r="VUV108" s="75"/>
      <c r="VUW108" s="76"/>
      <c r="VUX108" s="216"/>
      <c r="VUY108" s="75"/>
      <c r="VUZ108" s="75"/>
      <c r="VVA108" s="204"/>
      <c r="VVB108" s="205"/>
      <c r="VVC108" s="72"/>
      <c r="VVD108" s="70"/>
      <c r="VVE108" s="73"/>
      <c r="VVF108" s="74"/>
      <c r="VVG108" s="74"/>
      <c r="VVH108" s="62"/>
      <c r="VVI108" s="75"/>
      <c r="VVJ108" s="76"/>
      <c r="VVK108" s="216"/>
      <c r="VVL108" s="75"/>
      <c r="VVM108" s="75"/>
      <c r="VVN108" s="204"/>
      <c r="VVO108" s="205"/>
      <c r="VVP108" s="72"/>
      <c r="VVQ108" s="70"/>
      <c r="VVR108" s="73"/>
      <c r="VVS108" s="74"/>
      <c r="VVT108" s="74"/>
      <c r="VVU108" s="62"/>
      <c r="VVV108" s="75"/>
      <c r="VVW108" s="76"/>
      <c r="VVX108" s="216"/>
      <c r="VVY108" s="75"/>
      <c r="VVZ108" s="75"/>
      <c r="VWA108" s="204"/>
      <c r="VWB108" s="205"/>
      <c r="VWC108" s="72"/>
      <c r="VWD108" s="70"/>
      <c r="VWE108" s="73"/>
      <c r="VWF108" s="74"/>
      <c r="VWG108" s="74"/>
      <c r="VWH108" s="62"/>
      <c r="VWI108" s="75"/>
      <c r="VWJ108" s="76"/>
      <c r="VWK108" s="216"/>
      <c r="VWL108" s="75"/>
      <c r="VWM108" s="75"/>
      <c r="VWN108" s="204"/>
      <c r="VWO108" s="205"/>
      <c r="VWP108" s="72"/>
      <c r="VWQ108" s="70"/>
      <c r="VWR108" s="73"/>
      <c r="VWS108" s="74"/>
      <c r="VWT108" s="74"/>
      <c r="VWU108" s="62"/>
      <c r="VWV108" s="75"/>
      <c r="VWW108" s="76"/>
      <c r="VWX108" s="216"/>
      <c r="VWY108" s="75"/>
      <c r="VWZ108" s="75"/>
      <c r="VXA108" s="204"/>
      <c r="VXB108" s="205"/>
      <c r="VXC108" s="72"/>
      <c r="VXD108" s="70"/>
      <c r="VXE108" s="73"/>
      <c r="VXF108" s="74"/>
      <c r="VXG108" s="74"/>
      <c r="VXH108" s="62"/>
      <c r="VXI108" s="75"/>
      <c r="VXJ108" s="76"/>
      <c r="VXK108" s="216"/>
      <c r="VXL108" s="75"/>
      <c r="VXM108" s="75"/>
      <c r="VXN108" s="204"/>
      <c r="VXO108" s="205"/>
      <c r="VXP108" s="72"/>
      <c r="VXQ108" s="70"/>
      <c r="VXR108" s="73"/>
      <c r="VXS108" s="74"/>
      <c r="VXT108" s="74"/>
      <c r="VXU108" s="62"/>
      <c r="VXV108" s="75"/>
      <c r="VXW108" s="76"/>
      <c r="VXX108" s="216"/>
      <c r="VXY108" s="75"/>
      <c r="VXZ108" s="75"/>
      <c r="VYA108" s="204"/>
      <c r="VYB108" s="205"/>
      <c r="VYC108" s="72"/>
      <c r="VYD108" s="70"/>
      <c r="VYE108" s="73"/>
      <c r="VYF108" s="74"/>
      <c r="VYG108" s="74"/>
      <c r="VYH108" s="62"/>
      <c r="VYI108" s="75"/>
      <c r="VYJ108" s="76"/>
      <c r="VYK108" s="216"/>
      <c r="VYL108" s="75"/>
      <c r="VYM108" s="75"/>
      <c r="VYN108" s="204"/>
      <c r="VYO108" s="205"/>
      <c r="VYP108" s="72"/>
      <c r="VYQ108" s="70"/>
      <c r="VYR108" s="73"/>
      <c r="VYS108" s="74"/>
      <c r="VYT108" s="74"/>
      <c r="VYU108" s="62"/>
      <c r="VYV108" s="75"/>
      <c r="VYW108" s="76"/>
      <c r="VYX108" s="216"/>
      <c r="VYY108" s="75"/>
      <c r="VYZ108" s="75"/>
      <c r="VZA108" s="204"/>
      <c r="VZB108" s="205"/>
      <c r="VZC108" s="72"/>
      <c r="VZD108" s="70"/>
      <c r="VZE108" s="73"/>
      <c r="VZF108" s="74"/>
      <c r="VZG108" s="74"/>
      <c r="VZH108" s="62"/>
      <c r="VZI108" s="75"/>
      <c r="VZJ108" s="76"/>
      <c r="VZK108" s="216"/>
      <c r="VZL108" s="75"/>
      <c r="VZM108" s="75"/>
      <c r="VZN108" s="204"/>
      <c r="VZO108" s="205"/>
      <c r="VZP108" s="72"/>
      <c r="VZQ108" s="70"/>
      <c r="VZR108" s="73"/>
      <c r="VZS108" s="74"/>
      <c r="VZT108" s="74"/>
      <c r="VZU108" s="62"/>
      <c r="VZV108" s="75"/>
      <c r="VZW108" s="76"/>
      <c r="VZX108" s="216"/>
      <c r="VZY108" s="75"/>
      <c r="VZZ108" s="75"/>
      <c r="WAA108" s="204"/>
      <c r="WAB108" s="205"/>
      <c r="WAC108" s="72"/>
      <c r="WAD108" s="70"/>
      <c r="WAE108" s="73"/>
      <c r="WAF108" s="74"/>
      <c r="WAG108" s="74"/>
      <c r="WAH108" s="62"/>
      <c r="WAI108" s="75"/>
      <c r="WAJ108" s="76"/>
      <c r="WAK108" s="216"/>
      <c r="WAL108" s="75"/>
      <c r="WAM108" s="75"/>
      <c r="WAN108" s="204"/>
      <c r="WAO108" s="205"/>
      <c r="WAP108" s="72"/>
      <c r="WAQ108" s="70"/>
      <c r="WAR108" s="73"/>
      <c r="WAS108" s="74"/>
      <c r="WAT108" s="74"/>
      <c r="WAU108" s="62"/>
      <c r="WAV108" s="75"/>
      <c r="WAW108" s="76"/>
      <c r="WAX108" s="216"/>
      <c r="WAY108" s="75"/>
      <c r="WAZ108" s="75"/>
      <c r="WBA108" s="204"/>
      <c r="WBB108" s="205"/>
      <c r="WBC108" s="72"/>
      <c r="WBD108" s="70"/>
      <c r="WBE108" s="73"/>
      <c r="WBF108" s="74"/>
      <c r="WBG108" s="74"/>
      <c r="WBH108" s="62"/>
      <c r="WBI108" s="75"/>
      <c r="WBJ108" s="76"/>
      <c r="WBK108" s="216"/>
      <c r="WBL108" s="75"/>
      <c r="WBM108" s="75"/>
      <c r="WBN108" s="204"/>
      <c r="WBO108" s="205"/>
      <c r="WBP108" s="72"/>
      <c r="WBQ108" s="70"/>
      <c r="WBR108" s="73"/>
      <c r="WBS108" s="74"/>
      <c r="WBT108" s="74"/>
      <c r="WBU108" s="62"/>
      <c r="WBV108" s="75"/>
      <c r="WBW108" s="76"/>
      <c r="WBX108" s="216"/>
      <c r="WBY108" s="75"/>
      <c r="WBZ108" s="75"/>
      <c r="WCA108" s="204"/>
      <c r="WCB108" s="205"/>
      <c r="WCC108" s="72"/>
      <c r="WCD108" s="70"/>
      <c r="WCE108" s="73"/>
      <c r="WCF108" s="74"/>
      <c r="WCG108" s="74"/>
      <c r="WCH108" s="62"/>
      <c r="WCI108" s="75"/>
      <c r="WCJ108" s="76"/>
      <c r="WCK108" s="216"/>
      <c r="WCL108" s="75"/>
      <c r="WCM108" s="75"/>
      <c r="WCN108" s="204"/>
      <c r="WCO108" s="205"/>
      <c r="WCP108" s="72"/>
      <c r="WCQ108" s="70"/>
      <c r="WCR108" s="73"/>
      <c r="WCS108" s="74"/>
      <c r="WCT108" s="74"/>
      <c r="WCU108" s="62"/>
      <c r="WCV108" s="75"/>
      <c r="WCW108" s="76"/>
      <c r="WCX108" s="216"/>
      <c r="WCY108" s="75"/>
      <c r="WCZ108" s="75"/>
      <c r="WDA108" s="204"/>
      <c r="WDB108" s="205"/>
      <c r="WDC108" s="72"/>
      <c r="WDD108" s="70"/>
      <c r="WDE108" s="73"/>
      <c r="WDF108" s="74"/>
      <c r="WDG108" s="74"/>
      <c r="WDH108" s="62"/>
      <c r="WDI108" s="75"/>
      <c r="WDJ108" s="76"/>
      <c r="WDK108" s="216"/>
      <c r="WDL108" s="75"/>
      <c r="WDM108" s="75"/>
      <c r="WDN108" s="204"/>
      <c r="WDO108" s="205"/>
      <c r="WDP108" s="72"/>
      <c r="WDQ108" s="70"/>
      <c r="WDR108" s="73"/>
      <c r="WDS108" s="74"/>
      <c r="WDT108" s="74"/>
      <c r="WDU108" s="62"/>
      <c r="WDV108" s="75"/>
      <c r="WDW108" s="76"/>
      <c r="WDX108" s="216"/>
      <c r="WDY108" s="75"/>
      <c r="WDZ108" s="75"/>
      <c r="WEA108" s="204"/>
      <c r="WEB108" s="205"/>
      <c r="WEC108" s="72"/>
      <c r="WED108" s="70"/>
      <c r="WEE108" s="73"/>
      <c r="WEF108" s="74"/>
      <c r="WEG108" s="74"/>
      <c r="WEH108" s="62"/>
      <c r="WEI108" s="75"/>
      <c r="WEJ108" s="76"/>
      <c r="WEK108" s="216"/>
      <c r="WEL108" s="75"/>
      <c r="WEM108" s="75"/>
      <c r="WEN108" s="204"/>
      <c r="WEO108" s="205"/>
      <c r="WEP108" s="72"/>
      <c r="WEQ108" s="70"/>
      <c r="WER108" s="73"/>
      <c r="WES108" s="74"/>
      <c r="WET108" s="74"/>
      <c r="WEU108" s="62"/>
      <c r="WEV108" s="75"/>
      <c r="WEW108" s="76"/>
      <c r="WEX108" s="216"/>
      <c r="WEY108" s="75"/>
      <c r="WEZ108" s="75"/>
      <c r="WFA108" s="204"/>
      <c r="WFB108" s="205"/>
      <c r="WFC108" s="72"/>
      <c r="WFD108" s="70"/>
      <c r="WFE108" s="73"/>
      <c r="WFF108" s="74"/>
      <c r="WFG108" s="74"/>
      <c r="WFH108" s="62"/>
      <c r="WFI108" s="75"/>
      <c r="WFJ108" s="76"/>
      <c r="WFK108" s="216"/>
      <c r="WFL108" s="75"/>
      <c r="WFM108" s="75"/>
      <c r="WFN108" s="204"/>
      <c r="WFO108" s="205"/>
      <c r="WFP108" s="72"/>
      <c r="WFQ108" s="70"/>
      <c r="WFR108" s="73"/>
      <c r="WFS108" s="74"/>
      <c r="WFT108" s="74"/>
      <c r="WFU108" s="62"/>
      <c r="WFV108" s="75"/>
      <c r="WFW108" s="76"/>
      <c r="WFX108" s="216"/>
      <c r="WFY108" s="75"/>
      <c r="WFZ108" s="75"/>
      <c r="WGA108" s="204"/>
      <c r="WGB108" s="205"/>
      <c r="WGC108" s="72"/>
      <c r="WGD108" s="70"/>
      <c r="WGE108" s="73"/>
      <c r="WGF108" s="74"/>
      <c r="WGG108" s="74"/>
      <c r="WGH108" s="62"/>
      <c r="WGI108" s="75"/>
      <c r="WGJ108" s="76"/>
      <c r="WGK108" s="216"/>
      <c r="WGL108" s="75"/>
      <c r="WGM108" s="75"/>
      <c r="WGN108" s="204"/>
      <c r="WGO108" s="205"/>
      <c r="WGP108" s="72"/>
      <c r="WGQ108" s="70"/>
      <c r="WGR108" s="73"/>
      <c r="WGS108" s="74"/>
      <c r="WGT108" s="74"/>
      <c r="WGU108" s="62"/>
      <c r="WGV108" s="75"/>
      <c r="WGW108" s="76"/>
      <c r="WGX108" s="216"/>
      <c r="WGY108" s="75"/>
      <c r="WGZ108" s="75"/>
      <c r="WHA108" s="204"/>
      <c r="WHB108" s="205"/>
      <c r="WHC108" s="72"/>
      <c r="WHD108" s="70"/>
      <c r="WHE108" s="73"/>
      <c r="WHF108" s="74"/>
      <c r="WHG108" s="74"/>
      <c r="WHH108" s="62"/>
      <c r="WHI108" s="75"/>
      <c r="WHJ108" s="76"/>
      <c r="WHK108" s="216"/>
      <c r="WHL108" s="75"/>
      <c r="WHM108" s="75"/>
      <c r="WHN108" s="204"/>
      <c r="WHO108" s="205"/>
      <c r="WHP108" s="72"/>
      <c r="WHQ108" s="70"/>
      <c r="WHR108" s="73"/>
      <c r="WHS108" s="74"/>
      <c r="WHT108" s="74"/>
      <c r="WHU108" s="62"/>
      <c r="WHV108" s="75"/>
      <c r="WHW108" s="76"/>
      <c r="WHX108" s="216"/>
      <c r="WHY108" s="75"/>
      <c r="WHZ108" s="75"/>
      <c r="WIA108" s="204"/>
      <c r="WIB108" s="205"/>
      <c r="WIC108" s="72"/>
      <c r="WID108" s="70"/>
      <c r="WIE108" s="73"/>
      <c r="WIF108" s="74"/>
      <c r="WIG108" s="74"/>
      <c r="WIH108" s="62"/>
      <c r="WII108" s="75"/>
      <c r="WIJ108" s="76"/>
      <c r="WIK108" s="216"/>
      <c r="WIL108" s="75"/>
      <c r="WIM108" s="75"/>
      <c r="WIN108" s="204"/>
      <c r="WIO108" s="205"/>
      <c r="WIP108" s="72"/>
      <c r="WIQ108" s="70"/>
      <c r="WIR108" s="73"/>
      <c r="WIS108" s="74"/>
      <c r="WIT108" s="74"/>
      <c r="WIU108" s="62"/>
      <c r="WIV108" s="75"/>
      <c r="WIW108" s="76"/>
      <c r="WIX108" s="216"/>
      <c r="WIY108" s="75"/>
      <c r="WIZ108" s="75"/>
      <c r="WJA108" s="204"/>
      <c r="WJB108" s="205"/>
      <c r="WJC108" s="72"/>
      <c r="WJD108" s="70"/>
      <c r="WJE108" s="73"/>
      <c r="WJF108" s="74"/>
      <c r="WJG108" s="74"/>
      <c r="WJH108" s="62"/>
      <c r="WJI108" s="75"/>
      <c r="WJJ108" s="76"/>
      <c r="WJK108" s="216"/>
      <c r="WJL108" s="75"/>
      <c r="WJM108" s="75"/>
      <c r="WJN108" s="204"/>
      <c r="WJO108" s="205"/>
      <c r="WJP108" s="72"/>
      <c r="WJQ108" s="70"/>
      <c r="WJR108" s="73"/>
      <c r="WJS108" s="74"/>
      <c r="WJT108" s="74"/>
      <c r="WJU108" s="62"/>
      <c r="WJV108" s="75"/>
      <c r="WJW108" s="76"/>
      <c r="WJX108" s="216"/>
      <c r="WJY108" s="75"/>
      <c r="WJZ108" s="75"/>
      <c r="WKA108" s="204"/>
      <c r="WKB108" s="205"/>
      <c r="WKC108" s="72"/>
      <c r="WKD108" s="70"/>
      <c r="WKE108" s="73"/>
      <c r="WKF108" s="74"/>
      <c r="WKG108" s="74"/>
      <c r="WKH108" s="62"/>
      <c r="WKI108" s="75"/>
      <c r="WKJ108" s="76"/>
      <c r="WKK108" s="216"/>
      <c r="WKL108" s="75"/>
      <c r="WKM108" s="75"/>
      <c r="WKN108" s="204"/>
      <c r="WKO108" s="205"/>
      <c r="WKP108" s="72"/>
      <c r="WKQ108" s="70"/>
      <c r="WKR108" s="73"/>
      <c r="WKS108" s="74"/>
      <c r="WKT108" s="74"/>
      <c r="WKU108" s="62"/>
      <c r="WKV108" s="75"/>
      <c r="WKW108" s="76"/>
      <c r="WKX108" s="216"/>
      <c r="WKY108" s="75"/>
      <c r="WKZ108" s="75"/>
      <c r="WLA108" s="204"/>
      <c r="WLB108" s="205"/>
      <c r="WLC108" s="72"/>
      <c r="WLD108" s="70"/>
      <c r="WLE108" s="73"/>
      <c r="WLF108" s="74"/>
      <c r="WLG108" s="74"/>
      <c r="WLH108" s="62"/>
      <c r="WLI108" s="75"/>
      <c r="WLJ108" s="76"/>
      <c r="WLK108" s="216"/>
      <c r="WLL108" s="75"/>
      <c r="WLM108" s="75"/>
      <c r="WLN108" s="204"/>
      <c r="WLO108" s="205"/>
      <c r="WLP108" s="72"/>
      <c r="WLQ108" s="70"/>
      <c r="WLR108" s="73"/>
      <c r="WLS108" s="74"/>
      <c r="WLT108" s="74"/>
      <c r="WLU108" s="62"/>
      <c r="WLV108" s="75"/>
      <c r="WLW108" s="76"/>
      <c r="WLX108" s="216"/>
      <c r="WLY108" s="75"/>
      <c r="WLZ108" s="75"/>
      <c r="WMA108" s="204"/>
      <c r="WMB108" s="205"/>
      <c r="WMC108" s="72"/>
      <c r="WMD108" s="70"/>
      <c r="WME108" s="73"/>
      <c r="WMF108" s="74"/>
      <c r="WMG108" s="74"/>
      <c r="WMH108" s="62"/>
      <c r="WMI108" s="75"/>
      <c r="WMJ108" s="76"/>
      <c r="WMK108" s="216"/>
      <c r="WML108" s="75"/>
      <c r="WMM108" s="75"/>
      <c r="WMN108" s="204"/>
      <c r="WMO108" s="205"/>
      <c r="WMP108" s="72"/>
      <c r="WMQ108" s="70"/>
      <c r="WMR108" s="73"/>
      <c r="WMS108" s="74"/>
      <c r="WMT108" s="74"/>
      <c r="WMU108" s="62"/>
      <c r="WMV108" s="75"/>
      <c r="WMW108" s="76"/>
      <c r="WMX108" s="216"/>
      <c r="WMY108" s="75"/>
      <c r="WMZ108" s="75"/>
      <c r="WNA108" s="204"/>
      <c r="WNB108" s="205"/>
      <c r="WNC108" s="72"/>
      <c r="WND108" s="70"/>
      <c r="WNE108" s="73"/>
      <c r="WNF108" s="74"/>
      <c r="WNG108" s="74"/>
      <c r="WNH108" s="62"/>
      <c r="WNI108" s="75"/>
      <c r="WNJ108" s="76"/>
      <c r="WNK108" s="216"/>
      <c r="WNL108" s="75"/>
      <c r="WNM108" s="75"/>
      <c r="WNN108" s="204"/>
      <c r="WNO108" s="205"/>
      <c r="WNP108" s="72"/>
      <c r="WNQ108" s="70"/>
      <c r="WNR108" s="73"/>
      <c r="WNS108" s="74"/>
      <c r="WNT108" s="74"/>
      <c r="WNU108" s="62"/>
      <c r="WNV108" s="75"/>
      <c r="WNW108" s="76"/>
      <c r="WNX108" s="216"/>
      <c r="WNY108" s="75"/>
      <c r="WNZ108" s="75"/>
      <c r="WOA108" s="204"/>
      <c r="WOB108" s="205"/>
      <c r="WOC108" s="72"/>
      <c r="WOD108" s="70"/>
      <c r="WOE108" s="73"/>
      <c r="WOF108" s="74"/>
      <c r="WOG108" s="74"/>
      <c r="WOH108" s="62"/>
      <c r="WOI108" s="75"/>
      <c r="WOJ108" s="76"/>
      <c r="WOK108" s="216"/>
      <c r="WOL108" s="75"/>
      <c r="WOM108" s="75"/>
      <c r="WON108" s="204"/>
      <c r="WOO108" s="205"/>
      <c r="WOP108" s="72"/>
      <c r="WOQ108" s="70"/>
      <c r="WOR108" s="73"/>
      <c r="WOS108" s="74"/>
      <c r="WOT108" s="74"/>
      <c r="WOU108" s="62"/>
      <c r="WOV108" s="75"/>
      <c r="WOW108" s="76"/>
      <c r="WOX108" s="216"/>
      <c r="WOY108" s="75"/>
      <c r="WOZ108" s="75"/>
      <c r="WPA108" s="204"/>
      <c r="WPB108" s="205"/>
      <c r="WPC108" s="72"/>
      <c r="WPD108" s="70"/>
      <c r="WPE108" s="73"/>
      <c r="WPF108" s="74"/>
      <c r="WPG108" s="74"/>
      <c r="WPH108" s="62"/>
      <c r="WPI108" s="75"/>
      <c r="WPJ108" s="76"/>
      <c r="WPK108" s="216"/>
      <c r="WPL108" s="75"/>
      <c r="WPM108" s="75"/>
      <c r="WPN108" s="204"/>
      <c r="WPO108" s="205"/>
      <c r="WPP108" s="72"/>
      <c r="WPQ108" s="70"/>
      <c r="WPR108" s="73"/>
      <c r="WPS108" s="74"/>
      <c r="WPT108" s="74"/>
      <c r="WPU108" s="62"/>
      <c r="WPV108" s="75"/>
      <c r="WPW108" s="76"/>
      <c r="WPX108" s="216"/>
      <c r="WPY108" s="75"/>
      <c r="WPZ108" s="75"/>
      <c r="WQA108" s="204"/>
      <c r="WQB108" s="205"/>
      <c r="WQC108" s="72"/>
      <c r="WQD108" s="70"/>
      <c r="WQE108" s="73"/>
      <c r="WQF108" s="74"/>
      <c r="WQG108" s="74"/>
      <c r="WQH108" s="62"/>
      <c r="WQI108" s="75"/>
      <c r="WQJ108" s="76"/>
      <c r="WQK108" s="216"/>
      <c r="WQL108" s="75"/>
      <c r="WQM108" s="75"/>
      <c r="WQN108" s="204"/>
      <c r="WQO108" s="205"/>
      <c r="WQP108" s="72"/>
      <c r="WQQ108" s="70"/>
      <c r="WQR108" s="73"/>
      <c r="WQS108" s="74"/>
      <c r="WQT108" s="74"/>
      <c r="WQU108" s="62"/>
      <c r="WQV108" s="75"/>
      <c r="WQW108" s="76"/>
      <c r="WQX108" s="216"/>
      <c r="WQY108" s="75"/>
      <c r="WQZ108" s="75"/>
      <c r="WRA108" s="204"/>
      <c r="WRB108" s="205"/>
      <c r="WRC108" s="72"/>
      <c r="WRD108" s="70"/>
      <c r="WRE108" s="73"/>
      <c r="WRF108" s="74"/>
      <c r="WRG108" s="74"/>
      <c r="WRH108" s="62"/>
      <c r="WRI108" s="75"/>
      <c r="WRJ108" s="76"/>
      <c r="WRK108" s="216"/>
      <c r="WRL108" s="75"/>
      <c r="WRM108" s="75"/>
      <c r="WRN108" s="204"/>
      <c r="WRO108" s="205"/>
      <c r="WRP108" s="72"/>
      <c r="WRQ108" s="70"/>
      <c r="WRR108" s="73"/>
      <c r="WRS108" s="74"/>
      <c r="WRT108" s="74"/>
      <c r="WRU108" s="62"/>
      <c r="WRV108" s="75"/>
      <c r="WRW108" s="76"/>
      <c r="WRX108" s="216"/>
      <c r="WRY108" s="75"/>
      <c r="WRZ108" s="75"/>
      <c r="WSA108" s="204"/>
      <c r="WSB108" s="205"/>
      <c r="WSC108" s="72"/>
      <c r="WSD108" s="70"/>
      <c r="WSE108" s="73"/>
      <c r="WSF108" s="74"/>
      <c r="WSG108" s="74"/>
      <c r="WSH108" s="62"/>
      <c r="WSI108" s="75"/>
      <c r="WSJ108" s="76"/>
      <c r="WSK108" s="216"/>
      <c r="WSL108" s="75"/>
      <c r="WSM108" s="75"/>
      <c r="WSN108" s="204"/>
      <c r="WSO108" s="205"/>
      <c r="WSP108" s="72"/>
      <c r="WSQ108" s="70"/>
      <c r="WSR108" s="73"/>
      <c r="WSS108" s="74"/>
      <c r="WST108" s="74"/>
      <c r="WSU108" s="62"/>
      <c r="WSV108" s="75"/>
      <c r="WSW108" s="76"/>
      <c r="WSX108" s="216"/>
      <c r="WSY108" s="75"/>
      <c r="WSZ108" s="75"/>
      <c r="WTA108" s="204"/>
      <c r="WTB108" s="205"/>
      <c r="WTC108" s="72"/>
      <c r="WTD108" s="70"/>
      <c r="WTE108" s="73"/>
      <c r="WTF108" s="74"/>
      <c r="WTG108" s="74"/>
      <c r="WTH108" s="62"/>
      <c r="WTI108" s="75"/>
      <c r="WTJ108" s="76"/>
      <c r="WTK108" s="216"/>
      <c r="WTL108" s="75"/>
      <c r="WTM108" s="75"/>
      <c r="WTN108" s="204"/>
      <c r="WTO108" s="205"/>
      <c r="WTP108" s="72"/>
      <c r="WTQ108" s="70"/>
      <c r="WTR108" s="73"/>
      <c r="WTS108" s="74"/>
      <c r="WTT108" s="74"/>
      <c r="WTU108" s="62"/>
      <c r="WTV108" s="75"/>
      <c r="WTW108" s="76"/>
      <c r="WTX108" s="216"/>
      <c r="WTY108" s="75"/>
      <c r="WTZ108" s="75"/>
      <c r="WUA108" s="204"/>
      <c r="WUB108" s="205"/>
      <c r="WUC108" s="72"/>
      <c r="WUD108" s="70"/>
      <c r="WUE108" s="73"/>
      <c r="WUF108" s="74"/>
      <c r="WUG108" s="74"/>
      <c r="WUH108" s="62"/>
      <c r="WUI108" s="75"/>
      <c r="WUJ108" s="76"/>
      <c r="WUK108" s="216"/>
      <c r="WUL108" s="75"/>
      <c r="WUM108" s="75"/>
      <c r="WUN108" s="204"/>
      <c r="WUO108" s="205"/>
      <c r="WUP108" s="72"/>
      <c r="WUQ108" s="70"/>
      <c r="WUR108" s="73"/>
      <c r="WUS108" s="74"/>
      <c r="WUT108" s="74"/>
      <c r="WUU108" s="62"/>
      <c r="WUV108" s="75"/>
      <c r="WUW108" s="76"/>
      <c r="WUX108" s="216"/>
      <c r="WUY108" s="75"/>
      <c r="WUZ108" s="75"/>
      <c r="WVA108" s="204"/>
      <c r="WVB108" s="205"/>
      <c r="WVC108" s="72"/>
      <c r="WVD108" s="70"/>
      <c r="WVE108" s="73"/>
      <c r="WVF108" s="74"/>
      <c r="WVG108" s="74"/>
      <c r="WVH108" s="62"/>
      <c r="WVI108" s="75"/>
      <c r="WVJ108" s="76"/>
      <c r="WVK108" s="216"/>
      <c r="WVL108" s="75"/>
      <c r="WVM108" s="75"/>
      <c r="WVN108" s="204"/>
      <c r="WVO108" s="205"/>
      <c r="WVP108" s="72"/>
      <c r="WVQ108" s="70"/>
      <c r="WVR108" s="73"/>
      <c r="WVS108" s="74"/>
      <c r="WVT108" s="74"/>
      <c r="WVU108" s="62"/>
      <c r="WVV108" s="75"/>
      <c r="WVW108" s="76"/>
      <c r="WVX108" s="216"/>
      <c r="WVY108" s="75"/>
      <c r="WVZ108" s="75"/>
      <c r="WWA108" s="204"/>
      <c r="WWB108" s="205"/>
      <c r="WWC108" s="72"/>
      <c r="WWD108" s="70"/>
      <c r="WWE108" s="73"/>
      <c r="WWF108" s="74"/>
      <c r="WWG108" s="74"/>
      <c r="WWH108" s="62"/>
      <c r="WWI108" s="75"/>
      <c r="WWJ108" s="76"/>
      <c r="WWK108" s="216"/>
      <c r="WWL108" s="75"/>
      <c r="WWM108" s="75"/>
      <c r="WWN108" s="204"/>
      <c r="WWO108" s="205"/>
      <c r="WWP108" s="72"/>
      <c r="WWQ108" s="70"/>
      <c r="WWR108" s="73"/>
      <c r="WWS108" s="74"/>
      <c r="WWT108" s="74"/>
      <c r="WWU108" s="62"/>
      <c r="WWV108" s="75"/>
      <c r="WWW108" s="76"/>
      <c r="WWX108" s="216"/>
      <c r="WWY108" s="75"/>
      <c r="WWZ108" s="75"/>
      <c r="WXA108" s="204"/>
      <c r="WXB108" s="205"/>
      <c r="WXC108" s="72"/>
      <c r="WXD108" s="70"/>
      <c r="WXE108" s="73"/>
      <c r="WXF108" s="74"/>
      <c r="WXG108" s="74"/>
      <c r="WXH108" s="62"/>
      <c r="WXI108" s="75"/>
      <c r="WXJ108" s="76"/>
      <c r="WXK108" s="216"/>
      <c r="WXL108" s="75"/>
      <c r="WXM108" s="75"/>
      <c r="WXN108" s="204"/>
      <c r="WXO108" s="205"/>
      <c r="WXP108" s="72"/>
      <c r="WXQ108" s="70"/>
      <c r="WXR108" s="73"/>
      <c r="WXS108" s="74"/>
      <c r="WXT108" s="74"/>
      <c r="WXU108" s="62"/>
      <c r="WXV108" s="75"/>
      <c r="WXW108" s="76"/>
      <c r="WXX108" s="216"/>
      <c r="WXY108" s="75"/>
      <c r="WXZ108" s="75"/>
      <c r="WYA108" s="204"/>
      <c r="WYB108" s="205"/>
      <c r="WYC108" s="72"/>
      <c r="WYD108" s="70"/>
      <c r="WYE108" s="73"/>
      <c r="WYF108" s="74"/>
      <c r="WYG108" s="74"/>
      <c r="WYH108" s="62"/>
      <c r="WYI108" s="75"/>
      <c r="WYJ108" s="76"/>
      <c r="WYK108" s="216"/>
      <c r="WYL108" s="75"/>
      <c r="WYM108" s="75"/>
      <c r="WYN108" s="204"/>
      <c r="WYO108" s="205"/>
      <c r="WYP108" s="72"/>
      <c r="WYQ108" s="70"/>
      <c r="WYR108" s="73"/>
      <c r="WYS108" s="74"/>
      <c r="WYT108" s="74"/>
      <c r="WYU108" s="62"/>
      <c r="WYV108" s="75"/>
      <c r="WYW108" s="76"/>
      <c r="WYX108" s="216"/>
      <c r="WYY108" s="75"/>
      <c r="WYZ108" s="75"/>
      <c r="WZA108" s="204"/>
      <c r="WZB108" s="205"/>
      <c r="WZC108" s="72"/>
      <c r="WZD108" s="70"/>
      <c r="WZE108" s="73"/>
      <c r="WZF108" s="74"/>
      <c r="WZG108" s="74"/>
      <c r="WZH108" s="62"/>
      <c r="WZI108" s="75"/>
      <c r="WZJ108" s="76"/>
      <c r="WZK108" s="216"/>
      <c r="WZL108" s="75"/>
      <c r="WZM108" s="75"/>
      <c r="WZN108" s="204"/>
      <c r="WZO108" s="205"/>
      <c r="WZP108" s="72"/>
      <c r="WZQ108" s="70"/>
      <c r="WZR108" s="73"/>
      <c r="WZS108" s="74"/>
      <c r="WZT108" s="74"/>
      <c r="WZU108" s="62"/>
      <c r="WZV108" s="75"/>
      <c r="WZW108" s="76"/>
      <c r="WZX108" s="216"/>
      <c r="WZY108" s="75"/>
      <c r="WZZ108" s="75"/>
      <c r="XAA108" s="204"/>
      <c r="XAB108" s="205"/>
      <c r="XAC108" s="72"/>
      <c r="XAD108" s="70"/>
      <c r="XAE108" s="73"/>
      <c r="XAF108" s="74"/>
      <c r="XAG108" s="74"/>
      <c r="XAH108" s="62"/>
      <c r="XAI108" s="75"/>
      <c r="XAJ108" s="76"/>
      <c r="XAK108" s="216"/>
      <c r="XAL108" s="75"/>
      <c r="XAM108" s="75"/>
      <c r="XAN108" s="204"/>
      <c r="XAO108" s="205"/>
      <c r="XAP108" s="72"/>
      <c r="XAQ108" s="70"/>
      <c r="XAR108" s="73"/>
      <c r="XAS108" s="74"/>
      <c r="XAT108" s="74"/>
      <c r="XAU108" s="62"/>
      <c r="XAV108" s="75"/>
      <c r="XAW108" s="76"/>
      <c r="XAX108" s="216"/>
      <c r="XAY108" s="75"/>
      <c r="XAZ108" s="75"/>
      <c r="XBA108" s="204"/>
      <c r="XBB108" s="205"/>
      <c r="XBC108" s="72"/>
      <c r="XBD108" s="70"/>
      <c r="XBE108" s="73"/>
      <c r="XBF108" s="74"/>
      <c r="XBG108" s="74"/>
      <c r="XBH108" s="62"/>
      <c r="XBI108" s="75"/>
      <c r="XBJ108" s="76"/>
      <c r="XBK108" s="216"/>
      <c r="XBL108" s="75"/>
      <c r="XBM108" s="75"/>
      <c r="XBN108" s="204"/>
      <c r="XBO108" s="205"/>
      <c r="XBP108" s="72"/>
      <c r="XBQ108" s="70"/>
      <c r="XBR108" s="73"/>
      <c r="XBS108" s="74"/>
      <c r="XBT108" s="74"/>
      <c r="XBU108" s="62"/>
      <c r="XBV108" s="75"/>
      <c r="XBW108" s="76"/>
      <c r="XBX108" s="216"/>
      <c r="XBY108" s="75"/>
      <c r="XBZ108" s="75"/>
      <c r="XCA108" s="204"/>
      <c r="XCB108" s="205"/>
      <c r="XCC108" s="72"/>
      <c r="XCD108" s="70"/>
      <c r="XCE108" s="73"/>
      <c r="XCF108" s="74"/>
      <c r="XCG108" s="74"/>
      <c r="XCH108" s="62"/>
      <c r="XCI108" s="75"/>
      <c r="XCJ108" s="76"/>
      <c r="XCK108" s="216"/>
      <c r="XCL108" s="75"/>
      <c r="XCM108" s="75"/>
      <c r="XCN108" s="204"/>
      <c r="XCO108" s="205"/>
      <c r="XCP108" s="72"/>
      <c r="XCQ108" s="70"/>
      <c r="XCR108" s="73"/>
      <c r="XCS108" s="74"/>
      <c r="XCT108" s="74"/>
      <c r="XCU108" s="62"/>
      <c r="XCV108" s="75"/>
      <c r="XCW108" s="76"/>
      <c r="XCX108" s="216"/>
      <c r="XCY108" s="75"/>
      <c r="XCZ108" s="75"/>
      <c r="XDA108" s="204"/>
      <c r="XDB108" s="205"/>
      <c r="XDC108" s="72"/>
      <c r="XDD108" s="70"/>
      <c r="XDE108" s="73"/>
      <c r="XDF108" s="74"/>
      <c r="XDG108" s="74"/>
      <c r="XDH108" s="62"/>
      <c r="XDI108" s="75"/>
      <c r="XDJ108" s="76"/>
      <c r="XDK108" s="216"/>
      <c r="XDL108" s="75"/>
      <c r="XDM108" s="75"/>
      <c r="XDN108" s="204"/>
      <c r="XDO108" s="205"/>
      <c r="XDP108" s="72"/>
      <c r="XDQ108" s="70"/>
      <c r="XDR108" s="73"/>
      <c r="XDS108" s="74"/>
      <c r="XDT108" s="74"/>
      <c r="XDU108" s="62"/>
      <c r="XDV108" s="75"/>
      <c r="XDW108" s="76"/>
      <c r="XDX108" s="216"/>
      <c r="XDY108" s="75"/>
      <c r="XDZ108" s="75"/>
      <c r="XEA108" s="204"/>
      <c r="XEB108" s="205"/>
      <c r="XEC108" s="72"/>
      <c r="XED108" s="70"/>
      <c r="XEE108" s="73"/>
      <c r="XEF108" s="74"/>
      <c r="XEG108" s="74"/>
      <c r="XEH108" s="62"/>
      <c r="XEI108" s="75"/>
      <c r="XEJ108" s="76"/>
      <c r="XEK108" s="216"/>
      <c r="XEL108" s="75"/>
      <c r="XEM108" s="75"/>
      <c r="XEN108" s="204"/>
      <c r="XEO108" s="205"/>
      <c r="XEP108" s="72"/>
      <c r="XEQ108" s="70"/>
      <c r="XER108" s="73"/>
      <c r="XES108" s="74"/>
      <c r="XET108" s="74"/>
      <c r="XEU108" s="62"/>
      <c r="XEV108" s="75"/>
      <c r="XEW108" s="76"/>
      <c r="XEX108" s="216"/>
      <c r="XEY108" s="75"/>
      <c r="XEZ108" s="75"/>
      <c r="XFA108" s="204"/>
      <c r="XFB108" s="205"/>
      <c r="XFC108" s="72"/>
      <c r="XFD108" s="70"/>
    </row>
    <row r="109" spans="1:16384" s="80" customFormat="1" hidden="1" x14ac:dyDescent="0.35">
      <c r="A109" s="207">
        <f t="shared" si="40"/>
        <v>259.8116976</v>
      </c>
      <c r="B109" s="43">
        <v>6099316</v>
      </c>
      <c r="C109" s="208" t="s">
        <v>111</v>
      </c>
      <c r="D109" s="99"/>
      <c r="E109" s="209"/>
      <c r="F109" s="161">
        <f t="shared" si="41"/>
        <v>46053.803810183606</v>
      </c>
      <c r="G109" s="161">
        <f t="shared" si="42"/>
        <v>46053.803810183606</v>
      </c>
      <c r="H109" s="168">
        <f>$I$68*O109</f>
        <v>18.072599999999998</v>
      </c>
      <c r="I109" s="171">
        <f t="shared" si="36"/>
        <v>0</v>
      </c>
      <c r="J109" s="170">
        <f>$I$69</f>
        <v>0.59899999999999998</v>
      </c>
      <c r="K109" s="99"/>
      <c r="L109" s="171">
        <f t="shared" si="46"/>
        <v>0</v>
      </c>
      <c r="M109" s="171">
        <f t="shared" si="38"/>
        <v>0</v>
      </c>
      <c r="N109" s="53">
        <f t="shared" si="39"/>
        <v>259.8116976</v>
      </c>
      <c r="O109" s="54">
        <f t="shared" si="43"/>
        <v>1</v>
      </c>
      <c r="P109" s="72"/>
      <c r="Q109" s="69">
        <v>0</v>
      </c>
      <c r="R109" s="69">
        <f t="shared" si="50"/>
        <v>0</v>
      </c>
      <c r="S109" s="18">
        <v>0</v>
      </c>
      <c r="T109" s="69"/>
      <c r="U109" s="62"/>
      <c r="V109" s="75"/>
      <c r="W109" s="76"/>
      <c r="X109" s="216"/>
      <c r="Y109" s="75"/>
      <c r="Z109" s="75"/>
      <c r="AA109" s="204"/>
      <c r="AB109" s="205"/>
      <c r="AC109" s="72"/>
      <c r="AD109" s="70"/>
      <c r="AE109" s="73"/>
      <c r="AF109" s="74"/>
      <c r="AG109" s="74"/>
      <c r="AH109" s="62"/>
      <c r="AI109" s="75"/>
      <c r="AJ109" s="76"/>
      <c r="AK109" s="216"/>
      <c r="AL109" s="75"/>
      <c r="AM109" s="75"/>
      <c r="AN109" s="204"/>
      <c r="AO109" s="205"/>
      <c r="AP109" s="72"/>
      <c r="AQ109" s="70"/>
      <c r="AR109" s="73"/>
      <c r="AS109" s="74"/>
      <c r="AT109" s="74"/>
      <c r="AU109" s="62"/>
      <c r="AV109" s="75"/>
      <c r="AW109" s="76"/>
      <c r="AX109" s="216"/>
      <c r="AY109" s="75"/>
      <c r="AZ109" s="75"/>
      <c r="BA109" s="204"/>
      <c r="BB109" s="205"/>
      <c r="BC109" s="72"/>
      <c r="BD109" s="70"/>
      <c r="BE109" s="73"/>
      <c r="BF109" s="74"/>
      <c r="BG109" s="74"/>
      <c r="BH109" s="62"/>
      <c r="BI109" s="75"/>
      <c r="BJ109" s="76"/>
      <c r="BK109" s="216"/>
      <c r="BL109" s="75"/>
      <c r="BM109" s="75"/>
      <c r="BN109" s="204"/>
      <c r="BO109" s="205"/>
      <c r="BP109" s="72"/>
      <c r="BQ109" s="70"/>
      <c r="BR109" s="73"/>
      <c r="BS109" s="74"/>
      <c r="BT109" s="74"/>
      <c r="BU109" s="62"/>
      <c r="BV109" s="75"/>
      <c r="BW109" s="76"/>
      <c r="BX109" s="216"/>
      <c r="BY109" s="75"/>
      <c r="BZ109" s="75"/>
      <c r="CA109" s="204"/>
      <c r="CB109" s="205"/>
      <c r="CC109" s="72"/>
      <c r="CD109" s="70"/>
      <c r="CE109" s="73"/>
      <c r="CF109" s="74"/>
      <c r="CG109" s="74"/>
      <c r="CH109" s="62"/>
      <c r="CI109" s="75"/>
      <c r="CJ109" s="76"/>
      <c r="CK109" s="216"/>
      <c r="CL109" s="75"/>
      <c r="CM109" s="75"/>
      <c r="CN109" s="204"/>
      <c r="CO109" s="205"/>
      <c r="CP109" s="72"/>
      <c r="CQ109" s="70"/>
      <c r="CR109" s="73"/>
      <c r="CS109" s="74"/>
      <c r="CT109" s="74"/>
      <c r="CU109" s="62"/>
      <c r="CV109" s="75"/>
      <c r="CW109" s="76"/>
      <c r="CX109" s="216"/>
      <c r="CY109" s="75"/>
      <c r="CZ109" s="75"/>
      <c r="DA109" s="204"/>
      <c r="DB109" s="205"/>
      <c r="DC109" s="72"/>
      <c r="DD109" s="70"/>
      <c r="DE109" s="73"/>
      <c r="DF109" s="74"/>
      <c r="DG109" s="74"/>
      <c r="DH109" s="62"/>
      <c r="DI109" s="75"/>
      <c r="DJ109" s="76"/>
      <c r="DK109" s="216"/>
      <c r="DL109" s="75"/>
      <c r="DM109" s="75"/>
      <c r="DN109" s="204"/>
      <c r="DO109" s="205"/>
      <c r="DP109" s="72"/>
      <c r="DQ109" s="70"/>
      <c r="DR109" s="73"/>
      <c r="DS109" s="74"/>
      <c r="DT109" s="74"/>
      <c r="DU109" s="62"/>
      <c r="DV109" s="75"/>
      <c r="DW109" s="76"/>
      <c r="DX109" s="216"/>
      <c r="DY109" s="75"/>
      <c r="DZ109" s="75"/>
      <c r="EA109" s="204"/>
      <c r="EB109" s="205"/>
      <c r="EC109" s="72"/>
      <c r="ED109" s="70"/>
      <c r="EE109" s="73"/>
      <c r="EF109" s="74"/>
      <c r="EG109" s="74"/>
      <c r="EH109" s="62"/>
      <c r="EI109" s="75"/>
      <c r="EJ109" s="76"/>
      <c r="EK109" s="216"/>
      <c r="EL109" s="75"/>
      <c r="EM109" s="75"/>
      <c r="EN109" s="204"/>
      <c r="EO109" s="205"/>
      <c r="EP109" s="72"/>
      <c r="EQ109" s="70"/>
      <c r="ER109" s="73"/>
      <c r="ES109" s="74"/>
      <c r="ET109" s="74"/>
      <c r="EU109" s="62"/>
      <c r="EV109" s="75"/>
      <c r="EW109" s="76"/>
      <c r="EX109" s="216"/>
      <c r="EY109" s="75"/>
      <c r="EZ109" s="75"/>
      <c r="FA109" s="204"/>
      <c r="FB109" s="205"/>
      <c r="FC109" s="72"/>
      <c r="FD109" s="70"/>
      <c r="FE109" s="73"/>
      <c r="FF109" s="74"/>
      <c r="FG109" s="74"/>
      <c r="FH109" s="62"/>
      <c r="FI109" s="75"/>
      <c r="FJ109" s="76"/>
      <c r="FK109" s="216"/>
      <c r="FL109" s="75"/>
      <c r="FM109" s="75"/>
      <c r="FN109" s="204"/>
      <c r="FO109" s="205"/>
      <c r="FP109" s="72"/>
      <c r="FQ109" s="70"/>
      <c r="FR109" s="73"/>
      <c r="FS109" s="74"/>
      <c r="FT109" s="74"/>
      <c r="FU109" s="62"/>
      <c r="FV109" s="75"/>
      <c r="FW109" s="76"/>
      <c r="FX109" s="216"/>
      <c r="FY109" s="75"/>
      <c r="FZ109" s="75"/>
      <c r="GA109" s="204"/>
      <c r="GB109" s="205"/>
      <c r="GC109" s="72"/>
      <c r="GD109" s="70"/>
      <c r="GE109" s="73"/>
      <c r="GF109" s="74"/>
      <c r="GG109" s="74"/>
      <c r="GH109" s="62"/>
      <c r="GI109" s="75"/>
      <c r="GJ109" s="76"/>
      <c r="GK109" s="216"/>
      <c r="GL109" s="75"/>
      <c r="GM109" s="75"/>
      <c r="GN109" s="204"/>
      <c r="GO109" s="205"/>
      <c r="GP109" s="72"/>
      <c r="GQ109" s="70"/>
      <c r="GR109" s="73"/>
      <c r="GS109" s="74"/>
      <c r="GT109" s="74"/>
      <c r="GU109" s="62"/>
      <c r="GV109" s="75"/>
      <c r="GW109" s="76"/>
      <c r="GX109" s="216"/>
      <c r="GY109" s="75"/>
      <c r="GZ109" s="75"/>
      <c r="HA109" s="204"/>
      <c r="HB109" s="205"/>
      <c r="HC109" s="72"/>
      <c r="HD109" s="70"/>
      <c r="HE109" s="73"/>
      <c r="HF109" s="74"/>
      <c r="HG109" s="74"/>
      <c r="HH109" s="62"/>
      <c r="HI109" s="75"/>
      <c r="HJ109" s="76"/>
      <c r="HK109" s="216"/>
      <c r="HL109" s="75"/>
      <c r="HM109" s="75"/>
      <c r="HN109" s="204"/>
      <c r="HO109" s="205"/>
      <c r="HP109" s="72"/>
      <c r="HQ109" s="70"/>
      <c r="HR109" s="73"/>
      <c r="HS109" s="74"/>
      <c r="HT109" s="74"/>
      <c r="HU109" s="62"/>
      <c r="HV109" s="75"/>
      <c r="HW109" s="76"/>
      <c r="HX109" s="216"/>
      <c r="HY109" s="75"/>
      <c r="HZ109" s="75"/>
      <c r="IA109" s="204"/>
      <c r="IB109" s="205"/>
      <c r="IC109" s="72"/>
      <c r="ID109" s="70"/>
      <c r="IE109" s="73"/>
      <c r="IF109" s="74"/>
      <c r="IG109" s="74"/>
      <c r="IH109" s="62"/>
      <c r="II109" s="75"/>
      <c r="IJ109" s="76"/>
      <c r="IK109" s="216"/>
      <c r="IL109" s="75"/>
      <c r="IM109" s="75"/>
      <c r="IN109" s="204"/>
      <c r="IO109" s="205"/>
      <c r="IP109" s="72"/>
      <c r="IQ109" s="70"/>
      <c r="IR109" s="73"/>
      <c r="IS109" s="74"/>
      <c r="IT109" s="74"/>
      <c r="IU109" s="62"/>
      <c r="IV109" s="75"/>
      <c r="IW109" s="76"/>
      <c r="IX109" s="216"/>
      <c r="IY109" s="75"/>
      <c r="IZ109" s="75"/>
      <c r="JA109" s="204"/>
      <c r="JB109" s="205"/>
      <c r="JC109" s="72"/>
      <c r="JD109" s="70"/>
      <c r="JE109" s="73"/>
      <c r="JF109" s="74"/>
      <c r="JG109" s="74"/>
      <c r="JH109" s="62"/>
      <c r="JI109" s="75"/>
      <c r="JJ109" s="76"/>
      <c r="JK109" s="216"/>
      <c r="JL109" s="75"/>
      <c r="JM109" s="75"/>
      <c r="JN109" s="204"/>
      <c r="JO109" s="205"/>
      <c r="JP109" s="72"/>
      <c r="JQ109" s="70"/>
      <c r="JR109" s="73"/>
      <c r="JS109" s="74"/>
      <c r="JT109" s="74"/>
      <c r="JU109" s="62"/>
      <c r="JV109" s="75"/>
      <c r="JW109" s="76"/>
      <c r="JX109" s="216"/>
      <c r="JY109" s="75"/>
      <c r="JZ109" s="75"/>
      <c r="KA109" s="204"/>
      <c r="KB109" s="205"/>
      <c r="KC109" s="72"/>
      <c r="KD109" s="70"/>
      <c r="KE109" s="73"/>
      <c r="KF109" s="74"/>
      <c r="KG109" s="74"/>
      <c r="KH109" s="62"/>
      <c r="KI109" s="75"/>
      <c r="KJ109" s="76"/>
      <c r="KK109" s="216"/>
      <c r="KL109" s="75"/>
      <c r="KM109" s="75"/>
      <c r="KN109" s="204"/>
      <c r="KO109" s="205"/>
      <c r="KP109" s="72"/>
      <c r="KQ109" s="70"/>
      <c r="KR109" s="73"/>
      <c r="KS109" s="74"/>
      <c r="KT109" s="74"/>
      <c r="KU109" s="62"/>
      <c r="KV109" s="75"/>
      <c r="KW109" s="76"/>
      <c r="KX109" s="216"/>
      <c r="KY109" s="75"/>
      <c r="KZ109" s="75"/>
      <c r="LA109" s="204"/>
      <c r="LB109" s="205"/>
      <c r="LC109" s="72"/>
      <c r="LD109" s="70"/>
      <c r="LE109" s="73"/>
      <c r="LF109" s="74"/>
      <c r="LG109" s="74"/>
      <c r="LH109" s="62"/>
      <c r="LI109" s="75"/>
      <c r="LJ109" s="76"/>
      <c r="LK109" s="216"/>
      <c r="LL109" s="75"/>
      <c r="LM109" s="75"/>
      <c r="LN109" s="204"/>
      <c r="LO109" s="205"/>
      <c r="LP109" s="72"/>
      <c r="LQ109" s="70"/>
      <c r="LR109" s="73"/>
      <c r="LS109" s="74"/>
      <c r="LT109" s="74"/>
      <c r="LU109" s="62"/>
      <c r="LV109" s="75"/>
      <c r="LW109" s="76"/>
      <c r="LX109" s="216"/>
      <c r="LY109" s="75"/>
      <c r="LZ109" s="75"/>
      <c r="MA109" s="204"/>
      <c r="MB109" s="205"/>
      <c r="MC109" s="72"/>
      <c r="MD109" s="70"/>
      <c r="ME109" s="73"/>
      <c r="MF109" s="74"/>
      <c r="MG109" s="74"/>
      <c r="MH109" s="62"/>
      <c r="MI109" s="75"/>
      <c r="MJ109" s="76"/>
      <c r="MK109" s="216"/>
      <c r="ML109" s="75"/>
      <c r="MM109" s="75"/>
      <c r="MN109" s="204"/>
      <c r="MO109" s="205"/>
      <c r="MP109" s="72"/>
      <c r="MQ109" s="70"/>
      <c r="MR109" s="73"/>
      <c r="MS109" s="74"/>
      <c r="MT109" s="74"/>
      <c r="MU109" s="62"/>
      <c r="MV109" s="75"/>
      <c r="MW109" s="76"/>
      <c r="MX109" s="216"/>
      <c r="MY109" s="75"/>
      <c r="MZ109" s="75"/>
      <c r="NA109" s="204"/>
      <c r="NB109" s="205"/>
      <c r="NC109" s="72"/>
      <c r="ND109" s="70"/>
      <c r="NE109" s="73"/>
      <c r="NF109" s="74"/>
      <c r="NG109" s="74"/>
      <c r="NH109" s="62"/>
      <c r="NI109" s="75"/>
      <c r="NJ109" s="76"/>
      <c r="NK109" s="216"/>
      <c r="NL109" s="75"/>
      <c r="NM109" s="75"/>
      <c r="NN109" s="204"/>
      <c r="NO109" s="205"/>
      <c r="NP109" s="72"/>
      <c r="NQ109" s="70"/>
      <c r="NR109" s="73"/>
      <c r="NS109" s="74"/>
      <c r="NT109" s="74"/>
      <c r="NU109" s="62"/>
      <c r="NV109" s="75"/>
      <c r="NW109" s="76"/>
      <c r="NX109" s="216"/>
      <c r="NY109" s="75"/>
      <c r="NZ109" s="75"/>
      <c r="OA109" s="204"/>
      <c r="OB109" s="205"/>
      <c r="OC109" s="72"/>
      <c r="OD109" s="70"/>
      <c r="OE109" s="73"/>
      <c r="OF109" s="74"/>
      <c r="OG109" s="74"/>
      <c r="OH109" s="62"/>
      <c r="OI109" s="75"/>
      <c r="OJ109" s="76"/>
      <c r="OK109" s="216"/>
      <c r="OL109" s="75"/>
      <c r="OM109" s="75"/>
      <c r="ON109" s="204"/>
      <c r="OO109" s="205"/>
      <c r="OP109" s="72"/>
      <c r="OQ109" s="70"/>
      <c r="OR109" s="73"/>
      <c r="OS109" s="74"/>
      <c r="OT109" s="74"/>
      <c r="OU109" s="62"/>
      <c r="OV109" s="75"/>
      <c r="OW109" s="76"/>
      <c r="OX109" s="216"/>
      <c r="OY109" s="75"/>
      <c r="OZ109" s="75"/>
      <c r="PA109" s="204"/>
      <c r="PB109" s="205"/>
      <c r="PC109" s="72"/>
      <c r="PD109" s="70"/>
      <c r="PE109" s="73"/>
      <c r="PF109" s="74"/>
      <c r="PG109" s="74"/>
      <c r="PH109" s="62"/>
      <c r="PI109" s="75"/>
      <c r="PJ109" s="76"/>
      <c r="PK109" s="216"/>
      <c r="PL109" s="75"/>
      <c r="PM109" s="75"/>
      <c r="PN109" s="204"/>
      <c r="PO109" s="205"/>
      <c r="PP109" s="72"/>
      <c r="PQ109" s="70"/>
      <c r="PR109" s="73"/>
      <c r="PS109" s="74"/>
      <c r="PT109" s="74"/>
      <c r="PU109" s="62"/>
      <c r="PV109" s="75"/>
      <c r="PW109" s="76"/>
      <c r="PX109" s="216"/>
      <c r="PY109" s="75"/>
      <c r="PZ109" s="75"/>
      <c r="QA109" s="204"/>
      <c r="QB109" s="205"/>
      <c r="QC109" s="72"/>
      <c r="QD109" s="70"/>
      <c r="QE109" s="73"/>
      <c r="QF109" s="74"/>
      <c r="QG109" s="74"/>
      <c r="QH109" s="62"/>
      <c r="QI109" s="75"/>
      <c r="QJ109" s="76"/>
      <c r="QK109" s="216"/>
      <c r="QL109" s="75"/>
      <c r="QM109" s="75"/>
      <c r="QN109" s="204"/>
      <c r="QO109" s="205"/>
      <c r="QP109" s="72"/>
      <c r="QQ109" s="70"/>
      <c r="QR109" s="73"/>
      <c r="QS109" s="74"/>
      <c r="QT109" s="74"/>
      <c r="QU109" s="62"/>
      <c r="QV109" s="75"/>
      <c r="QW109" s="76"/>
      <c r="QX109" s="216"/>
      <c r="QY109" s="75"/>
      <c r="QZ109" s="75"/>
      <c r="RA109" s="204"/>
      <c r="RB109" s="205"/>
      <c r="RC109" s="72"/>
      <c r="RD109" s="70"/>
      <c r="RE109" s="73"/>
      <c r="RF109" s="74"/>
      <c r="RG109" s="74"/>
      <c r="RH109" s="62"/>
      <c r="RI109" s="75"/>
      <c r="RJ109" s="76"/>
      <c r="RK109" s="216"/>
      <c r="RL109" s="75"/>
      <c r="RM109" s="75"/>
      <c r="RN109" s="204"/>
      <c r="RO109" s="205"/>
      <c r="RP109" s="72"/>
      <c r="RQ109" s="70"/>
      <c r="RR109" s="73"/>
      <c r="RS109" s="74"/>
      <c r="RT109" s="74"/>
      <c r="RU109" s="62"/>
      <c r="RV109" s="75"/>
      <c r="RW109" s="76"/>
      <c r="RX109" s="216"/>
      <c r="RY109" s="75"/>
      <c r="RZ109" s="75"/>
      <c r="SA109" s="204"/>
      <c r="SB109" s="205"/>
      <c r="SC109" s="72"/>
      <c r="SD109" s="70"/>
      <c r="SE109" s="73"/>
      <c r="SF109" s="74"/>
      <c r="SG109" s="74"/>
      <c r="SH109" s="62"/>
      <c r="SI109" s="75"/>
      <c r="SJ109" s="76"/>
      <c r="SK109" s="216"/>
      <c r="SL109" s="75"/>
      <c r="SM109" s="75"/>
      <c r="SN109" s="204"/>
      <c r="SO109" s="205"/>
      <c r="SP109" s="72"/>
      <c r="SQ109" s="70"/>
      <c r="SR109" s="73"/>
      <c r="SS109" s="74"/>
      <c r="ST109" s="74"/>
      <c r="SU109" s="62"/>
      <c r="SV109" s="75"/>
      <c r="SW109" s="76"/>
      <c r="SX109" s="216"/>
      <c r="SY109" s="75"/>
      <c r="SZ109" s="75"/>
      <c r="TA109" s="204"/>
      <c r="TB109" s="205"/>
      <c r="TC109" s="72"/>
      <c r="TD109" s="70"/>
      <c r="TE109" s="73"/>
      <c r="TF109" s="74"/>
      <c r="TG109" s="74"/>
      <c r="TH109" s="62"/>
      <c r="TI109" s="75"/>
      <c r="TJ109" s="76"/>
      <c r="TK109" s="216"/>
      <c r="TL109" s="75"/>
      <c r="TM109" s="75"/>
      <c r="TN109" s="204"/>
      <c r="TO109" s="205"/>
      <c r="TP109" s="72"/>
      <c r="TQ109" s="70"/>
      <c r="TR109" s="73"/>
      <c r="TS109" s="74"/>
      <c r="TT109" s="74"/>
      <c r="TU109" s="62"/>
      <c r="TV109" s="75"/>
      <c r="TW109" s="76"/>
      <c r="TX109" s="216"/>
      <c r="TY109" s="75"/>
      <c r="TZ109" s="75"/>
      <c r="UA109" s="204"/>
      <c r="UB109" s="205"/>
      <c r="UC109" s="72"/>
      <c r="UD109" s="70"/>
      <c r="UE109" s="73"/>
      <c r="UF109" s="74"/>
      <c r="UG109" s="74"/>
      <c r="UH109" s="62"/>
      <c r="UI109" s="75"/>
      <c r="UJ109" s="76"/>
      <c r="UK109" s="216"/>
      <c r="UL109" s="75"/>
      <c r="UM109" s="75"/>
      <c r="UN109" s="204"/>
      <c r="UO109" s="205"/>
      <c r="UP109" s="72"/>
      <c r="UQ109" s="70"/>
      <c r="UR109" s="73"/>
      <c r="US109" s="74"/>
      <c r="UT109" s="74"/>
      <c r="UU109" s="62"/>
      <c r="UV109" s="75"/>
      <c r="UW109" s="76"/>
      <c r="UX109" s="216"/>
      <c r="UY109" s="75"/>
      <c r="UZ109" s="75"/>
      <c r="VA109" s="204"/>
      <c r="VB109" s="205"/>
      <c r="VC109" s="72"/>
      <c r="VD109" s="70"/>
      <c r="VE109" s="73"/>
      <c r="VF109" s="74"/>
      <c r="VG109" s="74"/>
      <c r="VH109" s="62"/>
      <c r="VI109" s="75"/>
      <c r="VJ109" s="76"/>
      <c r="VK109" s="216"/>
      <c r="VL109" s="75"/>
      <c r="VM109" s="75"/>
      <c r="VN109" s="204"/>
      <c r="VO109" s="205"/>
      <c r="VP109" s="72"/>
      <c r="VQ109" s="70"/>
      <c r="VR109" s="73"/>
      <c r="VS109" s="74"/>
      <c r="VT109" s="74"/>
      <c r="VU109" s="62"/>
      <c r="VV109" s="75"/>
      <c r="VW109" s="76"/>
      <c r="VX109" s="216"/>
      <c r="VY109" s="75"/>
      <c r="VZ109" s="75"/>
      <c r="WA109" s="204"/>
      <c r="WB109" s="205"/>
      <c r="WC109" s="72"/>
      <c r="WD109" s="70"/>
      <c r="WE109" s="73"/>
      <c r="WF109" s="74"/>
      <c r="WG109" s="74"/>
      <c r="WH109" s="62"/>
      <c r="WI109" s="75"/>
      <c r="WJ109" s="76"/>
      <c r="WK109" s="216"/>
      <c r="WL109" s="75"/>
      <c r="WM109" s="75"/>
      <c r="WN109" s="204"/>
      <c r="WO109" s="205"/>
      <c r="WP109" s="72"/>
      <c r="WQ109" s="70"/>
      <c r="WR109" s="73"/>
      <c r="WS109" s="74"/>
      <c r="WT109" s="74"/>
      <c r="WU109" s="62"/>
      <c r="WV109" s="75"/>
      <c r="WW109" s="76"/>
      <c r="WX109" s="216"/>
      <c r="WY109" s="75"/>
      <c r="WZ109" s="75"/>
      <c r="XA109" s="204"/>
      <c r="XB109" s="205"/>
      <c r="XC109" s="72"/>
      <c r="XD109" s="70"/>
      <c r="XE109" s="73"/>
      <c r="XF109" s="74"/>
      <c r="XG109" s="74"/>
      <c r="XH109" s="62"/>
      <c r="XI109" s="75"/>
      <c r="XJ109" s="76"/>
      <c r="XK109" s="216"/>
      <c r="XL109" s="75"/>
      <c r="XM109" s="75"/>
      <c r="XN109" s="204"/>
      <c r="XO109" s="205"/>
      <c r="XP109" s="72"/>
      <c r="XQ109" s="70"/>
      <c r="XR109" s="73"/>
      <c r="XS109" s="74"/>
      <c r="XT109" s="74"/>
      <c r="XU109" s="62"/>
      <c r="XV109" s="75"/>
      <c r="XW109" s="76"/>
      <c r="XX109" s="216"/>
      <c r="XY109" s="75"/>
      <c r="XZ109" s="75"/>
      <c r="YA109" s="204"/>
      <c r="YB109" s="205"/>
      <c r="YC109" s="72"/>
      <c r="YD109" s="70"/>
      <c r="YE109" s="73"/>
      <c r="YF109" s="74"/>
      <c r="YG109" s="74"/>
      <c r="YH109" s="62"/>
      <c r="YI109" s="75"/>
      <c r="YJ109" s="76"/>
      <c r="YK109" s="216"/>
      <c r="YL109" s="75"/>
      <c r="YM109" s="75"/>
      <c r="YN109" s="204"/>
      <c r="YO109" s="205"/>
      <c r="YP109" s="72"/>
      <c r="YQ109" s="70"/>
      <c r="YR109" s="73"/>
      <c r="YS109" s="74"/>
      <c r="YT109" s="74"/>
      <c r="YU109" s="62"/>
      <c r="YV109" s="75"/>
      <c r="YW109" s="76"/>
      <c r="YX109" s="216"/>
      <c r="YY109" s="75"/>
      <c r="YZ109" s="75"/>
      <c r="ZA109" s="204"/>
      <c r="ZB109" s="205"/>
      <c r="ZC109" s="72"/>
      <c r="ZD109" s="70"/>
      <c r="ZE109" s="73"/>
      <c r="ZF109" s="74"/>
      <c r="ZG109" s="74"/>
      <c r="ZH109" s="62"/>
      <c r="ZI109" s="75"/>
      <c r="ZJ109" s="76"/>
      <c r="ZK109" s="216"/>
      <c r="ZL109" s="75"/>
      <c r="ZM109" s="75"/>
      <c r="ZN109" s="204"/>
      <c r="ZO109" s="205"/>
      <c r="ZP109" s="72"/>
      <c r="ZQ109" s="70"/>
      <c r="ZR109" s="73"/>
      <c r="ZS109" s="74"/>
      <c r="ZT109" s="74"/>
      <c r="ZU109" s="62"/>
      <c r="ZV109" s="75"/>
      <c r="ZW109" s="76"/>
      <c r="ZX109" s="216"/>
      <c r="ZY109" s="75"/>
      <c r="ZZ109" s="75"/>
      <c r="AAA109" s="204"/>
      <c r="AAB109" s="205"/>
      <c r="AAC109" s="72"/>
      <c r="AAD109" s="70"/>
      <c r="AAE109" s="73"/>
      <c r="AAF109" s="74"/>
      <c r="AAG109" s="74"/>
      <c r="AAH109" s="62"/>
      <c r="AAI109" s="75"/>
      <c r="AAJ109" s="76"/>
      <c r="AAK109" s="216"/>
      <c r="AAL109" s="75"/>
      <c r="AAM109" s="75"/>
      <c r="AAN109" s="204"/>
      <c r="AAO109" s="205"/>
      <c r="AAP109" s="72"/>
      <c r="AAQ109" s="70"/>
      <c r="AAR109" s="73"/>
      <c r="AAS109" s="74"/>
      <c r="AAT109" s="74"/>
      <c r="AAU109" s="62"/>
      <c r="AAV109" s="75"/>
      <c r="AAW109" s="76"/>
      <c r="AAX109" s="216"/>
      <c r="AAY109" s="75"/>
      <c r="AAZ109" s="75"/>
      <c r="ABA109" s="204"/>
      <c r="ABB109" s="205"/>
      <c r="ABC109" s="72"/>
      <c r="ABD109" s="70"/>
      <c r="ABE109" s="73"/>
      <c r="ABF109" s="74"/>
      <c r="ABG109" s="74"/>
      <c r="ABH109" s="62"/>
      <c r="ABI109" s="75"/>
      <c r="ABJ109" s="76"/>
      <c r="ABK109" s="216"/>
      <c r="ABL109" s="75"/>
      <c r="ABM109" s="75"/>
      <c r="ABN109" s="204"/>
      <c r="ABO109" s="205"/>
      <c r="ABP109" s="72"/>
      <c r="ABQ109" s="70"/>
      <c r="ABR109" s="73"/>
      <c r="ABS109" s="74"/>
      <c r="ABT109" s="74"/>
      <c r="ABU109" s="62"/>
      <c r="ABV109" s="75"/>
      <c r="ABW109" s="76"/>
      <c r="ABX109" s="216"/>
      <c r="ABY109" s="75"/>
      <c r="ABZ109" s="75"/>
      <c r="ACA109" s="204"/>
      <c r="ACB109" s="205"/>
      <c r="ACC109" s="72"/>
      <c r="ACD109" s="70"/>
      <c r="ACE109" s="73"/>
      <c r="ACF109" s="74"/>
      <c r="ACG109" s="74"/>
      <c r="ACH109" s="62"/>
      <c r="ACI109" s="75"/>
      <c r="ACJ109" s="76"/>
      <c r="ACK109" s="216"/>
      <c r="ACL109" s="75"/>
      <c r="ACM109" s="75"/>
      <c r="ACN109" s="204"/>
      <c r="ACO109" s="205"/>
      <c r="ACP109" s="72"/>
      <c r="ACQ109" s="70"/>
      <c r="ACR109" s="73"/>
      <c r="ACS109" s="74"/>
      <c r="ACT109" s="74"/>
      <c r="ACU109" s="62"/>
      <c r="ACV109" s="75"/>
      <c r="ACW109" s="76"/>
      <c r="ACX109" s="216"/>
      <c r="ACY109" s="75"/>
      <c r="ACZ109" s="75"/>
      <c r="ADA109" s="204"/>
      <c r="ADB109" s="205"/>
      <c r="ADC109" s="72"/>
      <c r="ADD109" s="70"/>
      <c r="ADE109" s="73"/>
      <c r="ADF109" s="74"/>
      <c r="ADG109" s="74"/>
      <c r="ADH109" s="62"/>
      <c r="ADI109" s="75"/>
      <c r="ADJ109" s="76"/>
      <c r="ADK109" s="216"/>
      <c r="ADL109" s="75"/>
      <c r="ADM109" s="75"/>
      <c r="ADN109" s="204"/>
      <c r="ADO109" s="205"/>
      <c r="ADP109" s="72"/>
      <c r="ADQ109" s="70"/>
      <c r="ADR109" s="73"/>
      <c r="ADS109" s="74"/>
      <c r="ADT109" s="74"/>
      <c r="ADU109" s="62"/>
      <c r="ADV109" s="75"/>
      <c r="ADW109" s="76"/>
      <c r="ADX109" s="216"/>
      <c r="ADY109" s="75"/>
      <c r="ADZ109" s="75"/>
      <c r="AEA109" s="204"/>
      <c r="AEB109" s="205"/>
      <c r="AEC109" s="72"/>
      <c r="AED109" s="70"/>
      <c r="AEE109" s="73"/>
      <c r="AEF109" s="74"/>
      <c r="AEG109" s="74"/>
      <c r="AEH109" s="62"/>
      <c r="AEI109" s="75"/>
      <c r="AEJ109" s="76"/>
      <c r="AEK109" s="216"/>
      <c r="AEL109" s="75"/>
      <c r="AEM109" s="75"/>
      <c r="AEN109" s="204"/>
      <c r="AEO109" s="205"/>
      <c r="AEP109" s="72"/>
      <c r="AEQ109" s="70"/>
      <c r="AER109" s="73"/>
      <c r="AES109" s="74"/>
      <c r="AET109" s="74"/>
      <c r="AEU109" s="62"/>
      <c r="AEV109" s="75"/>
      <c r="AEW109" s="76"/>
      <c r="AEX109" s="216"/>
      <c r="AEY109" s="75"/>
      <c r="AEZ109" s="75"/>
      <c r="AFA109" s="204"/>
      <c r="AFB109" s="205"/>
      <c r="AFC109" s="72"/>
      <c r="AFD109" s="70"/>
      <c r="AFE109" s="73"/>
      <c r="AFF109" s="74"/>
      <c r="AFG109" s="74"/>
      <c r="AFH109" s="62"/>
      <c r="AFI109" s="75"/>
      <c r="AFJ109" s="76"/>
      <c r="AFK109" s="216"/>
      <c r="AFL109" s="75"/>
      <c r="AFM109" s="75"/>
      <c r="AFN109" s="204"/>
      <c r="AFO109" s="205"/>
      <c r="AFP109" s="72"/>
      <c r="AFQ109" s="70"/>
      <c r="AFR109" s="73"/>
      <c r="AFS109" s="74"/>
      <c r="AFT109" s="74"/>
      <c r="AFU109" s="62"/>
      <c r="AFV109" s="75"/>
      <c r="AFW109" s="76"/>
      <c r="AFX109" s="216"/>
      <c r="AFY109" s="75"/>
      <c r="AFZ109" s="75"/>
      <c r="AGA109" s="204"/>
      <c r="AGB109" s="205"/>
      <c r="AGC109" s="72"/>
      <c r="AGD109" s="70"/>
      <c r="AGE109" s="73"/>
      <c r="AGF109" s="74"/>
      <c r="AGG109" s="74"/>
      <c r="AGH109" s="62"/>
      <c r="AGI109" s="75"/>
      <c r="AGJ109" s="76"/>
      <c r="AGK109" s="216"/>
      <c r="AGL109" s="75"/>
      <c r="AGM109" s="75"/>
      <c r="AGN109" s="204"/>
      <c r="AGO109" s="205"/>
      <c r="AGP109" s="72"/>
      <c r="AGQ109" s="70"/>
      <c r="AGR109" s="73"/>
      <c r="AGS109" s="74"/>
      <c r="AGT109" s="74"/>
      <c r="AGU109" s="62"/>
      <c r="AGV109" s="75"/>
      <c r="AGW109" s="76"/>
      <c r="AGX109" s="216"/>
      <c r="AGY109" s="75"/>
      <c r="AGZ109" s="75"/>
      <c r="AHA109" s="204"/>
      <c r="AHB109" s="205"/>
      <c r="AHC109" s="72"/>
      <c r="AHD109" s="70"/>
      <c r="AHE109" s="73"/>
      <c r="AHF109" s="74"/>
      <c r="AHG109" s="74"/>
      <c r="AHH109" s="62"/>
      <c r="AHI109" s="75"/>
      <c r="AHJ109" s="76"/>
      <c r="AHK109" s="216"/>
      <c r="AHL109" s="75"/>
      <c r="AHM109" s="75"/>
      <c r="AHN109" s="204"/>
      <c r="AHO109" s="205"/>
      <c r="AHP109" s="72"/>
      <c r="AHQ109" s="70"/>
      <c r="AHR109" s="73"/>
      <c r="AHS109" s="74"/>
      <c r="AHT109" s="74"/>
      <c r="AHU109" s="62"/>
      <c r="AHV109" s="75"/>
      <c r="AHW109" s="76"/>
      <c r="AHX109" s="216"/>
      <c r="AHY109" s="75"/>
      <c r="AHZ109" s="75"/>
      <c r="AIA109" s="204"/>
      <c r="AIB109" s="205"/>
      <c r="AIC109" s="72"/>
      <c r="AID109" s="70"/>
      <c r="AIE109" s="73"/>
      <c r="AIF109" s="74"/>
      <c r="AIG109" s="74"/>
      <c r="AIH109" s="62"/>
      <c r="AII109" s="75"/>
      <c r="AIJ109" s="76"/>
      <c r="AIK109" s="216"/>
      <c r="AIL109" s="75"/>
      <c r="AIM109" s="75"/>
      <c r="AIN109" s="204"/>
      <c r="AIO109" s="205"/>
      <c r="AIP109" s="72"/>
      <c r="AIQ109" s="70"/>
      <c r="AIR109" s="73"/>
      <c r="AIS109" s="74"/>
      <c r="AIT109" s="74"/>
      <c r="AIU109" s="62"/>
      <c r="AIV109" s="75"/>
      <c r="AIW109" s="76"/>
      <c r="AIX109" s="216"/>
      <c r="AIY109" s="75"/>
      <c r="AIZ109" s="75"/>
      <c r="AJA109" s="204"/>
      <c r="AJB109" s="205"/>
      <c r="AJC109" s="72"/>
      <c r="AJD109" s="70"/>
      <c r="AJE109" s="73"/>
      <c r="AJF109" s="74"/>
      <c r="AJG109" s="74"/>
      <c r="AJH109" s="62"/>
      <c r="AJI109" s="75"/>
      <c r="AJJ109" s="76"/>
      <c r="AJK109" s="216"/>
      <c r="AJL109" s="75"/>
      <c r="AJM109" s="75"/>
      <c r="AJN109" s="204"/>
      <c r="AJO109" s="205"/>
      <c r="AJP109" s="72"/>
      <c r="AJQ109" s="70"/>
      <c r="AJR109" s="73"/>
      <c r="AJS109" s="74"/>
      <c r="AJT109" s="74"/>
      <c r="AJU109" s="62"/>
      <c r="AJV109" s="75"/>
      <c r="AJW109" s="76"/>
      <c r="AJX109" s="216"/>
      <c r="AJY109" s="75"/>
      <c r="AJZ109" s="75"/>
      <c r="AKA109" s="204"/>
      <c r="AKB109" s="205"/>
      <c r="AKC109" s="72"/>
      <c r="AKD109" s="70"/>
      <c r="AKE109" s="73"/>
      <c r="AKF109" s="74"/>
      <c r="AKG109" s="74"/>
      <c r="AKH109" s="62"/>
      <c r="AKI109" s="75"/>
      <c r="AKJ109" s="76"/>
      <c r="AKK109" s="216"/>
      <c r="AKL109" s="75"/>
      <c r="AKM109" s="75"/>
      <c r="AKN109" s="204"/>
      <c r="AKO109" s="205"/>
      <c r="AKP109" s="72"/>
      <c r="AKQ109" s="70"/>
      <c r="AKR109" s="73"/>
      <c r="AKS109" s="74"/>
      <c r="AKT109" s="74"/>
      <c r="AKU109" s="62"/>
      <c r="AKV109" s="75"/>
      <c r="AKW109" s="76"/>
      <c r="AKX109" s="216"/>
      <c r="AKY109" s="75"/>
      <c r="AKZ109" s="75"/>
      <c r="ALA109" s="204"/>
      <c r="ALB109" s="205"/>
      <c r="ALC109" s="72"/>
      <c r="ALD109" s="70"/>
      <c r="ALE109" s="73"/>
      <c r="ALF109" s="74"/>
      <c r="ALG109" s="74"/>
      <c r="ALH109" s="62"/>
      <c r="ALI109" s="75"/>
      <c r="ALJ109" s="76"/>
      <c r="ALK109" s="216"/>
      <c r="ALL109" s="75"/>
      <c r="ALM109" s="75"/>
      <c r="ALN109" s="204"/>
      <c r="ALO109" s="205"/>
      <c r="ALP109" s="72"/>
      <c r="ALQ109" s="70"/>
      <c r="ALR109" s="73"/>
      <c r="ALS109" s="74"/>
      <c r="ALT109" s="74"/>
      <c r="ALU109" s="62"/>
      <c r="ALV109" s="75"/>
      <c r="ALW109" s="76"/>
      <c r="ALX109" s="216"/>
      <c r="ALY109" s="75"/>
      <c r="ALZ109" s="75"/>
      <c r="AMA109" s="204"/>
      <c r="AMB109" s="205"/>
      <c r="AMC109" s="72"/>
      <c r="AMD109" s="70"/>
      <c r="AME109" s="73"/>
      <c r="AMF109" s="74"/>
      <c r="AMG109" s="74"/>
      <c r="AMH109" s="62"/>
      <c r="AMI109" s="75"/>
      <c r="AMJ109" s="76"/>
      <c r="AMK109" s="216"/>
      <c r="AML109" s="75"/>
      <c r="AMM109" s="75"/>
      <c r="AMN109" s="204"/>
      <c r="AMO109" s="205"/>
      <c r="AMP109" s="72"/>
      <c r="AMQ109" s="70"/>
      <c r="AMR109" s="73"/>
      <c r="AMS109" s="74"/>
      <c r="AMT109" s="74"/>
      <c r="AMU109" s="62"/>
      <c r="AMV109" s="75"/>
      <c r="AMW109" s="76"/>
      <c r="AMX109" s="216"/>
      <c r="AMY109" s="75"/>
      <c r="AMZ109" s="75"/>
      <c r="ANA109" s="204"/>
      <c r="ANB109" s="205"/>
      <c r="ANC109" s="72"/>
      <c r="AND109" s="70"/>
      <c r="ANE109" s="73"/>
      <c r="ANF109" s="74"/>
      <c r="ANG109" s="74"/>
      <c r="ANH109" s="62"/>
      <c r="ANI109" s="75"/>
      <c r="ANJ109" s="76"/>
      <c r="ANK109" s="216"/>
      <c r="ANL109" s="75"/>
      <c r="ANM109" s="75"/>
      <c r="ANN109" s="204"/>
      <c r="ANO109" s="205"/>
      <c r="ANP109" s="72"/>
      <c r="ANQ109" s="70"/>
      <c r="ANR109" s="73"/>
      <c r="ANS109" s="74"/>
      <c r="ANT109" s="74"/>
      <c r="ANU109" s="62"/>
      <c r="ANV109" s="75"/>
      <c r="ANW109" s="76"/>
      <c r="ANX109" s="216"/>
      <c r="ANY109" s="75"/>
      <c r="ANZ109" s="75"/>
      <c r="AOA109" s="204"/>
      <c r="AOB109" s="205"/>
      <c r="AOC109" s="72"/>
      <c r="AOD109" s="70"/>
      <c r="AOE109" s="73"/>
      <c r="AOF109" s="74"/>
      <c r="AOG109" s="74"/>
      <c r="AOH109" s="62"/>
      <c r="AOI109" s="75"/>
      <c r="AOJ109" s="76"/>
      <c r="AOK109" s="216"/>
      <c r="AOL109" s="75"/>
      <c r="AOM109" s="75"/>
      <c r="AON109" s="204"/>
      <c r="AOO109" s="205"/>
      <c r="AOP109" s="72"/>
      <c r="AOQ109" s="70"/>
      <c r="AOR109" s="73"/>
      <c r="AOS109" s="74"/>
      <c r="AOT109" s="74"/>
      <c r="AOU109" s="62"/>
      <c r="AOV109" s="75"/>
      <c r="AOW109" s="76"/>
      <c r="AOX109" s="216"/>
      <c r="AOY109" s="75"/>
      <c r="AOZ109" s="75"/>
      <c r="APA109" s="204"/>
      <c r="APB109" s="205"/>
      <c r="APC109" s="72"/>
      <c r="APD109" s="70"/>
      <c r="APE109" s="73"/>
      <c r="APF109" s="74"/>
      <c r="APG109" s="74"/>
      <c r="APH109" s="62"/>
      <c r="API109" s="75"/>
      <c r="APJ109" s="76"/>
      <c r="APK109" s="216"/>
      <c r="APL109" s="75"/>
      <c r="APM109" s="75"/>
      <c r="APN109" s="204"/>
      <c r="APO109" s="205"/>
      <c r="APP109" s="72"/>
      <c r="APQ109" s="70"/>
      <c r="APR109" s="73"/>
      <c r="APS109" s="74"/>
      <c r="APT109" s="74"/>
      <c r="APU109" s="62"/>
      <c r="APV109" s="75"/>
      <c r="APW109" s="76"/>
      <c r="APX109" s="216"/>
      <c r="APY109" s="75"/>
      <c r="APZ109" s="75"/>
      <c r="AQA109" s="204"/>
      <c r="AQB109" s="205"/>
      <c r="AQC109" s="72"/>
      <c r="AQD109" s="70"/>
      <c r="AQE109" s="73"/>
      <c r="AQF109" s="74"/>
      <c r="AQG109" s="74"/>
      <c r="AQH109" s="62"/>
      <c r="AQI109" s="75"/>
      <c r="AQJ109" s="76"/>
      <c r="AQK109" s="216"/>
      <c r="AQL109" s="75"/>
      <c r="AQM109" s="75"/>
      <c r="AQN109" s="204"/>
      <c r="AQO109" s="205"/>
      <c r="AQP109" s="72"/>
      <c r="AQQ109" s="70"/>
      <c r="AQR109" s="73"/>
      <c r="AQS109" s="74"/>
      <c r="AQT109" s="74"/>
      <c r="AQU109" s="62"/>
      <c r="AQV109" s="75"/>
      <c r="AQW109" s="76"/>
      <c r="AQX109" s="216"/>
      <c r="AQY109" s="75"/>
      <c r="AQZ109" s="75"/>
      <c r="ARA109" s="204"/>
      <c r="ARB109" s="205"/>
      <c r="ARC109" s="72"/>
      <c r="ARD109" s="70"/>
      <c r="ARE109" s="73"/>
      <c r="ARF109" s="74"/>
      <c r="ARG109" s="74"/>
      <c r="ARH109" s="62"/>
      <c r="ARI109" s="75"/>
      <c r="ARJ109" s="76"/>
      <c r="ARK109" s="216"/>
      <c r="ARL109" s="75"/>
      <c r="ARM109" s="75"/>
      <c r="ARN109" s="204"/>
      <c r="ARO109" s="205"/>
      <c r="ARP109" s="72"/>
      <c r="ARQ109" s="70"/>
      <c r="ARR109" s="73"/>
      <c r="ARS109" s="74"/>
      <c r="ART109" s="74"/>
      <c r="ARU109" s="62"/>
      <c r="ARV109" s="75"/>
      <c r="ARW109" s="76"/>
      <c r="ARX109" s="216"/>
      <c r="ARY109" s="75"/>
      <c r="ARZ109" s="75"/>
      <c r="ASA109" s="204"/>
      <c r="ASB109" s="205"/>
      <c r="ASC109" s="72"/>
      <c r="ASD109" s="70"/>
      <c r="ASE109" s="73"/>
      <c r="ASF109" s="74"/>
      <c r="ASG109" s="74"/>
      <c r="ASH109" s="62"/>
      <c r="ASI109" s="75"/>
      <c r="ASJ109" s="76"/>
      <c r="ASK109" s="216"/>
      <c r="ASL109" s="75"/>
      <c r="ASM109" s="75"/>
      <c r="ASN109" s="204"/>
      <c r="ASO109" s="205"/>
      <c r="ASP109" s="72"/>
      <c r="ASQ109" s="70"/>
      <c r="ASR109" s="73"/>
      <c r="ASS109" s="74"/>
      <c r="AST109" s="74"/>
      <c r="ASU109" s="62"/>
      <c r="ASV109" s="75"/>
      <c r="ASW109" s="76"/>
      <c r="ASX109" s="216"/>
      <c r="ASY109" s="75"/>
      <c r="ASZ109" s="75"/>
      <c r="ATA109" s="204"/>
      <c r="ATB109" s="205"/>
      <c r="ATC109" s="72"/>
      <c r="ATD109" s="70"/>
      <c r="ATE109" s="73"/>
      <c r="ATF109" s="74"/>
      <c r="ATG109" s="74"/>
      <c r="ATH109" s="62"/>
      <c r="ATI109" s="75"/>
      <c r="ATJ109" s="76"/>
      <c r="ATK109" s="216"/>
      <c r="ATL109" s="75"/>
      <c r="ATM109" s="75"/>
      <c r="ATN109" s="204"/>
      <c r="ATO109" s="205"/>
      <c r="ATP109" s="72"/>
      <c r="ATQ109" s="70"/>
      <c r="ATR109" s="73"/>
      <c r="ATS109" s="74"/>
      <c r="ATT109" s="74"/>
      <c r="ATU109" s="62"/>
      <c r="ATV109" s="75"/>
      <c r="ATW109" s="76"/>
      <c r="ATX109" s="216"/>
      <c r="ATY109" s="75"/>
      <c r="ATZ109" s="75"/>
      <c r="AUA109" s="204"/>
      <c r="AUB109" s="205"/>
      <c r="AUC109" s="72"/>
      <c r="AUD109" s="70"/>
      <c r="AUE109" s="73"/>
      <c r="AUF109" s="74"/>
      <c r="AUG109" s="74"/>
      <c r="AUH109" s="62"/>
      <c r="AUI109" s="75"/>
      <c r="AUJ109" s="76"/>
      <c r="AUK109" s="216"/>
      <c r="AUL109" s="75"/>
      <c r="AUM109" s="75"/>
      <c r="AUN109" s="204"/>
      <c r="AUO109" s="205"/>
      <c r="AUP109" s="72"/>
      <c r="AUQ109" s="70"/>
      <c r="AUR109" s="73"/>
      <c r="AUS109" s="74"/>
      <c r="AUT109" s="74"/>
      <c r="AUU109" s="62"/>
      <c r="AUV109" s="75"/>
      <c r="AUW109" s="76"/>
      <c r="AUX109" s="216"/>
      <c r="AUY109" s="75"/>
      <c r="AUZ109" s="75"/>
      <c r="AVA109" s="204"/>
      <c r="AVB109" s="205"/>
      <c r="AVC109" s="72"/>
      <c r="AVD109" s="70"/>
      <c r="AVE109" s="73"/>
      <c r="AVF109" s="74"/>
      <c r="AVG109" s="74"/>
      <c r="AVH109" s="62"/>
      <c r="AVI109" s="75"/>
      <c r="AVJ109" s="76"/>
      <c r="AVK109" s="216"/>
      <c r="AVL109" s="75"/>
      <c r="AVM109" s="75"/>
      <c r="AVN109" s="204"/>
      <c r="AVO109" s="205"/>
      <c r="AVP109" s="72"/>
      <c r="AVQ109" s="70"/>
      <c r="AVR109" s="73"/>
      <c r="AVS109" s="74"/>
      <c r="AVT109" s="74"/>
      <c r="AVU109" s="62"/>
      <c r="AVV109" s="75"/>
      <c r="AVW109" s="76"/>
      <c r="AVX109" s="216"/>
      <c r="AVY109" s="75"/>
      <c r="AVZ109" s="75"/>
      <c r="AWA109" s="204"/>
      <c r="AWB109" s="205"/>
      <c r="AWC109" s="72"/>
      <c r="AWD109" s="70"/>
      <c r="AWE109" s="73"/>
      <c r="AWF109" s="74"/>
      <c r="AWG109" s="74"/>
      <c r="AWH109" s="62"/>
      <c r="AWI109" s="75"/>
      <c r="AWJ109" s="76"/>
      <c r="AWK109" s="216"/>
      <c r="AWL109" s="75"/>
      <c r="AWM109" s="75"/>
      <c r="AWN109" s="204"/>
      <c r="AWO109" s="205"/>
      <c r="AWP109" s="72"/>
      <c r="AWQ109" s="70"/>
      <c r="AWR109" s="73"/>
      <c r="AWS109" s="74"/>
      <c r="AWT109" s="74"/>
      <c r="AWU109" s="62"/>
      <c r="AWV109" s="75"/>
      <c r="AWW109" s="76"/>
      <c r="AWX109" s="216"/>
      <c r="AWY109" s="75"/>
      <c r="AWZ109" s="75"/>
      <c r="AXA109" s="204"/>
      <c r="AXB109" s="205"/>
      <c r="AXC109" s="72"/>
      <c r="AXD109" s="70"/>
      <c r="AXE109" s="73"/>
      <c r="AXF109" s="74"/>
      <c r="AXG109" s="74"/>
      <c r="AXH109" s="62"/>
      <c r="AXI109" s="75"/>
      <c r="AXJ109" s="76"/>
      <c r="AXK109" s="216"/>
      <c r="AXL109" s="75"/>
      <c r="AXM109" s="75"/>
      <c r="AXN109" s="204"/>
      <c r="AXO109" s="205"/>
      <c r="AXP109" s="72"/>
      <c r="AXQ109" s="70"/>
      <c r="AXR109" s="73"/>
      <c r="AXS109" s="74"/>
      <c r="AXT109" s="74"/>
      <c r="AXU109" s="62"/>
      <c r="AXV109" s="75"/>
      <c r="AXW109" s="76"/>
      <c r="AXX109" s="216"/>
      <c r="AXY109" s="75"/>
      <c r="AXZ109" s="75"/>
      <c r="AYA109" s="204"/>
      <c r="AYB109" s="205"/>
      <c r="AYC109" s="72"/>
      <c r="AYD109" s="70"/>
      <c r="AYE109" s="73"/>
      <c r="AYF109" s="74"/>
      <c r="AYG109" s="74"/>
      <c r="AYH109" s="62"/>
      <c r="AYI109" s="75"/>
      <c r="AYJ109" s="76"/>
      <c r="AYK109" s="216"/>
      <c r="AYL109" s="75"/>
      <c r="AYM109" s="75"/>
      <c r="AYN109" s="204"/>
      <c r="AYO109" s="205"/>
      <c r="AYP109" s="72"/>
      <c r="AYQ109" s="70"/>
      <c r="AYR109" s="73"/>
      <c r="AYS109" s="74"/>
      <c r="AYT109" s="74"/>
      <c r="AYU109" s="62"/>
      <c r="AYV109" s="75"/>
      <c r="AYW109" s="76"/>
      <c r="AYX109" s="216"/>
      <c r="AYY109" s="75"/>
      <c r="AYZ109" s="75"/>
      <c r="AZA109" s="204"/>
      <c r="AZB109" s="205"/>
      <c r="AZC109" s="72"/>
      <c r="AZD109" s="70"/>
      <c r="AZE109" s="73"/>
      <c r="AZF109" s="74"/>
      <c r="AZG109" s="74"/>
      <c r="AZH109" s="62"/>
      <c r="AZI109" s="75"/>
      <c r="AZJ109" s="76"/>
      <c r="AZK109" s="216"/>
      <c r="AZL109" s="75"/>
      <c r="AZM109" s="75"/>
      <c r="AZN109" s="204"/>
      <c r="AZO109" s="205"/>
      <c r="AZP109" s="72"/>
      <c r="AZQ109" s="70"/>
      <c r="AZR109" s="73"/>
      <c r="AZS109" s="74"/>
      <c r="AZT109" s="74"/>
      <c r="AZU109" s="62"/>
      <c r="AZV109" s="75"/>
      <c r="AZW109" s="76"/>
      <c r="AZX109" s="216"/>
      <c r="AZY109" s="75"/>
      <c r="AZZ109" s="75"/>
      <c r="BAA109" s="204"/>
      <c r="BAB109" s="205"/>
      <c r="BAC109" s="72"/>
      <c r="BAD109" s="70"/>
      <c r="BAE109" s="73"/>
      <c r="BAF109" s="74"/>
      <c r="BAG109" s="74"/>
      <c r="BAH109" s="62"/>
      <c r="BAI109" s="75"/>
      <c r="BAJ109" s="76"/>
      <c r="BAK109" s="216"/>
      <c r="BAL109" s="75"/>
      <c r="BAM109" s="75"/>
      <c r="BAN109" s="204"/>
      <c r="BAO109" s="205"/>
      <c r="BAP109" s="72"/>
      <c r="BAQ109" s="70"/>
      <c r="BAR109" s="73"/>
      <c r="BAS109" s="74"/>
      <c r="BAT109" s="74"/>
      <c r="BAU109" s="62"/>
      <c r="BAV109" s="75"/>
      <c r="BAW109" s="76"/>
      <c r="BAX109" s="216"/>
      <c r="BAY109" s="75"/>
      <c r="BAZ109" s="75"/>
      <c r="BBA109" s="204"/>
      <c r="BBB109" s="205"/>
      <c r="BBC109" s="72"/>
      <c r="BBD109" s="70"/>
      <c r="BBE109" s="73"/>
      <c r="BBF109" s="74"/>
      <c r="BBG109" s="74"/>
      <c r="BBH109" s="62"/>
      <c r="BBI109" s="75"/>
      <c r="BBJ109" s="76"/>
      <c r="BBK109" s="216"/>
      <c r="BBL109" s="75"/>
      <c r="BBM109" s="75"/>
      <c r="BBN109" s="204"/>
      <c r="BBO109" s="205"/>
      <c r="BBP109" s="72"/>
      <c r="BBQ109" s="70"/>
      <c r="BBR109" s="73"/>
      <c r="BBS109" s="74"/>
      <c r="BBT109" s="74"/>
      <c r="BBU109" s="62"/>
      <c r="BBV109" s="75"/>
      <c r="BBW109" s="76"/>
      <c r="BBX109" s="216"/>
      <c r="BBY109" s="75"/>
      <c r="BBZ109" s="75"/>
      <c r="BCA109" s="204"/>
      <c r="BCB109" s="205"/>
      <c r="BCC109" s="72"/>
      <c r="BCD109" s="70"/>
      <c r="BCE109" s="73"/>
      <c r="BCF109" s="74"/>
      <c r="BCG109" s="74"/>
      <c r="BCH109" s="62"/>
      <c r="BCI109" s="75"/>
      <c r="BCJ109" s="76"/>
      <c r="BCK109" s="216"/>
      <c r="BCL109" s="75"/>
      <c r="BCM109" s="75"/>
      <c r="BCN109" s="204"/>
      <c r="BCO109" s="205"/>
      <c r="BCP109" s="72"/>
      <c r="BCQ109" s="70"/>
      <c r="BCR109" s="73"/>
      <c r="BCS109" s="74"/>
      <c r="BCT109" s="74"/>
      <c r="BCU109" s="62"/>
      <c r="BCV109" s="75"/>
      <c r="BCW109" s="76"/>
      <c r="BCX109" s="216"/>
      <c r="BCY109" s="75"/>
      <c r="BCZ109" s="75"/>
      <c r="BDA109" s="204"/>
      <c r="BDB109" s="205"/>
      <c r="BDC109" s="72"/>
      <c r="BDD109" s="70"/>
      <c r="BDE109" s="73"/>
      <c r="BDF109" s="74"/>
      <c r="BDG109" s="74"/>
      <c r="BDH109" s="62"/>
      <c r="BDI109" s="75"/>
      <c r="BDJ109" s="76"/>
      <c r="BDK109" s="216"/>
      <c r="BDL109" s="75"/>
      <c r="BDM109" s="75"/>
      <c r="BDN109" s="204"/>
      <c r="BDO109" s="205"/>
      <c r="BDP109" s="72"/>
      <c r="BDQ109" s="70"/>
      <c r="BDR109" s="73"/>
      <c r="BDS109" s="74"/>
      <c r="BDT109" s="74"/>
      <c r="BDU109" s="62"/>
      <c r="BDV109" s="75"/>
      <c r="BDW109" s="76"/>
      <c r="BDX109" s="216"/>
      <c r="BDY109" s="75"/>
      <c r="BDZ109" s="75"/>
      <c r="BEA109" s="204"/>
      <c r="BEB109" s="205"/>
      <c r="BEC109" s="72"/>
      <c r="BED109" s="70"/>
      <c r="BEE109" s="73"/>
      <c r="BEF109" s="74"/>
      <c r="BEG109" s="74"/>
      <c r="BEH109" s="62"/>
      <c r="BEI109" s="75"/>
      <c r="BEJ109" s="76"/>
      <c r="BEK109" s="216"/>
      <c r="BEL109" s="75"/>
      <c r="BEM109" s="75"/>
      <c r="BEN109" s="204"/>
      <c r="BEO109" s="205"/>
      <c r="BEP109" s="72"/>
      <c r="BEQ109" s="70"/>
      <c r="BER109" s="73"/>
      <c r="BES109" s="74"/>
      <c r="BET109" s="74"/>
      <c r="BEU109" s="62"/>
      <c r="BEV109" s="75"/>
      <c r="BEW109" s="76"/>
      <c r="BEX109" s="216"/>
      <c r="BEY109" s="75"/>
      <c r="BEZ109" s="75"/>
      <c r="BFA109" s="204"/>
      <c r="BFB109" s="205"/>
      <c r="BFC109" s="72"/>
      <c r="BFD109" s="70"/>
      <c r="BFE109" s="73"/>
      <c r="BFF109" s="74"/>
      <c r="BFG109" s="74"/>
      <c r="BFH109" s="62"/>
      <c r="BFI109" s="75"/>
      <c r="BFJ109" s="76"/>
      <c r="BFK109" s="216"/>
      <c r="BFL109" s="75"/>
      <c r="BFM109" s="75"/>
      <c r="BFN109" s="204"/>
      <c r="BFO109" s="205"/>
      <c r="BFP109" s="72"/>
      <c r="BFQ109" s="70"/>
      <c r="BFR109" s="73"/>
      <c r="BFS109" s="74"/>
      <c r="BFT109" s="74"/>
      <c r="BFU109" s="62"/>
      <c r="BFV109" s="75"/>
      <c r="BFW109" s="76"/>
      <c r="BFX109" s="216"/>
      <c r="BFY109" s="75"/>
      <c r="BFZ109" s="75"/>
      <c r="BGA109" s="204"/>
      <c r="BGB109" s="205"/>
      <c r="BGC109" s="72"/>
      <c r="BGD109" s="70"/>
      <c r="BGE109" s="73"/>
      <c r="BGF109" s="74"/>
      <c r="BGG109" s="74"/>
      <c r="BGH109" s="62"/>
      <c r="BGI109" s="75"/>
      <c r="BGJ109" s="76"/>
      <c r="BGK109" s="216"/>
      <c r="BGL109" s="75"/>
      <c r="BGM109" s="75"/>
      <c r="BGN109" s="204"/>
      <c r="BGO109" s="205"/>
      <c r="BGP109" s="72"/>
      <c r="BGQ109" s="70"/>
      <c r="BGR109" s="73"/>
      <c r="BGS109" s="74"/>
      <c r="BGT109" s="74"/>
      <c r="BGU109" s="62"/>
      <c r="BGV109" s="75"/>
      <c r="BGW109" s="76"/>
      <c r="BGX109" s="216"/>
      <c r="BGY109" s="75"/>
      <c r="BGZ109" s="75"/>
      <c r="BHA109" s="204"/>
      <c r="BHB109" s="205"/>
      <c r="BHC109" s="72"/>
      <c r="BHD109" s="70"/>
      <c r="BHE109" s="73"/>
      <c r="BHF109" s="74"/>
      <c r="BHG109" s="74"/>
      <c r="BHH109" s="62"/>
      <c r="BHI109" s="75"/>
      <c r="BHJ109" s="76"/>
      <c r="BHK109" s="216"/>
      <c r="BHL109" s="75"/>
      <c r="BHM109" s="75"/>
      <c r="BHN109" s="204"/>
      <c r="BHO109" s="205"/>
      <c r="BHP109" s="72"/>
      <c r="BHQ109" s="70"/>
      <c r="BHR109" s="73"/>
      <c r="BHS109" s="74"/>
      <c r="BHT109" s="74"/>
      <c r="BHU109" s="62"/>
      <c r="BHV109" s="75"/>
      <c r="BHW109" s="76"/>
      <c r="BHX109" s="216"/>
      <c r="BHY109" s="75"/>
      <c r="BHZ109" s="75"/>
      <c r="BIA109" s="204"/>
      <c r="BIB109" s="205"/>
      <c r="BIC109" s="72"/>
      <c r="BID109" s="70"/>
      <c r="BIE109" s="73"/>
      <c r="BIF109" s="74"/>
      <c r="BIG109" s="74"/>
      <c r="BIH109" s="62"/>
      <c r="BII109" s="75"/>
      <c r="BIJ109" s="76"/>
      <c r="BIK109" s="216"/>
      <c r="BIL109" s="75"/>
      <c r="BIM109" s="75"/>
      <c r="BIN109" s="204"/>
      <c r="BIO109" s="205"/>
      <c r="BIP109" s="72"/>
      <c r="BIQ109" s="70"/>
      <c r="BIR109" s="73"/>
      <c r="BIS109" s="74"/>
      <c r="BIT109" s="74"/>
      <c r="BIU109" s="62"/>
      <c r="BIV109" s="75"/>
      <c r="BIW109" s="76"/>
      <c r="BIX109" s="216"/>
      <c r="BIY109" s="75"/>
      <c r="BIZ109" s="75"/>
      <c r="BJA109" s="204"/>
      <c r="BJB109" s="205"/>
      <c r="BJC109" s="72"/>
      <c r="BJD109" s="70"/>
      <c r="BJE109" s="73"/>
      <c r="BJF109" s="74"/>
      <c r="BJG109" s="74"/>
      <c r="BJH109" s="62"/>
      <c r="BJI109" s="75"/>
      <c r="BJJ109" s="76"/>
      <c r="BJK109" s="216"/>
      <c r="BJL109" s="75"/>
      <c r="BJM109" s="75"/>
      <c r="BJN109" s="204"/>
      <c r="BJO109" s="205"/>
      <c r="BJP109" s="72"/>
      <c r="BJQ109" s="70"/>
      <c r="BJR109" s="73"/>
      <c r="BJS109" s="74"/>
      <c r="BJT109" s="74"/>
      <c r="BJU109" s="62"/>
      <c r="BJV109" s="75"/>
      <c r="BJW109" s="76"/>
      <c r="BJX109" s="216"/>
      <c r="BJY109" s="75"/>
      <c r="BJZ109" s="75"/>
      <c r="BKA109" s="204"/>
      <c r="BKB109" s="205"/>
      <c r="BKC109" s="72"/>
      <c r="BKD109" s="70"/>
      <c r="BKE109" s="73"/>
      <c r="BKF109" s="74"/>
      <c r="BKG109" s="74"/>
      <c r="BKH109" s="62"/>
      <c r="BKI109" s="75"/>
      <c r="BKJ109" s="76"/>
      <c r="BKK109" s="216"/>
      <c r="BKL109" s="75"/>
      <c r="BKM109" s="75"/>
      <c r="BKN109" s="204"/>
      <c r="BKO109" s="205"/>
      <c r="BKP109" s="72"/>
      <c r="BKQ109" s="70"/>
      <c r="BKR109" s="73"/>
      <c r="BKS109" s="74"/>
      <c r="BKT109" s="74"/>
      <c r="BKU109" s="62"/>
      <c r="BKV109" s="75"/>
      <c r="BKW109" s="76"/>
      <c r="BKX109" s="216"/>
      <c r="BKY109" s="75"/>
      <c r="BKZ109" s="75"/>
      <c r="BLA109" s="204"/>
      <c r="BLB109" s="205"/>
      <c r="BLC109" s="72"/>
      <c r="BLD109" s="70"/>
      <c r="BLE109" s="73"/>
      <c r="BLF109" s="74"/>
      <c r="BLG109" s="74"/>
      <c r="BLH109" s="62"/>
      <c r="BLI109" s="75"/>
      <c r="BLJ109" s="76"/>
      <c r="BLK109" s="216"/>
      <c r="BLL109" s="75"/>
      <c r="BLM109" s="75"/>
      <c r="BLN109" s="204"/>
      <c r="BLO109" s="205"/>
      <c r="BLP109" s="72"/>
      <c r="BLQ109" s="70"/>
      <c r="BLR109" s="73"/>
      <c r="BLS109" s="74"/>
      <c r="BLT109" s="74"/>
      <c r="BLU109" s="62"/>
      <c r="BLV109" s="75"/>
      <c r="BLW109" s="76"/>
      <c r="BLX109" s="216"/>
      <c r="BLY109" s="75"/>
      <c r="BLZ109" s="75"/>
      <c r="BMA109" s="204"/>
      <c r="BMB109" s="205"/>
      <c r="BMC109" s="72"/>
      <c r="BMD109" s="70"/>
      <c r="BME109" s="73"/>
      <c r="BMF109" s="74"/>
      <c r="BMG109" s="74"/>
      <c r="BMH109" s="62"/>
      <c r="BMI109" s="75"/>
      <c r="BMJ109" s="76"/>
      <c r="BMK109" s="216"/>
      <c r="BML109" s="75"/>
      <c r="BMM109" s="75"/>
      <c r="BMN109" s="204"/>
      <c r="BMO109" s="205"/>
      <c r="BMP109" s="72"/>
      <c r="BMQ109" s="70"/>
      <c r="BMR109" s="73"/>
      <c r="BMS109" s="74"/>
      <c r="BMT109" s="74"/>
      <c r="BMU109" s="62"/>
      <c r="BMV109" s="75"/>
      <c r="BMW109" s="76"/>
      <c r="BMX109" s="216"/>
      <c r="BMY109" s="75"/>
      <c r="BMZ109" s="75"/>
      <c r="BNA109" s="204"/>
      <c r="BNB109" s="205"/>
      <c r="BNC109" s="72"/>
      <c r="BND109" s="70"/>
      <c r="BNE109" s="73"/>
      <c r="BNF109" s="74"/>
      <c r="BNG109" s="74"/>
      <c r="BNH109" s="62"/>
      <c r="BNI109" s="75"/>
      <c r="BNJ109" s="76"/>
      <c r="BNK109" s="216"/>
      <c r="BNL109" s="75"/>
      <c r="BNM109" s="75"/>
      <c r="BNN109" s="204"/>
      <c r="BNO109" s="205"/>
      <c r="BNP109" s="72"/>
      <c r="BNQ109" s="70"/>
      <c r="BNR109" s="73"/>
      <c r="BNS109" s="74"/>
      <c r="BNT109" s="74"/>
      <c r="BNU109" s="62"/>
      <c r="BNV109" s="75"/>
      <c r="BNW109" s="76"/>
      <c r="BNX109" s="216"/>
      <c r="BNY109" s="75"/>
      <c r="BNZ109" s="75"/>
      <c r="BOA109" s="204"/>
      <c r="BOB109" s="205"/>
      <c r="BOC109" s="72"/>
      <c r="BOD109" s="70"/>
      <c r="BOE109" s="73"/>
      <c r="BOF109" s="74"/>
      <c r="BOG109" s="74"/>
      <c r="BOH109" s="62"/>
      <c r="BOI109" s="75"/>
      <c r="BOJ109" s="76"/>
      <c r="BOK109" s="216"/>
      <c r="BOL109" s="75"/>
      <c r="BOM109" s="75"/>
      <c r="BON109" s="204"/>
      <c r="BOO109" s="205"/>
      <c r="BOP109" s="72"/>
      <c r="BOQ109" s="70"/>
      <c r="BOR109" s="73"/>
      <c r="BOS109" s="74"/>
      <c r="BOT109" s="74"/>
      <c r="BOU109" s="62"/>
      <c r="BOV109" s="75"/>
      <c r="BOW109" s="76"/>
      <c r="BOX109" s="216"/>
      <c r="BOY109" s="75"/>
      <c r="BOZ109" s="75"/>
      <c r="BPA109" s="204"/>
      <c r="BPB109" s="205"/>
      <c r="BPC109" s="72"/>
      <c r="BPD109" s="70"/>
      <c r="BPE109" s="73"/>
      <c r="BPF109" s="74"/>
      <c r="BPG109" s="74"/>
      <c r="BPH109" s="62"/>
      <c r="BPI109" s="75"/>
      <c r="BPJ109" s="76"/>
      <c r="BPK109" s="216"/>
      <c r="BPL109" s="75"/>
      <c r="BPM109" s="75"/>
      <c r="BPN109" s="204"/>
      <c r="BPO109" s="205"/>
      <c r="BPP109" s="72"/>
      <c r="BPQ109" s="70"/>
      <c r="BPR109" s="73"/>
      <c r="BPS109" s="74"/>
      <c r="BPT109" s="74"/>
      <c r="BPU109" s="62"/>
      <c r="BPV109" s="75"/>
      <c r="BPW109" s="76"/>
      <c r="BPX109" s="216"/>
      <c r="BPY109" s="75"/>
      <c r="BPZ109" s="75"/>
      <c r="BQA109" s="204"/>
      <c r="BQB109" s="205"/>
      <c r="BQC109" s="72"/>
      <c r="BQD109" s="70"/>
      <c r="BQE109" s="73"/>
      <c r="BQF109" s="74"/>
      <c r="BQG109" s="74"/>
      <c r="BQH109" s="62"/>
      <c r="BQI109" s="75"/>
      <c r="BQJ109" s="76"/>
      <c r="BQK109" s="216"/>
      <c r="BQL109" s="75"/>
      <c r="BQM109" s="75"/>
      <c r="BQN109" s="204"/>
      <c r="BQO109" s="205"/>
      <c r="BQP109" s="72"/>
      <c r="BQQ109" s="70"/>
      <c r="BQR109" s="73"/>
      <c r="BQS109" s="74"/>
      <c r="BQT109" s="74"/>
      <c r="BQU109" s="62"/>
      <c r="BQV109" s="75"/>
      <c r="BQW109" s="76"/>
      <c r="BQX109" s="216"/>
      <c r="BQY109" s="75"/>
      <c r="BQZ109" s="75"/>
      <c r="BRA109" s="204"/>
      <c r="BRB109" s="205"/>
      <c r="BRC109" s="72"/>
      <c r="BRD109" s="70"/>
      <c r="BRE109" s="73"/>
      <c r="BRF109" s="74"/>
      <c r="BRG109" s="74"/>
      <c r="BRH109" s="62"/>
      <c r="BRI109" s="75"/>
      <c r="BRJ109" s="76"/>
      <c r="BRK109" s="216"/>
      <c r="BRL109" s="75"/>
      <c r="BRM109" s="75"/>
      <c r="BRN109" s="204"/>
      <c r="BRO109" s="205"/>
      <c r="BRP109" s="72"/>
      <c r="BRQ109" s="70"/>
      <c r="BRR109" s="73"/>
      <c r="BRS109" s="74"/>
      <c r="BRT109" s="74"/>
      <c r="BRU109" s="62"/>
      <c r="BRV109" s="75"/>
      <c r="BRW109" s="76"/>
      <c r="BRX109" s="216"/>
      <c r="BRY109" s="75"/>
      <c r="BRZ109" s="75"/>
      <c r="BSA109" s="204"/>
      <c r="BSB109" s="205"/>
      <c r="BSC109" s="72"/>
      <c r="BSD109" s="70"/>
      <c r="BSE109" s="73"/>
      <c r="BSF109" s="74"/>
      <c r="BSG109" s="74"/>
      <c r="BSH109" s="62"/>
      <c r="BSI109" s="75"/>
      <c r="BSJ109" s="76"/>
      <c r="BSK109" s="216"/>
      <c r="BSL109" s="75"/>
      <c r="BSM109" s="75"/>
      <c r="BSN109" s="204"/>
      <c r="BSO109" s="205"/>
      <c r="BSP109" s="72"/>
      <c r="BSQ109" s="70"/>
      <c r="BSR109" s="73"/>
      <c r="BSS109" s="74"/>
      <c r="BST109" s="74"/>
      <c r="BSU109" s="62"/>
      <c r="BSV109" s="75"/>
      <c r="BSW109" s="76"/>
      <c r="BSX109" s="216"/>
      <c r="BSY109" s="75"/>
      <c r="BSZ109" s="75"/>
      <c r="BTA109" s="204"/>
      <c r="BTB109" s="205"/>
      <c r="BTC109" s="72"/>
      <c r="BTD109" s="70"/>
      <c r="BTE109" s="73"/>
      <c r="BTF109" s="74"/>
      <c r="BTG109" s="74"/>
      <c r="BTH109" s="62"/>
      <c r="BTI109" s="75"/>
      <c r="BTJ109" s="76"/>
      <c r="BTK109" s="216"/>
      <c r="BTL109" s="75"/>
      <c r="BTM109" s="75"/>
      <c r="BTN109" s="204"/>
      <c r="BTO109" s="205"/>
      <c r="BTP109" s="72"/>
      <c r="BTQ109" s="70"/>
      <c r="BTR109" s="73"/>
      <c r="BTS109" s="74"/>
      <c r="BTT109" s="74"/>
      <c r="BTU109" s="62"/>
      <c r="BTV109" s="75"/>
      <c r="BTW109" s="76"/>
      <c r="BTX109" s="216"/>
      <c r="BTY109" s="75"/>
      <c r="BTZ109" s="75"/>
      <c r="BUA109" s="204"/>
      <c r="BUB109" s="205"/>
      <c r="BUC109" s="72"/>
      <c r="BUD109" s="70"/>
      <c r="BUE109" s="73"/>
      <c r="BUF109" s="74"/>
      <c r="BUG109" s="74"/>
      <c r="BUH109" s="62"/>
      <c r="BUI109" s="75"/>
      <c r="BUJ109" s="76"/>
      <c r="BUK109" s="216"/>
      <c r="BUL109" s="75"/>
      <c r="BUM109" s="75"/>
      <c r="BUN109" s="204"/>
      <c r="BUO109" s="205"/>
      <c r="BUP109" s="72"/>
      <c r="BUQ109" s="70"/>
      <c r="BUR109" s="73"/>
      <c r="BUS109" s="74"/>
      <c r="BUT109" s="74"/>
      <c r="BUU109" s="62"/>
      <c r="BUV109" s="75"/>
      <c r="BUW109" s="76"/>
      <c r="BUX109" s="216"/>
      <c r="BUY109" s="75"/>
      <c r="BUZ109" s="75"/>
      <c r="BVA109" s="204"/>
      <c r="BVB109" s="205"/>
      <c r="BVC109" s="72"/>
      <c r="BVD109" s="70"/>
      <c r="BVE109" s="73"/>
      <c r="BVF109" s="74"/>
      <c r="BVG109" s="74"/>
      <c r="BVH109" s="62"/>
      <c r="BVI109" s="75"/>
      <c r="BVJ109" s="76"/>
      <c r="BVK109" s="216"/>
      <c r="BVL109" s="75"/>
      <c r="BVM109" s="75"/>
      <c r="BVN109" s="204"/>
      <c r="BVO109" s="205"/>
      <c r="BVP109" s="72"/>
      <c r="BVQ109" s="70"/>
      <c r="BVR109" s="73"/>
      <c r="BVS109" s="74"/>
      <c r="BVT109" s="74"/>
      <c r="BVU109" s="62"/>
      <c r="BVV109" s="75"/>
      <c r="BVW109" s="76"/>
      <c r="BVX109" s="216"/>
      <c r="BVY109" s="75"/>
      <c r="BVZ109" s="75"/>
      <c r="BWA109" s="204"/>
      <c r="BWB109" s="205"/>
      <c r="BWC109" s="72"/>
      <c r="BWD109" s="70"/>
      <c r="BWE109" s="73"/>
      <c r="BWF109" s="74"/>
      <c r="BWG109" s="74"/>
      <c r="BWH109" s="62"/>
      <c r="BWI109" s="75"/>
      <c r="BWJ109" s="76"/>
      <c r="BWK109" s="216"/>
      <c r="BWL109" s="75"/>
      <c r="BWM109" s="75"/>
      <c r="BWN109" s="204"/>
      <c r="BWO109" s="205"/>
      <c r="BWP109" s="72"/>
      <c r="BWQ109" s="70"/>
      <c r="BWR109" s="73"/>
      <c r="BWS109" s="74"/>
      <c r="BWT109" s="74"/>
      <c r="BWU109" s="62"/>
      <c r="BWV109" s="75"/>
      <c r="BWW109" s="76"/>
      <c r="BWX109" s="216"/>
      <c r="BWY109" s="75"/>
      <c r="BWZ109" s="75"/>
      <c r="BXA109" s="204"/>
      <c r="BXB109" s="205"/>
      <c r="BXC109" s="72"/>
      <c r="BXD109" s="70"/>
      <c r="BXE109" s="73"/>
      <c r="BXF109" s="74"/>
      <c r="BXG109" s="74"/>
      <c r="BXH109" s="62"/>
      <c r="BXI109" s="75"/>
      <c r="BXJ109" s="76"/>
      <c r="BXK109" s="216"/>
      <c r="BXL109" s="75"/>
      <c r="BXM109" s="75"/>
      <c r="BXN109" s="204"/>
      <c r="BXO109" s="205"/>
      <c r="BXP109" s="72"/>
      <c r="BXQ109" s="70"/>
      <c r="BXR109" s="73"/>
      <c r="BXS109" s="74"/>
      <c r="BXT109" s="74"/>
      <c r="BXU109" s="62"/>
      <c r="BXV109" s="75"/>
      <c r="BXW109" s="76"/>
      <c r="BXX109" s="216"/>
      <c r="BXY109" s="75"/>
      <c r="BXZ109" s="75"/>
      <c r="BYA109" s="204"/>
      <c r="BYB109" s="205"/>
      <c r="BYC109" s="72"/>
      <c r="BYD109" s="70"/>
      <c r="BYE109" s="73"/>
      <c r="BYF109" s="74"/>
      <c r="BYG109" s="74"/>
      <c r="BYH109" s="62"/>
      <c r="BYI109" s="75"/>
      <c r="BYJ109" s="76"/>
      <c r="BYK109" s="216"/>
      <c r="BYL109" s="75"/>
      <c r="BYM109" s="75"/>
      <c r="BYN109" s="204"/>
      <c r="BYO109" s="205"/>
      <c r="BYP109" s="72"/>
      <c r="BYQ109" s="70"/>
      <c r="BYR109" s="73"/>
      <c r="BYS109" s="74"/>
      <c r="BYT109" s="74"/>
      <c r="BYU109" s="62"/>
      <c r="BYV109" s="75"/>
      <c r="BYW109" s="76"/>
      <c r="BYX109" s="216"/>
      <c r="BYY109" s="75"/>
      <c r="BYZ109" s="75"/>
      <c r="BZA109" s="204"/>
      <c r="BZB109" s="205"/>
      <c r="BZC109" s="72"/>
      <c r="BZD109" s="70"/>
      <c r="BZE109" s="73"/>
      <c r="BZF109" s="74"/>
      <c r="BZG109" s="74"/>
      <c r="BZH109" s="62"/>
      <c r="BZI109" s="75"/>
      <c r="BZJ109" s="76"/>
      <c r="BZK109" s="216"/>
      <c r="BZL109" s="75"/>
      <c r="BZM109" s="75"/>
      <c r="BZN109" s="204"/>
      <c r="BZO109" s="205"/>
      <c r="BZP109" s="72"/>
      <c r="BZQ109" s="70"/>
      <c r="BZR109" s="73"/>
      <c r="BZS109" s="74"/>
      <c r="BZT109" s="74"/>
      <c r="BZU109" s="62"/>
      <c r="BZV109" s="75"/>
      <c r="BZW109" s="76"/>
      <c r="BZX109" s="216"/>
      <c r="BZY109" s="75"/>
      <c r="BZZ109" s="75"/>
      <c r="CAA109" s="204"/>
      <c r="CAB109" s="205"/>
      <c r="CAC109" s="72"/>
      <c r="CAD109" s="70"/>
      <c r="CAE109" s="73"/>
      <c r="CAF109" s="74"/>
      <c r="CAG109" s="74"/>
      <c r="CAH109" s="62"/>
      <c r="CAI109" s="75"/>
      <c r="CAJ109" s="76"/>
      <c r="CAK109" s="216"/>
      <c r="CAL109" s="75"/>
      <c r="CAM109" s="75"/>
      <c r="CAN109" s="204"/>
      <c r="CAO109" s="205"/>
      <c r="CAP109" s="72"/>
      <c r="CAQ109" s="70"/>
      <c r="CAR109" s="73"/>
      <c r="CAS109" s="74"/>
      <c r="CAT109" s="74"/>
      <c r="CAU109" s="62"/>
      <c r="CAV109" s="75"/>
      <c r="CAW109" s="76"/>
      <c r="CAX109" s="216"/>
      <c r="CAY109" s="75"/>
      <c r="CAZ109" s="75"/>
      <c r="CBA109" s="204"/>
      <c r="CBB109" s="205"/>
      <c r="CBC109" s="72"/>
      <c r="CBD109" s="70"/>
      <c r="CBE109" s="73"/>
      <c r="CBF109" s="74"/>
      <c r="CBG109" s="74"/>
      <c r="CBH109" s="62"/>
      <c r="CBI109" s="75"/>
      <c r="CBJ109" s="76"/>
      <c r="CBK109" s="216"/>
      <c r="CBL109" s="75"/>
      <c r="CBM109" s="75"/>
      <c r="CBN109" s="204"/>
      <c r="CBO109" s="205"/>
      <c r="CBP109" s="72"/>
      <c r="CBQ109" s="70"/>
      <c r="CBR109" s="73"/>
      <c r="CBS109" s="74"/>
      <c r="CBT109" s="74"/>
      <c r="CBU109" s="62"/>
      <c r="CBV109" s="75"/>
      <c r="CBW109" s="76"/>
      <c r="CBX109" s="216"/>
      <c r="CBY109" s="75"/>
      <c r="CBZ109" s="75"/>
      <c r="CCA109" s="204"/>
      <c r="CCB109" s="205"/>
      <c r="CCC109" s="72"/>
      <c r="CCD109" s="70"/>
      <c r="CCE109" s="73"/>
      <c r="CCF109" s="74"/>
      <c r="CCG109" s="74"/>
      <c r="CCH109" s="62"/>
      <c r="CCI109" s="75"/>
      <c r="CCJ109" s="76"/>
      <c r="CCK109" s="216"/>
      <c r="CCL109" s="75"/>
      <c r="CCM109" s="75"/>
      <c r="CCN109" s="204"/>
      <c r="CCO109" s="205"/>
      <c r="CCP109" s="72"/>
      <c r="CCQ109" s="70"/>
      <c r="CCR109" s="73"/>
      <c r="CCS109" s="74"/>
      <c r="CCT109" s="74"/>
      <c r="CCU109" s="62"/>
      <c r="CCV109" s="75"/>
      <c r="CCW109" s="76"/>
      <c r="CCX109" s="216"/>
      <c r="CCY109" s="75"/>
      <c r="CCZ109" s="75"/>
      <c r="CDA109" s="204"/>
      <c r="CDB109" s="205"/>
      <c r="CDC109" s="72"/>
      <c r="CDD109" s="70"/>
      <c r="CDE109" s="73"/>
      <c r="CDF109" s="74"/>
      <c r="CDG109" s="74"/>
      <c r="CDH109" s="62"/>
      <c r="CDI109" s="75"/>
      <c r="CDJ109" s="76"/>
      <c r="CDK109" s="216"/>
      <c r="CDL109" s="75"/>
      <c r="CDM109" s="75"/>
      <c r="CDN109" s="204"/>
      <c r="CDO109" s="205"/>
      <c r="CDP109" s="72"/>
      <c r="CDQ109" s="70"/>
      <c r="CDR109" s="73"/>
      <c r="CDS109" s="74"/>
      <c r="CDT109" s="74"/>
      <c r="CDU109" s="62"/>
      <c r="CDV109" s="75"/>
      <c r="CDW109" s="76"/>
      <c r="CDX109" s="216"/>
      <c r="CDY109" s="75"/>
      <c r="CDZ109" s="75"/>
      <c r="CEA109" s="204"/>
      <c r="CEB109" s="205"/>
      <c r="CEC109" s="72"/>
      <c r="CED109" s="70"/>
      <c r="CEE109" s="73"/>
      <c r="CEF109" s="74"/>
      <c r="CEG109" s="74"/>
      <c r="CEH109" s="62"/>
      <c r="CEI109" s="75"/>
      <c r="CEJ109" s="76"/>
      <c r="CEK109" s="216"/>
      <c r="CEL109" s="75"/>
      <c r="CEM109" s="75"/>
      <c r="CEN109" s="204"/>
      <c r="CEO109" s="205"/>
      <c r="CEP109" s="72"/>
      <c r="CEQ109" s="70"/>
      <c r="CER109" s="73"/>
      <c r="CES109" s="74"/>
      <c r="CET109" s="74"/>
      <c r="CEU109" s="62"/>
      <c r="CEV109" s="75"/>
      <c r="CEW109" s="76"/>
      <c r="CEX109" s="216"/>
      <c r="CEY109" s="75"/>
      <c r="CEZ109" s="75"/>
      <c r="CFA109" s="204"/>
      <c r="CFB109" s="205"/>
      <c r="CFC109" s="72"/>
      <c r="CFD109" s="70"/>
      <c r="CFE109" s="73"/>
      <c r="CFF109" s="74"/>
      <c r="CFG109" s="74"/>
      <c r="CFH109" s="62"/>
      <c r="CFI109" s="75"/>
      <c r="CFJ109" s="76"/>
      <c r="CFK109" s="216"/>
      <c r="CFL109" s="75"/>
      <c r="CFM109" s="75"/>
      <c r="CFN109" s="204"/>
      <c r="CFO109" s="205"/>
      <c r="CFP109" s="72"/>
      <c r="CFQ109" s="70"/>
      <c r="CFR109" s="73"/>
      <c r="CFS109" s="74"/>
      <c r="CFT109" s="74"/>
      <c r="CFU109" s="62"/>
      <c r="CFV109" s="75"/>
      <c r="CFW109" s="76"/>
      <c r="CFX109" s="216"/>
      <c r="CFY109" s="75"/>
      <c r="CFZ109" s="75"/>
      <c r="CGA109" s="204"/>
      <c r="CGB109" s="205"/>
      <c r="CGC109" s="72"/>
      <c r="CGD109" s="70"/>
      <c r="CGE109" s="73"/>
      <c r="CGF109" s="74"/>
      <c r="CGG109" s="74"/>
      <c r="CGH109" s="62"/>
      <c r="CGI109" s="75"/>
      <c r="CGJ109" s="76"/>
      <c r="CGK109" s="216"/>
      <c r="CGL109" s="75"/>
      <c r="CGM109" s="75"/>
      <c r="CGN109" s="204"/>
      <c r="CGO109" s="205"/>
      <c r="CGP109" s="72"/>
      <c r="CGQ109" s="70"/>
      <c r="CGR109" s="73"/>
      <c r="CGS109" s="74"/>
      <c r="CGT109" s="74"/>
      <c r="CGU109" s="62"/>
      <c r="CGV109" s="75"/>
      <c r="CGW109" s="76"/>
      <c r="CGX109" s="216"/>
      <c r="CGY109" s="75"/>
      <c r="CGZ109" s="75"/>
      <c r="CHA109" s="204"/>
      <c r="CHB109" s="205"/>
      <c r="CHC109" s="72"/>
      <c r="CHD109" s="70"/>
      <c r="CHE109" s="73"/>
      <c r="CHF109" s="74"/>
      <c r="CHG109" s="74"/>
      <c r="CHH109" s="62"/>
      <c r="CHI109" s="75"/>
      <c r="CHJ109" s="76"/>
      <c r="CHK109" s="216"/>
      <c r="CHL109" s="75"/>
      <c r="CHM109" s="75"/>
      <c r="CHN109" s="204"/>
      <c r="CHO109" s="205"/>
      <c r="CHP109" s="72"/>
      <c r="CHQ109" s="70"/>
      <c r="CHR109" s="73"/>
      <c r="CHS109" s="74"/>
      <c r="CHT109" s="74"/>
      <c r="CHU109" s="62"/>
      <c r="CHV109" s="75"/>
      <c r="CHW109" s="76"/>
      <c r="CHX109" s="216"/>
      <c r="CHY109" s="75"/>
      <c r="CHZ109" s="75"/>
      <c r="CIA109" s="204"/>
      <c r="CIB109" s="205"/>
      <c r="CIC109" s="72"/>
      <c r="CID109" s="70"/>
      <c r="CIE109" s="73"/>
      <c r="CIF109" s="74"/>
      <c r="CIG109" s="74"/>
      <c r="CIH109" s="62"/>
      <c r="CII109" s="75"/>
      <c r="CIJ109" s="76"/>
      <c r="CIK109" s="216"/>
      <c r="CIL109" s="75"/>
      <c r="CIM109" s="75"/>
      <c r="CIN109" s="204"/>
      <c r="CIO109" s="205"/>
      <c r="CIP109" s="72"/>
      <c r="CIQ109" s="70"/>
      <c r="CIR109" s="73"/>
      <c r="CIS109" s="74"/>
      <c r="CIT109" s="74"/>
      <c r="CIU109" s="62"/>
      <c r="CIV109" s="75"/>
      <c r="CIW109" s="76"/>
      <c r="CIX109" s="216"/>
      <c r="CIY109" s="75"/>
      <c r="CIZ109" s="75"/>
      <c r="CJA109" s="204"/>
      <c r="CJB109" s="205"/>
      <c r="CJC109" s="72"/>
      <c r="CJD109" s="70"/>
      <c r="CJE109" s="73"/>
      <c r="CJF109" s="74"/>
      <c r="CJG109" s="74"/>
      <c r="CJH109" s="62"/>
      <c r="CJI109" s="75"/>
      <c r="CJJ109" s="76"/>
      <c r="CJK109" s="216"/>
      <c r="CJL109" s="75"/>
      <c r="CJM109" s="75"/>
      <c r="CJN109" s="204"/>
      <c r="CJO109" s="205"/>
      <c r="CJP109" s="72"/>
      <c r="CJQ109" s="70"/>
      <c r="CJR109" s="73"/>
      <c r="CJS109" s="74"/>
      <c r="CJT109" s="74"/>
      <c r="CJU109" s="62"/>
      <c r="CJV109" s="75"/>
      <c r="CJW109" s="76"/>
      <c r="CJX109" s="216"/>
      <c r="CJY109" s="75"/>
      <c r="CJZ109" s="75"/>
      <c r="CKA109" s="204"/>
      <c r="CKB109" s="205"/>
      <c r="CKC109" s="72"/>
      <c r="CKD109" s="70"/>
      <c r="CKE109" s="73"/>
      <c r="CKF109" s="74"/>
      <c r="CKG109" s="74"/>
      <c r="CKH109" s="62"/>
      <c r="CKI109" s="75"/>
      <c r="CKJ109" s="76"/>
      <c r="CKK109" s="216"/>
      <c r="CKL109" s="75"/>
      <c r="CKM109" s="75"/>
      <c r="CKN109" s="204"/>
      <c r="CKO109" s="205"/>
      <c r="CKP109" s="72"/>
      <c r="CKQ109" s="70"/>
      <c r="CKR109" s="73"/>
      <c r="CKS109" s="74"/>
      <c r="CKT109" s="74"/>
      <c r="CKU109" s="62"/>
      <c r="CKV109" s="75"/>
      <c r="CKW109" s="76"/>
      <c r="CKX109" s="216"/>
      <c r="CKY109" s="75"/>
      <c r="CKZ109" s="75"/>
      <c r="CLA109" s="204"/>
      <c r="CLB109" s="205"/>
      <c r="CLC109" s="72"/>
      <c r="CLD109" s="70"/>
      <c r="CLE109" s="73"/>
      <c r="CLF109" s="74"/>
      <c r="CLG109" s="74"/>
      <c r="CLH109" s="62"/>
      <c r="CLI109" s="75"/>
      <c r="CLJ109" s="76"/>
      <c r="CLK109" s="216"/>
      <c r="CLL109" s="75"/>
      <c r="CLM109" s="75"/>
      <c r="CLN109" s="204"/>
      <c r="CLO109" s="205"/>
      <c r="CLP109" s="72"/>
      <c r="CLQ109" s="70"/>
      <c r="CLR109" s="73"/>
      <c r="CLS109" s="74"/>
      <c r="CLT109" s="74"/>
      <c r="CLU109" s="62"/>
      <c r="CLV109" s="75"/>
      <c r="CLW109" s="76"/>
      <c r="CLX109" s="216"/>
      <c r="CLY109" s="75"/>
      <c r="CLZ109" s="75"/>
      <c r="CMA109" s="204"/>
      <c r="CMB109" s="205"/>
      <c r="CMC109" s="72"/>
      <c r="CMD109" s="70"/>
      <c r="CME109" s="73"/>
      <c r="CMF109" s="74"/>
      <c r="CMG109" s="74"/>
      <c r="CMH109" s="62"/>
      <c r="CMI109" s="75"/>
      <c r="CMJ109" s="76"/>
      <c r="CMK109" s="216"/>
      <c r="CML109" s="75"/>
      <c r="CMM109" s="75"/>
      <c r="CMN109" s="204"/>
      <c r="CMO109" s="205"/>
      <c r="CMP109" s="72"/>
      <c r="CMQ109" s="70"/>
      <c r="CMR109" s="73"/>
      <c r="CMS109" s="74"/>
      <c r="CMT109" s="74"/>
      <c r="CMU109" s="62"/>
      <c r="CMV109" s="75"/>
      <c r="CMW109" s="76"/>
      <c r="CMX109" s="216"/>
      <c r="CMY109" s="75"/>
      <c r="CMZ109" s="75"/>
      <c r="CNA109" s="204"/>
      <c r="CNB109" s="205"/>
      <c r="CNC109" s="72"/>
      <c r="CND109" s="70"/>
      <c r="CNE109" s="73"/>
      <c r="CNF109" s="74"/>
      <c r="CNG109" s="74"/>
      <c r="CNH109" s="62"/>
      <c r="CNI109" s="75"/>
      <c r="CNJ109" s="76"/>
      <c r="CNK109" s="216"/>
      <c r="CNL109" s="75"/>
      <c r="CNM109" s="75"/>
      <c r="CNN109" s="204"/>
      <c r="CNO109" s="205"/>
      <c r="CNP109" s="72"/>
      <c r="CNQ109" s="70"/>
      <c r="CNR109" s="73"/>
      <c r="CNS109" s="74"/>
      <c r="CNT109" s="74"/>
      <c r="CNU109" s="62"/>
      <c r="CNV109" s="75"/>
      <c r="CNW109" s="76"/>
      <c r="CNX109" s="216"/>
      <c r="CNY109" s="75"/>
      <c r="CNZ109" s="75"/>
      <c r="COA109" s="204"/>
      <c r="COB109" s="205"/>
      <c r="COC109" s="72"/>
      <c r="COD109" s="70"/>
      <c r="COE109" s="73"/>
      <c r="COF109" s="74"/>
      <c r="COG109" s="74"/>
      <c r="COH109" s="62"/>
      <c r="COI109" s="75"/>
      <c r="COJ109" s="76"/>
      <c r="COK109" s="216"/>
      <c r="COL109" s="75"/>
      <c r="COM109" s="75"/>
      <c r="CON109" s="204"/>
      <c r="COO109" s="205"/>
      <c r="COP109" s="72"/>
      <c r="COQ109" s="70"/>
      <c r="COR109" s="73"/>
      <c r="COS109" s="74"/>
      <c r="COT109" s="74"/>
      <c r="COU109" s="62"/>
      <c r="COV109" s="75"/>
      <c r="COW109" s="76"/>
      <c r="COX109" s="216"/>
      <c r="COY109" s="75"/>
      <c r="COZ109" s="75"/>
      <c r="CPA109" s="204"/>
      <c r="CPB109" s="205"/>
      <c r="CPC109" s="72"/>
      <c r="CPD109" s="70"/>
      <c r="CPE109" s="73"/>
      <c r="CPF109" s="74"/>
      <c r="CPG109" s="74"/>
      <c r="CPH109" s="62"/>
      <c r="CPI109" s="75"/>
      <c r="CPJ109" s="76"/>
      <c r="CPK109" s="216"/>
      <c r="CPL109" s="75"/>
      <c r="CPM109" s="75"/>
      <c r="CPN109" s="204"/>
      <c r="CPO109" s="205"/>
      <c r="CPP109" s="72"/>
      <c r="CPQ109" s="70"/>
      <c r="CPR109" s="73"/>
      <c r="CPS109" s="74"/>
      <c r="CPT109" s="74"/>
      <c r="CPU109" s="62"/>
      <c r="CPV109" s="75"/>
      <c r="CPW109" s="76"/>
      <c r="CPX109" s="216"/>
      <c r="CPY109" s="75"/>
      <c r="CPZ109" s="75"/>
      <c r="CQA109" s="204"/>
      <c r="CQB109" s="205"/>
      <c r="CQC109" s="72"/>
      <c r="CQD109" s="70"/>
      <c r="CQE109" s="73"/>
      <c r="CQF109" s="74"/>
      <c r="CQG109" s="74"/>
      <c r="CQH109" s="62"/>
      <c r="CQI109" s="75"/>
      <c r="CQJ109" s="76"/>
      <c r="CQK109" s="216"/>
      <c r="CQL109" s="75"/>
      <c r="CQM109" s="75"/>
      <c r="CQN109" s="204"/>
      <c r="CQO109" s="205"/>
      <c r="CQP109" s="72"/>
      <c r="CQQ109" s="70"/>
      <c r="CQR109" s="73"/>
      <c r="CQS109" s="74"/>
      <c r="CQT109" s="74"/>
      <c r="CQU109" s="62"/>
      <c r="CQV109" s="75"/>
      <c r="CQW109" s="76"/>
      <c r="CQX109" s="216"/>
      <c r="CQY109" s="75"/>
      <c r="CQZ109" s="75"/>
      <c r="CRA109" s="204"/>
      <c r="CRB109" s="205"/>
      <c r="CRC109" s="72"/>
      <c r="CRD109" s="70"/>
      <c r="CRE109" s="73"/>
      <c r="CRF109" s="74"/>
      <c r="CRG109" s="74"/>
      <c r="CRH109" s="62"/>
      <c r="CRI109" s="75"/>
      <c r="CRJ109" s="76"/>
      <c r="CRK109" s="216"/>
      <c r="CRL109" s="75"/>
      <c r="CRM109" s="75"/>
      <c r="CRN109" s="204"/>
      <c r="CRO109" s="205"/>
      <c r="CRP109" s="72"/>
      <c r="CRQ109" s="70"/>
      <c r="CRR109" s="73"/>
      <c r="CRS109" s="74"/>
      <c r="CRT109" s="74"/>
      <c r="CRU109" s="62"/>
      <c r="CRV109" s="75"/>
      <c r="CRW109" s="76"/>
      <c r="CRX109" s="216"/>
      <c r="CRY109" s="75"/>
      <c r="CRZ109" s="75"/>
      <c r="CSA109" s="204"/>
      <c r="CSB109" s="205"/>
      <c r="CSC109" s="72"/>
      <c r="CSD109" s="70"/>
      <c r="CSE109" s="73"/>
      <c r="CSF109" s="74"/>
      <c r="CSG109" s="74"/>
      <c r="CSH109" s="62"/>
      <c r="CSI109" s="75"/>
      <c r="CSJ109" s="76"/>
      <c r="CSK109" s="216"/>
      <c r="CSL109" s="75"/>
      <c r="CSM109" s="75"/>
      <c r="CSN109" s="204"/>
      <c r="CSO109" s="205"/>
      <c r="CSP109" s="72"/>
      <c r="CSQ109" s="70"/>
      <c r="CSR109" s="73"/>
      <c r="CSS109" s="74"/>
      <c r="CST109" s="74"/>
      <c r="CSU109" s="62"/>
      <c r="CSV109" s="75"/>
      <c r="CSW109" s="76"/>
      <c r="CSX109" s="216"/>
      <c r="CSY109" s="75"/>
      <c r="CSZ109" s="75"/>
      <c r="CTA109" s="204"/>
      <c r="CTB109" s="205"/>
      <c r="CTC109" s="72"/>
      <c r="CTD109" s="70"/>
      <c r="CTE109" s="73"/>
      <c r="CTF109" s="74"/>
      <c r="CTG109" s="74"/>
      <c r="CTH109" s="62"/>
      <c r="CTI109" s="75"/>
      <c r="CTJ109" s="76"/>
      <c r="CTK109" s="216"/>
      <c r="CTL109" s="75"/>
      <c r="CTM109" s="75"/>
      <c r="CTN109" s="204"/>
      <c r="CTO109" s="205"/>
      <c r="CTP109" s="72"/>
      <c r="CTQ109" s="70"/>
      <c r="CTR109" s="73"/>
      <c r="CTS109" s="74"/>
      <c r="CTT109" s="74"/>
      <c r="CTU109" s="62"/>
      <c r="CTV109" s="75"/>
      <c r="CTW109" s="76"/>
      <c r="CTX109" s="216"/>
      <c r="CTY109" s="75"/>
      <c r="CTZ109" s="75"/>
      <c r="CUA109" s="204"/>
      <c r="CUB109" s="205"/>
      <c r="CUC109" s="72"/>
      <c r="CUD109" s="70"/>
      <c r="CUE109" s="73"/>
      <c r="CUF109" s="74"/>
      <c r="CUG109" s="74"/>
      <c r="CUH109" s="62"/>
      <c r="CUI109" s="75"/>
      <c r="CUJ109" s="76"/>
      <c r="CUK109" s="216"/>
      <c r="CUL109" s="75"/>
      <c r="CUM109" s="75"/>
      <c r="CUN109" s="204"/>
      <c r="CUO109" s="205"/>
      <c r="CUP109" s="72"/>
      <c r="CUQ109" s="70"/>
      <c r="CUR109" s="73"/>
      <c r="CUS109" s="74"/>
      <c r="CUT109" s="74"/>
      <c r="CUU109" s="62"/>
      <c r="CUV109" s="75"/>
      <c r="CUW109" s="76"/>
      <c r="CUX109" s="216"/>
      <c r="CUY109" s="75"/>
      <c r="CUZ109" s="75"/>
      <c r="CVA109" s="204"/>
      <c r="CVB109" s="205"/>
      <c r="CVC109" s="72"/>
      <c r="CVD109" s="70"/>
      <c r="CVE109" s="73"/>
      <c r="CVF109" s="74"/>
      <c r="CVG109" s="74"/>
      <c r="CVH109" s="62"/>
      <c r="CVI109" s="75"/>
      <c r="CVJ109" s="76"/>
      <c r="CVK109" s="216"/>
      <c r="CVL109" s="75"/>
      <c r="CVM109" s="75"/>
      <c r="CVN109" s="204"/>
      <c r="CVO109" s="205"/>
      <c r="CVP109" s="72"/>
      <c r="CVQ109" s="70"/>
      <c r="CVR109" s="73"/>
      <c r="CVS109" s="74"/>
      <c r="CVT109" s="74"/>
      <c r="CVU109" s="62"/>
      <c r="CVV109" s="75"/>
      <c r="CVW109" s="76"/>
      <c r="CVX109" s="216"/>
      <c r="CVY109" s="75"/>
      <c r="CVZ109" s="75"/>
      <c r="CWA109" s="204"/>
      <c r="CWB109" s="205"/>
      <c r="CWC109" s="72"/>
      <c r="CWD109" s="70"/>
      <c r="CWE109" s="73"/>
      <c r="CWF109" s="74"/>
      <c r="CWG109" s="74"/>
      <c r="CWH109" s="62"/>
      <c r="CWI109" s="75"/>
      <c r="CWJ109" s="76"/>
      <c r="CWK109" s="216"/>
      <c r="CWL109" s="75"/>
      <c r="CWM109" s="75"/>
      <c r="CWN109" s="204"/>
      <c r="CWO109" s="205"/>
      <c r="CWP109" s="72"/>
      <c r="CWQ109" s="70"/>
      <c r="CWR109" s="73"/>
      <c r="CWS109" s="74"/>
      <c r="CWT109" s="74"/>
      <c r="CWU109" s="62"/>
      <c r="CWV109" s="75"/>
      <c r="CWW109" s="76"/>
      <c r="CWX109" s="216"/>
      <c r="CWY109" s="75"/>
      <c r="CWZ109" s="75"/>
      <c r="CXA109" s="204"/>
      <c r="CXB109" s="205"/>
      <c r="CXC109" s="72"/>
      <c r="CXD109" s="70"/>
      <c r="CXE109" s="73"/>
      <c r="CXF109" s="74"/>
      <c r="CXG109" s="74"/>
      <c r="CXH109" s="62"/>
      <c r="CXI109" s="75"/>
      <c r="CXJ109" s="76"/>
      <c r="CXK109" s="216"/>
      <c r="CXL109" s="75"/>
      <c r="CXM109" s="75"/>
      <c r="CXN109" s="204"/>
      <c r="CXO109" s="205"/>
      <c r="CXP109" s="72"/>
      <c r="CXQ109" s="70"/>
      <c r="CXR109" s="73"/>
      <c r="CXS109" s="74"/>
      <c r="CXT109" s="74"/>
      <c r="CXU109" s="62"/>
      <c r="CXV109" s="75"/>
      <c r="CXW109" s="76"/>
      <c r="CXX109" s="216"/>
      <c r="CXY109" s="75"/>
      <c r="CXZ109" s="75"/>
      <c r="CYA109" s="204"/>
      <c r="CYB109" s="205"/>
      <c r="CYC109" s="72"/>
      <c r="CYD109" s="70"/>
      <c r="CYE109" s="73"/>
      <c r="CYF109" s="74"/>
      <c r="CYG109" s="74"/>
      <c r="CYH109" s="62"/>
      <c r="CYI109" s="75"/>
      <c r="CYJ109" s="76"/>
      <c r="CYK109" s="216"/>
      <c r="CYL109" s="75"/>
      <c r="CYM109" s="75"/>
      <c r="CYN109" s="204"/>
      <c r="CYO109" s="205"/>
      <c r="CYP109" s="72"/>
      <c r="CYQ109" s="70"/>
      <c r="CYR109" s="73"/>
      <c r="CYS109" s="74"/>
      <c r="CYT109" s="74"/>
      <c r="CYU109" s="62"/>
      <c r="CYV109" s="75"/>
      <c r="CYW109" s="76"/>
      <c r="CYX109" s="216"/>
      <c r="CYY109" s="75"/>
      <c r="CYZ109" s="75"/>
      <c r="CZA109" s="204"/>
      <c r="CZB109" s="205"/>
      <c r="CZC109" s="72"/>
      <c r="CZD109" s="70"/>
      <c r="CZE109" s="73"/>
      <c r="CZF109" s="74"/>
      <c r="CZG109" s="74"/>
      <c r="CZH109" s="62"/>
      <c r="CZI109" s="75"/>
      <c r="CZJ109" s="76"/>
      <c r="CZK109" s="216"/>
      <c r="CZL109" s="75"/>
      <c r="CZM109" s="75"/>
      <c r="CZN109" s="204"/>
      <c r="CZO109" s="205"/>
      <c r="CZP109" s="72"/>
      <c r="CZQ109" s="70"/>
      <c r="CZR109" s="73"/>
      <c r="CZS109" s="74"/>
      <c r="CZT109" s="74"/>
      <c r="CZU109" s="62"/>
      <c r="CZV109" s="75"/>
      <c r="CZW109" s="76"/>
      <c r="CZX109" s="216"/>
      <c r="CZY109" s="75"/>
      <c r="CZZ109" s="75"/>
      <c r="DAA109" s="204"/>
      <c r="DAB109" s="205"/>
      <c r="DAC109" s="72"/>
      <c r="DAD109" s="70"/>
      <c r="DAE109" s="73"/>
      <c r="DAF109" s="74"/>
      <c r="DAG109" s="74"/>
      <c r="DAH109" s="62"/>
      <c r="DAI109" s="75"/>
      <c r="DAJ109" s="76"/>
      <c r="DAK109" s="216"/>
      <c r="DAL109" s="75"/>
      <c r="DAM109" s="75"/>
      <c r="DAN109" s="204"/>
      <c r="DAO109" s="205"/>
      <c r="DAP109" s="72"/>
      <c r="DAQ109" s="70"/>
      <c r="DAR109" s="73"/>
      <c r="DAS109" s="74"/>
      <c r="DAT109" s="74"/>
      <c r="DAU109" s="62"/>
      <c r="DAV109" s="75"/>
      <c r="DAW109" s="76"/>
      <c r="DAX109" s="216"/>
      <c r="DAY109" s="75"/>
      <c r="DAZ109" s="75"/>
      <c r="DBA109" s="204"/>
      <c r="DBB109" s="205"/>
      <c r="DBC109" s="72"/>
      <c r="DBD109" s="70"/>
      <c r="DBE109" s="73"/>
      <c r="DBF109" s="74"/>
      <c r="DBG109" s="74"/>
      <c r="DBH109" s="62"/>
      <c r="DBI109" s="75"/>
      <c r="DBJ109" s="76"/>
      <c r="DBK109" s="216"/>
      <c r="DBL109" s="75"/>
      <c r="DBM109" s="75"/>
      <c r="DBN109" s="204"/>
      <c r="DBO109" s="205"/>
      <c r="DBP109" s="72"/>
      <c r="DBQ109" s="70"/>
      <c r="DBR109" s="73"/>
      <c r="DBS109" s="74"/>
      <c r="DBT109" s="74"/>
      <c r="DBU109" s="62"/>
      <c r="DBV109" s="75"/>
      <c r="DBW109" s="76"/>
      <c r="DBX109" s="216"/>
      <c r="DBY109" s="75"/>
      <c r="DBZ109" s="75"/>
      <c r="DCA109" s="204"/>
      <c r="DCB109" s="205"/>
      <c r="DCC109" s="72"/>
      <c r="DCD109" s="70"/>
      <c r="DCE109" s="73"/>
      <c r="DCF109" s="74"/>
      <c r="DCG109" s="74"/>
      <c r="DCH109" s="62"/>
      <c r="DCI109" s="75"/>
      <c r="DCJ109" s="76"/>
      <c r="DCK109" s="216"/>
      <c r="DCL109" s="75"/>
      <c r="DCM109" s="75"/>
      <c r="DCN109" s="204"/>
      <c r="DCO109" s="205"/>
      <c r="DCP109" s="72"/>
      <c r="DCQ109" s="70"/>
      <c r="DCR109" s="73"/>
      <c r="DCS109" s="74"/>
      <c r="DCT109" s="74"/>
      <c r="DCU109" s="62"/>
      <c r="DCV109" s="75"/>
      <c r="DCW109" s="76"/>
      <c r="DCX109" s="216"/>
      <c r="DCY109" s="75"/>
      <c r="DCZ109" s="75"/>
      <c r="DDA109" s="204"/>
      <c r="DDB109" s="205"/>
      <c r="DDC109" s="72"/>
      <c r="DDD109" s="70"/>
      <c r="DDE109" s="73"/>
      <c r="DDF109" s="74"/>
      <c r="DDG109" s="74"/>
      <c r="DDH109" s="62"/>
      <c r="DDI109" s="75"/>
      <c r="DDJ109" s="76"/>
      <c r="DDK109" s="216"/>
      <c r="DDL109" s="75"/>
      <c r="DDM109" s="75"/>
      <c r="DDN109" s="204"/>
      <c r="DDO109" s="205"/>
      <c r="DDP109" s="72"/>
      <c r="DDQ109" s="70"/>
      <c r="DDR109" s="73"/>
      <c r="DDS109" s="74"/>
      <c r="DDT109" s="74"/>
      <c r="DDU109" s="62"/>
      <c r="DDV109" s="75"/>
      <c r="DDW109" s="76"/>
      <c r="DDX109" s="216"/>
      <c r="DDY109" s="75"/>
      <c r="DDZ109" s="75"/>
      <c r="DEA109" s="204"/>
      <c r="DEB109" s="205"/>
      <c r="DEC109" s="72"/>
      <c r="DED109" s="70"/>
      <c r="DEE109" s="73"/>
      <c r="DEF109" s="74"/>
      <c r="DEG109" s="74"/>
      <c r="DEH109" s="62"/>
      <c r="DEI109" s="75"/>
      <c r="DEJ109" s="76"/>
      <c r="DEK109" s="216"/>
      <c r="DEL109" s="75"/>
      <c r="DEM109" s="75"/>
      <c r="DEN109" s="204"/>
      <c r="DEO109" s="205"/>
      <c r="DEP109" s="72"/>
      <c r="DEQ109" s="70"/>
      <c r="DER109" s="73"/>
      <c r="DES109" s="74"/>
      <c r="DET109" s="74"/>
      <c r="DEU109" s="62"/>
      <c r="DEV109" s="75"/>
      <c r="DEW109" s="76"/>
      <c r="DEX109" s="216"/>
      <c r="DEY109" s="75"/>
      <c r="DEZ109" s="75"/>
      <c r="DFA109" s="204"/>
      <c r="DFB109" s="205"/>
      <c r="DFC109" s="72"/>
      <c r="DFD109" s="70"/>
      <c r="DFE109" s="73"/>
      <c r="DFF109" s="74"/>
      <c r="DFG109" s="74"/>
      <c r="DFH109" s="62"/>
      <c r="DFI109" s="75"/>
      <c r="DFJ109" s="76"/>
      <c r="DFK109" s="216"/>
      <c r="DFL109" s="75"/>
      <c r="DFM109" s="75"/>
      <c r="DFN109" s="204"/>
      <c r="DFO109" s="205"/>
      <c r="DFP109" s="72"/>
      <c r="DFQ109" s="70"/>
      <c r="DFR109" s="73"/>
      <c r="DFS109" s="74"/>
      <c r="DFT109" s="74"/>
      <c r="DFU109" s="62"/>
      <c r="DFV109" s="75"/>
      <c r="DFW109" s="76"/>
      <c r="DFX109" s="216"/>
      <c r="DFY109" s="75"/>
      <c r="DFZ109" s="75"/>
      <c r="DGA109" s="204"/>
      <c r="DGB109" s="205"/>
      <c r="DGC109" s="72"/>
      <c r="DGD109" s="70"/>
      <c r="DGE109" s="73"/>
      <c r="DGF109" s="74"/>
      <c r="DGG109" s="74"/>
      <c r="DGH109" s="62"/>
      <c r="DGI109" s="75"/>
      <c r="DGJ109" s="76"/>
      <c r="DGK109" s="216"/>
      <c r="DGL109" s="75"/>
      <c r="DGM109" s="75"/>
      <c r="DGN109" s="204"/>
      <c r="DGO109" s="205"/>
      <c r="DGP109" s="72"/>
      <c r="DGQ109" s="70"/>
      <c r="DGR109" s="73"/>
      <c r="DGS109" s="74"/>
      <c r="DGT109" s="74"/>
      <c r="DGU109" s="62"/>
      <c r="DGV109" s="75"/>
      <c r="DGW109" s="76"/>
      <c r="DGX109" s="216"/>
      <c r="DGY109" s="75"/>
      <c r="DGZ109" s="75"/>
      <c r="DHA109" s="204"/>
      <c r="DHB109" s="205"/>
      <c r="DHC109" s="72"/>
      <c r="DHD109" s="70"/>
      <c r="DHE109" s="73"/>
      <c r="DHF109" s="74"/>
      <c r="DHG109" s="74"/>
      <c r="DHH109" s="62"/>
      <c r="DHI109" s="75"/>
      <c r="DHJ109" s="76"/>
      <c r="DHK109" s="216"/>
      <c r="DHL109" s="75"/>
      <c r="DHM109" s="75"/>
      <c r="DHN109" s="204"/>
      <c r="DHO109" s="205"/>
      <c r="DHP109" s="72"/>
      <c r="DHQ109" s="70"/>
      <c r="DHR109" s="73"/>
      <c r="DHS109" s="74"/>
      <c r="DHT109" s="74"/>
      <c r="DHU109" s="62"/>
      <c r="DHV109" s="75"/>
      <c r="DHW109" s="76"/>
      <c r="DHX109" s="216"/>
      <c r="DHY109" s="75"/>
      <c r="DHZ109" s="75"/>
      <c r="DIA109" s="204"/>
      <c r="DIB109" s="205"/>
      <c r="DIC109" s="72"/>
      <c r="DID109" s="70"/>
      <c r="DIE109" s="73"/>
      <c r="DIF109" s="74"/>
      <c r="DIG109" s="74"/>
      <c r="DIH109" s="62"/>
      <c r="DII109" s="75"/>
      <c r="DIJ109" s="76"/>
      <c r="DIK109" s="216"/>
      <c r="DIL109" s="75"/>
      <c r="DIM109" s="75"/>
      <c r="DIN109" s="204"/>
      <c r="DIO109" s="205"/>
      <c r="DIP109" s="72"/>
      <c r="DIQ109" s="70"/>
      <c r="DIR109" s="73"/>
      <c r="DIS109" s="74"/>
      <c r="DIT109" s="74"/>
      <c r="DIU109" s="62"/>
      <c r="DIV109" s="75"/>
      <c r="DIW109" s="76"/>
      <c r="DIX109" s="216"/>
      <c r="DIY109" s="75"/>
      <c r="DIZ109" s="75"/>
      <c r="DJA109" s="204"/>
      <c r="DJB109" s="205"/>
      <c r="DJC109" s="72"/>
      <c r="DJD109" s="70"/>
      <c r="DJE109" s="73"/>
      <c r="DJF109" s="74"/>
      <c r="DJG109" s="74"/>
      <c r="DJH109" s="62"/>
      <c r="DJI109" s="75"/>
      <c r="DJJ109" s="76"/>
      <c r="DJK109" s="216"/>
      <c r="DJL109" s="75"/>
      <c r="DJM109" s="75"/>
      <c r="DJN109" s="204"/>
      <c r="DJO109" s="205"/>
      <c r="DJP109" s="72"/>
      <c r="DJQ109" s="70"/>
      <c r="DJR109" s="73"/>
      <c r="DJS109" s="74"/>
      <c r="DJT109" s="74"/>
      <c r="DJU109" s="62"/>
      <c r="DJV109" s="75"/>
      <c r="DJW109" s="76"/>
      <c r="DJX109" s="216"/>
      <c r="DJY109" s="75"/>
      <c r="DJZ109" s="75"/>
      <c r="DKA109" s="204"/>
      <c r="DKB109" s="205"/>
      <c r="DKC109" s="72"/>
      <c r="DKD109" s="70"/>
      <c r="DKE109" s="73"/>
      <c r="DKF109" s="74"/>
      <c r="DKG109" s="74"/>
      <c r="DKH109" s="62"/>
      <c r="DKI109" s="75"/>
      <c r="DKJ109" s="76"/>
      <c r="DKK109" s="216"/>
      <c r="DKL109" s="75"/>
      <c r="DKM109" s="75"/>
      <c r="DKN109" s="204"/>
      <c r="DKO109" s="205"/>
      <c r="DKP109" s="72"/>
      <c r="DKQ109" s="70"/>
      <c r="DKR109" s="73"/>
      <c r="DKS109" s="74"/>
      <c r="DKT109" s="74"/>
      <c r="DKU109" s="62"/>
      <c r="DKV109" s="75"/>
      <c r="DKW109" s="76"/>
      <c r="DKX109" s="216"/>
      <c r="DKY109" s="75"/>
      <c r="DKZ109" s="75"/>
      <c r="DLA109" s="204"/>
      <c r="DLB109" s="205"/>
      <c r="DLC109" s="72"/>
      <c r="DLD109" s="70"/>
      <c r="DLE109" s="73"/>
      <c r="DLF109" s="74"/>
      <c r="DLG109" s="74"/>
      <c r="DLH109" s="62"/>
      <c r="DLI109" s="75"/>
      <c r="DLJ109" s="76"/>
      <c r="DLK109" s="216"/>
      <c r="DLL109" s="75"/>
      <c r="DLM109" s="75"/>
      <c r="DLN109" s="204"/>
      <c r="DLO109" s="205"/>
      <c r="DLP109" s="72"/>
      <c r="DLQ109" s="70"/>
      <c r="DLR109" s="73"/>
      <c r="DLS109" s="74"/>
      <c r="DLT109" s="74"/>
      <c r="DLU109" s="62"/>
      <c r="DLV109" s="75"/>
      <c r="DLW109" s="76"/>
      <c r="DLX109" s="216"/>
      <c r="DLY109" s="75"/>
      <c r="DLZ109" s="75"/>
      <c r="DMA109" s="204"/>
      <c r="DMB109" s="205"/>
      <c r="DMC109" s="72"/>
      <c r="DMD109" s="70"/>
      <c r="DME109" s="73"/>
      <c r="DMF109" s="74"/>
      <c r="DMG109" s="74"/>
      <c r="DMH109" s="62"/>
      <c r="DMI109" s="75"/>
      <c r="DMJ109" s="76"/>
      <c r="DMK109" s="216"/>
      <c r="DML109" s="75"/>
      <c r="DMM109" s="75"/>
      <c r="DMN109" s="204"/>
      <c r="DMO109" s="205"/>
      <c r="DMP109" s="72"/>
      <c r="DMQ109" s="70"/>
      <c r="DMR109" s="73"/>
      <c r="DMS109" s="74"/>
      <c r="DMT109" s="74"/>
      <c r="DMU109" s="62"/>
      <c r="DMV109" s="75"/>
      <c r="DMW109" s="76"/>
      <c r="DMX109" s="216"/>
      <c r="DMY109" s="75"/>
      <c r="DMZ109" s="75"/>
      <c r="DNA109" s="204"/>
      <c r="DNB109" s="205"/>
      <c r="DNC109" s="72"/>
      <c r="DND109" s="70"/>
      <c r="DNE109" s="73"/>
      <c r="DNF109" s="74"/>
      <c r="DNG109" s="74"/>
      <c r="DNH109" s="62"/>
      <c r="DNI109" s="75"/>
      <c r="DNJ109" s="76"/>
      <c r="DNK109" s="216"/>
      <c r="DNL109" s="75"/>
      <c r="DNM109" s="75"/>
      <c r="DNN109" s="204"/>
      <c r="DNO109" s="205"/>
      <c r="DNP109" s="72"/>
      <c r="DNQ109" s="70"/>
      <c r="DNR109" s="73"/>
      <c r="DNS109" s="74"/>
      <c r="DNT109" s="74"/>
      <c r="DNU109" s="62"/>
      <c r="DNV109" s="75"/>
      <c r="DNW109" s="76"/>
      <c r="DNX109" s="216"/>
      <c r="DNY109" s="75"/>
      <c r="DNZ109" s="75"/>
      <c r="DOA109" s="204"/>
      <c r="DOB109" s="205"/>
      <c r="DOC109" s="72"/>
      <c r="DOD109" s="70"/>
      <c r="DOE109" s="73"/>
      <c r="DOF109" s="74"/>
      <c r="DOG109" s="74"/>
      <c r="DOH109" s="62"/>
      <c r="DOI109" s="75"/>
      <c r="DOJ109" s="76"/>
      <c r="DOK109" s="216"/>
      <c r="DOL109" s="75"/>
      <c r="DOM109" s="75"/>
      <c r="DON109" s="204"/>
      <c r="DOO109" s="205"/>
      <c r="DOP109" s="72"/>
      <c r="DOQ109" s="70"/>
      <c r="DOR109" s="73"/>
      <c r="DOS109" s="74"/>
      <c r="DOT109" s="74"/>
      <c r="DOU109" s="62"/>
      <c r="DOV109" s="75"/>
      <c r="DOW109" s="76"/>
      <c r="DOX109" s="216"/>
      <c r="DOY109" s="75"/>
      <c r="DOZ109" s="75"/>
      <c r="DPA109" s="204"/>
      <c r="DPB109" s="205"/>
      <c r="DPC109" s="72"/>
      <c r="DPD109" s="70"/>
      <c r="DPE109" s="73"/>
      <c r="DPF109" s="74"/>
      <c r="DPG109" s="74"/>
      <c r="DPH109" s="62"/>
      <c r="DPI109" s="75"/>
      <c r="DPJ109" s="76"/>
      <c r="DPK109" s="216"/>
      <c r="DPL109" s="75"/>
      <c r="DPM109" s="75"/>
      <c r="DPN109" s="204"/>
      <c r="DPO109" s="205"/>
      <c r="DPP109" s="72"/>
      <c r="DPQ109" s="70"/>
      <c r="DPR109" s="73"/>
      <c r="DPS109" s="74"/>
      <c r="DPT109" s="74"/>
      <c r="DPU109" s="62"/>
      <c r="DPV109" s="75"/>
      <c r="DPW109" s="76"/>
      <c r="DPX109" s="216"/>
      <c r="DPY109" s="75"/>
      <c r="DPZ109" s="75"/>
      <c r="DQA109" s="204"/>
      <c r="DQB109" s="205"/>
      <c r="DQC109" s="72"/>
      <c r="DQD109" s="70"/>
      <c r="DQE109" s="73"/>
      <c r="DQF109" s="74"/>
      <c r="DQG109" s="74"/>
      <c r="DQH109" s="62"/>
      <c r="DQI109" s="75"/>
      <c r="DQJ109" s="76"/>
      <c r="DQK109" s="216"/>
      <c r="DQL109" s="75"/>
      <c r="DQM109" s="75"/>
      <c r="DQN109" s="204"/>
      <c r="DQO109" s="205"/>
      <c r="DQP109" s="72"/>
      <c r="DQQ109" s="70"/>
      <c r="DQR109" s="73"/>
      <c r="DQS109" s="74"/>
      <c r="DQT109" s="74"/>
      <c r="DQU109" s="62"/>
      <c r="DQV109" s="75"/>
      <c r="DQW109" s="76"/>
      <c r="DQX109" s="216"/>
      <c r="DQY109" s="75"/>
      <c r="DQZ109" s="75"/>
      <c r="DRA109" s="204"/>
      <c r="DRB109" s="205"/>
      <c r="DRC109" s="72"/>
      <c r="DRD109" s="70"/>
      <c r="DRE109" s="73"/>
      <c r="DRF109" s="74"/>
      <c r="DRG109" s="74"/>
      <c r="DRH109" s="62"/>
      <c r="DRI109" s="75"/>
      <c r="DRJ109" s="76"/>
      <c r="DRK109" s="216"/>
      <c r="DRL109" s="75"/>
      <c r="DRM109" s="75"/>
      <c r="DRN109" s="204"/>
      <c r="DRO109" s="205"/>
      <c r="DRP109" s="72"/>
      <c r="DRQ109" s="70"/>
      <c r="DRR109" s="73"/>
      <c r="DRS109" s="74"/>
      <c r="DRT109" s="74"/>
      <c r="DRU109" s="62"/>
      <c r="DRV109" s="75"/>
      <c r="DRW109" s="76"/>
      <c r="DRX109" s="216"/>
      <c r="DRY109" s="75"/>
      <c r="DRZ109" s="75"/>
      <c r="DSA109" s="204"/>
      <c r="DSB109" s="205"/>
      <c r="DSC109" s="72"/>
      <c r="DSD109" s="70"/>
      <c r="DSE109" s="73"/>
      <c r="DSF109" s="74"/>
      <c r="DSG109" s="74"/>
      <c r="DSH109" s="62"/>
      <c r="DSI109" s="75"/>
      <c r="DSJ109" s="76"/>
      <c r="DSK109" s="216"/>
      <c r="DSL109" s="75"/>
      <c r="DSM109" s="75"/>
      <c r="DSN109" s="204"/>
      <c r="DSO109" s="205"/>
      <c r="DSP109" s="72"/>
      <c r="DSQ109" s="70"/>
      <c r="DSR109" s="73"/>
      <c r="DSS109" s="74"/>
      <c r="DST109" s="74"/>
      <c r="DSU109" s="62"/>
      <c r="DSV109" s="75"/>
      <c r="DSW109" s="76"/>
      <c r="DSX109" s="216"/>
      <c r="DSY109" s="75"/>
      <c r="DSZ109" s="75"/>
      <c r="DTA109" s="204"/>
      <c r="DTB109" s="205"/>
      <c r="DTC109" s="72"/>
      <c r="DTD109" s="70"/>
      <c r="DTE109" s="73"/>
      <c r="DTF109" s="74"/>
      <c r="DTG109" s="74"/>
      <c r="DTH109" s="62"/>
      <c r="DTI109" s="75"/>
      <c r="DTJ109" s="76"/>
      <c r="DTK109" s="216"/>
      <c r="DTL109" s="75"/>
      <c r="DTM109" s="75"/>
      <c r="DTN109" s="204"/>
      <c r="DTO109" s="205"/>
      <c r="DTP109" s="72"/>
      <c r="DTQ109" s="70"/>
      <c r="DTR109" s="73"/>
      <c r="DTS109" s="74"/>
      <c r="DTT109" s="74"/>
      <c r="DTU109" s="62"/>
      <c r="DTV109" s="75"/>
      <c r="DTW109" s="76"/>
      <c r="DTX109" s="216"/>
      <c r="DTY109" s="75"/>
      <c r="DTZ109" s="75"/>
      <c r="DUA109" s="204"/>
      <c r="DUB109" s="205"/>
      <c r="DUC109" s="72"/>
      <c r="DUD109" s="70"/>
      <c r="DUE109" s="73"/>
      <c r="DUF109" s="74"/>
      <c r="DUG109" s="74"/>
      <c r="DUH109" s="62"/>
      <c r="DUI109" s="75"/>
      <c r="DUJ109" s="76"/>
      <c r="DUK109" s="216"/>
      <c r="DUL109" s="75"/>
      <c r="DUM109" s="75"/>
      <c r="DUN109" s="204"/>
      <c r="DUO109" s="205"/>
      <c r="DUP109" s="72"/>
      <c r="DUQ109" s="70"/>
      <c r="DUR109" s="73"/>
      <c r="DUS109" s="74"/>
      <c r="DUT109" s="74"/>
      <c r="DUU109" s="62"/>
      <c r="DUV109" s="75"/>
      <c r="DUW109" s="76"/>
      <c r="DUX109" s="216"/>
      <c r="DUY109" s="75"/>
      <c r="DUZ109" s="75"/>
      <c r="DVA109" s="204"/>
      <c r="DVB109" s="205"/>
      <c r="DVC109" s="72"/>
      <c r="DVD109" s="70"/>
      <c r="DVE109" s="73"/>
      <c r="DVF109" s="74"/>
      <c r="DVG109" s="74"/>
      <c r="DVH109" s="62"/>
      <c r="DVI109" s="75"/>
      <c r="DVJ109" s="76"/>
      <c r="DVK109" s="216"/>
      <c r="DVL109" s="75"/>
      <c r="DVM109" s="75"/>
      <c r="DVN109" s="204"/>
      <c r="DVO109" s="205"/>
      <c r="DVP109" s="72"/>
      <c r="DVQ109" s="70"/>
      <c r="DVR109" s="73"/>
      <c r="DVS109" s="74"/>
      <c r="DVT109" s="74"/>
      <c r="DVU109" s="62"/>
      <c r="DVV109" s="75"/>
      <c r="DVW109" s="76"/>
      <c r="DVX109" s="216"/>
      <c r="DVY109" s="75"/>
      <c r="DVZ109" s="75"/>
      <c r="DWA109" s="204"/>
      <c r="DWB109" s="205"/>
      <c r="DWC109" s="72"/>
      <c r="DWD109" s="70"/>
      <c r="DWE109" s="73"/>
      <c r="DWF109" s="74"/>
      <c r="DWG109" s="74"/>
      <c r="DWH109" s="62"/>
      <c r="DWI109" s="75"/>
      <c r="DWJ109" s="76"/>
      <c r="DWK109" s="216"/>
      <c r="DWL109" s="75"/>
      <c r="DWM109" s="75"/>
      <c r="DWN109" s="204"/>
      <c r="DWO109" s="205"/>
      <c r="DWP109" s="72"/>
      <c r="DWQ109" s="70"/>
      <c r="DWR109" s="73"/>
      <c r="DWS109" s="74"/>
      <c r="DWT109" s="74"/>
      <c r="DWU109" s="62"/>
      <c r="DWV109" s="75"/>
      <c r="DWW109" s="76"/>
      <c r="DWX109" s="216"/>
      <c r="DWY109" s="75"/>
      <c r="DWZ109" s="75"/>
      <c r="DXA109" s="204"/>
      <c r="DXB109" s="205"/>
      <c r="DXC109" s="72"/>
      <c r="DXD109" s="70"/>
      <c r="DXE109" s="73"/>
      <c r="DXF109" s="74"/>
      <c r="DXG109" s="74"/>
      <c r="DXH109" s="62"/>
      <c r="DXI109" s="75"/>
      <c r="DXJ109" s="76"/>
      <c r="DXK109" s="216"/>
      <c r="DXL109" s="75"/>
      <c r="DXM109" s="75"/>
      <c r="DXN109" s="204"/>
      <c r="DXO109" s="205"/>
      <c r="DXP109" s="72"/>
      <c r="DXQ109" s="70"/>
      <c r="DXR109" s="73"/>
      <c r="DXS109" s="74"/>
      <c r="DXT109" s="74"/>
      <c r="DXU109" s="62"/>
      <c r="DXV109" s="75"/>
      <c r="DXW109" s="76"/>
      <c r="DXX109" s="216"/>
      <c r="DXY109" s="75"/>
      <c r="DXZ109" s="75"/>
      <c r="DYA109" s="204"/>
      <c r="DYB109" s="205"/>
      <c r="DYC109" s="72"/>
      <c r="DYD109" s="70"/>
      <c r="DYE109" s="73"/>
      <c r="DYF109" s="74"/>
      <c r="DYG109" s="74"/>
      <c r="DYH109" s="62"/>
      <c r="DYI109" s="75"/>
      <c r="DYJ109" s="76"/>
      <c r="DYK109" s="216"/>
      <c r="DYL109" s="75"/>
      <c r="DYM109" s="75"/>
      <c r="DYN109" s="204"/>
      <c r="DYO109" s="205"/>
      <c r="DYP109" s="72"/>
      <c r="DYQ109" s="70"/>
      <c r="DYR109" s="73"/>
      <c r="DYS109" s="74"/>
      <c r="DYT109" s="74"/>
      <c r="DYU109" s="62"/>
      <c r="DYV109" s="75"/>
      <c r="DYW109" s="76"/>
      <c r="DYX109" s="216"/>
      <c r="DYY109" s="75"/>
      <c r="DYZ109" s="75"/>
      <c r="DZA109" s="204"/>
      <c r="DZB109" s="205"/>
      <c r="DZC109" s="72"/>
      <c r="DZD109" s="70"/>
      <c r="DZE109" s="73"/>
      <c r="DZF109" s="74"/>
      <c r="DZG109" s="74"/>
      <c r="DZH109" s="62"/>
      <c r="DZI109" s="75"/>
      <c r="DZJ109" s="76"/>
      <c r="DZK109" s="216"/>
      <c r="DZL109" s="75"/>
      <c r="DZM109" s="75"/>
      <c r="DZN109" s="204"/>
      <c r="DZO109" s="205"/>
      <c r="DZP109" s="72"/>
      <c r="DZQ109" s="70"/>
      <c r="DZR109" s="73"/>
      <c r="DZS109" s="74"/>
      <c r="DZT109" s="74"/>
      <c r="DZU109" s="62"/>
      <c r="DZV109" s="75"/>
      <c r="DZW109" s="76"/>
      <c r="DZX109" s="216"/>
      <c r="DZY109" s="75"/>
      <c r="DZZ109" s="75"/>
      <c r="EAA109" s="204"/>
      <c r="EAB109" s="205"/>
      <c r="EAC109" s="72"/>
      <c r="EAD109" s="70"/>
      <c r="EAE109" s="73"/>
      <c r="EAF109" s="74"/>
      <c r="EAG109" s="74"/>
      <c r="EAH109" s="62"/>
      <c r="EAI109" s="75"/>
      <c r="EAJ109" s="76"/>
      <c r="EAK109" s="216"/>
      <c r="EAL109" s="75"/>
      <c r="EAM109" s="75"/>
      <c r="EAN109" s="204"/>
      <c r="EAO109" s="205"/>
      <c r="EAP109" s="72"/>
      <c r="EAQ109" s="70"/>
      <c r="EAR109" s="73"/>
      <c r="EAS109" s="74"/>
      <c r="EAT109" s="74"/>
      <c r="EAU109" s="62"/>
      <c r="EAV109" s="75"/>
      <c r="EAW109" s="76"/>
      <c r="EAX109" s="216"/>
      <c r="EAY109" s="75"/>
      <c r="EAZ109" s="75"/>
      <c r="EBA109" s="204"/>
      <c r="EBB109" s="205"/>
      <c r="EBC109" s="72"/>
      <c r="EBD109" s="70"/>
      <c r="EBE109" s="73"/>
      <c r="EBF109" s="74"/>
      <c r="EBG109" s="74"/>
      <c r="EBH109" s="62"/>
      <c r="EBI109" s="75"/>
      <c r="EBJ109" s="76"/>
      <c r="EBK109" s="216"/>
      <c r="EBL109" s="75"/>
      <c r="EBM109" s="75"/>
      <c r="EBN109" s="204"/>
      <c r="EBO109" s="205"/>
      <c r="EBP109" s="72"/>
      <c r="EBQ109" s="70"/>
      <c r="EBR109" s="73"/>
      <c r="EBS109" s="74"/>
      <c r="EBT109" s="74"/>
      <c r="EBU109" s="62"/>
      <c r="EBV109" s="75"/>
      <c r="EBW109" s="76"/>
      <c r="EBX109" s="216"/>
      <c r="EBY109" s="75"/>
      <c r="EBZ109" s="75"/>
      <c r="ECA109" s="204"/>
      <c r="ECB109" s="205"/>
      <c r="ECC109" s="72"/>
      <c r="ECD109" s="70"/>
      <c r="ECE109" s="73"/>
      <c r="ECF109" s="74"/>
      <c r="ECG109" s="74"/>
      <c r="ECH109" s="62"/>
      <c r="ECI109" s="75"/>
      <c r="ECJ109" s="76"/>
      <c r="ECK109" s="216"/>
      <c r="ECL109" s="75"/>
      <c r="ECM109" s="75"/>
      <c r="ECN109" s="204"/>
      <c r="ECO109" s="205"/>
      <c r="ECP109" s="72"/>
      <c r="ECQ109" s="70"/>
      <c r="ECR109" s="73"/>
      <c r="ECS109" s="74"/>
      <c r="ECT109" s="74"/>
      <c r="ECU109" s="62"/>
      <c r="ECV109" s="75"/>
      <c r="ECW109" s="76"/>
      <c r="ECX109" s="216"/>
      <c r="ECY109" s="75"/>
      <c r="ECZ109" s="75"/>
      <c r="EDA109" s="204"/>
      <c r="EDB109" s="205"/>
      <c r="EDC109" s="72"/>
      <c r="EDD109" s="70"/>
      <c r="EDE109" s="73"/>
      <c r="EDF109" s="74"/>
      <c r="EDG109" s="74"/>
      <c r="EDH109" s="62"/>
      <c r="EDI109" s="75"/>
      <c r="EDJ109" s="76"/>
      <c r="EDK109" s="216"/>
      <c r="EDL109" s="75"/>
      <c r="EDM109" s="75"/>
      <c r="EDN109" s="204"/>
      <c r="EDO109" s="205"/>
      <c r="EDP109" s="72"/>
      <c r="EDQ109" s="70"/>
      <c r="EDR109" s="73"/>
      <c r="EDS109" s="74"/>
      <c r="EDT109" s="74"/>
      <c r="EDU109" s="62"/>
      <c r="EDV109" s="75"/>
      <c r="EDW109" s="76"/>
      <c r="EDX109" s="216"/>
      <c r="EDY109" s="75"/>
      <c r="EDZ109" s="75"/>
      <c r="EEA109" s="204"/>
      <c r="EEB109" s="205"/>
      <c r="EEC109" s="72"/>
      <c r="EED109" s="70"/>
      <c r="EEE109" s="73"/>
      <c r="EEF109" s="74"/>
      <c r="EEG109" s="74"/>
      <c r="EEH109" s="62"/>
      <c r="EEI109" s="75"/>
      <c r="EEJ109" s="76"/>
      <c r="EEK109" s="216"/>
      <c r="EEL109" s="75"/>
      <c r="EEM109" s="75"/>
      <c r="EEN109" s="204"/>
      <c r="EEO109" s="205"/>
      <c r="EEP109" s="72"/>
      <c r="EEQ109" s="70"/>
      <c r="EER109" s="73"/>
      <c r="EES109" s="74"/>
      <c r="EET109" s="74"/>
      <c r="EEU109" s="62"/>
      <c r="EEV109" s="75"/>
      <c r="EEW109" s="76"/>
      <c r="EEX109" s="216"/>
      <c r="EEY109" s="75"/>
      <c r="EEZ109" s="75"/>
      <c r="EFA109" s="204"/>
      <c r="EFB109" s="205"/>
      <c r="EFC109" s="72"/>
      <c r="EFD109" s="70"/>
      <c r="EFE109" s="73"/>
      <c r="EFF109" s="74"/>
      <c r="EFG109" s="74"/>
      <c r="EFH109" s="62"/>
      <c r="EFI109" s="75"/>
      <c r="EFJ109" s="76"/>
      <c r="EFK109" s="216"/>
      <c r="EFL109" s="75"/>
      <c r="EFM109" s="75"/>
      <c r="EFN109" s="204"/>
      <c r="EFO109" s="205"/>
      <c r="EFP109" s="72"/>
      <c r="EFQ109" s="70"/>
      <c r="EFR109" s="73"/>
      <c r="EFS109" s="74"/>
      <c r="EFT109" s="74"/>
      <c r="EFU109" s="62"/>
      <c r="EFV109" s="75"/>
      <c r="EFW109" s="76"/>
      <c r="EFX109" s="216"/>
      <c r="EFY109" s="75"/>
      <c r="EFZ109" s="75"/>
      <c r="EGA109" s="204"/>
      <c r="EGB109" s="205"/>
      <c r="EGC109" s="72"/>
      <c r="EGD109" s="70"/>
      <c r="EGE109" s="73"/>
      <c r="EGF109" s="74"/>
      <c r="EGG109" s="74"/>
      <c r="EGH109" s="62"/>
      <c r="EGI109" s="75"/>
      <c r="EGJ109" s="76"/>
      <c r="EGK109" s="216"/>
      <c r="EGL109" s="75"/>
      <c r="EGM109" s="75"/>
      <c r="EGN109" s="204"/>
      <c r="EGO109" s="205"/>
      <c r="EGP109" s="72"/>
      <c r="EGQ109" s="70"/>
      <c r="EGR109" s="73"/>
      <c r="EGS109" s="74"/>
      <c r="EGT109" s="74"/>
      <c r="EGU109" s="62"/>
      <c r="EGV109" s="75"/>
      <c r="EGW109" s="76"/>
      <c r="EGX109" s="216"/>
      <c r="EGY109" s="75"/>
      <c r="EGZ109" s="75"/>
      <c r="EHA109" s="204"/>
      <c r="EHB109" s="205"/>
      <c r="EHC109" s="72"/>
      <c r="EHD109" s="70"/>
      <c r="EHE109" s="73"/>
      <c r="EHF109" s="74"/>
      <c r="EHG109" s="74"/>
      <c r="EHH109" s="62"/>
      <c r="EHI109" s="75"/>
      <c r="EHJ109" s="76"/>
      <c r="EHK109" s="216"/>
      <c r="EHL109" s="75"/>
      <c r="EHM109" s="75"/>
      <c r="EHN109" s="204"/>
      <c r="EHO109" s="205"/>
      <c r="EHP109" s="72"/>
      <c r="EHQ109" s="70"/>
      <c r="EHR109" s="73"/>
      <c r="EHS109" s="74"/>
      <c r="EHT109" s="74"/>
      <c r="EHU109" s="62"/>
      <c r="EHV109" s="75"/>
      <c r="EHW109" s="76"/>
      <c r="EHX109" s="216"/>
      <c r="EHY109" s="75"/>
      <c r="EHZ109" s="75"/>
      <c r="EIA109" s="204"/>
      <c r="EIB109" s="205"/>
      <c r="EIC109" s="72"/>
      <c r="EID109" s="70"/>
      <c r="EIE109" s="73"/>
      <c r="EIF109" s="74"/>
      <c r="EIG109" s="74"/>
      <c r="EIH109" s="62"/>
      <c r="EII109" s="75"/>
      <c r="EIJ109" s="76"/>
      <c r="EIK109" s="216"/>
      <c r="EIL109" s="75"/>
      <c r="EIM109" s="75"/>
      <c r="EIN109" s="204"/>
      <c r="EIO109" s="205"/>
      <c r="EIP109" s="72"/>
      <c r="EIQ109" s="70"/>
      <c r="EIR109" s="73"/>
      <c r="EIS109" s="74"/>
      <c r="EIT109" s="74"/>
      <c r="EIU109" s="62"/>
      <c r="EIV109" s="75"/>
      <c r="EIW109" s="76"/>
      <c r="EIX109" s="216"/>
      <c r="EIY109" s="75"/>
      <c r="EIZ109" s="75"/>
      <c r="EJA109" s="204"/>
      <c r="EJB109" s="205"/>
      <c r="EJC109" s="72"/>
      <c r="EJD109" s="70"/>
      <c r="EJE109" s="73"/>
      <c r="EJF109" s="74"/>
      <c r="EJG109" s="74"/>
      <c r="EJH109" s="62"/>
      <c r="EJI109" s="75"/>
      <c r="EJJ109" s="76"/>
      <c r="EJK109" s="216"/>
      <c r="EJL109" s="75"/>
      <c r="EJM109" s="75"/>
      <c r="EJN109" s="204"/>
      <c r="EJO109" s="205"/>
      <c r="EJP109" s="72"/>
      <c r="EJQ109" s="70"/>
      <c r="EJR109" s="73"/>
      <c r="EJS109" s="74"/>
      <c r="EJT109" s="74"/>
      <c r="EJU109" s="62"/>
      <c r="EJV109" s="75"/>
      <c r="EJW109" s="76"/>
      <c r="EJX109" s="216"/>
      <c r="EJY109" s="75"/>
      <c r="EJZ109" s="75"/>
      <c r="EKA109" s="204"/>
      <c r="EKB109" s="205"/>
      <c r="EKC109" s="72"/>
      <c r="EKD109" s="70"/>
      <c r="EKE109" s="73"/>
      <c r="EKF109" s="74"/>
      <c r="EKG109" s="74"/>
      <c r="EKH109" s="62"/>
      <c r="EKI109" s="75"/>
      <c r="EKJ109" s="76"/>
      <c r="EKK109" s="216"/>
      <c r="EKL109" s="75"/>
      <c r="EKM109" s="75"/>
      <c r="EKN109" s="204"/>
      <c r="EKO109" s="205"/>
      <c r="EKP109" s="72"/>
      <c r="EKQ109" s="70"/>
      <c r="EKR109" s="73"/>
      <c r="EKS109" s="74"/>
      <c r="EKT109" s="74"/>
      <c r="EKU109" s="62"/>
      <c r="EKV109" s="75"/>
      <c r="EKW109" s="76"/>
      <c r="EKX109" s="216"/>
      <c r="EKY109" s="75"/>
      <c r="EKZ109" s="75"/>
      <c r="ELA109" s="204"/>
      <c r="ELB109" s="205"/>
      <c r="ELC109" s="72"/>
      <c r="ELD109" s="70"/>
      <c r="ELE109" s="73"/>
      <c r="ELF109" s="74"/>
      <c r="ELG109" s="74"/>
      <c r="ELH109" s="62"/>
      <c r="ELI109" s="75"/>
      <c r="ELJ109" s="76"/>
      <c r="ELK109" s="216"/>
      <c r="ELL109" s="75"/>
      <c r="ELM109" s="75"/>
      <c r="ELN109" s="204"/>
      <c r="ELO109" s="205"/>
      <c r="ELP109" s="72"/>
      <c r="ELQ109" s="70"/>
      <c r="ELR109" s="73"/>
      <c r="ELS109" s="74"/>
      <c r="ELT109" s="74"/>
      <c r="ELU109" s="62"/>
      <c r="ELV109" s="75"/>
      <c r="ELW109" s="76"/>
      <c r="ELX109" s="216"/>
      <c r="ELY109" s="75"/>
      <c r="ELZ109" s="75"/>
      <c r="EMA109" s="204"/>
      <c r="EMB109" s="205"/>
      <c r="EMC109" s="72"/>
      <c r="EMD109" s="70"/>
      <c r="EME109" s="73"/>
      <c r="EMF109" s="74"/>
      <c r="EMG109" s="74"/>
      <c r="EMH109" s="62"/>
      <c r="EMI109" s="75"/>
      <c r="EMJ109" s="76"/>
      <c r="EMK109" s="216"/>
      <c r="EML109" s="75"/>
      <c r="EMM109" s="75"/>
      <c r="EMN109" s="204"/>
      <c r="EMO109" s="205"/>
      <c r="EMP109" s="72"/>
      <c r="EMQ109" s="70"/>
      <c r="EMR109" s="73"/>
      <c r="EMS109" s="74"/>
      <c r="EMT109" s="74"/>
      <c r="EMU109" s="62"/>
      <c r="EMV109" s="75"/>
      <c r="EMW109" s="76"/>
      <c r="EMX109" s="216"/>
      <c r="EMY109" s="75"/>
      <c r="EMZ109" s="75"/>
      <c r="ENA109" s="204"/>
      <c r="ENB109" s="205"/>
      <c r="ENC109" s="72"/>
      <c r="END109" s="70"/>
      <c r="ENE109" s="73"/>
      <c r="ENF109" s="74"/>
      <c r="ENG109" s="74"/>
      <c r="ENH109" s="62"/>
      <c r="ENI109" s="75"/>
      <c r="ENJ109" s="76"/>
      <c r="ENK109" s="216"/>
      <c r="ENL109" s="75"/>
      <c r="ENM109" s="75"/>
      <c r="ENN109" s="204"/>
      <c r="ENO109" s="205"/>
      <c r="ENP109" s="72"/>
      <c r="ENQ109" s="70"/>
      <c r="ENR109" s="73"/>
      <c r="ENS109" s="74"/>
      <c r="ENT109" s="74"/>
      <c r="ENU109" s="62"/>
      <c r="ENV109" s="75"/>
      <c r="ENW109" s="76"/>
      <c r="ENX109" s="216"/>
      <c r="ENY109" s="75"/>
      <c r="ENZ109" s="75"/>
      <c r="EOA109" s="204"/>
      <c r="EOB109" s="205"/>
      <c r="EOC109" s="72"/>
      <c r="EOD109" s="70"/>
      <c r="EOE109" s="73"/>
      <c r="EOF109" s="74"/>
      <c r="EOG109" s="74"/>
      <c r="EOH109" s="62"/>
      <c r="EOI109" s="75"/>
      <c r="EOJ109" s="76"/>
      <c r="EOK109" s="216"/>
      <c r="EOL109" s="75"/>
      <c r="EOM109" s="75"/>
      <c r="EON109" s="204"/>
      <c r="EOO109" s="205"/>
      <c r="EOP109" s="72"/>
      <c r="EOQ109" s="70"/>
      <c r="EOR109" s="73"/>
      <c r="EOS109" s="74"/>
      <c r="EOT109" s="74"/>
      <c r="EOU109" s="62"/>
      <c r="EOV109" s="75"/>
      <c r="EOW109" s="76"/>
      <c r="EOX109" s="216"/>
      <c r="EOY109" s="75"/>
      <c r="EOZ109" s="75"/>
      <c r="EPA109" s="204"/>
      <c r="EPB109" s="205"/>
      <c r="EPC109" s="72"/>
      <c r="EPD109" s="70"/>
      <c r="EPE109" s="73"/>
      <c r="EPF109" s="74"/>
      <c r="EPG109" s="74"/>
      <c r="EPH109" s="62"/>
      <c r="EPI109" s="75"/>
      <c r="EPJ109" s="76"/>
      <c r="EPK109" s="216"/>
      <c r="EPL109" s="75"/>
      <c r="EPM109" s="75"/>
      <c r="EPN109" s="204"/>
      <c r="EPO109" s="205"/>
      <c r="EPP109" s="72"/>
      <c r="EPQ109" s="70"/>
      <c r="EPR109" s="73"/>
      <c r="EPS109" s="74"/>
      <c r="EPT109" s="74"/>
      <c r="EPU109" s="62"/>
      <c r="EPV109" s="75"/>
      <c r="EPW109" s="76"/>
      <c r="EPX109" s="216"/>
      <c r="EPY109" s="75"/>
      <c r="EPZ109" s="75"/>
      <c r="EQA109" s="204"/>
      <c r="EQB109" s="205"/>
      <c r="EQC109" s="72"/>
      <c r="EQD109" s="70"/>
      <c r="EQE109" s="73"/>
      <c r="EQF109" s="74"/>
      <c r="EQG109" s="74"/>
      <c r="EQH109" s="62"/>
      <c r="EQI109" s="75"/>
      <c r="EQJ109" s="76"/>
      <c r="EQK109" s="216"/>
      <c r="EQL109" s="75"/>
      <c r="EQM109" s="75"/>
      <c r="EQN109" s="204"/>
      <c r="EQO109" s="205"/>
      <c r="EQP109" s="72"/>
      <c r="EQQ109" s="70"/>
      <c r="EQR109" s="73"/>
      <c r="EQS109" s="74"/>
      <c r="EQT109" s="74"/>
      <c r="EQU109" s="62"/>
      <c r="EQV109" s="75"/>
      <c r="EQW109" s="76"/>
      <c r="EQX109" s="216"/>
      <c r="EQY109" s="75"/>
      <c r="EQZ109" s="75"/>
      <c r="ERA109" s="204"/>
      <c r="ERB109" s="205"/>
      <c r="ERC109" s="72"/>
      <c r="ERD109" s="70"/>
      <c r="ERE109" s="73"/>
      <c r="ERF109" s="74"/>
      <c r="ERG109" s="74"/>
      <c r="ERH109" s="62"/>
      <c r="ERI109" s="75"/>
      <c r="ERJ109" s="76"/>
      <c r="ERK109" s="216"/>
      <c r="ERL109" s="75"/>
      <c r="ERM109" s="75"/>
      <c r="ERN109" s="204"/>
      <c r="ERO109" s="205"/>
      <c r="ERP109" s="72"/>
      <c r="ERQ109" s="70"/>
      <c r="ERR109" s="73"/>
      <c r="ERS109" s="74"/>
      <c r="ERT109" s="74"/>
      <c r="ERU109" s="62"/>
      <c r="ERV109" s="75"/>
      <c r="ERW109" s="76"/>
      <c r="ERX109" s="216"/>
      <c r="ERY109" s="75"/>
      <c r="ERZ109" s="75"/>
      <c r="ESA109" s="204"/>
      <c r="ESB109" s="205"/>
      <c r="ESC109" s="72"/>
      <c r="ESD109" s="70"/>
      <c r="ESE109" s="73"/>
      <c r="ESF109" s="74"/>
      <c r="ESG109" s="74"/>
      <c r="ESH109" s="62"/>
      <c r="ESI109" s="75"/>
      <c r="ESJ109" s="76"/>
      <c r="ESK109" s="216"/>
      <c r="ESL109" s="75"/>
      <c r="ESM109" s="75"/>
      <c r="ESN109" s="204"/>
      <c r="ESO109" s="205"/>
      <c r="ESP109" s="72"/>
      <c r="ESQ109" s="70"/>
      <c r="ESR109" s="73"/>
      <c r="ESS109" s="74"/>
      <c r="EST109" s="74"/>
      <c r="ESU109" s="62"/>
      <c r="ESV109" s="75"/>
      <c r="ESW109" s="76"/>
      <c r="ESX109" s="216"/>
      <c r="ESY109" s="75"/>
      <c r="ESZ109" s="75"/>
      <c r="ETA109" s="204"/>
      <c r="ETB109" s="205"/>
      <c r="ETC109" s="72"/>
      <c r="ETD109" s="70"/>
      <c r="ETE109" s="73"/>
      <c r="ETF109" s="74"/>
      <c r="ETG109" s="74"/>
      <c r="ETH109" s="62"/>
      <c r="ETI109" s="75"/>
      <c r="ETJ109" s="76"/>
      <c r="ETK109" s="216"/>
      <c r="ETL109" s="75"/>
      <c r="ETM109" s="75"/>
      <c r="ETN109" s="204"/>
      <c r="ETO109" s="205"/>
      <c r="ETP109" s="72"/>
      <c r="ETQ109" s="70"/>
      <c r="ETR109" s="73"/>
      <c r="ETS109" s="74"/>
      <c r="ETT109" s="74"/>
      <c r="ETU109" s="62"/>
      <c r="ETV109" s="75"/>
      <c r="ETW109" s="76"/>
      <c r="ETX109" s="216"/>
      <c r="ETY109" s="75"/>
      <c r="ETZ109" s="75"/>
      <c r="EUA109" s="204"/>
      <c r="EUB109" s="205"/>
      <c r="EUC109" s="72"/>
      <c r="EUD109" s="70"/>
      <c r="EUE109" s="73"/>
      <c r="EUF109" s="74"/>
      <c r="EUG109" s="74"/>
      <c r="EUH109" s="62"/>
      <c r="EUI109" s="75"/>
      <c r="EUJ109" s="76"/>
      <c r="EUK109" s="216"/>
      <c r="EUL109" s="75"/>
      <c r="EUM109" s="75"/>
      <c r="EUN109" s="204"/>
      <c r="EUO109" s="205"/>
      <c r="EUP109" s="72"/>
      <c r="EUQ109" s="70"/>
      <c r="EUR109" s="73"/>
      <c r="EUS109" s="74"/>
      <c r="EUT109" s="74"/>
      <c r="EUU109" s="62"/>
      <c r="EUV109" s="75"/>
      <c r="EUW109" s="76"/>
      <c r="EUX109" s="216"/>
      <c r="EUY109" s="75"/>
      <c r="EUZ109" s="75"/>
      <c r="EVA109" s="204"/>
      <c r="EVB109" s="205"/>
      <c r="EVC109" s="72"/>
      <c r="EVD109" s="70"/>
      <c r="EVE109" s="73"/>
      <c r="EVF109" s="74"/>
      <c r="EVG109" s="74"/>
      <c r="EVH109" s="62"/>
      <c r="EVI109" s="75"/>
      <c r="EVJ109" s="76"/>
      <c r="EVK109" s="216"/>
      <c r="EVL109" s="75"/>
      <c r="EVM109" s="75"/>
      <c r="EVN109" s="204"/>
      <c r="EVO109" s="205"/>
      <c r="EVP109" s="72"/>
      <c r="EVQ109" s="70"/>
      <c r="EVR109" s="73"/>
      <c r="EVS109" s="74"/>
      <c r="EVT109" s="74"/>
      <c r="EVU109" s="62"/>
      <c r="EVV109" s="75"/>
      <c r="EVW109" s="76"/>
      <c r="EVX109" s="216"/>
      <c r="EVY109" s="75"/>
      <c r="EVZ109" s="75"/>
      <c r="EWA109" s="204"/>
      <c r="EWB109" s="205"/>
      <c r="EWC109" s="72"/>
      <c r="EWD109" s="70"/>
      <c r="EWE109" s="73"/>
      <c r="EWF109" s="74"/>
      <c r="EWG109" s="74"/>
      <c r="EWH109" s="62"/>
      <c r="EWI109" s="75"/>
      <c r="EWJ109" s="76"/>
      <c r="EWK109" s="216"/>
      <c r="EWL109" s="75"/>
      <c r="EWM109" s="75"/>
      <c r="EWN109" s="204"/>
      <c r="EWO109" s="205"/>
      <c r="EWP109" s="72"/>
      <c r="EWQ109" s="70"/>
      <c r="EWR109" s="73"/>
      <c r="EWS109" s="74"/>
      <c r="EWT109" s="74"/>
      <c r="EWU109" s="62"/>
      <c r="EWV109" s="75"/>
      <c r="EWW109" s="76"/>
      <c r="EWX109" s="216"/>
      <c r="EWY109" s="75"/>
      <c r="EWZ109" s="75"/>
      <c r="EXA109" s="204"/>
      <c r="EXB109" s="205"/>
      <c r="EXC109" s="72"/>
      <c r="EXD109" s="70"/>
      <c r="EXE109" s="73"/>
      <c r="EXF109" s="74"/>
      <c r="EXG109" s="74"/>
      <c r="EXH109" s="62"/>
      <c r="EXI109" s="75"/>
      <c r="EXJ109" s="76"/>
      <c r="EXK109" s="216"/>
      <c r="EXL109" s="75"/>
      <c r="EXM109" s="75"/>
      <c r="EXN109" s="204"/>
      <c r="EXO109" s="205"/>
      <c r="EXP109" s="72"/>
      <c r="EXQ109" s="70"/>
      <c r="EXR109" s="73"/>
      <c r="EXS109" s="74"/>
      <c r="EXT109" s="74"/>
      <c r="EXU109" s="62"/>
      <c r="EXV109" s="75"/>
      <c r="EXW109" s="76"/>
      <c r="EXX109" s="216"/>
      <c r="EXY109" s="75"/>
      <c r="EXZ109" s="75"/>
      <c r="EYA109" s="204"/>
      <c r="EYB109" s="205"/>
      <c r="EYC109" s="72"/>
      <c r="EYD109" s="70"/>
      <c r="EYE109" s="73"/>
      <c r="EYF109" s="74"/>
      <c r="EYG109" s="74"/>
      <c r="EYH109" s="62"/>
      <c r="EYI109" s="75"/>
      <c r="EYJ109" s="76"/>
      <c r="EYK109" s="216"/>
      <c r="EYL109" s="75"/>
      <c r="EYM109" s="75"/>
      <c r="EYN109" s="204"/>
      <c r="EYO109" s="205"/>
      <c r="EYP109" s="72"/>
      <c r="EYQ109" s="70"/>
      <c r="EYR109" s="73"/>
      <c r="EYS109" s="74"/>
      <c r="EYT109" s="74"/>
      <c r="EYU109" s="62"/>
      <c r="EYV109" s="75"/>
      <c r="EYW109" s="76"/>
      <c r="EYX109" s="216"/>
      <c r="EYY109" s="75"/>
      <c r="EYZ109" s="75"/>
      <c r="EZA109" s="204"/>
      <c r="EZB109" s="205"/>
      <c r="EZC109" s="72"/>
      <c r="EZD109" s="70"/>
      <c r="EZE109" s="73"/>
      <c r="EZF109" s="74"/>
      <c r="EZG109" s="74"/>
      <c r="EZH109" s="62"/>
      <c r="EZI109" s="75"/>
      <c r="EZJ109" s="76"/>
      <c r="EZK109" s="216"/>
      <c r="EZL109" s="75"/>
      <c r="EZM109" s="75"/>
      <c r="EZN109" s="204"/>
      <c r="EZO109" s="205"/>
      <c r="EZP109" s="72"/>
      <c r="EZQ109" s="70"/>
      <c r="EZR109" s="73"/>
      <c r="EZS109" s="74"/>
      <c r="EZT109" s="74"/>
      <c r="EZU109" s="62"/>
      <c r="EZV109" s="75"/>
      <c r="EZW109" s="76"/>
      <c r="EZX109" s="216"/>
      <c r="EZY109" s="75"/>
      <c r="EZZ109" s="75"/>
      <c r="FAA109" s="204"/>
      <c r="FAB109" s="205"/>
      <c r="FAC109" s="72"/>
      <c r="FAD109" s="70"/>
      <c r="FAE109" s="73"/>
      <c r="FAF109" s="74"/>
      <c r="FAG109" s="74"/>
      <c r="FAH109" s="62"/>
      <c r="FAI109" s="75"/>
      <c r="FAJ109" s="76"/>
      <c r="FAK109" s="216"/>
      <c r="FAL109" s="75"/>
      <c r="FAM109" s="75"/>
      <c r="FAN109" s="204"/>
      <c r="FAO109" s="205"/>
      <c r="FAP109" s="72"/>
      <c r="FAQ109" s="70"/>
      <c r="FAR109" s="73"/>
      <c r="FAS109" s="74"/>
      <c r="FAT109" s="74"/>
      <c r="FAU109" s="62"/>
      <c r="FAV109" s="75"/>
      <c r="FAW109" s="76"/>
      <c r="FAX109" s="216"/>
      <c r="FAY109" s="75"/>
      <c r="FAZ109" s="75"/>
      <c r="FBA109" s="204"/>
      <c r="FBB109" s="205"/>
      <c r="FBC109" s="72"/>
      <c r="FBD109" s="70"/>
      <c r="FBE109" s="73"/>
      <c r="FBF109" s="74"/>
      <c r="FBG109" s="74"/>
      <c r="FBH109" s="62"/>
      <c r="FBI109" s="75"/>
      <c r="FBJ109" s="76"/>
      <c r="FBK109" s="216"/>
      <c r="FBL109" s="75"/>
      <c r="FBM109" s="75"/>
      <c r="FBN109" s="204"/>
      <c r="FBO109" s="205"/>
      <c r="FBP109" s="72"/>
      <c r="FBQ109" s="70"/>
      <c r="FBR109" s="73"/>
      <c r="FBS109" s="74"/>
      <c r="FBT109" s="74"/>
      <c r="FBU109" s="62"/>
      <c r="FBV109" s="75"/>
      <c r="FBW109" s="76"/>
      <c r="FBX109" s="216"/>
      <c r="FBY109" s="75"/>
      <c r="FBZ109" s="75"/>
      <c r="FCA109" s="204"/>
      <c r="FCB109" s="205"/>
      <c r="FCC109" s="72"/>
      <c r="FCD109" s="70"/>
      <c r="FCE109" s="73"/>
      <c r="FCF109" s="74"/>
      <c r="FCG109" s="74"/>
      <c r="FCH109" s="62"/>
      <c r="FCI109" s="75"/>
      <c r="FCJ109" s="76"/>
      <c r="FCK109" s="216"/>
      <c r="FCL109" s="75"/>
      <c r="FCM109" s="75"/>
      <c r="FCN109" s="204"/>
      <c r="FCO109" s="205"/>
      <c r="FCP109" s="72"/>
      <c r="FCQ109" s="70"/>
      <c r="FCR109" s="73"/>
      <c r="FCS109" s="74"/>
      <c r="FCT109" s="74"/>
      <c r="FCU109" s="62"/>
      <c r="FCV109" s="75"/>
      <c r="FCW109" s="76"/>
      <c r="FCX109" s="216"/>
      <c r="FCY109" s="75"/>
      <c r="FCZ109" s="75"/>
      <c r="FDA109" s="204"/>
      <c r="FDB109" s="205"/>
      <c r="FDC109" s="72"/>
      <c r="FDD109" s="70"/>
      <c r="FDE109" s="73"/>
      <c r="FDF109" s="74"/>
      <c r="FDG109" s="74"/>
      <c r="FDH109" s="62"/>
      <c r="FDI109" s="75"/>
      <c r="FDJ109" s="76"/>
      <c r="FDK109" s="216"/>
      <c r="FDL109" s="75"/>
      <c r="FDM109" s="75"/>
      <c r="FDN109" s="204"/>
      <c r="FDO109" s="205"/>
      <c r="FDP109" s="72"/>
      <c r="FDQ109" s="70"/>
      <c r="FDR109" s="73"/>
      <c r="FDS109" s="74"/>
      <c r="FDT109" s="74"/>
      <c r="FDU109" s="62"/>
      <c r="FDV109" s="75"/>
      <c r="FDW109" s="76"/>
      <c r="FDX109" s="216"/>
      <c r="FDY109" s="75"/>
      <c r="FDZ109" s="75"/>
      <c r="FEA109" s="204"/>
      <c r="FEB109" s="205"/>
      <c r="FEC109" s="72"/>
      <c r="FED109" s="70"/>
      <c r="FEE109" s="73"/>
      <c r="FEF109" s="74"/>
      <c r="FEG109" s="74"/>
      <c r="FEH109" s="62"/>
      <c r="FEI109" s="75"/>
      <c r="FEJ109" s="76"/>
      <c r="FEK109" s="216"/>
      <c r="FEL109" s="75"/>
      <c r="FEM109" s="75"/>
      <c r="FEN109" s="204"/>
      <c r="FEO109" s="205"/>
      <c r="FEP109" s="72"/>
      <c r="FEQ109" s="70"/>
      <c r="FER109" s="73"/>
      <c r="FES109" s="74"/>
      <c r="FET109" s="74"/>
      <c r="FEU109" s="62"/>
      <c r="FEV109" s="75"/>
      <c r="FEW109" s="76"/>
      <c r="FEX109" s="216"/>
      <c r="FEY109" s="75"/>
      <c r="FEZ109" s="75"/>
      <c r="FFA109" s="204"/>
      <c r="FFB109" s="205"/>
      <c r="FFC109" s="72"/>
      <c r="FFD109" s="70"/>
      <c r="FFE109" s="73"/>
      <c r="FFF109" s="74"/>
      <c r="FFG109" s="74"/>
      <c r="FFH109" s="62"/>
      <c r="FFI109" s="75"/>
      <c r="FFJ109" s="76"/>
      <c r="FFK109" s="216"/>
      <c r="FFL109" s="75"/>
      <c r="FFM109" s="75"/>
      <c r="FFN109" s="204"/>
      <c r="FFO109" s="205"/>
      <c r="FFP109" s="72"/>
      <c r="FFQ109" s="70"/>
      <c r="FFR109" s="73"/>
      <c r="FFS109" s="74"/>
      <c r="FFT109" s="74"/>
      <c r="FFU109" s="62"/>
      <c r="FFV109" s="75"/>
      <c r="FFW109" s="76"/>
      <c r="FFX109" s="216"/>
      <c r="FFY109" s="75"/>
      <c r="FFZ109" s="75"/>
      <c r="FGA109" s="204"/>
      <c r="FGB109" s="205"/>
      <c r="FGC109" s="72"/>
      <c r="FGD109" s="70"/>
      <c r="FGE109" s="73"/>
      <c r="FGF109" s="74"/>
      <c r="FGG109" s="74"/>
      <c r="FGH109" s="62"/>
      <c r="FGI109" s="75"/>
      <c r="FGJ109" s="76"/>
      <c r="FGK109" s="216"/>
      <c r="FGL109" s="75"/>
      <c r="FGM109" s="75"/>
      <c r="FGN109" s="204"/>
      <c r="FGO109" s="205"/>
      <c r="FGP109" s="72"/>
      <c r="FGQ109" s="70"/>
      <c r="FGR109" s="73"/>
      <c r="FGS109" s="74"/>
      <c r="FGT109" s="74"/>
      <c r="FGU109" s="62"/>
      <c r="FGV109" s="75"/>
      <c r="FGW109" s="76"/>
      <c r="FGX109" s="216"/>
      <c r="FGY109" s="75"/>
      <c r="FGZ109" s="75"/>
      <c r="FHA109" s="204"/>
      <c r="FHB109" s="205"/>
      <c r="FHC109" s="72"/>
      <c r="FHD109" s="70"/>
      <c r="FHE109" s="73"/>
      <c r="FHF109" s="74"/>
      <c r="FHG109" s="74"/>
      <c r="FHH109" s="62"/>
      <c r="FHI109" s="75"/>
      <c r="FHJ109" s="76"/>
      <c r="FHK109" s="216"/>
      <c r="FHL109" s="75"/>
      <c r="FHM109" s="75"/>
      <c r="FHN109" s="204"/>
      <c r="FHO109" s="205"/>
      <c r="FHP109" s="72"/>
      <c r="FHQ109" s="70"/>
      <c r="FHR109" s="73"/>
      <c r="FHS109" s="74"/>
      <c r="FHT109" s="74"/>
      <c r="FHU109" s="62"/>
      <c r="FHV109" s="75"/>
      <c r="FHW109" s="76"/>
      <c r="FHX109" s="216"/>
      <c r="FHY109" s="75"/>
      <c r="FHZ109" s="75"/>
      <c r="FIA109" s="204"/>
      <c r="FIB109" s="205"/>
      <c r="FIC109" s="72"/>
      <c r="FID109" s="70"/>
      <c r="FIE109" s="73"/>
      <c r="FIF109" s="74"/>
      <c r="FIG109" s="74"/>
      <c r="FIH109" s="62"/>
      <c r="FII109" s="75"/>
      <c r="FIJ109" s="76"/>
      <c r="FIK109" s="216"/>
      <c r="FIL109" s="75"/>
      <c r="FIM109" s="75"/>
      <c r="FIN109" s="204"/>
      <c r="FIO109" s="205"/>
      <c r="FIP109" s="72"/>
      <c r="FIQ109" s="70"/>
      <c r="FIR109" s="73"/>
      <c r="FIS109" s="74"/>
      <c r="FIT109" s="74"/>
      <c r="FIU109" s="62"/>
      <c r="FIV109" s="75"/>
      <c r="FIW109" s="76"/>
      <c r="FIX109" s="216"/>
      <c r="FIY109" s="75"/>
      <c r="FIZ109" s="75"/>
      <c r="FJA109" s="204"/>
      <c r="FJB109" s="205"/>
      <c r="FJC109" s="72"/>
      <c r="FJD109" s="70"/>
      <c r="FJE109" s="73"/>
      <c r="FJF109" s="74"/>
      <c r="FJG109" s="74"/>
      <c r="FJH109" s="62"/>
      <c r="FJI109" s="75"/>
      <c r="FJJ109" s="76"/>
      <c r="FJK109" s="216"/>
      <c r="FJL109" s="75"/>
      <c r="FJM109" s="75"/>
      <c r="FJN109" s="204"/>
      <c r="FJO109" s="205"/>
      <c r="FJP109" s="72"/>
      <c r="FJQ109" s="70"/>
      <c r="FJR109" s="73"/>
      <c r="FJS109" s="74"/>
      <c r="FJT109" s="74"/>
      <c r="FJU109" s="62"/>
      <c r="FJV109" s="75"/>
      <c r="FJW109" s="76"/>
      <c r="FJX109" s="216"/>
      <c r="FJY109" s="75"/>
      <c r="FJZ109" s="75"/>
      <c r="FKA109" s="204"/>
      <c r="FKB109" s="205"/>
      <c r="FKC109" s="72"/>
      <c r="FKD109" s="70"/>
      <c r="FKE109" s="73"/>
      <c r="FKF109" s="74"/>
      <c r="FKG109" s="74"/>
      <c r="FKH109" s="62"/>
      <c r="FKI109" s="75"/>
      <c r="FKJ109" s="76"/>
      <c r="FKK109" s="216"/>
      <c r="FKL109" s="75"/>
      <c r="FKM109" s="75"/>
      <c r="FKN109" s="204"/>
      <c r="FKO109" s="205"/>
      <c r="FKP109" s="72"/>
      <c r="FKQ109" s="70"/>
      <c r="FKR109" s="73"/>
      <c r="FKS109" s="74"/>
      <c r="FKT109" s="74"/>
      <c r="FKU109" s="62"/>
      <c r="FKV109" s="75"/>
      <c r="FKW109" s="76"/>
      <c r="FKX109" s="216"/>
      <c r="FKY109" s="75"/>
      <c r="FKZ109" s="75"/>
      <c r="FLA109" s="204"/>
      <c r="FLB109" s="205"/>
      <c r="FLC109" s="72"/>
      <c r="FLD109" s="70"/>
      <c r="FLE109" s="73"/>
      <c r="FLF109" s="74"/>
      <c r="FLG109" s="74"/>
      <c r="FLH109" s="62"/>
      <c r="FLI109" s="75"/>
      <c r="FLJ109" s="76"/>
      <c r="FLK109" s="216"/>
      <c r="FLL109" s="75"/>
      <c r="FLM109" s="75"/>
      <c r="FLN109" s="204"/>
      <c r="FLO109" s="205"/>
      <c r="FLP109" s="72"/>
      <c r="FLQ109" s="70"/>
      <c r="FLR109" s="73"/>
      <c r="FLS109" s="74"/>
      <c r="FLT109" s="74"/>
      <c r="FLU109" s="62"/>
      <c r="FLV109" s="75"/>
      <c r="FLW109" s="76"/>
      <c r="FLX109" s="216"/>
      <c r="FLY109" s="75"/>
      <c r="FLZ109" s="75"/>
      <c r="FMA109" s="204"/>
      <c r="FMB109" s="205"/>
      <c r="FMC109" s="72"/>
      <c r="FMD109" s="70"/>
      <c r="FME109" s="73"/>
      <c r="FMF109" s="74"/>
      <c r="FMG109" s="74"/>
      <c r="FMH109" s="62"/>
      <c r="FMI109" s="75"/>
      <c r="FMJ109" s="76"/>
      <c r="FMK109" s="216"/>
      <c r="FML109" s="75"/>
      <c r="FMM109" s="75"/>
      <c r="FMN109" s="204"/>
      <c r="FMO109" s="205"/>
      <c r="FMP109" s="72"/>
      <c r="FMQ109" s="70"/>
      <c r="FMR109" s="73"/>
      <c r="FMS109" s="74"/>
      <c r="FMT109" s="74"/>
      <c r="FMU109" s="62"/>
      <c r="FMV109" s="75"/>
      <c r="FMW109" s="76"/>
      <c r="FMX109" s="216"/>
      <c r="FMY109" s="75"/>
      <c r="FMZ109" s="75"/>
      <c r="FNA109" s="204"/>
      <c r="FNB109" s="205"/>
      <c r="FNC109" s="72"/>
      <c r="FND109" s="70"/>
      <c r="FNE109" s="73"/>
      <c r="FNF109" s="74"/>
      <c r="FNG109" s="74"/>
      <c r="FNH109" s="62"/>
      <c r="FNI109" s="75"/>
      <c r="FNJ109" s="76"/>
      <c r="FNK109" s="216"/>
      <c r="FNL109" s="75"/>
      <c r="FNM109" s="75"/>
      <c r="FNN109" s="204"/>
      <c r="FNO109" s="205"/>
      <c r="FNP109" s="72"/>
      <c r="FNQ109" s="70"/>
      <c r="FNR109" s="73"/>
      <c r="FNS109" s="74"/>
      <c r="FNT109" s="74"/>
      <c r="FNU109" s="62"/>
      <c r="FNV109" s="75"/>
      <c r="FNW109" s="76"/>
      <c r="FNX109" s="216"/>
      <c r="FNY109" s="75"/>
      <c r="FNZ109" s="75"/>
      <c r="FOA109" s="204"/>
      <c r="FOB109" s="205"/>
      <c r="FOC109" s="72"/>
      <c r="FOD109" s="70"/>
      <c r="FOE109" s="73"/>
      <c r="FOF109" s="74"/>
      <c r="FOG109" s="74"/>
      <c r="FOH109" s="62"/>
      <c r="FOI109" s="75"/>
      <c r="FOJ109" s="76"/>
      <c r="FOK109" s="216"/>
      <c r="FOL109" s="75"/>
      <c r="FOM109" s="75"/>
      <c r="FON109" s="204"/>
      <c r="FOO109" s="205"/>
      <c r="FOP109" s="72"/>
      <c r="FOQ109" s="70"/>
      <c r="FOR109" s="73"/>
      <c r="FOS109" s="74"/>
      <c r="FOT109" s="74"/>
      <c r="FOU109" s="62"/>
      <c r="FOV109" s="75"/>
      <c r="FOW109" s="76"/>
      <c r="FOX109" s="216"/>
      <c r="FOY109" s="75"/>
      <c r="FOZ109" s="75"/>
      <c r="FPA109" s="204"/>
      <c r="FPB109" s="205"/>
      <c r="FPC109" s="72"/>
      <c r="FPD109" s="70"/>
      <c r="FPE109" s="73"/>
      <c r="FPF109" s="74"/>
      <c r="FPG109" s="74"/>
      <c r="FPH109" s="62"/>
      <c r="FPI109" s="75"/>
      <c r="FPJ109" s="76"/>
      <c r="FPK109" s="216"/>
      <c r="FPL109" s="75"/>
      <c r="FPM109" s="75"/>
      <c r="FPN109" s="204"/>
      <c r="FPO109" s="205"/>
      <c r="FPP109" s="72"/>
      <c r="FPQ109" s="70"/>
      <c r="FPR109" s="73"/>
      <c r="FPS109" s="74"/>
      <c r="FPT109" s="74"/>
      <c r="FPU109" s="62"/>
      <c r="FPV109" s="75"/>
      <c r="FPW109" s="76"/>
      <c r="FPX109" s="216"/>
      <c r="FPY109" s="75"/>
      <c r="FPZ109" s="75"/>
      <c r="FQA109" s="204"/>
      <c r="FQB109" s="205"/>
      <c r="FQC109" s="72"/>
      <c r="FQD109" s="70"/>
      <c r="FQE109" s="73"/>
      <c r="FQF109" s="74"/>
      <c r="FQG109" s="74"/>
      <c r="FQH109" s="62"/>
      <c r="FQI109" s="75"/>
      <c r="FQJ109" s="76"/>
      <c r="FQK109" s="216"/>
      <c r="FQL109" s="75"/>
      <c r="FQM109" s="75"/>
      <c r="FQN109" s="204"/>
      <c r="FQO109" s="205"/>
      <c r="FQP109" s="72"/>
      <c r="FQQ109" s="70"/>
      <c r="FQR109" s="73"/>
      <c r="FQS109" s="74"/>
      <c r="FQT109" s="74"/>
      <c r="FQU109" s="62"/>
      <c r="FQV109" s="75"/>
      <c r="FQW109" s="76"/>
      <c r="FQX109" s="216"/>
      <c r="FQY109" s="75"/>
      <c r="FQZ109" s="75"/>
      <c r="FRA109" s="204"/>
      <c r="FRB109" s="205"/>
      <c r="FRC109" s="72"/>
      <c r="FRD109" s="70"/>
      <c r="FRE109" s="73"/>
      <c r="FRF109" s="74"/>
      <c r="FRG109" s="74"/>
      <c r="FRH109" s="62"/>
      <c r="FRI109" s="75"/>
      <c r="FRJ109" s="76"/>
      <c r="FRK109" s="216"/>
      <c r="FRL109" s="75"/>
      <c r="FRM109" s="75"/>
      <c r="FRN109" s="204"/>
      <c r="FRO109" s="205"/>
      <c r="FRP109" s="72"/>
      <c r="FRQ109" s="70"/>
      <c r="FRR109" s="73"/>
      <c r="FRS109" s="74"/>
      <c r="FRT109" s="74"/>
      <c r="FRU109" s="62"/>
      <c r="FRV109" s="75"/>
      <c r="FRW109" s="76"/>
      <c r="FRX109" s="216"/>
      <c r="FRY109" s="75"/>
      <c r="FRZ109" s="75"/>
      <c r="FSA109" s="204"/>
      <c r="FSB109" s="205"/>
      <c r="FSC109" s="72"/>
      <c r="FSD109" s="70"/>
      <c r="FSE109" s="73"/>
      <c r="FSF109" s="74"/>
      <c r="FSG109" s="74"/>
      <c r="FSH109" s="62"/>
      <c r="FSI109" s="75"/>
      <c r="FSJ109" s="76"/>
      <c r="FSK109" s="216"/>
      <c r="FSL109" s="75"/>
      <c r="FSM109" s="75"/>
      <c r="FSN109" s="204"/>
      <c r="FSO109" s="205"/>
      <c r="FSP109" s="72"/>
      <c r="FSQ109" s="70"/>
      <c r="FSR109" s="73"/>
      <c r="FSS109" s="74"/>
      <c r="FST109" s="74"/>
      <c r="FSU109" s="62"/>
      <c r="FSV109" s="75"/>
      <c r="FSW109" s="76"/>
      <c r="FSX109" s="216"/>
      <c r="FSY109" s="75"/>
      <c r="FSZ109" s="75"/>
      <c r="FTA109" s="204"/>
      <c r="FTB109" s="205"/>
      <c r="FTC109" s="72"/>
      <c r="FTD109" s="70"/>
      <c r="FTE109" s="73"/>
      <c r="FTF109" s="74"/>
      <c r="FTG109" s="74"/>
      <c r="FTH109" s="62"/>
      <c r="FTI109" s="75"/>
      <c r="FTJ109" s="76"/>
      <c r="FTK109" s="216"/>
      <c r="FTL109" s="75"/>
      <c r="FTM109" s="75"/>
      <c r="FTN109" s="204"/>
      <c r="FTO109" s="205"/>
      <c r="FTP109" s="72"/>
      <c r="FTQ109" s="70"/>
      <c r="FTR109" s="73"/>
      <c r="FTS109" s="74"/>
      <c r="FTT109" s="74"/>
      <c r="FTU109" s="62"/>
      <c r="FTV109" s="75"/>
      <c r="FTW109" s="76"/>
      <c r="FTX109" s="216"/>
      <c r="FTY109" s="75"/>
      <c r="FTZ109" s="75"/>
      <c r="FUA109" s="204"/>
      <c r="FUB109" s="205"/>
      <c r="FUC109" s="72"/>
      <c r="FUD109" s="70"/>
      <c r="FUE109" s="73"/>
      <c r="FUF109" s="74"/>
      <c r="FUG109" s="74"/>
      <c r="FUH109" s="62"/>
      <c r="FUI109" s="75"/>
      <c r="FUJ109" s="76"/>
      <c r="FUK109" s="216"/>
      <c r="FUL109" s="75"/>
      <c r="FUM109" s="75"/>
      <c r="FUN109" s="204"/>
      <c r="FUO109" s="205"/>
      <c r="FUP109" s="72"/>
      <c r="FUQ109" s="70"/>
      <c r="FUR109" s="73"/>
      <c r="FUS109" s="74"/>
      <c r="FUT109" s="74"/>
      <c r="FUU109" s="62"/>
      <c r="FUV109" s="75"/>
      <c r="FUW109" s="76"/>
      <c r="FUX109" s="216"/>
      <c r="FUY109" s="75"/>
      <c r="FUZ109" s="75"/>
      <c r="FVA109" s="204"/>
      <c r="FVB109" s="205"/>
      <c r="FVC109" s="72"/>
      <c r="FVD109" s="70"/>
      <c r="FVE109" s="73"/>
      <c r="FVF109" s="74"/>
      <c r="FVG109" s="74"/>
      <c r="FVH109" s="62"/>
      <c r="FVI109" s="75"/>
      <c r="FVJ109" s="76"/>
      <c r="FVK109" s="216"/>
      <c r="FVL109" s="75"/>
      <c r="FVM109" s="75"/>
      <c r="FVN109" s="204"/>
      <c r="FVO109" s="205"/>
      <c r="FVP109" s="72"/>
      <c r="FVQ109" s="70"/>
      <c r="FVR109" s="73"/>
      <c r="FVS109" s="74"/>
      <c r="FVT109" s="74"/>
      <c r="FVU109" s="62"/>
      <c r="FVV109" s="75"/>
      <c r="FVW109" s="76"/>
      <c r="FVX109" s="216"/>
      <c r="FVY109" s="75"/>
      <c r="FVZ109" s="75"/>
      <c r="FWA109" s="204"/>
      <c r="FWB109" s="205"/>
      <c r="FWC109" s="72"/>
      <c r="FWD109" s="70"/>
      <c r="FWE109" s="73"/>
      <c r="FWF109" s="74"/>
      <c r="FWG109" s="74"/>
      <c r="FWH109" s="62"/>
      <c r="FWI109" s="75"/>
      <c r="FWJ109" s="76"/>
      <c r="FWK109" s="216"/>
      <c r="FWL109" s="75"/>
      <c r="FWM109" s="75"/>
      <c r="FWN109" s="204"/>
      <c r="FWO109" s="205"/>
      <c r="FWP109" s="72"/>
      <c r="FWQ109" s="70"/>
      <c r="FWR109" s="73"/>
      <c r="FWS109" s="74"/>
      <c r="FWT109" s="74"/>
      <c r="FWU109" s="62"/>
      <c r="FWV109" s="75"/>
      <c r="FWW109" s="76"/>
      <c r="FWX109" s="216"/>
      <c r="FWY109" s="75"/>
      <c r="FWZ109" s="75"/>
      <c r="FXA109" s="204"/>
      <c r="FXB109" s="205"/>
      <c r="FXC109" s="72"/>
      <c r="FXD109" s="70"/>
      <c r="FXE109" s="73"/>
      <c r="FXF109" s="74"/>
      <c r="FXG109" s="74"/>
      <c r="FXH109" s="62"/>
      <c r="FXI109" s="75"/>
      <c r="FXJ109" s="76"/>
      <c r="FXK109" s="216"/>
      <c r="FXL109" s="75"/>
      <c r="FXM109" s="75"/>
      <c r="FXN109" s="204"/>
      <c r="FXO109" s="205"/>
      <c r="FXP109" s="72"/>
      <c r="FXQ109" s="70"/>
      <c r="FXR109" s="73"/>
      <c r="FXS109" s="74"/>
      <c r="FXT109" s="74"/>
      <c r="FXU109" s="62"/>
      <c r="FXV109" s="75"/>
      <c r="FXW109" s="76"/>
      <c r="FXX109" s="216"/>
      <c r="FXY109" s="75"/>
      <c r="FXZ109" s="75"/>
      <c r="FYA109" s="204"/>
      <c r="FYB109" s="205"/>
      <c r="FYC109" s="72"/>
      <c r="FYD109" s="70"/>
      <c r="FYE109" s="73"/>
      <c r="FYF109" s="74"/>
      <c r="FYG109" s="74"/>
      <c r="FYH109" s="62"/>
      <c r="FYI109" s="75"/>
      <c r="FYJ109" s="76"/>
      <c r="FYK109" s="216"/>
      <c r="FYL109" s="75"/>
      <c r="FYM109" s="75"/>
      <c r="FYN109" s="204"/>
      <c r="FYO109" s="205"/>
      <c r="FYP109" s="72"/>
      <c r="FYQ109" s="70"/>
      <c r="FYR109" s="73"/>
      <c r="FYS109" s="74"/>
      <c r="FYT109" s="74"/>
      <c r="FYU109" s="62"/>
      <c r="FYV109" s="75"/>
      <c r="FYW109" s="76"/>
      <c r="FYX109" s="216"/>
      <c r="FYY109" s="75"/>
      <c r="FYZ109" s="75"/>
      <c r="FZA109" s="204"/>
      <c r="FZB109" s="205"/>
      <c r="FZC109" s="72"/>
      <c r="FZD109" s="70"/>
      <c r="FZE109" s="73"/>
      <c r="FZF109" s="74"/>
      <c r="FZG109" s="74"/>
      <c r="FZH109" s="62"/>
      <c r="FZI109" s="75"/>
      <c r="FZJ109" s="76"/>
      <c r="FZK109" s="216"/>
      <c r="FZL109" s="75"/>
      <c r="FZM109" s="75"/>
      <c r="FZN109" s="204"/>
      <c r="FZO109" s="205"/>
      <c r="FZP109" s="72"/>
      <c r="FZQ109" s="70"/>
      <c r="FZR109" s="73"/>
      <c r="FZS109" s="74"/>
      <c r="FZT109" s="74"/>
      <c r="FZU109" s="62"/>
      <c r="FZV109" s="75"/>
      <c r="FZW109" s="76"/>
      <c r="FZX109" s="216"/>
      <c r="FZY109" s="75"/>
      <c r="FZZ109" s="75"/>
      <c r="GAA109" s="204"/>
      <c r="GAB109" s="205"/>
      <c r="GAC109" s="72"/>
      <c r="GAD109" s="70"/>
      <c r="GAE109" s="73"/>
      <c r="GAF109" s="74"/>
      <c r="GAG109" s="74"/>
      <c r="GAH109" s="62"/>
      <c r="GAI109" s="75"/>
      <c r="GAJ109" s="76"/>
      <c r="GAK109" s="216"/>
      <c r="GAL109" s="75"/>
      <c r="GAM109" s="75"/>
      <c r="GAN109" s="204"/>
      <c r="GAO109" s="205"/>
      <c r="GAP109" s="72"/>
      <c r="GAQ109" s="70"/>
      <c r="GAR109" s="73"/>
      <c r="GAS109" s="74"/>
      <c r="GAT109" s="74"/>
      <c r="GAU109" s="62"/>
      <c r="GAV109" s="75"/>
      <c r="GAW109" s="76"/>
      <c r="GAX109" s="216"/>
      <c r="GAY109" s="75"/>
      <c r="GAZ109" s="75"/>
      <c r="GBA109" s="204"/>
      <c r="GBB109" s="205"/>
      <c r="GBC109" s="72"/>
      <c r="GBD109" s="70"/>
      <c r="GBE109" s="73"/>
      <c r="GBF109" s="74"/>
      <c r="GBG109" s="74"/>
      <c r="GBH109" s="62"/>
      <c r="GBI109" s="75"/>
      <c r="GBJ109" s="76"/>
      <c r="GBK109" s="216"/>
      <c r="GBL109" s="75"/>
      <c r="GBM109" s="75"/>
      <c r="GBN109" s="204"/>
      <c r="GBO109" s="205"/>
      <c r="GBP109" s="72"/>
      <c r="GBQ109" s="70"/>
      <c r="GBR109" s="73"/>
      <c r="GBS109" s="74"/>
      <c r="GBT109" s="74"/>
      <c r="GBU109" s="62"/>
      <c r="GBV109" s="75"/>
      <c r="GBW109" s="76"/>
      <c r="GBX109" s="216"/>
      <c r="GBY109" s="75"/>
      <c r="GBZ109" s="75"/>
      <c r="GCA109" s="204"/>
      <c r="GCB109" s="205"/>
      <c r="GCC109" s="72"/>
      <c r="GCD109" s="70"/>
      <c r="GCE109" s="73"/>
      <c r="GCF109" s="74"/>
      <c r="GCG109" s="74"/>
      <c r="GCH109" s="62"/>
      <c r="GCI109" s="75"/>
      <c r="GCJ109" s="76"/>
      <c r="GCK109" s="216"/>
      <c r="GCL109" s="75"/>
      <c r="GCM109" s="75"/>
      <c r="GCN109" s="204"/>
      <c r="GCO109" s="205"/>
      <c r="GCP109" s="72"/>
      <c r="GCQ109" s="70"/>
      <c r="GCR109" s="73"/>
      <c r="GCS109" s="74"/>
      <c r="GCT109" s="74"/>
      <c r="GCU109" s="62"/>
      <c r="GCV109" s="75"/>
      <c r="GCW109" s="76"/>
      <c r="GCX109" s="216"/>
      <c r="GCY109" s="75"/>
      <c r="GCZ109" s="75"/>
      <c r="GDA109" s="204"/>
      <c r="GDB109" s="205"/>
      <c r="GDC109" s="72"/>
      <c r="GDD109" s="70"/>
      <c r="GDE109" s="73"/>
      <c r="GDF109" s="74"/>
      <c r="GDG109" s="74"/>
      <c r="GDH109" s="62"/>
      <c r="GDI109" s="75"/>
      <c r="GDJ109" s="76"/>
      <c r="GDK109" s="216"/>
      <c r="GDL109" s="75"/>
      <c r="GDM109" s="75"/>
      <c r="GDN109" s="204"/>
      <c r="GDO109" s="205"/>
      <c r="GDP109" s="72"/>
      <c r="GDQ109" s="70"/>
      <c r="GDR109" s="73"/>
      <c r="GDS109" s="74"/>
      <c r="GDT109" s="74"/>
      <c r="GDU109" s="62"/>
      <c r="GDV109" s="75"/>
      <c r="GDW109" s="76"/>
      <c r="GDX109" s="216"/>
      <c r="GDY109" s="75"/>
      <c r="GDZ109" s="75"/>
      <c r="GEA109" s="204"/>
      <c r="GEB109" s="205"/>
      <c r="GEC109" s="72"/>
      <c r="GED109" s="70"/>
      <c r="GEE109" s="73"/>
      <c r="GEF109" s="74"/>
      <c r="GEG109" s="74"/>
      <c r="GEH109" s="62"/>
      <c r="GEI109" s="75"/>
      <c r="GEJ109" s="76"/>
      <c r="GEK109" s="216"/>
      <c r="GEL109" s="75"/>
      <c r="GEM109" s="75"/>
      <c r="GEN109" s="204"/>
      <c r="GEO109" s="205"/>
      <c r="GEP109" s="72"/>
      <c r="GEQ109" s="70"/>
      <c r="GER109" s="73"/>
      <c r="GES109" s="74"/>
      <c r="GET109" s="74"/>
      <c r="GEU109" s="62"/>
      <c r="GEV109" s="75"/>
      <c r="GEW109" s="76"/>
      <c r="GEX109" s="216"/>
      <c r="GEY109" s="75"/>
      <c r="GEZ109" s="75"/>
      <c r="GFA109" s="204"/>
      <c r="GFB109" s="205"/>
      <c r="GFC109" s="72"/>
      <c r="GFD109" s="70"/>
      <c r="GFE109" s="73"/>
      <c r="GFF109" s="74"/>
      <c r="GFG109" s="74"/>
      <c r="GFH109" s="62"/>
      <c r="GFI109" s="75"/>
      <c r="GFJ109" s="76"/>
      <c r="GFK109" s="216"/>
      <c r="GFL109" s="75"/>
      <c r="GFM109" s="75"/>
      <c r="GFN109" s="204"/>
      <c r="GFO109" s="205"/>
      <c r="GFP109" s="72"/>
      <c r="GFQ109" s="70"/>
      <c r="GFR109" s="73"/>
      <c r="GFS109" s="74"/>
      <c r="GFT109" s="74"/>
      <c r="GFU109" s="62"/>
      <c r="GFV109" s="75"/>
      <c r="GFW109" s="76"/>
      <c r="GFX109" s="216"/>
      <c r="GFY109" s="75"/>
      <c r="GFZ109" s="75"/>
      <c r="GGA109" s="204"/>
      <c r="GGB109" s="205"/>
      <c r="GGC109" s="72"/>
      <c r="GGD109" s="70"/>
      <c r="GGE109" s="73"/>
      <c r="GGF109" s="74"/>
      <c r="GGG109" s="74"/>
      <c r="GGH109" s="62"/>
      <c r="GGI109" s="75"/>
      <c r="GGJ109" s="76"/>
      <c r="GGK109" s="216"/>
      <c r="GGL109" s="75"/>
      <c r="GGM109" s="75"/>
      <c r="GGN109" s="204"/>
      <c r="GGO109" s="205"/>
      <c r="GGP109" s="72"/>
      <c r="GGQ109" s="70"/>
      <c r="GGR109" s="73"/>
      <c r="GGS109" s="74"/>
      <c r="GGT109" s="74"/>
      <c r="GGU109" s="62"/>
      <c r="GGV109" s="75"/>
      <c r="GGW109" s="76"/>
      <c r="GGX109" s="216"/>
      <c r="GGY109" s="75"/>
      <c r="GGZ109" s="75"/>
      <c r="GHA109" s="204"/>
      <c r="GHB109" s="205"/>
      <c r="GHC109" s="72"/>
      <c r="GHD109" s="70"/>
      <c r="GHE109" s="73"/>
      <c r="GHF109" s="74"/>
      <c r="GHG109" s="74"/>
      <c r="GHH109" s="62"/>
      <c r="GHI109" s="75"/>
      <c r="GHJ109" s="76"/>
      <c r="GHK109" s="216"/>
      <c r="GHL109" s="75"/>
      <c r="GHM109" s="75"/>
      <c r="GHN109" s="204"/>
      <c r="GHO109" s="205"/>
      <c r="GHP109" s="72"/>
      <c r="GHQ109" s="70"/>
      <c r="GHR109" s="73"/>
      <c r="GHS109" s="74"/>
      <c r="GHT109" s="74"/>
      <c r="GHU109" s="62"/>
      <c r="GHV109" s="75"/>
      <c r="GHW109" s="76"/>
      <c r="GHX109" s="216"/>
      <c r="GHY109" s="75"/>
      <c r="GHZ109" s="75"/>
      <c r="GIA109" s="204"/>
      <c r="GIB109" s="205"/>
      <c r="GIC109" s="72"/>
      <c r="GID109" s="70"/>
      <c r="GIE109" s="73"/>
      <c r="GIF109" s="74"/>
      <c r="GIG109" s="74"/>
      <c r="GIH109" s="62"/>
      <c r="GII109" s="75"/>
      <c r="GIJ109" s="76"/>
      <c r="GIK109" s="216"/>
      <c r="GIL109" s="75"/>
      <c r="GIM109" s="75"/>
      <c r="GIN109" s="204"/>
      <c r="GIO109" s="205"/>
      <c r="GIP109" s="72"/>
      <c r="GIQ109" s="70"/>
      <c r="GIR109" s="73"/>
      <c r="GIS109" s="74"/>
      <c r="GIT109" s="74"/>
      <c r="GIU109" s="62"/>
      <c r="GIV109" s="75"/>
      <c r="GIW109" s="76"/>
      <c r="GIX109" s="216"/>
      <c r="GIY109" s="75"/>
      <c r="GIZ109" s="75"/>
      <c r="GJA109" s="204"/>
      <c r="GJB109" s="205"/>
      <c r="GJC109" s="72"/>
      <c r="GJD109" s="70"/>
      <c r="GJE109" s="73"/>
      <c r="GJF109" s="74"/>
      <c r="GJG109" s="74"/>
      <c r="GJH109" s="62"/>
      <c r="GJI109" s="75"/>
      <c r="GJJ109" s="76"/>
      <c r="GJK109" s="216"/>
      <c r="GJL109" s="75"/>
      <c r="GJM109" s="75"/>
      <c r="GJN109" s="204"/>
      <c r="GJO109" s="205"/>
      <c r="GJP109" s="72"/>
      <c r="GJQ109" s="70"/>
      <c r="GJR109" s="73"/>
      <c r="GJS109" s="74"/>
      <c r="GJT109" s="74"/>
      <c r="GJU109" s="62"/>
      <c r="GJV109" s="75"/>
      <c r="GJW109" s="76"/>
      <c r="GJX109" s="216"/>
      <c r="GJY109" s="75"/>
      <c r="GJZ109" s="75"/>
      <c r="GKA109" s="204"/>
      <c r="GKB109" s="205"/>
      <c r="GKC109" s="72"/>
      <c r="GKD109" s="70"/>
      <c r="GKE109" s="73"/>
      <c r="GKF109" s="74"/>
      <c r="GKG109" s="74"/>
      <c r="GKH109" s="62"/>
      <c r="GKI109" s="75"/>
      <c r="GKJ109" s="76"/>
      <c r="GKK109" s="216"/>
      <c r="GKL109" s="75"/>
      <c r="GKM109" s="75"/>
      <c r="GKN109" s="204"/>
      <c r="GKO109" s="205"/>
      <c r="GKP109" s="72"/>
      <c r="GKQ109" s="70"/>
      <c r="GKR109" s="73"/>
      <c r="GKS109" s="74"/>
      <c r="GKT109" s="74"/>
      <c r="GKU109" s="62"/>
      <c r="GKV109" s="75"/>
      <c r="GKW109" s="76"/>
      <c r="GKX109" s="216"/>
      <c r="GKY109" s="75"/>
      <c r="GKZ109" s="75"/>
      <c r="GLA109" s="204"/>
      <c r="GLB109" s="205"/>
      <c r="GLC109" s="72"/>
      <c r="GLD109" s="70"/>
      <c r="GLE109" s="73"/>
      <c r="GLF109" s="74"/>
      <c r="GLG109" s="74"/>
      <c r="GLH109" s="62"/>
      <c r="GLI109" s="75"/>
      <c r="GLJ109" s="76"/>
      <c r="GLK109" s="216"/>
      <c r="GLL109" s="75"/>
      <c r="GLM109" s="75"/>
      <c r="GLN109" s="204"/>
      <c r="GLO109" s="205"/>
      <c r="GLP109" s="72"/>
      <c r="GLQ109" s="70"/>
      <c r="GLR109" s="73"/>
      <c r="GLS109" s="74"/>
      <c r="GLT109" s="74"/>
      <c r="GLU109" s="62"/>
      <c r="GLV109" s="75"/>
      <c r="GLW109" s="76"/>
      <c r="GLX109" s="216"/>
      <c r="GLY109" s="75"/>
      <c r="GLZ109" s="75"/>
      <c r="GMA109" s="204"/>
      <c r="GMB109" s="205"/>
      <c r="GMC109" s="72"/>
      <c r="GMD109" s="70"/>
      <c r="GME109" s="73"/>
      <c r="GMF109" s="74"/>
      <c r="GMG109" s="74"/>
      <c r="GMH109" s="62"/>
      <c r="GMI109" s="75"/>
      <c r="GMJ109" s="76"/>
      <c r="GMK109" s="216"/>
      <c r="GML109" s="75"/>
      <c r="GMM109" s="75"/>
      <c r="GMN109" s="204"/>
      <c r="GMO109" s="205"/>
      <c r="GMP109" s="72"/>
      <c r="GMQ109" s="70"/>
      <c r="GMR109" s="73"/>
      <c r="GMS109" s="74"/>
      <c r="GMT109" s="74"/>
      <c r="GMU109" s="62"/>
      <c r="GMV109" s="75"/>
      <c r="GMW109" s="76"/>
      <c r="GMX109" s="216"/>
      <c r="GMY109" s="75"/>
      <c r="GMZ109" s="75"/>
      <c r="GNA109" s="204"/>
      <c r="GNB109" s="205"/>
      <c r="GNC109" s="72"/>
      <c r="GND109" s="70"/>
      <c r="GNE109" s="73"/>
      <c r="GNF109" s="74"/>
      <c r="GNG109" s="74"/>
      <c r="GNH109" s="62"/>
      <c r="GNI109" s="75"/>
      <c r="GNJ109" s="76"/>
      <c r="GNK109" s="216"/>
      <c r="GNL109" s="75"/>
      <c r="GNM109" s="75"/>
      <c r="GNN109" s="204"/>
      <c r="GNO109" s="205"/>
      <c r="GNP109" s="72"/>
      <c r="GNQ109" s="70"/>
      <c r="GNR109" s="73"/>
      <c r="GNS109" s="74"/>
      <c r="GNT109" s="74"/>
      <c r="GNU109" s="62"/>
      <c r="GNV109" s="75"/>
      <c r="GNW109" s="76"/>
      <c r="GNX109" s="216"/>
      <c r="GNY109" s="75"/>
      <c r="GNZ109" s="75"/>
      <c r="GOA109" s="204"/>
      <c r="GOB109" s="205"/>
      <c r="GOC109" s="72"/>
      <c r="GOD109" s="70"/>
      <c r="GOE109" s="73"/>
      <c r="GOF109" s="74"/>
      <c r="GOG109" s="74"/>
      <c r="GOH109" s="62"/>
      <c r="GOI109" s="75"/>
      <c r="GOJ109" s="76"/>
      <c r="GOK109" s="216"/>
      <c r="GOL109" s="75"/>
      <c r="GOM109" s="75"/>
      <c r="GON109" s="204"/>
      <c r="GOO109" s="205"/>
      <c r="GOP109" s="72"/>
      <c r="GOQ109" s="70"/>
      <c r="GOR109" s="73"/>
      <c r="GOS109" s="74"/>
      <c r="GOT109" s="74"/>
      <c r="GOU109" s="62"/>
      <c r="GOV109" s="75"/>
      <c r="GOW109" s="76"/>
      <c r="GOX109" s="216"/>
      <c r="GOY109" s="75"/>
      <c r="GOZ109" s="75"/>
      <c r="GPA109" s="204"/>
      <c r="GPB109" s="205"/>
      <c r="GPC109" s="72"/>
      <c r="GPD109" s="70"/>
      <c r="GPE109" s="73"/>
      <c r="GPF109" s="74"/>
      <c r="GPG109" s="74"/>
      <c r="GPH109" s="62"/>
      <c r="GPI109" s="75"/>
      <c r="GPJ109" s="76"/>
      <c r="GPK109" s="216"/>
      <c r="GPL109" s="75"/>
      <c r="GPM109" s="75"/>
      <c r="GPN109" s="204"/>
      <c r="GPO109" s="205"/>
      <c r="GPP109" s="72"/>
      <c r="GPQ109" s="70"/>
      <c r="GPR109" s="73"/>
      <c r="GPS109" s="74"/>
      <c r="GPT109" s="74"/>
      <c r="GPU109" s="62"/>
      <c r="GPV109" s="75"/>
      <c r="GPW109" s="76"/>
      <c r="GPX109" s="216"/>
      <c r="GPY109" s="75"/>
      <c r="GPZ109" s="75"/>
      <c r="GQA109" s="204"/>
      <c r="GQB109" s="205"/>
      <c r="GQC109" s="72"/>
      <c r="GQD109" s="70"/>
      <c r="GQE109" s="73"/>
      <c r="GQF109" s="74"/>
      <c r="GQG109" s="74"/>
      <c r="GQH109" s="62"/>
      <c r="GQI109" s="75"/>
      <c r="GQJ109" s="76"/>
      <c r="GQK109" s="216"/>
      <c r="GQL109" s="75"/>
      <c r="GQM109" s="75"/>
      <c r="GQN109" s="204"/>
      <c r="GQO109" s="205"/>
      <c r="GQP109" s="72"/>
      <c r="GQQ109" s="70"/>
      <c r="GQR109" s="73"/>
      <c r="GQS109" s="74"/>
      <c r="GQT109" s="74"/>
      <c r="GQU109" s="62"/>
      <c r="GQV109" s="75"/>
      <c r="GQW109" s="76"/>
      <c r="GQX109" s="216"/>
      <c r="GQY109" s="75"/>
      <c r="GQZ109" s="75"/>
      <c r="GRA109" s="204"/>
      <c r="GRB109" s="205"/>
      <c r="GRC109" s="72"/>
      <c r="GRD109" s="70"/>
      <c r="GRE109" s="73"/>
      <c r="GRF109" s="74"/>
      <c r="GRG109" s="74"/>
      <c r="GRH109" s="62"/>
      <c r="GRI109" s="75"/>
      <c r="GRJ109" s="76"/>
      <c r="GRK109" s="216"/>
      <c r="GRL109" s="75"/>
      <c r="GRM109" s="75"/>
      <c r="GRN109" s="204"/>
      <c r="GRO109" s="205"/>
      <c r="GRP109" s="72"/>
      <c r="GRQ109" s="70"/>
      <c r="GRR109" s="73"/>
      <c r="GRS109" s="74"/>
      <c r="GRT109" s="74"/>
      <c r="GRU109" s="62"/>
      <c r="GRV109" s="75"/>
      <c r="GRW109" s="76"/>
      <c r="GRX109" s="216"/>
      <c r="GRY109" s="75"/>
      <c r="GRZ109" s="75"/>
      <c r="GSA109" s="204"/>
      <c r="GSB109" s="205"/>
      <c r="GSC109" s="72"/>
      <c r="GSD109" s="70"/>
      <c r="GSE109" s="73"/>
      <c r="GSF109" s="74"/>
      <c r="GSG109" s="74"/>
      <c r="GSH109" s="62"/>
      <c r="GSI109" s="75"/>
      <c r="GSJ109" s="76"/>
      <c r="GSK109" s="216"/>
      <c r="GSL109" s="75"/>
      <c r="GSM109" s="75"/>
      <c r="GSN109" s="204"/>
      <c r="GSO109" s="205"/>
      <c r="GSP109" s="72"/>
      <c r="GSQ109" s="70"/>
      <c r="GSR109" s="73"/>
      <c r="GSS109" s="74"/>
      <c r="GST109" s="74"/>
      <c r="GSU109" s="62"/>
      <c r="GSV109" s="75"/>
      <c r="GSW109" s="76"/>
      <c r="GSX109" s="216"/>
      <c r="GSY109" s="75"/>
      <c r="GSZ109" s="75"/>
      <c r="GTA109" s="204"/>
      <c r="GTB109" s="205"/>
      <c r="GTC109" s="72"/>
      <c r="GTD109" s="70"/>
      <c r="GTE109" s="73"/>
      <c r="GTF109" s="74"/>
      <c r="GTG109" s="74"/>
      <c r="GTH109" s="62"/>
      <c r="GTI109" s="75"/>
      <c r="GTJ109" s="76"/>
      <c r="GTK109" s="216"/>
      <c r="GTL109" s="75"/>
      <c r="GTM109" s="75"/>
      <c r="GTN109" s="204"/>
      <c r="GTO109" s="205"/>
      <c r="GTP109" s="72"/>
      <c r="GTQ109" s="70"/>
      <c r="GTR109" s="73"/>
      <c r="GTS109" s="74"/>
      <c r="GTT109" s="74"/>
      <c r="GTU109" s="62"/>
      <c r="GTV109" s="75"/>
      <c r="GTW109" s="76"/>
      <c r="GTX109" s="216"/>
      <c r="GTY109" s="75"/>
      <c r="GTZ109" s="75"/>
      <c r="GUA109" s="204"/>
      <c r="GUB109" s="205"/>
      <c r="GUC109" s="72"/>
      <c r="GUD109" s="70"/>
      <c r="GUE109" s="73"/>
      <c r="GUF109" s="74"/>
      <c r="GUG109" s="74"/>
      <c r="GUH109" s="62"/>
      <c r="GUI109" s="75"/>
      <c r="GUJ109" s="76"/>
      <c r="GUK109" s="216"/>
      <c r="GUL109" s="75"/>
      <c r="GUM109" s="75"/>
      <c r="GUN109" s="204"/>
      <c r="GUO109" s="205"/>
      <c r="GUP109" s="72"/>
      <c r="GUQ109" s="70"/>
      <c r="GUR109" s="73"/>
      <c r="GUS109" s="74"/>
      <c r="GUT109" s="74"/>
      <c r="GUU109" s="62"/>
      <c r="GUV109" s="75"/>
      <c r="GUW109" s="76"/>
      <c r="GUX109" s="216"/>
      <c r="GUY109" s="75"/>
      <c r="GUZ109" s="75"/>
      <c r="GVA109" s="204"/>
      <c r="GVB109" s="205"/>
      <c r="GVC109" s="72"/>
      <c r="GVD109" s="70"/>
      <c r="GVE109" s="73"/>
      <c r="GVF109" s="74"/>
      <c r="GVG109" s="74"/>
      <c r="GVH109" s="62"/>
      <c r="GVI109" s="75"/>
      <c r="GVJ109" s="76"/>
      <c r="GVK109" s="216"/>
      <c r="GVL109" s="75"/>
      <c r="GVM109" s="75"/>
      <c r="GVN109" s="204"/>
      <c r="GVO109" s="205"/>
      <c r="GVP109" s="72"/>
      <c r="GVQ109" s="70"/>
      <c r="GVR109" s="73"/>
      <c r="GVS109" s="74"/>
      <c r="GVT109" s="74"/>
      <c r="GVU109" s="62"/>
      <c r="GVV109" s="75"/>
      <c r="GVW109" s="76"/>
      <c r="GVX109" s="216"/>
      <c r="GVY109" s="75"/>
      <c r="GVZ109" s="75"/>
      <c r="GWA109" s="204"/>
      <c r="GWB109" s="205"/>
      <c r="GWC109" s="72"/>
      <c r="GWD109" s="70"/>
      <c r="GWE109" s="73"/>
      <c r="GWF109" s="74"/>
      <c r="GWG109" s="74"/>
      <c r="GWH109" s="62"/>
      <c r="GWI109" s="75"/>
      <c r="GWJ109" s="76"/>
      <c r="GWK109" s="216"/>
      <c r="GWL109" s="75"/>
      <c r="GWM109" s="75"/>
      <c r="GWN109" s="204"/>
      <c r="GWO109" s="205"/>
      <c r="GWP109" s="72"/>
      <c r="GWQ109" s="70"/>
      <c r="GWR109" s="73"/>
      <c r="GWS109" s="74"/>
      <c r="GWT109" s="74"/>
      <c r="GWU109" s="62"/>
      <c r="GWV109" s="75"/>
      <c r="GWW109" s="76"/>
      <c r="GWX109" s="216"/>
      <c r="GWY109" s="75"/>
      <c r="GWZ109" s="75"/>
      <c r="GXA109" s="204"/>
      <c r="GXB109" s="205"/>
      <c r="GXC109" s="72"/>
      <c r="GXD109" s="70"/>
      <c r="GXE109" s="73"/>
      <c r="GXF109" s="74"/>
      <c r="GXG109" s="74"/>
      <c r="GXH109" s="62"/>
      <c r="GXI109" s="75"/>
      <c r="GXJ109" s="76"/>
      <c r="GXK109" s="216"/>
      <c r="GXL109" s="75"/>
      <c r="GXM109" s="75"/>
      <c r="GXN109" s="204"/>
      <c r="GXO109" s="205"/>
      <c r="GXP109" s="72"/>
      <c r="GXQ109" s="70"/>
      <c r="GXR109" s="73"/>
      <c r="GXS109" s="74"/>
      <c r="GXT109" s="74"/>
      <c r="GXU109" s="62"/>
      <c r="GXV109" s="75"/>
      <c r="GXW109" s="76"/>
      <c r="GXX109" s="216"/>
      <c r="GXY109" s="75"/>
      <c r="GXZ109" s="75"/>
      <c r="GYA109" s="204"/>
      <c r="GYB109" s="205"/>
      <c r="GYC109" s="72"/>
      <c r="GYD109" s="70"/>
      <c r="GYE109" s="73"/>
      <c r="GYF109" s="74"/>
      <c r="GYG109" s="74"/>
      <c r="GYH109" s="62"/>
      <c r="GYI109" s="75"/>
      <c r="GYJ109" s="76"/>
      <c r="GYK109" s="216"/>
      <c r="GYL109" s="75"/>
      <c r="GYM109" s="75"/>
      <c r="GYN109" s="204"/>
      <c r="GYO109" s="205"/>
      <c r="GYP109" s="72"/>
      <c r="GYQ109" s="70"/>
      <c r="GYR109" s="73"/>
      <c r="GYS109" s="74"/>
      <c r="GYT109" s="74"/>
      <c r="GYU109" s="62"/>
      <c r="GYV109" s="75"/>
      <c r="GYW109" s="76"/>
      <c r="GYX109" s="216"/>
      <c r="GYY109" s="75"/>
      <c r="GYZ109" s="75"/>
      <c r="GZA109" s="204"/>
      <c r="GZB109" s="205"/>
      <c r="GZC109" s="72"/>
      <c r="GZD109" s="70"/>
      <c r="GZE109" s="73"/>
      <c r="GZF109" s="74"/>
      <c r="GZG109" s="74"/>
      <c r="GZH109" s="62"/>
      <c r="GZI109" s="75"/>
      <c r="GZJ109" s="76"/>
      <c r="GZK109" s="216"/>
      <c r="GZL109" s="75"/>
      <c r="GZM109" s="75"/>
      <c r="GZN109" s="204"/>
      <c r="GZO109" s="205"/>
      <c r="GZP109" s="72"/>
      <c r="GZQ109" s="70"/>
      <c r="GZR109" s="73"/>
      <c r="GZS109" s="74"/>
      <c r="GZT109" s="74"/>
      <c r="GZU109" s="62"/>
      <c r="GZV109" s="75"/>
      <c r="GZW109" s="76"/>
      <c r="GZX109" s="216"/>
      <c r="GZY109" s="75"/>
      <c r="GZZ109" s="75"/>
      <c r="HAA109" s="204"/>
      <c r="HAB109" s="205"/>
      <c r="HAC109" s="72"/>
      <c r="HAD109" s="70"/>
      <c r="HAE109" s="73"/>
      <c r="HAF109" s="74"/>
      <c r="HAG109" s="74"/>
      <c r="HAH109" s="62"/>
      <c r="HAI109" s="75"/>
      <c r="HAJ109" s="76"/>
      <c r="HAK109" s="216"/>
      <c r="HAL109" s="75"/>
      <c r="HAM109" s="75"/>
      <c r="HAN109" s="204"/>
      <c r="HAO109" s="205"/>
      <c r="HAP109" s="72"/>
      <c r="HAQ109" s="70"/>
      <c r="HAR109" s="73"/>
      <c r="HAS109" s="74"/>
      <c r="HAT109" s="74"/>
      <c r="HAU109" s="62"/>
      <c r="HAV109" s="75"/>
      <c r="HAW109" s="76"/>
      <c r="HAX109" s="216"/>
      <c r="HAY109" s="75"/>
      <c r="HAZ109" s="75"/>
      <c r="HBA109" s="204"/>
      <c r="HBB109" s="205"/>
      <c r="HBC109" s="72"/>
      <c r="HBD109" s="70"/>
      <c r="HBE109" s="73"/>
      <c r="HBF109" s="74"/>
      <c r="HBG109" s="74"/>
      <c r="HBH109" s="62"/>
      <c r="HBI109" s="75"/>
      <c r="HBJ109" s="76"/>
      <c r="HBK109" s="216"/>
      <c r="HBL109" s="75"/>
      <c r="HBM109" s="75"/>
      <c r="HBN109" s="204"/>
      <c r="HBO109" s="205"/>
      <c r="HBP109" s="72"/>
      <c r="HBQ109" s="70"/>
      <c r="HBR109" s="73"/>
      <c r="HBS109" s="74"/>
      <c r="HBT109" s="74"/>
      <c r="HBU109" s="62"/>
      <c r="HBV109" s="75"/>
      <c r="HBW109" s="76"/>
      <c r="HBX109" s="216"/>
      <c r="HBY109" s="75"/>
      <c r="HBZ109" s="75"/>
      <c r="HCA109" s="204"/>
      <c r="HCB109" s="205"/>
      <c r="HCC109" s="72"/>
      <c r="HCD109" s="70"/>
      <c r="HCE109" s="73"/>
      <c r="HCF109" s="74"/>
      <c r="HCG109" s="74"/>
      <c r="HCH109" s="62"/>
      <c r="HCI109" s="75"/>
      <c r="HCJ109" s="76"/>
      <c r="HCK109" s="216"/>
      <c r="HCL109" s="75"/>
      <c r="HCM109" s="75"/>
      <c r="HCN109" s="204"/>
      <c r="HCO109" s="205"/>
      <c r="HCP109" s="72"/>
      <c r="HCQ109" s="70"/>
      <c r="HCR109" s="73"/>
      <c r="HCS109" s="74"/>
      <c r="HCT109" s="74"/>
      <c r="HCU109" s="62"/>
      <c r="HCV109" s="75"/>
      <c r="HCW109" s="76"/>
      <c r="HCX109" s="216"/>
      <c r="HCY109" s="75"/>
      <c r="HCZ109" s="75"/>
      <c r="HDA109" s="204"/>
      <c r="HDB109" s="205"/>
      <c r="HDC109" s="72"/>
      <c r="HDD109" s="70"/>
      <c r="HDE109" s="73"/>
      <c r="HDF109" s="74"/>
      <c r="HDG109" s="74"/>
      <c r="HDH109" s="62"/>
      <c r="HDI109" s="75"/>
      <c r="HDJ109" s="76"/>
      <c r="HDK109" s="216"/>
      <c r="HDL109" s="75"/>
      <c r="HDM109" s="75"/>
      <c r="HDN109" s="204"/>
      <c r="HDO109" s="205"/>
      <c r="HDP109" s="72"/>
      <c r="HDQ109" s="70"/>
      <c r="HDR109" s="73"/>
      <c r="HDS109" s="74"/>
      <c r="HDT109" s="74"/>
      <c r="HDU109" s="62"/>
      <c r="HDV109" s="75"/>
      <c r="HDW109" s="76"/>
      <c r="HDX109" s="216"/>
      <c r="HDY109" s="75"/>
      <c r="HDZ109" s="75"/>
      <c r="HEA109" s="204"/>
      <c r="HEB109" s="205"/>
      <c r="HEC109" s="72"/>
      <c r="HED109" s="70"/>
      <c r="HEE109" s="73"/>
      <c r="HEF109" s="74"/>
      <c r="HEG109" s="74"/>
      <c r="HEH109" s="62"/>
      <c r="HEI109" s="75"/>
      <c r="HEJ109" s="76"/>
      <c r="HEK109" s="216"/>
      <c r="HEL109" s="75"/>
      <c r="HEM109" s="75"/>
      <c r="HEN109" s="204"/>
      <c r="HEO109" s="205"/>
      <c r="HEP109" s="72"/>
      <c r="HEQ109" s="70"/>
      <c r="HER109" s="73"/>
      <c r="HES109" s="74"/>
      <c r="HET109" s="74"/>
      <c r="HEU109" s="62"/>
      <c r="HEV109" s="75"/>
      <c r="HEW109" s="76"/>
      <c r="HEX109" s="216"/>
      <c r="HEY109" s="75"/>
      <c r="HEZ109" s="75"/>
      <c r="HFA109" s="204"/>
      <c r="HFB109" s="205"/>
      <c r="HFC109" s="72"/>
      <c r="HFD109" s="70"/>
      <c r="HFE109" s="73"/>
      <c r="HFF109" s="74"/>
      <c r="HFG109" s="74"/>
      <c r="HFH109" s="62"/>
      <c r="HFI109" s="75"/>
      <c r="HFJ109" s="76"/>
      <c r="HFK109" s="216"/>
      <c r="HFL109" s="75"/>
      <c r="HFM109" s="75"/>
      <c r="HFN109" s="204"/>
      <c r="HFO109" s="205"/>
      <c r="HFP109" s="72"/>
      <c r="HFQ109" s="70"/>
      <c r="HFR109" s="73"/>
      <c r="HFS109" s="74"/>
      <c r="HFT109" s="74"/>
      <c r="HFU109" s="62"/>
      <c r="HFV109" s="75"/>
      <c r="HFW109" s="76"/>
      <c r="HFX109" s="216"/>
      <c r="HFY109" s="75"/>
      <c r="HFZ109" s="75"/>
      <c r="HGA109" s="204"/>
      <c r="HGB109" s="205"/>
      <c r="HGC109" s="72"/>
      <c r="HGD109" s="70"/>
      <c r="HGE109" s="73"/>
      <c r="HGF109" s="74"/>
      <c r="HGG109" s="74"/>
      <c r="HGH109" s="62"/>
      <c r="HGI109" s="75"/>
      <c r="HGJ109" s="76"/>
      <c r="HGK109" s="216"/>
      <c r="HGL109" s="75"/>
      <c r="HGM109" s="75"/>
      <c r="HGN109" s="204"/>
      <c r="HGO109" s="205"/>
      <c r="HGP109" s="72"/>
      <c r="HGQ109" s="70"/>
      <c r="HGR109" s="73"/>
      <c r="HGS109" s="74"/>
      <c r="HGT109" s="74"/>
      <c r="HGU109" s="62"/>
      <c r="HGV109" s="75"/>
      <c r="HGW109" s="76"/>
      <c r="HGX109" s="216"/>
      <c r="HGY109" s="75"/>
      <c r="HGZ109" s="75"/>
      <c r="HHA109" s="204"/>
      <c r="HHB109" s="205"/>
      <c r="HHC109" s="72"/>
      <c r="HHD109" s="70"/>
      <c r="HHE109" s="73"/>
      <c r="HHF109" s="74"/>
      <c r="HHG109" s="74"/>
      <c r="HHH109" s="62"/>
      <c r="HHI109" s="75"/>
      <c r="HHJ109" s="76"/>
      <c r="HHK109" s="216"/>
      <c r="HHL109" s="75"/>
      <c r="HHM109" s="75"/>
      <c r="HHN109" s="204"/>
      <c r="HHO109" s="205"/>
      <c r="HHP109" s="72"/>
      <c r="HHQ109" s="70"/>
      <c r="HHR109" s="73"/>
      <c r="HHS109" s="74"/>
      <c r="HHT109" s="74"/>
      <c r="HHU109" s="62"/>
      <c r="HHV109" s="75"/>
      <c r="HHW109" s="76"/>
      <c r="HHX109" s="216"/>
      <c r="HHY109" s="75"/>
      <c r="HHZ109" s="75"/>
      <c r="HIA109" s="204"/>
      <c r="HIB109" s="205"/>
      <c r="HIC109" s="72"/>
      <c r="HID109" s="70"/>
      <c r="HIE109" s="73"/>
      <c r="HIF109" s="74"/>
      <c r="HIG109" s="74"/>
      <c r="HIH109" s="62"/>
      <c r="HII109" s="75"/>
      <c r="HIJ109" s="76"/>
      <c r="HIK109" s="216"/>
      <c r="HIL109" s="75"/>
      <c r="HIM109" s="75"/>
      <c r="HIN109" s="204"/>
      <c r="HIO109" s="205"/>
      <c r="HIP109" s="72"/>
      <c r="HIQ109" s="70"/>
      <c r="HIR109" s="73"/>
      <c r="HIS109" s="74"/>
      <c r="HIT109" s="74"/>
      <c r="HIU109" s="62"/>
      <c r="HIV109" s="75"/>
      <c r="HIW109" s="76"/>
      <c r="HIX109" s="216"/>
      <c r="HIY109" s="75"/>
      <c r="HIZ109" s="75"/>
      <c r="HJA109" s="204"/>
      <c r="HJB109" s="205"/>
      <c r="HJC109" s="72"/>
      <c r="HJD109" s="70"/>
      <c r="HJE109" s="73"/>
      <c r="HJF109" s="74"/>
      <c r="HJG109" s="74"/>
      <c r="HJH109" s="62"/>
      <c r="HJI109" s="75"/>
      <c r="HJJ109" s="76"/>
      <c r="HJK109" s="216"/>
      <c r="HJL109" s="75"/>
      <c r="HJM109" s="75"/>
      <c r="HJN109" s="204"/>
      <c r="HJO109" s="205"/>
      <c r="HJP109" s="72"/>
      <c r="HJQ109" s="70"/>
      <c r="HJR109" s="73"/>
      <c r="HJS109" s="74"/>
      <c r="HJT109" s="74"/>
      <c r="HJU109" s="62"/>
      <c r="HJV109" s="75"/>
      <c r="HJW109" s="76"/>
      <c r="HJX109" s="216"/>
      <c r="HJY109" s="75"/>
      <c r="HJZ109" s="75"/>
      <c r="HKA109" s="204"/>
      <c r="HKB109" s="205"/>
      <c r="HKC109" s="72"/>
      <c r="HKD109" s="70"/>
      <c r="HKE109" s="73"/>
      <c r="HKF109" s="74"/>
      <c r="HKG109" s="74"/>
      <c r="HKH109" s="62"/>
      <c r="HKI109" s="75"/>
      <c r="HKJ109" s="76"/>
      <c r="HKK109" s="216"/>
      <c r="HKL109" s="75"/>
      <c r="HKM109" s="75"/>
      <c r="HKN109" s="204"/>
      <c r="HKO109" s="205"/>
      <c r="HKP109" s="72"/>
      <c r="HKQ109" s="70"/>
      <c r="HKR109" s="73"/>
      <c r="HKS109" s="74"/>
      <c r="HKT109" s="74"/>
      <c r="HKU109" s="62"/>
      <c r="HKV109" s="75"/>
      <c r="HKW109" s="76"/>
      <c r="HKX109" s="216"/>
      <c r="HKY109" s="75"/>
      <c r="HKZ109" s="75"/>
      <c r="HLA109" s="204"/>
      <c r="HLB109" s="205"/>
      <c r="HLC109" s="72"/>
      <c r="HLD109" s="70"/>
      <c r="HLE109" s="73"/>
      <c r="HLF109" s="74"/>
      <c r="HLG109" s="74"/>
      <c r="HLH109" s="62"/>
      <c r="HLI109" s="75"/>
      <c r="HLJ109" s="76"/>
      <c r="HLK109" s="216"/>
      <c r="HLL109" s="75"/>
      <c r="HLM109" s="75"/>
      <c r="HLN109" s="204"/>
      <c r="HLO109" s="205"/>
      <c r="HLP109" s="72"/>
      <c r="HLQ109" s="70"/>
      <c r="HLR109" s="73"/>
      <c r="HLS109" s="74"/>
      <c r="HLT109" s="74"/>
      <c r="HLU109" s="62"/>
      <c r="HLV109" s="75"/>
      <c r="HLW109" s="76"/>
      <c r="HLX109" s="216"/>
      <c r="HLY109" s="75"/>
      <c r="HLZ109" s="75"/>
      <c r="HMA109" s="204"/>
      <c r="HMB109" s="205"/>
      <c r="HMC109" s="72"/>
      <c r="HMD109" s="70"/>
      <c r="HME109" s="73"/>
      <c r="HMF109" s="74"/>
      <c r="HMG109" s="74"/>
      <c r="HMH109" s="62"/>
      <c r="HMI109" s="75"/>
      <c r="HMJ109" s="76"/>
      <c r="HMK109" s="216"/>
      <c r="HML109" s="75"/>
      <c r="HMM109" s="75"/>
      <c r="HMN109" s="204"/>
      <c r="HMO109" s="205"/>
      <c r="HMP109" s="72"/>
      <c r="HMQ109" s="70"/>
      <c r="HMR109" s="73"/>
      <c r="HMS109" s="74"/>
      <c r="HMT109" s="74"/>
      <c r="HMU109" s="62"/>
      <c r="HMV109" s="75"/>
      <c r="HMW109" s="76"/>
      <c r="HMX109" s="216"/>
      <c r="HMY109" s="75"/>
      <c r="HMZ109" s="75"/>
      <c r="HNA109" s="204"/>
      <c r="HNB109" s="205"/>
      <c r="HNC109" s="72"/>
      <c r="HND109" s="70"/>
      <c r="HNE109" s="73"/>
      <c r="HNF109" s="74"/>
      <c r="HNG109" s="74"/>
      <c r="HNH109" s="62"/>
      <c r="HNI109" s="75"/>
      <c r="HNJ109" s="76"/>
      <c r="HNK109" s="216"/>
      <c r="HNL109" s="75"/>
      <c r="HNM109" s="75"/>
      <c r="HNN109" s="204"/>
      <c r="HNO109" s="205"/>
      <c r="HNP109" s="72"/>
      <c r="HNQ109" s="70"/>
      <c r="HNR109" s="73"/>
      <c r="HNS109" s="74"/>
      <c r="HNT109" s="74"/>
      <c r="HNU109" s="62"/>
      <c r="HNV109" s="75"/>
      <c r="HNW109" s="76"/>
      <c r="HNX109" s="216"/>
      <c r="HNY109" s="75"/>
      <c r="HNZ109" s="75"/>
      <c r="HOA109" s="204"/>
      <c r="HOB109" s="205"/>
      <c r="HOC109" s="72"/>
      <c r="HOD109" s="70"/>
      <c r="HOE109" s="73"/>
      <c r="HOF109" s="74"/>
      <c r="HOG109" s="74"/>
      <c r="HOH109" s="62"/>
      <c r="HOI109" s="75"/>
      <c r="HOJ109" s="76"/>
      <c r="HOK109" s="216"/>
      <c r="HOL109" s="75"/>
      <c r="HOM109" s="75"/>
      <c r="HON109" s="204"/>
      <c r="HOO109" s="205"/>
      <c r="HOP109" s="72"/>
      <c r="HOQ109" s="70"/>
      <c r="HOR109" s="73"/>
      <c r="HOS109" s="74"/>
      <c r="HOT109" s="74"/>
      <c r="HOU109" s="62"/>
      <c r="HOV109" s="75"/>
      <c r="HOW109" s="76"/>
      <c r="HOX109" s="216"/>
      <c r="HOY109" s="75"/>
      <c r="HOZ109" s="75"/>
      <c r="HPA109" s="204"/>
      <c r="HPB109" s="205"/>
      <c r="HPC109" s="72"/>
      <c r="HPD109" s="70"/>
      <c r="HPE109" s="73"/>
      <c r="HPF109" s="74"/>
      <c r="HPG109" s="74"/>
      <c r="HPH109" s="62"/>
      <c r="HPI109" s="75"/>
      <c r="HPJ109" s="76"/>
      <c r="HPK109" s="216"/>
      <c r="HPL109" s="75"/>
      <c r="HPM109" s="75"/>
      <c r="HPN109" s="204"/>
      <c r="HPO109" s="205"/>
      <c r="HPP109" s="72"/>
      <c r="HPQ109" s="70"/>
      <c r="HPR109" s="73"/>
      <c r="HPS109" s="74"/>
      <c r="HPT109" s="74"/>
      <c r="HPU109" s="62"/>
      <c r="HPV109" s="75"/>
      <c r="HPW109" s="76"/>
      <c r="HPX109" s="216"/>
      <c r="HPY109" s="75"/>
      <c r="HPZ109" s="75"/>
      <c r="HQA109" s="204"/>
      <c r="HQB109" s="205"/>
      <c r="HQC109" s="72"/>
      <c r="HQD109" s="70"/>
      <c r="HQE109" s="73"/>
      <c r="HQF109" s="74"/>
      <c r="HQG109" s="74"/>
      <c r="HQH109" s="62"/>
      <c r="HQI109" s="75"/>
      <c r="HQJ109" s="76"/>
      <c r="HQK109" s="216"/>
      <c r="HQL109" s="75"/>
      <c r="HQM109" s="75"/>
      <c r="HQN109" s="204"/>
      <c r="HQO109" s="205"/>
      <c r="HQP109" s="72"/>
      <c r="HQQ109" s="70"/>
      <c r="HQR109" s="73"/>
      <c r="HQS109" s="74"/>
      <c r="HQT109" s="74"/>
      <c r="HQU109" s="62"/>
      <c r="HQV109" s="75"/>
      <c r="HQW109" s="76"/>
      <c r="HQX109" s="216"/>
      <c r="HQY109" s="75"/>
      <c r="HQZ109" s="75"/>
      <c r="HRA109" s="204"/>
      <c r="HRB109" s="205"/>
      <c r="HRC109" s="72"/>
      <c r="HRD109" s="70"/>
      <c r="HRE109" s="73"/>
      <c r="HRF109" s="74"/>
      <c r="HRG109" s="74"/>
      <c r="HRH109" s="62"/>
      <c r="HRI109" s="75"/>
      <c r="HRJ109" s="76"/>
      <c r="HRK109" s="216"/>
      <c r="HRL109" s="75"/>
      <c r="HRM109" s="75"/>
      <c r="HRN109" s="204"/>
      <c r="HRO109" s="205"/>
      <c r="HRP109" s="72"/>
      <c r="HRQ109" s="70"/>
      <c r="HRR109" s="73"/>
      <c r="HRS109" s="74"/>
      <c r="HRT109" s="74"/>
      <c r="HRU109" s="62"/>
      <c r="HRV109" s="75"/>
      <c r="HRW109" s="76"/>
      <c r="HRX109" s="216"/>
      <c r="HRY109" s="75"/>
      <c r="HRZ109" s="75"/>
      <c r="HSA109" s="204"/>
      <c r="HSB109" s="205"/>
      <c r="HSC109" s="72"/>
      <c r="HSD109" s="70"/>
      <c r="HSE109" s="73"/>
      <c r="HSF109" s="74"/>
      <c r="HSG109" s="74"/>
      <c r="HSH109" s="62"/>
      <c r="HSI109" s="75"/>
      <c r="HSJ109" s="76"/>
      <c r="HSK109" s="216"/>
      <c r="HSL109" s="75"/>
      <c r="HSM109" s="75"/>
      <c r="HSN109" s="204"/>
      <c r="HSO109" s="205"/>
      <c r="HSP109" s="72"/>
      <c r="HSQ109" s="70"/>
      <c r="HSR109" s="73"/>
      <c r="HSS109" s="74"/>
      <c r="HST109" s="74"/>
      <c r="HSU109" s="62"/>
      <c r="HSV109" s="75"/>
      <c r="HSW109" s="76"/>
      <c r="HSX109" s="216"/>
      <c r="HSY109" s="75"/>
      <c r="HSZ109" s="75"/>
      <c r="HTA109" s="204"/>
      <c r="HTB109" s="205"/>
      <c r="HTC109" s="72"/>
      <c r="HTD109" s="70"/>
      <c r="HTE109" s="73"/>
      <c r="HTF109" s="74"/>
      <c r="HTG109" s="74"/>
      <c r="HTH109" s="62"/>
      <c r="HTI109" s="75"/>
      <c r="HTJ109" s="76"/>
      <c r="HTK109" s="216"/>
      <c r="HTL109" s="75"/>
      <c r="HTM109" s="75"/>
      <c r="HTN109" s="204"/>
      <c r="HTO109" s="205"/>
      <c r="HTP109" s="72"/>
      <c r="HTQ109" s="70"/>
      <c r="HTR109" s="73"/>
      <c r="HTS109" s="74"/>
      <c r="HTT109" s="74"/>
      <c r="HTU109" s="62"/>
      <c r="HTV109" s="75"/>
      <c r="HTW109" s="76"/>
      <c r="HTX109" s="216"/>
      <c r="HTY109" s="75"/>
      <c r="HTZ109" s="75"/>
      <c r="HUA109" s="204"/>
      <c r="HUB109" s="205"/>
      <c r="HUC109" s="72"/>
      <c r="HUD109" s="70"/>
      <c r="HUE109" s="73"/>
      <c r="HUF109" s="74"/>
      <c r="HUG109" s="74"/>
      <c r="HUH109" s="62"/>
      <c r="HUI109" s="75"/>
      <c r="HUJ109" s="76"/>
      <c r="HUK109" s="216"/>
      <c r="HUL109" s="75"/>
      <c r="HUM109" s="75"/>
      <c r="HUN109" s="204"/>
      <c r="HUO109" s="205"/>
      <c r="HUP109" s="72"/>
      <c r="HUQ109" s="70"/>
      <c r="HUR109" s="73"/>
      <c r="HUS109" s="74"/>
      <c r="HUT109" s="74"/>
      <c r="HUU109" s="62"/>
      <c r="HUV109" s="75"/>
      <c r="HUW109" s="76"/>
      <c r="HUX109" s="216"/>
      <c r="HUY109" s="75"/>
      <c r="HUZ109" s="75"/>
      <c r="HVA109" s="204"/>
      <c r="HVB109" s="205"/>
      <c r="HVC109" s="72"/>
      <c r="HVD109" s="70"/>
      <c r="HVE109" s="73"/>
      <c r="HVF109" s="74"/>
      <c r="HVG109" s="74"/>
      <c r="HVH109" s="62"/>
      <c r="HVI109" s="75"/>
      <c r="HVJ109" s="76"/>
      <c r="HVK109" s="216"/>
      <c r="HVL109" s="75"/>
      <c r="HVM109" s="75"/>
      <c r="HVN109" s="204"/>
      <c r="HVO109" s="205"/>
      <c r="HVP109" s="72"/>
      <c r="HVQ109" s="70"/>
      <c r="HVR109" s="73"/>
      <c r="HVS109" s="74"/>
      <c r="HVT109" s="74"/>
      <c r="HVU109" s="62"/>
      <c r="HVV109" s="75"/>
      <c r="HVW109" s="76"/>
      <c r="HVX109" s="216"/>
      <c r="HVY109" s="75"/>
      <c r="HVZ109" s="75"/>
      <c r="HWA109" s="204"/>
      <c r="HWB109" s="205"/>
      <c r="HWC109" s="72"/>
      <c r="HWD109" s="70"/>
      <c r="HWE109" s="73"/>
      <c r="HWF109" s="74"/>
      <c r="HWG109" s="74"/>
      <c r="HWH109" s="62"/>
      <c r="HWI109" s="75"/>
      <c r="HWJ109" s="76"/>
      <c r="HWK109" s="216"/>
      <c r="HWL109" s="75"/>
      <c r="HWM109" s="75"/>
      <c r="HWN109" s="204"/>
      <c r="HWO109" s="205"/>
      <c r="HWP109" s="72"/>
      <c r="HWQ109" s="70"/>
      <c r="HWR109" s="73"/>
      <c r="HWS109" s="74"/>
      <c r="HWT109" s="74"/>
      <c r="HWU109" s="62"/>
      <c r="HWV109" s="75"/>
      <c r="HWW109" s="76"/>
      <c r="HWX109" s="216"/>
      <c r="HWY109" s="75"/>
      <c r="HWZ109" s="75"/>
      <c r="HXA109" s="204"/>
      <c r="HXB109" s="205"/>
      <c r="HXC109" s="72"/>
      <c r="HXD109" s="70"/>
      <c r="HXE109" s="73"/>
      <c r="HXF109" s="74"/>
      <c r="HXG109" s="74"/>
      <c r="HXH109" s="62"/>
      <c r="HXI109" s="75"/>
      <c r="HXJ109" s="76"/>
      <c r="HXK109" s="216"/>
      <c r="HXL109" s="75"/>
      <c r="HXM109" s="75"/>
      <c r="HXN109" s="204"/>
      <c r="HXO109" s="205"/>
      <c r="HXP109" s="72"/>
      <c r="HXQ109" s="70"/>
      <c r="HXR109" s="73"/>
      <c r="HXS109" s="74"/>
      <c r="HXT109" s="74"/>
      <c r="HXU109" s="62"/>
      <c r="HXV109" s="75"/>
      <c r="HXW109" s="76"/>
      <c r="HXX109" s="216"/>
      <c r="HXY109" s="75"/>
      <c r="HXZ109" s="75"/>
      <c r="HYA109" s="204"/>
      <c r="HYB109" s="205"/>
      <c r="HYC109" s="72"/>
      <c r="HYD109" s="70"/>
      <c r="HYE109" s="73"/>
      <c r="HYF109" s="74"/>
      <c r="HYG109" s="74"/>
      <c r="HYH109" s="62"/>
      <c r="HYI109" s="75"/>
      <c r="HYJ109" s="76"/>
      <c r="HYK109" s="216"/>
      <c r="HYL109" s="75"/>
      <c r="HYM109" s="75"/>
      <c r="HYN109" s="204"/>
      <c r="HYO109" s="205"/>
      <c r="HYP109" s="72"/>
      <c r="HYQ109" s="70"/>
      <c r="HYR109" s="73"/>
      <c r="HYS109" s="74"/>
      <c r="HYT109" s="74"/>
      <c r="HYU109" s="62"/>
      <c r="HYV109" s="75"/>
      <c r="HYW109" s="76"/>
      <c r="HYX109" s="216"/>
      <c r="HYY109" s="75"/>
      <c r="HYZ109" s="75"/>
      <c r="HZA109" s="204"/>
      <c r="HZB109" s="205"/>
      <c r="HZC109" s="72"/>
      <c r="HZD109" s="70"/>
      <c r="HZE109" s="73"/>
      <c r="HZF109" s="74"/>
      <c r="HZG109" s="74"/>
      <c r="HZH109" s="62"/>
      <c r="HZI109" s="75"/>
      <c r="HZJ109" s="76"/>
      <c r="HZK109" s="216"/>
      <c r="HZL109" s="75"/>
      <c r="HZM109" s="75"/>
      <c r="HZN109" s="204"/>
      <c r="HZO109" s="205"/>
      <c r="HZP109" s="72"/>
      <c r="HZQ109" s="70"/>
      <c r="HZR109" s="73"/>
      <c r="HZS109" s="74"/>
      <c r="HZT109" s="74"/>
      <c r="HZU109" s="62"/>
      <c r="HZV109" s="75"/>
      <c r="HZW109" s="76"/>
      <c r="HZX109" s="216"/>
      <c r="HZY109" s="75"/>
      <c r="HZZ109" s="75"/>
      <c r="IAA109" s="204"/>
      <c r="IAB109" s="205"/>
      <c r="IAC109" s="72"/>
      <c r="IAD109" s="70"/>
      <c r="IAE109" s="73"/>
      <c r="IAF109" s="74"/>
      <c r="IAG109" s="74"/>
      <c r="IAH109" s="62"/>
      <c r="IAI109" s="75"/>
      <c r="IAJ109" s="76"/>
      <c r="IAK109" s="216"/>
      <c r="IAL109" s="75"/>
      <c r="IAM109" s="75"/>
      <c r="IAN109" s="204"/>
      <c r="IAO109" s="205"/>
      <c r="IAP109" s="72"/>
      <c r="IAQ109" s="70"/>
      <c r="IAR109" s="73"/>
      <c r="IAS109" s="74"/>
      <c r="IAT109" s="74"/>
      <c r="IAU109" s="62"/>
      <c r="IAV109" s="75"/>
      <c r="IAW109" s="76"/>
      <c r="IAX109" s="216"/>
      <c r="IAY109" s="75"/>
      <c r="IAZ109" s="75"/>
      <c r="IBA109" s="204"/>
      <c r="IBB109" s="205"/>
      <c r="IBC109" s="72"/>
      <c r="IBD109" s="70"/>
      <c r="IBE109" s="73"/>
      <c r="IBF109" s="74"/>
      <c r="IBG109" s="74"/>
      <c r="IBH109" s="62"/>
      <c r="IBI109" s="75"/>
      <c r="IBJ109" s="76"/>
      <c r="IBK109" s="216"/>
      <c r="IBL109" s="75"/>
      <c r="IBM109" s="75"/>
      <c r="IBN109" s="204"/>
      <c r="IBO109" s="205"/>
      <c r="IBP109" s="72"/>
      <c r="IBQ109" s="70"/>
      <c r="IBR109" s="73"/>
      <c r="IBS109" s="74"/>
      <c r="IBT109" s="74"/>
      <c r="IBU109" s="62"/>
      <c r="IBV109" s="75"/>
      <c r="IBW109" s="76"/>
      <c r="IBX109" s="216"/>
      <c r="IBY109" s="75"/>
      <c r="IBZ109" s="75"/>
      <c r="ICA109" s="204"/>
      <c r="ICB109" s="205"/>
      <c r="ICC109" s="72"/>
      <c r="ICD109" s="70"/>
      <c r="ICE109" s="73"/>
      <c r="ICF109" s="74"/>
      <c r="ICG109" s="74"/>
      <c r="ICH109" s="62"/>
      <c r="ICI109" s="75"/>
      <c r="ICJ109" s="76"/>
      <c r="ICK109" s="216"/>
      <c r="ICL109" s="75"/>
      <c r="ICM109" s="75"/>
      <c r="ICN109" s="204"/>
      <c r="ICO109" s="205"/>
      <c r="ICP109" s="72"/>
      <c r="ICQ109" s="70"/>
      <c r="ICR109" s="73"/>
      <c r="ICS109" s="74"/>
      <c r="ICT109" s="74"/>
      <c r="ICU109" s="62"/>
      <c r="ICV109" s="75"/>
      <c r="ICW109" s="76"/>
      <c r="ICX109" s="216"/>
      <c r="ICY109" s="75"/>
      <c r="ICZ109" s="75"/>
      <c r="IDA109" s="204"/>
      <c r="IDB109" s="205"/>
      <c r="IDC109" s="72"/>
      <c r="IDD109" s="70"/>
      <c r="IDE109" s="73"/>
      <c r="IDF109" s="74"/>
      <c r="IDG109" s="74"/>
      <c r="IDH109" s="62"/>
      <c r="IDI109" s="75"/>
      <c r="IDJ109" s="76"/>
      <c r="IDK109" s="216"/>
      <c r="IDL109" s="75"/>
      <c r="IDM109" s="75"/>
      <c r="IDN109" s="204"/>
      <c r="IDO109" s="205"/>
      <c r="IDP109" s="72"/>
      <c r="IDQ109" s="70"/>
      <c r="IDR109" s="73"/>
      <c r="IDS109" s="74"/>
      <c r="IDT109" s="74"/>
      <c r="IDU109" s="62"/>
      <c r="IDV109" s="75"/>
      <c r="IDW109" s="76"/>
      <c r="IDX109" s="216"/>
      <c r="IDY109" s="75"/>
      <c r="IDZ109" s="75"/>
      <c r="IEA109" s="204"/>
      <c r="IEB109" s="205"/>
      <c r="IEC109" s="72"/>
      <c r="IED109" s="70"/>
      <c r="IEE109" s="73"/>
      <c r="IEF109" s="74"/>
      <c r="IEG109" s="74"/>
      <c r="IEH109" s="62"/>
      <c r="IEI109" s="75"/>
      <c r="IEJ109" s="76"/>
      <c r="IEK109" s="216"/>
      <c r="IEL109" s="75"/>
      <c r="IEM109" s="75"/>
      <c r="IEN109" s="204"/>
      <c r="IEO109" s="205"/>
      <c r="IEP109" s="72"/>
      <c r="IEQ109" s="70"/>
      <c r="IER109" s="73"/>
      <c r="IES109" s="74"/>
      <c r="IET109" s="74"/>
      <c r="IEU109" s="62"/>
      <c r="IEV109" s="75"/>
      <c r="IEW109" s="76"/>
      <c r="IEX109" s="216"/>
      <c r="IEY109" s="75"/>
      <c r="IEZ109" s="75"/>
      <c r="IFA109" s="204"/>
      <c r="IFB109" s="205"/>
      <c r="IFC109" s="72"/>
      <c r="IFD109" s="70"/>
      <c r="IFE109" s="73"/>
      <c r="IFF109" s="74"/>
      <c r="IFG109" s="74"/>
      <c r="IFH109" s="62"/>
      <c r="IFI109" s="75"/>
      <c r="IFJ109" s="76"/>
      <c r="IFK109" s="216"/>
      <c r="IFL109" s="75"/>
      <c r="IFM109" s="75"/>
      <c r="IFN109" s="204"/>
      <c r="IFO109" s="205"/>
      <c r="IFP109" s="72"/>
      <c r="IFQ109" s="70"/>
      <c r="IFR109" s="73"/>
      <c r="IFS109" s="74"/>
      <c r="IFT109" s="74"/>
      <c r="IFU109" s="62"/>
      <c r="IFV109" s="75"/>
      <c r="IFW109" s="76"/>
      <c r="IFX109" s="216"/>
      <c r="IFY109" s="75"/>
      <c r="IFZ109" s="75"/>
      <c r="IGA109" s="204"/>
      <c r="IGB109" s="205"/>
      <c r="IGC109" s="72"/>
      <c r="IGD109" s="70"/>
      <c r="IGE109" s="73"/>
      <c r="IGF109" s="74"/>
      <c r="IGG109" s="74"/>
      <c r="IGH109" s="62"/>
      <c r="IGI109" s="75"/>
      <c r="IGJ109" s="76"/>
      <c r="IGK109" s="216"/>
      <c r="IGL109" s="75"/>
      <c r="IGM109" s="75"/>
      <c r="IGN109" s="204"/>
      <c r="IGO109" s="205"/>
      <c r="IGP109" s="72"/>
      <c r="IGQ109" s="70"/>
      <c r="IGR109" s="73"/>
      <c r="IGS109" s="74"/>
      <c r="IGT109" s="74"/>
      <c r="IGU109" s="62"/>
      <c r="IGV109" s="75"/>
      <c r="IGW109" s="76"/>
      <c r="IGX109" s="216"/>
      <c r="IGY109" s="75"/>
      <c r="IGZ109" s="75"/>
      <c r="IHA109" s="204"/>
      <c r="IHB109" s="205"/>
      <c r="IHC109" s="72"/>
      <c r="IHD109" s="70"/>
      <c r="IHE109" s="73"/>
      <c r="IHF109" s="74"/>
      <c r="IHG109" s="74"/>
      <c r="IHH109" s="62"/>
      <c r="IHI109" s="75"/>
      <c r="IHJ109" s="76"/>
      <c r="IHK109" s="216"/>
      <c r="IHL109" s="75"/>
      <c r="IHM109" s="75"/>
      <c r="IHN109" s="204"/>
      <c r="IHO109" s="205"/>
      <c r="IHP109" s="72"/>
      <c r="IHQ109" s="70"/>
      <c r="IHR109" s="73"/>
      <c r="IHS109" s="74"/>
      <c r="IHT109" s="74"/>
      <c r="IHU109" s="62"/>
      <c r="IHV109" s="75"/>
      <c r="IHW109" s="76"/>
      <c r="IHX109" s="216"/>
      <c r="IHY109" s="75"/>
      <c r="IHZ109" s="75"/>
      <c r="IIA109" s="204"/>
      <c r="IIB109" s="205"/>
      <c r="IIC109" s="72"/>
      <c r="IID109" s="70"/>
      <c r="IIE109" s="73"/>
      <c r="IIF109" s="74"/>
      <c r="IIG109" s="74"/>
      <c r="IIH109" s="62"/>
      <c r="III109" s="75"/>
      <c r="IIJ109" s="76"/>
      <c r="IIK109" s="216"/>
      <c r="IIL109" s="75"/>
      <c r="IIM109" s="75"/>
      <c r="IIN109" s="204"/>
      <c r="IIO109" s="205"/>
      <c r="IIP109" s="72"/>
      <c r="IIQ109" s="70"/>
      <c r="IIR109" s="73"/>
      <c r="IIS109" s="74"/>
      <c r="IIT109" s="74"/>
      <c r="IIU109" s="62"/>
      <c r="IIV109" s="75"/>
      <c r="IIW109" s="76"/>
      <c r="IIX109" s="216"/>
      <c r="IIY109" s="75"/>
      <c r="IIZ109" s="75"/>
      <c r="IJA109" s="204"/>
      <c r="IJB109" s="205"/>
      <c r="IJC109" s="72"/>
      <c r="IJD109" s="70"/>
      <c r="IJE109" s="73"/>
      <c r="IJF109" s="74"/>
      <c r="IJG109" s="74"/>
      <c r="IJH109" s="62"/>
      <c r="IJI109" s="75"/>
      <c r="IJJ109" s="76"/>
      <c r="IJK109" s="216"/>
      <c r="IJL109" s="75"/>
      <c r="IJM109" s="75"/>
      <c r="IJN109" s="204"/>
      <c r="IJO109" s="205"/>
      <c r="IJP109" s="72"/>
      <c r="IJQ109" s="70"/>
      <c r="IJR109" s="73"/>
      <c r="IJS109" s="74"/>
      <c r="IJT109" s="74"/>
      <c r="IJU109" s="62"/>
      <c r="IJV109" s="75"/>
      <c r="IJW109" s="76"/>
      <c r="IJX109" s="216"/>
      <c r="IJY109" s="75"/>
      <c r="IJZ109" s="75"/>
      <c r="IKA109" s="204"/>
      <c r="IKB109" s="205"/>
      <c r="IKC109" s="72"/>
      <c r="IKD109" s="70"/>
      <c r="IKE109" s="73"/>
      <c r="IKF109" s="74"/>
      <c r="IKG109" s="74"/>
      <c r="IKH109" s="62"/>
      <c r="IKI109" s="75"/>
      <c r="IKJ109" s="76"/>
      <c r="IKK109" s="216"/>
      <c r="IKL109" s="75"/>
      <c r="IKM109" s="75"/>
      <c r="IKN109" s="204"/>
      <c r="IKO109" s="205"/>
      <c r="IKP109" s="72"/>
      <c r="IKQ109" s="70"/>
      <c r="IKR109" s="73"/>
      <c r="IKS109" s="74"/>
      <c r="IKT109" s="74"/>
      <c r="IKU109" s="62"/>
      <c r="IKV109" s="75"/>
      <c r="IKW109" s="76"/>
      <c r="IKX109" s="216"/>
      <c r="IKY109" s="75"/>
      <c r="IKZ109" s="75"/>
      <c r="ILA109" s="204"/>
      <c r="ILB109" s="205"/>
      <c r="ILC109" s="72"/>
      <c r="ILD109" s="70"/>
      <c r="ILE109" s="73"/>
      <c r="ILF109" s="74"/>
      <c r="ILG109" s="74"/>
      <c r="ILH109" s="62"/>
      <c r="ILI109" s="75"/>
      <c r="ILJ109" s="76"/>
      <c r="ILK109" s="216"/>
      <c r="ILL109" s="75"/>
      <c r="ILM109" s="75"/>
      <c r="ILN109" s="204"/>
      <c r="ILO109" s="205"/>
      <c r="ILP109" s="72"/>
      <c r="ILQ109" s="70"/>
      <c r="ILR109" s="73"/>
      <c r="ILS109" s="74"/>
      <c r="ILT109" s="74"/>
      <c r="ILU109" s="62"/>
      <c r="ILV109" s="75"/>
      <c r="ILW109" s="76"/>
      <c r="ILX109" s="216"/>
      <c r="ILY109" s="75"/>
      <c r="ILZ109" s="75"/>
      <c r="IMA109" s="204"/>
      <c r="IMB109" s="205"/>
      <c r="IMC109" s="72"/>
      <c r="IMD109" s="70"/>
      <c r="IME109" s="73"/>
      <c r="IMF109" s="74"/>
      <c r="IMG109" s="74"/>
      <c r="IMH109" s="62"/>
      <c r="IMI109" s="75"/>
      <c r="IMJ109" s="76"/>
      <c r="IMK109" s="216"/>
      <c r="IML109" s="75"/>
      <c r="IMM109" s="75"/>
      <c r="IMN109" s="204"/>
      <c r="IMO109" s="205"/>
      <c r="IMP109" s="72"/>
      <c r="IMQ109" s="70"/>
      <c r="IMR109" s="73"/>
      <c r="IMS109" s="74"/>
      <c r="IMT109" s="74"/>
      <c r="IMU109" s="62"/>
      <c r="IMV109" s="75"/>
      <c r="IMW109" s="76"/>
      <c r="IMX109" s="216"/>
      <c r="IMY109" s="75"/>
      <c r="IMZ109" s="75"/>
      <c r="INA109" s="204"/>
      <c r="INB109" s="205"/>
      <c r="INC109" s="72"/>
      <c r="IND109" s="70"/>
      <c r="INE109" s="73"/>
      <c r="INF109" s="74"/>
      <c r="ING109" s="74"/>
      <c r="INH109" s="62"/>
      <c r="INI109" s="75"/>
      <c r="INJ109" s="76"/>
      <c r="INK109" s="216"/>
      <c r="INL109" s="75"/>
      <c r="INM109" s="75"/>
      <c r="INN109" s="204"/>
      <c r="INO109" s="205"/>
      <c r="INP109" s="72"/>
      <c r="INQ109" s="70"/>
      <c r="INR109" s="73"/>
      <c r="INS109" s="74"/>
      <c r="INT109" s="74"/>
      <c r="INU109" s="62"/>
      <c r="INV109" s="75"/>
      <c r="INW109" s="76"/>
      <c r="INX109" s="216"/>
      <c r="INY109" s="75"/>
      <c r="INZ109" s="75"/>
      <c r="IOA109" s="204"/>
      <c r="IOB109" s="205"/>
      <c r="IOC109" s="72"/>
      <c r="IOD109" s="70"/>
      <c r="IOE109" s="73"/>
      <c r="IOF109" s="74"/>
      <c r="IOG109" s="74"/>
      <c r="IOH109" s="62"/>
      <c r="IOI109" s="75"/>
      <c r="IOJ109" s="76"/>
      <c r="IOK109" s="216"/>
      <c r="IOL109" s="75"/>
      <c r="IOM109" s="75"/>
      <c r="ION109" s="204"/>
      <c r="IOO109" s="205"/>
      <c r="IOP109" s="72"/>
      <c r="IOQ109" s="70"/>
      <c r="IOR109" s="73"/>
      <c r="IOS109" s="74"/>
      <c r="IOT109" s="74"/>
      <c r="IOU109" s="62"/>
      <c r="IOV109" s="75"/>
      <c r="IOW109" s="76"/>
      <c r="IOX109" s="216"/>
      <c r="IOY109" s="75"/>
      <c r="IOZ109" s="75"/>
      <c r="IPA109" s="204"/>
      <c r="IPB109" s="205"/>
      <c r="IPC109" s="72"/>
      <c r="IPD109" s="70"/>
      <c r="IPE109" s="73"/>
      <c r="IPF109" s="74"/>
      <c r="IPG109" s="74"/>
      <c r="IPH109" s="62"/>
      <c r="IPI109" s="75"/>
      <c r="IPJ109" s="76"/>
      <c r="IPK109" s="216"/>
      <c r="IPL109" s="75"/>
      <c r="IPM109" s="75"/>
      <c r="IPN109" s="204"/>
      <c r="IPO109" s="205"/>
      <c r="IPP109" s="72"/>
      <c r="IPQ109" s="70"/>
      <c r="IPR109" s="73"/>
      <c r="IPS109" s="74"/>
      <c r="IPT109" s="74"/>
      <c r="IPU109" s="62"/>
      <c r="IPV109" s="75"/>
      <c r="IPW109" s="76"/>
      <c r="IPX109" s="216"/>
      <c r="IPY109" s="75"/>
      <c r="IPZ109" s="75"/>
      <c r="IQA109" s="204"/>
      <c r="IQB109" s="205"/>
      <c r="IQC109" s="72"/>
      <c r="IQD109" s="70"/>
      <c r="IQE109" s="73"/>
      <c r="IQF109" s="74"/>
      <c r="IQG109" s="74"/>
      <c r="IQH109" s="62"/>
      <c r="IQI109" s="75"/>
      <c r="IQJ109" s="76"/>
      <c r="IQK109" s="216"/>
      <c r="IQL109" s="75"/>
      <c r="IQM109" s="75"/>
      <c r="IQN109" s="204"/>
      <c r="IQO109" s="205"/>
      <c r="IQP109" s="72"/>
      <c r="IQQ109" s="70"/>
      <c r="IQR109" s="73"/>
      <c r="IQS109" s="74"/>
      <c r="IQT109" s="74"/>
      <c r="IQU109" s="62"/>
      <c r="IQV109" s="75"/>
      <c r="IQW109" s="76"/>
      <c r="IQX109" s="216"/>
      <c r="IQY109" s="75"/>
      <c r="IQZ109" s="75"/>
      <c r="IRA109" s="204"/>
      <c r="IRB109" s="205"/>
      <c r="IRC109" s="72"/>
      <c r="IRD109" s="70"/>
      <c r="IRE109" s="73"/>
      <c r="IRF109" s="74"/>
      <c r="IRG109" s="74"/>
      <c r="IRH109" s="62"/>
      <c r="IRI109" s="75"/>
      <c r="IRJ109" s="76"/>
      <c r="IRK109" s="216"/>
      <c r="IRL109" s="75"/>
      <c r="IRM109" s="75"/>
      <c r="IRN109" s="204"/>
      <c r="IRO109" s="205"/>
      <c r="IRP109" s="72"/>
      <c r="IRQ109" s="70"/>
      <c r="IRR109" s="73"/>
      <c r="IRS109" s="74"/>
      <c r="IRT109" s="74"/>
      <c r="IRU109" s="62"/>
      <c r="IRV109" s="75"/>
      <c r="IRW109" s="76"/>
      <c r="IRX109" s="216"/>
      <c r="IRY109" s="75"/>
      <c r="IRZ109" s="75"/>
      <c r="ISA109" s="204"/>
      <c r="ISB109" s="205"/>
      <c r="ISC109" s="72"/>
      <c r="ISD109" s="70"/>
      <c r="ISE109" s="73"/>
      <c r="ISF109" s="74"/>
      <c r="ISG109" s="74"/>
      <c r="ISH109" s="62"/>
      <c r="ISI109" s="75"/>
      <c r="ISJ109" s="76"/>
      <c r="ISK109" s="216"/>
      <c r="ISL109" s="75"/>
      <c r="ISM109" s="75"/>
      <c r="ISN109" s="204"/>
      <c r="ISO109" s="205"/>
      <c r="ISP109" s="72"/>
      <c r="ISQ109" s="70"/>
      <c r="ISR109" s="73"/>
      <c r="ISS109" s="74"/>
      <c r="IST109" s="74"/>
      <c r="ISU109" s="62"/>
      <c r="ISV109" s="75"/>
      <c r="ISW109" s="76"/>
      <c r="ISX109" s="216"/>
      <c r="ISY109" s="75"/>
      <c r="ISZ109" s="75"/>
      <c r="ITA109" s="204"/>
      <c r="ITB109" s="205"/>
      <c r="ITC109" s="72"/>
      <c r="ITD109" s="70"/>
      <c r="ITE109" s="73"/>
      <c r="ITF109" s="74"/>
      <c r="ITG109" s="74"/>
      <c r="ITH109" s="62"/>
      <c r="ITI109" s="75"/>
      <c r="ITJ109" s="76"/>
      <c r="ITK109" s="216"/>
      <c r="ITL109" s="75"/>
      <c r="ITM109" s="75"/>
      <c r="ITN109" s="204"/>
      <c r="ITO109" s="205"/>
      <c r="ITP109" s="72"/>
      <c r="ITQ109" s="70"/>
      <c r="ITR109" s="73"/>
      <c r="ITS109" s="74"/>
      <c r="ITT109" s="74"/>
      <c r="ITU109" s="62"/>
      <c r="ITV109" s="75"/>
      <c r="ITW109" s="76"/>
      <c r="ITX109" s="216"/>
      <c r="ITY109" s="75"/>
      <c r="ITZ109" s="75"/>
      <c r="IUA109" s="204"/>
      <c r="IUB109" s="205"/>
      <c r="IUC109" s="72"/>
      <c r="IUD109" s="70"/>
      <c r="IUE109" s="73"/>
      <c r="IUF109" s="74"/>
      <c r="IUG109" s="74"/>
      <c r="IUH109" s="62"/>
      <c r="IUI109" s="75"/>
      <c r="IUJ109" s="76"/>
      <c r="IUK109" s="216"/>
      <c r="IUL109" s="75"/>
      <c r="IUM109" s="75"/>
      <c r="IUN109" s="204"/>
      <c r="IUO109" s="205"/>
      <c r="IUP109" s="72"/>
      <c r="IUQ109" s="70"/>
      <c r="IUR109" s="73"/>
      <c r="IUS109" s="74"/>
      <c r="IUT109" s="74"/>
      <c r="IUU109" s="62"/>
      <c r="IUV109" s="75"/>
      <c r="IUW109" s="76"/>
      <c r="IUX109" s="216"/>
      <c r="IUY109" s="75"/>
      <c r="IUZ109" s="75"/>
      <c r="IVA109" s="204"/>
      <c r="IVB109" s="205"/>
      <c r="IVC109" s="72"/>
      <c r="IVD109" s="70"/>
      <c r="IVE109" s="73"/>
      <c r="IVF109" s="74"/>
      <c r="IVG109" s="74"/>
      <c r="IVH109" s="62"/>
      <c r="IVI109" s="75"/>
      <c r="IVJ109" s="76"/>
      <c r="IVK109" s="216"/>
      <c r="IVL109" s="75"/>
      <c r="IVM109" s="75"/>
      <c r="IVN109" s="204"/>
      <c r="IVO109" s="205"/>
      <c r="IVP109" s="72"/>
      <c r="IVQ109" s="70"/>
      <c r="IVR109" s="73"/>
      <c r="IVS109" s="74"/>
      <c r="IVT109" s="74"/>
      <c r="IVU109" s="62"/>
      <c r="IVV109" s="75"/>
      <c r="IVW109" s="76"/>
      <c r="IVX109" s="216"/>
      <c r="IVY109" s="75"/>
      <c r="IVZ109" s="75"/>
      <c r="IWA109" s="204"/>
      <c r="IWB109" s="205"/>
      <c r="IWC109" s="72"/>
      <c r="IWD109" s="70"/>
      <c r="IWE109" s="73"/>
      <c r="IWF109" s="74"/>
      <c r="IWG109" s="74"/>
      <c r="IWH109" s="62"/>
      <c r="IWI109" s="75"/>
      <c r="IWJ109" s="76"/>
      <c r="IWK109" s="216"/>
      <c r="IWL109" s="75"/>
      <c r="IWM109" s="75"/>
      <c r="IWN109" s="204"/>
      <c r="IWO109" s="205"/>
      <c r="IWP109" s="72"/>
      <c r="IWQ109" s="70"/>
      <c r="IWR109" s="73"/>
      <c r="IWS109" s="74"/>
      <c r="IWT109" s="74"/>
      <c r="IWU109" s="62"/>
      <c r="IWV109" s="75"/>
      <c r="IWW109" s="76"/>
      <c r="IWX109" s="216"/>
      <c r="IWY109" s="75"/>
      <c r="IWZ109" s="75"/>
      <c r="IXA109" s="204"/>
      <c r="IXB109" s="205"/>
      <c r="IXC109" s="72"/>
      <c r="IXD109" s="70"/>
      <c r="IXE109" s="73"/>
      <c r="IXF109" s="74"/>
      <c r="IXG109" s="74"/>
      <c r="IXH109" s="62"/>
      <c r="IXI109" s="75"/>
      <c r="IXJ109" s="76"/>
      <c r="IXK109" s="216"/>
      <c r="IXL109" s="75"/>
      <c r="IXM109" s="75"/>
      <c r="IXN109" s="204"/>
      <c r="IXO109" s="205"/>
      <c r="IXP109" s="72"/>
      <c r="IXQ109" s="70"/>
      <c r="IXR109" s="73"/>
      <c r="IXS109" s="74"/>
      <c r="IXT109" s="74"/>
      <c r="IXU109" s="62"/>
      <c r="IXV109" s="75"/>
      <c r="IXW109" s="76"/>
      <c r="IXX109" s="216"/>
      <c r="IXY109" s="75"/>
      <c r="IXZ109" s="75"/>
      <c r="IYA109" s="204"/>
      <c r="IYB109" s="205"/>
      <c r="IYC109" s="72"/>
      <c r="IYD109" s="70"/>
      <c r="IYE109" s="73"/>
      <c r="IYF109" s="74"/>
      <c r="IYG109" s="74"/>
      <c r="IYH109" s="62"/>
      <c r="IYI109" s="75"/>
      <c r="IYJ109" s="76"/>
      <c r="IYK109" s="216"/>
      <c r="IYL109" s="75"/>
      <c r="IYM109" s="75"/>
      <c r="IYN109" s="204"/>
      <c r="IYO109" s="205"/>
      <c r="IYP109" s="72"/>
      <c r="IYQ109" s="70"/>
      <c r="IYR109" s="73"/>
      <c r="IYS109" s="74"/>
      <c r="IYT109" s="74"/>
      <c r="IYU109" s="62"/>
      <c r="IYV109" s="75"/>
      <c r="IYW109" s="76"/>
      <c r="IYX109" s="216"/>
      <c r="IYY109" s="75"/>
      <c r="IYZ109" s="75"/>
      <c r="IZA109" s="204"/>
      <c r="IZB109" s="205"/>
      <c r="IZC109" s="72"/>
      <c r="IZD109" s="70"/>
      <c r="IZE109" s="73"/>
      <c r="IZF109" s="74"/>
      <c r="IZG109" s="74"/>
      <c r="IZH109" s="62"/>
      <c r="IZI109" s="75"/>
      <c r="IZJ109" s="76"/>
      <c r="IZK109" s="216"/>
      <c r="IZL109" s="75"/>
      <c r="IZM109" s="75"/>
      <c r="IZN109" s="204"/>
      <c r="IZO109" s="205"/>
      <c r="IZP109" s="72"/>
      <c r="IZQ109" s="70"/>
      <c r="IZR109" s="73"/>
      <c r="IZS109" s="74"/>
      <c r="IZT109" s="74"/>
      <c r="IZU109" s="62"/>
      <c r="IZV109" s="75"/>
      <c r="IZW109" s="76"/>
      <c r="IZX109" s="216"/>
      <c r="IZY109" s="75"/>
      <c r="IZZ109" s="75"/>
      <c r="JAA109" s="204"/>
      <c r="JAB109" s="205"/>
      <c r="JAC109" s="72"/>
      <c r="JAD109" s="70"/>
      <c r="JAE109" s="73"/>
      <c r="JAF109" s="74"/>
      <c r="JAG109" s="74"/>
      <c r="JAH109" s="62"/>
      <c r="JAI109" s="75"/>
      <c r="JAJ109" s="76"/>
      <c r="JAK109" s="216"/>
      <c r="JAL109" s="75"/>
      <c r="JAM109" s="75"/>
      <c r="JAN109" s="204"/>
      <c r="JAO109" s="205"/>
      <c r="JAP109" s="72"/>
      <c r="JAQ109" s="70"/>
      <c r="JAR109" s="73"/>
      <c r="JAS109" s="74"/>
      <c r="JAT109" s="74"/>
      <c r="JAU109" s="62"/>
      <c r="JAV109" s="75"/>
      <c r="JAW109" s="76"/>
      <c r="JAX109" s="216"/>
      <c r="JAY109" s="75"/>
      <c r="JAZ109" s="75"/>
      <c r="JBA109" s="204"/>
      <c r="JBB109" s="205"/>
      <c r="JBC109" s="72"/>
      <c r="JBD109" s="70"/>
      <c r="JBE109" s="73"/>
      <c r="JBF109" s="74"/>
      <c r="JBG109" s="74"/>
      <c r="JBH109" s="62"/>
      <c r="JBI109" s="75"/>
      <c r="JBJ109" s="76"/>
      <c r="JBK109" s="216"/>
      <c r="JBL109" s="75"/>
      <c r="JBM109" s="75"/>
      <c r="JBN109" s="204"/>
      <c r="JBO109" s="205"/>
      <c r="JBP109" s="72"/>
      <c r="JBQ109" s="70"/>
      <c r="JBR109" s="73"/>
      <c r="JBS109" s="74"/>
      <c r="JBT109" s="74"/>
      <c r="JBU109" s="62"/>
      <c r="JBV109" s="75"/>
      <c r="JBW109" s="76"/>
      <c r="JBX109" s="216"/>
      <c r="JBY109" s="75"/>
      <c r="JBZ109" s="75"/>
      <c r="JCA109" s="204"/>
      <c r="JCB109" s="205"/>
      <c r="JCC109" s="72"/>
      <c r="JCD109" s="70"/>
      <c r="JCE109" s="73"/>
      <c r="JCF109" s="74"/>
      <c r="JCG109" s="74"/>
      <c r="JCH109" s="62"/>
      <c r="JCI109" s="75"/>
      <c r="JCJ109" s="76"/>
      <c r="JCK109" s="216"/>
      <c r="JCL109" s="75"/>
      <c r="JCM109" s="75"/>
      <c r="JCN109" s="204"/>
      <c r="JCO109" s="205"/>
      <c r="JCP109" s="72"/>
      <c r="JCQ109" s="70"/>
      <c r="JCR109" s="73"/>
      <c r="JCS109" s="74"/>
      <c r="JCT109" s="74"/>
      <c r="JCU109" s="62"/>
      <c r="JCV109" s="75"/>
      <c r="JCW109" s="76"/>
      <c r="JCX109" s="216"/>
      <c r="JCY109" s="75"/>
      <c r="JCZ109" s="75"/>
      <c r="JDA109" s="204"/>
      <c r="JDB109" s="205"/>
      <c r="JDC109" s="72"/>
      <c r="JDD109" s="70"/>
      <c r="JDE109" s="73"/>
      <c r="JDF109" s="74"/>
      <c r="JDG109" s="74"/>
      <c r="JDH109" s="62"/>
      <c r="JDI109" s="75"/>
      <c r="JDJ109" s="76"/>
      <c r="JDK109" s="216"/>
      <c r="JDL109" s="75"/>
      <c r="JDM109" s="75"/>
      <c r="JDN109" s="204"/>
      <c r="JDO109" s="205"/>
      <c r="JDP109" s="72"/>
      <c r="JDQ109" s="70"/>
      <c r="JDR109" s="73"/>
      <c r="JDS109" s="74"/>
      <c r="JDT109" s="74"/>
      <c r="JDU109" s="62"/>
      <c r="JDV109" s="75"/>
      <c r="JDW109" s="76"/>
      <c r="JDX109" s="216"/>
      <c r="JDY109" s="75"/>
      <c r="JDZ109" s="75"/>
      <c r="JEA109" s="204"/>
      <c r="JEB109" s="205"/>
      <c r="JEC109" s="72"/>
      <c r="JED109" s="70"/>
      <c r="JEE109" s="73"/>
      <c r="JEF109" s="74"/>
      <c r="JEG109" s="74"/>
      <c r="JEH109" s="62"/>
      <c r="JEI109" s="75"/>
      <c r="JEJ109" s="76"/>
      <c r="JEK109" s="216"/>
      <c r="JEL109" s="75"/>
      <c r="JEM109" s="75"/>
      <c r="JEN109" s="204"/>
      <c r="JEO109" s="205"/>
      <c r="JEP109" s="72"/>
      <c r="JEQ109" s="70"/>
      <c r="JER109" s="73"/>
      <c r="JES109" s="74"/>
      <c r="JET109" s="74"/>
      <c r="JEU109" s="62"/>
      <c r="JEV109" s="75"/>
      <c r="JEW109" s="76"/>
      <c r="JEX109" s="216"/>
      <c r="JEY109" s="75"/>
      <c r="JEZ109" s="75"/>
      <c r="JFA109" s="204"/>
      <c r="JFB109" s="205"/>
      <c r="JFC109" s="72"/>
      <c r="JFD109" s="70"/>
      <c r="JFE109" s="73"/>
      <c r="JFF109" s="74"/>
      <c r="JFG109" s="74"/>
      <c r="JFH109" s="62"/>
      <c r="JFI109" s="75"/>
      <c r="JFJ109" s="76"/>
      <c r="JFK109" s="216"/>
      <c r="JFL109" s="75"/>
      <c r="JFM109" s="75"/>
      <c r="JFN109" s="204"/>
      <c r="JFO109" s="205"/>
      <c r="JFP109" s="72"/>
      <c r="JFQ109" s="70"/>
      <c r="JFR109" s="73"/>
      <c r="JFS109" s="74"/>
      <c r="JFT109" s="74"/>
      <c r="JFU109" s="62"/>
      <c r="JFV109" s="75"/>
      <c r="JFW109" s="76"/>
      <c r="JFX109" s="216"/>
      <c r="JFY109" s="75"/>
      <c r="JFZ109" s="75"/>
      <c r="JGA109" s="204"/>
      <c r="JGB109" s="205"/>
      <c r="JGC109" s="72"/>
      <c r="JGD109" s="70"/>
      <c r="JGE109" s="73"/>
      <c r="JGF109" s="74"/>
      <c r="JGG109" s="74"/>
      <c r="JGH109" s="62"/>
      <c r="JGI109" s="75"/>
      <c r="JGJ109" s="76"/>
      <c r="JGK109" s="216"/>
      <c r="JGL109" s="75"/>
      <c r="JGM109" s="75"/>
      <c r="JGN109" s="204"/>
      <c r="JGO109" s="205"/>
      <c r="JGP109" s="72"/>
      <c r="JGQ109" s="70"/>
      <c r="JGR109" s="73"/>
      <c r="JGS109" s="74"/>
      <c r="JGT109" s="74"/>
      <c r="JGU109" s="62"/>
      <c r="JGV109" s="75"/>
      <c r="JGW109" s="76"/>
      <c r="JGX109" s="216"/>
      <c r="JGY109" s="75"/>
      <c r="JGZ109" s="75"/>
      <c r="JHA109" s="204"/>
      <c r="JHB109" s="205"/>
      <c r="JHC109" s="72"/>
      <c r="JHD109" s="70"/>
      <c r="JHE109" s="73"/>
      <c r="JHF109" s="74"/>
      <c r="JHG109" s="74"/>
      <c r="JHH109" s="62"/>
      <c r="JHI109" s="75"/>
      <c r="JHJ109" s="76"/>
      <c r="JHK109" s="216"/>
      <c r="JHL109" s="75"/>
      <c r="JHM109" s="75"/>
      <c r="JHN109" s="204"/>
      <c r="JHO109" s="205"/>
      <c r="JHP109" s="72"/>
      <c r="JHQ109" s="70"/>
      <c r="JHR109" s="73"/>
      <c r="JHS109" s="74"/>
      <c r="JHT109" s="74"/>
      <c r="JHU109" s="62"/>
      <c r="JHV109" s="75"/>
      <c r="JHW109" s="76"/>
      <c r="JHX109" s="216"/>
      <c r="JHY109" s="75"/>
      <c r="JHZ109" s="75"/>
      <c r="JIA109" s="204"/>
      <c r="JIB109" s="205"/>
      <c r="JIC109" s="72"/>
      <c r="JID109" s="70"/>
      <c r="JIE109" s="73"/>
      <c r="JIF109" s="74"/>
      <c r="JIG109" s="74"/>
      <c r="JIH109" s="62"/>
      <c r="JII109" s="75"/>
      <c r="JIJ109" s="76"/>
      <c r="JIK109" s="216"/>
      <c r="JIL109" s="75"/>
      <c r="JIM109" s="75"/>
      <c r="JIN109" s="204"/>
      <c r="JIO109" s="205"/>
      <c r="JIP109" s="72"/>
      <c r="JIQ109" s="70"/>
      <c r="JIR109" s="73"/>
      <c r="JIS109" s="74"/>
      <c r="JIT109" s="74"/>
      <c r="JIU109" s="62"/>
      <c r="JIV109" s="75"/>
      <c r="JIW109" s="76"/>
      <c r="JIX109" s="216"/>
      <c r="JIY109" s="75"/>
      <c r="JIZ109" s="75"/>
      <c r="JJA109" s="204"/>
      <c r="JJB109" s="205"/>
      <c r="JJC109" s="72"/>
      <c r="JJD109" s="70"/>
      <c r="JJE109" s="73"/>
      <c r="JJF109" s="74"/>
      <c r="JJG109" s="74"/>
      <c r="JJH109" s="62"/>
      <c r="JJI109" s="75"/>
      <c r="JJJ109" s="76"/>
      <c r="JJK109" s="216"/>
      <c r="JJL109" s="75"/>
      <c r="JJM109" s="75"/>
      <c r="JJN109" s="204"/>
      <c r="JJO109" s="205"/>
      <c r="JJP109" s="72"/>
      <c r="JJQ109" s="70"/>
      <c r="JJR109" s="73"/>
      <c r="JJS109" s="74"/>
      <c r="JJT109" s="74"/>
      <c r="JJU109" s="62"/>
      <c r="JJV109" s="75"/>
      <c r="JJW109" s="76"/>
      <c r="JJX109" s="216"/>
      <c r="JJY109" s="75"/>
      <c r="JJZ109" s="75"/>
      <c r="JKA109" s="204"/>
      <c r="JKB109" s="205"/>
      <c r="JKC109" s="72"/>
      <c r="JKD109" s="70"/>
      <c r="JKE109" s="73"/>
      <c r="JKF109" s="74"/>
      <c r="JKG109" s="74"/>
      <c r="JKH109" s="62"/>
      <c r="JKI109" s="75"/>
      <c r="JKJ109" s="76"/>
      <c r="JKK109" s="216"/>
      <c r="JKL109" s="75"/>
      <c r="JKM109" s="75"/>
      <c r="JKN109" s="204"/>
      <c r="JKO109" s="205"/>
      <c r="JKP109" s="72"/>
      <c r="JKQ109" s="70"/>
      <c r="JKR109" s="73"/>
      <c r="JKS109" s="74"/>
      <c r="JKT109" s="74"/>
      <c r="JKU109" s="62"/>
      <c r="JKV109" s="75"/>
      <c r="JKW109" s="76"/>
      <c r="JKX109" s="216"/>
      <c r="JKY109" s="75"/>
      <c r="JKZ109" s="75"/>
      <c r="JLA109" s="204"/>
      <c r="JLB109" s="205"/>
      <c r="JLC109" s="72"/>
      <c r="JLD109" s="70"/>
      <c r="JLE109" s="73"/>
      <c r="JLF109" s="74"/>
      <c r="JLG109" s="74"/>
      <c r="JLH109" s="62"/>
      <c r="JLI109" s="75"/>
      <c r="JLJ109" s="76"/>
      <c r="JLK109" s="216"/>
      <c r="JLL109" s="75"/>
      <c r="JLM109" s="75"/>
      <c r="JLN109" s="204"/>
      <c r="JLO109" s="205"/>
      <c r="JLP109" s="72"/>
      <c r="JLQ109" s="70"/>
      <c r="JLR109" s="73"/>
      <c r="JLS109" s="74"/>
      <c r="JLT109" s="74"/>
      <c r="JLU109" s="62"/>
      <c r="JLV109" s="75"/>
      <c r="JLW109" s="76"/>
      <c r="JLX109" s="216"/>
      <c r="JLY109" s="75"/>
      <c r="JLZ109" s="75"/>
      <c r="JMA109" s="204"/>
      <c r="JMB109" s="205"/>
      <c r="JMC109" s="72"/>
      <c r="JMD109" s="70"/>
      <c r="JME109" s="73"/>
      <c r="JMF109" s="74"/>
      <c r="JMG109" s="74"/>
      <c r="JMH109" s="62"/>
      <c r="JMI109" s="75"/>
      <c r="JMJ109" s="76"/>
      <c r="JMK109" s="216"/>
      <c r="JML109" s="75"/>
      <c r="JMM109" s="75"/>
      <c r="JMN109" s="204"/>
      <c r="JMO109" s="205"/>
      <c r="JMP109" s="72"/>
      <c r="JMQ109" s="70"/>
      <c r="JMR109" s="73"/>
      <c r="JMS109" s="74"/>
      <c r="JMT109" s="74"/>
      <c r="JMU109" s="62"/>
      <c r="JMV109" s="75"/>
      <c r="JMW109" s="76"/>
      <c r="JMX109" s="216"/>
      <c r="JMY109" s="75"/>
      <c r="JMZ109" s="75"/>
      <c r="JNA109" s="204"/>
      <c r="JNB109" s="205"/>
      <c r="JNC109" s="72"/>
      <c r="JND109" s="70"/>
      <c r="JNE109" s="73"/>
      <c r="JNF109" s="74"/>
      <c r="JNG109" s="74"/>
      <c r="JNH109" s="62"/>
      <c r="JNI109" s="75"/>
      <c r="JNJ109" s="76"/>
      <c r="JNK109" s="216"/>
      <c r="JNL109" s="75"/>
      <c r="JNM109" s="75"/>
      <c r="JNN109" s="204"/>
      <c r="JNO109" s="205"/>
      <c r="JNP109" s="72"/>
      <c r="JNQ109" s="70"/>
      <c r="JNR109" s="73"/>
      <c r="JNS109" s="74"/>
      <c r="JNT109" s="74"/>
      <c r="JNU109" s="62"/>
      <c r="JNV109" s="75"/>
      <c r="JNW109" s="76"/>
      <c r="JNX109" s="216"/>
      <c r="JNY109" s="75"/>
      <c r="JNZ109" s="75"/>
      <c r="JOA109" s="204"/>
      <c r="JOB109" s="205"/>
      <c r="JOC109" s="72"/>
      <c r="JOD109" s="70"/>
      <c r="JOE109" s="73"/>
      <c r="JOF109" s="74"/>
      <c r="JOG109" s="74"/>
      <c r="JOH109" s="62"/>
      <c r="JOI109" s="75"/>
      <c r="JOJ109" s="76"/>
      <c r="JOK109" s="216"/>
      <c r="JOL109" s="75"/>
      <c r="JOM109" s="75"/>
      <c r="JON109" s="204"/>
      <c r="JOO109" s="205"/>
      <c r="JOP109" s="72"/>
      <c r="JOQ109" s="70"/>
      <c r="JOR109" s="73"/>
      <c r="JOS109" s="74"/>
      <c r="JOT109" s="74"/>
      <c r="JOU109" s="62"/>
      <c r="JOV109" s="75"/>
      <c r="JOW109" s="76"/>
      <c r="JOX109" s="216"/>
      <c r="JOY109" s="75"/>
      <c r="JOZ109" s="75"/>
      <c r="JPA109" s="204"/>
      <c r="JPB109" s="205"/>
      <c r="JPC109" s="72"/>
      <c r="JPD109" s="70"/>
      <c r="JPE109" s="73"/>
      <c r="JPF109" s="74"/>
      <c r="JPG109" s="74"/>
      <c r="JPH109" s="62"/>
      <c r="JPI109" s="75"/>
      <c r="JPJ109" s="76"/>
      <c r="JPK109" s="216"/>
      <c r="JPL109" s="75"/>
      <c r="JPM109" s="75"/>
      <c r="JPN109" s="204"/>
      <c r="JPO109" s="205"/>
      <c r="JPP109" s="72"/>
      <c r="JPQ109" s="70"/>
      <c r="JPR109" s="73"/>
      <c r="JPS109" s="74"/>
      <c r="JPT109" s="74"/>
      <c r="JPU109" s="62"/>
      <c r="JPV109" s="75"/>
      <c r="JPW109" s="76"/>
      <c r="JPX109" s="216"/>
      <c r="JPY109" s="75"/>
      <c r="JPZ109" s="75"/>
      <c r="JQA109" s="204"/>
      <c r="JQB109" s="205"/>
      <c r="JQC109" s="72"/>
      <c r="JQD109" s="70"/>
      <c r="JQE109" s="73"/>
      <c r="JQF109" s="74"/>
      <c r="JQG109" s="74"/>
      <c r="JQH109" s="62"/>
      <c r="JQI109" s="75"/>
      <c r="JQJ109" s="76"/>
      <c r="JQK109" s="216"/>
      <c r="JQL109" s="75"/>
      <c r="JQM109" s="75"/>
      <c r="JQN109" s="204"/>
      <c r="JQO109" s="205"/>
      <c r="JQP109" s="72"/>
      <c r="JQQ109" s="70"/>
      <c r="JQR109" s="73"/>
      <c r="JQS109" s="74"/>
      <c r="JQT109" s="74"/>
      <c r="JQU109" s="62"/>
      <c r="JQV109" s="75"/>
      <c r="JQW109" s="76"/>
      <c r="JQX109" s="216"/>
      <c r="JQY109" s="75"/>
      <c r="JQZ109" s="75"/>
      <c r="JRA109" s="204"/>
      <c r="JRB109" s="205"/>
      <c r="JRC109" s="72"/>
      <c r="JRD109" s="70"/>
      <c r="JRE109" s="73"/>
      <c r="JRF109" s="74"/>
      <c r="JRG109" s="74"/>
      <c r="JRH109" s="62"/>
      <c r="JRI109" s="75"/>
      <c r="JRJ109" s="76"/>
      <c r="JRK109" s="216"/>
      <c r="JRL109" s="75"/>
      <c r="JRM109" s="75"/>
      <c r="JRN109" s="204"/>
      <c r="JRO109" s="205"/>
      <c r="JRP109" s="72"/>
      <c r="JRQ109" s="70"/>
      <c r="JRR109" s="73"/>
      <c r="JRS109" s="74"/>
      <c r="JRT109" s="74"/>
      <c r="JRU109" s="62"/>
      <c r="JRV109" s="75"/>
      <c r="JRW109" s="76"/>
      <c r="JRX109" s="216"/>
      <c r="JRY109" s="75"/>
      <c r="JRZ109" s="75"/>
      <c r="JSA109" s="204"/>
      <c r="JSB109" s="205"/>
      <c r="JSC109" s="72"/>
      <c r="JSD109" s="70"/>
      <c r="JSE109" s="73"/>
      <c r="JSF109" s="74"/>
      <c r="JSG109" s="74"/>
      <c r="JSH109" s="62"/>
      <c r="JSI109" s="75"/>
      <c r="JSJ109" s="76"/>
      <c r="JSK109" s="216"/>
      <c r="JSL109" s="75"/>
      <c r="JSM109" s="75"/>
      <c r="JSN109" s="204"/>
      <c r="JSO109" s="205"/>
      <c r="JSP109" s="72"/>
      <c r="JSQ109" s="70"/>
      <c r="JSR109" s="73"/>
      <c r="JSS109" s="74"/>
      <c r="JST109" s="74"/>
      <c r="JSU109" s="62"/>
      <c r="JSV109" s="75"/>
      <c r="JSW109" s="76"/>
      <c r="JSX109" s="216"/>
      <c r="JSY109" s="75"/>
      <c r="JSZ109" s="75"/>
      <c r="JTA109" s="204"/>
      <c r="JTB109" s="205"/>
      <c r="JTC109" s="72"/>
      <c r="JTD109" s="70"/>
      <c r="JTE109" s="73"/>
      <c r="JTF109" s="74"/>
      <c r="JTG109" s="74"/>
      <c r="JTH109" s="62"/>
      <c r="JTI109" s="75"/>
      <c r="JTJ109" s="76"/>
      <c r="JTK109" s="216"/>
      <c r="JTL109" s="75"/>
      <c r="JTM109" s="75"/>
      <c r="JTN109" s="204"/>
      <c r="JTO109" s="205"/>
      <c r="JTP109" s="72"/>
      <c r="JTQ109" s="70"/>
      <c r="JTR109" s="73"/>
      <c r="JTS109" s="74"/>
      <c r="JTT109" s="74"/>
      <c r="JTU109" s="62"/>
      <c r="JTV109" s="75"/>
      <c r="JTW109" s="76"/>
      <c r="JTX109" s="216"/>
      <c r="JTY109" s="75"/>
      <c r="JTZ109" s="75"/>
      <c r="JUA109" s="204"/>
      <c r="JUB109" s="205"/>
      <c r="JUC109" s="72"/>
      <c r="JUD109" s="70"/>
      <c r="JUE109" s="73"/>
      <c r="JUF109" s="74"/>
      <c r="JUG109" s="74"/>
      <c r="JUH109" s="62"/>
      <c r="JUI109" s="75"/>
      <c r="JUJ109" s="76"/>
      <c r="JUK109" s="216"/>
      <c r="JUL109" s="75"/>
      <c r="JUM109" s="75"/>
      <c r="JUN109" s="204"/>
      <c r="JUO109" s="205"/>
      <c r="JUP109" s="72"/>
      <c r="JUQ109" s="70"/>
      <c r="JUR109" s="73"/>
      <c r="JUS109" s="74"/>
      <c r="JUT109" s="74"/>
      <c r="JUU109" s="62"/>
      <c r="JUV109" s="75"/>
      <c r="JUW109" s="76"/>
      <c r="JUX109" s="216"/>
      <c r="JUY109" s="75"/>
      <c r="JUZ109" s="75"/>
      <c r="JVA109" s="204"/>
      <c r="JVB109" s="205"/>
      <c r="JVC109" s="72"/>
      <c r="JVD109" s="70"/>
      <c r="JVE109" s="73"/>
      <c r="JVF109" s="74"/>
      <c r="JVG109" s="74"/>
      <c r="JVH109" s="62"/>
      <c r="JVI109" s="75"/>
      <c r="JVJ109" s="76"/>
      <c r="JVK109" s="216"/>
      <c r="JVL109" s="75"/>
      <c r="JVM109" s="75"/>
      <c r="JVN109" s="204"/>
      <c r="JVO109" s="205"/>
      <c r="JVP109" s="72"/>
      <c r="JVQ109" s="70"/>
      <c r="JVR109" s="73"/>
      <c r="JVS109" s="74"/>
      <c r="JVT109" s="74"/>
      <c r="JVU109" s="62"/>
      <c r="JVV109" s="75"/>
      <c r="JVW109" s="76"/>
      <c r="JVX109" s="216"/>
      <c r="JVY109" s="75"/>
      <c r="JVZ109" s="75"/>
      <c r="JWA109" s="204"/>
      <c r="JWB109" s="205"/>
      <c r="JWC109" s="72"/>
      <c r="JWD109" s="70"/>
      <c r="JWE109" s="73"/>
      <c r="JWF109" s="74"/>
      <c r="JWG109" s="74"/>
      <c r="JWH109" s="62"/>
      <c r="JWI109" s="75"/>
      <c r="JWJ109" s="76"/>
      <c r="JWK109" s="216"/>
      <c r="JWL109" s="75"/>
      <c r="JWM109" s="75"/>
      <c r="JWN109" s="204"/>
      <c r="JWO109" s="205"/>
      <c r="JWP109" s="72"/>
      <c r="JWQ109" s="70"/>
      <c r="JWR109" s="73"/>
      <c r="JWS109" s="74"/>
      <c r="JWT109" s="74"/>
      <c r="JWU109" s="62"/>
      <c r="JWV109" s="75"/>
      <c r="JWW109" s="76"/>
      <c r="JWX109" s="216"/>
      <c r="JWY109" s="75"/>
      <c r="JWZ109" s="75"/>
      <c r="JXA109" s="204"/>
      <c r="JXB109" s="205"/>
      <c r="JXC109" s="72"/>
      <c r="JXD109" s="70"/>
      <c r="JXE109" s="73"/>
      <c r="JXF109" s="74"/>
      <c r="JXG109" s="74"/>
      <c r="JXH109" s="62"/>
      <c r="JXI109" s="75"/>
      <c r="JXJ109" s="76"/>
      <c r="JXK109" s="216"/>
      <c r="JXL109" s="75"/>
      <c r="JXM109" s="75"/>
      <c r="JXN109" s="204"/>
      <c r="JXO109" s="205"/>
      <c r="JXP109" s="72"/>
      <c r="JXQ109" s="70"/>
      <c r="JXR109" s="73"/>
      <c r="JXS109" s="74"/>
      <c r="JXT109" s="74"/>
      <c r="JXU109" s="62"/>
      <c r="JXV109" s="75"/>
      <c r="JXW109" s="76"/>
      <c r="JXX109" s="216"/>
      <c r="JXY109" s="75"/>
      <c r="JXZ109" s="75"/>
      <c r="JYA109" s="204"/>
      <c r="JYB109" s="205"/>
      <c r="JYC109" s="72"/>
      <c r="JYD109" s="70"/>
      <c r="JYE109" s="73"/>
      <c r="JYF109" s="74"/>
      <c r="JYG109" s="74"/>
      <c r="JYH109" s="62"/>
      <c r="JYI109" s="75"/>
      <c r="JYJ109" s="76"/>
      <c r="JYK109" s="216"/>
      <c r="JYL109" s="75"/>
      <c r="JYM109" s="75"/>
      <c r="JYN109" s="204"/>
      <c r="JYO109" s="205"/>
      <c r="JYP109" s="72"/>
      <c r="JYQ109" s="70"/>
      <c r="JYR109" s="73"/>
      <c r="JYS109" s="74"/>
      <c r="JYT109" s="74"/>
      <c r="JYU109" s="62"/>
      <c r="JYV109" s="75"/>
      <c r="JYW109" s="76"/>
      <c r="JYX109" s="216"/>
      <c r="JYY109" s="75"/>
      <c r="JYZ109" s="75"/>
      <c r="JZA109" s="204"/>
      <c r="JZB109" s="205"/>
      <c r="JZC109" s="72"/>
      <c r="JZD109" s="70"/>
      <c r="JZE109" s="73"/>
      <c r="JZF109" s="74"/>
      <c r="JZG109" s="74"/>
      <c r="JZH109" s="62"/>
      <c r="JZI109" s="75"/>
      <c r="JZJ109" s="76"/>
      <c r="JZK109" s="216"/>
      <c r="JZL109" s="75"/>
      <c r="JZM109" s="75"/>
      <c r="JZN109" s="204"/>
      <c r="JZO109" s="205"/>
      <c r="JZP109" s="72"/>
      <c r="JZQ109" s="70"/>
      <c r="JZR109" s="73"/>
      <c r="JZS109" s="74"/>
      <c r="JZT109" s="74"/>
      <c r="JZU109" s="62"/>
      <c r="JZV109" s="75"/>
      <c r="JZW109" s="76"/>
      <c r="JZX109" s="216"/>
      <c r="JZY109" s="75"/>
      <c r="JZZ109" s="75"/>
      <c r="KAA109" s="204"/>
      <c r="KAB109" s="205"/>
      <c r="KAC109" s="72"/>
      <c r="KAD109" s="70"/>
      <c r="KAE109" s="73"/>
      <c r="KAF109" s="74"/>
      <c r="KAG109" s="74"/>
      <c r="KAH109" s="62"/>
      <c r="KAI109" s="75"/>
      <c r="KAJ109" s="76"/>
      <c r="KAK109" s="216"/>
      <c r="KAL109" s="75"/>
      <c r="KAM109" s="75"/>
      <c r="KAN109" s="204"/>
      <c r="KAO109" s="205"/>
      <c r="KAP109" s="72"/>
      <c r="KAQ109" s="70"/>
      <c r="KAR109" s="73"/>
      <c r="KAS109" s="74"/>
      <c r="KAT109" s="74"/>
      <c r="KAU109" s="62"/>
      <c r="KAV109" s="75"/>
      <c r="KAW109" s="76"/>
      <c r="KAX109" s="216"/>
      <c r="KAY109" s="75"/>
      <c r="KAZ109" s="75"/>
      <c r="KBA109" s="204"/>
      <c r="KBB109" s="205"/>
      <c r="KBC109" s="72"/>
      <c r="KBD109" s="70"/>
      <c r="KBE109" s="73"/>
      <c r="KBF109" s="74"/>
      <c r="KBG109" s="74"/>
      <c r="KBH109" s="62"/>
      <c r="KBI109" s="75"/>
      <c r="KBJ109" s="76"/>
      <c r="KBK109" s="216"/>
      <c r="KBL109" s="75"/>
      <c r="KBM109" s="75"/>
      <c r="KBN109" s="204"/>
      <c r="KBO109" s="205"/>
      <c r="KBP109" s="72"/>
      <c r="KBQ109" s="70"/>
      <c r="KBR109" s="73"/>
      <c r="KBS109" s="74"/>
      <c r="KBT109" s="74"/>
      <c r="KBU109" s="62"/>
      <c r="KBV109" s="75"/>
      <c r="KBW109" s="76"/>
      <c r="KBX109" s="216"/>
      <c r="KBY109" s="75"/>
      <c r="KBZ109" s="75"/>
      <c r="KCA109" s="204"/>
      <c r="KCB109" s="205"/>
      <c r="KCC109" s="72"/>
      <c r="KCD109" s="70"/>
      <c r="KCE109" s="73"/>
      <c r="KCF109" s="74"/>
      <c r="KCG109" s="74"/>
      <c r="KCH109" s="62"/>
      <c r="KCI109" s="75"/>
      <c r="KCJ109" s="76"/>
      <c r="KCK109" s="216"/>
      <c r="KCL109" s="75"/>
      <c r="KCM109" s="75"/>
      <c r="KCN109" s="204"/>
      <c r="KCO109" s="205"/>
      <c r="KCP109" s="72"/>
      <c r="KCQ109" s="70"/>
      <c r="KCR109" s="73"/>
      <c r="KCS109" s="74"/>
      <c r="KCT109" s="74"/>
      <c r="KCU109" s="62"/>
      <c r="KCV109" s="75"/>
      <c r="KCW109" s="76"/>
      <c r="KCX109" s="216"/>
      <c r="KCY109" s="75"/>
      <c r="KCZ109" s="75"/>
      <c r="KDA109" s="204"/>
      <c r="KDB109" s="205"/>
      <c r="KDC109" s="72"/>
      <c r="KDD109" s="70"/>
      <c r="KDE109" s="73"/>
      <c r="KDF109" s="74"/>
      <c r="KDG109" s="74"/>
      <c r="KDH109" s="62"/>
      <c r="KDI109" s="75"/>
      <c r="KDJ109" s="76"/>
      <c r="KDK109" s="216"/>
      <c r="KDL109" s="75"/>
      <c r="KDM109" s="75"/>
      <c r="KDN109" s="204"/>
      <c r="KDO109" s="205"/>
      <c r="KDP109" s="72"/>
      <c r="KDQ109" s="70"/>
      <c r="KDR109" s="73"/>
      <c r="KDS109" s="74"/>
      <c r="KDT109" s="74"/>
      <c r="KDU109" s="62"/>
      <c r="KDV109" s="75"/>
      <c r="KDW109" s="76"/>
      <c r="KDX109" s="216"/>
      <c r="KDY109" s="75"/>
      <c r="KDZ109" s="75"/>
      <c r="KEA109" s="204"/>
      <c r="KEB109" s="205"/>
      <c r="KEC109" s="72"/>
      <c r="KED109" s="70"/>
      <c r="KEE109" s="73"/>
      <c r="KEF109" s="74"/>
      <c r="KEG109" s="74"/>
      <c r="KEH109" s="62"/>
      <c r="KEI109" s="75"/>
      <c r="KEJ109" s="76"/>
      <c r="KEK109" s="216"/>
      <c r="KEL109" s="75"/>
      <c r="KEM109" s="75"/>
      <c r="KEN109" s="204"/>
      <c r="KEO109" s="205"/>
      <c r="KEP109" s="72"/>
      <c r="KEQ109" s="70"/>
      <c r="KER109" s="73"/>
      <c r="KES109" s="74"/>
      <c r="KET109" s="74"/>
      <c r="KEU109" s="62"/>
      <c r="KEV109" s="75"/>
      <c r="KEW109" s="76"/>
      <c r="KEX109" s="216"/>
      <c r="KEY109" s="75"/>
      <c r="KEZ109" s="75"/>
      <c r="KFA109" s="204"/>
      <c r="KFB109" s="205"/>
      <c r="KFC109" s="72"/>
      <c r="KFD109" s="70"/>
      <c r="KFE109" s="73"/>
      <c r="KFF109" s="74"/>
      <c r="KFG109" s="74"/>
      <c r="KFH109" s="62"/>
      <c r="KFI109" s="75"/>
      <c r="KFJ109" s="76"/>
      <c r="KFK109" s="216"/>
      <c r="KFL109" s="75"/>
      <c r="KFM109" s="75"/>
      <c r="KFN109" s="204"/>
      <c r="KFO109" s="205"/>
      <c r="KFP109" s="72"/>
      <c r="KFQ109" s="70"/>
      <c r="KFR109" s="73"/>
      <c r="KFS109" s="74"/>
      <c r="KFT109" s="74"/>
      <c r="KFU109" s="62"/>
      <c r="KFV109" s="75"/>
      <c r="KFW109" s="76"/>
      <c r="KFX109" s="216"/>
      <c r="KFY109" s="75"/>
      <c r="KFZ109" s="75"/>
      <c r="KGA109" s="204"/>
      <c r="KGB109" s="205"/>
      <c r="KGC109" s="72"/>
      <c r="KGD109" s="70"/>
      <c r="KGE109" s="73"/>
      <c r="KGF109" s="74"/>
      <c r="KGG109" s="74"/>
      <c r="KGH109" s="62"/>
      <c r="KGI109" s="75"/>
      <c r="KGJ109" s="76"/>
      <c r="KGK109" s="216"/>
      <c r="KGL109" s="75"/>
      <c r="KGM109" s="75"/>
      <c r="KGN109" s="204"/>
      <c r="KGO109" s="205"/>
      <c r="KGP109" s="72"/>
      <c r="KGQ109" s="70"/>
      <c r="KGR109" s="73"/>
      <c r="KGS109" s="74"/>
      <c r="KGT109" s="74"/>
      <c r="KGU109" s="62"/>
      <c r="KGV109" s="75"/>
      <c r="KGW109" s="76"/>
      <c r="KGX109" s="216"/>
      <c r="KGY109" s="75"/>
      <c r="KGZ109" s="75"/>
      <c r="KHA109" s="204"/>
      <c r="KHB109" s="205"/>
      <c r="KHC109" s="72"/>
      <c r="KHD109" s="70"/>
      <c r="KHE109" s="73"/>
      <c r="KHF109" s="74"/>
      <c r="KHG109" s="74"/>
      <c r="KHH109" s="62"/>
      <c r="KHI109" s="75"/>
      <c r="KHJ109" s="76"/>
      <c r="KHK109" s="216"/>
      <c r="KHL109" s="75"/>
      <c r="KHM109" s="75"/>
      <c r="KHN109" s="204"/>
      <c r="KHO109" s="205"/>
      <c r="KHP109" s="72"/>
      <c r="KHQ109" s="70"/>
      <c r="KHR109" s="73"/>
      <c r="KHS109" s="74"/>
      <c r="KHT109" s="74"/>
      <c r="KHU109" s="62"/>
      <c r="KHV109" s="75"/>
      <c r="KHW109" s="76"/>
      <c r="KHX109" s="216"/>
      <c r="KHY109" s="75"/>
      <c r="KHZ109" s="75"/>
      <c r="KIA109" s="204"/>
      <c r="KIB109" s="205"/>
      <c r="KIC109" s="72"/>
      <c r="KID109" s="70"/>
      <c r="KIE109" s="73"/>
      <c r="KIF109" s="74"/>
      <c r="KIG109" s="74"/>
      <c r="KIH109" s="62"/>
      <c r="KII109" s="75"/>
      <c r="KIJ109" s="76"/>
      <c r="KIK109" s="216"/>
      <c r="KIL109" s="75"/>
      <c r="KIM109" s="75"/>
      <c r="KIN109" s="204"/>
      <c r="KIO109" s="205"/>
      <c r="KIP109" s="72"/>
      <c r="KIQ109" s="70"/>
      <c r="KIR109" s="73"/>
      <c r="KIS109" s="74"/>
      <c r="KIT109" s="74"/>
      <c r="KIU109" s="62"/>
      <c r="KIV109" s="75"/>
      <c r="KIW109" s="76"/>
      <c r="KIX109" s="216"/>
      <c r="KIY109" s="75"/>
      <c r="KIZ109" s="75"/>
      <c r="KJA109" s="204"/>
      <c r="KJB109" s="205"/>
      <c r="KJC109" s="72"/>
      <c r="KJD109" s="70"/>
      <c r="KJE109" s="73"/>
      <c r="KJF109" s="74"/>
      <c r="KJG109" s="74"/>
      <c r="KJH109" s="62"/>
      <c r="KJI109" s="75"/>
      <c r="KJJ109" s="76"/>
      <c r="KJK109" s="216"/>
      <c r="KJL109" s="75"/>
      <c r="KJM109" s="75"/>
      <c r="KJN109" s="204"/>
      <c r="KJO109" s="205"/>
      <c r="KJP109" s="72"/>
      <c r="KJQ109" s="70"/>
      <c r="KJR109" s="73"/>
      <c r="KJS109" s="74"/>
      <c r="KJT109" s="74"/>
      <c r="KJU109" s="62"/>
      <c r="KJV109" s="75"/>
      <c r="KJW109" s="76"/>
      <c r="KJX109" s="216"/>
      <c r="KJY109" s="75"/>
      <c r="KJZ109" s="75"/>
      <c r="KKA109" s="204"/>
      <c r="KKB109" s="205"/>
      <c r="KKC109" s="72"/>
      <c r="KKD109" s="70"/>
      <c r="KKE109" s="73"/>
      <c r="KKF109" s="74"/>
      <c r="KKG109" s="74"/>
      <c r="KKH109" s="62"/>
      <c r="KKI109" s="75"/>
      <c r="KKJ109" s="76"/>
      <c r="KKK109" s="216"/>
      <c r="KKL109" s="75"/>
      <c r="KKM109" s="75"/>
      <c r="KKN109" s="204"/>
      <c r="KKO109" s="205"/>
      <c r="KKP109" s="72"/>
      <c r="KKQ109" s="70"/>
      <c r="KKR109" s="73"/>
      <c r="KKS109" s="74"/>
      <c r="KKT109" s="74"/>
      <c r="KKU109" s="62"/>
      <c r="KKV109" s="75"/>
      <c r="KKW109" s="76"/>
      <c r="KKX109" s="216"/>
      <c r="KKY109" s="75"/>
      <c r="KKZ109" s="75"/>
      <c r="KLA109" s="204"/>
      <c r="KLB109" s="205"/>
      <c r="KLC109" s="72"/>
      <c r="KLD109" s="70"/>
      <c r="KLE109" s="73"/>
      <c r="KLF109" s="74"/>
      <c r="KLG109" s="74"/>
      <c r="KLH109" s="62"/>
      <c r="KLI109" s="75"/>
      <c r="KLJ109" s="76"/>
      <c r="KLK109" s="216"/>
      <c r="KLL109" s="75"/>
      <c r="KLM109" s="75"/>
      <c r="KLN109" s="204"/>
      <c r="KLO109" s="205"/>
      <c r="KLP109" s="72"/>
      <c r="KLQ109" s="70"/>
      <c r="KLR109" s="73"/>
      <c r="KLS109" s="74"/>
      <c r="KLT109" s="74"/>
      <c r="KLU109" s="62"/>
      <c r="KLV109" s="75"/>
      <c r="KLW109" s="76"/>
      <c r="KLX109" s="216"/>
      <c r="KLY109" s="75"/>
      <c r="KLZ109" s="75"/>
      <c r="KMA109" s="204"/>
      <c r="KMB109" s="205"/>
      <c r="KMC109" s="72"/>
      <c r="KMD109" s="70"/>
      <c r="KME109" s="73"/>
      <c r="KMF109" s="74"/>
      <c r="KMG109" s="74"/>
      <c r="KMH109" s="62"/>
      <c r="KMI109" s="75"/>
      <c r="KMJ109" s="76"/>
      <c r="KMK109" s="216"/>
      <c r="KML109" s="75"/>
      <c r="KMM109" s="75"/>
      <c r="KMN109" s="204"/>
      <c r="KMO109" s="205"/>
      <c r="KMP109" s="72"/>
      <c r="KMQ109" s="70"/>
      <c r="KMR109" s="73"/>
      <c r="KMS109" s="74"/>
      <c r="KMT109" s="74"/>
      <c r="KMU109" s="62"/>
      <c r="KMV109" s="75"/>
      <c r="KMW109" s="76"/>
      <c r="KMX109" s="216"/>
      <c r="KMY109" s="75"/>
      <c r="KMZ109" s="75"/>
      <c r="KNA109" s="204"/>
      <c r="KNB109" s="205"/>
      <c r="KNC109" s="72"/>
      <c r="KND109" s="70"/>
      <c r="KNE109" s="73"/>
      <c r="KNF109" s="74"/>
      <c r="KNG109" s="74"/>
      <c r="KNH109" s="62"/>
      <c r="KNI109" s="75"/>
      <c r="KNJ109" s="76"/>
      <c r="KNK109" s="216"/>
      <c r="KNL109" s="75"/>
      <c r="KNM109" s="75"/>
      <c r="KNN109" s="204"/>
      <c r="KNO109" s="205"/>
      <c r="KNP109" s="72"/>
      <c r="KNQ109" s="70"/>
      <c r="KNR109" s="73"/>
      <c r="KNS109" s="74"/>
      <c r="KNT109" s="74"/>
      <c r="KNU109" s="62"/>
      <c r="KNV109" s="75"/>
      <c r="KNW109" s="76"/>
      <c r="KNX109" s="216"/>
      <c r="KNY109" s="75"/>
      <c r="KNZ109" s="75"/>
      <c r="KOA109" s="204"/>
      <c r="KOB109" s="205"/>
      <c r="KOC109" s="72"/>
      <c r="KOD109" s="70"/>
      <c r="KOE109" s="73"/>
      <c r="KOF109" s="74"/>
      <c r="KOG109" s="74"/>
      <c r="KOH109" s="62"/>
      <c r="KOI109" s="75"/>
      <c r="KOJ109" s="76"/>
      <c r="KOK109" s="216"/>
      <c r="KOL109" s="75"/>
      <c r="KOM109" s="75"/>
      <c r="KON109" s="204"/>
      <c r="KOO109" s="205"/>
      <c r="KOP109" s="72"/>
      <c r="KOQ109" s="70"/>
      <c r="KOR109" s="73"/>
      <c r="KOS109" s="74"/>
      <c r="KOT109" s="74"/>
      <c r="KOU109" s="62"/>
      <c r="KOV109" s="75"/>
      <c r="KOW109" s="76"/>
      <c r="KOX109" s="216"/>
      <c r="KOY109" s="75"/>
      <c r="KOZ109" s="75"/>
      <c r="KPA109" s="204"/>
      <c r="KPB109" s="205"/>
      <c r="KPC109" s="72"/>
      <c r="KPD109" s="70"/>
      <c r="KPE109" s="73"/>
      <c r="KPF109" s="74"/>
      <c r="KPG109" s="74"/>
      <c r="KPH109" s="62"/>
      <c r="KPI109" s="75"/>
      <c r="KPJ109" s="76"/>
      <c r="KPK109" s="216"/>
      <c r="KPL109" s="75"/>
      <c r="KPM109" s="75"/>
      <c r="KPN109" s="204"/>
      <c r="KPO109" s="205"/>
      <c r="KPP109" s="72"/>
      <c r="KPQ109" s="70"/>
      <c r="KPR109" s="73"/>
      <c r="KPS109" s="74"/>
      <c r="KPT109" s="74"/>
      <c r="KPU109" s="62"/>
      <c r="KPV109" s="75"/>
      <c r="KPW109" s="76"/>
      <c r="KPX109" s="216"/>
      <c r="KPY109" s="75"/>
      <c r="KPZ109" s="75"/>
      <c r="KQA109" s="204"/>
      <c r="KQB109" s="205"/>
      <c r="KQC109" s="72"/>
      <c r="KQD109" s="70"/>
      <c r="KQE109" s="73"/>
      <c r="KQF109" s="74"/>
      <c r="KQG109" s="74"/>
      <c r="KQH109" s="62"/>
      <c r="KQI109" s="75"/>
      <c r="KQJ109" s="76"/>
      <c r="KQK109" s="216"/>
      <c r="KQL109" s="75"/>
      <c r="KQM109" s="75"/>
      <c r="KQN109" s="204"/>
      <c r="KQO109" s="205"/>
      <c r="KQP109" s="72"/>
      <c r="KQQ109" s="70"/>
      <c r="KQR109" s="73"/>
      <c r="KQS109" s="74"/>
      <c r="KQT109" s="74"/>
      <c r="KQU109" s="62"/>
      <c r="KQV109" s="75"/>
      <c r="KQW109" s="76"/>
      <c r="KQX109" s="216"/>
      <c r="KQY109" s="75"/>
      <c r="KQZ109" s="75"/>
      <c r="KRA109" s="204"/>
      <c r="KRB109" s="205"/>
      <c r="KRC109" s="72"/>
      <c r="KRD109" s="70"/>
      <c r="KRE109" s="73"/>
      <c r="KRF109" s="74"/>
      <c r="KRG109" s="74"/>
      <c r="KRH109" s="62"/>
      <c r="KRI109" s="75"/>
      <c r="KRJ109" s="76"/>
      <c r="KRK109" s="216"/>
      <c r="KRL109" s="75"/>
      <c r="KRM109" s="75"/>
      <c r="KRN109" s="204"/>
      <c r="KRO109" s="205"/>
      <c r="KRP109" s="72"/>
      <c r="KRQ109" s="70"/>
      <c r="KRR109" s="73"/>
      <c r="KRS109" s="74"/>
      <c r="KRT109" s="74"/>
      <c r="KRU109" s="62"/>
      <c r="KRV109" s="75"/>
      <c r="KRW109" s="76"/>
      <c r="KRX109" s="216"/>
      <c r="KRY109" s="75"/>
      <c r="KRZ109" s="75"/>
      <c r="KSA109" s="204"/>
      <c r="KSB109" s="205"/>
      <c r="KSC109" s="72"/>
      <c r="KSD109" s="70"/>
      <c r="KSE109" s="73"/>
      <c r="KSF109" s="74"/>
      <c r="KSG109" s="74"/>
      <c r="KSH109" s="62"/>
      <c r="KSI109" s="75"/>
      <c r="KSJ109" s="76"/>
      <c r="KSK109" s="216"/>
      <c r="KSL109" s="75"/>
      <c r="KSM109" s="75"/>
      <c r="KSN109" s="204"/>
      <c r="KSO109" s="205"/>
      <c r="KSP109" s="72"/>
      <c r="KSQ109" s="70"/>
      <c r="KSR109" s="73"/>
      <c r="KSS109" s="74"/>
      <c r="KST109" s="74"/>
      <c r="KSU109" s="62"/>
      <c r="KSV109" s="75"/>
      <c r="KSW109" s="76"/>
      <c r="KSX109" s="216"/>
      <c r="KSY109" s="75"/>
      <c r="KSZ109" s="75"/>
      <c r="KTA109" s="204"/>
      <c r="KTB109" s="205"/>
      <c r="KTC109" s="72"/>
      <c r="KTD109" s="70"/>
      <c r="KTE109" s="73"/>
      <c r="KTF109" s="74"/>
      <c r="KTG109" s="74"/>
      <c r="KTH109" s="62"/>
      <c r="KTI109" s="75"/>
      <c r="KTJ109" s="76"/>
      <c r="KTK109" s="216"/>
      <c r="KTL109" s="75"/>
      <c r="KTM109" s="75"/>
      <c r="KTN109" s="204"/>
      <c r="KTO109" s="205"/>
      <c r="KTP109" s="72"/>
      <c r="KTQ109" s="70"/>
      <c r="KTR109" s="73"/>
      <c r="KTS109" s="74"/>
      <c r="KTT109" s="74"/>
      <c r="KTU109" s="62"/>
      <c r="KTV109" s="75"/>
      <c r="KTW109" s="76"/>
      <c r="KTX109" s="216"/>
      <c r="KTY109" s="75"/>
      <c r="KTZ109" s="75"/>
      <c r="KUA109" s="204"/>
      <c r="KUB109" s="205"/>
      <c r="KUC109" s="72"/>
      <c r="KUD109" s="70"/>
      <c r="KUE109" s="73"/>
      <c r="KUF109" s="74"/>
      <c r="KUG109" s="74"/>
      <c r="KUH109" s="62"/>
      <c r="KUI109" s="75"/>
      <c r="KUJ109" s="76"/>
      <c r="KUK109" s="216"/>
      <c r="KUL109" s="75"/>
      <c r="KUM109" s="75"/>
      <c r="KUN109" s="204"/>
      <c r="KUO109" s="205"/>
      <c r="KUP109" s="72"/>
      <c r="KUQ109" s="70"/>
      <c r="KUR109" s="73"/>
      <c r="KUS109" s="74"/>
      <c r="KUT109" s="74"/>
      <c r="KUU109" s="62"/>
      <c r="KUV109" s="75"/>
      <c r="KUW109" s="76"/>
      <c r="KUX109" s="216"/>
      <c r="KUY109" s="75"/>
      <c r="KUZ109" s="75"/>
      <c r="KVA109" s="204"/>
      <c r="KVB109" s="205"/>
      <c r="KVC109" s="72"/>
      <c r="KVD109" s="70"/>
      <c r="KVE109" s="73"/>
      <c r="KVF109" s="74"/>
      <c r="KVG109" s="74"/>
      <c r="KVH109" s="62"/>
      <c r="KVI109" s="75"/>
      <c r="KVJ109" s="76"/>
      <c r="KVK109" s="216"/>
      <c r="KVL109" s="75"/>
      <c r="KVM109" s="75"/>
      <c r="KVN109" s="204"/>
      <c r="KVO109" s="205"/>
      <c r="KVP109" s="72"/>
      <c r="KVQ109" s="70"/>
      <c r="KVR109" s="73"/>
      <c r="KVS109" s="74"/>
      <c r="KVT109" s="74"/>
      <c r="KVU109" s="62"/>
      <c r="KVV109" s="75"/>
      <c r="KVW109" s="76"/>
      <c r="KVX109" s="216"/>
      <c r="KVY109" s="75"/>
      <c r="KVZ109" s="75"/>
      <c r="KWA109" s="204"/>
      <c r="KWB109" s="205"/>
      <c r="KWC109" s="72"/>
      <c r="KWD109" s="70"/>
      <c r="KWE109" s="73"/>
      <c r="KWF109" s="74"/>
      <c r="KWG109" s="74"/>
      <c r="KWH109" s="62"/>
      <c r="KWI109" s="75"/>
      <c r="KWJ109" s="76"/>
      <c r="KWK109" s="216"/>
      <c r="KWL109" s="75"/>
      <c r="KWM109" s="75"/>
      <c r="KWN109" s="204"/>
      <c r="KWO109" s="205"/>
      <c r="KWP109" s="72"/>
      <c r="KWQ109" s="70"/>
      <c r="KWR109" s="73"/>
      <c r="KWS109" s="74"/>
      <c r="KWT109" s="74"/>
      <c r="KWU109" s="62"/>
      <c r="KWV109" s="75"/>
      <c r="KWW109" s="76"/>
      <c r="KWX109" s="216"/>
      <c r="KWY109" s="75"/>
      <c r="KWZ109" s="75"/>
      <c r="KXA109" s="204"/>
      <c r="KXB109" s="205"/>
      <c r="KXC109" s="72"/>
      <c r="KXD109" s="70"/>
      <c r="KXE109" s="73"/>
      <c r="KXF109" s="74"/>
      <c r="KXG109" s="74"/>
      <c r="KXH109" s="62"/>
      <c r="KXI109" s="75"/>
      <c r="KXJ109" s="76"/>
      <c r="KXK109" s="216"/>
      <c r="KXL109" s="75"/>
      <c r="KXM109" s="75"/>
      <c r="KXN109" s="204"/>
      <c r="KXO109" s="205"/>
      <c r="KXP109" s="72"/>
      <c r="KXQ109" s="70"/>
      <c r="KXR109" s="73"/>
      <c r="KXS109" s="74"/>
      <c r="KXT109" s="74"/>
      <c r="KXU109" s="62"/>
      <c r="KXV109" s="75"/>
      <c r="KXW109" s="76"/>
      <c r="KXX109" s="216"/>
      <c r="KXY109" s="75"/>
      <c r="KXZ109" s="75"/>
      <c r="KYA109" s="204"/>
      <c r="KYB109" s="205"/>
      <c r="KYC109" s="72"/>
      <c r="KYD109" s="70"/>
      <c r="KYE109" s="73"/>
      <c r="KYF109" s="74"/>
      <c r="KYG109" s="74"/>
      <c r="KYH109" s="62"/>
      <c r="KYI109" s="75"/>
      <c r="KYJ109" s="76"/>
      <c r="KYK109" s="216"/>
      <c r="KYL109" s="75"/>
      <c r="KYM109" s="75"/>
      <c r="KYN109" s="204"/>
      <c r="KYO109" s="205"/>
      <c r="KYP109" s="72"/>
      <c r="KYQ109" s="70"/>
      <c r="KYR109" s="73"/>
      <c r="KYS109" s="74"/>
      <c r="KYT109" s="74"/>
      <c r="KYU109" s="62"/>
      <c r="KYV109" s="75"/>
      <c r="KYW109" s="76"/>
      <c r="KYX109" s="216"/>
      <c r="KYY109" s="75"/>
      <c r="KYZ109" s="75"/>
      <c r="KZA109" s="204"/>
      <c r="KZB109" s="205"/>
      <c r="KZC109" s="72"/>
      <c r="KZD109" s="70"/>
      <c r="KZE109" s="73"/>
      <c r="KZF109" s="74"/>
      <c r="KZG109" s="74"/>
      <c r="KZH109" s="62"/>
      <c r="KZI109" s="75"/>
      <c r="KZJ109" s="76"/>
      <c r="KZK109" s="216"/>
      <c r="KZL109" s="75"/>
      <c r="KZM109" s="75"/>
      <c r="KZN109" s="204"/>
      <c r="KZO109" s="205"/>
      <c r="KZP109" s="72"/>
      <c r="KZQ109" s="70"/>
      <c r="KZR109" s="73"/>
      <c r="KZS109" s="74"/>
      <c r="KZT109" s="74"/>
      <c r="KZU109" s="62"/>
      <c r="KZV109" s="75"/>
      <c r="KZW109" s="76"/>
      <c r="KZX109" s="216"/>
      <c r="KZY109" s="75"/>
      <c r="KZZ109" s="75"/>
      <c r="LAA109" s="204"/>
      <c r="LAB109" s="205"/>
      <c r="LAC109" s="72"/>
      <c r="LAD109" s="70"/>
      <c r="LAE109" s="73"/>
      <c r="LAF109" s="74"/>
      <c r="LAG109" s="74"/>
      <c r="LAH109" s="62"/>
      <c r="LAI109" s="75"/>
      <c r="LAJ109" s="76"/>
      <c r="LAK109" s="216"/>
      <c r="LAL109" s="75"/>
      <c r="LAM109" s="75"/>
      <c r="LAN109" s="204"/>
      <c r="LAO109" s="205"/>
      <c r="LAP109" s="72"/>
      <c r="LAQ109" s="70"/>
      <c r="LAR109" s="73"/>
      <c r="LAS109" s="74"/>
      <c r="LAT109" s="74"/>
      <c r="LAU109" s="62"/>
      <c r="LAV109" s="75"/>
      <c r="LAW109" s="76"/>
      <c r="LAX109" s="216"/>
      <c r="LAY109" s="75"/>
      <c r="LAZ109" s="75"/>
      <c r="LBA109" s="204"/>
      <c r="LBB109" s="205"/>
      <c r="LBC109" s="72"/>
      <c r="LBD109" s="70"/>
      <c r="LBE109" s="73"/>
      <c r="LBF109" s="74"/>
      <c r="LBG109" s="74"/>
      <c r="LBH109" s="62"/>
      <c r="LBI109" s="75"/>
      <c r="LBJ109" s="76"/>
      <c r="LBK109" s="216"/>
      <c r="LBL109" s="75"/>
      <c r="LBM109" s="75"/>
      <c r="LBN109" s="204"/>
      <c r="LBO109" s="205"/>
      <c r="LBP109" s="72"/>
      <c r="LBQ109" s="70"/>
      <c r="LBR109" s="73"/>
      <c r="LBS109" s="74"/>
      <c r="LBT109" s="74"/>
      <c r="LBU109" s="62"/>
      <c r="LBV109" s="75"/>
      <c r="LBW109" s="76"/>
      <c r="LBX109" s="216"/>
      <c r="LBY109" s="75"/>
      <c r="LBZ109" s="75"/>
      <c r="LCA109" s="204"/>
      <c r="LCB109" s="205"/>
      <c r="LCC109" s="72"/>
      <c r="LCD109" s="70"/>
      <c r="LCE109" s="73"/>
      <c r="LCF109" s="74"/>
      <c r="LCG109" s="74"/>
      <c r="LCH109" s="62"/>
      <c r="LCI109" s="75"/>
      <c r="LCJ109" s="76"/>
      <c r="LCK109" s="216"/>
      <c r="LCL109" s="75"/>
      <c r="LCM109" s="75"/>
      <c r="LCN109" s="204"/>
      <c r="LCO109" s="205"/>
      <c r="LCP109" s="72"/>
      <c r="LCQ109" s="70"/>
      <c r="LCR109" s="73"/>
      <c r="LCS109" s="74"/>
      <c r="LCT109" s="74"/>
      <c r="LCU109" s="62"/>
      <c r="LCV109" s="75"/>
      <c r="LCW109" s="76"/>
      <c r="LCX109" s="216"/>
      <c r="LCY109" s="75"/>
      <c r="LCZ109" s="75"/>
      <c r="LDA109" s="204"/>
      <c r="LDB109" s="205"/>
      <c r="LDC109" s="72"/>
      <c r="LDD109" s="70"/>
      <c r="LDE109" s="73"/>
      <c r="LDF109" s="74"/>
      <c r="LDG109" s="74"/>
      <c r="LDH109" s="62"/>
      <c r="LDI109" s="75"/>
      <c r="LDJ109" s="76"/>
      <c r="LDK109" s="216"/>
      <c r="LDL109" s="75"/>
      <c r="LDM109" s="75"/>
      <c r="LDN109" s="204"/>
      <c r="LDO109" s="205"/>
      <c r="LDP109" s="72"/>
      <c r="LDQ109" s="70"/>
      <c r="LDR109" s="73"/>
      <c r="LDS109" s="74"/>
      <c r="LDT109" s="74"/>
      <c r="LDU109" s="62"/>
      <c r="LDV109" s="75"/>
      <c r="LDW109" s="76"/>
      <c r="LDX109" s="216"/>
      <c r="LDY109" s="75"/>
      <c r="LDZ109" s="75"/>
      <c r="LEA109" s="204"/>
      <c r="LEB109" s="205"/>
      <c r="LEC109" s="72"/>
      <c r="LED109" s="70"/>
      <c r="LEE109" s="73"/>
      <c r="LEF109" s="74"/>
      <c r="LEG109" s="74"/>
      <c r="LEH109" s="62"/>
      <c r="LEI109" s="75"/>
      <c r="LEJ109" s="76"/>
      <c r="LEK109" s="216"/>
      <c r="LEL109" s="75"/>
      <c r="LEM109" s="75"/>
      <c r="LEN109" s="204"/>
      <c r="LEO109" s="205"/>
      <c r="LEP109" s="72"/>
      <c r="LEQ109" s="70"/>
      <c r="LER109" s="73"/>
      <c r="LES109" s="74"/>
      <c r="LET109" s="74"/>
      <c r="LEU109" s="62"/>
      <c r="LEV109" s="75"/>
      <c r="LEW109" s="76"/>
      <c r="LEX109" s="216"/>
      <c r="LEY109" s="75"/>
      <c r="LEZ109" s="75"/>
      <c r="LFA109" s="204"/>
      <c r="LFB109" s="205"/>
      <c r="LFC109" s="72"/>
      <c r="LFD109" s="70"/>
      <c r="LFE109" s="73"/>
      <c r="LFF109" s="74"/>
      <c r="LFG109" s="74"/>
      <c r="LFH109" s="62"/>
      <c r="LFI109" s="75"/>
      <c r="LFJ109" s="76"/>
      <c r="LFK109" s="216"/>
      <c r="LFL109" s="75"/>
      <c r="LFM109" s="75"/>
      <c r="LFN109" s="204"/>
      <c r="LFO109" s="205"/>
      <c r="LFP109" s="72"/>
      <c r="LFQ109" s="70"/>
      <c r="LFR109" s="73"/>
      <c r="LFS109" s="74"/>
      <c r="LFT109" s="74"/>
      <c r="LFU109" s="62"/>
      <c r="LFV109" s="75"/>
      <c r="LFW109" s="76"/>
      <c r="LFX109" s="216"/>
      <c r="LFY109" s="75"/>
      <c r="LFZ109" s="75"/>
      <c r="LGA109" s="204"/>
      <c r="LGB109" s="205"/>
      <c r="LGC109" s="72"/>
      <c r="LGD109" s="70"/>
      <c r="LGE109" s="73"/>
      <c r="LGF109" s="74"/>
      <c r="LGG109" s="74"/>
      <c r="LGH109" s="62"/>
      <c r="LGI109" s="75"/>
      <c r="LGJ109" s="76"/>
      <c r="LGK109" s="216"/>
      <c r="LGL109" s="75"/>
      <c r="LGM109" s="75"/>
      <c r="LGN109" s="204"/>
      <c r="LGO109" s="205"/>
      <c r="LGP109" s="72"/>
      <c r="LGQ109" s="70"/>
      <c r="LGR109" s="73"/>
      <c r="LGS109" s="74"/>
      <c r="LGT109" s="74"/>
      <c r="LGU109" s="62"/>
      <c r="LGV109" s="75"/>
      <c r="LGW109" s="76"/>
      <c r="LGX109" s="216"/>
      <c r="LGY109" s="75"/>
      <c r="LGZ109" s="75"/>
      <c r="LHA109" s="204"/>
      <c r="LHB109" s="205"/>
      <c r="LHC109" s="72"/>
      <c r="LHD109" s="70"/>
      <c r="LHE109" s="73"/>
      <c r="LHF109" s="74"/>
      <c r="LHG109" s="74"/>
      <c r="LHH109" s="62"/>
      <c r="LHI109" s="75"/>
      <c r="LHJ109" s="76"/>
      <c r="LHK109" s="216"/>
      <c r="LHL109" s="75"/>
      <c r="LHM109" s="75"/>
      <c r="LHN109" s="204"/>
      <c r="LHO109" s="205"/>
      <c r="LHP109" s="72"/>
      <c r="LHQ109" s="70"/>
      <c r="LHR109" s="73"/>
      <c r="LHS109" s="74"/>
      <c r="LHT109" s="74"/>
      <c r="LHU109" s="62"/>
      <c r="LHV109" s="75"/>
      <c r="LHW109" s="76"/>
      <c r="LHX109" s="216"/>
      <c r="LHY109" s="75"/>
      <c r="LHZ109" s="75"/>
      <c r="LIA109" s="204"/>
      <c r="LIB109" s="205"/>
      <c r="LIC109" s="72"/>
      <c r="LID109" s="70"/>
      <c r="LIE109" s="73"/>
      <c r="LIF109" s="74"/>
      <c r="LIG109" s="74"/>
      <c r="LIH109" s="62"/>
      <c r="LII109" s="75"/>
      <c r="LIJ109" s="76"/>
      <c r="LIK109" s="216"/>
      <c r="LIL109" s="75"/>
      <c r="LIM109" s="75"/>
      <c r="LIN109" s="204"/>
      <c r="LIO109" s="205"/>
      <c r="LIP109" s="72"/>
      <c r="LIQ109" s="70"/>
      <c r="LIR109" s="73"/>
      <c r="LIS109" s="74"/>
      <c r="LIT109" s="74"/>
      <c r="LIU109" s="62"/>
      <c r="LIV109" s="75"/>
      <c r="LIW109" s="76"/>
      <c r="LIX109" s="216"/>
      <c r="LIY109" s="75"/>
      <c r="LIZ109" s="75"/>
      <c r="LJA109" s="204"/>
      <c r="LJB109" s="205"/>
      <c r="LJC109" s="72"/>
      <c r="LJD109" s="70"/>
      <c r="LJE109" s="73"/>
      <c r="LJF109" s="74"/>
      <c r="LJG109" s="74"/>
      <c r="LJH109" s="62"/>
      <c r="LJI109" s="75"/>
      <c r="LJJ109" s="76"/>
      <c r="LJK109" s="216"/>
      <c r="LJL109" s="75"/>
      <c r="LJM109" s="75"/>
      <c r="LJN109" s="204"/>
      <c r="LJO109" s="205"/>
      <c r="LJP109" s="72"/>
      <c r="LJQ109" s="70"/>
      <c r="LJR109" s="73"/>
      <c r="LJS109" s="74"/>
      <c r="LJT109" s="74"/>
      <c r="LJU109" s="62"/>
      <c r="LJV109" s="75"/>
      <c r="LJW109" s="76"/>
      <c r="LJX109" s="216"/>
      <c r="LJY109" s="75"/>
      <c r="LJZ109" s="75"/>
      <c r="LKA109" s="204"/>
      <c r="LKB109" s="205"/>
      <c r="LKC109" s="72"/>
      <c r="LKD109" s="70"/>
      <c r="LKE109" s="73"/>
      <c r="LKF109" s="74"/>
      <c r="LKG109" s="74"/>
      <c r="LKH109" s="62"/>
      <c r="LKI109" s="75"/>
      <c r="LKJ109" s="76"/>
      <c r="LKK109" s="216"/>
      <c r="LKL109" s="75"/>
      <c r="LKM109" s="75"/>
      <c r="LKN109" s="204"/>
      <c r="LKO109" s="205"/>
      <c r="LKP109" s="72"/>
      <c r="LKQ109" s="70"/>
      <c r="LKR109" s="73"/>
      <c r="LKS109" s="74"/>
      <c r="LKT109" s="74"/>
      <c r="LKU109" s="62"/>
      <c r="LKV109" s="75"/>
      <c r="LKW109" s="76"/>
      <c r="LKX109" s="216"/>
      <c r="LKY109" s="75"/>
      <c r="LKZ109" s="75"/>
      <c r="LLA109" s="204"/>
      <c r="LLB109" s="205"/>
      <c r="LLC109" s="72"/>
      <c r="LLD109" s="70"/>
      <c r="LLE109" s="73"/>
      <c r="LLF109" s="74"/>
      <c r="LLG109" s="74"/>
      <c r="LLH109" s="62"/>
      <c r="LLI109" s="75"/>
      <c r="LLJ109" s="76"/>
      <c r="LLK109" s="216"/>
      <c r="LLL109" s="75"/>
      <c r="LLM109" s="75"/>
      <c r="LLN109" s="204"/>
      <c r="LLO109" s="205"/>
      <c r="LLP109" s="72"/>
      <c r="LLQ109" s="70"/>
      <c r="LLR109" s="73"/>
      <c r="LLS109" s="74"/>
      <c r="LLT109" s="74"/>
      <c r="LLU109" s="62"/>
      <c r="LLV109" s="75"/>
      <c r="LLW109" s="76"/>
      <c r="LLX109" s="216"/>
      <c r="LLY109" s="75"/>
      <c r="LLZ109" s="75"/>
      <c r="LMA109" s="204"/>
      <c r="LMB109" s="205"/>
      <c r="LMC109" s="72"/>
      <c r="LMD109" s="70"/>
      <c r="LME109" s="73"/>
      <c r="LMF109" s="74"/>
      <c r="LMG109" s="74"/>
      <c r="LMH109" s="62"/>
      <c r="LMI109" s="75"/>
      <c r="LMJ109" s="76"/>
      <c r="LMK109" s="216"/>
      <c r="LML109" s="75"/>
      <c r="LMM109" s="75"/>
      <c r="LMN109" s="204"/>
      <c r="LMO109" s="205"/>
      <c r="LMP109" s="72"/>
      <c r="LMQ109" s="70"/>
      <c r="LMR109" s="73"/>
      <c r="LMS109" s="74"/>
      <c r="LMT109" s="74"/>
      <c r="LMU109" s="62"/>
      <c r="LMV109" s="75"/>
      <c r="LMW109" s="76"/>
      <c r="LMX109" s="216"/>
      <c r="LMY109" s="75"/>
      <c r="LMZ109" s="75"/>
      <c r="LNA109" s="204"/>
      <c r="LNB109" s="205"/>
      <c r="LNC109" s="72"/>
      <c r="LND109" s="70"/>
      <c r="LNE109" s="73"/>
      <c r="LNF109" s="74"/>
      <c r="LNG109" s="74"/>
      <c r="LNH109" s="62"/>
      <c r="LNI109" s="75"/>
      <c r="LNJ109" s="76"/>
      <c r="LNK109" s="216"/>
      <c r="LNL109" s="75"/>
      <c r="LNM109" s="75"/>
      <c r="LNN109" s="204"/>
      <c r="LNO109" s="205"/>
      <c r="LNP109" s="72"/>
      <c r="LNQ109" s="70"/>
      <c r="LNR109" s="73"/>
      <c r="LNS109" s="74"/>
      <c r="LNT109" s="74"/>
      <c r="LNU109" s="62"/>
      <c r="LNV109" s="75"/>
      <c r="LNW109" s="76"/>
      <c r="LNX109" s="216"/>
      <c r="LNY109" s="75"/>
      <c r="LNZ109" s="75"/>
      <c r="LOA109" s="204"/>
      <c r="LOB109" s="205"/>
      <c r="LOC109" s="72"/>
      <c r="LOD109" s="70"/>
      <c r="LOE109" s="73"/>
      <c r="LOF109" s="74"/>
      <c r="LOG109" s="74"/>
      <c r="LOH109" s="62"/>
      <c r="LOI109" s="75"/>
      <c r="LOJ109" s="76"/>
      <c r="LOK109" s="216"/>
      <c r="LOL109" s="75"/>
      <c r="LOM109" s="75"/>
      <c r="LON109" s="204"/>
      <c r="LOO109" s="205"/>
      <c r="LOP109" s="72"/>
      <c r="LOQ109" s="70"/>
      <c r="LOR109" s="73"/>
      <c r="LOS109" s="74"/>
      <c r="LOT109" s="74"/>
      <c r="LOU109" s="62"/>
      <c r="LOV109" s="75"/>
      <c r="LOW109" s="76"/>
      <c r="LOX109" s="216"/>
      <c r="LOY109" s="75"/>
      <c r="LOZ109" s="75"/>
      <c r="LPA109" s="204"/>
      <c r="LPB109" s="205"/>
      <c r="LPC109" s="72"/>
      <c r="LPD109" s="70"/>
      <c r="LPE109" s="73"/>
      <c r="LPF109" s="74"/>
      <c r="LPG109" s="74"/>
      <c r="LPH109" s="62"/>
      <c r="LPI109" s="75"/>
      <c r="LPJ109" s="76"/>
      <c r="LPK109" s="216"/>
      <c r="LPL109" s="75"/>
      <c r="LPM109" s="75"/>
      <c r="LPN109" s="204"/>
      <c r="LPO109" s="205"/>
      <c r="LPP109" s="72"/>
      <c r="LPQ109" s="70"/>
      <c r="LPR109" s="73"/>
      <c r="LPS109" s="74"/>
      <c r="LPT109" s="74"/>
      <c r="LPU109" s="62"/>
      <c r="LPV109" s="75"/>
      <c r="LPW109" s="76"/>
      <c r="LPX109" s="216"/>
      <c r="LPY109" s="75"/>
      <c r="LPZ109" s="75"/>
      <c r="LQA109" s="204"/>
      <c r="LQB109" s="205"/>
      <c r="LQC109" s="72"/>
      <c r="LQD109" s="70"/>
      <c r="LQE109" s="73"/>
      <c r="LQF109" s="74"/>
      <c r="LQG109" s="74"/>
      <c r="LQH109" s="62"/>
      <c r="LQI109" s="75"/>
      <c r="LQJ109" s="76"/>
      <c r="LQK109" s="216"/>
      <c r="LQL109" s="75"/>
      <c r="LQM109" s="75"/>
      <c r="LQN109" s="204"/>
      <c r="LQO109" s="205"/>
      <c r="LQP109" s="72"/>
      <c r="LQQ109" s="70"/>
      <c r="LQR109" s="73"/>
      <c r="LQS109" s="74"/>
      <c r="LQT109" s="74"/>
      <c r="LQU109" s="62"/>
      <c r="LQV109" s="75"/>
      <c r="LQW109" s="76"/>
      <c r="LQX109" s="216"/>
      <c r="LQY109" s="75"/>
      <c r="LQZ109" s="75"/>
      <c r="LRA109" s="204"/>
      <c r="LRB109" s="205"/>
      <c r="LRC109" s="72"/>
      <c r="LRD109" s="70"/>
      <c r="LRE109" s="73"/>
      <c r="LRF109" s="74"/>
      <c r="LRG109" s="74"/>
      <c r="LRH109" s="62"/>
      <c r="LRI109" s="75"/>
      <c r="LRJ109" s="76"/>
      <c r="LRK109" s="216"/>
      <c r="LRL109" s="75"/>
      <c r="LRM109" s="75"/>
      <c r="LRN109" s="204"/>
      <c r="LRO109" s="205"/>
      <c r="LRP109" s="72"/>
      <c r="LRQ109" s="70"/>
      <c r="LRR109" s="73"/>
      <c r="LRS109" s="74"/>
      <c r="LRT109" s="74"/>
      <c r="LRU109" s="62"/>
      <c r="LRV109" s="75"/>
      <c r="LRW109" s="76"/>
      <c r="LRX109" s="216"/>
      <c r="LRY109" s="75"/>
      <c r="LRZ109" s="75"/>
      <c r="LSA109" s="204"/>
      <c r="LSB109" s="205"/>
      <c r="LSC109" s="72"/>
      <c r="LSD109" s="70"/>
      <c r="LSE109" s="73"/>
      <c r="LSF109" s="74"/>
      <c r="LSG109" s="74"/>
      <c r="LSH109" s="62"/>
      <c r="LSI109" s="75"/>
      <c r="LSJ109" s="76"/>
      <c r="LSK109" s="216"/>
      <c r="LSL109" s="75"/>
      <c r="LSM109" s="75"/>
      <c r="LSN109" s="204"/>
      <c r="LSO109" s="205"/>
      <c r="LSP109" s="72"/>
      <c r="LSQ109" s="70"/>
      <c r="LSR109" s="73"/>
      <c r="LSS109" s="74"/>
      <c r="LST109" s="74"/>
      <c r="LSU109" s="62"/>
      <c r="LSV109" s="75"/>
      <c r="LSW109" s="76"/>
      <c r="LSX109" s="216"/>
      <c r="LSY109" s="75"/>
      <c r="LSZ109" s="75"/>
      <c r="LTA109" s="204"/>
      <c r="LTB109" s="205"/>
      <c r="LTC109" s="72"/>
      <c r="LTD109" s="70"/>
      <c r="LTE109" s="73"/>
      <c r="LTF109" s="74"/>
      <c r="LTG109" s="74"/>
      <c r="LTH109" s="62"/>
      <c r="LTI109" s="75"/>
      <c r="LTJ109" s="76"/>
      <c r="LTK109" s="216"/>
      <c r="LTL109" s="75"/>
      <c r="LTM109" s="75"/>
      <c r="LTN109" s="204"/>
      <c r="LTO109" s="205"/>
      <c r="LTP109" s="72"/>
      <c r="LTQ109" s="70"/>
      <c r="LTR109" s="73"/>
      <c r="LTS109" s="74"/>
      <c r="LTT109" s="74"/>
      <c r="LTU109" s="62"/>
      <c r="LTV109" s="75"/>
      <c r="LTW109" s="76"/>
      <c r="LTX109" s="216"/>
      <c r="LTY109" s="75"/>
      <c r="LTZ109" s="75"/>
      <c r="LUA109" s="204"/>
      <c r="LUB109" s="205"/>
      <c r="LUC109" s="72"/>
      <c r="LUD109" s="70"/>
      <c r="LUE109" s="73"/>
      <c r="LUF109" s="74"/>
      <c r="LUG109" s="74"/>
      <c r="LUH109" s="62"/>
      <c r="LUI109" s="75"/>
      <c r="LUJ109" s="76"/>
      <c r="LUK109" s="216"/>
      <c r="LUL109" s="75"/>
      <c r="LUM109" s="75"/>
      <c r="LUN109" s="204"/>
      <c r="LUO109" s="205"/>
      <c r="LUP109" s="72"/>
      <c r="LUQ109" s="70"/>
      <c r="LUR109" s="73"/>
      <c r="LUS109" s="74"/>
      <c r="LUT109" s="74"/>
      <c r="LUU109" s="62"/>
      <c r="LUV109" s="75"/>
      <c r="LUW109" s="76"/>
      <c r="LUX109" s="216"/>
      <c r="LUY109" s="75"/>
      <c r="LUZ109" s="75"/>
      <c r="LVA109" s="204"/>
      <c r="LVB109" s="205"/>
      <c r="LVC109" s="72"/>
      <c r="LVD109" s="70"/>
      <c r="LVE109" s="73"/>
      <c r="LVF109" s="74"/>
      <c r="LVG109" s="74"/>
      <c r="LVH109" s="62"/>
      <c r="LVI109" s="75"/>
      <c r="LVJ109" s="76"/>
      <c r="LVK109" s="216"/>
      <c r="LVL109" s="75"/>
      <c r="LVM109" s="75"/>
      <c r="LVN109" s="204"/>
      <c r="LVO109" s="205"/>
      <c r="LVP109" s="72"/>
      <c r="LVQ109" s="70"/>
      <c r="LVR109" s="73"/>
      <c r="LVS109" s="74"/>
      <c r="LVT109" s="74"/>
      <c r="LVU109" s="62"/>
      <c r="LVV109" s="75"/>
      <c r="LVW109" s="76"/>
      <c r="LVX109" s="216"/>
      <c r="LVY109" s="75"/>
      <c r="LVZ109" s="75"/>
      <c r="LWA109" s="204"/>
      <c r="LWB109" s="205"/>
      <c r="LWC109" s="72"/>
      <c r="LWD109" s="70"/>
      <c r="LWE109" s="73"/>
      <c r="LWF109" s="74"/>
      <c r="LWG109" s="74"/>
      <c r="LWH109" s="62"/>
      <c r="LWI109" s="75"/>
      <c r="LWJ109" s="76"/>
      <c r="LWK109" s="216"/>
      <c r="LWL109" s="75"/>
      <c r="LWM109" s="75"/>
      <c r="LWN109" s="204"/>
      <c r="LWO109" s="205"/>
      <c r="LWP109" s="72"/>
      <c r="LWQ109" s="70"/>
      <c r="LWR109" s="73"/>
      <c r="LWS109" s="74"/>
      <c r="LWT109" s="74"/>
      <c r="LWU109" s="62"/>
      <c r="LWV109" s="75"/>
      <c r="LWW109" s="76"/>
      <c r="LWX109" s="216"/>
      <c r="LWY109" s="75"/>
      <c r="LWZ109" s="75"/>
      <c r="LXA109" s="204"/>
      <c r="LXB109" s="205"/>
      <c r="LXC109" s="72"/>
      <c r="LXD109" s="70"/>
      <c r="LXE109" s="73"/>
      <c r="LXF109" s="74"/>
      <c r="LXG109" s="74"/>
      <c r="LXH109" s="62"/>
      <c r="LXI109" s="75"/>
      <c r="LXJ109" s="76"/>
      <c r="LXK109" s="216"/>
      <c r="LXL109" s="75"/>
      <c r="LXM109" s="75"/>
      <c r="LXN109" s="204"/>
      <c r="LXO109" s="205"/>
      <c r="LXP109" s="72"/>
      <c r="LXQ109" s="70"/>
      <c r="LXR109" s="73"/>
      <c r="LXS109" s="74"/>
      <c r="LXT109" s="74"/>
      <c r="LXU109" s="62"/>
      <c r="LXV109" s="75"/>
      <c r="LXW109" s="76"/>
      <c r="LXX109" s="216"/>
      <c r="LXY109" s="75"/>
      <c r="LXZ109" s="75"/>
      <c r="LYA109" s="204"/>
      <c r="LYB109" s="205"/>
      <c r="LYC109" s="72"/>
      <c r="LYD109" s="70"/>
      <c r="LYE109" s="73"/>
      <c r="LYF109" s="74"/>
      <c r="LYG109" s="74"/>
      <c r="LYH109" s="62"/>
      <c r="LYI109" s="75"/>
      <c r="LYJ109" s="76"/>
      <c r="LYK109" s="216"/>
      <c r="LYL109" s="75"/>
      <c r="LYM109" s="75"/>
      <c r="LYN109" s="204"/>
      <c r="LYO109" s="205"/>
      <c r="LYP109" s="72"/>
      <c r="LYQ109" s="70"/>
      <c r="LYR109" s="73"/>
      <c r="LYS109" s="74"/>
      <c r="LYT109" s="74"/>
      <c r="LYU109" s="62"/>
      <c r="LYV109" s="75"/>
      <c r="LYW109" s="76"/>
      <c r="LYX109" s="216"/>
      <c r="LYY109" s="75"/>
      <c r="LYZ109" s="75"/>
      <c r="LZA109" s="204"/>
      <c r="LZB109" s="205"/>
      <c r="LZC109" s="72"/>
      <c r="LZD109" s="70"/>
      <c r="LZE109" s="73"/>
      <c r="LZF109" s="74"/>
      <c r="LZG109" s="74"/>
      <c r="LZH109" s="62"/>
      <c r="LZI109" s="75"/>
      <c r="LZJ109" s="76"/>
      <c r="LZK109" s="216"/>
      <c r="LZL109" s="75"/>
      <c r="LZM109" s="75"/>
      <c r="LZN109" s="204"/>
      <c r="LZO109" s="205"/>
      <c r="LZP109" s="72"/>
      <c r="LZQ109" s="70"/>
      <c r="LZR109" s="73"/>
      <c r="LZS109" s="74"/>
      <c r="LZT109" s="74"/>
      <c r="LZU109" s="62"/>
      <c r="LZV109" s="75"/>
      <c r="LZW109" s="76"/>
      <c r="LZX109" s="216"/>
      <c r="LZY109" s="75"/>
      <c r="LZZ109" s="75"/>
      <c r="MAA109" s="204"/>
      <c r="MAB109" s="205"/>
      <c r="MAC109" s="72"/>
      <c r="MAD109" s="70"/>
      <c r="MAE109" s="73"/>
      <c r="MAF109" s="74"/>
      <c r="MAG109" s="74"/>
      <c r="MAH109" s="62"/>
      <c r="MAI109" s="75"/>
      <c r="MAJ109" s="76"/>
      <c r="MAK109" s="216"/>
      <c r="MAL109" s="75"/>
      <c r="MAM109" s="75"/>
      <c r="MAN109" s="204"/>
      <c r="MAO109" s="205"/>
      <c r="MAP109" s="72"/>
      <c r="MAQ109" s="70"/>
      <c r="MAR109" s="73"/>
      <c r="MAS109" s="74"/>
      <c r="MAT109" s="74"/>
      <c r="MAU109" s="62"/>
      <c r="MAV109" s="75"/>
      <c r="MAW109" s="76"/>
      <c r="MAX109" s="216"/>
      <c r="MAY109" s="75"/>
      <c r="MAZ109" s="75"/>
      <c r="MBA109" s="204"/>
      <c r="MBB109" s="205"/>
      <c r="MBC109" s="72"/>
      <c r="MBD109" s="70"/>
      <c r="MBE109" s="73"/>
      <c r="MBF109" s="74"/>
      <c r="MBG109" s="74"/>
      <c r="MBH109" s="62"/>
      <c r="MBI109" s="75"/>
      <c r="MBJ109" s="76"/>
      <c r="MBK109" s="216"/>
      <c r="MBL109" s="75"/>
      <c r="MBM109" s="75"/>
      <c r="MBN109" s="204"/>
      <c r="MBO109" s="205"/>
      <c r="MBP109" s="72"/>
      <c r="MBQ109" s="70"/>
      <c r="MBR109" s="73"/>
      <c r="MBS109" s="74"/>
      <c r="MBT109" s="74"/>
      <c r="MBU109" s="62"/>
      <c r="MBV109" s="75"/>
      <c r="MBW109" s="76"/>
      <c r="MBX109" s="216"/>
      <c r="MBY109" s="75"/>
      <c r="MBZ109" s="75"/>
      <c r="MCA109" s="204"/>
      <c r="MCB109" s="205"/>
      <c r="MCC109" s="72"/>
      <c r="MCD109" s="70"/>
      <c r="MCE109" s="73"/>
      <c r="MCF109" s="74"/>
      <c r="MCG109" s="74"/>
      <c r="MCH109" s="62"/>
      <c r="MCI109" s="75"/>
      <c r="MCJ109" s="76"/>
      <c r="MCK109" s="216"/>
      <c r="MCL109" s="75"/>
      <c r="MCM109" s="75"/>
      <c r="MCN109" s="204"/>
      <c r="MCO109" s="205"/>
      <c r="MCP109" s="72"/>
      <c r="MCQ109" s="70"/>
      <c r="MCR109" s="73"/>
      <c r="MCS109" s="74"/>
      <c r="MCT109" s="74"/>
      <c r="MCU109" s="62"/>
      <c r="MCV109" s="75"/>
      <c r="MCW109" s="76"/>
      <c r="MCX109" s="216"/>
      <c r="MCY109" s="75"/>
      <c r="MCZ109" s="75"/>
      <c r="MDA109" s="204"/>
      <c r="MDB109" s="205"/>
      <c r="MDC109" s="72"/>
      <c r="MDD109" s="70"/>
      <c r="MDE109" s="73"/>
      <c r="MDF109" s="74"/>
      <c r="MDG109" s="74"/>
      <c r="MDH109" s="62"/>
      <c r="MDI109" s="75"/>
      <c r="MDJ109" s="76"/>
      <c r="MDK109" s="216"/>
      <c r="MDL109" s="75"/>
      <c r="MDM109" s="75"/>
      <c r="MDN109" s="204"/>
      <c r="MDO109" s="205"/>
      <c r="MDP109" s="72"/>
      <c r="MDQ109" s="70"/>
      <c r="MDR109" s="73"/>
      <c r="MDS109" s="74"/>
      <c r="MDT109" s="74"/>
      <c r="MDU109" s="62"/>
      <c r="MDV109" s="75"/>
      <c r="MDW109" s="76"/>
      <c r="MDX109" s="216"/>
      <c r="MDY109" s="75"/>
      <c r="MDZ109" s="75"/>
      <c r="MEA109" s="204"/>
      <c r="MEB109" s="205"/>
      <c r="MEC109" s="72"/>
      <c r="MED109" s="70"/>
      <c r="MEE109" s="73"/>
      <c r="MEF109" s="74"/>
      <c r="MEG109" s="74"/>
      <c r="MEH109" s="62"/>
      <c r="MEI109" s="75"/>
      <c r="MEJ109" s="76"/>
      <c r="MEK109" s="216"/>
      <c r="MEL109" s="75"/>
      <c r="MEM109" s="75"/>
      <c r="MEN109" s="204"/>
      <c r="MEO109" s="205"/>
      <c r="MEP109" s="72"/>
      <c r="MEQ109" s="70"/>
      <c r="MER109" s="73"/>
      <c r="MES109" s="74"/>
      <c r="MET109" s="74"/>
      <c r="MEU109" s="62"/>
      <c r="MEV109" s="75"/>
      <c r="MEW109" s="76"/>
      <c r="MEX109" s="216"/>
      <c r="MEY109" s="75"/>
      <c r="MEZ109" s="75"/>
      <c r="MFA109" s="204"/>
      <c r="MFB109" s="205"/>
      <c r="MFC109" s="72"/>
      <c r="MFD109" s="70"/>
      <c r="MFE109" s="73"/>
      <c r="MFF109" s="74"/>
      <c r="MFG109" s="74"/>
      <c r="MFH109" s="62"/>
      <c r="MFI109" s="75"/>
      <c r="MFJ109" s="76"/>
      <c r="MFK109" s="216"/>
      <c r="MFL109" s="75"/>
      <c r="MFM109" s="75"/>
      <c r="MFN109" s="204"/>
      <c r="MFO109" s="205"/>
      <c r="MFP109" s="72"/>
      <c r="MFQ109" s="70"/>
      <c r="MFR109" s="73"/>
      <c r="MFS109" s="74"/>
      <c r="MFT109" s="74"/>
      <c r="MFU109" s="62"/>
      <c r="MFV109" s="75"/>
      <c r="MFW109" s="76"/>
      <c r="MFX109" s="216"/>
      <c r="MFY109" s="75"/>
      <c r="MFZ109" s="75"/>
      <c r="MGA109" s="204"/>
      <c r="MGB109" s="205"/>
      <c r="MGC109" s="72"/>
      <c r="MGD109" s="70"/>
      <c r="MGE109" s="73"/>
      <c r="MGF109" s="74"/>
      <c r="MGG109" s="74"/>
      <c r="MGH109" s="62"/>
      <c r="MGI109" s="75"/>
      <c r="MGJ109" s="76"/>
      <c r="MGK109" s="216"/>
      <c r="MGL109" s="75"/>
      <c r="MGM109" s="75"/>
      <c r="MGN109" s="204"/>
      <c r="MGO109" s="205"/>
      <c r="MGP109" s="72"/>
      <c r="MGQ109" s="70"/>
      <c r="MGR109" s="73"/>
      <c r="MGS109" s="74"/>
      <c r="MGT109" s="74"/>
      <c r="MGU109" s="62"/>
      <c r="MGV109" s="75"/>
      <c r="MGW109" s="76"/>
      <c r="MGX109" s="216"/>
      <c r="MGY109" s="75"/>
      <c r="MGZ109" s="75"/>
      <c r="MHA109" s="204"/>
      <c r="MHB109" s="205"/>
      <c r="MHC109" s="72"/>
      <c r="MHD109" s="70"/>
      <c r="MHE109" s="73"/>
      <c r="MHF109" s="74"/>
      <c r="MHG109" s="74"/>
      <c r="MHH109" s="62"/>
      <c r="MHI109" s="75"/>
      <c r="MHJ109" s="76"/>
      <c r="MHK109" s="216"/>
      <c r="MHL109" s="75"/>
      <c r="MHM109" s="75"/>
      <c r="MHN109" s="204"/>
      <c r="MHO109" s="205"/>
      <c r="MHP109" s="72"/>
      <c r="MHQ109" s="70"/>
      <c r="MHR109" s="73"/>
      <c r="MHS109" s="74"/>
      <c r="MHT109" s="74"/>
      <c r="MHU109" s="62"/>
      <c r="MHV109" s="75"/>
      <c r="MHW109" s="76"/>
      <c r="MHX109" s="216"/>
      <c r="MHY109" s="75"/>
      <c r="MHZ109" s="75"/>
      <c r="MIA109" s="204"/>
      <c r="MIB109" s="205"/>
      <c r="MIC109" s="72"/>
      <c r="MID109" s="70"/>
      <c r="MIE109" s="73"/>
      <c r="MIF109" s="74"/>
      <c r="MIG109" s="74"/>
      <c r="MIH109" s="62"/>
      <c r="MII109" s="75"/>
      <c r="MIJ109" s="76"/>
      <c r="MIK109" s="216"/>
      <c r="MIL109" s="75"/>
      <c r="MIM109" s="75"/>
      <c r="MIN109" s="204"/>
      <c r="MIO109" s="205"/>
      <c r="MIP109" s="72"/>
      <c r="MIQ109" s="70"/>
      <c r="MIR109" s="73"/>
      <c r="MIS109" s="74"/>
      <c r="MIT109" s="74"/>
      <c r="MIU109" s="62"/>
      <c r="MIV109" s="75"/>
      <c r="MIW109" s="76"/>
      <c r="MIX109" s="216"/>
      <c r="MIY109" s="75"/>
      <c r="MIZ109" s="75"/>
      <c r="MJA109" s="204"/>
      <c r="MJB109" s="205"/>
      <c r="MJC109" s="72"/>
      <c r="MJD109" s="70"/>
      <c r="MJE109" s="73"/>
      <c r="MJF109" s="74"/>
      <c r="MJG109" s="74"/>
      <c r="MJH109" s="62"/>
      <c r="MJI109" s="75"/>
      <c r="MJJ109" s="76"/>
      <c r="MJK109" s="216"/>
      <c r="MJL109" s="75"/>
      <c r="MJM109" s="75"/>
      <c r="MJN109" s="204"/>
      <c r="MJO109" s="205"/>
      <c r="MJP109" s="72"/>
      <c r="MJQ109" s="70"/>
      <c r="MJR109" s="73"/>
      <c r="MJS109" s="74"/>
      <c r="MJT109" s="74"/>
      <c r="MJU109" s="62"/>
      <c r="MJV109" s="75"/>
      <c r="MJW109" s="76"/>
      <c r="MJX109" s="216"/>
      <c r="MJY109" s="75"/>
      <c r="MJZ109" s="75"/>
      <c r="MKA109" s="204"/>
      <c r="MKB109" s="205"/>
      <c r="MKC109" s="72"/>
      <c r="MKD109" s="70"/>
      <c r="MKE109" s="73"/>
      <c r="MKF109" s="74"/>
      <c r="MKG109" s="74"/>
      <c r="MKH109" s="62"/>
      <c r="MKI109" s="75"/>
      <c r="MKJ109" s="76"/>
      <c r="MKK109" s="216"/>
      <c r="MKL109" s="75"/>
      <c r="MKM109" s="75"/>
      <c r="MKN109" s="204"/>
      <c r="MKO109" s="205"/>
      <c r="MKP109" s="72"/>
      <c r="MKQ109" s="70"/>
      <c r="MKR109" s="73"/>
      <c r="MKS109" s="74"/>
      <c r="MKT109" s="74"/>
      <c r="MKU109" s="62"/>
      <c r="MKV109" s="75"/>
      <c r="MKW109" s="76"/>
      <c r="MKX109" s="216"/>
      <c r="MKY109" s="75"/>
      <c r="MKZ109" s="75"/>
      <c r="MLA109" s="204"/>
      <c r="MLB109" s="205"/>
      <c r="MLC109" s="72"/>
      <c r="MLD109" s="70"/>
      <c r="MLE109" s="73"/>
      <c r="MLF109" s="74"/>
      <c r="MLG109" s="74"/>
      <c r="MLH109" s="62"/>
      <c r="MLI109" s="75"/>
      <c r="MLJ109" s="76"/>
      <c r="MLK109" s="216"/>
      <c r="MLL109" s="75"/>
      <c r="MLM109" s="75"/>
      <c r="MLN109" s="204"/>
      <c r="MLO109" s="205"/>
      <c r="MLP109" s="72"/>
      <c r="MLQ109" s="70"/>
      <c r="MLR109" s="73"/>
      <c r="MLS109" s="74"/>
      <c r="MLT109" s="74"/>
      <c r="MLU109" s="62"/>
      <c r="MLV109" s="75"/>
      <c r="MLW109" s="76"/>
      <c r="MLX109" s="216"/>
      <c r="MLY109" s="75"/>
      <c r="MLZ109" s="75"/>
      <c r="MMA109" s="204"/>
      <c r="MMB109" s="205"/>
      <c r="MMC109" s="72"/>
      <c r="MMD109" s="70"/>
      <c r="MME109" s="73"/>
      <c r="MMF109" s="74"/>
      <c r="MMG109" s="74"/>
      <c r="MMH109" s="62"/>
      <c r="MMI109" s="75"/>
      <c r="MMJ109" s="76"/>
      <c r="MMK109" s="216"/>
      <c r="MML109" s="75"/>
      <c r="MMM109" s="75"/>
      <c r="MMN109" s="204"/>
      <c r="MMO109" s="205"/>
      <c r="MMP109" s="72"/>
      <c r="MMQ109" s="70"/>
      <c r="MMR109" s="73"/>
      <c r="MMS109" s="74"/>
      <c r="MMT109" s="74"/>
      <c r="MMU109" s="62"/>
      <c r="MMV109" s="75"/>
      <c r="MMW109" s="76"/>
      <c r="MMX109" s="216"/>
      <c r="MMY109" s="75"/>
      <c r="MMZ109" s="75"/>
      <c r="MNA109" s="204"/>
      <c r="MNB109" s="205"/>
      <c r="MNC109" s="72"/>
      <c r="MND109" s="70"/>
      <c r="MNE109" s="73"/>
      <c r="MNF109" s="74"/>
      <c r="MNG109" s="74"/>
      <c r="MNH109" s="62"/>
      <c r="MNI109" s="75"/>
      <c r="MNJ109" s="76"/>
      <c r="MNK109" s="216"/>
      <c r="MNL109" s="75"/>
      <c r="MNM109" s="75"/>
      <c r="MNN109" s="204"/>
      <c r="MNO109" s="205"/>
      <c r="MNP109" s="72"/>
      <c r="MNQ109" s="70"/>
      <c r="MNR109" s="73"/>
      <c r="MNS109" s="74"/>
      <c r="MNT109" s="74"/>
      <c r="MNU109" s="62"/>
      <c r="MNV109" s="75"/>
      <c r="MNW109" s="76"/>
      <c r="MNX109" s="216"/>
      <c r="MNY109" s="75"/>
      <c r="MNZ109" s="75"/>
      <c r="MOA109" s="204"/>
      <c r="MOB109" s="205"/>
      <c r="MOC109" s="72"/>
      <c r="MOD109" s="70"/>
      <c r="MOE109" s="73"/>
      <c r="MOF109" s="74"/>
      <c r="MOG109" s="74"/>
      <c r="MOH109" s="62"/>
      <c r="MOI109" s="75"/>
      <c r="MOJ109" s="76"/>
      <c r="MOK109" s="216"/>
      <c r="MOL109" s="75"/>
      <c r="MOM109" s="75"/>
      <c r="MON109" s="204"/>
      <c r="MOO109" s="205"/>
      <c r="MOP109" s="72"/>
      <c r="MOQ109" s="70"/>
      <c r="MOR109" s="73"/>
      <c r="MOS109" s="74"/>
      <c r="MOT109" s="74"/>
      <c r="MOU109" s="62"/>
      <c r="MOV109" s="75"/>
      <c r="MOW109" s="76"/>
      <c r="MOX109" s="216"/>
      <c r="MOY109" s="75"/>
      <c r="MOZ109" s="75"/>
      <c r="MPA109" s="204"/>
      <c r="MPB109" s="205"/>
      <c r="MPC109" s="72"/>
      <c r="MPD109" s="70"/>
      <c r="MPE109" s="73"/>
      <c r="MPF109" s="74"/>
      <c r="MPG109" s="74"/>
      <c r="MPH109" s="62"/>
      <c r="MPI109" s="75"/>
      <c r="MPJ109" s="76"/>
      <c r="MPK109" s="216"/>
      <c r="MPL109" s="75"/>
      <c r="MPM109" s="75"/>
      <c r="MPN109" s="204"/>
      <c r="MPO109" s="205"/>
      <c r="MPP109" s="72"/>
      <c r="MPQ109" s="70"/>
      <c r="MPR109" s="73"/>
      <c r="MPS109" s="74"/>
      <c r="MPT109" s="74"/>
      <c r="MPU109" s="62"/>
      <c r="MPV109" s="75"/>
      <c r="MPW109" s="76"/>
      <c r="MPX109" s="216"/>
      <c r="MPY109" s="75"/>
      <c r="MPZ109" s="75"/>
      <c r="MQA109" s="204"/>
      <c r="MQB109" s="205"/>
      <c r="MQC109" s="72"/>
      <c r="MQD109" s="70"/>
      <c r="MQE109" s="73"/>
      <c r="MQF109" s="74"/>
      <c r="MQG109" s="74"/>
      <c r="MQH109" s="62"/>
      <c r="MQI109" s="75"/>
      <c r="MQJ109" s="76"/>
      <c r="MQK109" s="216"/>
      <c r="MQL109" s="75"/>
      <c r="MQM109" s="75"/>
      <c r="MQN109" s="204"/>
      <c r="MQO109" s="205"/>
      <c r="MQP109" s="72"/>
      <c r="MQQ109" s="70"/>
      <c r="MQR109" s="73"/>
      <c r="MQS109" s="74"/>
      <c r="MQT109" s="74"/>
      <c r="MQU109" s="62"/>
      <c r="MQV109" s="75"/>
      <c r="MQW109" s="76"/>
      <c r="MQX109" s="216"/>
      <c r="MQY109" s="75"/>
      <c r="MQZ109" s="75"/>
      <c r="MRA109" s="204"/>
      <c r="MRB109" s="205"/>
      <c r="MRC109" s="72"/>
      <c r="MRD109" s="70"/>
      <c r="MRE109" s="73"/>
      <c r="MRF109" s="74"/>
      <c r="MRG109" s="74"/>
      <c r="MRH109" s="62"/>
      <c r="MRI109" s="75"/>
      <c r="MRJ109" s="76"/>
      <c r="MRK109" s="216"/>
      <c r="MRL109" s="75"/>
      <c r="MRM109" s="75"/>
      <c r="MRN109" s="204"/>
      <c r="MRO109" s="205"/>
      <c r="MRP109" s="72"/>
      <c r="MRQ109" s="70"/>
      <c r="MRR109" s="73"/>
      <c r="MRS109" s="74"/>
      <c r="MRT109" s="74"/>
      <c r="MRU109" s="62"/>
      <c r="MRV109" s="75"/>
      <c r="MRW109" s="76"/>
      <c r="MRX109" s="216"/>
      <c r="MRY109" s="75"/>
      <c r="MRZ109" s="75"/>
      <c r="MSA109" s="204"/>
      <c r="MSB109" s="205"/>
      <c r="MSC109" s="72"/>
      <c r="MSD109" s="70"/>
      <c r="MSE109" s="73"/>
      <c r="MSF109" s="74"/>
      <c r="MSG109" s="74"/>
      <c r="MSH109" s="62"/>
      <c r="MSI109" s="75"/>
      <c r="MSJ109" s="76"/>
      <c r="MSK109" s="216"/>
      <c r="MSL109" s="75"/>
      <c r="MSM109" s="75"/>
      <c r="MSN109" s="204"/>
      <c r="MSO109" s="205"/>
      <c r="MSP109" s="72"/>
      <c r="MSQ109" s="70"/>
      <c r="MSR109" s="73"/>
      <c r="MSS109" s="74"/>
      <c r="MST109" s="74"/>
      <c r="MSU109" s="62"/>
      <c r="MSV109" s="75"/>
      <c r="MSW109" s="76"/>
      <c r="MSX109" s="216"/>
      <c r="MSY109" s="75"/>
      <c r="MSZ109" s="75"/>
      <c r="MTA109" s="204"/>
      <c r="MTB109" s="205"/>
      <c r="MTC109" s="72"/>
      <c r="MTD109" s="70"/>
      <c r="MTE109" s="73"/>
      <c r="MTF109" s="74"/>
      <c r="MTG109" s="74"/>
      <c r="MTH109" s="62"/>
      <c r="MTI109" s="75"/>
      <c r="MTJ109" s="76"/>
      <c r="MTK109" s="216"/>
      <c r="MTL109" s="75"/>
      <c r="MTM109" s="75"/>
      <c r="MTN109" s="204"/>
      <c r="MTO109" s="205"/>
      <c r="MTP109" s="72"/>
      <c r="MTQ109" s="70"/>
      <c r="MTR109" s="73"/>
      <c r="MTS109" s="74"/>
      <c r="MTT109" s="74"/>
      <c r="MTU109" s="62"/>
      <c r="MTV109" s="75"/>
      <c r="MTW109" s="76"/>
      <c r="MTX109" s="216"/>
      <c r="MTY109" s="75"/>
      <c r="MTZ109" s="75"/>
      <c r="MUA109" s="204"/>
      <c r="MUB109" s="205"/>
      <c r="MUC109" s="72"/>
      <c r="MUD109" s="70"/>
      <c r="MUE109" s="73"/>
      <c r="MUF109" s="74"/>
      <c r="MUG109" s="74"/>
      <c r="MUH109" s="62"/>
      <c r="MUI109" s="75"/>
      <c r="MUJ109" s="76"/>
      <c r="MUK109" s="216"/>
      <c r="MUL109" s="75"/>
      <c r="MUM109" s="75"/>
      <c r="MUN109" s="204"/>
      <c r="MUO109" s="205"/>
      <c r="MUP109" s="72"/>
      <c r="MUQ109" s="70"/>
      <c r="MUR109" s="73"/>
      <c r="MUS109" s="74"/>
      <c r="MUT109" s="74"/>
      <c r="MUU109" s="62"/>
      <c r="MUV109" s="75"/>
      <c r="MUW109" s="76"/>
      <c r="MUX109" s="216"/>
      <c r="MUY109" s="75"/>
      <c r="MUZ109" s="75"/>
      <c r="MVA109" s="204"/>
      <c r="MVB109" s="205"/>
      <c r="MVC109" s="72"/>
      <c r="MVD109" s="70"/>
      <c r="MVE109" s="73"/>
      <c r="MVF109" s="74"/>
      <c r="MVG109" s="74"/>
      <c r="MVH109" s="62"/>
      <c r="MVI109" s="75"/>
      <c r="MVJ109" s="76"/>
      <c r="MVK109" s="216"/>
      <c r="MVL109" s="75"/>
      <c r="MVM109" s="75"/>
      <c r="MVN109" s="204"/>
      <c r="MVO109" s="205"/>
      <c r="MVP109" s="72"/>
      <c r="MVQ109" s="70"/>
      <c r="MVR109" s="73"/>
      <c r="MVS109" s="74"/>
      <c r="MVT109" s="74"/>
      <c r="MVU109" s="62"/>
      <c r="MVV109" s="75"/>
      <c r="MVW109" s="76"/>
      <c r="MVX109" s="216"/>
      <c r="MVY109" s="75"/>
      <c r="MVZ109" s="75"/>
      <c r="MWA109" s="204"/>
      <c r="MWB109" s="205"/>
      <c r="MWC109" s="72"/>
      <c r="MWD109" s="70"/>
      <c r="MWE109" s="73"/>
      <c r="MWF109" s="74"/>
      <c r="MWG109" s="74"/>
      <c r="MWH109" s="62"/>
      <c r="MWI109" s="75"/>
      <c r="MWJ109" s="76"/>
      <c r="MWK109" s="216"/>
      <c r="MWL109" s="75"/>
      <c r="MWM109" s="75"/>
      <c r="MWN109" s="204"/>
      <c r="MWO109" s="205"/>
      <c r="MWP109" s="72"/>
      <c r="MWQ109" s="70"/>
      <c r="MWR109" s="73"/>
      <c r="MWS109" s="74"/>
      <c r="MWT109" s="74"/>
      <c r="MWU109" s="62"/>
      <c r="MWV109" s="75"/>
      <c r="MWW109" s="76"/>
      <c r="MWX109" s="216"/>
      <c r="MWY109" s="75"/>
      <c r="MWZ109" s="75"/>
      <c r="MXA109" s="204"/>
      <c r="MXB109" s="205"/>
      <c r="MXC109" s="72"/>
      <c r="MXD109" s="70"/>
      <c r="MXE109" s="73"/>
      <c r="MXF109" s="74"/>
      <c r="MXG109" s="74"/>
      <c r="MXH109" s="62"/>
      <c r="MXI109" s="75"/>
      <c r="MXJ109" s="76"/>
      <c r="MXK109" s="216"/>
      <c r="MXL109" s="75"/>
      <c r="MXM109" s="75"/>
      <c r="MXN109" s="204"/>
      <c r="MXO109" s="205"/>
      <c r="MXP109" s="72"/>
      <c r="MXQ109" s="70"/>
      <c r="MXR109" s="73"/>
      <c r="MXS109" s="74"/>
      <c r="MXT109" s="74"/>
      <c r="MXU109" s="62"/>
      <c r="MXV109" s="75"/>
      <c r="MXW109" s="76"/>
      <c r="MXX109" s="216"/>
      <c r="MXY109" s="75"/>
      <c r="MXZ109" s="75"/>
      <c r="MYA109" s="204"/>
      <c r="MYB109" s="205"/>
      <c r="MYC109" s="72"/>
      <c r="MYD109" s="70"/>
      <c r="MYE109" s="73"/>
      <c r="MYF109" s="74"/>
      <c r="MYG109" s="74"/>
      <c r="MYH109" s="62"/>
      <c r="MYI109" s="75"/>
      <c r="MYJ109" s="76"/>
      <c r="MYK109" s="216"/>
      <c r="MYL109" s="75"/>
      <c r="MYM109" s="75"/>
      <c r="MYN109" s="204"/>
      <c r="MYO109" s="205"/>
      <c r="MYP109" s="72"/>
      <c r="MYQ109" s="70"/>
      <c r="MYR109" s="73"/>
      <c r="MYS109" s="74"/>
      <c r="MYT109" s="74"/>
      <c r="MYU109" s="62"/>
      <c r="MYV109" s="75"/>
      <c r="MYW109" s="76"/>
      <c r="MYX109" s="216"/>
      <c r="MYY109" s="75"/>
      <c r="MYZ109" s="75"/>
      <c r="MZA109" s="204"/>
      <c r="MZB109" s="205"/>
      <c r="MZC109" s="72"/>
      <c r="MZD109" s="70"/>
      <c r="MZE109" s="73"/>
      <c r="MZF109" s="74"/>
      <c r="MZG109" s="74"/>
      <c r="MZH109" s="62"/>
      <c r="MZI109" s="75"/>
      <c r="MZJ109" s="76"/>
      <c r="MZK109" s="216"/>
      <c r="MZL109" s="75"/>
      <c r="MZM109" s="75"/>
      <c r="MZN109" s="204"/>
      <c r="MZO109" s="205"/>
      <c r="MZP109" s="72"/>
      <c r="MZQ109" s="70"/>
      <c r="MZR109" s="73"/>
      <c r="MZS109" s="74"/>
      <c r="MZT109" s="74"/>
      <c r="MZU109" s="62"/>
      <c r="MZV109" s="75"/>
      <c r="MZW109" s="76"/>
      <c r="MZX109" s="216"/>
      <c r="MZY109" s="75"/>
      <c r="MZZ109" s="75"/>
      <c r="NAA109" s="204"/>
      <c r="NAB109" s="205"/>
      <c r="NAC109" s="72"/>
      <c r="NAD109" s="70"/>
      <c r="NAE109" s="73"/>
      <c r="NAF109" s="74"/>
      <c r="NAG109" s="74"/>
      <c r="NAH109" s="62"/>
      <c r="NAI109" s="75"/>
      <c r="NAJ109" s="76"/>
      <c r="NAK109" s="216"/>
      <c r="NAL109" s="75"/>
      <c r="NAM109" s="75"/>
      <c r="NAN109" s="204"/>
      <c r="NAO109" s="205"/>
      <c r="NAP109" s="72"/>
      <c r="NAQ109" s="70"/>
      <c r="NAR109" s="73"/>
      <c r="NAS109" s="74"/>
      <c r="NAT109" s="74"/>
      <c r="NAU109" s="62"/>
      <c r="NAV109" s="75"/>
      <c r="NAW109" s="76"/>
      <c r="NAX109" s="216"/>
      <c r="NAY109" s="75"/>
      <c r="NAZ109" s="75"/>
      <c r="NBA109" s="204"/>
      <c r="NBB109" s="205"/>
      <c r="NBC109" s="72"/>
      <c r="NBD109" s="70"/>
      <c r="NBE109" s="73"/>
      <c r="NBF109" s="74"/>
      <c r="NBG109" s="74"/>
      <c r="NBH109" s="62"/>
      <c r="NBI109" s="75"/>
      <c r="NBJ109" s="76"/>
      <c r="NBK109" s="216"/>
      <c r="NBL109" s="75"/>
      <c r="NBM109" s="75"/>
      <c r="NBN109" s="204"/>
      <c r="NBO109" s="205"/>
      <c r="NBP109" s="72"/>
      <c r="NBQ109" s="70"/>
      <c r="NBR109" s="73"/>
      <c r="NBS109" s="74"/>
      <c r="NBT109" s="74"/>
      <c r="NBU109" s="62"/>
      <c r="NBV109" s="75"/>
      <c r="NBW109" s="76"/>
      <c r="NBX109" s="216"/>
      <c r="NBY109" s="75"/>
      <c r="NBZ109" s="75"/>
      <c r="NCA109" s="204"/>
      <c r="NCB109" s="205"/>
      <c r="NCC109" s="72"/>
      <c r="NCD109" s="70"/>
      <c r="NCE109" s="73"/>
      <c r="NCF109" s="74"/>
      <c r="NCG109" s="74"/>
      <c r="NCH109" s="62"/>
      <c r="NCI109" s="75"/>
      <c r="NCJ109" s="76"/>
      <c r="NCK109" s="216"/>
      <c r="NCL109" s="75"/>
      <c r="NCM109" s="75"/>
      <c r="NCN109" s="204"/>
      <c r="NCO109" s="205"/>
      <c r="NCP109" s="72"/>
      <c r="NCQ109" s="70"/>
      <c r="NCR109" s="73"/>
      <c r="NCS109" s="74"/>
      <c r="NCT109" s="74"/>
      <c r="NCU109" s="62"/>
      <c r="NCV109" s="75"/>
      <c r="NCW109" s="76"/>
      <c r="NCX109" s="216"/>
      <c r="NCY109" s="75"/>
      <c r="NCZ109" s="75"/>
      <c r="NDA109" s="204"/>
      <c r="NDB109" s="205"/>
      <c r="NDC109" s="72"/>
      <c r="NDD109" s="70"/>
      <c r="NDE109" s="73"/>
      <c r="NDF109" s="74"/>
      <c r="NDG109" s="74"/>
      <c r="NDH109" s="62"/>
      <c r="NDI109" s="75"/>
      <c r="NDJ109" s="76"/>
      <c r="NDK109" s="216"/>
      <c r="NDL109" s="75"/>
      <c r="NDM109" s="75"/>
      <c r="NDN109" s="204"/>
      <c r="NDO109" s="205"/>
      <c r="NDP109" s="72"/>
      <c r="NDQ109" s="70"/>
      <c r="NDR109" s="73"/>
      <c r="NDS109" s="74"/>
      <c r="NDT109" s="74"/>
      <c r="NDU109" s="62"/>
      <c r="NDV109" s="75"/>
      <c r="NDW109" s="76"/>
      <c r="NDX109" s="216"/>
      <c r="NDY109" s="75"/>
      <c r="NDZ109" s="75"/>
      <c r="NEA109" s="204"/>
      <c r="NEB109" s="205"/>
      <c r="NEC109" s="72"/>
      <c r="NED109" s="70"/>
      <c r="NEE109" s="73"/>
      <c r="NEF109" s="74"/>
      <c r="NEG109" s="74"/>
      <c r="NEH109" s="62"/>
      <c r="NEI109" s="75"/>
      <c r="NEJ109" s="76"/>
      <c r="NEK109" s="216"/>
      <c r="NEL109" s="75"/>
      <c r="NEM109" s="75"/>
      <c r="NEN109" s="204"/>
      <c r="NEO109" s="205"/>
      <c r="NEP109" s="72"/>
      <c r="NEQ109" s="70"/>
      <c r="NER109" s="73"/>
      <c r="NES109" s="74"/>
      <c r="NET109" s="74"/>
      <c r="NEU109" s="62"/>
      <c r="NEV109" s="75"/>
      <c r="NEW109" s="76"/>
      <c r="NEX109" s="216"/>
      <c r="NEY109" s="75"/>
      <c r="NEZ109" s="75"/>
      <c r="NFA109" s="204"/>
      <c r="NFB109" s="205"/>
      <c r="NFC109" s="72"/>
      <c r="NFD109" s="70"/>
      <c r="NFE109" s="73"/>
      <c r="NFF109" s="74"/>
      <c r="NFG109" s="74"/>
      <c r="NFH109" s="62"/>
      <c r="NFI109" s="75"/>
      <c r="NFJ109" s="76"/>
      <c r="NFK109" s="216"/>
      <c r="NFL109" s="75"/>
      <c r="NFM109" s="75"/>
      <c r="NFN109" s="204"/>
      <c r="NFO109" s="205"/>
      <c r="NFP109" s="72"/>
      <c r="NFQ109" s="70"/>
      <c r="NFR109" s="73"/>
      <c r="NFS109" s="74"/>
      <c r="NFT109" s="74"/>
      <c r="NFU109" s="62"/>
      <c r="NFV109" s="75"/>
      <c r="NFW109" s="76"/>
      <c r="NFX109" s="216"/>
      <c r="NFY109" s="75"/>
      <c r="NFZ109" s="75"/>
      <c r="NGA109" s="204"/>
      <c r="NGB109" s="205"/>
      <c r="NGC109" s="72"/>
      <c r="NGD109" s="70"/>
      <c r="NGE109" s="73"/>
      <c r="NGF109" s="74"/>
      <c r="NGG109" s="74"/>
      <c r="NGH109" s="62"/>
      <c r="NGI109" s="75"/>
      <c r="NGJ109" s="76"/>
      <c r="NGK109" s="216"/>
      <c r="NGL109" s="75"/>
      <c r="NGM109" s="75"/>
      <c r="NGN109" s="204"/>
      <c r="NGO109" s="205"/>
      <c r="NGP109" s="72"/>
      <c r="NGQ109" s="70"/>
      <c r="NGR109" s="73"/>
      <c r="NGS109" s="74"/>
      <c r="NGT109" s="74"/>
      <c r="NGU109" s="62"/>
      <c r="NGV109" s="75"/>
      <c r="NGW109" s="76"/>
      <c r="NGX109" s="216"/>
      <c r="NGY109" s="75"/>
      <c r="NGZ109" s="75"/>
      <c r="NHA109" s="204"/>
      <c r="NHB109" s="205"/>
      <c r="NHC109" s="72"/>
      <c r="NHD109" s="70"/>
      <c r="NHE109" s="73"/>
      <c r="NHF109" s="74"/>
      <c r="NHG109" s="74"/>
      <c r="NHH109" s="62"/>
      <c r="NHI109" s="75"/>
      <c r="NHJ109" s="76"/>
      <c r="NHK109" s="216"/>
      <c r="NHL109" s="75"/>
      <c r="NHM109" s="75"/>
      <c r="NHN109" s="204"/>
      <c r="NHO109" s="205"/>
      <c r="NHP109" s="72"/>
      <c r="NHQ109" s="70"/>
      <c r="NHR109" s="73"/>
      <c r="NHS109" s="74"/>
      <c r="NHT109" s="74"/>
      <c r="NHU109" s="62"/>
      <c r="NHV109" s="75"/>
      <c r="NHW109" s="76"/>
      <c r="NHX109" s="216"/>
      <c r="NHY109" s="75"/>
      <c r="NHZ109" s="75"/>
      <c r="NIA109" s="204"/>
      <c r="NIB109" s="205"/>
      <c r="NIC109" s="72"/>
      <c r="NID109" s="70"/>
      <c r="NIE109" s="73"/>
      <c r="NIF109" s="74"/>
      <c r="NIG109" s="74"/>
      <c r="NIH109" s="62"/>
      <c r="NII109" s="75"/>
      <c r="NIJ109" s="76"/>
      <c r="NIK109" s="216"/>
      <c r="NIL109" s="75"/>
      <c r="NIM109" s="75"/>
      <c r="NIN109" s="204"/>
      <c r="NIO109" s="205"/>
      <c r="NIP109" s="72"/>
      <c r="NIQ109" s="70"/>
      <c r="NIR109" s="73"/>
      <c r="NIS109" s="74"/>
      <c r="NIT109" s="74"/>
      <c r="NIU109" s="62"/>
      <c r="NIV109" s="75"/>
      <c r="NIW109" s="76"/>
      <c r="NIX109" s="216"/>
      <c r="NIY109" s="75"/>
      <c r="NIZ109" s="75"/>
      <c r="NJA109" s="204"/>
      <c r="NJB109" s="205"/>
      <c r="NJC109" s="72"/>
      <c r="NJD109" s="70"/>
      <c r="NJE109" s="73"/>
      <c r="NJF109" s="74"/>
      <c r="NJG109" s="74"/>
      <c r="NJH109" s="62"/>
      <c r="NJI109" s="75"/>
      <c r="NJJ109" s="76"/>
      <c r="NJK109" s="216"/>
      <c r="NJL109" s="75"/>
      <c r="NJM109" s="75"/>
      <c r="NJN109" s="204"/>
      <c r="NJO109" s="205"/>
      <c r="NJP109" s="72"/>
      <c r="NJQ109" s="70"/>
      <c r="NJR109" s="73"/>
      <c r="NJS109" s="74"/>
      <c r="NJT109" s="74"/>
      <c r="NJU109" s="62"/>
      <c r="NJV109" s="75"/>
      <c r="NJW109" s="76"/>
      <c r="NJX109" s="216"/>
      <c r="NJY109" s="75"/>
      <c r="NJZ109" s="75"/>
      <c r="NKA109" s="204"/>
      <c r="NKB109" s="205"/>
      <c r="NKC109" s="72"/>
      <c r="NKD109" s="70"/>
      <c r="NKE109" s="73"/>
      <c r="NKF109" s="74"/>
      <c r="NKG109" s="74"/>
      <c r="NKH109" s="62"/>
      <c r="NKI109" s="75"/>
      <c r="NKJ109" s="76"/>
      <c r="NKK109" s="216"/>
      <c r="NKL109" s="75"/>
      <c r="NKM109" s="75"/>
      <c r="NKN109" s="204"/>
      <c r="NKO109" s="205"/>
      <c r="NKP109" s="72"/>
      <c r="NKQ109" s="70"/>
      <c r="NKR109" s="73"/>
      <c r="NKS109" s="74"/>
      <c r="NKT109" s="74"/>
      <c r="NKU109" s="62"/>
      <c r="NKV109" s="75"/>
      <c r="NKW109" s="76"/>
      <c r="NKX109" s="216"/>
      <c r="NKY109" s="75"/>
      <c r="NKZ109" s="75"/>
      <c r="NLA109" s="204"/>
      <c r="NLB109" s="205"/>
      <c r="NLC109" s="72"/>
      <c r="NLD109" s="70"/>
      <c r="NLE109" s="73"/>
      <c r="NLF109" s="74"/>
      <c r="NLG109" s="74"/>
      <c r="NLH109" s="62"/>
      <c r="NLI109" s="75"/>
      <c r="NLJ109" s="76"/>
      <c r="NLK109" s="216"/>
      <c r="NLL109" s="75"/>
      <c r="NLM109" s="75"/>
      <c r="NLN109" s="204"/>
      <c r="NLO109" s="205"/>
      <c r="NLP109" s="72"/>
      <c r="NLQ109" s="70"/>
      <c r="NLR109" s="73"/>
      <c r="NLS109" s="74"/>
      <c r="NLT109" s="74"/>
      <c r="NLU109" s="62"/>
      <c r="NLV109" s="75"/>
      <c r="NLW109" s="76"/>
      <c r="NLX109" s="216"/>
      <c r="NLY109" s="75"/>
      <c r="NLZ109" s="75"/>
      <c r="NMA109" s="204"/>
      <c r="NMB109" s="205"/>
      <c r="NMC109" s="72"/>
      <c r="NMD109" s="70"/>
      <c r="NME109" s="73"/>
      <c r="NMF109" s="74"/>
      <c r="NMG109" s="74"/>
      <c r="NMH109" s="62"/>
      <c r="NMI109" s="75"/>
      <c r="NMJ109" s="76"/>
      <c r="NMK109" s="216"/>
      <c r="NML109" s="75"/>
      <c r="NMM109" s="75"/>
      <c r="NMN109" s="204"/>
      <c r="NMO109" s="205"/>
      <c r="NMP109" s="72"/>
      <c r="NMQ109" s="70"/>
      <c r="NMR109" s="73"/>
      <c r="NMS109" s="74"/>
      <c r="NMT109" s="74"/>
      <c r="NMU109" s="62"/>
      <c r="NMV109" s="75"/>
      <c r="NMW109" s="76"/>
      <c r="NMX109" s="216"/>
      <c r="NMY109" s="75"/>
      <c r="NMZ109" s="75"/>
      <c r="NNA109" s="204"/>
      <c r="NNB109" s="205"/>
      <c r="NNC109" s="72"/>
      <c r="NND109" s="70"/>
      <c r="NNE109" s="73"/>
      <c r="NNF109" s="74"/>
      <c r="NNG109" s="74"/>
      <c r="NNH109" s="62"/>
      <c r="NNI109" s="75"/>
      <c r="NNJ109" s="76"/>
      <c r="NNK109" s="216"/>
      <c r="NNL109" s="75"/>
      <c r="NNM109" s="75"/>
      <c r="NNN109" s="204"/>
      <c r="NNO109" s="205"/>
      <c r="NNP109" s="72"/>
      <c r="NNQ109" s="70"/>
      <c r="NNR109" s="73"/>
      <c r="NNS109" s="74"/>
      <c r="NNT109" s="74"/>
      <c r="NNU109" s="62"/>
      <c r="NNV109" s="75"/>
      <c r="NNW109" s="76"/>
      <c r="NNX109" s="216"/>
      <c r="NNY109" s="75"/>
      <c r="NNZ109" s="75"/>
      <c r="NOA109" s="204"/>
      <c r="NOB109" s="205"/>
      <c r="NOC109" s="72"/>
      <c r="NOD109" s="70"/>
      <c r="NOE109" s="73"/>
      <c r="NOF109" s="74"/>
      <c r="NOG109" s="74"/>
      <c r="NOH109" s="62"/>
      <c r="NOI109" s="75"/>
      <c r="NOJ109" s="76"/>
      <c r="NOK109" s="216"/>
      <c r="NOL109" s="75"/>
      <c r="NOM109" s="75"/>
      <c r="NON109" s="204"/>
      <c r="NOO109" s="205"/>
      <c r="NOP109" s="72"/>
      <c r="NOQ109" s="70"/>
      <c r="NOR109" s="73"/>
      <c r="NOS109" s="74"/>
      <c r="NOT109" s="74"/>
      <c r="NOU109" s="62"/>
      <c r="NOV109" s="75"/>
      <c r="NOW109" s="76"/>
      <c r="NOX109" s="216"/>
      <c r="NOY109" s="75"/>
      <c r="NOZ109" s="75"/>
      <c r="NPA109" s="204"/>
      <c r="NPB109" s="205"/>
      <c r="NPC109" s="72"/>
      <c r="NPD109" s="70"/>
      <c r="NPE109" s="73"/>
      <c r="NPF109" s="74"/>
      <c r="NPG109" s="74"/>
      <c r="NPH109" s="62"/>
      <c r="NPI109" s="75"/>
      <c r="NPJ109" s="76"/>
      <c r="NPK109" s="216"/>
      <c r="NPL109" s="75"/>
      <c r="NPM109" s="75"/>
      <c r="NPN109" s="204"/>
      <c r="NPO109" s="205"/>
      <c r="NPP109" s="72"/>
      <c r="NPQ109" s="70"/>
      <c r="NPR109" s="73"/>
      <c r="NPS109" s="74"/>
      <c r="NPT109" s="74"/>
      <c r="NPU109" s="62"/>
      <c r="NPV109" s="75"/>
      <c r="NPW109" s="76"/>
      <c r="NPX109" s="216"/>
      <c r="NPY109" s="75"/>
      <c r="NPZ109" s="75"/>
      <c r="NQA109" s="204"/>
      <c r="NQB109" s="205"/>
      <c r="NQC109" s="72"/>
      <c r="NQD109" s="70"/>
      <c r="NQE109" s="73"/>
      <c r="NQF109" s="74"/>
      <c r="NQG109" s="74"/>
      <c r="NQH109" s="62"/>
      <c r="NQI109" s="75"/>
      <c r="NQJ109" s="76"/>
      <c r="NQK109" s="216"/>
      <c r="NQL109" s="75"/>
      <c r="NQM109" s="75"/>
      <c r="NQN109" s="204"/>
      <c r="NQO109" s="205"/>
      <c r="NQP109" s="72"/>
      <c r="NQQ109" s="70"/>
      <c r="NQR109" s="73"/>
      <c r="NQS109" s="74"/>
      <c r="NQT109" s="74"/>
      <c r="NQU109" s="62"/>
      <c r="NQV109" s="75"/>
      <c r="NQW109" s="76"/>
      <c r="NQX109" s="216"/>
      <c r="NQY109" s="75"/>
      <c r="NQZ109" s="75"/>
      <c r="NRA109" s="204"/>
      <c r="NRB109" s="205"/>
      <c r="NRC109" s="72"/>
      <c r="NRD109" s="70"/>
      <c r="NRE109" s="73"/>
      <c r="NRF109" s="74"/>
      <c r="NRG109" s="74"/>
      <c r="NRH109" s="62"/>
      <c r="NRI109" s="75"/>
      <c r="NRJ109" s="76"/>
      <c r="NRK109" s="216"/>
      <c r="NRL109" s="75"/>
      <c r="NRM109" s="75"/>
      <c r="NRN109" s="204"/>
      <c r="NRO109" s="205"/>
      <c r="NRP109" s="72"/>
      <c r="NRQ109" s="70"/>
      <c r="NRR109" s="73"/>
      <c r="NRS109" s="74"/>
      <c r="NRT109" s="74"/>
      <c r="NRU109" s="62"/>
      <c r="NRV109" s="75"/>
      <c r="NRW109" s="76"/>
      <c r="NRX109" s="216"/>
      <c r="NRY109" s="75"/>
      <c r="NRZ109" s="75"/>
      <c r="NSA109" s="204"/>
      <c r="NSB109" s="205"/>
      <c r="NSC109" s="72"/>
      <c r="NSD109" s="70"/>
      <c r="NSE109" s="73"/>
      <c r="NSF109" s="74"/>
      <c r="NSG109" s="74"/>
      <c r="NSH109" s="62"/>
      <c r="NSI109" s="75"/>
      <c r="NSJ109" s="76"/>
      <c r="NSK109" s="216"/>
      <c r="NSL109" s="75"/>
      <c r="NSM109" s="75"/>
      <c r="NSN109" s="204"/>
      <c r="NSO109" s="205"/>
      <c r="NSP109" s="72"/>
      <c r="NSQ109" s="70"/>
      <c r="NSR109" s="73"/>
      <c r="NSS109" s="74"/>
      <c r="NST109" s="74"/>
      <c r="NSU109" s="62"/>
      <c r="NSV109" s="75"/>
      <c r="NSW109" s="76"/>
      <c r="NSX109" s="216"/>
      <c r="NSY109" s="75"/>
      <c r="NSZ109" s="75"/>
      <c r="NTA109" s="204"/>
      <c r="NTB109" s="205"/>
      <c r="NTC109" s="72"/>
      <c r="NTD109" s="70"/>
      <c r="NTE109" s="73"/>
      <c r="NTF109" s="74"/>
      <c r="NTG109" s="74"/>
      <c r="NTH109" s="62"/>
      <c r="NTI109" s="75"/>
      <c r="NTJ109" s="76"/>
      <c r="NTK109" s="216"/>
      <c r="NTL109" s="75"/>
      <c r="NTM109" s="75"/>
      <c r="NTN109" s="204"/>
      <c r="NTO109" s="205"/>
      <c r="NTP109" s="72"/>
      <c r="NTQ109" s="70"/>
      <c r="NTR109" s="73"/>
      <c r="NTS109" s="74"/>
      <c r="NTT109" s="74"/>
      <c r="NTU109" s="62"/>
      <c r="NTV109" s="75"/>
      <c r="NTW109" s="76"/>
      <c r="NTX109" s="216"/>
      <c r="NTY109" s="75"/>
      <c r="NTZ109" s="75"/>
      <c r="NUA109" s="204"/>
      <c r="NUB109" s="205"/>
      <c r="NUC109" s="72"/>
      <c r="NUD109" s="70"/>
      <c r="NUE109" s="73"/>
      <c r="NUF109" s="74"/>
      <c r="NUG109" s="74"/>
      <c r="NUH109" s="62"/>
      <c r="NUI109" s="75"/>
      <c r="NUJ109" s="76"/>
      <c r="NUK109" s="216"/>
      <c r="NUL109" s="75"/>
      <c r="NUM109" s="75"/>
      <c r="NUN109" s="204"/>
      <c r="NUO109" s="205"/>
      <c r="NUP109" s="72"/>
      <c r="NUQ109" s="70"/>
      <c r="NUR109" s="73"/>
      <c r="NUS109" s="74"/>
      <c r="NUT109" s="74"/>
      <c r="NUU109" s="62"/>
      <c r="NUV109" s="75"/>
      <c r="NUW109" s="76"/>
      <c r="NUX109" s="216"/>
      <c r="NUY109" s="75"/>
      <c r="NUZ109" s="75"/>
      <c r="NVA109" s="204"/>
      <c r="NVB109" s="205"/>
      <c r="NVC109" s="72"/>
      <c r="NVD109" s="70"/>
      <c r="NVE109" s="73"/>
      <c r="NVF109" s="74"/>
      <c r="NVG109" s="74"/>
      <c r="NVH109" s="62"/>
      <c r="NVI109" s="75"/>
      <c r="NVJ109" s="76"/>
      <c r="NVK109" s="216"/>
      <c r="NVL109" s="75"/>
      <c r="NVM109" s="75"/>
      <c r="NVN109" s="204"/>
      <c r="NVO109" s="205"/>
      <c r="NVP109" s="72"/>
      <c r="NVQ109" s="70"/>
      <c r="NVR109" s="73"/>
      <c r="NVS109" s="74"/>
      <c r="NVT109" s="74"/>
      <c r="NVU109" s="62"/>
      <c r="NVV109" s="75"/>
      <c r="NVW109" s="76"/>
      <c r="NVX109" s="216"/>
      <c r="NVY109" s="75"/>
      <c r="NVZ109" s="75"/>
      <c r="NWA109" s="204"/>
      <c r="NWB109" s="205"/>
      <c r="NWC109" s="72"/>
      <c r="NWD109" s="70"/>
      <c r="NWE109" s="73"/>
      <c r="NWF109" s="74"/>
      <c r="NWG109" s="74"/>
      <c r="NWH109" s="62"/>
      <c r="NWI109" s="75"/>
      <c r="NWJ109" s="76"/>
      <c r="NWK109" s="216"/>
      <c r="NWL109" s="75"/>
      <c r="NWM109" s="75"/>
      <c r="NWN109" s="204"/>
      <c r="NWO109" s="205"/>
      <c r="NWP109" s="72"/>
      <c r="NWQ109" s="70"/>
      <c r="NWR109" s="73"/>
      <c r="NWS109" s="74"/>
      <c r="NWT109" s="74"/>
      <c r="NWU109" s="62"/>
      <c r="NWV109" s="75"/>
      <c r="NWW109" s="76"/>
      <c r="NWX109" s="216"/>
      <c r="NWY109" s="75"/>
      <c r="NWZ109" s="75"/>
      <c r="NXA109" s="204"/>
      <c r="NXB109" s="205"/>
      <c r="NXC109" s="72"/>
      <c r="NXD109" s="70"/>
      <c r="NXE109" s="73"/>
      <c r="NXF109" s="74"/>
      <c r="NXG109" s="74"/>
      <c r="NXH109" s="62"/>
      <c r="NXI109" s="75"/>
      <c r="NXJ109" s="76"/>
      <c r="NXK109" s="216"/>
      <c r="NXL109" s="75"/>
      <c r="NXM109" s="75"/>
      <c r="NXN109" s="204"/>
      <c r="NXO109" s="205"/>
      <c r="NXP109" s="72"/>
      <c r="NXQ109" s="70"/>
      <c r="NXR109" s="73"/>
      <c r="NXS109" s="74"/>
      <c r="NXT109" s="74"/>
      <c r="NXU109" s="62"/>
      <c r="NXV109" s="75"/>
      <c r="NXW109" s="76"/>
      <c r="NXX109" s="216"/>
      <c r="NXY109" s="75"/>
      <c r="NXZ109" s="75"/>
      <c r="NYA109" s="204"/>
      <c r="NYB109" s="205"/>
      <c r="NYC109" s="72"/>
      <c r="NYD109" s="70"/>
      <c r="NYE109" s="73"/>
      <c r="NYF109" s="74"/>
      <c r="NYG109" s="74"/>
      <c r="NYH109" s="62"/>
      <c r="NYI109" s="75"/>
      <c r="NYJ109" s="76"/>
      <c r="NYK109" s="216"/>
      <c r="NYL109" s="75"/>
      <c r="NYM109" s="75"/>
      <c r="NYN109" s="204"/>
      <c r="NYO109" s="205"/>
      <c r="NYP109" s="72"/>
      <c r="NYQ109" s="70"/>
      <c r="NYR109" s="73"/>
      <c r="NYS109" s="74"/>
      <c r="NYT109" s="74"/>
      <c r="NYU109" s="62"/>
      <c r="NYV109" s="75"/>
      <c r="NYW109" s="76"/>
      <c r="NYX109" s="216"/>
      <c r="NYY109" s="75"/>
      <c r="NYZ109" s="75"/>
      <c r="NZA109" s="204"/>
      <c r="NZB109" s="205"/>
      <c r="NZC109" s="72"/>
      <c r="NZD109" s="70"/>
      <c r="NZE109" s="73"/>
      <c r="NZF109" s="74"/>
      <c r="NZG109" s="74"/>
      <c r="NZH109" s="62"/>
      <c r="NZI109" s="75"/>
      <c r="NZJ109" s="76"/>
      <c r="NZK109" s="216"/>
      <c r="NZL109" s="75"/>
      <c r="NZM109" s="75"/>
      <c r="NZN109" s="204"/>
      <c r="NZO109" s="205"/>
      <c r="NZP109" s="72"/>
      <c r="NZQ109" s="70"/>
      <c r="NZR109" s="73"/>
      <c r="NZS109" s="74"/>
      <c r="NZT109" s="74"/>
      <c r="NZU109" s="62"/>
      <c r="NZV109" s="75"/>
      <c r="NZW109" s="76"/>
      <c r="NZX109" s="216"/>
      <c r="NZY109" s="75"/>
      <c r="NZZ109" s="75"/>
      <c r="OAA109" s="204"/>
      <c r="OAB109" s="205"/>
      <c r="OAC109" s="72"/>
      <c r="OAD109" s="70"/>
      <c r="OAE109" s="73"/>
      <c r="OAF109" s="74"/>
      <c r="OAG109" s="74"/>
      <c r="OAH109" s="62"/>
      <c r="OAI109" s="75"/>
      <c r="OAJ109" s="76"/>
      <c r="OAK109" s="216"/>
      <c r="OAL109" s="75"/>
      <c r="OAM109" s="75"/>
      <c r="OAN109" s="204"/>
      <c r="OAO109" s="205"/>
      <c r="OAP109" s="72"/>
      <c r="OAQ109" s="70"/>
      <c r="OAR109" s="73"/>
      <c r="OAS109" s="74"/>
      <c r="OAT109" s="74"/>
      <c r="OAU109" s="62"/>
      <c r="OAV109" s="75"/>
      <c r="OAW109" s="76"/>
      <c r="OAX109" s="216"/>
      <c r="OAY109" s="75"/>
      <c r="OAZ109" s="75"/>
      <c r="OBA109" s="204"/>
      <c r="OBB109" s="205"/>
      <c r="OBC109" s="72"/>
      <c r="OBD109" s="70"/>
      <c r="OBE109" s="73"/>
      <c r="OBF109" s="74"/>
      <c r="OBG109" s="74"/>
      <c r="OBH109" s="62"/>
      <c r="OBI109" s="75"/>
      <c r="OBJ109" s="76"/>
      <c r="OBK109" s="216"/>
      <c r="OBL109" s="75"/>
      <c r="OBM109" s="75"/>
      <c r="OBN109" s="204"/>
      <c r="OBO109" s="205"/>
      <c r="OBP109" s="72"/>
      <c r="OBQ109" s="70"/>
      <c r="OBR109" s="73"/>
      <c r="OBS109" s="74"/>
      <c r="OBT109" s="74"/>
      <c r="OBU109" s="62"/>
      <c r="OBV109" s="75"/>
      <c r="OBW109" s="76"/>
      <c r="OBX109" s="216"/>
      <c r="OBY109" s="75"/>
      <c r="OBZ109" s="75"/>
      <c r="OCA109" s="204"/>
      <c r="OCB109" s="205"/>
      <c r="OCC109" s="72"/>
      <c r="OCD109" s="70"/>
      <c r="OCE109" s="73"/>
      <c r="OCF109" s="74"/>
      <c r="OCG109" s="74"/>
      <c r="OCH109" s="62"/>
      <c r="OCI109" s="75"/>
      <c r="OCJ109" s="76"/>
      <c r="OCK109" s="216"/>
      <c r="OCL109" s="75"/>
      <c r="OCM109" s="75"/>
      <c r="OCN109" s="204"/>
      <c r="OCO109" s="205"/>
      <c r="OCP109" s="72"/>
      <c r="OCQ109" s="70"/>
      <c r="OCR109" s="73"/>
      <c r="OCS109" s="74"/>
      <c r="OCT109" s="74"/>
      <c r="OCU109" s="62"/>
      <c r="OCV109" s="75"/>
      <c r="OCW109" s="76"/>
      <c r="OCX109" s="216"/>
      <c r="OCY109" s="75"/>
      <c r="OCZ109" s="75"/>
      <c r="ODA109" s="204"/>
      <c r="ODB109" s="205"/>
      <c r="ODC109" s="72"/>
      <c r="ODD109" s="70"/>
      <c r="ODE109" s="73"/>
      <c r="ODF109" s="74"/>
      <c r="ODG109" s="74"/>
      <c r="ODH109" s="62"/>
      <c r="ODI109" s="75"/>
      <c r="ODJ109" s="76"/>
      <c r="ODK109" s="216"/>
      <c r="ODL109" s="75"/>
      <c r="ODM109" s="75"/>
      <c r="ODN109" s="204"/>
      <c r="ODO109" s="205"/>
      <c r="ODP109" s="72"/>
      <c r="ODQ109" s="70"/>
      <c r="ODR109" s="73"/>
      <c r="ODS109" s="74"/>
      <c r="ODT109" s="74"/>
      <c r="ODU109" s="62"/>
      <c r="ODV109" s="75"/>
      <c r="ODW109" s="76"/>
      <c r="ODX109" s="216"/>
      <c r="ODY109" s="75"/>
      <c r="ODZ109" s="75"/>
      <c r="OEA109" s="204"/>
      <c r="OEB109" s="205"/>
      <c r="OEC109" s="72"/>
      <c r="OED109" s="70"/>
      <c r="OEE109" s="73"/>
      <c r="OEF109" s="74"/>
      <c r="OEG109" s="74"/>
      <c r="OEH109" s="62"/>
      <c r="OEI109" s="75"/>
      <c r="OEJ109" s="76"/>
      <c r="OEK109" s="216"/>
      <c r="OEL109" s="75"/>
      <c r="OEM109" s="75"/>
      <c r="OEN109" s="204"/>
      <c r="OEO109" s="205"/>
      <c r="OEP109" s="72"/>
      <c r="OEQ109" s="70"/>
      <c r="OER109" s="73"/>
      <c r="OES109" s="74"/>
      <c r="OET109" s="74"/>
      <c r="OEU109" s="62"/>
      <c r="OEV109" s="75"/>
      <c r="OEW109" s="76"/>
      <c r="OEX109" s="216"/>
      <c r="OEY109" s="75"/>
      <c r="OEZ109" s="75"/>
      <c r="OFA109" s="204"/>
      <c r="OFB109" s="205"/>
      <c r="OFC109" s="72"/>
      <c r="OFD109" s="70"/>
      <c r="OFE109" s="73"/>
      <c r="OFF109" s="74"/>
      <c r="OFG109" s="74"/>
      <c r="OFH109" s="62"/>
      <c r="OFI109" s="75"/>
      <c r="OFJ109" s="76"/>
      <c r="OFK109" s="216"/>
      <c r="OFL109" s="75"/>
      <c r="OFM109" s="75"/>
      <c r="OFN109" s="204"/>
      <c r="OFO109" s="205"/>
      <c r="OFP109" s="72"/>
      <c r="OFQ109" s="70"/>
      <c r="OFR109" s="73"/>
      <c r="OFS109" s="74"/>
      <c r="OFT109" s="74"/>
      <c r="OFU109" s="62"/>
      <c r="OFV109" s="75"/>
      <c r="OFW109" s="76"/>
      <c r="OFX109" s="216"/>
      <c r="OFY109" s="75"/>
      <c r="OFZ109" s="75"/>
      <c r="OGA109" s="204"/>
      <c r="OGB109" s="205"/>
      <c r="OGC109" s="72"/>
      <c r="OGD109" s="70"/>
      <c r="OGE109" s="73"/>
      <c r="OGF109" s="74"/>
      <c r="OGG109" s="74"/>
      <c r="OGH109" s="62"/>
      <c r="OGI109" s="75"/>
      <c r="OGJ109" s="76"/>
      <c r="OGK109" s="216"/>
      <c r="OGL109" s="75"/>
      <c r="OGM109" s="75"/>
      <c r="OGN109" s="204"/>
      <c r="OGO109" s="205"/>
      <c r="OGP109" s="72"/>
      <c r="OGQ109" s="70"/>
      <c r="OGR109" s="73"/>
      <c r="OGS109" s="74"/>
      <c r="OGT109" s="74"/>
      <c r="OGU109" s="62"/>
      <c r="OGV109" s="75"/>
      <c r="OGW109" s="76"/>
      <c r="OGX109" s="216"/>
      <c r="OGY109" s="75"/>
      <c r="OGZ109" s="75"/>
      <c r="OHA109" s="204"/>
      <c r="OHB109" s="205"/>
      <c r="OHC109" s="72"/>
      <c r="OHD109" s="70"/>
      <c r="OHE109" s="73"/>
      <c r="OHF109" s="74"/>
      <c r="OHG109" s="74"/>
      <c r="OHH109" s="62"/>
      <c r="OHI109" s="75"/>
      <c r="OHJ109" s="76"/>
      <c r="OHK109" s="216"/>
      <c r="OHL109" s="75"/>
      <c r="OHM109" s="75"/>
      <c r="OHN109" s="204"/>
      <c r="OHO109" s="205"/>
      <c r="OHP109" s="72"/>
      <c r="OHQ109" s="70"/>
      <c r="OHR109" s="73"/>
      <c r="OHS109" s="74"/>
      <c r="OHT109" s="74"/>
      <c r="OHU109" s="62"/>
      <c r="OHV109" s="75"/>
      <c r="OHW109" s="76"/>
      <c r="OHX109" s="216"/>
      <c r="OHY109" s="75"/>
      <c r="OHZ109" s="75"/>
      <c r="OIA109" s="204"/>
      <c r="OIB109" s="205"/>
      <c r="OIC109" s="72"/>
      <c r="OID109" s="70"/>
      <c r="OIE109" s="73"/>
      <c r="OIF109" s="74"/>
      <c r="OIG109" s="74"/>
      <c r="OIH109" s="62"/>
      <c r="OII109" s="75"/>
      <c r="OIJ109" s="76"/>
      <c r="OIK109" s="216"/>
      <c r="OIL109" s="75"/>
      <c r="OIM109" s="75"/>
      <c r="OIN109" s="204"/>
      <c r="OIO109" s="205"/>
      <c r="OIP109" s="72"/>
      <c r="OIQ109" s="70"/>
      <c r="OIR109" s="73"/>
      <c r="OIS109" s="74"/>
      <c r="OIT109" s="74"/>
      <c r="OIU109" s="62"/>
      <c r="OIV109" s="75"/>
      <c r="OIW109" s="76"/>
      <c r="OIX109" s="216"/>
      <c r="OIY109" s="75"/>
      <c r="OIZ109" s="75"/>
      <c r="OJA109" s="204"/>
      <c r="OJB109" s="205"/>
      <c r="OJC109" s="72"/>
      <c r="OJD109" s="70"/>
      <c r="OJE109" s="73"/>
      <c r="OJF109" s="74"/>
      <c r="OJG109" s="74"/>
      <c r="OJH109" s="62"/>
      <c r="OJI109" s="75"/>
      <c r="OJJ109" s="76"/>
      <c r="OJK109" s="216"/>
      <c r="OJL109" s="75"/>
      <c r="OJM109" s="75"/>
      <c r="OJN109" s="204"/>
      <c r="OJO109" s="205"/>
      <c r="OJP109" s="72"/>
      <c r="OJQ109" s="70"/>
      <c r="OJR109" s="73"/>
      <c r="OJS109" s="74"/>
      <c r="OJT109" s="74"/>
      <c r="OJU109" s="62"/>
      <c r="OJV109" s="75"/>
      <c r="OJW109" s="76"/>
      <c r="OJX109" s="216"/>
      <c r="OJY109" s="75"/>
      <c r="OJZ109" s="75"/>
      <c r="OKA109" s="204"/>
      <c r="OKB109" s="205"/>
      <c r="OKC109" s="72"/>
      <c r="OKD109" s="70"/>
      <c r="OKE109" s="73"/>
      <c r="OKF109" s="74"/>
      <c r="OKG109" s="74"/>
      <c r="OKH109" s="62"/>
      <c r="OKI109" s="75"/>
      <c r="OKJ109" s="76"/>
      <c r="OKK109" s="216"/>
      <c r="OKL109" s="75"/>
      <c r="OKM109" s="75"/>
      <c r="OKN109" s="204"/>
      <c r="OKO109" s="205"/>
      <c r="OKP109" s="72"/>
      <c r="OKQ109" s="70"/>
      <c r="OKR109" s="73"/>
      <c r="OKS109" s="74"/>
      <c r="OKT109" s="74"/>
      <c r="OKU109" s="62"/>
      <c r="OKV109" s="75"/>
      <c r="OKW109" s="76"/>
      <c r="OKX109" s="216"/>
      <c r="OKY109" s="75"/>
      <c r="OKZ109" s="75"/>
      <c r="OLA109" s="204"/>
      <c r="OLB109" s="205"/>
      <c r="OLC109" s="72"/>
      <c r="OLD109" s="70"/>
      <c r="OLE109" s="73"/>
      <c r="OLF109" s="74"/>
      <c r="OLG109" s="74"/>
      <c r="OLH109" s="62"/>
      <c r="OLI109" s="75"/>
      <c r="OLJ109" s="76"/>
      <c r="OLK109" s="216"/>
      <c r="OLL109" s="75"/>
      <c r="OLM109" s="75"/>
      <c r="OLN109" s="204"/>
      <c r="OLO109" s="205"/>
      <c r="OLP109" s="72"/>
      <c r="OLQ109" s="70"/>
      <c r="OLR109" s="73"/>
      <c r="OLS109" s="74"/>
      <c r="OLT109" s="74"/>
      <c r="OLU109" s="62"/>
      <c r="OLV109" s="75"/>
      <c r="OLW109" s="76"/>
      <c r="OLX109" s="216"/>
      <c r="OLY109" s="75"/>
      <c r="OLZ109" s="75"/>
      <c r="OMA109" s="204"/>
      <c r="OMB109" s="205"/>
      <c r="OMC109" s="72"/>
      <c r="OMD109" s="70"/>
      <c r="OME109" s="73"/>
      <c r="OMF109" s="74"/>
      <c r="OMG109" s="74"/>
      <c r="OMH109" s="62"/>
      <c r="OMI109" s="75"/>
      <c r="OMJ109" s="76"/>
      <c r="OMK109" s="216"/>
      <c r="OML109" s="75"/>
      <c r="OMM109" s="75"/>
      <c r="OMN109" s="204"/>
      <c r="OMO109" s="205"/>
      <c r="OMP109" s="72"/>
      <c r="OMQ109" s="70"/>
      <c r="OMR109" s="73"/>
      <c r="OMS109" s="74"/>
      <c r="OMT109" s="74"/>
      <c r="OMU109" s="62"/>
      <c r="OMV109" s="75"/>
      <c r="OMW109" s="76"/>
      <c r="OMX109" s="216"/>
      <c r="OMY109" s="75"/>
      <c r="OMZ109" s="75"/>
      <c r="ONA109" s="204"/>
      <c r="ONB109" s="205"/>
      <c r="ONC109" s="72"/>
      <c r="OND109" s="70"/>
      <c r="ONE109" s="73"/>
      <c r="ONF109" s="74"/>
      <c r="ONG109" s="74"/>
      <c r="ONH109" s="62"/>
      <c r="ONI109" s="75"/>
      <c r="ONJ109" s="76"/>
      <c r="ONK109" s="216"/>
      <c r="ONL109" s="75"/>
      <c r="ONM109" s="75"/>
      <c r="ONN109" s="204"/>
      <c r="ONO109" s="205"/>
      <c r="ONP109" s="72"/>
      <c r="ONQ109" s="70"/>
      <c r="ONR109" s="73"/>
      <c r="ONS109" s="74"/>
      <c r="ONT109" s="74"/>
      <c r="ONU109" s="62"/>
      <c r="ONV109" s="75"/>
      <c r="ONW109" s="76"/>
      <c r="ONX109" s="216"/>
      <c r="ONY109" s="75"/>
      <c r="ONZ109" s="75"/>
      <c r="OOA109" s="204"/>
      <c r="OOB109" s="205"/>
      <c r="OOC109" s="72"/>
      <c r="OOD109" s="70"/>
      <c r="OOE109" s="73"/>
      <c r="OOF109" s="74"/>
      <c r="OOG109" s="74"/>
      <c r="OOH109" s="62"/>
      <c r="OOI109" s="75"/>
      <c r="OOJ109" s="76"/>
      <c r="OOK109" s="216"/>
      <c r="OOL109" s="75"/>
      <c r="OOM109" s="75"/>
      <c r="OON109" s="204"/>
      <c r="OOO109" s="205"/>
      <c r="OOP109" s="72"/>
      <c r="OOQ109" s="70"/>
      <c r="OOR109" s="73"/>
      <c r="OOS109" s="74"/>
      <c r="OOT109" s="74"/>
      <c r="OOU109" s="62"/>
      <c r="OOV109" s="75"/>
      <c r="OOW109" s="76"/>
      <c r="OOX109" s="216"/>
      <c r="OOY109" s="75"/>
      <c r="OOZ109" s="75"/>
      <c r="OPA109" s="204"/>
      <c r="OPB109" s="205"/>
      <c r="OPC109" s="72"/>
      <c r="OPD109" s="70"/>
      <c r="OPE109" s="73"/>
      <c r="OPF109" s="74"/>
      <c r="OPG109" s="74"/>
      <c r="OPH109" s="62"/>
      <c r="OPI109" s="75"/>
      <c r="OPJ109" s="76"/>
      <c r="OPK109" s="216"/>
      <c r="OPL109" s="75"/>
      <c r="OPM109" s="75"/>
      <c r="OPN109" s="204"/>
      <c r="OPO109" s="205"/>
      <c r="OPP109" s="72"/>
      <c r="OPQ109" s="70"/>
      <c r="OPR109" s="73"/>
      <c r="OPS109" s="74"/>
      <c r="OPT109" s="74"/>
      <c r="OPU109" s="62"/>
      <c r="OPV109" s="75"/>
      <c r="OPW109" s="76"/>
      <c r="OPX109" s="216"/>
      <c r="OPY109" s="75"/>
      <c r="OPZ109" s="75"/>
      <c r="OQA109" s="204"/>
      <c r="OQB109" s="205"/>
      <c r="OQC109" s="72"/>
      <c r="OQD109" s="70"/>
      <c r="OQE109" s="73"/>
      <c r="OQF109" s="74"/>
      <c r="OQG109" s="74"/>
      <c r="OQH109" s="62"/>
      <c r="OQI109" s="75"/>
      <c r="OQJ109" s="76"/>
      <c r="OQK109" s="216"/>
      <c r="OQL109" s="75"/>
      <c r="OQM109" s="75"/>
      <c r="OQN109" s="204"/>
      <c r="OQO109" s="205"/>
      <c r="OQP109" s="72"/>
      <c r="OQQ109" s="70"/>
      <c r="OQR109" s="73"/>
      <c r="OQS109" s="74"/>
      <c r="OQT109" s="74"/>
      <c r="OQU109" s="62"/>
      <c r="OQV109" s="75"/>
      <c r="OQW109" s="76"/>
      <c r="OQX109" s="216"/>
      <c r="OQY109" s="75"/>
      <c r="OQZ109" s="75"/>
      <c r="ORA109" s="204"/>
      <c r="ORB109" s="205"/>
      <c r="ORC109" s="72"/>
      <c r="ORD109" s="70"/>
      <c r="ORE109" s="73"/>
      <c r="ORF109" s="74"/>
      <c r="ORG109" s="74"/>
      <c r="ORH109" s="62"/>
      <c r="ORI109" s="75"/>
      <c r="ORJ109" s="76"/>
      <c r="ORK109" s="216"/>
      <c r="ORL109" s="75"/>
      <c r="ORM109" s="75"/>
      <c r="ORN109" s="204"/>
      <c r="ORO109" s="205"/>
      <c r="ORP109" s="72"/>
      <c r="ORQ109" s="70"/>
      <c r="ORR109" s="73"/>
      <c r="ORS109" s="74"/>
      <c r="ORT109" s="74"/>
      <c r="ORU109" s="62"/>
      <c r="ORV109" s="75"/>
      <c r="ORW109" s="76"/>
      <c r="ORX109" s="216"/>
      <c r="ORY109" s="75"/>
      <c r="ORZ109" s="75"/>
      <c r="OSA109" s="204"/>
      <c r="OSB109" s="205"/>
      <c r="OSC109" s="72"/>
      <c r="OSD109" s="70"/>
      <c r="OSE109" s="73"/>
      <c r="OSF109" s="74"/>
      <c r="OSG109" s="74"/>
      <c r="OSH109" s="62"/>
      <c r="OSI109" s="75"/>
      <c r="OSJ109" s="76"/>
      <c r="OSK109" s="216"/>
      <c r="OSL109" s="75"/>
      <c r="OSM109" s="75"/>
      <c r="OSN109" s="204"/>
      <c r="OSO109" s="205"/>
      <c r="OSP109" s="72"/>
      <c r="OSQ109" s="70"/>
      <c r="OSR109" s="73"/>
      <c r="OSS109" s="74"/>
      <c r="OST109" s="74"/>
      <c r="OSU109" s="62"/>
      <c r="OSV109" s="75"/>
      <c r="OSW109" s="76"/>
      <c r="OSX109" s="216"/>
      <c r="OSY109" s="75"/>
      <c r="OSZ109" s="75"/>
      <c r="OTA109" s="204"/>
      <c r="OTB109" s="205"/>
      <c r="OTC109" s="72"/>
      <c r="OTD109" s="70"/>
      <c r="OTE109" s="73"/>
      <c r="OTF109" s="74"/>
      <c r="OTG109" s="74"/>
      <c r="OTH109" s="62"/>
      <c r="OTI109" s="75"/>
      <c r="OTJ109" s="76"/>
      <c r="OTK109" s="216"/>
      <c r="OTL109" s="75"/>
      <c r="OTM109" s="75"/>
      <c r="OTN109" s="204"/>
      <c r="OTO109" s="205"/>
      <c r="OTP109" s="72"/>
      <c r="OTQ109" s="70"/>
      <c r="OTR109" s="73"/>
      <c r="OTS109" s="74"/>
      <c r="OTT109" s="74"/>
      <c r="OTU109" s="62"/>
      <c r="OTV109" s="75"/>
      <c r="OTW109" s="76"/>
      <c r="OTX109" s="216"/>
      <c r="OTY109" s="75"/>
      <c r="OTZ109" s="75"/>
      <c r="OUA109" s="204"/>
      <c r="OUB109" s="205"/>
      <c r="OUC109" s="72"/>
      <c r="OUD109" s="70"/>
      <c r="OUE109" s="73"/>
      <c r="OUF109" s="74"/>
      <c r="OUG109" s="74"/>
      <c r="OUH109" s="62"/>
      <c r="OUI109" s="75"/>
      <c r="OUJ109" s="76"/>
      <c r="OUK109" s="216"/>
      <c r="OUL109" s="75"/>
      <c r="OUM109" s="75"/>
      <c r="OUN109" s="204"/>
      <c r="OUO109" s="205"/>
      <c r="OUP109" s="72"/>
      <c r="OUQ109" s="70"/>
      <c r="OUR109" s="73"/>
      <c r="OUS109" s="74"/>
      <c r="OUT109" s="74"/>
      <c r="OUU109" s="62"/>
      <c r="OUV109" s="75"/>
      <c r="OUW109" s="76"/>
      <c r="OUX109" s="216"/>
      <c r="OUY109" s="75"/>
      <c r="OUZ109" s="75"/>
      <c r="OVA109" s="204"/>
      <c r="OVB109" s="205"/>
      <c r="OVC109" s="72"/>
      <c r="OVD109" s="70"/>
      <c r="OVE109" s="73"/>
      <c r="OVF109" s="74"/>
      <c r="OVG109" s="74"/>
      <c r="OVH109" s="62"/>
      <c r="OVI109" s="75"/>
      <c r="OVJ109" s="76"/>
      <c r="OVK109" s="216"/>
      <c r="OVL109" s="75"/>
      <c r="OVM109" s="75"/>
      <c r="OVN109" s="204"/>
      <c r="OVO109" s="205"/>
      <c r="OVP109" s="72"/>
      <c r="OVQ109" s="70"/>
      <c r="OVR109" s="73"/>
      <c r="OVS109" s="74"/>
      <c r="OVT109" s="74"/>
      <c r="OVU109" s="62"/>
      <c r="OVV109" s="75"/>
      <c r="OVW109" s="76"/>
      <c r="OVX109" s="216"/>
      <c r="OVY109" s="75"/>
      <c r="OVZ109" s="75"/>
      <c r="OWA109" s="204"/>
      <c r="OWB109" s="205"/>
      <c r="OWC109" s="72"/>
      <c r="OWD109" s="70"/>
      <c r="OWE109" s="73"/>
      <c r="OWF109" s="74"/>
      <c r="OWG109" s="74"/>
      <c r="OWH109" s="62"/>
      <c r="OWI109" s="75"/>
      <c r="OWJ109" s="76"/>
      <c r="OWK109" s="216"/>
      <c r="OWL109" s="75"/>
      <c r="OWM109" s="75"/>
      <c r="OWN109" s="204"/>
      <c r="OWO109" s="205"/>
      <c r="OWP109" s="72"/>
      <c r="OWQ109" s="70"/>
      <c r="OWR109" s="73"/>
      <c r="OWS109" s="74"/>
      <c r="OWT109" s="74"/>
      <c r="OWU109" s="62"/>
      <c r="OWV109" s="75"/>
      <c r="OWW109" s="76"/>
      <c r="OWX109" s="216"/>
      <c r="OWY109" s="75"/>
      <c r="OWZ109" s="75"/>
      <c r="OXA109" s="204"/>
      <c r="OXB109" s="205"/>
      <c r="OXC109" s="72"/>
      <c r="OXD109" s="70"/>
      <c r="OXE109" s="73"/>
      <c r="OXF109" s="74"/>
      <c r="OXG109" s="74"/>
      <c r="OXH109" s="62"/>
      <c r="OXI109" s="75"/>
      <c r="OXJ109" s="76"/>
      <c r="OXK109" s="216"/>
      <c r="OXL109" s="75"/>
      <c r="OXM109" s="75"/>
      <c r="OXN109" s="204"/>
      <c r="OXO109" s="205"/>
      <c r="OXP109" s="72"/>
      <c r="OXQ109" s="70"/>
      <c r="OXR109" s="73"/>
      <c r="OXS109" s="74"/>
      <c r="OXT109" s="74"/>
      <c r="OXU109" s="62"/>
      <c r="OXV109" s="75"/>
      <c r="OXW109" s="76"/>
      <c r="OXX109" s="216"/>
      <c r="OXY109" s="75"/>
      <c r="OXZ109" s="75"/>
      <c r="OYA109" s="204"/>
      <c r="OYB109" s="205"/>
      <c r="OYC109" s="72"/>
      <c r="OYD109" s="70"/>
      <c r="OYE109" s="73"/>
      <c r="OYF109" s="74"/>
      <c r="OYG109" s="74"/>
      <c r="OYH109" s="62"/>
      <c r="OYI109" s="75"/>
      <c r="OYJ109" s="76"/>
      <c r="OYK109" s="216"/>
      <c r="OYL109" s="75"/>
      <c r="OYM109" s="75"/>
      <c r="OYN109" s="204"/>
      <c r="OYO109" s="205"/>
      <c r="OYP109" s="72"/>
      <c r="OYQ109" s="70"/>
      <c r="OYR109" s="73"/>
      <c r="OYS109" s="74"/>
      <c r="OYT109" s="74"/>
      <c r="OYU109" s="62"/>
      <c r="OYV109" s="75"/>
      <c r="OYW109" s="76"/>
      <c r="OYX109" s="216"/>
      <c r="OYY109" s="75"/>
      <c r="OYZ109" s="75"/>
      <c r="OZA109" s="204"/>
      <c r="OZB109" s="205"/>
      <c r="OZC109" s="72"/>
      <c r="OZD109" s="70"/>
      <c r="OZE109" s="73"/>
      <c r="OZF109" s="74"/>
      <c r="OZG109" s="74"/>
      <c r="OZH109" s="62"/>
      <c r="OZI109" s="75"/>
      <c r="OZJ109" s="76"/>
      <c r="OZK109" s="216"/>
      <c r="OZL109" s="75"/>
      <c r="OZM109" s="75"/>
      <c r="OZN109" s="204"/>
      <c r="OZO109" s="205"/>
      <c r="OZP109" s="72"/>
      <c r="OZQ109" s="70"/>
      <c r="OZR109" s="73"/>
      <c r="OZS109" s="74"/>
      <c r="OZT109" s="74"/>
      <c r="OZU109" s="62"/>
      <c r="OZV109" s="75"/>
      <c r="OZW109" s="76"/>
      <c r="OZX109" s="216"/>
      <c r="OZY109" s="75"/>
      <c r="OZZ109" s="75"/>
      <c r="PAA109" s="204"/>
      <c r="PAB109" s="205"/>
      <c r="PAC109" s="72"/>
      <c r="PAD109" s="70"/>
      <c r="PAE109" s="73"/>
      <c r="PAF109" s="74"/>
      <c r="PAG109" s="74"/>
      <c r="PAH109" s="62"/>
      <c r="PAI109" s="75"/>
      <c r="PAJ109" s="76"/>
      <c r="PAK109" s="216"/>
      <c r="PAL109" s="75"/>
      <c r="PAM109" s="75"/>
      <c r="PAN109" s="204"/>
      <c r="PAO109" s="205"/>
      <c r="PAP109" s="72"/>
      <c r="PAQ109" s="70"/>
      <c r="PAR109" s="73"/>
      <c r="PAS109" s="74"/>
      <c r="PAT109" s="74"/>
      <c r="PAU109" s="62"/>
      <c r="PAV109" s="75"/>
      <c r="PAW109" s="76"/>
      <c r="PAX109" s="216"/>
      <c r="PAY109" s="75"/>
      <c r="PAZ109" s="75"/>
      <c r="PBA109" s="204"/>
      <c r="PBB109" s="205"/>
      <c r="PBC109" s="72"/>
      <c r="PBD109" s="70"/>
      <c r="PBE109" s="73"/>
      <c r="PBF109" s="74"/>
      <c r="PBG109" s="74"/>
      <c r="PBH109" s="62"/>
      <c r="PBI109" s="75"/>
      <c r="PBJ109" s="76"/>
      <c r="PBK109" s="216"/>
      <c r="PBL109" s="75"/>
      <c r="PBM109" s="75"/>
      <c r="PBN109" s="204"/>
      <c r="PBO109" s="205"/>
      <c r="PBP109" s="72"/>
      <c r="PBQ109" s="70"/>
      <c r="PBR109" s="73"/>
      <c r="PBS109" s="74"/>
      <c r="PBT109" s="74"/>
      <c r="PBU109" s="62"/>
      <c r="PBV109" s="75"/>
      <c r="PBW109" s="76"/>
      <c r="PBX109" s="216"/>
      <c r="PBY109" s="75"/>
      <c r="PBZ109" s="75"/>
      <c r="PCA109" s="204"/>
      <c r="PCB109" s="205"/>
      <c r="PCC109" s="72"/>
      <c r="PCD109" s="70"/>
      <c r="PCE109" s="73"/>
      <c r="PCF109" s="74"/>
      <c r="PCG109" s="74"/>
      <c r="PCH109" s="62"/>
      <c r="PCI109" s="75"/>
      <c r="PCJ109" s="76"/>
      <c r="PCK109" s="216"/>
      <c r="PCL109" s="75"/>
      <c r="PCM109" s="75"/>
      <c r="PCN109" s="204"/>
      <c r="PCO109" s="205"/>
      <c r="PCP109" s="72"/>
      <c r="PCQ109" s="70"/>
      <c r="PCR109" s="73"/>
      <c r="PCS109" s="74"/>
      <c r="PCT109" s="74"/>
      <c r="PCU109" s="62"/>
      <c r="PCV109" s="75"/>
      <c r="PCW109" s="76"/>
      <c r="PCX109" s="216"/>
      <c r="PCY109" s="75"/>
      <c r="PCZ109" s="75"/>
      <c r="PDA109" s="204"/>
      <c r="PDB109" s="205"/>
      <c r="PDC109" s="72"/>
      <c r="PDD109" s="70"/>
      <c r="PDE109" s="73"/>
      <c r="PDF109" s="74"/>
      <c r="PDG109" s="74"/>
      <c r="PDH109" s="62"/>
      <c r="PDI109" s="75"/>
      <c r="PDJ109" s="76"/>
      <c r="PDK109" s="216"/>
      <c r="PDL109" s="75"/>
      <c r="PDM109" s="75"/>
      <c r="PDN109" s="204"/>
      <c r="PDO109" s="205"/>
      <c r="PDP109" s="72"/>
      <c r="PDQ109" s="70"/>
      <c r="PDR109" s="73"/>
      <c r="PDS109" s="74"/>
      <c r="PDT109" s="74"/>
      <c r="PDU109" s="62"/>
      <c r="PDV109" s="75"/>
      <c r="PDW109" s="76"/>
      <c r="PDX109" s="216"/>
      <c r="PDY109" s="75"/>
      <c r="PDZ109" s="75"/>
      <c r="PEA109" s="204"/>
      <c r="PEB109" s="205"/>
      <c r="PEC109" s="72"/>
      <c r="PED109" s="70"/>
      <c r="PEE109" s="73"/>
      <c r="PEF109" s="74"/>
      <c r="PEG109" s="74"/>
      <c r="PEH109" s="62"/>
      <c r="PEI109" s="75"/>
      <c r="PEJ109" s="76"/>
      <c r="PEK109" s="216"/>
      <c r="PEL109" s="75"/>
      <c r="PEM109" s="75"/>
      <c r="PEN109" s="204"/>
      <c r="PEO109" s="205"/>
      <c r="PEP109" s="72"/>
      <c r="PEQ109" s="70"/>
      <c r="PER109" s="73"/>
      <c r="PES109" s="74"/>
      <c r="PET109" s="74"/>
      <c r="PEU109" s="62"/>
      <c r="PEV109" s="75"/>
      <c r="PEW109" s="76"/>
      <c r="PEX109" s="216"/>
      <c r="PEY109" s="75"/>
      <c r="PEZ109" s="75"/>
      <c r="PFA109" s="204"/>
      <c r="PFB109" s="205"/>
      <c r="PFC109" s="72"/>
      <c r="PFD109" s="70"/>
      <c r="PFE109" s="73"/>
      <c r="PFF109" s="74"/>
      <c r="PFG109" s="74"/>
      <c r="PFH109" s="62"/>
      <c r="PFI109" s="75"/>
      <c r="PFJ109" s="76"/>
      <c r="PFK109" s="216"/>
      <c r="PFL109" s="75"/>
      <c r="PFM109" s="75"/>
      <c r="PFN109" s="204"/>
      <c r="PFO109" s="205"/>
      <c r="PFP109" s="72"/>
      <c r="PFQ109" s="70"/>
      <c r="PFR109" s="73"/>
      <c r="PFS109" s="74"/>
      <c r="PFT109" s="74"/>
      <c r="PFU109" s="62"/>
      <c r="PFV109" s="75"/>
      <c r="PFW109" s="76"/>
      <c r="PFX109" s="216"/>
      <c r="PFY109" s="75"/>
      <c r="PFZ109" s="75"/>
      <c r="PGA109" s="204"/>
      <c r="PGB109" s="205"/>
      <c r="PGC109" s="72"/>
      <c r="PGD109" s="70"/>
      <c r="PGE109" s="73"/>
      <c r="PGF109" s="74"/>
      <c r="PGG109" s="74"/>
      <c r="PGH109" s="62"/>
      <c r="PGI109" s="75"/>
      <c r="PGJ109" s="76"/>
      <c r="PGK109" s="216"/>
      <c r="PGL109" s="75"/>
      <c r="PGM109" s="75"/>
      <c r="PGN109" s="204"/>
      <c r="PGO109" s="205"/>
      <c r="PGP109" s="72"/>
      <c r="PGQ109" s="70"/>
      <c r="PGR109" s="73"/>
      <c r="PGS109" s="74"/>
      <c r="PGT109" s="74"/>
      <c r="PGU109" s="62"/>
      <c r="PGV109" s="75"/>
      <c r="PGW109" s="76"/>
      <c r="PGX109" s="216"/>
      <c r="PGY109" s="75"/>
      <c r="PGZ109" s="75"/>
      <c r="PHA109" s="204"/>
      <c r="PHB109" s="205"/>
      <c r="PHC109" s="72"/>
      <c r="PHD109" s="70"/>
      <c r="PHE109" s="73"/>
      <c r="PHF109" s="74"/>
      <c r="PHG109" s="74"/>
      <c r="PHH109" s="62"/>
      <c r="PHI109" s="75"/>
      <c r="PHJ109" s="76"/>
      <c r="PHK109" s="216"/>
      <c r="PHL109" s="75"/>
      <c r="PHM109" s="75"/>
      <c r="PHN109" s="204"/>
      <c r="PHO109" s="205"/>
      <c r="PHP109" s="72"/>
      <c r="PHQ109" s="70"/>
      <c r="PHR109" s="73"/>
      <c r="PHS109" s="74"/>
      <c r="PHT109" s="74"/>
      <c r="PHU109" s="62"/>
      <c r="PHV109" s="75"/>
      <c r="PHW109" s="76"/>
      <c r="PHX109" s="216"/>
      <c r="PHY109" s="75"/>
      <c r="PHZ109" s="75"/>
      <c r="PIA109" s="204"/>
      <c r="PIB109" s="205"/>
      <c r="PIC109" s="72"/>
      <c r="PID109" s="70"/>
      <c r="PIE109" s="73"/>
      <c r="PIF109" s="74"/>
      <c r="PIG109" s="74"/>
      <c r="PIH109" s="62"/>
      <c r="PII109" s="75"/>
      <c r="PIJ109" s="76"/>
      <c r="PIK109" s="216"/>
      <c r="PIL109" s="75"/>
      <c r="PIM109" s="75"/>
      <c r="PIN109" s="204"/>
      <c r="PIO109" s="205"/>
      <c r="PIP109" s="72"/>
      <c r="PIQ109" s="70"/>
      <c r="PIR109" s="73"/>
      <c r="PIS109" s="74"/>
      <c r="PIT109" s="74"/>
      <c r="PIU109" s="62"/>
      <c r="PIV109" s="75"/>
      <c r="PIW109" s="76"/>
      <c r="PIX109" s="216"/>
      <c r="PIY109" s="75"/>
      <c r="PIZ109" s="75"/>
      <c r="PJA109" s="204"/>
      <c r="PJB109" s="205"/>
      <c r="PJC109" s="72"/>
      <c r="PJD109" s="70"/>
      <c r="PJE109" s="73"/>
      <c r="PJF109" s="74"/>
      <c r="PJG109" s="74"/>
      <c r="PJH109" s="62"/>
      <c r="PJI109" s="75"/>
      <c r="PJJ109" s="76"/>
      <c r="PJK109" s="216"/>
      <c r="PJL109" s="75"/>
      <c r="PJM109" s="75"/>
      <c r="PJN109" s="204"/>
      <c r="PJO109" s="205"/>
      <c r="PJP109" s="72"/>
      <c r="PJQ109" s="70"/>
      <c r="PJR109" s="73"/>
      <c r="PJS109" s="74"/>
      <c r="PJT109" s="74"/>
      <c r="PJU109" s="62"/>
      <c r="PJV109" s="75"/>
      <c r="PJW109" s="76"/>
      <c r="PJX109" s="216"/>
      <c r="PJY109" s="75"/>
      <c r="PJZ109" s="75"/>
      <c r="PKA109" s="204"/>
      <c r="PKB109" s="205"/>
      <c r="PKC109" s="72"/>
      <c r="PKD109" s="70"/>
      <c r="PKE109" s="73"/>
      <c r="PKF109" s="74"/>
      <c r="PKG109" s="74"/>
      <c r="PKH109" s="62"/>
      <c r="PKI109" s="75"/>
      <c r="PKJ109" s="76"/>
      <c r="PKK109" s="216"/>
      <c r="PKL109" s="75"/>
      <c r="PKM109" s="75"/>
      <c r="PKN109" s="204"/>
      <c r="PKO109" s="205"/>
      <c r="PKP109" s="72"/>
      <c r="PKQ109" s="70"/>
      <c r="PKR109" s="73"/>
      <c r="PKS109" s="74"/>
      <c r="PKT109" s="74"/>
      <c r="PKU109" s="62"/>
      <c r="PKV109" s="75"/>
      <c r="PKW109" s="76"/>
      <c r="PKX109" s="216"/>
      <c r="PKY109" s="75"/>
      <c r="PKZ109" s="75"/>
      <c r="PLA109" s="204"/>
      <c r="PLB109" s="205"/>
      <c r="PLC109" s="72"/>
      <c r="PLD109" s="70"/>
      <c r="PLE109" s="73"/>
      <c r="PLF109" s="74"/>
      <c r="PLG109" s="74"/>
      <c r="PLH109" s="62"/>
      <c r="PLI109" s="75"/>
      <c r="PLJ109" s="76"/>
      <c r="PLK109" s="216"/>
      <c r="PLL109" s="75"/>
      <c r="PLM109" s="75"/>
      <c r="PLN109" s="204"/>
      <c r="PLO109" s="205"/>
      <c r="PLP109" s="72"/>
      <c r="PLQ109" s="70"/>
      <c r="PLR109" s="73"/>
      <c r="PLS109" s="74"/>
      <c r="PLT109" s="74"/>
      <c r="PLU109" s="62"/>
      <c r="PLV109" s="75"/>
      <c r="PLW109" s="76"/>
      <c r="PLX109" s="216"/>
      <c r="PLY109" s="75"/>
      <c r="PLZ109" s="75"/>
      <c r="PMA109" s="204"/>
      <c r="PMB109" s="205"/>
      <c r="PMC109" s="72"/>
      <c r="PMD109" s="70"/>
      <c r="PME109" s="73"/>
      <c r="PMF109" s="74"/>
      <c r="PMG109" s="74"/>
      <c r="PMH109" s="62"/>
      <c r="PMI109" s="75"/>
      <c r="PMJ109" s="76"/>
      <c r="PMK109" s="216"/>
      <c r="PML109" s="75"/>
      <c r="PMM109" s="75"/>
      <c r="PMN109" s="204"/>
      <c r="PMO109" s="205"/>
      <c r="PMP109" s="72"/>
      <c r="PMQ109" s="70"/>
      <c r="PMR109" s="73"/>
      <c r="PMS109" s="74"/>
      <c r="PMT109" s="74"/>
      <c r="PMU109" s="62"/>
      <c r="PMV109" s="75"/>
      <c r="PMW109" s="76"/>
      <c r="PMX109" s="216"/>
      <c r="PMY109" s="75"/>
      <c r="PMZ109" s="75"/>
      <c r="PNA109" s="204"/>
      <c r="PNB109" s="205"/>
      <c r="PNC109" s="72"/>
      <c r="PND109" s="70"/>
      <c r="PNE109" s="73"/>
      <c r="PNF109" s="74"/>
      <c r="PNG109" s="74"/>
      <c r="PNH109" s="62"/>
      <c r="PNI109" s="75"/>
      <c r="PNJ109" s="76"/>
      <c r="PNK109" s="216"/>
      <c r="PNL109" s="75"/>
      <c r="PNM109" s="75"/>
      <c r="PNN109" s="204"/>
      <c r="PNO109" s="205"/>
      <c r="PNP109" s="72"/>
      <c r="PNQ109" s="70"/>
      <c r="PNR109" s="73"/>
      <c r="PNS109" s="74"/>
      <c r="PNT109" s="74"/>
      <c r="PNU109" s="62"/>
      <c r="PNV109" s="75"/>
      <c r="PNW109" s="76"/>
      <c r="PNX109" s="216"/>
      <c r="PNY109" s="75"/>
      <c r="PNZ109" s="75"/>
      <c r="POA109" s="204"/>
      <c r="POB109" s="205"/>
      <c r="POC109" s="72"/>
      <c r="POD109" s="70"/>
      <c r="POE109" s="73"/>
      <c r="POF109" s="74"/>
      <c r="POG109" s="74"/>
      <c r="POH109" s="62"/>
      <c r="POI109" s="75"/>
      <c r="POJ109" s="76"/>
      <c r="POK109" s="216"/>
      <c r="POL109" s="75"/>
      <c r="POM109" s="75"/>
      <c r="PON109" s="204"/>
      <c r="POO109" s="205"/>
      <c r="POP109" s="72"/>
      <c r="POQ109" s="70"/>
      <c r="POR109" s="73"/>
      <c r="POS109" s="74"/>
      <c r="POT109" s="74"/>
      <c r="POU109" s="62"/>
      <c r="POV109" s="75"/>
      <c r="POW109" s="76"/>
      <c r="POX109" s="216"/>
      <c r="POY109" s="75"/>
      <c r="POZ109" s="75"/>
      <c r="PPA109" s="204"/>
      <c r="PPB109" s="205"/>
      <c r="PPC109" s="72"/>
      <c r="PPD109" s="70"/>
      <c r="PPE109" s="73"/>
      <c r="PPF109" s="74"/>
      <c r="PPG109" s="74"/>
      <c r="PPH109" s="62"/>
      <c r="PPI109" s="75"/>
      <c r="PPJ109" s="76"/>
      <c r="PPK109" s="216"/>
      <c r="PPL109" s="75"/>
      <c r="PPM109" s="75"/>
      <c r="PPN109" s="204"/>
      <c r="PPO109" s="205"/>
      <c r="PPP109" s="72"/>
      <c r="PPQ109" s="70"/>
      <c r="PPR109" s="73"/>
      <c r="PPS109" s="74"/>
      <c r="PPT109" s="74"/>
      <c r="PPU109" s="62"/>
      <c r="PPV109" s="75"/>
      <c r="PPW109" s="76"/>
      <c r="PPX109" s="216"/>
      <c r="PPY109" s="75"/>
      <c r="PPZ109" s="75"/>
      <c r="PQA109" s="204"/>
      <c r="PQB109" s="205"/>
      <c r="PQC109" s="72"/>
      <c r="PQD109" s="70"/>
      <c r="PQE109" s="73"/>
      <c r="PQF109" s="74"/>
      <c r="PQG109" s="74"/>
      <c r="PQH109" s="62"/>
      <c r="PQI109" s="75"/>
      <c r="PQJ109" s="76"/>
      <c r="PQK109" s="216"/>
      <c r="PQL109" s="75"/>
      <c r="PQM109" s="75"/>
      <c r="PQN109" s="204"/>
      <c r="PQO109" s="205"/>
      <c r="PQP109" s="72"/>
      <c r="PQQ109" s="70"/>
      <c r="PQR109" s="73"/>
      <c r="PQS109" s="74"/>
      <c r="PQT109" s="74"/>
      <c r="PQU109" s="62"/>
      <c r="PQV109" s="75"/>
      <c r="PQW109" s="76"/>
      <c r="PQX109" s="216"/>
      <c r="PQY109" s="75"/>
      <c r="PQZ109" s="75"/>
      <c r="PRA109" s="204"/>
      <c r="PRB109" s="205"/>
      <c r="PRC109" s="72"/>
      <c r="PRD109" s="70"/>
      <c r="PRE109" s="73"/>
      <c r="PRF109" s="74"/>
      <c r="PRG109" s="74"/>
      <c r="PRH109" s="62"/>
      <c r="PRI109" s="75"/>
      <c r="PRJ109" s="76"/>
      <c r="PRK109" s="216"/>
      <c r="PRL109" s="75"/>
      <c r="PRM109" s="75"/>
      <c r="PRN109" s="204"/>
      <c r="PRO109" s="205"/>
      <c r="PRP109" s="72"/>
      <c r="PRQ109" s="70"/>
      <c r="PRR109" s="73"/>
      <c r="PRS109" s="74"/>
      <c r="PRT109" s="74"/>
      <c r="PRU109" s="62"/>
      <c r="PRV109" s="75"/>
      <c r="PRW109" s="76"/>
      <c r="PRX109" s="216"/>
      <c r="PRY109" s="75"/>
      <c r="PRZ109" s="75"/>
      <c r="PSA109" s="204"/>
      <c r="PSB109" s="205"/>
      <c r="PSC109" s="72"/>
      <c r="PSD109" s="70"/>
      <c r="PSE109" s="73"/>
      <c r="PSF109" s="74"/>
      <c r="PSG109" s="74"/>
      <c r="PSH109" s="62"/>
      <c r="PSI109" s="75"/>
      <c r="PSJ109" s="76"/>
      <c r="PSK109" s="216"/>
      <c r="PSL109" s="75"/>
      <c r="PSM109" s="75"/>
      <c r="PSN109" s="204"/>
      <c r="PSO109" s="205"/>
      <c r="PSP109" s="72"/>
      <c r="PSQ109" s="70"/>
      <c r="PSR109" s="73"/>
      <c r="PSS109" s="74"/>
      <c r="PST109" s="74"/>
      <c r="PSU109" s="62"/>
      <c r="PSV109" s="75"/>
      <c r="PSW109" s="76"/>
      <c r="PSX109" s="216"/>
      <c r="PSY109" s="75"/>
      <c r="PSZ109" s="75"/>
      <c r="PTA109" s="204"/>
      <c r="PTB109" s="205"/>
      <c r="PTC109" s="72"/>
      <c r="PTD109" s="70"/>
      <c r="PTE109" s="73"/>
      <c r="PTF109" s="74"/>
      <c r="PTG109" s="74"/>
      <c r="PTH109" s="62"/>
      <c r="PTI109" s="75"/>
      <c r="PTJ109" s="76"/>
      <c r="PTK109" s="216"/>
      <c r="PTL109" s="75"/>
      <c r="PTM109" s="75"/>
      <c r="PTN109" s="204"/>
      <c r="PTO109" s="205"/>
      <c r="PTP109" s="72"/>
      <c r="PTQ109" s="70"/>
      <c r="PTR109" s="73"/>
      <c r="PTS109" s="74"/>
      <c r="PTT109" s="74"/>
      <c r="PTU109" s="62"/>
      <c r="PTV109" s="75"/>
      <c r="PTW109" s="76"/>
      <c r="PTX109" s="216"/>
      <c r="PTY109" s="75"/>
      <c r="PTZ109" s="75"/>
      <c r="PUA109" s="204"/>
      <c r="PUB109" s="205"/>
      <c r="PUC109" s="72"/>
      <c r="PUD109" s="70"/>
      <c r="PUE109" s="73"/>
      <c r="PUF109" s="74"/>
      <c r="PUG109" s="74"/>
      <c r="PUH109" s="62"/>
      <c r="PUI109" s="75"/>
      <c r="PUJ109" s="76"/>
      <c r="PUK109" s="216"/>
      <c r="PUL109" s="75"/>
      <c r="PUM109" s="75"/>
      <c r="PUN109" s="204"/>
      <c r="PUO109" s="205"/>
      <c r="PUP109" s="72"/>
      <c r="PUQ109" s="70"/>
      <c r="PUR109" s="73"/>
      <c r="PUS109" s="74"/>
      <c r="PUT109" s="74"/>
      <c r="PUU109" s="62"/>
      <c r="PUV109" s="75"/>
      <c r="PUW109" s="76"/>
      <c r="PUX109" s="216"/>
      <c r="PUY109" s="75"/>
      <c r="PUZ109" s="75"/>
      <c r="PVA109" s="204"/>
      <c r="PVB109" s="205"/>
      <c r="PVC109" s="72"/>
      <c r="PVD109" s="70"/>
      <c r="PVE109" s="73"/>
      <c r="PVF109" s="74"/>
      <c r="PVG109" s="74"/>
      <c r="PVH109" s="62"/>
      <c r="PVI109" s="75"/>
      <c r="PVJ109" s="76"/>
      <c r="PVK109" s="216"/>
      <c r="PVL109" s="75"/>
      <c r="PVM109" s="75"/>
      <c r="PVN109" s="204"/>
      <c r="PVO109" s="205"/>
      <c r="PVP109" s="72"/>
      <c r="PVQ109" s="70"/>
      <c r="PVR109" s="73"/>
      <c r="PVS109" s="74"/>
      <c r="PVT109" s="74"/>
      <c r="PVU109" s="62"/>
      <c r="PVV109" s="75"/>
      <c r="PVW109" s="76"/>
      <c r="PVX109" s="216"/>
      <c r="PVY109" s="75"/>
      <c r="PVZ109" s="75"/>
      <c r="PWA109" s="204"/>
      <c r="PWB109" s="205"/>
      <c r="PWC109" s="72"/>
      <c r="PWD109" s="70"/>
      <c r="PWE109" s="73"/>
      <c r="PWF109" s="74"/>
      <c r="PWG109" s="74"/>
      <c r="PWH109" s="62"/>
      <c r="PWI109" s="75"/>
      <c r="PWJ109" s="76"/>
      <c r="PWK109" s="216"/>
      <c r="PWL109" s="75"/>
      <c r="PWM109" s="75"/>
      <c r="PWN109" s="204"/>
      <c r="PWO109" s="205"/>
      <c r="PWP109" s="72"/>
      <c r="PWQ109" s="70"/>
      <c r="PWR109" s="73"/>
      <c r="PWS109" s="74"/>
      <c r="PWT109" s="74"/>
      <c r="PWU109" s="62"/>
      <c r="PWV109" s="75"/>
      <c r="PWW109" s="76"/>
      <c r="PWX109" s="216"/>
      <c r="PWY109" s="75"/>
      <c r="PWZ109" s="75"/>
      <c r="PXA109" s="204"/>
      <c r="PXB109" s="205"/>
      <c r="PXC109" s="72"/>
      <c r="PXD109" s="70"/>
      <c r="PXE109" s="73"/>
      <c r="PXF109" s="74"/>
      <c r="PXG109" s="74"/>
      <c r="PXH109" s="62"/>
      <c r="PXI109" s="75"/>
      <c r="PXJ109" s="76"/>
      <c r="PXK109" s="216"/>
      <c r="PXL109" s="75"/>
      <c r="PXM109" s="75"/>
      <c r="PXN109" s="204"/>
      <c r="PXO109" s="205"/>
      <c r="PXP109" s="72"/>
      <c r="PXQ109" s="70"/>
      <c r="PXR109" s="73"/>
      <c r="PXS109" s="74"/>
      <c r="PXT109" s="74"/>
      <c r="PXU109" s="62"/>
      <c r="PXV109" s="75"/>
      <c r="PXW109" s="76"/>
      <c r="PXX109" s="216"/>
      <c r="PXY109" s="75"/>
      <c r="PXZ109" s="75"/>
      <c r="PYA109" s="204"/>
      <c r="PYB109" s="205"/>
      <c r="PYC109" s="72"/>
      <c r="PYD109" s="70"/>
      <c r="PYE109" s="73"/>
      <c r="PYF109" s="74"/>
      <c r="PYG109" s="74"/>
      <c r="PYH109" s="62"/>
      <c r="PYI109" s="75"/>
      <c r="PYJ109" s="76"/>
      <c r="PYK109" s="216"/>
      <c r="PYL109" s="75"/>
      <c r="PYM109" s="75"/>
      <c r="PYN109" s="204"/>
      <c r="PYO109" s="205"/>
      <c r="PYP109" s="72"/>
      <c r="PYQ109" s="70"/>
      <c r="PYR109" s="73"/>
      <c r="PYS109" s="74"/>
      <c r="PYT109" s="74"/>
      <c r="PYU109" s="62"/>
      <c r="PYV109" s="75"/>
      <c r="PYW109" s="76"/>
      <c r="PYX109" s="216"/>
      <c r="PYY109" s="75"/>
      <c r="PYZ109" s="75"/>
      <c r="PZA109" s="204"/>
      <c r="PZB109" s="205"/>
      <c r="PZC109" s="72"/>
      <c r="PZD109" s="70"/>
      <c r="PZE109" s="73"/>
      <c r="PZF109" s="74"/>
      <c r="PZG109" s="74"/>
      <c r="PZH109" s="62"/>
      <c r="PZI109" s="75"/>
      <c r="PZJ109" s="76"/>
      <c r="PZK109" s="216"/>
      <c r="PZL109" s="75"/>
      <c r="PZM109" s="75"/>
      <c r="PZN109" s="204"/>
      <c r="PZO109" s="205"/>
      <c r="PZP109" s="72"/>
      <c r="PZQ109" s="70"/>
      <c r="PZR109" s="73"/>
      <c r="PZS109" s="74"/>
      <c r="PZT109" s="74"/>
      <c r="PZU109" s="62"/>
      <c r="PZV109" s="75"/>
      <c r="PZW109" s="76"/>
      <c r="PZX109" s="216"/>
      <c r="PZY109" s="75"/>
      <c r="PZZ109" s="75"/>
      <c r="QAA109" s="204"/>
      <c r="QAB109" s="205"/>
      <c r="QAC109" s="72"/>
      <c r="QAD109" s="70"/>
      <c r="QAE109" s="73"/>
      <c r="QAF109" s="74"/>
      <c r="QAG109" s="74"/>
      <c r="QAH109" s="62"/>
      <c r="QAI109" s="75"/>
      <c r="QAJ109" s="76"/>
      <c r="QAK109" s="216"/>
      <c r="QAL109" s="75"/>
      <c r="QAM109" s="75"/>
      <c r="QAN109" s="204"/>
      <c r="QAO109" s="205"/>
      <c r="QAP109" s="72"/>
      <c r="QAQ109" s="70"/>
      <c r="QAR109" s="73"/>
      <c r="QAS109" s="74"/>
      <c r="QAT109" s="74"/>
      <c r="QAU109" s="62"/>
      <c r="QAV109" s="75"/>
      <c r="QAW109" s="76"/>
      <c r="QAX109" s="216"/>
      <c r="QAY109" s="75"/>
      <c r="QAZ109" s="75"/>
      <c r="QBA109" s="204"/>
      <c r="QBB109" s="205"/>
      <c r="QBC109" s="72"/>
      <c r="QBD109" s="70"/>
      <c r="QBE109" s="73"/>
      <c r="QBF109" s="74"/>
      <c r="QBG109" s="74"/>
      <c r="QBH109" s="62"/>
      <c r="QBI109" s="75"/>
      <c r="QBJ109" s="76"/>
      <c r="QBK109" s="216"/>
      <c r="QBL109" s="75"/>
      <c r="QBM109" s="75"/>
      <c r="QBN109" s="204"/>
      <c r="QBO109" s="205"/>
      <c r="QBP109" s="72"/>
      <c r="QBQ109" s="70"/>
      <c r="QBR109" s="73"/>
      <c r="QBS109" s="74"/>
      <c r="QBT109" s="74"/>
      <c r="QBU109" s="62"/>
      <c r="QBV109" s="75"/>
      <c r="QBW109" s="76"/>
      <c r="QBX109" s="216"/>
      <c r="QBY109" s="75"/>
      <c r="QBZ109" s="75"/>
      <c r="QCA109" s="204"/>
      <c r="QCB109" s="205"/>
      <c r="QCC109" s="72"/>
      <c r="QCD109" s="70"/>
      <c r="QCE109" s="73"/>
      <c r="QCF109" s="74"/>
      <c r="QCG109" s="74"/>
      <c r="QCH109" s="62"/>
      <c r="QCI109" s="75"/>
      <c r="QCJ109" s="76"/>
      <c r="QCK109" s="216"/>
      <c r="QCL109" s="75"/>
      <c r="QCM109" s="75"/>
      <c r="QCN109" s="204"/>
      <c r="QCO109" s="205"/>
      <c r="QCP109" s="72"/>
      <c r="QCQ109" s="70"/>
      <c r="QCR109" s="73"/>
      <c r="QCS109" s="74"/>
      <c r="QCT109" s="74"/>
      <c r="QCU109" s="62"/>
      <c r="QCV109" s="75"/>
      <c r="QCW109" s="76"/>
      <c r="QCX109" s="216"/>
      <c r="QCY109" s="75"/>
      <c r="QCZ109" s="75"/>
      <c r="QDA109" s="204"/>
      <c r="QDB109" s="205"/>
      <c r="QDC109" s="72"/>
      <c r="QDD109" s="70"/>
      <c r="QDE109" s="73"/>
      <c r="QDF109" s="74"/>
      <c r="QDG109" s="74"/>
      <c r="QDH109" s="62"/>
      <c r="QDI109" s="75"/>
      <c r="QDJ109" s="76"/>
      <c r="QDK109" s="216"/>
      <c r="QDL109" s="75"/>
      <c r="QDM109" s="75"/>
      <c r="QDN109" s="204"/>
      <c r="QDO109" s="205"/>
      <c r="QDP109" s="72"/>
      <c r="QDQ109" s="70"/>
      <c r="QDR109" s="73"/>
      <c r="QDS109" s="74"/>
      <c r="QDT109" s="74"/>
      <c r="QDU109" s="62"/>
      <c r="QDV109" s="75"/>
      <c r="QDW109" s="76"/>
      <c r="QDX109" s="216"/>
      <c r="QDY109" s="75"/>
      <c r="QDZ109" s="75"/>
      <c r="QEA109" s="204"/>
      <c r="QEB109" s="205"/>
      <c r="QEC109" s="72"/>
      <c r="QED109" s="70"/>
      <c r="QEE109" s="73"/>
      <c r="QEF109" s="74"/>
      <c r="QEG109" s="74"/>
      <c r="QEH109" s="62"/>
      <c r="QEI109" s="75"/>
      <c r="QEJ109" s="76"/>
      <c r="QEK109" s="216"/>
      <c r="QEL109" s="75"/>
      <c r="QEM109" s="75"/>
      <c r="QEN109" s="204"/>
      <c r="QEO109" s="205"/>
      <c r="QEP109" s="72"/>
      <c r="QEQ109" s="70"/>
      <c r="QER109" s="73"/>
      <c r="QES109" s="74"/>
      <c r="QET109" s="74"/>
      <c r="QEU109" s="62"/>
      <c r="QEV109" s="75"/>
      <c r="QEW109" s="76"/>
      <c r="QEX109" s="216"/>
      <c r="QEY109" s="75"/>
      <c r="QEZ109" s="75"/>
      <c r="QFA109" s="204"/>
      <c r="QFB109" s="205"/>
      <c r="QFC109" s="72"/>
      <c r="QFD109" s="70"/>
      <c r="QFE109" s="73"/>
      <c r="QFF109" s="74"/>
      <c r="QFG109" s="74"/>
      <c r="QFH109" s="62"/>
      <c r="QFI109" s="75"/>
      <c r="QFJ109" s="76"/>
      <c r="QFK109" s="216"/>
      <c r="QFL109" s="75"/>
      <c r="QFM109" s="75"/>
      <c r="QFN109" s="204"/>
      <c r="QFO109" s="205"/>
      <c r="QFP109" s="72"/>
      <c r="QFQ109" s="70"/>
      <c r="QFR109" s="73"/>
      <c r="QFS109" s="74"/>
      <c r="QFT109" s="74"/>
      <c r="QFU109" s="62"/>
      <c r="QFV109" s="75"/>
      <c r="QFW109" s="76"/>
      <c r="QFX109" s="216"/>
      <c r="QFY109" s="75"/>
      <c r="QFZ109" s="75"/>
      <c r="QGA109" s="204"/>
      <c r="QGB109" s="205"/>
      <c r="QGC109" s="72"/>
      <c r="QGD109" s="70"/>
      <c r="QGE109" s="73"/>
      <c r="QGF109" s="74"/>
      <c r="QGG109" s="74"/>
      <c r="QGH109" s="62"/>
      <c r="QGI109" s="75"/>
      <c r="QGJ109" s="76"/>
      <c r="QGK109" s="216"/>
      <c r="QGL109" s="75"/>
      <c r="QGM109" s="75"/>
      <c r="QGN109" s="204"/>
      <c r="QGO109" s="205"/>
      <c r="QGP109" s="72"/>
      <c r="QGQ109" s="70"/>
      <c r="QGR109" s="73"/>
      <c r="QGS109" s="74"/>
      <c r="QGT109" s="74"/>
      <c r="QGU109" s="62"/>
      <c r="QGV109" s="75"/>
      <c r="QGW109" s="76"/>
      <c r="QGX109" s="216"/>
      <c r="QGY109" s="75"/>
      <c r="QGZ109" s="75"/>
      <c r="QHA109" s="204"/>
      <c r="QHB109" s="205"/>
      <c r="QHC109" s="72"/>
      <c r="QHD109" s="70"/>
      <c r="QHE109" s="73"/>
      <c r="QHF109" s="74"/>
      <c r="QHG109" s="74"/>
      <c r="QHH109" s="62"/>
      <c r="QHI109" s="75"/>
      <c r="QHJ109" s="76"/>
      <c r="QHK109" s="216"/>
      <c r="QHL109" s="75"/>
      <c r="QHM109" s="75"/>
      <c r="QHN109" s="204"/>
      <c r="QHO109" s="205"/>
      <c r="QHP109" s="72"/>
      <c r="QHQ109" s="70"/>
      <c r="QHR109" s="73"/>
      <c r="QHS109" s="74"/>
      <c r="QHT109" s="74"/>
      <c r="QHU109" s="62"/>
      <c r="QHV109" s="75"/>
      <c r="QHW109" s="76"/>
      <c r="QHX109" s="216"/>
      <c r="QHY109" s="75"/>
      <c r="QHZ109" s="75"/>
      <c r="QIA109" s="204"/>
      <c r="QIB109" s="205"/>
      <c r="QIC109" s="72"/>
      <c r="QID109" s="70"/>
      <c r="QIE109" s="73"/>
      <c r="QIF109" s="74"/>
      <c r="QIG109" s="74"/>
      <c r="QIH109" s="62"/>
      <c r="QII109" s="75"/>
      <c r="QIJ109" s="76"/>
      <c r="QIK109" s="216"/>
      <c r="QIL109" s="75"/>
      <c r="QIM109" s="75"/>
      <c r="QIN109" s="204"/>
      <c r="QIO109" s="205"/>
      <c r="QIP109" s="72"/>
      <c r="QIQ109" s="70"/>
      <c r="QIR109" s="73"/>
      <c r="QIS109" s="74"/>
      <c r="QIT109" s="74"/>
      <c r="QIU109" s="62"/>
      <c r="QIV109" s="75"/>
      <c r="QIW109" s="76"/>
      <c r="QIX109" s="216"/>
      <c r="QIY109" s="75"/>
      <c r="QIZ109" s="75"/>
      <c r="QJA109" s="204"/>
      <c r="QJB109" s="205"/>
      <c r="QJC109" s="72"/>
      <c r="QJD109" s="70"/>
      <c r="QJE109" s="73"/>
      <c r="QJF109" s="74"/>
      <c r="QJG109" s="74"/>
      <c r="QJH109" s="62"/>
      <c r="QJI109" s="75"/>
      <c r="QJJ109" s="76"/>
      <c r="QJK109" s="216"/>
      <c r="QJL109" s="75"/>
      <c r="QJM109" s="75"/>
      <c r="QJN109" s="204"/>
      <c r="QJO109" s="205"/>
      <c r="QJP109" s="72"/>
      <c r="QJQ109" s="70"/>
      <c r="QJR109" s="73"/>
      <c r="QJS109" s="74"/>
      <c r="QJT109" s="74"/>
      <c r="QJU109" s="62"/>
      <c r="QJV109" s="75"/>
      <c r="QJW109" s="76"/>
      <c r="QJX109" s="216"/>
      <c r="QJY109" s="75"/>
      <c r="QJZ109" s="75"/>
      <c r="QKA109" s="204"/>
      <c r="QKB109" s="205"/>
      <c r="QKC109" s="72"/>
      <c r="QKD109" s="70"/>
      <c r="QKE109" s="73"/>
      <c r="QKF109" s="74"/>
      <c r="QKG109" s="74"/>
      <c r="QKH109" s="62"/>
      <c r="QKI109" s="75"/>
      <c r="QKJ109" s="76"/>
      <c r="QKK109" s="216"/>
      <c r="QKL109" s="75"/>
      <c r="QKM109" s="75"/>
      <c r="QKN109" s="204"/>
      <c r="QKO109" s="205"/>
      <c r="QKP109" s="72"/>
      <c r="QKQ109" s="70"/>
      <c r="QKR109" s="73"/>
      <c r="QKS109" s="74"/>
      <c r="QKT109" s="74"/>
      <c r="QKU109" s="62"/>
      <c r="QKV109" s="75"/>
      <c r="QKW109" s="76"/>
      <c r="QKX109" s="216"/>
      <c r="QKY109" s="75"/>
      <c r="QKZ109" s="75"/>
      <c r="QLA109" s="204"/>
      <c r="QLB109" s="205"/>
      <c r="QLC109" s="72"/>
      <c r="QLD109" s="70"/>
      <c r="QLE109" s="73"/>
      <c r="QLF109" s="74"/>
      <c r="QLG109" s="74"/>
      <c r="QLH109" s="62"/>
      <c r="QLI109" s="75"/>
      <c r="QLJ109" s="76"/>
      <c r="QLK109" s="216"/>
      <c r="QLL109" s="75"/>
      <c r="QLM109" s="75"/>
      <c r="QLN109" s="204"/>
      <c r="QLO109" s="205"/>
      <c r="QLP109" s="72"/>
      <c r="QLQ109" s="70"/>
      <c r="QLR109" s="73"/>
      <c r="QLS109" s="74"/>
      <c r="QLT109" s="74"/>
      <c r="QLU109" s="62"/>
      <c r="QLV109" s="75"/>
      <c r="QLW109" s="76"/>
      <c r="QLX109" s="216"/>
      <c r="QLY109" s="75"/>
      <c r="QLZ109" s="75"/>
      <c r="QMA109" s="204"/>
      <c r="QMB109" s="205"/>
      <c r="QMC109" s="72"/>
      <c r="QMD109" s="70"/>
      <c r="QME109" s="73"/>
      <c r="QMF109" s="74"/>
      <c r="QMG109" s="74"/>
      <c r="QMH109" s="62"/>
      <c r="QMI109" s="75"/>
      <c r="QMJ109" s="76"/>
      <c r="QMK109" s="216"/>
      <c r="QML109" s="75"/>
      <c r="QMM109" s="75"/>
      <c r="QMN109" s="204"/>
      <c r="QMO109" s="205"/>
      <c r="QMP109" s="72"/>
      <c r="QMQ109" s="70"/>
      <c r="QMR109" s="73"/>
      <c r="QMS109" s="74"/>
      <c r="QMT109" s="74"/>
      <c r="QMU109" s="62"/>
      <c r="QMV109" s="75"/>
      <c r="QMW109" s="76"/>
      <c r="QMX109" s="216"/>
      <c r="QMY109" s="75"/>
      <c r="QMZ109" s="75"/>
      <c r="QNA109" s="204"/>
      <c r="QNB109" s="205"/>
      <c r="QNC109" s="72"/>
      <c r="QND109" s="70"/>
      <c r="QNE109" s="73"/>
      <c r="QNF109" s="74"/>
      <c r="QNG109" s="74"/>
      <c r="QNH109" s="62"/>
      <c r="QNI109" s="75"/>
      <c r="QNJ109" s="76"/>
      <c r="QNK109" s="216"/>
      <c r="QNL109" s="75"/>
      <c r="QNM109" s="75"/>
      <c r="QNN109" s="204"/>
      <c r="QNO109" s="205"/>
      <c r="QNP109" s="72"/>
      <c r="QNQ109" s="70"/>
      <c r="QNR109" s="73"/>
      <c r="QNS109" s="74"/>
      <c r="QNT109" s="74"/>
      <c r="QNU109" s="62"/>
      <c r="QNV109" s="75"/>
      <c r="QNW109" s="76"/>
      <c r="QNX109" s="216"/>
      <c r="QNY109" s="75"/>
      <c r="QNZ109" s="75"/>
      <c r="QOA109" s="204"/>
      <c r="QOB109" s="205"/>
      <c r="QOC109" s="72"/>
      <c r="QOD109" s="70"/>
      <c r="QOE109" s="73"/>
      <c r="QOF109" s="74"/>
      <c r="QOG109" s="74"/>
      <c r="QOH109" s="62"/>
      <c r="QOI109" s="75"/>
      <c r="QOJ109" s="76"/>
      <c r="QOK109" s="216"/>
      <c r="QOL109" s="75"/>
      <c r="QOM109" s="75"/>
      <c r="QON109" s="204"/>
      <c r="QOO109" s="205"/>
      <c r="QOP109" s="72"/>
      <c r="QOQ109" s="70"/>
      <c r="QOR109" s="73"/>
      <c r="QOS109" s="74"/>
      <c r="QOT109" s="74"/>
      <c r="QOU109" s="62"/>
      <c r="QOV109" s="75"/>
      <c r="QOW109" s="76"/>
      <c r="QOX109" s="216"/>
      <c r="QOY109" s="75"/>
      <c r="QOZ109" s="75"/>
      <c r="QPA109" s="204"/>
      <c r="QPB109" s="205"/>
      <c r="QPC109" s="72"/>
      <c r="QPD109" s="70"/>
      <c r="QPE109" s="73"/>
      <c r="QPF109" s="74"/>
      <c r="QPG109" s="74"/>
      <c r="QPH109" s="62"/>
      <c r="QPI109" s="75"/>
      <c r="QPJ109" s="76"/>
      <c r="QPK109" s="216"/>
      <c r="QPL109" s="75"/>
      <c r="QPM109" s="75"/>
      <c r="QPN109" s="204"/>
      <c r="QPO109" s="205"/>
      <c r="QPP109" s="72"/>
      <c r="QPQ109" s="70"/>
      <c r="QPR109" s="73"/>
      <c r="QPS109" s="74"/>
      <c r="QPT109" s="74"/>
      <c r="QPU109" s="62"/>
      <c r="QPV109" s="75"/>
      <c r="QPW109" s="76"/>
      <c r="QPX109" s="216"/>
      <c r="QPY109" s="75"/>
      <c r="QPZ109" s="75"/>
      <c r="QQA109" s="204"/>
      <c r="QQB109" s="205"/>
      <c r="QQC109" s="72"/>
      <c r="QQD109" s="70"/>
      <c r="QQE109" s="73"/>
      <c r="QQF109" s="74"/>
      <c r="QQG109" s="74"/>
      <c r="QQH109" s="62"/>
      <c r="QQI109" s="75"/>
      <c r="QQJ109" s="76"/>
      <c r="QQK109" s="216"/>
      <c r="QQL109" s="75"/>
      <c r="QQM109" s="75"/>
      <c r="QQN109" s="204"/>
      <c r="QQO109" s="205"/>
      <c r="QQP109" s="72"/>
      <c r="QQQ109" s="70"/>
      <c r="QQR109" s="73"/>
      <c r="QQS109" s="74"/>
      <c r="QQT109" s="74"/>
      <c r="QQU109" s="62"/>
      <c r="QQV109" s="75"/>
      <c r="QQW109" s="76"/>
      <c r="QQX109" s="216"/>
      <c r="QQY109" s="75"/>
      <c r="QQZ109" s="75"/>
      <c r="QRA109" s="204"/>
      <c r="QRB109" s="205"/>
      <c r="QRC109" s="72"/>
      <c r="QRD109" s="70"/>
      <c r="QRE109" s="73"/>
      <c r="QRF109" s="74"/>
      <c r="QRG109" s="74"/>
      <c r="QRH109" s="62"/>
      <c r="QRI109" s="75"/>
      <c r="QRJ109" s="76"/>
      <c r="QRK109" s="216"/>
      <c r="QRL109" s="75"/>
      <c r="QRM109" s="75"/>
      <c r="QRN109" s="204"/>
      <c r="QRO109" s="205"/>
      <c r="QRP109" s="72"/>
      <c r="QRQ109" s="70"/>
      <c r="QRR109" s="73"/>
      <c r="QRS109" s="74"/>
      <c r="QRT109" s="74"/>
      <c r="QRU109" s="62"/>
      <c r="QRV109" s="75"/>
      <c r="QRW109" s="76"/>
      <c r="QRX109" s="216"/>
      <c r="QRY109" s="75"/>
      <c r="QRZ109" s="75"/>
      <c r="QSA109" s="204"/>
      <c r="QSB109" s="205"/>
      <c r="QSC109" s="72"/>
      <c r="QSD109" s="70"/>
      <c r="QSE109" s="73"/>
      <c r="QSF109" s="74"/>
      <c r="QSG109" s="74"/>
      <c r="QSH109" s="62"/>
      <c r="QSI109" s="75"/>
      <c r="QSJ109" s="76"/>
      <c r="QSK109" s="216"/>
      <c r="QSL109" s="75"/>
      <c r="QSM109" s="75"/>
      <c r="QSN109" s="204"/>
      <c r="QSO109" s="205"/>
      <c r="QSP109" s="72"/>
      <c r="QSQ109" s="70"/>
      <c r="QSR109" s="73"/>
      <c r="QSS109" s="74"/>
      <c r="QST109" s="74"/>
      <c r="QSU109" s="62"/>
      <c r="QSV109" s="75"/>
      <c r="QSW109" s="76"/>
      <c r="QSX109" s="216"/>
      <c r="QSY109" s="75"/>
      <c r="QSZ109" s="75"/>
      <c r="QTA109" s="204"/>
      <c r="QTB109" s="205"/>
      <c r="QTC109" s="72"/>
      <c r="QTD109" s="70"/>
      <c r="QTE109" s="73"/>
      <c r="QTF109" s="74"/>
      <c r="QTG109" s="74"/>
      <c r="QTH109" s="62"/>
      <c r="QTI109" s="75"/>
      <c r="QTJ109" s="76"/>
      <c r="QTK109" s="216"/>
      <c r="QTL109" s="75"/>
      <c r="QTM109" s="75"/>
      <c r="QTN109" s="204"/>
      <c r="QTO109" s="205"/>
      <c r="QTP109" s="72"/>
      <c r="QTQ109" s="70"/>
      <c r="QTR109" s="73"/>
      <c r="QTS109" s="74"/>
      <c r="QTT109" s="74"/>
      <c r="QTU109" s="62"/>
      <c r="QTV109" s="75"/>
      <c r="QTW109" s="76"/>
      <c r="QTX109" s="216"/>
      <c r="QTY109" s="75"/>
      <c r="QTZ109" s="75"/>
      <c r="QUA109" s="204"/>
      <c r="QUB109" s="205"/>
      <c r="QUC109" s="72"/>
      <c r="QUD109" s="70"/>
      <c r="QUE109" s="73"/>
      <c r="QUF109" s="74"/>
      <c r="QUG109" s="74"/>
      <c r="QUH109" s="62"/>
      <c r="QUI109" s="75"/>
      <c r="QUJ109" s="76"/>
      <c r="QUK109" s="216"/>
      <c r="QUL109" s="75"/>
      <c r="QUM109" s="75"/>
      <c r="QUN109" s="204"/>
      <c r="QUO109" s="205"/>
      <c r="QUP109" s="72"/>
      <c r="QUQ109" s="70"/>
      <c r="QUR109" s="73"/>
      <c r="QUS109" s="74"/>
      <c r="QUT109" s="74"/>
      <c r="QUU109" s="62"/>
      <c r="QUV109" s="75"/>
      <c r="QUW109" s="76"/>
      <c r="QUX109" s="216"/>
      <c r="QUY109" s="75"/>
      <c r="QUZ109" s="75"/>
      <c r="QVA109" s="204"/>
      <c r="QVB109" s="205"/>
      <c r="QVC109" s="72"/>
      <c r="QVD109" s="70"/>
      <c r="QVE109" s="73"/>
      <c r="QVF109" s="74"/>
      <c r="QVG109" s="74"/>
      <c r="QVH109" s="62"/>
      <c r="QVI109" s="75"/>
      <c r="QVJ109" s="76"/>
      <c r="QVK109" s="216"/>
      <c r="QVL109" s="75"/>
      <c r="QVM109" s="75"/>
      <c r="QVN109" s="204"/>
      <c r="QVO109" s="205"/>
      <c r="QVP109" s="72"/>
      <c r="QVQ109" s="70"/>
      <c r="QVR109" s="73"/>
      <c r="QVS109" s="74"/>
      <c r="QVT109" s="74"/>
      <c r="QVU109" s="62"/>
      <c r="QVV109" s="75"/>
      <c r="QVW109" s="76"/>
      <c r="QVX109" s="216"/>
      <c r="QVY109" s="75"/>
      <c r="QVZ109" s="75"/>
      <c r="QWA109" s="204"/>
      <c r="QWB109" s="205"/>
      <c r="QWC109" s="72"/>
      <c r="QWD109" s="70"/>
      <c r="QWE109" s="73"/>
      <c r="QWF109" s="74"/>
      <c r="QWG109" s="74"/>
      <c r="QWH109" s="62"/>
      <c r="QWI109" s="75"/>
      <c r="QWJ109" s="76"/>
      <c r="QWK109" s="216"/>
      <c r="QWL109" s="75"/>
      <c r="QWM109" s="75"/>
      <c r="QWN109" s="204"/>
      <c r="QWO109" s="205"/>
      <c r="QWP109" s="72"/>
      <c r="QWQ109" s="70"/>
      <c r="QWR109" s="73"/>
      <c r="QWS109" s="74"/>
      <c r="QWT109" s="74"/>
      <c r="QWU109" s="62"/>
      <c r="QWV109" s="75"/>
      <c r="QWW109" s="76"/>
      <c r="QWX109" s="216"/>
      <c r="QWY109" s="75"/>
      <c r="QWZ109" s="75"/>
      <c r="QXA109" s="204"/>
      <c r="QXB109" s="205"/>
      <c r="QXC109" s="72"/>
      <c r="QXD109" s="70"/>
      <c r="QXE109" s="73"/>
      <c r="QXF109" s="74"/>
      <c r="QXG109" s="74"/>
      <c r="QXH109" s="62"/>
      <c r="QXI109" s="75"/>
      <c r="QXJ109" s="76"/>
      <c r="QXK109" s="216"/>
      <c r="QXL109" s="75"/>
      <c r="QXM109" s="75"/>
      <c r="QXN109" s="204"/>
      <c r="QXO109" s="205"/>
      <c r="QXP109" s="72"/>
      <c r="QXQ109" s="70"/>
      <c r="QXR109" s="73"/>
      <c r="QXS109" s="74"/>
      <c r="QXT109" s="74"/>
      <c r="QXU109" s="62"/>
      <c r="QXV109" s="75"/>
      <c r="QXW109" s="76"/>
      <c r="QXX109" s="216"/>
      <c r="QXY109" s="75"/>
      <c r="QXZ109" s="75"/>
      <c r="QYA109" s="204"/>
      <c r="QYB109" s="205"/>
      <c r="QYC109" s="72"/>
      <c r="QYD109" s="70"/>
      <c r="QYE109" s="73"/>
      <c r="QYF109" s="74"/>
      <c r="QYG109" s="74"/>
      <c r="QYH109" s="62"/>
      <c r="QYI109" s="75"/>
      <c r="QYJ109" s="76"/>
      <c r="QYK109" s="216"/>
      <c r="QYL109" s="75"/>
      <c r="QYM109" s="75"/>
      <c r="QYN109" s="204"/>
      <c r="QYO109" s="205"/>
      <c r="QYP109" s="72"/>
      <c r="QYQ109" s="70"/>
      <c r="QYR109" s="73"/>
      <c r="QYS109" s="74"/>
      <c r="QYT109" s="74"/>
      <c r="QYU109" s="62"/>
      <c r="QYV109" s="75"/>
      <c r="QYW109" s="76"/>
      <c r="QYX109" s="216"/>
      <c r="QYY109" s="75"/>
      <c r="QYZ109" s="75"/>
      <c r="QZA109" s="204"/>
      <c r="QZB109" s="205"/>
      <c r="QZC109" s="72"/>
      <c r="QZD109" s="70"/>
      <c r="QZE109" s="73"/>
      <c r="QZF109" s="74"/>
      <c r="QZG109" s="74"/>
      <c r="QZH109" s="62"/>
      <c r="QZI109" s="75"/>
      <c r="QZJ109" s="76"/>
      <c r="QZK109" s="216"/>
      <c r="QZL109" s="75"/>
      <c r="QZM109" s="75"/>
      <c r="QZN109" s="204"/>
      <c r="QZO109" s="205"/>
      <c r="QZP109" s="72"/>
      <c r="QZQ109" s="70"/>
      <c r="QZR109" s="73"/>
      <c r="QZS109" s="74"/>
      <c r="QZT109" s="74"/>
      <c r="QZU109" s="62"/>
      <c r="QZV109" s="75"/>
      <c r="QZW109" s="76"/>
      <c r="QZX109" s="216"/>
      <c r="QZY109" s="75"/>
      <c r="QZZ109" s="75"/>
      <c r="RAA109" s="204"/>
      <c r="RAB109" s="205"/>
      <c r="RAC109" s="72"/>
      <c r="RAD109" s="70"/>
      <c r="RAE109" s="73"/>
      <c r="RAF109" s="74"/>
      <c r="RAG109" s="74"/>
      <c r="RAH109" s="62"/>
      <c r="RAI109" s="75"/>
      <c r="RAJ109" s="76"/>
      <c r="RAK109" s="216"/>
      <c r="RAL109" s="75"/>
      <c r="RAM109" s="75"/>
      <c r="RAN109" s="204"/>
      <c r="RAO109" s="205"/>
      <c r="RAP109" s="72"/>
      <c r="RAQ109" s="70"/>
      <c r="RAR109" s="73"/>
      <c r="RAS109" s="74"/>
      <c r="RAT109" s="74"/>
      <c r="RAU109" s="62"/>
      <c r="RAV109" s="75"/>
      <c r="RAW109" s="76"/>
      <c r="RAX109" s="216"/>
      <c r="RAY109" s="75"/>
      <c r="RAZ109" s="75"/>
      <c r="RBA109" s="204"/>
      <c r="RBB109" s="205"/>
      <c r="RBC109" s="72"/>
      <c r="RBD109" s="70"/>
      <c r="RBE109" s="73"/>
      <c r="RBF109" s="74"/>
      <c r="RBG109" s="74"/>
      <c r="RBH109" s="62"/>
      <c r="RBI109" s="75"/>
      <c r="RBJ109" s="76"/>
      <c r="RBK109" s="216"/>
      <c r="RBL109" s="75"/>
      <c r="RBM109" s="75"/>
      <c r="RBN109" s="204"/>
      <c r="RBO109" s="205"/>
      <c r="RBP109" s="72"/>
      <c r="RBQ109" s="70"/>
      <c r="RBR109" s="73"/>
      <c r="RBS109" s="74"/>
      <c r="RBT109" s="74"/>
      <c r="RBU109" s="62"/>
      <c r="RBV109" s="75"/>
      <c r="RBW109" s="76"/>
      <c r="RBX109" s="216"/>
      <c r="RBY109" s="75"/>
      <c r="RBZ109" s="75"/>
      <c r="RCA109" s="204"/>
      <c r="RCB109" s="205"/>
      <c r="RCC109" s="72"/>
      <c r="RCD109" s="70"/>
      <c r="RCE109" s="73"/>
      <c r="RCF109" s="74"/>
      <c r="RCG109" s="74"/>
      <c r="RCH109" s="62"/>
      <c r="RCI109" s="75"/>
      <c r="RCJ109" s="76"/>
      <c r="RCK109" s="216"/>
      <c r="RCL109" s="75"/>
      <c r="RCM109" s="75"/>
      <c r="RCN109" s="204"/>
      <c r="RCO109" s="205"/>
      <c r="RCP109" s="72"/>
      <c r="RCQ109" s="70"/>
      <c r="RCR109" s="73"/>
      <c r="RCS109" s="74"/>
      <c r="RCT109" s="74"/>
      <c r="RCU109" s="62"/>
      <c r="RCV109" s="75"/>
      <c r="RCW109" s="76"/>
      <c r="RCX109" s="216"/>
      <c r="RCY109" s="75"/>
      <c r="RCZ109" s="75"/>
      <c r="RDA109" s="204"/>
      <c r="RDB109" s="205"/>
      <c r="RDC109" s="72"/>
      <c r="RDD109" s="70"/>
      <c r="RDE109" s="73"/>
      <c r="RDF109" s="74"/>
      <c r="RDG109" s="74"/>
      <c r="RDH109" s="62"/>
      <c r="RDI109" s="75"/>
      <c r="RDJ109" s="76"/>
      <c r="RDK109" s="216"/>
      <c r="RDL109" s="75"/>
      <c r="RDM109" s="75"/>
      <c r="RDN109" s="204"/>
      <c r="RDO109" s="205"/>
      <c r="RDP109" s="72"/>
      <c r="RDQ109" s="70"/>
      <c r="RDR109" s="73"/>
      <c r="RDS109" s="74"/>
      <c r="RDT109" s="74"/>
      <c r="RDU109" s="62"/>
      <c r="RDV109" s="75"/>
      <c r="RDW109" s="76"/>
      <c r="RDX109" s="216"/>
      <c r="RDY109" s="75"/>
      <c r="RDZ109" s="75"/>
      <c r="REA109" s="204"/>
      <c r="REB109" s="205"/>
      <c r="REC109" s="72"/>
      <c r="RED109" s="70"/>
      <c r="REE109" s="73"/>
      <c r="REF109" s="74"/>
      <c r="REG109" s="74"/>
      <c r="REH109" s="62"/>
      <c r="REI109" s="75"/>
      <c r="REJ109" s="76"/>
      <c r="REK109" s="216"/>
      <c r="REL109" s="75"/>
      <c r="REM109" s="75"/>
      <c r="REN109" s="204"/>
      <c r="REO109" s="205"/>
      <c r="REP109" s="72"/>
      <c r="REQ109" s="70"/>
      <c r="RER109" s="73"/>
      <c r="RES109" s="74"/>
      <c r="RET109" s="74"/>
      <c r="REU109" s="62"/>
      <c r="REV109" s="75"/>
      <c r="REW109" s="76"/>
      <c r="REX109" s="216"/>
      <c r="REY109" s="75"/>
      <c r="REZ109" s="75"/>
      <c r="RFA109" s="204"/>
      <c r="RFB109" s="205"/>
      <c r="RFC109" s="72"/>
      <c r="RFD109" s="70"/>
      <c r="RFE109" s="73"/>
      <c r="RFF109" s="74"/>
      <c r="RFG109" s="74"/>
      <c r="RFH109" s="62"/>
      <c r="RFI109" s="75"/>
      <c r="RFJ109" s="76"/>
      <c r="RFK109" s="216"/>
      <c r="RFL109" s="75"/>
      <c r="RFM109" s="75"/>
      <c r="RFN109" s="204"/>
      <c r="RFO109" s="205"/>
      <c r="RFP109" s="72"/>
      <c r="RFQ109" s="70"/>
      <c r="RFR109" s="73"/>
      <c r="RFS109" s="74"/>
      <c r="RFT109" s="74"/>
      <c r="RFU109" s="62"/>
      <c r="RFV109" s="75"/>
      <c r="RFW109" s="76"/>
      <c r="RFX109" s="216"/>
      <c r="RFY109" s="75"/>
      <c r="RFZ109" s="75"/>
      <c r="RGA109" s="204"/>
      <c r="RGB109" s="205"/>
      <c r="RGC109" s="72"/>
      <c r="RGD109" s="70"/>
      <c r="RGE109" s="73"/>
      <c r="RGF109" s="74"/>
      <c r="RGG109" s="74"/>
      <c r="RGH109" s="62"/>
      <c r="RGI109" s="75"/>
      <c r="RGJ109" s="76"/>
      <c r="RGK109" s="216"/>
      <c r="RGL109" s="75"/>
      <c r="RGM109" s="75"/>
      <c r="RGN109" s="204"/>
      <c r="RGO109" s="205"/>
      <c r="RGP109" s="72"/>
      <c r="RGQ109" s="70"/>
      <c r="RGR109" s="73"/>
      <c r="RGS109" s="74"/>
      <c r="RGT109" s="74"/>
      <c r="RGU109" s="62"/>
      <c r="RGV109" s="75"/>
      <c r="RGW109" s="76"/>
      <c r="RGX109" s="216"/>
      <c r="RGY109" s="75"/>
      <c r="RGZ109" s="75"/>
      <c r="RHA109" s="204"/>
      <c r="RHB109" s="205"/>
      <c r="RHC109" s="72"/>
      <c r="RHD109" s="70"/>
      <c r="RHE109" s="73"/>
      <c r="RHF109" s="74"/>
      <c r="RHG109" s="74"/>
      <c r="RHH109" s="62"/>
      <c r="RHI109" s="75"/>
      <c r="RHJ109" s="76"/>
      <c r="RHK109" s="216"/>
      <c r="RHL109" s="75"/>
      <c r="RHM109" s="75"/>
      <c r="RHN109" s="204"/>
      <c r="RHO109" s="205"/>
      <c r="RHP109" s="72"/>
      <c r="RHQ109" s="70"/>
      <c r="RHR109" s="73"/>
      <c r="RHS109" s="74"/>
      <c r="RHT109" s="74"/>
      <c r="RHU109" s="62"/>
      <c r="RHV109" s="75"/>
      <c r="RHW109" s="76"/>
      <c r="RHX109" s="216"/>
      <c r="RHY109" s="75"/>
      <c r="RHZ109" s="75"/>
      <c r="RIA109" s="204"/>
      <c r="RIB109" s="205"/>
      <c r="RIC109" s="72"/>
      <c r="RID109" s="70"/>
      <c r="RIE109" s="73"/>
      <c r="RIF109" s="74"/>
      <c r="RIG109" s="74"/>
      <c r="RIH109" s="62"/>
      <c r="RII109" s="75"/>
      <c r="RIJ109" s="76"/>
      <c r="RIK109" s="216"/>
      <c r="RIL109" s="75"/>
      <c r="RIM109" s="75"/>
      <c r="RIN109" s="204"/>
      <c r="RIO109" s="205"/>
      <c r="RIP109" s="72"/>
      <c r="RIQ109" s="70"/>
      <c r="RIR109" s="73"/>
      <c r="RIS109" s="74"/>
      <c r="RIT109" s="74"/>
      <c r="RIU109" s="62"/>
      <c r="RIV109" s="75"/>
      <c r="RIW109" s="76"/>
      <c r="RIX109" s="216"/>
      <c r="RIY109" s="75"/>
      <c r="RIZ109" s="75"/>
      <c r="RJA109" s="204"/>
      <c r="RJB109" s="205"/>
      <c r="RJC109" s="72"/>
      <c r="RJD109" s="70"/>
      <c r="RJE109" s="73"/>
      <c r="RJF109" s="74"/>
      <c r="RJG109" s="74"/>
      <c r="RJH109" s="62"/>
      <c r="RJI109" s="75"/>
      <c r="RJJ109" s="76"/>
      <c r="RJK109" s="216"/>
      <c r="RJL109" s="75"/>
      <c r="RJM109" s="75"/>
      <c r="RJN109" s="204"/>
      <c r="RJO109" s="205"/>
      <c r="RJP109" s="72"/>
      <c r="RJQ109" s="70"/>
      <c r="RJR109" s="73"/>
      <c r="RJS109" s="74"/>
      <c r="RJT109" s="74"/>
      <c r="RJU109" s="62"/>
      <c r="RJV109" s="75"/>
      <c r="RJW109" s="76"/>
      <c r="RJX109" s="216"/>
      <c r="RJY109" s="75"/>
      <c r="RJZ109" s="75"/>
      <c r="RKA109" s="204"/>
      <c r="RKB109" s="205"/>
      <c r="RKC109" s="72"/>
      <c r="RKD109" s="70"/>
      <c r="RKE109" s="73"/>
      <c r="RKF109" s="74"/>
      <c r="RKG109" s="74"/>
      <c r="RKH109" s="62"/>
      <c r="RKI109" s="75"/>
      <c r="RKJ109" s="76"/>
      <c r="RKK109" s="216"/>
      <c r="RKL109" s="75"/>
      <c r="RKM109" s="75"/>
      <c r="RKN109" s="204"/>
      <c r="RKO109" s="205"/>
      <c r="RKP109" s="72"/>
      <c r="RKQ109" s="70"/>
      <c r="RKR109" s="73"/>
      <c r="RKS109" s="74"/>
      <c r="RKT109" s="74"/>
      <c r="RKU109" s="62"/>
      <c r="RKV109" s="75"/>
      <c r="RKW109" s="76"/>
      <c r="RKX109" s="216"/>
      <c r="RKY109" s="75"/>
      <c r="RKZ109" s="75"/>
      <c r="RLA109" s="204"/>
      <c r="RLB109" s="205"/>
      <c r="RLC109" s="72"/>
      <c r="RLD109" s="70"/>
      <c r="RLE109" s="73"/>
      <c r="RLF109" s="74"/>
      <c r="RLG109" s="74"/>
      <c r="RLH109" s="62"/>
      <c r="RLI109" s="75"/>
      <c r="RLJ109" s="76"/>
      <c r="RLK109" s="216"/>
      <c r="RLL109" s="75"/>
      <c r="RLM109" s="75"/>
      <c r="RLN109" s="204"/>
      <c r="RLO109" s="205"/>
      <c r="RLP109" s="72"/>
      <c r="RLQ109" s="70"/>
      <c r="RLR109" s="73"/>
      <c r="RLS109" s="74"/>
      <c r="RLT109" s="74"/>
      <c r="RLU109" s="62"/>
      <c r="RLV109" s="75"/>
      <c r="RLW109" s="76"/>
      <c r="RLX109" s="216"/>
      <c r="RLY109" s="75"/>
      <c r="RLZ109" s="75"/>
      <c r="RMA109" s="204"/>
      <c r="RMB109" s="205"/>
      <c r="RMC109" s="72"/>
      <c r="RMD109" s="70"/>
      <c r="RME109" s="73"/>
      <c r="RMF109" s="74"/>
      <c r="RMG109" s="74"/>
      <c r="RMH109" s="62"/>
      <c r="RMI109" s="75"/>
      <c r="RMJ109" s="76"/>
      <c r="RMK109" s="216"/>
      <c r="RML109" s="75"/>
      <c r="RMM109" s="75"/>
      <c r="RMN109" s="204"/>
      <c r="RMO109" s="205"/>
      <c r="RMP109" s="72"/>
      <c r="RMQ109" s="70"/>
      <c r="RMR109" s="73"/>
      <c r="RMS109" s="74"/>
      <c r="RMT109" s="74"/>
      <c r="RMU109" s="62"/>
      <c r="RMV109" s="75"/>
      <c r="RMW109" s="76"/>
      <c r="RMX109" s="216"/>
      <c r="RMY109" s="75"/>
      <c r="RMZ109" s="75"/>
      <c r="RNA109" s="204"/>
      <c r="RNB109" s="205"/>
      <c r="RNC109" s="72"/>
      <c r="RND109" s="70"/>
      <c r="RNE109" s="73"/>
      <c r="RNF109" s="74"/>
      <c r="RNG109" s="74"/>
      <c r="RNH109" s="62"/>
      <c r="RNI109" s="75"/>
      <c r="RNJ109" s="76"/>
      <c r="RNK109" s="216"/>
      <c r="RNL109" s="75"/>
      <c r="RNM109" s="75"/>
      <c r="RNN109" s="204"/>
      <c r="RNO109" s="205"/>
      <c r="RNP109" s="72"/>
      <c r="RNQ109" s="70"/>
      <c r="RNR109" s="73"/>
      <c r="RNS109" s="74"/>
      <c r="RNT109" s="74"/>
      <c r="RNU109" s="62"/>
      <c r="RNV109" s="75"/>
      <c r="RNW109" s="76"/>
      <c r="RNX109" s="216"/>
      <c r="RNY109" s="75"/>
      <c r="RNZ109" s="75"/>
      <c r="ROA109" s="204"/>
      <c r="ROB109" s="205"/>
      <c r="ROC109" s="72"/>
      <c r="ROD109" s="70"/>
      <c r="ROE109" s="73"/>
      <c r="ROF109" s="74"/>
      <c r="ROG109" s="74"/>
      <c r="ROH109" s="62"/>
      <c r="ROI109" s="75"/>
      <c r="ROJ109" s="76"/>
      <c r="ROK109" s="216"/>
      <c r="ROL109" s="75"/>
      <c r="ROM109" s="75"/>
      <c r="RON109" s="204"/>
      <c r="ROO109" s="205"/>
      <c r="ROP109" s="72"/>
      <c r="ROQ109" s="70"/>
      <c r="ROR109" s="73"/>
      <c r="ROS109" s="74"/>
      <c r="ROT109" s="74"/>
      <c r="ROU109" s="62"/>
      <c r="ROV109" s="75"/>
      <c r="ROW109" s="76"/>
      <c r="ROX109" s="216"/>
      <c r="ROY109" s="75"/>
      <c r="ROZ109" s="75"/>
      <c r="RPA109" s="204"/>
      <c r="RPB109" s="205"/>
      <c r="RPC109" s="72"/>
      <c r="RPD109" s="70"/>
      <c r="RPE109" s="73"/>
      <c r="RPF109" s="74"/>
      <c r="RPG109" s="74"/>
      <c r="RPH109" s="62"/>
      <c r="RPI109" s="75"/>
      <c r="RPJ109" s="76"/>
      <c r="RPK109" s="216"/>
      <c r="RPL109" s="75"/>
      <c r="RPM109" s="75"/>
      <c r="RPN109" s="204"/>
      <c r="RPO109" s="205"/>
      <c r="RPP109" s="72"/>
      <c r="RPQ109" s="70"/>
      <c r="RPR109" s="73"/>
      <c r="RPS109" s="74"/>
      <c r="RPT109" s="74"/>
      <c r="RPU109" s="62"/>
      <c r="RPV109" s="75"/>
      <c r="RPW109" s="76"/>
      <c r="RPX109" s="216"/>
      <c r="RPY109" s="75"/>
      <c r="RPZ109" s="75"/>
      <c r="RQA109" s="204"/>
      <c r="RQB109" s="205"/>
      <c r="RQC109" s="72"/>
      <c r="RQD109" s="70"/>
      <c r="RQE109" s="73"/>
      <c r="RQF109" s="74"/>
      <c r="RQG109" s="74"/>
      <c r="RQH109" s="62"/>
      <c r="RQI109" s="75"/>
      <c r="RQJ109" s="76"/>
      <c r="RQK109" s="216"/>
      <c r="RQL109" s="75"/>
      <c r="RQM109" s="75"/>
      <c r="RQN109" s="204"/>
      <c r="RQO109" s="205"/>
      <c r="RQP109" s="72"/>
      <c r="RQQ109" s="70"/>
      <c r="RQR109" s="73"/>
      <c r="RQS109" s="74"/>
      <c r="RQT109" s="74"/>
      <c r="RQU109" s="62"/>
      <c r="RQV109" s="75"/>
      <c r="RQW109" s="76"/>
      <c r="RQX109" s="216"/>
      <c r="RQY109" s="75"/>
      <c r="RQZ109" s="75"/>
      <c r="RRA109" s="204"/>
      <c r="RRB109" s="205"/>
      <c r="RRC109" s="72"/>
      <c r="RRD109" s="70"/>
      <c r="RRE109" s="73"/>
      <c r="RRF109" s="74"/>
      <c r="RRG109" s="74"/>
      <c r="RRH109" s="62"/>
      <c r="RRI109" s="75"/>
      <c r="RRJ109" s="76"/>
      <c r="RRK109" s="216"/>
      <c r="RRL109" s="75"/>
      <c r="RRM109" s="75"/>
      <c r="RRN109" s="204"/>
      <c r="RRO109" s="205"/>
      <c r="RRP109" s="72"/>
      <c r="RRQ109" s="70"/>
      <c r="RRR109" s="73"/>
      <c r="RRS109" s="74"/>
      <c r="RRT109" s="74"/>
      <c r="RRU109" s="62"/>
      <c r="RRV109" s="75"/>
      <c r="RRW109" s="76"/>
      <c r="RRX109" s="216"/>
      <c r="RRY109" s="75"/>
      <c r="RRZ109" s="75"/>
      <c r="RSA109" s="204"/>
      <c r="RSB109" s="205"/>
      <c r="RSC109" s="72"/>
      <c r="RSD109" s="70"/>
      <c r="RSE109" s="73"/>
      <c r="RSF109" s="74"/>
      <c r="RSG109" s="74"/>
      <c r="RSH109" s="62"/>
      <c r="RSI109" s="75"/>
      <c r="RSJ109" s="76"/>
      <c r="RSK109" s="216"/>
      <c r="RSL109" s="75"/>
      <c r="RSM109" s="75"/>
      <c r="RSN109" s="204"/>
      <c r="RSO109" s="205"/>
      <c r="RSP109" s="72"/>
      <c r="RSQ109" s="70"/>
      <c r="RSR109" s="73"/>
      <c r="RSS109" s="74"/>
      <c r="RST109" s="74"/>
      <c r="RSU109" s="62"/>
      <c r="RSV109" s="75"/>
      <c r="RSW109" s="76"/>
      <c r="RSX109" s="216"/>
      <c r="RSY109" s="75"/>
      <c r="RSZ109" s="75"/>
      <c r="RTA109" s="204"/>
      <c r="RTB109" s="205"/>
      <c r="RTC109" s="72"/>
      <c r="RTD109" s="70"/>
      <c r="RTE109" s="73"/>
      <c r="RTF109" s="74"/>
      <c r="RTG109" s="74"/>
      <c r="RTH109" s="62"/>
      <c r="RTI109" s="75"/>
      <c r="RTJ109" s="76"/>
      <c r="RTK109" s="216"/>
      <c r="RTL109" s="75"/>
      <c r="RTM109" s="75"/>
      <c r="RTN109" s="204"/>
      <c r="RTO109" s="205"/>
      <c r="RTP109" s="72"/>
      <c r="RTQ109" s="70"/>
      <c r="RTR109" s="73"/>
      <c r="RTS109" s="74"/>
      <c r="RTT109" s="74"/>
      <c r="RTU109" s="62"/>
      <c r="RTV109" s="75"/>
      <c r="RTW109" s="76"/>
      <c r="RTX109" s="216"/>
      <c r="RTY109" s="75"/>
      <c r="RTZ109" s="75"/>
      <c r="RUA109" s="204"/>
      <c r="RUB109" s="205"/>
      <c r="RUC109" s="72"/>
      <c r="RUD109" s="70"/>
      <c r="RUE109" s="73"/>
      <c r="RUF109" s="74"/>
      <c r="RUG109" s="74"/>
      <c r="RUH109" s="62"/>
      <c r="RUI109" s="75"/>
      <c r="RUJ109" s="76"/>
      <c r="RUK109" s="216"/>
      <c r="RUL109" s="75"/>
      <c r="RUM109" s="75"/>
      <c r="RUN109" s="204"/>
      <c r="RUO109" s="205"/>
      <c r="RUP109" s="72"/>
      <c r="RUQ109" s="70"/>
      <c r="RUR109" s="73"/>
      <c r="RUS109" s="74"/>
      <c r="RUT109" s="74"/>
      <c r="RUU109" s="62"/>
      <c r="RUV109" s="75"/>
      <c r="RUW109" s="76"/>
      <c r="RUX109" s="216"/>
      <c r="RUY109" s="75"/>
      <c r="RUZ109" s="75"/>
      <c r="RVA109" s="204"/>
      <c r="RVB109" s="205"/>
      <c r="RVC109" s="72"/>
      <c r="RVD109" s="70"/>
      <c r="RVE109" s="73"/>
      <c r="RVF109" s="74"/>
      <c r="RVG109" s="74"/>
      <c r="RVH109" s="62"/>
      <c r="RVI109" s="75"/>
      <c r="RVJ109" s="76"/>
      <c r="RVK109" s="216"/>
      <c r="RVL109" s="75"/>
      <c r="RVM109" s="75"/>
      <c r="RVN109" s="204"/>
      <c r="RVO109" s="205"/>
      <c r="RVP109" s="72"/>
      <c r="RVQ109" s="70"/>
      <c r="RVR109" s="73"/>
      <c r="RVS109" s="74"/>
      <c r="RVT109" s="74"/>
      <c r="RVU109" s="62"/>
      <c r="RVV109" s="75"/>
      <c r="RVW109" s="76"/>
      <c r="RVX109" s="216"/>
      <c r="RVY109" s="75"/>
      <c r="RVZ109" s="75"/>
      <c r="RWA109" s="204"/>
      <c r="RWB109" s="205"/>
      <c r="RWC109" s="72"/>
      <c r="RWD109" s="70"/>
      <c r="RWE109" s="73"/>
      <c r="RWF109" s="74"/>
      <c r="RWG109" s="74"/>
      <c r="RWH109" s="62"/>
      <c r="RWI109" s="75"/>
      <c r="RWJ109" s="76"/>
      <c r="RWK109" s="216"/>
      <c r="RWL109" s="75"/>
      <c r="RWM109" s="75"/>
      <c r="RWN109" s="204"/>
      <c r="RWO109" s="205"/>
      <c r="RWP109" s="72"/>
      <c r="RWQ109" s="70"/>
      <c r="RWR109" s="73"/>
      <c r="RWS109" s="74"/>
      <c r="RWT109" s="74"/>
      <c r="RWU109" s="62"/>
      <c r="RWV109" s="75"/>
      <c r="RWW109" s="76"/>
      <c r="RWX109" s="216"/>
      <c r="RWY109" s="75"/>
      <c r="RWZ109" s="75"/>
      <c r="RXA109" s="204"/>
      <c r="RXB109" s="205"/>
      <c r="RXC109" s="72"/>
      <c r="RXD109" s="70"/>
      <c r="RXE109" s="73"/>
      <c r="RXF109" s="74"/>
      <c r="RXG109" s="74"/>
      <c r="RXH109" s="62"/>
      <c r="RXI109" s="75"/>
      <c r="RXJ109" s="76"/>
      <c r="RXK109" s="216"/>
      <c r="RXL109" s="75"/>
      <c r="RXM109" s="75"/>
      <c r="RXN109" s="204"/>
      <c r="RXO109" s="205"/>
      <c r="RXP109" s="72"/>
      <c r="RXQ109" s="70"/>
      <c r="RXR109" s="73"/>
      <c r="RXS109" s="74"/>
      <c r="RXT109" s="74"/>
      <c r="RXU109" s="62"/>
      <c r="RXV109" s="75"/>
      <c r="RXW109" s="76"/>
      <c r="RXX109" s="216"/>
      <c r="RXY109" s="75"/>
      <c r="RXZ109" s="75"/>
      <c r="RYA109" s="204"/>
      <c r="RYB109" s="205"/>
      <c r="RYC109" s="72"/>
      <c r="RYD109" s="70"/>
      <c r="RYE109" s="73"/>
      <c r="RYF109" s="74"/>
      <c r="RYG109" s="74"/>
      <c r="RYH109" s="62"/>
      <c r="RYI109" s="75"/>
      <c r="RYJ109" s="76"/>
      <c r="RYK109" s="216"/>
      <c r="RYL109" s="75"/>
      <c r="RYM109" s="75"/>
      <c r="RYN109" s="204"/>
      <c r="RYO109" s="205"/>
      <c r="RYP109" s="72"/>
      <c r="RYQ109" s="70"/>
      <c r="RYR109" s="73"/>
      <c r="RYS109" s="74"/>
      <c r="RYT109" s="74"/>
      <c r="RYU109" s="62"/>
      <c r="RYV109" s="75"/>
      <c r="RYW109" s="76"/>
      <c r="RYX109" s="216"/>
      <c r="RYY109" s="75"/>
      <c r="RYZ109" s="75"/>
      <c r="RZA109" s="204"/>
      <c r="RZB109" s="205"/>
      <c r="RZC109" s="72"/>
      <c r="RZD109" s="70"/>
      <c r="RZE109" s="73"/>
      <c r="RZF109" s="74"/>
      <c r="RZG109" s="74"/>
      <c r="RZH109" s="62"/>
      <c r="RZI109" s="75"/>
      <c r="RZJ109" s="76"/>
      <c r="RZK109" s="216"/>
      <c r="RZL109" s="75"/>
      <c r="RZM109" s="75"/>
      <c r="RZN109" s="204"/>
      <c r="RZO109" s="205"/>
      <c r="RZP109" s="72"/>
      <c r="RZQ109" s="70"/>
      <c r="RZR109" s="73"/>
      <c r="RZS109" s="74"/>
      <c r="RZT109" s="74"/>
      <c r="RZU109" s="62"/>
      <c r="RZV109" s="75"/>
      <c r="RZW109" s="76"/>
      <c r="RZX109" s="216"/>
      <c r="RZY109" s="75"/>
      <c r="RZZ109" s="75"/>
      <c r="SAA109" s="204"/>
      <c r="SAB109" s="205"/>
      <c r="SAC109" s="72"/>
      <c r="SAD109" s="70"/>
      <c r="SAE109" s="73"/>
      <c r="SAF109" s="74"/>
      <c r="SAG109" s="74"/>
      <c r="SAH109" s="62"/>
      <c r="SAI109" s="75"/>
      <c r="SAJ109" s="76"/>
      <c r="SAK109" s="216"/>
      <c r="SAL109" s="75"/>
      <c r="SAM109" s="75"/>
      <c r="SAN109" s="204"/>
      <c r="SAO109" s="205"/>
      <c r="SAP109" s="72"/>
      <c r="SAQ109" s="70"/>
      <c r="SAR109" s="73"/>
      <c r="SAS109" s="74"/>
      <c r="SAT109" s="74"/>
      <c r="SAU109" s="62"/>
      <c r="SAV109" s="75"/>
      <c r="SAW109" s="76"/>
      <c r="SAX109" s="216"/>
      <c r="SAY109" s="75"/>
      <c r="SAZ109" s="75"/>
      <c r="SBA109" s="204"/>
      <c r="SBB109" s="205"/>
      <c r="SBC109" s="72"/>
      <c r="SBD109" s="70"/>
      <c r="SBE109" s="73"/>
      <c r="SBF109" s="74"/>
      <c r="SBG109" s="74"/>
      <c r="SBH109" s="62"/>
      <c r="SBI109" s="75"/>
      <c r="SBJ109" s="76"/>
      <c r="SBK109" s="216"/>
      <c r="SBL109" s="75"/>
      <c r="SBM109" s="75"/>
      <c r="SBN109" s="204"/>
      <c r="SBO109" s="205"/>
      <c r="SBP109" s="72"/>
      <c r="SBQ109" s="70"/>
      <c r="SBR109" s="73"/>
      <c r="SBS109" s="74"/>
      <c r="SBT109" s="74"/>
      <c r="SBU109" s="62"/>
      <c r="SBV109" s="75"/>
      <c r="SBW109" s="76"/>
      <c r="SBX109" s="216"/>
      <c r="SBY109" s="75"/>
      <c r="SBZ109" s="75"/>
      <c r="SCA109" s="204"/>
      <c r="SCB109" s="205"/>
      <c r="SCC109" s="72"/>
      <c r="SCD109" s="70"/>
      <c r="SCE109" s="73"/>
      <c r="SCF109" s="74"/>
      <c r="SCG109" s="74"/>
      <c r="SCH109" s="62"/>
      <c r="SCI109" s="75"/>
      <c r="SCJ109" s="76"/>
      <c r="SCK109" s="216"/>
      <c r="SCL109" s="75"/>
      <c r="SCM109" s="75"/>
      <c r="SCN109" s="204"/>
      <c r="SCO109" s="205"/>
      <c r="SCP109" s="72"/>
      <c r="SCQ109" s="70"/>
      <c r="SCR109" s="73"/>
      <c r="SCS109" s="74"/>
      <c r="SCT109" s="74"/>
      <c r="SCU109" s="62"/>
      <c r="SCV109" s="75"/>
      <c r="SCW109" s="76"/>
      <c r="SCX109" s="216"/>
      <c r="SCY109" s="75"/>
      <c r="SCZ109" s="75"/>
      <c r="SDA109" s="204"/>
      <c r="SDB109" s="205"/>
      <c r="SDC109" s="72"/>
      <c r="SDD109" s="70"/>
      <c r="SDE109" s="73"/>
      <c r="SDF109" s="74"/>
      <c r="SDG109" s="74"/>
      <c r="SDH109" s="62"/>
      <c r="SDI109" s="75"/>
      <c r="SDJ109" s="76"/>
      <c r="SDK109" s="216"/>
      <c r="SDL109" s="75"/>
      <c r="SDM109" s="75"/>
      <c r="SDN109" s="204"/>
      <c r="SDO109" s="205"/>
      <c r="SDP109" s="72"/>
      <c r="SDQ109" s="70"/>
      <c r="SDR109" s="73"/>
      <c r="SDS109" s="74"/>
      <c r="SDT109" s="74"/>
      <c r="SDU109" s="62"/>
      <c r="SDV109" s="75"/>
      <c r="SDW109" s="76"/>
      <c r="SDX109" s="216"/>
      <c r="SDY109" s="75"/>
      <c r="SDZ109" s="75"/>
      <c r="SEA109" s="204"/>
      <c r="SEB109" s="205"/>
      <c r="SEC109" s="72"/>
      <c r="SED109" s="70"/>
      <c r="SEE109" s="73"/>
      <c r="SEF109" s="74"/>
      <c r="SEG109" s="74"/>
      <c r="SEH109" s="62"/>
      <c r="SEI109" s="75"/>
      <c r="SEJ109" s="76"/>
      <c r="SEK109" s="216"/>
      <c r="SEL109" s="75"/>
      <c r="SEM109" s="75"/>
      <c r="SEN109" s="204"/>
      <c r="SEO109" s="205"/>
      <c r="SEP109" s="72"/>
      <c r="SEQ109" s="70"/>
      <c r="SER109" s="73"/>
      <c r="SES109" s="74"/>
      <c r="SET109" s="74"/>
      <c r="SEU109" s="62"/>
      <c r="SEV109" s="75"/>
      <c r="SEW109" s="76"/>
      <c r="SEX109" s="216"/>
      <c r="SEY109" s="75"/>
      <c r="SEZ109" s="75"/>
      <c r="SFA109" s="204"/>
      <c r="SFB109" s="205"/>
      <c r="SFC109" s="72"/>
      <c r="SFD109" s="70"/>
      <c r="SFE109" s="73"/>
      <c r="SFF109" s="74"/>
      <c r="SFG109" s="74"/>
      <c r="SFH109" s="62"/>
      <c r="SFI109" s="75"/>
      <c r="SFJ109" s="76"/>
      <c r="SFK109" s="216"/>
      <c r="SFL109" s="75"/>
      <c r="SFM109" s="75"/>
      <c r="SFN109" s="204"/>
      <c r="SFO109" s="205"/>
      <c r="SFP109" s="72"/>
      <c r="SFQ109" s="70"/>
      <c r="SFR109" s="73"/>
      <c r="SFS109" s="74"/>
      <c r="SFT109" s="74"/>
      <c r="SFU109" s="62"/>
      <c r="SFV109" s="75"/>
      <c r="SFW109" s="76"/>
      <c r="SFX109" s="216"/>
      <c r="SFY109" s="75"/>
      <c r="SFZ109" s="75"/>
      <c r="SGA109" s="204"/>
      <c r="SGB109" s="205"/>
      <c r="SGC109" s="72"/>
      <c r="SGD109" s="70"/>
      <c r="SGE109" s="73"/>
      <c r="SGF109" s="74"/>
      <c r="SGG109" s="74"/>
      <c r="SGH109" s="62"/>
      <c r="SGI109" s="75"/>
      <c r="SGJ109" s="76"/>
      <c r="SGK109" s="216"/>
      <c r="SGL109" s="75"/>
      <c r="SGM109" s="75"/>
      <c r="SGN109" s="204"/>
      <c r="SGO109" s="205"/>
      <c r="SGP109" s="72"/>
      <c r="SGQ109" s="70"/>
      <c r="SGR109" s="73"/>
      <c r="SGS109" s="74"/>
      <c r="SGT109" s="74"/>
      <c r="SGU109" s="62"/>
      <c r="SGV109" s="75"/>
      <c r="SGW109" s="76"/>
      <c r="SGX109" s="216"/>
      <c r="SGY109" s="75"/>
      <c r="SGZ109" s="75"/>
      <c r="SHA109" s="204"/>
      <c r="SHB109" s="205"/>
      <c r="SHC109" s="72"/>
      <c r="SHD109" s="70"/>
      <c r="SHE109" s="73"/>
      <c r="SHF109" s="74"/>
      <c r="SHG109" s="74"/>
      <c r="SHH109" s="62"/>
      <c r="SHI109" s="75"/>
      <c r="SHJ109" s="76"/>
      <c r="SHK109" s="216"/>
      <c r="SHL109" s="75"/>
      <c r="SHM109" s="75"/>
      <c r="SHN109" s="204"/>
      <c r="SHO109" s="205"/>
      <c r="SHP109" s="72"/>
      <c r="SHQ109" s="70"/>
      <c r="SHR109" s="73"/>
      <c r="SHS109" s="74"/>
      <c r="SHT109" s="74"/>
      <c r="SHU109" s="62"/>
      <c r="SHV109" s="75"/>
      <c r="SHW109" s="76"/>
      <c r="SHX109" s="216"/>
      <c r="SHY109" s="75"/>
      <c r="SHZ109" s="75"/>
      <c r="SIA109" s="204"/>
      <c r="SIB109" s="205"/>
      <c r="SIC109" s="72"/>
      <c r="SID109" s="70"/>
      <c r="SIE109" s="73"/>
      <c r="SIF109" s="74"/>
      <c r="SIG109" s="74"/>
      <c r="SIH109" s="62"/>
      <c r="SII109" s="75"/>
      <c r="SIJ109" s="76"/>
      <c r="SIK109" s="216"/>
      <c r="SIL109" s="75"/>
      <c r="SIM109" s="75"/>
      <c r="SIN109" s="204"/>
      <c r="SIO109" s="205"/>
      <c r="SIP109" s="72"/>
      <c r="SIQ109" s="70"/>
      <c r="SIR109" s="73"/>
      <c r="SIS109" s="74"/>
      <c r="SIT109" s="74"/>
      <c r="SIU109" s="62"/>
      <c r="SIV109" s="75"/>
      <c r="SIW109" s="76"/>
      <c r="SIX109" s="216"/>
      <c r="SIY109" s="75"/>
      <c r="SIZ109" s="75"/>
      <c r="SJA109" s="204"/>
      <c r="SJB109" s="205"/>
      <c r="SJC109" s="72"/>
      <c r="SJD109" s="70"/>
      <c r="SJE109" s="73"/>
      <c r="SJF109" s="74"/>
      <c r="SJG109" s="74"/>
      <c r="SJH109" s="62"/>
      <c r="SJI109" s="75"/>
      <c r="SJJ109" s="76"/>
      <c r="SJK109" s="216"/>
      <c r="SJL109" s="75"/>
      <c r="SJM109" s="75"/>
      <c r="SJN109" s="204"/>
      <c r="SJO109" s="205"/>
      <c r="SJP109" s="72"/>
      <c r="SJQ109" s="70"/>
      <c r="SJR109" s="73"/>
      <c r="SJS109" s="74"/>
      <c r="SJT109" s="74"/>
      <c r="SJU109" s="62"/>
      <c r="SJV109" s="75"/>
      <c r="SJW109" s="76"/>
      <c r="SJX109" s="216"/>
      <c r="SJY109" s="75"/>
      <c r="SJZ109" s="75"/>
      <c r="SKA109" s="204"/>
      <c r="SKB109" s="205"/>
      <c r="SKC109" s="72"/>
      <c r="SKD109" s="70"/>
      <c r="SKE109" s="73"/>
      <c r="SKF109" s="74"/>
      <c r="SKG109" s="74"/>
      <c r="SKH109" s="62"/>
      <c r="SKI109" s="75"/>
      <c r="SKJ109" s="76"/>
      <c r="SKK109" s="216"/>
      <c r="SKL109" s="75"/>
      <c r="SKM109" s="75"/>
      <c r="SKN109" s="204"/>
      <c r="SKO109" s="205"/>
      <c r="SKP109" s="72"/>
      <c r="SKQ109" s="70"/>
      <c r="SKR109" s="73"/>
      <c r="SKS109" s="74"/>
      <c r="SKT109" s="74"/>
      <c r="SKU109" s="62"/>
      <c r="SKV109" s="75"/>
      <c r="SKW109" s="76"/>
      <c r="SKX109" s="216"/>
      <c r="SKY109" s="75"/>
      <c r="SKZ109" s="75"/>
      <c r="SLA109" s="204"/>
      <c r="SLB109" s="205"/>
      <c r="SLC109" s="72"/>
      <c r="SLD109" s="70"/>
      <c r="SLE109" s="73"/>
      <c r="SLF109" s="74"/>
      <c r="SLG109" s="74"/>
      <c r="SLH109" s="62"/>
      <c r="SLI109" s="75"/>
      <c r="SLJ109" s="76"/>
      <c r="SLK109" s="216"/>
      <c r="SLL109" s="75"/>
      <c r="SLM109" s="75"/>
      <c r="SLN109" s="204"/>
      <c r="SLO109" s="205"/>
      <c r="SLP109" s="72"/>
      <c r="SLQ109" s="70"/>
      <c r="SLR109" s="73"/>
      <c r="SLS109" s="74"/>
      <c r="SLT109" s="74"/>
      <c r="SLU109" s="62"/>
      <c r="SLV109" s="75"/>
      <c r="SLW109" s="76"/>
      <c r="SLX109" s="216"/>
      <c r="SLY109" s="75"/>
      <c r="SLZ109" s="75"/>
      <c r="SMA109" s="204"/>
      <c r="SMB109" s="205"/>
      <c r="SMC109" s="72"/>
      <c r="SMD109" s="70"/>
      <c r="SME109" s="73"/>
      <c r="SMF109" s="74"/>
      <c r="SMG109" s="74"/>
      <c r="SMH109" s="62"/>
      <c r="SMI109" s="75"/>
      <c r="SMJ109" s="76"/>
      <c r="SMK109" s="216"/>
      <c r="SML109" s="75"/>
      <c r="SMM109" s="75"/>
      <c r="SMN109" s="204"/>
      <c r="SMO109" s="205"/>
      <c r="SMP109" s="72"/>
      <c r="SMQ109" s="70"/>
      <c r="SMR109" s="73"/>
      <c r="SMS109" s="74"/>
      <c r="SMT109" s="74"/>
      <c r="SMU109" s="62"/>
      <c r="SMV109" s="75"/>
      <c r="SMW109" s="76"/>
      <c r="SMX109" s="216"/>
      <c r="SMY109" s="75"/>
      <c r="SMZ109" s="75"/>
      <c r="SNA109" s="204"/>
      <c r="SNB109" s="205"/>
      <c r="SNC109" s="72"/>
      <c r="SND109" s="70"/>
      <c r="SNE109" s="73"/>
      <c r="SNF109" s="74"/>
      <c r="SNG109" s="74"/>
      <c r="SNH109" s="62"/>
      <c r="SNI109" s="75"/>
      <c r="SNJ109" s="76"/>
      <c r="SNK109" s="216"/>
      <c r="SNL109" s="75"/>
      <c r="SNM109" s="75"/>
      <c r="SNN109" s="204"/>
      <c r="SNO109" s="205"/>
      <c r="SNP109" s="72"/>
      <c r="SNQ109" s="70"/>
      <c r="SNR109" s="73"/>
      <c r="SNS109" s="74"/>
      <c r="SNT109" s="74"/>
      <c r="SNU109" s="62"/>
      <c r="SNV109" s="75"/>
      <c r="SNW109" s="76"/>
      <c r="SNX109" s="216"/>
      <c r="SNY109" s="75"/>
      <c r="SNZ109" s="75"/>
      <c r="SOA109" s="204"/>
      <c r="SOB109" s="205"/>
      <c r="SOC109" s="72"/>
      <c r="SOD109" s="70"/>
      <c r="SOE109" s="73"/>
      <c r="SOF109" s="74"/>
      <c r="SOG109" s="74"/>
      <c r="SOH109" s="62"/>
      <c r="SOI109" s="75"/>
      <c r="SOJ109" s="76"/>
      <c r="SOK109" s="216"/>
      <c r="SOL109" s="75"/>
      <c r="SOM109" s="75"/>
      <c r="SON109" s="204"/>
      <c r="SOO109" s="205"/>
      <c r="SOP109" s="72"/>
      <c r="SOQ109" s="70"/>
      <c r="SOR109" s="73"/>
      <c r="SOS109" s="74"/>
      <c r="SOT109" s="74"/>
      <c r="SOU109" s="62"/>
      <c r="SOV109" s="75"/>
      <c r="SOW109" s="76"/>
      <c r="SOX109" s="216"/>
      <c r="SOY109" s="75"/>
      <c r="SOZ109" s="75"/>
      <c r="SPA109" s="204"/>
      <c r="SPB109" s="205"/>
      <c r="SPC109" s="72"/>
      <c r="SPD109" s="70"/>
      <c r="SPE109" s="73"/>
      <c r="SPF109" s="74"/>
      <c r="SPG109" s="74"/>
      <c r="SPH109" s="62"/>
      <c r="SPI109" s="75"/>
      <c r="SPJ109" s="76"/>
      <c r="SPK109" s="216"/>
      <c r="SPL109" s="75"/>
      <c r="SPM109" s="75"/>
      <c r="SPN109" s="204"/>
      <c r="SPO109" s="205"/>
      <c r="SPP109" s="72"/>
      <c r="SPQ109" s="70"/>
      <c r="SPR109" s="73"/>
      <c r="SPS109" s="74"/>
      <c r="SPT109" s="74"/>
      <c r="SPU109" s="62"/>
      <c r="SPV109" s="75"/>
      <c r="SPW109" s="76"/>
      <c r="SPX109" s="216"/>
      <c r="SPY109" s="75"/>
      <c r="SPZ109" s="75"/>
      <c r="SQA109" s="204"/>
      <c r="SQB109" s="205"/>
      <c r="SQC109" s="72"/>
      <c r="SQD109" s="70"/>
      <c r="SQE109" s="73"/>
      <c r="SQF109" s="74"/>
      <c r="SQG109" s="74"/>
      <c r="SQH109" s="62"/>
      <c r="SQI109" s="75"/>
      <c r="SQJ109" s="76"/>
      <c r="SQK109" s="216"/>
      <c r="SQL109" s="75"/>
      <c r="SQM109" s="75"/>
      <c r="SQN109" s="204"/>
      <c r="SQO109" s="205"/>
      <c r="SQP109" s="72"/>
      <c r="SQQ109" s="70"/>
      <c r="SQR109" s="73"/>
      <c r="SQS109" s="74"/>
      <c r="SQT109" s="74"/>
      <c r="SQU109" s="62"/>
      <c r="SQV109" s="75"/>
      <c r="SQW109" s="76"/>
      <c r="SQX109" s="216"/>
      <c r="SQY109" s="75"/>
      <c r="SQZ109" s="75"/>
      <c r="SRA109" s="204"/>
      <c r="SRB109" s="205"/>
      <c r="SRC109" s="72"/>
      <c r="SRD109" s="70"/>
      <c r="SRE109" s="73"/>
      <c r="SRF109" s="74"/>
      <c r="SRG109" s="74"/>
      <c r="SRH109" s="62"/>
      <c r="SRI109" s="75"/>
      <c r="SRJ109" s="76"/>
      <c r="SRK109" s="216"/>
      <c r="SRL109" s="75"/>
      <c r="SRM109" s="75"/>
      <c r="SRN109" s="204"/>
      <c r="SRO109" s="205"/>
      <c r="SRP109" s="72"/>
      <c r="SRQ109" s="70"/>
      <c r="SRR109" s="73"/>
      <c r="SRS109" s="74"/>
      <c r="SRT109" s="74"/>
      <c r="SRU109" s="62"/>
      <c r="SRV109" s="75"/>
      <c r="SRW109" s="76"/>
      <c r="SRX109" s="216"/>
      <c r="SRY109" s="75"/>
      <c r="SRZ109" s="75"/>
      <c r="SSA109" s="204"/>
      <c r="SSB109" s="205"/>
      <c r="SSC109" s="72"/>
      <c r="SSD109" s="70"/>
      <c r="SSE109" s="73"/>
      <c r="SSF109" s="74"/>
      <c r="SSG109" s="74"/>
      <c r="SSH109" s="62"/>
      <c r="SSI109" s="75"/>
      <c r="SSJ109" s="76"/>
      <c r="SSK109" s="216"/>
      <c r="SSL109" s="75"/>
      <c r="SSM109" s="75"/>
      <c r="SSN109" s="204"/>
      <c r="SSO109" s="205"/>
      <c r="SSP109" s="72"/>
      <c r="SSQ109" s="70"/>
      <c r="SSR109" s="73"/>
      <c r="SSS109" s="74"/>
      <c r="SST109" s="74"/>
      <c r="SSU109" s="62"/>
      <c r="SSV109" s="75"/>
      <c r="SSW109" s="76"/>
      <c r="SSX109" s="216"/>
      <c r="SSY109" s="75"/>
      <c r="SSZ109" s="75"/>
      <c r="STA109" s="204"/>
      <c r="STB109" s="205"/>
      <c r="STC109" s="72"/>
      <c r="STD109" s="70"/>
      <c r="STE109" s="73"/>
      <c r="STF109" s="74"/>
      <c r="STG109" s="74"/>
      <c r="STH109" s="62"/>
      <c r="STI109" s="75"/>
      <c r="STJ109" s="76"/>
      <c r="STK109" s="216"/>
      <c r="STL109" s="75"/>
      <c r="STM109" s="75"/>
      <c r="STN109" s="204"/>
      <c r="STO109" s="205"/>
      <c r="STP109" s="72"/>
      <c r="STQ109" s="70"/>
      <c r="STR109" s="73"/>
      <c r="STS109" s="74"/>
      <c r="STT109" s="74"/>
      <c r="STU109" s="62"/>
      <c r="STV109" s="75"/>
      <c r="STW109" s="76"/>
      <c r="STX109" s="216"/>
      <c r="STY109" s="75"/>
      <c r="STZ109" s="75"/>
      <c r="SUA109" s="204"/>
      <c r="SUB109" s="205"/>
      <c r="SUC109" s="72"/>
      <c r="SUD109" s="70"/>
      <c r="SUE109" s="73"/>
      <c r="SUF109" s="74"/>
      <c r="SUG109" s="74"/>
      <c r="SUH109" s="62"/>
      <c r="SUI109" s="75"/>
      <c r="SUJ109" s="76"/>
      <c r="SUK109" s="216"/>
      <c r="SUL109" s="75"/>
      <c r="SUM109" s="75"/>
      <c r="SUN109" s="204"/>
      <c r="SUO109" s="205"/>
      <c r="SUP109" s="72"/>
      <c r="SUQ109" s="70"/>
      <c r="SUR109" s="73"/>
      <c r="SUS109" s="74"/>
      <c r="SUT109" s="74"/>
      <c r="SUU109" s="62"/>
      <c r="SUV109" s="75"/>
      <c r="SUW109" s="76"/>
      <c r="SUX109" s="216"/>
      <c r="SUY109" s="75"/>
      <c r="SUZ109" s="75"/>
      <c r="SVA109" s="204"/>
      <c r="SVB109" s="205"/>
      <c r="SVC109" s="72"/>
      <c r="SVD109" s="70"/>
      <c r="SVE109" s="73"/>
      <c r="SVF109" s="74"/>
      <c r="SVG109" s="74"/>
      <c r="SVH109" s="62"/>
      <c r="SVI109" s="75"/>
      <c r="SVJ109" s="76"/>
      <c r="SVK109" s="216"/>
      <c r="SVL109" s="75"/>
      <c r="SVM109" s="75"/>
      <c r="SVN109" s="204"/>
      <c r="SVO109" s="205"/>
      <c r="SVP109" s="72"/>
      <c r="SVQ109" s="70"/>
      <c r="SVR109" s="73"/>
      <c r="SVS109" s="74"/>
      <c r="SVT109" s="74"/>
      <c r="SVU109" s="62"/>
      <c r="SVV109" s="75"/>
      <c r="SVW109" s="76"/>
      <c r="SVX109" s="216"/>
      <c r="SVY109" s="75"/>
      <c r="SVZ109" s="75"/>
      <c r="SWA109" s="204"/>
      <c r="SWB109" s="205"/>
      <c r="SWC109" s="72"/>
      <c r="SWD109" s="70"/>
      <c r="SWE109" s="73"/>
      <c r="SWF109" s="74"/>
      <c r="SWG109" s="74"/>
      <c r="SWH109" s="62"/>
      <c r="SWI109" s="75"/>
      <c r="SWJ109" s="76"/>
      <c r="SWK109" s="216"/>
      <c r="SWL109" s="75"/>
      <c r="SWM109" s="75"/>
      <c r="SWN109" s="204"/>
      <c r="SWO109" s="205"/>
      <c r="SWP109" s="72"/>
      <c r="SWQ109" s="70"/>
      <c r="SWR109" s="73"/>
      <c r="SWS109" s="74"/>
      <c r="SWT109" s="74"/>
      <c r="SWU109" s="62"/>
      <c r="SWV109" s="75"/>
      <c r="SWW109" s="76"/>
      <c r="SWX109" s="216"/>
      <c r="SWY109" s="75"/>
      <c r="SWZ109" s="75"/>
      <c r="SXA109" s="204"/>
      <c r="SXB109" s="205"/>
      <c r="SXC109" s="72"/>
      <c r="SXD109" s="70"/>
      <c r="SXE109" s="73"/>
      <c r="SXF109" s="74"/>
      <c r="SXG109" s="74"/>
      <c r="SXH109" s="62"/>
      <c r="SXI109" s="75"/>
      <c r="SXJ109" s="76"/>
      <c r="SXK109" s="216"/>
      <c r="SXL109" s="75"/>
      <c r="SXM109" s="75"/>
      <c r="SXN109" s="204"/>
      <c r="SXO109" s="205"/>
      <c r="SXP109" s="72"/>
      <c r="SXQ109" s="70"/>
      <c r="SXR109" s="73"/>
      <c r="SXS109" s="74"/>
      <c r="SXT109" s="74"/>
      <c r="SXU109" s="62"/>
      <c r="SXV109" s="75"/>
      <c r="SXW109" s="76"/>
      <c r="SXX109" s="216"/>
      <c r="SXY109" s="75"/>
      <c r="SXZ109" s="75"/>
      <c r="SYA109" s="204"/>
      <c r="SYB109" s="205"/>
      <c r="SYC109" s="72"/>
      <c r="SYD109" s="70"/>
      <c r="SYE109" s="73"/>
      <c r="SYF109" s="74"/>
      <c r="SYG109" s="74"/>
      <c r="SYH109" s="62"/>
      <c r="SYI109" s="75"/>
      <c r="SYJ109" s="76"/>
      <c r="SYK109" s="216"/>
      <c r="SYL109" s="75"/>
      <c r="SYM109" s="75"/>
      <c r="SYN109" s="204"/>
      <c r="SYO109" s="205"/>
      <c r="SYP109" s="72"/>
      <c r="SYQ109" s="70"/>
      <c r="SYR109" s="73"/>
      <c r="SYS109" s="74"/>
      <c r="SYT109" s="74"/>
      <c r="SYU109" s="62"/>
      <c r="SYV109" s="75"/>
      <c r="SYW109" s="76"/>
      <c r="SYX109" s="216"/>
      <c r="SYY109" s="75"/>
      <c r="SYZ109" s="75"/>
      <c r="SZA109" s="204"/>
      <c r="SZB109" s="205"/>
      <c r="SZC109" s="72"/>
      <c r="SZD109" s="70"/>
      <c r="SZE109" s="73"/>
      <c r="SZF109" s="74"/>
      <c r="SZG109" s="74"/>
      <c r="SZH109" s="62"/>
      <c r="SZI109" s="75"/>
      <c r="SZJ109" s="76"/>
      <c r="SZK109" s="216"/>
      <c r="SZL109" s="75"/>
      <c r="SZM109" s="75"/>
      <c r="SZN109" s="204"/>
      <c r="SZO109" s="205"/>
      <c r="SZP109" s="72"/>
      <c r="SZQ109" s="70"/>
      <c r="SZR109" s="73"/>
      <c r="SZS109" s="74"/>
      <c r="SZT109" s="74"/>
      <c r="SZU109" s="62"/>
      <c r="SZV109" s="75"/>
      <c r="SZW109" s="76"/>
      <c r="SZX109" s="216"/>
      <c r="SZY109" s="75"/>
      <c r="SZZ109" s="75"/>
      <c r="TAA109" s="204"/>
      <c r="TAB109" s="205"/>
      <c r="TAC109" s="72"/>
      <c r="TAD109" s="70"/>
      <c r="TAE109" s="73"/>
      <c r="TAF109" s="74"/>
      <c r="TAG109" s="74"/>
      <c r="TAH109" s="62"/>
      <c r="TAI109" s="75"/>
      <c r="TAJ109" s="76"/>
      <c r="TAK109" s="216"/>
      <c r="TAL109" s="75"/>
      <c r="TAM109" s="75"/>
      <c r="TAN109" s="204"/>
      <c r="TAO109" s="205"/>
      <c r="TAP109" s="72"/>
      <c r="TAQ109" s="70"/>
      <c r="TAR109" s="73"/>
      <c r="TAS109" s="74"/>
      <c r="TAT109" s="74"/>
      <c r="TAU109" s="62"/>
      <c r="TAV109" s="75"/>
      <c r="TAW109" s="76"/>
      <c r="TAX109" s="216"/>
      <c r="TAY109" s="75"/>
      <c r="TAZ109" s="75"/>
      <c r="TBA109" s="204"/>
      <c r="TBB109" s="205"/>
      <c r="TBC109" s="72"/>
      <c r="TBD109" s="70"/>
      <c r="TBE109" s="73"/>
      <c r="TBF109" s="74"/>
      <c r="TBG109" s="74"/>
      <c r="TBH109" s="62"/>
      <c r="TBI109" s="75"/>
      <c r="TBJ109" s="76"/>
      <c r="TBK109" s="216"/>
      <c r="TBL109" s="75"/>
      <c r="TBM109" s="75"/>
      <c r="TBN109" s="204"/>
      <c r="TBO109" s="205"/>
      <c r="TBP109" s="72"/>
      <c r="TBQ109" s="70"/>
      <c r="TBR109" s="73"/>
      <c r="TBS109" s="74"/>
      <c r="TBT109" s="74"/>
      <c r="TBU109" s="62"/>
      <c r="TBV109" s="75"/>
      <c r="TBW109" s="76"/>
      <c r="TBX109" s="216"/>
      <c r="TBY109" s="75"/>
      <c r="TBZ109" s="75"/>
      <c r="TCA109" s="204"/>
      <c r="TCB109" s="205"/>
      <c r="TCC109" s="72"/>
      <c r="TCD109" s="70"/>
      <c r="TCE109" s="73"/>
      <c r="TCF109" s="74"/>
      <c r="TCG109" s="74"/>
      <c r="TCH109" s="62"/>
      <c r="TCI109" s="75"/>
      <c r="TCJ109" s="76"/>
      <c r="TCK109" s="216"/>
      <c r="TCL109" s="75"/>
      <c r="TCM109" s="75"/>
      <c r="TCN109" s="204"/>
      <c r="TCO109" s="205"/>
      <c r="TCP109" s="72"/>
      <c r="TCQ109" s="70"/>
      <c r="TCR109" s="73"/>
      <c r="TCS109" s="74"/>
      <c r="TCT109" s="74"/>
      <c r="TCU109" s="62"/>
      <c r="TCV109" s="75"/>
      <c r="TCW109" s="76"/>
      <c r="TCX109" s="216"/>
      <c r="TCY109" s="75"/>
      <c r="TCZ109" s="75"/>
      <c r="TDA109" s="204"/>
      <c r="TDB109" s="205"/>
      <c r="TDC109" s="72"/>
      <c r="TDD109" s="70"/>
      <c r="TDE109" s="73"/>
      <c r="TDF109" s="74"/>
      <c r="TDG109" s="74"/>
      <c r="TDH109" s="62"/>
      <c r="TDI109" s="75"/>
      <c r="TDJ109" s="76"/>
      <c r="TDK109" s="216"/>
      <c r="TDL109" s="75"/>
      <c r="TDM109" s="75"/>
      <c r="TDN109" s="204"/>
      <c r="TDO109" s="205"/>
      <c r="TDP109" s="72"/>
      <c r="TDQ109" s="70"/>
      <c r="TDR109" s="73"/>
      <c r="TDS109" s="74"/>
      <c r="TDT109" s="74"/>
      <c r="TDU109" s="62"/>
      <c r="TDV109" s="75"/>
      <c r="TDW109" s="76"/>
      <c r="TDX109" s="216"/>
      <c r="TDY109" s="75"/>
      <c r="TDZ109" s="75"/>
      <c r="TEA109" s="204"/>
      <c r="TEB109" s="205"/>
      <c r="TEC109" s="72"/>
      <c r="TED109" s="70"/>
      <c r="TEE109" s="73"/>
      <c r="TEF109" s="74"/>
      <c r="TEG109" s="74"/>
      <c r="TEH109" s="62"/>
      <c r="TEI109" s="75"/>
      <c r="TEJ109" s="76"/>
      <c r="TEK109" s="216"/>
      <c r="TEL109" s="75"/>
      <c r="TEM109" s="75"/>
      <c r="TEN109" s="204"/>
      <c r="TEO109" s="205"/>
      <c r="TEP109" s="72"/>
      <c r="TEQ109" s="70"/>
      <c r="TER109" s="73"/>
      <c r="TES109" s="74"/>
      <c r="TET109" s="74"/>
      <c r="TEU109" s="62"/>
      <c r="TEV109" s="75"/>
      <c r="TEW109" s="76"/>
      <c r="TEX109" s="216"/>
      <c r="TEY109" s="75"/>
      <c r="TEZ109" s="75"/>
      <c r="TFA109" s="204"/>
      <c r="TFB109" s="205"/>
      <c r="TFC109" s="72"/>
      <c r="TFD109" s="70"/>
      <c r="TFE109" s="73"/>
      <c r="TFF109" s="74"/>
      <c r="TFG109" s="74"/>
      <c r="TFH109" s="62"/>
      <c r="TFI109" s="75"/>
      <c r="TFJ109" s="76"/>
      <c r="TFK109" s="216"/>
      <c r="TFL109" s="75"/>
      <c r="TFM109" s="75"/>
      <c r="TFN109" s="204"/>
      <c r="TFO109" s="205"/>
      <c r="TFP109" s="72"/>
      <c r="TFQ109" s="70"/>
      <c r="TFR109" s="73"/>
      <c r="TFS109" s="74"/>
      <c r="TFT109" s="74"/>
      <c r="TFU109" s="62"/>
      <c r="TFV109" s="75"/>
      <c r="TFW109" s="76"/>
      <c r="TFX109" s="216"/>
      <c r="TFY109" s="75"/>
      <c r="TFZ109" s="75"/>
      <c r="TGA109" s="204"/>
      <c r="TGB109" s="205"/>
      <c r="TGC109" s="72"/>
      <c r="TGD109" s="70"/>
      <c r="TGE109" s="73"/>
      <c r="TGF109" s="74"/>
      <c r="TGG109" s="74"/>
      <c r="TGH109" s="62"/>
      <c r="TGI109" s="75"/>
      <c r="TGJ109" s="76"/>
      <c r="TGK109" s="216"/>
      <c r="TGL109" s="75"/>
      <c r="TGM109" s="75"/>
      <c r="TGN109" s="204"/>
      <c r="TGO109" s="205"/>
      <c r="TGP109" s="72"/>
      <c r="TGQ109" s="70"/>
      <c r="TGR109" s="73"/>
      <c r="TGS109" s="74"/>
      <c r="TGT109" s="74"/>
      <c r="TGU109" s="62"/>
      <c r="TGV109" s="75"/>
      <c r="TGW109" s="76"/>
      <c r="TGX109" s="216"/>
      <c r="TGY109" s="75"/>
      <c r="TGZ109" s="75"/>
      <c r="THA109" s="204"/>
      <c r="THB109" s="205"/>
      <c r="THC109" s="72"/>
      <c r="THD109" s="70"/>
      <c r="THE109" s="73"/>
      <c r="THF109" s="74"/>
      <c r="THG109" s="74"/>
      <c r="THH109" s="62"/>
      <c r="THI109" s="75"/>
      <c r="THJ109" s="76"/>
      <c r="THK109" s="216"/>
      <c r="THL109" s="75"/>
      <c r="THM109" s="75"/>
      <c r="THN109" s="204"/>
      <c r="THO109" s="205"/>
      <c r="THP109" s="72"/>
      <c r="THQ109" s="70"/>
      <c r="THR109" s="73"/>
      <c r="THS109" s="74"/>
      <c r="THT109" s="74"/>
      <c r="THU109" s="62"/>
      <c r="THV109" s="75"/>
      <c r="THW109" s="76"/>
      <c r="THX109" s="216"/>
      <c r="THY109" s="75"/>
      <c r="THZ109" s="75"/>
      <c r="TIA109" s="204"/>
      <c r="TIB109" s="205"/>
      <c r="TIC109" s="72"/>
      <c r="TID109" s="70"/>
      <c r="TIE109" s="73"/>
      <c r="TIF109" s="74"/>
      <c r="TIG109" s="74"/>
      <c r="TIH109" s="62"/>
      <c r="TII109" s="75"/>
      <c r="TIJ109" s="76"/>
      <c r="TIK109" s="216"/>
      <c r="TIL109" s="75"/>
      <c r="TIM109" s="75"/>
      <c r="TIN109" s="204"/>
      <c r="TIO109" s="205"/>
      <c r="TIP109" s="72"/>
      <c r="TIQ109" s="70"/>
      <c r="TIR109" s="73"/>
      <c r="TIS109" s="74"/>
      <c r="TIT109" s="74"/>
      <c r="TIU109" s="62"/>
      <c r="TIV109" s="75"/>
      <c r="TIW109" s="76"/>
      <c r="TIX109" s="216"/>
      <c r="TIY109" s="75"/>
      <c r="TIZ109" s="75"/>
      <c r="TJA109" s="204"/>
      <c r="TJB109" s="205"/>
      <c r="TJC109" s="72"/>
      <c r="TJD109" s="70"/>
      <c r="TJE109" s="73"/>
      <c r="TJF109" s="74"/>
      <c r="TJG109" s="74"/>
      <c r="TJH109" s="62"/>
      <c r="TJI109" s="75"/>
      <c r="TJJ109" s="76"/>
      <c r="TJK109" s="216"/>
      <c r="TJL109" s="75"/>
      <c r="TJM109" s="75"/>
      <c r="TJN109" s="204"/>
      <c r="TJO109" s="205"/>
      <c r="TJP109" s="72"/>
      <c r="TJQ109" s="70"/>
      <c r="TJR109" s="73"/>
      <c r="TJS109" s="74"/>
      <c r="TJT109" s="74"/>
      <c r="TJU109" s="62"/>
      <c r="TJV109" s="75"/>
      <c r="TJW109" s="76"/>
      <c r="TJX109" s="216"/>
      <c r="TJY109" s="75"/>
      <c r="TJZ109" s="75"/>
      <c r="TKA109" s="204"/>
      <c r="TKB109" s="205"/>
      <c r="TKC109" s="72"/>
      <c r="TKD109" s="70"/>
      <c r="TKE109" s="73"/>
      <c r="TKF109" s="74"/>
      <c r="TKG109" s="74"/>
      <c r="TKH109" s="62"/>
      <c r="TKI109" s="75"/>
      <c r="TKJ109" s="76"/>
      <c r="TKK109" s="216"/>
      <c r="TKL109" s="75"/>
      <c r="TKM109" s="75"/>
      <c r="TKN109" s="204"/>
      <c r="TKO109" s="205"/>
      <c r="TKP109" s="72"/>
      <c r="TKQ109" s="70"/>
      <c r="TKR109" s="73"/>
      <c r="TKS109" s="74"/>
      <c r="TKT109" s="74"/>
      <c r="TKU109" s="62"/>
      <c r="TKV109" s="75"/>
      <c r="TKW109" s="76"/>
      <c r="TKX109" s="216"/>
      <c r="TKY109" s="75"/>
      <c r="TKZ109" s="75"/>
      <c r="TLA109" s="204"/>
      <c r="TLB109" s="205"/>
      <c r="TLC109" s="72"/>
      <c r="TLD109" s="70"/>
      <c r="TLE109" s="73"/>
      <c r="TLF109" s="74"/>
      <c r="TLG109" s="74"/>
      <c r="TLH109" s="62"/>
      <c r="TLI109" s="75"/>
      <c r="TLJ109" s="76"/>
      <c r="TLK109" s="216"/>
      <c r="TLL109" s="75"/>
      <c r="TLM109" s="75"/>
      <c r="TLN109" s="204"/>
      <c r="TLO109" s="205"/>
      <c r="TLP109" s="72"/>
      <c r="TLQ109" s="70"/>
      <c r="TLR109" s="73"/>
      <c r="TLS109" s="74"/>
      <c r="TLT109" s="74"/>
      <c r="TLU109" s="62"/>
      <c r="TLV109" s="75"/>
      <c r="TLW109" s="76"/>
      <c r="TLX109" s="216"/>
      <c r="TLY109" s="75"/>
      <c r="TLZ109" s="75"/>
      <c r="TMA109" s="204"/>
      <c r="TMB109" s="205"/>
      <c r="TMC109" s="72"/>
      <c r="TMD109" s="70"/>
      <c r="TME109" s="73"/>
      <c r="TMF109" s="74"/>
      <c r="TMG109" s="74"/>
      <c r="TMH109" s="62"/>
      <c r="TMI109" s="75"/>
      <c r="TMJ109" s="76"/>
      <c r="TMK109" s="216"/>
      <c r="TML109" s="75"/>
      <c r="TMM109" s="75"/>
      <c r="TMN109" s="204"/>
      <c r="TMO109" s="205"/>
      <c r="TMP109" s="72"/>
      <c r="TMQ109" s="70"/>
      <c r="TMR109" s="73"/>
      <c r="TMS109" s="74"/>
      <c r="TMT109" s="74"/>
      <c r="TMU109" s="62"/>
      <c r="TMV109" s="75"/>
      <c r="TMW109" s="76"/>
      <c r="TMX109" s="216"/>
      <c r="TMY109" s="75"/>
      <c r="TMZ109" s="75"/>
      <c r="TNA109" s="204"/>
      <c r="TNB109" s="205"/>
      <c r="TNC109" s="72"/>
      <c r="TND109" s="70"/>
      <c r="TNE109" s="73"/>
      <c r="TNF109" s="74"/>
      <c r="TNG109" s="74"/>
      <c r="TNH109" s="62"/>
      <c r="TNI109" s="75"/>
      <c r="TNJ109" s="76"/>
      <c r="TNK109" s="216"/>
      <c r="TNL109" s="75"/>
      <c r="TNM109" s="75"/>
      <c r="TNN109" s="204"/>
      <c r="TNO109" s="205"/>
      <c r="TNP109" s="72"/>
      <c r="TNQ109" s="70"/>
      <c r="TNR109" s="73"/>
      <c r="TNS109" s="74"/>
      <c r="TNT109" s="74"/>
      <c r="TNU109" s="62"/>
      <c r="TNV109" s="75"/>
      <c r="TNW109" s="76"/>
      <c r="TNX109" s="216"/>
      <c r="TNY109" s="75"/>
      <c r="TNZ109" s="75"/>
      <c r="TOA109" s="204"/>
      <c r="TOB109" s="205"/>
      <c r="TOC109" s="72"/>
      <c r="TOD109" s="70"/>
      <c r="TOE109" s="73"/>
      <c r="TOF109" s="74"/>
      <c r="TOG109" s="74"/>
      <c r="TOH109" s="62"/>
      <c r="TOI109" s="75"/>
      <c r="TOJ109" s="76"/>
      <c r="TOK109" s="216"/>
      <c r="TOL109" s="75"/>
      <c r="TOM109" s="75"/>
      <c r="TON109" s="204"/>
      <c r="TOO109" s="205"/>
      <c r="TOP109" s="72"/>
      <c r="TOQ109" s="70"/>
      <c r="TOR109" s="73"/>
      <c r="TOS109" s="74"/>
      <c r="TOT109" s="74"/>
      <c r="TOU109" s="62"/>
      <c r="TOV109" s="75"/>
      <c r="TOW109" s="76"/>
      <c r="TOX109" s="216"/>
      <c r="TOY109" s="75"/>
      <c r="TOZ109" s="75"/>
      <c r="TPA109" s="204"/>
      <c r="TPB109" s="205"/>
      <c r="TPC109" s="72"/>
      <c r="TPD109" s="70"/>
      <c r="TPE109" s="73"/>
      <c r="TPF109" s="74"/>
      <c r="TPG109" s="74"/>
      <c r="TPH109" s="62"/>
      <c r="TPI109" s="75"/>
      <c r="TPJ109" s="76"/>
      <c r="TPK109" s="216"/>
      <c r="TPL109" s="75"/>
      <c r="TPM109" s="75"/>
      <c r="TPN109" s="204"/>
      <c r="TPO109" s="205"/>
      <c r="TPP109" s="72"/>
      <c r="TPQ109" s="70"/>
      <c r="TPR109" s="73"/>
      <c r="TPS109" s="74"/>
      <c r="TPT109" s="74"/>
      <c r="TPU109" s="62"/>
      <c r="TPV109" s="75"/>
      <c r="TPW109" s="76"/>
      <c r="TPX109" s="216"/>
      <c r="TPY109" s="75"/>
      <c r="TPZ109" s="75"/>
      <c r="TQA109" s="204"/>
      <c r="TQB109" s="205"/>
      <c r="TQC109" s="72"/>
      <c r="TQD109" s="70"/>
      <c r="TQE109" s="73"/>
      <c r="TQF109" s="74"/>
      <c r="TQG109" s="74"/>
      <c r="TQH109" s="62"/>
      <c r="TQI109" s="75"/>
      <c r="TQJ109" s="76"/>
      <c r="TQK109" s="216"/>
      <c r="TQL109" s="75"/>
      <c r="TQM109" s="75"/>
      <c r="TQN109" s="204"/>
      <c r="TQO109" s="205"/>
      <c r="TQP109" s="72"/>
      <c r="TQQ109" s="70"/>
      <c r="TQR109" s="73"/>
      <c r="TQS109" s="74"/>
      <c r="TQT109" s="74"/>
      <c r="TQU109" s="62"/>
      <c r="TQV109" s="75"/>
      <c r="TQW109" s="76"/>
      <c r="TQX109" s="216"/>
      <c r="TQY109" s="75"/>
      <c r="TQZ109" s="75"/>
      <c r="TRA109" s="204"/>
      <c r="TRB109" s="205"/>
      <c r="TRC109" s="72"/>
      <c r="TRD109" s="70"/>
      <c r="TRE109" s="73"/>
      <c r="TRF109" s="74"/>
      <c r="TRG109" s="74"/>
      <c r="TRH109" s="62"/>
      <c r="TRI109" s="75"/>
      <c r="TRJ109" s="76"/>
      <c r="TRK109" s="216"/>
      <c r="TRL109" s="75"/>
      <c r="TRM109" s="75"/>
      <c r="TRN109" s="204"/>
      <c r="TRO109" s="205"/>
      <c r="TRP109" s="72"/>
      <c r="TRQ109" s="70"/>
      <c r="TRR109" s="73"/>
      <c r="TRS109" s="74"/>
      <c r="TRT109" s="74"/>
      <c r="TRU109" s="62"/>
      <c r="TRV109" s="75"/>
      <c r="TRW109" s="76"/>
      <c r="TRX109" s="216"/>
      <c r="TRY109" s="75"/>
      <c r="TRZ109" s="75"/>
      <c r="TSA109" s="204"/>
      <c r="TSB109" s="205"/>
      <c r="TSC109" s="72"/>
      <c r="TSD109" s="70"/>
      <c r="TSE109" s="73"/>
      <c r="TSF109" s="74"/>
      <c r="TSG109" s="74"/>
      <c r="TSH109" s="62"/>
      <c r="TSI109" s="75"/>
      <c r="TSJ109" s="76"/>
      <c r="TSK109" s="216"/>
      <c r="TSL109" s="75"/>
      <c r="TSM109" s="75"/>
      <c r="TSN109" s="204"/>
      <c r="TSO109" s="205"/>
      <c r="TSP109" s="72"/>
      <c r="TSQ109" s="70"/>
      <c r="TSR109" s="73"/>
      <c r="TSS109" s="74"/>
      <c r="TST109" s="74"/>
      <c r="TSU109" s="62"/>
      <c r="TSV109" s="75"/>
      <c r="TSW109" s="76"/>
      <c r="TSX109" s="216"/>
      <c r="TSY109" s="75"/>
      <c r="TSZ109" s="75"/>
      <c r="TTA109" s="204"/>
      <c r="TTB109" s="205"/>
      <c r="TTC109" s="72"/>
      <c r="TTD109" s="70"/>
      <c r="TTE109" s="73"/>
      <c r="TTF109" s="74"/>
      <c r="TTG109" s="74"/>
      <c r="TTH109" s="62"/>
      <c r="TTI109" s="75"/>
      <c r="TTJ109" s="76"/>
      <c r="TTK109" s="216"/>
      <c r="TTL109" s="75"/>
      <c r="TTM109" s="75"/>
      <c r="TTN109" s="204"/>
      <c r="TTO109" s="205"/>
      <c r="TTP109" s="72"/>
      <c r="TTQ109" s="70"/>
      <c r="TTR109" s="73"/>
      <c r="TTS109" s="74"/>
      <c r="TTT109" s="74"/>
      <c r="TTU109" s="62"/>
      <c r="TTV109" s="75"/>
      <c r="TTW109" s="76"/>
      <c r="TTX109" s="216"/>
      <c r="TTY109" s="75"/>
      <c r="TTZ109" s="75"/>
      <c r="TUA109" s="204"/>
      <c r="TUB109" s="205"/>
      <c r="TUC109" s="72"/>
      <c r="TUD109" s="70"/>
      <c r="TUE109" s="73"/>
      <c r="TUF109" s="74"/>
      <c r="TUG109" s="74"/>
      <c r="TUH109" s="62"/>
      <c r="TUI109" s="75"/>
      <c r="TUJ109" s="76"/>
      <c r="TUK109" s="216"/>
      <c r="TUL109" s="75"/>
      <c r="TUM109" s="75"/>
      <c r="TUN109" s="204"/>
      <c r="TUO109" s="205"/>
      <c r="TUP109" s="72"/>
      <c r="TUQ109" s="70"/>
      <c r="TUR109" s="73"/>
      <c r="TUS109" s="74"/>
      <c r="TUT109" s="74"/>
      <c r="TUU109" s="62"/>
      <c r="TUV109" s="75"/>
      <c r="TUW109" s="76"/>
      <c r="TUX109" s="216"/>
      <c r="TUY109" s="75"/>
      <c r="TUZ109" s="75"/>
      <c r="TVA109" s="204"/>
      <c r="TVB109" s="205"/>
      <c r="TVC109" s="72"/>
      <c r="TVD109" s="70"/>
      <c r="TVE109" s="73"/>
      <c r="TVF109" s="74"/>
      <c r="TVG109" s="74"/>
      <c r="TVH109" s="62"/>
      <c r="TVI109" s="75"/>
      <c r="TVJ109" s="76"/>
      <c r="TVK109" s="216"/>
      <c r="TVL109" s="75"/>
      <c r="TVM109" s="75"/>
      <c r="TVN109" s="204"/>
      <c r="TVO109" s="205"/>
      <c r="TVP109" s="72"/>
      <c r="TVQ109" s="70"/>
      <c r="TVR109" s="73"/>
      <c r="TVS109" s="74"/>
      <c r="TVT109" s="74"/>
      <c r="TVU109" s="62"/>
      <c r="TVV109" s="75"/>
      <c r="TVW109" s="76"/>
      <c r="TVX109" s="216"/>
      <c r="TVY109" s="75"/>
      <c r="TVZ109" s="75"/>
      <c r="TWA109" s="204"/>
      <c r="TWB109" s="205"/>
      <c r="TWC109" s="72"/>
      <c r="TWD109" s="70"/>
      <c r="TWE109" s="73"/>
      <c r="TWF109" s="74"/>
      <c r="TWG109" s="74"/>
      <c r="TWH109" s="62"/>
      <c r="TWI109" s="75"/>
      <c r="TWJ109" s="76"/>
      <c r="TWK109" s="216"/>
      <c r="TWL109" s="75"/>
      <c r="TWM109" s="75"/>
      <c r="TWN109" s="204"/>
      <c r="TWO109" s="205"/>
      <c r="TWP109" s="72"/>
      <c r="TWQ109" s="70"/>
      <c r="TWR109" s="73"/>
      <c r="TWS109" s="74"/>
      <c r="TWT109" s="74"/>
      <c r="TWU109" s="62"/>
      <c r="TWV109" s="75"/>
      <c r="TWW109" s="76"/>
      <c r="TWX109" s="216"/>
      <c r="TWY109" s="75"/>
      <c r="TWZ109" s="75"/>
      <c r="TXA109" s="204"/>
      <c r="TXB109" s="205"/>
      <c r="TXC109" s="72"/>
      <c r="TXD109" s="70"/>
      <c r="TXE109" s="73"/>
      <c r="TXF109" s="74"/>
      <c r="TXG109" s="74"/>
      <c r="TXH109" s="62"/>
      <c r="TXI109" s="75"/>
      <c r="TXJ109" s="76"/>
      <c r="TXK109" s="216"/>
      <c r="TXL109" s="75"/>
      <c r="TXM109" s="75"/>
      <c r="TXN109" s="204"/>
      <c r="TXO109" s="205"/>
      <c r="TXP109" s="72"/>
      <c r="TXQ109" s="70"/>
      <c r="TXR109" s="73"/>
      <c r="TXS109" s="74"/>
      <c r="TXT109" s="74"/>
      <c r="TXU109" s="62"/>
      <c r="TXV109" s="75"/>
      <c r="TXW109" s="76"/>
      <c r="TXX109" s="216"/>
      <c r="TXY109" s="75"/>
      <c r="TXZ109" s="75"/>
      <c r="TYA109" s="204"/>
      <c r="TYB109" s="205"/>
      <c r="TYC109" s="72"/>
      <c r="TYD109" s="70"/>
      <c r="TYE109" s="73"/>
      <c r="TYF109" s="74"/>
      <c r="TYG109" s="74"/>
      <c r="TYH109" s="62"/>
      <c r="TYI109" s="75"/>
      <c r="TYJ109" s="76"/>
      <c r="TYK109" s="216"/>
      <c r="TYL109" s="75"/>
      <c r="TYM109" s="75"/>
      <c r="TYN109" s="204"/>
      <c r="TYO109" s="205"/>
      <c r="TYP109" s="72"/>
      <c r="TYQ109" s="70"/>
      <c r="TYR109" s="73"/>
      <c r="TYS109" s="74"/>
      <c r="TYT109" s="74"/>
      <c r="TYU109" s="62"/>
      <c r="TYV109" s="75"/>
      <c r="TYW109" s="76"/>
      <c r="TYX109" s="216"/>
      <c r="TYY109" s="75"/>
      <c r="TYZ109" s="75"/>
      <c r="TZA109" s="204"/>
      <c r="TZB109" s="205"/>
      <c r="TZC109" s="72"/>
      <c r="TZD109" s="70"/>
      <c r="TZE109" s="73"/>
      <c r="TZF109" s="74"/>
      <c r="TZG109" s="74"/>
      <c r="TZH109" s="62"/>
      <c r="TZI109" s="75"/>
      <c r="TZJ109" s="76"/>
      <c r="TZK109" s="216"/>
      <c r="TZL109" s="75"/>
      <c r="TZM109" s="75"/>
      <c r="TZN109" s="204"/>
      <c r="TZO109" s="205"/>
      <c r="TZP109" s="72"/>
      <c r="TZQ109" s="70"/>
      <c r="TZR109" s="73"/>
      <c r="TZS109" s="74"/>
      <c r="TZT109" s="74"/>
      <c r="TZU109" s="62"/>
      <c r="TZV109" s="75"/>
      <c r="TZW109" s="76"/>
      <c r="TZX109" s="216"/>
      <c r="TZY109" s="75"/>
      <c r="TZZ109" s="75"/>
      <c r="UAA109" s="204"/>
      <c r="UAB109" s="205"/>
      <c r="UAC109" s="72"/>
      <c r="UAD109" s="70"/>
      <c r="UAE109" s="73"/>
      <c r="UAF109" s="74"/>
      <c r="UAG109" s="74"/>
      <c r="UAH109" s="62"/>
      <c r="UAI109" s="75"/>
      <c r="UAJ109" s="76"/>
      <c r="UAK109" s="216"/>
      <c r="UAL109" s="75"/>
      <c r="UAM109" s="75"/>
      <c r="UAN109" s="204"/>
      <c r="UAO109" s="205"/>
      <c r="UAP109" s="72"/>
      <c r="UAQ109" s="70"/>
      <c r="UAR109" s="73"/>
      <c r="UAS109" s="74"/>
      <c r="UAT109" s="74"/>
      <c r="UAU109" s="62"/>
      <c r="UAV109" s="75"/>
      <c r="UAW109" s="76"/>
      <c r="UAX109" s="216"/>
      <c r="UAY109" s="75"/>
      <c r="UAZ109" s="75"/>
      <c r="UBA109" s="204"/>
      <c r="UBB109" s="205"/>
      <c r="UBC109" s="72"/>
      <c r="UBD109" s="70"/>
      <c r="UBE109" s="73"/>
      <c r="UBF109" s="74"/>
      <c r="UBG109" s="74"/>
      <c r="UBH109" s="62"/>
      <c r="UBI109" s="75"/>
      <c r="UBJ109" s="76"/>
      <c r="UBK109" s="216"/>
      <c r="UBL109" s="75"/>
      <c r="UBM109" s="75"/>
      <c r="UBN109" s="204"/>
      <c r="UBO109" s="205"/>
      <c r="UBP109" s="72"/>
      <c r="UBQ109" s="70"/>
      <c r="UBR109" s="73"/>
      <c r="UBS109" s="74"/>
      <c r="UBT109" s="74"/>
      <c r="UBU109" s="62"/>
      <c r="UBV109" s="75"/>
      <c r="UBW109" s="76"/>
      <c r="UBX109" s="216"/>
      <c r="UBY109" s="75"/>
      <c r="UBZ109" s="75"/>
      <c r="UCA109" s="204"/>
      <c r="UCB109" s="205"/>
      <c r="UCC109" s="72"/>
      <c r="UCD109" s="70"/>
      <c r="UCE109" s="73"/>
      <c r="UCF109" s="74"/>
      <c r="UCG109" s="74"/>
      <c r="UCH109" s="62"/>
      <c r="UCI109" s="75"/>
      <c r="UCJ109" s="76"/>
      <c r="UCK109" s="216"/>
      <c r="UCL109" s="75"/>
      <c r="UCM109" s="75"/>
      <c r="UCN109" s="204"/>
      <c r="UCO109" s="205"/>
      <c r="UCP109" s="72"/>
      <c r="UCQ109" s="70"/>
      <c r="UCR109" s="73"/>
      <c r="UCS109" s="74"/>
      <c r="UCT109" s="74"/>
      <c r="UCU109" s="62"/>
      <c r="UCV109" s="75"/>
      <c r="UCW109" s="76"/>
      <c r="UCX109" s="216"/>
      <c r="UCY109" s="75"/>
      <c r="UCZ109" s="75"/>
      <c r="UDA109" s="204"/>
      <c r="UDB109" s="205"/>
      <c r="UDC109" s="72"/>
      <c r="UDD109" s="70"/>
      <c r="UDE109" s="73"/>
      <c r="UDF109" s="74"/>
      <c r="UDG109" s="74"/>
      <c r="UDH109" s="62"/>
      <c r="UDI109" s="75"/>
      <c r="UDJ109" s="76"/>
      <c r="UDK109" s="216"/>
      <c r="UDL109" s="75"/>
      <c r="UDM109" s="75"/>
      <c r="UDN109" s="204"/>
      <c r="UDO109" s="205"/>
      <c r="UDP109" s="72"/>
      <c r="UDQ109" s="70"/>
      <c r="UDR109" s="73"/>
      <c r="UDS109" s="74"/>
      <c r="UDT109" s="74"/>
      <c r="UDU109" s="62"/>
      <c r="UDV109" s="75"/>
      <c r="UDW109" s="76"/>
      <c r="UDX109" s="216"/>
      <c r="UDY109" s="75"/>
      <c r="UDZ109" s="75"/>
      <c r="UEA109" s="204"/>
      <c r="UEB109" s="205"/>
      <c r="UEC109" s="72"/>
      <c r="UED109" s="70"/>
      <c r="UEE109" s="73"/>
      <c r="UEF109" s="74"/>
      <c r="UEG109" s="74"/>
      <c r="UEH109" s="62"/>
      <c r="UEI109" s="75"/>
      <c r="UEJ109" s="76"/>
      <c r="UEK109" s="216"/>
      <c r="UEL109" s="75"/>
      <c r="UEM109" s="75"/>
      <c r="UEN109" s="204"/>
      <c r="UEO109" s="205"/>
      <c r="UEP109" s="72"/>
      <c r="UEQ109" s="70"/>
      <c r="UER109" s="73"/>
      <c r="UES109" s="74"/>
      <c r="UET109" s="74"/>
      <c r="UEU109" s="62"/>
      <c r="UEV109" s="75"/>
      <c r="UEW109" s="76"/>
      <c r="UEX109" s="216"/>
      <c r="UEY109" s="75"/>
      <c r="UEZ109" s="75"/>
      <c r="UFA109" s="204"/>
      <c r="UFB109" s="205"/>
      <c r="UFC109" s="72"/>
      <c r="UFD109" s="70"/>
      <c r="UFE109" s="73"/>
      <c r="UFF109" s="74"/>
      <c r="UFG109" s="74"/>
      <c r="UFH109" s="62"/>
      <c r="UFI109" s="75"/>
      <c r="UFJ109" s="76"/>
      <c r="UFK109" s="216"/>
      <c r="UFL109" s="75"/>
      <c r="UFM109" s="75"/>
      <c r="UFN109" s="204"/>
      <c r="UFO109" s="205"/>
      <c r="UFP109" s="72"/>
      <c r="UFQ109" s="70"/>
      <c r="UFR109" s="73"/>
      <c r="UFS109" s="74"/>
      <c r="UFT109" s="74"/>
      <c r="UFU109" s="62"/>
      <c r="UFV109" s="75"/>
      <c r="UFW109" s="76"/>
      <c r="UFX109" s="216"/>
      <c r="UFY109" s="75"/>
      <c r="UFZ109" s="75"/>
      <c r="UGA109" s="204"/>
      <c r="UGB109" s="205"/>
      <c r="UGC109" s="72"/>
      <c r="UGD109" s="70"/>
      <c r="UGE109" s="73"/>
      <c r="UGF109" s="74"/>
      <c r="UGG109" s="74"/>
      <c r="UGH109" s="62"/>
      <c r="UGI109" s="75"/>
      <c r="UGJ109" s="76"/>
      <c r="UGK109" s="216"/>
      <c r="UGL109" s="75"/>
      <c r="UGM109" s="75"/>
      <c r="UGN109" s="204"/>
      <c r="UGO109" s="205"/>
      <c r="UGP109" s="72"/>
      <c r="UGQ109" s="70"/>
      <c r="UGR109" s="73"/>
      <c r="UGS109" s="74"/>
      <c r="UGT109" s="74"/>
      <c r="UGU109" s="62"/>
      <c r="UGV109" s="75"/>
      <c r="UGW109" s="76"/>
      <c r="UGX109" s="216"/>
      <c r="UGY109" s="75"/>
      <c r="UGZ109" s="75"/>
      <c r="UHA109" s="204"/>
      <c r="UHB109" s="205"/>
      <c r="UHC109" s="72"/>
      <c r="UHD109" s="70"/>
      <c r="UHE109" s="73"/>
      <c r="UHF109" s="74"/>
      <c r="UHG109" s="74"/>
      <c r="UHH109" s="62"/>
      <c r="UHI109" s="75"/>
      <c r="UHJ109" s="76"/>
      <c r="UHK109" s="216"/>
      <c r="UHL109" s="75"/>
      <c r="UHM109" s="75"/>
      <c r="UHN109" s="204"/>
      <c r="UHO109" s="205"/>
      <c r="UHP109" s="72"/>
      <c r="UHQ109" s="70"/>
      <c r="UHR109" s="73"/>
      <c r="UHS109" s="74"/>
      <c r="UHT109" s="74"/>
      <c r="UHU109" s="62"/>
      <c r="UHV109" s="75"/>
      <c r="UHW109" s="76"/>
      <c r="UHX109" s="216"/>
      <c r="UHY109" s="75"/>
      <c r="UHZ109" s="75"/>
      <c r="UIA109" s="204"/>
      <c r="UIB109" s="205"/>
      <c r="UIC109" s="72"/>
      <c r="UID109" s="70"/>
      <c r="UIE109" s="73"/>
      <c r="UIF109" s="74"/>
      <c r="UIG109" s="74"/>
      <c r="UIH109" s="62"/>
      <c r="UII109" s="75"/>
      <c r="UIJ109" s="76"/>
      <c r="UIK109" s="216"/>
      <c r="UIL109" s="75"/>
      <c r="UIM109" s="75"/>
      <c r="UIN109" s="204"/>
      <c r="UIO109" s="205"/>
      <c r="UIP109" s="72"/>
      <c r="UIQ109" s="70"/>
      <c r="UIR109" s="73"/>
      <c r="UIS109" s="74"/>
      <c r="UIT109" s="74"/>
      <c r="UIU109" s="62"/>
      <c r="UIV109" s="75"/>
      <c r="UIW109" s="76"/>
      <c r="UIX109" s="216"/>
      <c r="UIY109" s="75"/>
      <c r="UIZ109" s="75"/>
      <c r="UJA109" s="204"/>
      <c r="UJB109" s="205"/>
      <c r="UJC109" s="72"/>
      <c r="UJD109" s="70"/>
      <c r="UJE109" s="73"/>
      <c r="UJF109" s="74"/>
      <c r="UJG109" s="74"/>
      <c r="UJH109" s="62"/>
      <c r="UJI109" s="75"/>
      <c r="UJJ109" s="76"/>
      <c r="UJK109" s="216"/>
      <c r="UJL109" s="75"/>
      <c r="UJM109" s="75"/>
      <c r="UJN109" s="204"/>
      <c r="UJO109" s="205"/>
      <c r="UJP109" s="72"/>
      <c r="UJQ109" s="70"/>
      <c r="UJR109" s="73"/>
      <c r="UJS109" s="74"/>
      <c r="UJT109" s="74"/>
      <c r="UJU109" s="62"/>
      <c r="UJV109" s="75"/>
      <c r="UJW109" s="76"/>
      <c r="UJX109" s="216"/>
      <c r="UJY109" s="75"/>
      <c r="UJZ109" s="75"/>
      <c r="UKA109" s="204"/>
      <c r="UKB109" s="205"/>
      <c r="UKC109" s="72"/>
      <c r="UKD109" s="70"/>
      <c r="UKE109" s="73"/>
      <c r="UKF109" s="74"/>
      <c r="UKG109" s="74"/>
      <c r="UKH109" s="62"/>
      <c r="UKI109" s="75"/>
      <c r="UKJ109" s="76"/>
      <c r="UKK109" s="216"/>
      <c r="UKL109" s="75"/>
      <c r="UKM109" s="75"/>
      <c r="UKN109" s="204"/>
      <c r="UKO109" s="205"/>
      <c r="UKP109" s="72"/>
      <c r="UKQ109" s="70"/>
      <c r="UKR109" s="73"/>
      <c r="UKS109" s="74"/>
      <c r="UKT109" s="74"/>
      <c r="UKU109" s="62"/>
      <c r="UKV109" s="75"/>
      <c r="UKW109" s="76"/>
      <c r="UKX109" s="216"/>
      <c r="UKY109" s="75"/>
      <c r="UKZ109" s="75"/>
      <c r="ULA109" s="204"/>
      <c r="ULB109" s="205"/>
      <c r="ULC109" s="72"/>
      <c r="ULD109" s="70"/>
      <c r="ULE109" s="73"/>
      <c r="ULF109" s="74"/>
      <c r="ULG109" s="74"/>
      <c r="ULH109" s="62"/>
      <c r="ULI109" s="75"/>
      <c r="ULJ109" s="76"/>
      <c r="ULK109" s="216"/>
      <c r="ULL109" s="75"/>
      <c r="ULM109" s="75"/>
      <c r="ULN109" s="204"/>
      <c r="ULO109" s="205"/>
      <c r="ULP109" s="72"/>
      <c r="ULQ109" s="70"/>
      <c r="ULR109" s="73"/>
      <c r="ULS109" s="74"/>
      <c r="ULT109" s="74"/>
      <c r="ULU109" s="62"/>
      <c r="ULV109" s="75"/>
      <c r="ULW109" s="76"/>
      <c r="ULX109" s="216"/>
      <c r="ULY109" s="75"/>
      <c r="ULZ109" s="75"/>
      <c r="UMA109" s="204"/>
      <c r="UMB109" s="205"/>
      <c r="UMC109" s="72"/>
      <c r="UMD109" s="70"/>
      <c r="UME109" s="73"/>
      <c r="UMF109" s="74"/>
      <c r="UMG109" s="74"/>
      <c r="UMH109" s="62"/>
      <c r="UMI109" s="75"/>
      <c r="UMJ109" s="76"/>
      <c r="UMK109" s="216"/>
      <c r="UML109" s="75"/>
      <c r="UMM109" s="75"/>
      <c r="UMN109" s="204"/>
      <c r="UMO109" s="205"/>
      <c r="UMP109" s="72"/>
      <c r="UMQ109" s="70"/>
      <c r="UMR109" s="73"/>
      <c r="UMS109" s="74"/>
      <c r="UMT109" s="74"/>
      <c r="UMU109" s="62"/>
      <c r="UMV109" s="75"/>
      <c r="UMW109" s="76"/>
      <c r="UMX109" s="216"/>
      <c r="UMY109" s="75"/>
      <c r="UMZ109" s="75"/>
      <c r="UNA109" s="204"/>
      <c r="UNB109" s="205"/>
      <c r="UNC109" s="72"/>
      <c r="UND109" s="70"/>
      <c r="UNE109" s="73"/>
      <c r="UNF109" s="74"/>
      <c r="UNG109" s="74"/>
      <c r="UNH109" s="62"/>
      <c r="UNI109" s="75"/>
      <c r="UNJ109" s="76"/>
      <c r="UNK109" s="216"/>
      <c r="UNL109" s="75"/>
      <c r="UNM109" s="75"/>
      <c r="UNN109" s="204"/>
      <c r="UNO109" s="205"/>
      <c r="UNP109" s="72"/>
      <c r="UNQ109" s="70"/>
      <c r="UNR109" s="73"/>
      <c r="UNS109" s="74"/>
      <c r="UNT109" s="74"/>
      <c r="UNU109" s="62"/>
      <c r="UNV109" s="75"/>
      <c r="UNW109" s="76"/>
      <c r="UNX109" s="216"/>
      <c r="UNY109" s="75"/>
      <c r="UNZ109" s="75"/>
      <c r="UOA109" s="204"/>
      <c r="UOB109" s="205"/>
      <c r="UOC109" s="72"/>
      <c r="UOD109" s="70"/>
      <c r="UOE109" s="73"/>
      <c r="UOF109" s="74"/>
      <c r="UOG109" s="74"/>
      <c r="UOH109" s="62"/>
      <c r="UOI109" s="75"/>
      <c r="UOJ109" s="76"/>
      <c r="UOK109" s="216"/>
      <c r="UOL109" s="75"/>
      <c r="UOM109" s="75"/>
      <c r="UON109" s="204"/>
      <c r="UOO109" s="205"/>
      <c r="UOP109" s="72"/>
      <c r="UOQ109" s="70"/>
      <c r="UOR109" s="73"/>
      <c r="UOS109" s="74"/>
      <c r="UOT109" s="74"/>
      <c r="UOU109" s="62"/>
      <c r="UOV109" s="75"/>
      <c r="UOW109" s="76"/>
      <c r="UOX109" s="216"/>
      <c r="UOY109" s="75"/>
      <c r="UOZ109" s="75"/>
      <c r="UPA109" s="204"/>
      <c r="UPB109" s="205"/>
      <c r="UPC109" s="72"/>
      <c r="UPD109" s="70"/>
      <c r="UPE109" s="73"/>
      <c r="UPF109" s="74"/>
      <c r="UPG109" s="74"/>
      <c r="UPH109" s="62"/>
      <c r="UPI109" s="75"/>
      <c r="UPJ109" s="76"/>
      <c r="UPK109" s="216"/>
      <c r="UPL109" s="75"/>
      <c r="UPM109" s="75"/>
      <c r="UPN109" s="204"/>
      <c r="UPO109" s="205"/>
      <c r="UPP109" s="72"/>
      <c r="UPQ109" s="70"/>
      <c r="UPR109" s="73"/>
      <c r="UPS109" s="74"/>
      <c r="UPT109" s="74"/>
      <c r="UPU109" s="62"/>
      <c r="UPV109" s="75"/>
      <c r="UPW109" s="76"/>
      <c r="UPX109" s="216"/>
      <c r="UPY109" s="75"/>
      <c r="UPZ109" s="75"/>
      <c r="UQA109" s="204"/>
      <c r="UQB109" s="205"/>
      <c r="UQC109" s="72"/>
      <c r="UQD109" s="70"/>
      <c r="UQE109" s="73"/>
      <c r="UQF109" s="74"/>
      <c r="UQG109" s="74"/>
      <c r="UQH109" s="62"/>
      <c r="UQI109" s="75"/>
      <c r="UQJ109" s="76"/>
      <c r="UQK109" s="216"/>
      <c r="UQL109" s="75"/>
      <c r="UQM109" s="75"/>
      <c r="UQN109" s="204"/>
      <c r="UQO109" s="205"/>
      <c r="UQP109" s="72"/>
      <c r="UQQ109" s="70"/>
      <c r="UQR109" s="73"/>
      <c r="UQS109" s="74"/>
      <c r="UQT109" s="74"/>
      <c r="UQU109" s="62"/>
      <c r="UQV109" s="75"/>
      <c r="UQW109" s="76"/>
      <c r="UQX109" s="216"/>
      <c r="UQY109" s="75"/>
      <c r="UQZ109" s="75"/>
      <c r="URA109" s="204"/>
      <c r="URB109" s="205"/>
      <c r="URC109" s="72"/>
      <c r="URD109" s="70"/>
      <c r="URE109" s="73"/>
      <c r="URF109" s="74"/>
      <c r="URG109" s="74"/>
      <c r="URH109" s="62"/>
      <c r="URI109" s="75"/>
      <c r="URJ109" s="76"/>
      <c r="URK109" s="216"/>
      <c r="URL109" s="75"/>
      <c r="URM109" s="75"/>
      <c r="URN109" s="204"/>
      <c r="URO109" s="205"/>
      <c r="URP109" s="72"/>
      <c r="URQ109" s="70"/>
      <c r="URR109" s="73"/>
      <c r="URS109" s="74"/>
      <c r="URT109" s="74"/>
      <c r="URU109" s="62"/>
      <c r="URV109" s="75"/>
      <c r="URW109" s="76"/>
      <c r="URX109" s="216"/>
      <c r="URY109" s="75"/>
      <c r="URZ109" s="75"/>
      <c r="USA109" s="204"/>
      <c r="USB109" s="205"/>
      <c r="USC109" s="72"/>
      <c r="USD109" s="70"/>
      <c r="USE109" s="73"/>
      <c r="USF109" s="74"/>
      <c r="USG109" s="74"/>
      <c r="USH109" s="62"/>
      <c r="USI109" s="75"/>
      <c r="USJ109" s="76"/>
      <c r="USK109" s="216"/>
      <c r="USL109" s="75"/>
      <c r="USM109" s="75"/>
      <c r="USN109" s="204"/>
      <c r="USO109" s="205"/>
      <c r="USP109" s="72"/>
      <c r="USQ109" s="70"/>
      <c r="USR109" s="73"/>
      <c r="USS109" s="74"/>
      <c r="UST109" s="74"/>
      <c r="USU109" s="62"/>
      <c r="USV109" s="75"/>
      <c r="USW109" s="76"/>
      <c r="USX109" s="216"/>
      <c r="USY109" s="75"/>
      <c r="USZ109" s="75"/>
      <c r="UTA109" s="204"/>
      <c r="UTB109" s="205"/>
      <c r="UTC109" s="72"/>
      <c r="UTD109" s="70"/>
      <c r="UTE109" s="73"/>
      <c r="UTF109" s="74"/>
      <c r="UTG109" s="74"/>
      <c r="UTH109" s="62"/>
      <c r="UTI109" s="75"/>
      <c r="UTJ109" s="76"/>
      <c r="UTK109" s="216"/>
      <c r="UTL109" s="75"/>
      <c r="UTM109" s="75"/>
      <c r="UTN109" s="204"/>
      <c r="UTO109" s="205"/>
      <c r="UTP109" s="72"/>
      <c r="UTQ109" s="70"/>
      <c r="UTR109" s="73"/>
      <c r="UTS109" s="74"/>
      <c r="UTT109" s="74"/>
      <c r="UTU109" s="62"/>
      <c r="UTV109" s="75"/>
      <c r="UTW109" s="76"/>
      <c r="UTX109" s="216"/>
      <c r="UTY109" s="75"/>
      <c r="UTZ109" s="75"/>
      <c r="UUA109" s="204"/>
      <c r="UUB109" s="205"/>
      <c r="UUC109" s="72"/>
      <c r="UUD109" s="70"/>
      <c r="UUE109" s="73"/>
      <c r="UUF109" s="74"/>
      <c r="UUG109" s="74"/>
      <c r="UUH109" s="62"/>
      <c r="UUI109" s="75"/>
      <c r="UUJ109" s="76"/>
      <c r="UUK109" s="216"/>
      <c r="UUL109" s="75"/>
      <c r="UUM109" s="75"/>
      <c r="UUN109" s="204"/>
      <c r="UUO109" s="205"/>
      <c r="UUP109" s="72"/>
      <c r="UUQ109" s="70"/>
      <c r="UUR109" s="73"/>
      <c r="UUS109" s="74"/>
      <c r="UUT109" s="74"/>
      <c r="UUU109" s="62"/>
      <c r="UUV109" s="75"/>
      <c r="UUW109" s="76"/>
      <c r="UUX109" s="216"/>
      <c r="UUY109" s="75"/>
      <c r="UUZ109" s="75"/>
      <c r="UVA109" s="204"/>
      <c r="UVB109" s="205"/>
      <c r="UVC109" s="72"/>
      <c r="UVD109" s="70"/>
      <c r="UVE109" s="73"/>
      <c r="UVF109" s="74"/>
      <c r="UVG109" s="74"/>
      <c r="UVH109" s="62"/>
      <c r="UVI109" s="75"/>
      <c r="UVJ109" s="76"/>
      <c r="UVK109" s="216"/>
      <c r="UVL109" s="75"/>
      <c r="UVM109" s="75"/>
      <c r="UVN109" s="204"/>
      <c r="UVO109" s="205"/>
      <c r="UVP109" s="72"/>
      <c r="UVQ109" s="70"/>
      <c r="UVR109" s="73"/>
      <c r="UVS109" s="74"/>
      <c r="UVT109" s="74"/>
      <c r="UVU109" s="62"/>
      <c r="UVV109" s="75"/>
      <c r="UVW109" s="76"/>
      <c r="UVX109" s="216"/>
      <c r="UVY109" s="75"/>
      <c r="UVZ109" s="75"/>
      <c r="UWA109" s="204"/>
      <c r="UWB109" s="205"/>
      <c r="UWC109" s="72"/>
      <c r="UWD109" s="70"/>
      <c r="UWE109" s="73"/>
      <c r="UWF109" s="74"/>
      <c r="UWG109" s="74"/>
      <c r="UWH109" s="62"/>
      <c r="UWI109" s="75"/>
      <c r="UWJ109" s="76"/>
      <c r="UWK109" s="216"/>
      <c r="UWL109" s="75"/>
      <c r="UWM109" s="75"/>
      <c r="UWN109" s="204"/>
      <c r="UWO109" s="205"/>
      <c r="UWP109" s="72"/>
      <c r="UWQ109" s="70"/>
      <c r="UWR109" s="73"/>
      <c r="UWS109" s="74"/>
      <c r="UWT109" s="74"/>
      <c r="UWU109" s="62"/>
      <c r="UWV109" s="75"/>
      <c r="UWW109" s="76"/>
      <c r="UWX109" s="216"/>
      <c r="UWY109" s="75"/>
      <c r="UWZ109" s="75"/>
      <c r="UXA109" s="204"/>
      <c r="UXB109" s="205"/>
      <c r="UXC109" s="72"/>
      <c r="UXD109" s="70"/>
      <c r="UXE109" s="73"/>
      <c r="UXF109" s="74"/>
      <c r="UXG109" s="74"/>
      <c r="UXH109" s="62"/>
      <c r="UXI109" s="75"/>
      <c r="UXJ109" s="76"/>
      <c r="UXK109" s="216"/>
      <c r="UXL109" s="75"/>
      <c r="UXM109" s="75"/>
      <c r="UXN109" s="204"/>
      <c r="UXO109" s="205"/>
      <c r="UXP109" s="72"/>
      <c r="UXQ109" s="70"/>
      <c r="UXR109" s="73"/>
      <c r="UXS109" s="74"/>
      <c r="UXT109" s="74"/>
      <c r="UXU109" s="62"/>
      <c r="UXV109" s="75"/>
      <c r="UXW109" s="76"/>
      <c r="UXX109" s="216"/>
      <c r="UXY109" s="75"/>
      <c r="UXZ109" s="75"/>
      <c r="UYA109" s="204"/>
      <c r="UYB109" s="205"/>
      <c r="UYC109" s="72"/>
      <c r="UYD109" s="70"/>
      <c r="UYE109" s="73"/>
      <c r="UYF109" s="74"/>
      <c r="UYG109" s="74"/>
      <c r="UYH109" s="62"/>
      <c r="UYI109" s="75"/>
      <c r="UYJ109" s="76"/>
      <c r="UYK109" s="216"/>
      <c r="UYL109" s="75"/>
      <c r="UYM109" s="75"/>
      <c r="UYN109" s="204"/>
      <c r="UYO109" s="205"/>
      <c r="UYP109" s="72"/>
      <c r="UYQ109" s="70"/>
      <c r="UYR109" s="73"/>
      <c r="UYS109" s="74"/>
      <c r="UYT109" s="74"/>
      <c r="UYU109" s="62"/>
      <c r="UYV109" s="75"/>
      <c r="UYW109" s="76"/>
      <c r="UYX109" s="216"/>
      <c r="UYY109" s="75"/>
      <c r="UYZ109" s="75"/>
      <c r="UZA109" s="204"/>
      <c r="UZB109" s="205"/>
      <c r="UZC109" s="72"/>
      <c r="UZD109" s="70"/>
      <c r="UZE109" s="73"/>
      <c r="UZF109" s="74"/>
      <c r="UZG109" s="74"/>
      <c r="UZH109" s="62"/>
      <c r="UZI109" s="75"/>
      <c r="UZJ109" s="76"/>
      <c r="UZK109" s="216"/>
      <c r="UZL109" s="75"/>
      <c r="UZM109" s="75"/>
      <c r="UZN109" s="204"/>
      <c r="UZO109" s="205"/>
      <c r="UZP109" s="72"/>
      <c r="UZQ109" s="70"/>
      <c r="UZR109" s="73"/>
      <c r="UZS109" s="74"/>
      <c r="UZT109" s="74"/>
      <c r="UZU109" s="62"/>
      <c r="UZV109" s="75"/>
      <c r="UZW109" s="76"/>
      <c r="UZX109" s="216"/>
      <c r="UZY109" s="75"/>
      <c r="UZZ109" s="75"/>
      <c r="VAA109" s="204"/>
      <c r="VAB109" s="205"/>
      <c r="VAC109" s="72"/>
      <c r="VAD109" s="70"/>
      <c r="VAE109" s="73"/>
      <c r="VAF109" s="74"/>
      <c r="VAG109" s="74"/>
      <c r="VAH109" s="62"/>
      <c r="VAI109" s="75"/>
      <c r="VAJ109" s="76"/>
      <c r="VAK109" s="216"/>
      <c r="VAL109" s="75"/>
      <c r="VAM109" s="75"/>
      <c r="VAN109" s="204"/>
      <c r="VAO109" s="205"/>
      <c r="VAP109" s="72"/>
      <c r="VAQ109" s="70"/>
      <c r="VAR109" s="73"/>
      <c r="VAS109" s="74"/>
      <c r="VAT109" s="74"/>
      <c r="VAU109" s="62"/>
      <c r="VAV109" s="75"/>
      <c r="VAW109" s="76"/>
      <c r="VAX109" s="216"/>
      <c r="VAY109" s="75"/>
      <c r="VAZ109" s="75"/>
      <c r="VBA109" s="204"/>
      <c r="VBB109" s="205"/>
      <c r="VBC109" s="72"/>
      <c r="VBD109" s="70"/>
      <c r="VBE109" s="73"/>
      <c r="VBF109" s="74"/>
      <c r="VBG109" s="74"/>
      <c r="VBH109" s="62"/>
      <c r="VBI109" s="75"/>
      <c r="VBJ109" s="76"/>
      <c r="VBK109" s="216"/>
      <c r="VBL109" s="75"/>
      <c r="VBM109" s="75"/>
      <c r="VBN109" s="204"/>
      <c r="VBO109" s="205"/>
      <c r="VBP109" s="72"/>
      <c r="VBQ109" s="70"/>
      <c r="VBR109" s="73"/>
      <c r="VBS109" s="74"/>
      <c r="VBT109" s="74"/>
      <c r="VBU109" s="62"/>
      <c r="VBV109" s="75"/>
      <c r="VBW109" s="76"/>
      <c r="VBX109" s="216"/>
      <c r="VBY109" s="75"/>
      <c r="VBZ109" s="75"/>
      <c r="VCA109" s="204"/>
      <c r="VCB109" s="205"/>
      <c r="VCC109" s="72"/>
      <c r="VCD109" s="70"/>
      <c r="VCE109" s="73"/>
      <c r="VCF109" s="74"/>
      <c r="VCG109" s="74"/>
      <c r="VCH109" s="62"/>
      <c r="VCI109" s="75"/>
      <c r="VCJ109" s="76"/>
      <c r="VCK109" s="216"/>
      <c r="VCL109" s="75"/>
      <c r="VCM109" s="75"/>
      <c r="VCN109" s="204"/>
      <c r="VCO109" s="205"/>
      <c r="VCP109" s="72"/>
      <c r="VCQ109" s="70"/>
      <c r="VCR109" s="73"/>
      <c r="VCS109" s="74"/>
      <c r="VCT109" s="74"/>
      <c r="VCU109" s="62"/>
      <c r="VCV109" s="75"/>
      <c r="VCW109" s="76"/>
      <c r="VCX109" s="216"/>
      <c r="VCY109" s="75"/>
      <c r="VCZ109" s="75"/>
      <c r="VDA109" s="204"/>
      <c r="VDB109" s="205"/>
      <c r="VDC109" s="72"/>
      <c r="VDD109" s="70"/>
      <c r="VDE109" s="73"/>
      <c r="VDF109" s="74"/>
      <c r="VDG109" s="74"/>
      <c r="VDH109" s="62"/>
      <c r="VDI109" s="75"/>
      <c r="VDJ109" s="76"/>
      <c r="VDK109" s="216"/>
      <c r="VDL109" s="75"/>
      <c r="VDM109" s="75"/>
      <c r="VDN109" s="204"/>
      <c r="VDO109" s="205"/>
      <c r="VDP109" s="72"/>
      <c r="VDQ109" s="70"/>
      <c r="VDR109" s="73"/>
      <c r="VDS109" s="74"/>
      <c r="VDT109" s="74"/>
      <c r="VDU109" s="62"/>
      <c r="VDV109" s="75"/>
      <c r="VDW109" s="76"/>
      <c r="VDX109" s="216"/>
      <c r="VDY109" s="75"/>
      <c r="VDZ109" s="75"/>
      <c r="VEA109" s="204"/>
      <c r="VEB109" s="205"/>
      <c r="VEC109" s="72"/>
      <c r="VED109" s="70"/>
      <c r="VEE109" s="73"/>
      <c r="VEF109" s="74"/>
      <c r="VEG109" s="74"/>
      <c r="VEH109" s="62"/>
      <c r="VEI109" s="75"/>
      <c r="VEJ109" s="76"/>
      <c r="VEK109" s="216"/>
      <c r="VEL109" s="75"/>
      <c r="VEM109" s="75"/>
      <c r="VEN109" s="204"/>
      <c r="VEO109" s="205"/>
      <c r="VEP109" s="72"/>
      <c r="VEQ109" s="70"/>
      <c r="VER109" s="73"/>
      <c r="VES109" s="74"/>
      <c r="VET109" s="74"/>
      <c r="VEU109" s="62"/>
      <c r="VEV109" s="75"/>
      <c r="VEW109" s="76"/>
      <c r="VEX109" s="216"/>
      <c r="VEY109" s="75"/>
      <c r="VEZ109" s="75"/>
      <c r="VFA109" s="204"/>
      <c r="VFB109" s="205"/>
      <c r="VFC109" s="72"/>
      <c r="VFD109" s="70"/>
      <c r="VFE109" s="73"/>
      <c r="VFF109" s="74"/>
      <c r="VFG109" s="74"/>
      <c r="VFH109" s="62"/>
      <c r="VFI109" s="75"/>
      <c r="VFJ109" s="76"/>
      <c r="VFK109" s="216"/>
      <c r="VFL109" s="75"/>
      <c r="VFM109" s="75"/>
      <c r="VFN109" s="204"/>
      <c r="VFO109" s="205"/>
      <c r="VFP109" s="72"/>
      <c r="VFQ109" s="70"/>
      <c r="VFR109" s="73"/>
      <c r="VFS109" s="74"/>
      <c r="VFT109" s="74"/>
      <c r="VFU109" s="62"/>
      <c r="VFV109" s="75"/>
      <c r="VFW109" s="76"/>
      <c r="VFX109" s="216"/>
      <c r="VFY109" s="75"/>
      <c r="VFZ109" s="75"/>
      <c r="VGA109" s="204"/>
      <c r="VGB109" s="205"/>
      <c r="VGC109" s="72"/>
      <c r="VGD109" s="70"/>
      <c r="VGE109" s="73"/>
      <c r="VGF109" s="74"/>
      <c r="VGG109" s="74"/>
      <c r="VGH109" s="62"/>
      <c r="VGI109" s="75"/>
      <c r="VGJ109" s="76"/>
      <c r="VGK109" s="216"/>
      <c r="VGL109" s="75"/>
      <c r="VGM109" s="75"/>
      <c r="VGN109" s="204"/>
      <c r="VGO109" s="205"/>
      <c r="VGP109" s="72"/>
      <c r="VGQ109" s="70"/>
      <c r="VGR109" s="73"/>
      <c r="VGS109" s="74"/>
      <c r="VGT109" s="74"/>
      <c r="VGU109" s="62"/>
      <c r="VGV109" s="75"/>
      <c r="VGW109" s="76"/>
      <c r="VGX109" s="216"/>
      <c r="VGY109" s="75"/>
      <c r="VGZ109" s="75"/>
      <c r="VHA109" s="204"/>
      <c r="VHB109" s="205"/>
      <c r="VHC109" s="72"/>
      <c r="VHD109" s="70"/>
      <c r="VHE109" s="73"/>
      <c r="VHF109" s="74"/>
      <c r="VHG109" s="74"/>
      <c r="VHH109" s="62"/>
      <c r="VHI109" s="75"/>
      <c r="VHJ109" s="76"/>
      <c r="VHK109" s="216"/>
      <c r="VHL109" s="75"/>
      <c r="VHM109" s="75"/>
      <c r="VHN109" s="204"/>
      <c r="VHO109" s="205"/>
      <c r="VHP109" s="72"/>
      <c r="VHQ109" s="70"/>
      <c r="VHR109" s="73"/>
      <c r="VHS109" s="74"/>
      <c r="VHT109" s="74"/>
      <c r="VHU109" s="62"/>
      <c r="VHV109" s="75"/>
      <c r="VHW109" s="76"/>
      <c r="VHX109" s="216"/>
      <c r="VHY109" s="75"/>
      <c r="VHZ109" s="75"/>
      <c r="VIA109" s="204"/>
      <c r="VIB109" s="205"/>
      <c r="VIC109" s="72"/>
      <c r="VID109" s="70"/>
      <c r="VIE109" s="73"/>
      <c r="VIF109" s="74"/>
      <c r="VIG109" s="74"/>
      <c r="VIH109" s="62"/>
      <c r="VII109" s="75"/>
      <c r="VIJ109" s="76"/>
      <c r="VIK109" s="216"/>
      <c r="VIL109" s="75"/>
      <c r="VIM109" s="75"/>
      <c r="VIN109" s="204"/>
      <c r="VIO109" s="205"/>
      <c r="VIP109" s="72"/>
      <c r="VIQ109" s="70"/>
      <c r="VIR109" s="73"/>
      <c r="VIS109" s="74"/>
      <c r="VIT109" s="74"/>
      <c r="VIU109" s="62"/>
      <c r="VIV109" s="75"/>
      <c r="VIW109" s="76"/>
      <c r="VIX109" s="216"/>
      <c r="VIY109" s="75"/>
      <c r="VIZ109" s="75"/>
      <c r="VJA109" s="204"/>
      <c r="VJB109" s="205"/>
      <c r="VJC109" s="72"/>
      <c r="VJD109" s="70"/>
      <c r="VJE109" s="73"/>
      <c r="VJF109" s="74"/>
      <c r="VJG109" s="74"/>
      <c r="VJH109" s="62"/>
      <c r="VJI109" s="75"/>
      <c r="VJJ109" s="76"/>
      <c r="VJK109" s="216"/>
      <c r="VJL109" s="75"/>
      <c r="VJM109" s="75"/>
      <c r="VJN109" s="204"/>
      <c r="VJO109" s="205"/>
      <c r="VJP109" s="72"/>
      <c r="VJQ109" s="70"/>
      <c r="VJR109" s="73"/>
      <c r="VJS109" s="74"/>
      <c r="VJT109" s="74"/>
      <c r="VJU109" s="62"/>
      <c r="VJV109" s="75"/>
      <c r="VJW109" s="76"/>
      <c r="VJX109" s="216"/>
      <c r="VJY109" s="75"/>
      <c r="VJZ109" s="75"/>
      <c r="VKA109" s="204"/>
      <c r="VKB109" s="205"/>
      <c r="VKC109" s="72"/>
      <c r="VKD109" s="70"/>
      <c r="VKE109" s="73"/>
      <c r="VKF109" s="74"/>
      <c r="VKG109" s="74"/>
      <c r="VKH109" s="62"/>
      <c r="VKI109" s="75"/>
      <c r="VKJ109" s="76"/>
      <c r="VKK109" s="216"/>
      <c r="VKL109" s="75"/>
      <c r="VKM109" s="75"/>
      <c r="VKN109" s="204"/>
      <c r="VKO109" s="205"/>
      <c r="VKP109" s="72"/>
      <c r="VKQ109" s="70"/>
      <c r="VKR109" s="73"/>
      <c r="VKS109" s="74"/>
      <c r="VKT109" s="74"/>
      <c r="VKU109" s="62"/>
      <c r="VKV109" s="75"/>
      <c r="VKW109" s="76"/>
      <c r="VKX109" s="216"/>
      <c r="VKY109" s="75"/>
      <c r="VKZ109" s="75"/>
      <c r="VLA109" s="204"/>
      <c r="VLB109" s="205"/>
      <c r="VLC109" s="72"/>
      <c r="VLD109" s="70"/>
      <c r="VLE109" s="73"/>
      <c r="VLF109" s="74"/>
      <c r="VLG109" s="74"/>
      <c r="VLH109" s="62"/>
      <c r="VLI109" s="75"/>
      <c r="VLJ109" s="76"/>
      <c r="VLK109" s="216"/>
      <c r="VLL109" s="75"/>
      <c r="VLM109" s="75"/>
      <c r="VLN109" s="204"/>
      <c r="VLO109" s="205"/>
      <c r="VLP109" s="72"/>
      <c r="VLQ109" s="70"/>
      <c r="VLR109" s="73"/>
      <c r="VLS109" s="74"/>
      <c r="VLT109" s="74"/>
      <c r="VLU109" s="62"/>
      <c r="VLV109" s="75"/>
      <c r="VLW109" s="76"/>
      <c r="VLX109" s="216"/>
      <c r="VLY109" s="75"/>
      <c r="VLZ109" s="75"/>
      <c r="VMA109" s="204"/>
      <c r="VMB109" s="205"/>
      <c r="VMC109" s="72"/>
      <c r="VMD109" s="70"/>
      <c r="VME109" s="73"/>
      <c r="VMF109" s="74"/>
      <c r="VMG109" s="74"/>
      <c r="VMH109" s="62"/>
      <c r="VMI109" s="75"/>
      <c r="VMJ109" s="76"/>
      <c r="VMK109" s="216"/>
      <c r="VML109" s="75"/>
      <c r="VMM109" s="75"/>
      <c r="VMN109" s="204"/>
      <c r="VMO109" s="205"/>
      <c r="VMP109" s="72"/>
      <c r="VMQ109" s="70"/>
      <c r="VMR109" s="73"/>
      <c r="VMS109" s="74"/>
      <c r="VMT109" s="74"/>
      <c r="VMU109" s="62"/>
      <c r="VMV109" s="75"/>
      <c r="VMW109" s="76"/>
      <c r="VMX109" s="216"/>
      <c r="VMY109" s="75"/>
      <c r="VMZ109" s="75"/>
      <c r="VNA109" s="204"/>
      <c r="VNB109" s="205"/>
      <c r="VNC109" s="72"/>
      <c r="VND109" s="70"/>
      <c r="VNE109" s="73"/>
      <c r="VNF109" s="74"/>
      <c r="VNG109" s="74"/>
      <c r="VNH109" s="62"/>
      <c r="VNI109" s="75"/>
      <c r="VNJ109" s="76"/>
      <c r="VNK109" s="216"/>
      <c r="VNL109" s="75"/>
      <c r="VNM109" s="75"/>
      <c r="VNN109" s="204"/>
      <c r="VNO109" s="205"/>
      <c r="VNP109" s="72"/>
      <c r="VNQ109" s="70"/>
      <c r="VNR109" s="73"/>
      <c r="VNS109" s="74"/>
      <c r="VNT109" s="74"/>
      <c r="VNU109" s="62"/>
      <c r="VNV109" s="75"/>
      <c r="VNW109" s="76"/>
      <c r="VNX109" s="216"/>
      <c r="VNY109" s="75"/>
      <c r="VNZ109" s="75"/>
      <c r="VOA109" s="204"/>
      <c r="VOB109" s="205"/>
      <c r="VOC109" s="72"/>
      <c r="VOD109" s="70"/>
      <c r="VOE109" s="73"/>
      <c r="VOF109" s="74"/>
      <c r="VOG109" s="74"/>
      <c r="VOH109" s="62"/>
      <c r="VOI109" s="75"/>
      <c r="VOJ109" s="76"/>
      <c r="VOK109" s="216"/>
      <c r="VOL109" s="75"/>
      <c r="VOM109" s="75"/>
      <c r="VON109" s="204"/>
      <c r="VOO109" s="205"/>
      <c r="VOP109" s="72"/>
      <c r="VOQ109" s="70"/>
      <c r="VOR109" s="73"/>
      <c r="VOS109" s="74"/>
      <c r="VOT109" s="74"/>
      <c r="VOU109" s="62"/>
      <c r="VOV109" s="75"/>
      <c r="VOW109" s="76"/>
      <c r="VOX109" s="216"/>
      <c r="VOY109" s="75"/>
      <c r="VOZ109" s="75"/>
      <c r="VPA109" s="204"/>
      <c r="VPB109" s="205"/>
      <c r="VPC109" s="72"/>
      <c r="VPD109" s="70"/>
      <c r="VPE109" s="73"/>
      <c r="VPF109" s="74"/>
      <c r="VPG109" s="74"/>
      <c r="VPH109" s="62"/>
      <c r="VPI109" s="75"/>
      <c r="VPJ109" s="76"/>
      <c r="VPK109" s="216"/>
      <c r="VPL109" s="75"/>
      <c r="VPM109" s="75"/>
      <c r="VPN109" s="204"/>
      <c r="VPO109" s="205"/>
      <c r="VPP109" s="72"/>
      <c r="VPQ109" s="70"/>
      <c r="VPR109" s="73"/>
      <c r="VPS109" s="74"/>
      <c r="VPT109" s="74"/>
      <c r="VPU109" s="62"/>
      <c r="VPV109" s="75"/>
      <c r="VPW109" s="76"/>
      <c r="VPX109" s="216"/>
      <c r="VPY109" s="75"/>
      <c r="VPZ109" s="75"/>
      <c r="VQA109" s="204"/>
      <c r="VQB109" s="205"/>
      <c r="VQC109" s="72"/>
      <c r="VQD109" s="70"/>
      <c r="VQE109" s="73"/>
      <c r="VQF109" s="74"/>
      <c r="VQG109" s="74"/>
      <c r="VQH109" s="62"/>
      <c r="VQI109" s="75"/>
      <c r="VQJ109" s="76"/>
      <c r="VQK109" s="216"/>
      <c r="VQL109" s="75"/>
      <c r="VQM109" s="75"/>
      <c r="VQN109" s="204"/>
      <c r="VQO109" s="205"/>
      <c r="VQP109" s="72"/>
      <c r="VQQ109" s="70"/>
      <c r="VQR109" s="73"/>
      <c r="VQS109" s="74"/>
      <c r="VQT109" s="74"/>
      <c r="VQU109" s="62"/>
      <c r="VQV109" s="75"/>
      <c r="VQW109" s="76"/>
      <c r="VQX109" s="216"/>
      <c r="VQY109" s="75"/>
      <c r="VQZ109" s="75"/>
      <c r="VRA109" s="204"/>
      <c r="VRB109" s="205"/>
      <c r="VRC109" s="72"/>
      <c r="VRD109" s="70"/>
      <c r="VRE109" s="73"/>
      <c r="VRF109" s="74"/>
      <c r="VRG109" s="74"/>
      <c r="VRH109" s="62"/>
      <c r="VRI109" s="75"/>
      <c r="VRJ109" s="76"/>
      <c r="VRK109" s="216"/>
      <c r="VRL109" s="75"/>
      <c r="VRM109" s="75"/>
      <c r="VRN109" s="204"/>
      <c r="VRO109" s="205"/>
      <c r="VRP109" s="72"/>
      <c r="VRQ109" s="70"/>
      <c r="VRR109" s="73"/>
      <c r="VRS109" s="74"/>
      <c r="VRT109" s="74"/>
      <c r="VRU109" s="62"/>
      <c r="VRV109" s="75"/>
      <c r="VRW109" s="76"/>
      <c r="VRX109" s="216"/>
      <c r="VRY109" s="75"/>
      <c r="VRZ109" s="75"/>
      <c r="VSA109" s="204"/>
      <c r="VSB109" s="205"/>
      <c r="VSC109" s="72"/>
      <c r="VSD109" s="70"/>
      <c r="VSE109" s="73"/>
      <c r="VSF109" s="74"/>
      <c r="VSG109" s="74"/>
      <c r="VSH109" s="62"/>
      <c r="VSI109" s="75"/>
      <c r="VSJ109" s="76"/>
      <c r="VSK109" s="216"/>
      <c r="VSL109" s="75"/>
      <c r="VSM109" s="75"/>
      <c r="VSN109" s="204"/>
      <c r="VSO109" s="205"/>
      <c r="VSP109" s="72"/>
      <c r="VSQ109" s="70"/>
      <c r="VSR109" s="73"/>
      <c r="VSS109" s="74"/>
      <c r="VST109" s="74"/>
      <c r="VSU109" s="62"/>
      <c r="VSV109" s="75"/>
      <c r="VSW109" s="76"/>
      <c r="VSX109" s="216"/>
      <c r="VSY109" s="75"/>
      <c r="VSZ109" s="75"/>
      <c r="VTA109" s="204"/>
      <c r="VTB109" s="205"/>
      <c r="VTC109" s="72"/>
      <c r="VTD109" s="70"/>
      <c r="VTE109" s="73"/>
      <c r="VTF109" s="74"/>
      <c r="VTG109" s="74"/>
      <c r="VTH109" s="62"/>
      <c r="VTI109" s="75"/>
      <c r="VTJ109" s="76"/>
      <c r="VTK109" s="216"/>
      <c r="VTL109" s="75"/>
      <c r="VTM109" s="75"/>
      <c r="VTN109" s="204"/>
      <c r="VTO109" s="205"/>
      <c r="VTP109" s="72"/>
      <c r="VTQ109" s="70"/>
      <c r="VTR109" s="73"/>
      <c r="VTS109" s="74"/>
      <c r="VTT109" s="74"/>
      <c r="VTU109" s="62"/>
      <c r="VTV109" s="75"/>
      <c r="VTW109" s="76"/>
      <c r="VTX109" s="216"/>
      <c r="VTY109" s="75"/>
      <c r="VTZ109" s="75"/>
      <c r="VUA109" s="204"/>
      <c r="VUB109" s="205"/>
      <c r="VUC109" s="72"/>
      <c r="VUD109" s="70"/>
      <c r="VUE109" s="73"/>
      <c r="VUF109" s="74"/>
      <c r="VUG109" s="74"/>
      <c r="VUH109" s="62"/>
      <c r="VUI109" s="75"/>
      <c r="VUJ109" s="76"/>
      <c r="VUK109" s="216"/>
      <c r="VUL109" s="75"/>
      <c r="VUM109" s="75"/>
      <c r="VUN109" s="204"/>
      <c r="VUO109" s="205"/>
      <c r="VUP109" s="72"/>
      <c r="VUQ109" s="70"/>
      <c r="VUR109" s="73"/>
      <c r="VUS109" s="74"/>
      <c r="VUT109" s="74"/>
      <c r="VUU109" s="62"/>
      <c r="VUV109" s="75"/>
      <c r="VUW109" s="76"/>
      <c r="VUX109" s="216"/>
      <c r="VUY109" s="75"/>
      <c r="VUZ109" s="75"/>
      <c r="VVA109" s="204"/>
      <c r="VVB109" s="205"/>
      <c r="VVC109" s="72"/>
      <c r="VVD109" s="70"/>
      <c r="VVE109" s="73"/>
      <c r="VVF109" s="74"/>
      <c r="VVG109" s="74"/>
      <c r="VVH109" s="62"/>
      <c r="VVI109" s="75"/>
      <c r="VVJ109" s="76"/>
      <c r="VVK109" s="216"/>
      <c r="VVL109" s="75"/>
      <c r="VVM109" s="75"/>
      <c r="VVN109" s="204"/>
      <c r="VVO109" s="205"/>
      <c r="VVP109" s="72"/>
      <c r="VVQ109" s="70"/>
      <c r="VVR109" s="73"/>
      <c r="VVS109" s="74"/>
      <c r="VVT109" s="74"/>
      <c r="VVU109" s="62"/>
      <c r="VVV109" s="75"/>
      <c r="VVW109" s="76"/>
      <c r="VVX109" s="216"/>
      <c r="VVY109" s="75"/>
      <c r="VVZ109" s="75"/>
      <c r="VWA109" s="204"/>
      <c r="VWB109" s="205"/>
      <c r="VWC109" s="72"/>
      <c r="VWD109" s="70"/>
      <c r="VWE109" s="73"/>
      <c r="VWF109" s="74"/>
      <c r="VWG109" s="74"/>
      <c r="VWH109" s="62"/>
      <c r="VWI109" s="75"/>
      <c r="VWJ109" s="76"/>
      <c r="VWK109" s="216"/>
      <c r="VWL109" s="75"/>
      <c r="VWM109" s="75"/>
      <c r="VWN109" s="204"/>
      <c r="VWO109" s="205"/>
      <c r="VWP109" s="72"/>
      <c r="VWQ109" s="70"/>
      <c r="VWR109" s="73"/>
      <c r="VWS109" s="74"/>
      <c r="VWT109" s="74"/>
      <c r="VWU109" s="62"/>
      <c r="VWV109" s="75"/>
      <c r="VWW109" s="76"/>
      <c r="VWX109" s="216"/>
      <c r="VWY109" s="75"/>
      <c r="VWZ109" s="75"/>
      <c r="VXA109" s="204"/>
      <c r="VXB109" s="205"/>
      <c r="VXC109" s="72"/>
      <c r="VXD109" s="70"/>
      <c r="VXE109" s="73"/>
      <c r="VXF109" s="74"/>
      <c r="VXG109" s="74"/>
      <c r="VXH109" s="62"/>
      <c r="VXI109" s="75"/>
      <c r="VXJ109" s="76"/>
      <c r="VXK109" s="216"/>
      <c r="VXL109" s="75"/>
      <c r="VXM109" s="75"/>
      <c r="VXN109" s="204"/>
      <c r="VXO109" s="205"/>
      <c r="VXP109" s="72"/>
      <c r="VXQ109" s="70"/>
      <c r="VXR109" s="73"/>
      <c r="VXS109" s="74"/>
      <c r="VXT109" s="74"/>
      <c r="VXU109" s="62"/>
      <c r="VXV109" s="75"/>
      <c r="VXW109" s="76"/>
      <c r="VXX109" s="216"/>
      <c r="VXY109" s="75"/>
      <c r="VXZ109" s="75"/>
      <c r="VYA109" s="204"/>
      <c r="VYB109" s="205"/>
      <c r="VYC109" s="72"/>
      <c r="VYD109" s="70"/>
      <c r="VYE109" s="73"/>
      <c r="VYF109" s="74"/>
      <c r="VYG109" s="74"/>
      <c r="VYH109" s="62"/>
      <c r="VYI109" s="75"/>
      <c r="VYJ109" s="76"/>
      <c r="VYK109" s="216"/>
      <c r="VYL109" s="75"/>
      <c r="VYM109" s="75"/>
      <c r="VYN109" s="204"/>
      <c r="VYO109" s="205"/>
      <c r="VYP109" s="72"/>
      <c r="VYQ109" s="70"/>
      <c r="VYR109" s="73"/>
      <c r="VYS109" s="74"/>
      <c r="VYT109" s="74"/>
      <c r="VYU109" s="62"/>
      <c r="VYV109" s="75"/>
      <c r="VYW109" s="76"/>
      <c r="VYX109" s="216"/>
      <c r="VYY109" s="75"/>
      <c r="VYZ109" s="75"/>
      <c r="VZA109" s="204"/>
      <c r="VZB109" s="205"/>
      <c r="VZC109" s="72"/>
      <c r="VZD109" s="70"/>
      <c r="VZE109" s="73"/>
      <c r="VZF109" s="74"/>
      <c r="VZG109" s="74"/>
      <c r="VZH109" s="62"/>
      <c r="VZI109" s="75"/>
      <c r="VZJ109" s="76"/>
      <c r="VZK109" s="216"/>
      <c r="VZL109" s="75"/>
      <c r="VZM109" s="75"/>
      <c r="VZN109" s="204"/>
      <c r="VZO109" s="205"/>
      <c r="VZP109" s="72"/>
      <c r="VZQ109" s="70"/>
      <c r="VZR109" s="73"/>
      <c r="VZS109" s="74"/>
      <c r="VZT109" s="74"/>
      <c r="VZU109" s="62"/>
      <c r="VZV109" s="75"/>
      <c r="VZW109" s="76"/>
      <c r="VZX109" s="216"/>
      <c r="VZY109" s="75"/>
      <c r="VZZ109" s="75"/>
      <c r="WAA109" s="204"/>
      <c r="WAB109" s="205"/>
      <c r="WAC109" s="72"/>
      <c r="WAD109" s="70"/>
      <c r="WAE109" s="73"/>
      <c r="WAF109" s="74"/>
      <c r="WAG109" s="74"/>
      <c r="WAH109" s="62"/>
      <c r="WAI109" s="75"/>
      <c r="WAJ109" s="76"/>
      <c r="WAK109" s="216"/>
      <c r="WAL109" s="75"/>
      <c r="WAM109" s="75"/>
      <c r="WAN109" s="204"/>
      <c r="WAO109" s="205"/>
      <c r="WAP109" s="72"/>
      <c r="WAQ109" s="70"/>
      <c r="WAR109" s="73"/>
      <c r="WAS109" s="74"/>
      <c r="WAT109" s="74"/>
      <c r="WAU109" s="62"/>
      <c r="WAV109" s="75"/>
      <c r="WAW109" s="76"/>
      <c r="WAX109" s="216"/>
      <c r="WAY109" s="75"/>
      <c r="WAZ109" s="75"/>
      <c r="WBA109" s="204"/>
      <c r="WBB109" s="205"/>
      <c r="WBC109" s="72"/>
      <c r="WBD109" s="70"/>
      <c r="WBE109" s="73"/>
      <c r="WBF109" s="74"/>
      <c r="WBG109" s="74"/>
      <c r="WBH109" s="62"/>
      <c r="WBI109" s="75"/>
      <c r="WBJ109" s="76"/>
      <c r="WBK109" s="216"/>
      <c r="WBL109" s="75"/>
      <c r="WBM109" s="75"/>
      <c r="WBN109" s="204"/>
      <c r="WBO109" s="205"/>
      <c r="WBP109" s="72"/>
      <c r="WBQ109" s="70"/>
      <c r="WBR109" s="73"/>
      <c r="WBS109" s="74"/>
      <c r="WBT109" s="74"/>
      <c r="WBU109" s="62"/>
      <c r="WBV109" s="75"/>
      <c r="WBW109" s="76"/>
      <c r="WBX109" s="216"/>
      <c r="WBY109" s="75"/>
      <c r="WBZ109" s="75"/>
      <c r="WCA109" s="204"/>
      <c r="WCB109" s="205"/>
      <c r="WCC109" s="72"/>
      <c r="WCD109" s="70"/>
      <c r="WCE109" s="73"/>
      <c r="WCF109" s="74"/>
      <c r="WCG109" s="74"/>
      <c r="WCH109" s="62"/>
      <c r="WCI109" s="75"/>
      <c r="WCJ109" s="76"/>
      <c r="WCK109" s="216"/>
      <c r="WCL109" s="75"/>
      <c r="WCM109" s="75"/>
      <c r="WCN109" s="204"/>
      <c r="WCO109" s="205"/>
      <c r="WCP109" s="72"/>
      <c r="WCQ109" s="70"/>
      <c r="WCR109" s="73"/>
      <c r="WCS109" s="74"/>
      <c r="WCT109" s="74"/>
      <c r="WCU109" s="62"/>
      <c r="WCV109" s="75"/>
      <c r="WCW109" s="76"/>
      <c r="WCX109" s="216"/>
      <c r="WCY109" s="75"/>
      <c r="WCZ109" s="75"/>
      <c r="WDA109" s="204"/>
      <c r="WDB109" s="205"/>
      <c r="WDC109" s="72"/>
      <c r="WDD109" s="70"/>
      <c r="WDE109" s="73"/>
      <c r="WDF109" s="74"/>
      <c r="WDG109" s="74"/>
      <c r="WDH109" s="62"/>
      <c r="WDI109" s="75"/>
      <c r="WDJ109" s="76"/>
      <c r="WDK109" s="216"/>
      <c r="WDL109" s="75"/>
      <c r="WDM109" s="75"/>
      <c r="WDN109" s="204"/>
      <c r="WDO109" s="205"/>
      <c r="WDP109" s="72"/>
      <c r="WDQ109" s="70"/>
      <c r="WDR109" s="73"/>
      <c r="WDS109" s="74"/>
      <c r="WDT109" s="74"/>
      <c r="WDU109" s="62"/>
      <c r="WDV109" s="75"/>
      <c r="WDW109" s="76"/>
      <c r="WDX109" s="216"/>
      <c r="WDY109" s="75"/>
      <c r="WDZ109" s="75"/>
      <c r="WEA109" s="204"/>
      <c r="WEB109" s="205"/>
      <c r="WEC109" s="72"/>
      <c r="WED109" s="70"/>
      <c r="WEE109" s="73"/>
      <c r="WEF109" s="74"/>
      <c r="WEG109" s="74"/>
      <c r="WEH109" s="62"/>
      <c r="WEI109" s="75"/>
      <c r="WEJ109" s="76"/>
      <c r="WEK109" s="216"/>
      <c r="WEL109" s="75"/>
      <c r="WEM109" s="75"/>
      <c r="WEN109" s="204"/>
      <c r="WEO109" s="205"/>
      <c r="WEP109" s="72"/>
      <c r="WEQ109" s="70"/>
      <c r="WER109" s="73"/>
      <c r="WES109" s="74"/>
      <c r="WET109" s="74"/>
      <c r="WEU109" s="62"/>
      <c r="WEV109" s="75"/>
      <c r="WEW109" s="76"/>
      <c r="WEX109" s="216"/>
      <c r="WEY109" s="75"/>
      <c r="WEZ109" s="75"/>
      <c r="WFA109" s="204"/>
      <c r="WFB109" s="205"/>
      <c r="WFC109" s="72"/>
      <c r="WFD109" s="70"/>
      <c r="WFE109" s="73"/>
      <c r="WFF109" s="74"/>
      <c r="WFG109" s="74"/>
      <c r="WFH109" s="62"/>
      <c r="WFI109" s="75"/>
      <c r="WFJ109" s="76"/>
      <c r="WFK109" s="216"/>
      <c r="WFL109" s="75"/>
      <c r="WFM109" s="75"/>
      <c r="WFN109" s="204"/>
      <c r="WFO109" s="205"/>
      <c r="WFP109" s="72"/>
      <c r="WFQ109" s="70"/>
      <c r="WFR109" s="73"/>
      <c r="WFS109" s="74"/>
      <c r="WFT109" s="74"/>
      <c r="WFU109" s="62"/>
      <c r="WFV109" s="75"/>
      <c r="WFW109" s="76"/>
      <c r="WFX109" s="216"/>
      <c r="WFY109" s="75"/>
      <c r="WFZ109" s="75"/>
      <c r="WGA109" s="204"/>
      <c r="WGB109" s="205"/>
      <c r="WGC109" s="72"/>
      <c r="WGD109" s="70"/>
      <c r="WGE109" s="73"/>
      <c r="WGF109" s="74"/>
      <c r="WGG109" s="74"/>
      <c r="WGH109" s="62"/>
      <c r="WGI109" s="75"/>
      <c r="WGJ109" s="76"/>
      <c r="WGK109" s="216"/>
      <c r="WGL109" s="75"/>
      <c r="WGM109" s="75"/>
      <c r="WGN109" s="204"/>
      <c r="WGO109" s="205"/>
      <c r="WGP109" s="72"/>
      <c r="WGQ109" s="70"/>
      <c r="WGR109" s="73"/>
      <c r="WGS109" s="74"/>
      <c r="WGT109" s="74"/>
      <c r="WGU109" s="62"/>
      <c r="WGV109" s="75"/>
      <c r="WGW109" s="76"/>
      <c r="WGX109" s="216"/>
      <c r="WGY109" s="75"/>
      <c r="WGZ109" s="75"/>
      <c r="WHA109" s="204"/>
      <c r="WHB109" s="205"/>
      <c r="WHC109" s="72"/>
      <c r="WHD109" s="70"/>
      <c r="WHE109" s="73"/>
      <c r="WHF109" s="74"/>
      <c r="WHG109" s="74"/>
      <c r="WHH109" s="62"/>
      <c r="WHI109" s="75"/>
      <c r="WHJ109" s="76"/>
      <c r="WHK109" s="216"/>
      <c r="WHL109" s="75"/>
      <c r="WHM109" s="75"/>
      <c r="WHN109" s="204"/>
      <c r="WHO109" s="205"/>
      <c r="WHP109" s="72"/>
      <c r="WHQ109" s="70"/>
      <c r="WHR109" s="73"/>
      <c r="WHS109" s="74"/>
      <c r="WHT109" s="74"/>
      <c r="WHU109" s="62"/>
      <c r="WHV109" s="75"/>
      <c r="WHW109" s="76"/>
      <c r="WHX109" s="216"/>
      <c r="WHY109" s="75"/>
      <c r="WHZ109" s="75"/>
      <c r="WIA109" s="204"/>
      <c r="WIB109" s="205"/>
      <c r="WIC109" s="72"/>
      <c r="WID109" s="70"/>
      <c r="WIE109" s="73"/>
      <c r="WIF109" s="74"/>
      <c r="WIG109" s="74"/>
      <c r="WIH109" s="62"/>
      <c r="WII109" s="75"/>
      <c r="WIJ109" s="76"/>
      <c r="WIK109" s="216"/>
      <c r="WIL109" s="75"/>
      <c r="WIM109" s="75"/>
      <c r="WIN109" s="204"/>
      <c r="WIO109" s="205"/>
      <c r="WIP109" s="72"/>
      <c r="WIQ109" s="70"/>
      <c r="WIR109" s="73"/>
      <c r="WIS109" s="74"/>
      <c r="WIT109" s="74"/>
      <c r="WIU109" s="62"/>
      <c r="WIV109" s="75"/>
      <c r="WIW109" s="76"/>
      <c r="WIX109" s="216"/>
      <c r="WIY109" s="75"/>
      <c r="WIZ109" s="75"/>
      <c r="WJA109" s="204"/>
      <c r="WJB109" s="205"/>
      <c r="WJC109" s="72"/>
      <c r="WJD109" s="70"/>
      <c r="WJE109" s="73"/>
      <c r="WJF109" s="74"/>
      <c r="WJG109" s="74"/>
      <c r="WJH109" s="62"/>
      <c r="WJI109" s="75"/>
      <c r="WJJ109" s="76"/>
      <c r="WJK109" s="216"/>
      <c r="WJL109" s="75"/>
      <c r="WJM109" s="75"/>
      <c r="WJN109" s="204"/>
      <c r="WJO109" s="205"/>
      <c r="WJP109" s="72"/>
      <c r="WJQ109" s="70"/>
      <c r="WJR109" s="73"/>
      <c r="WJS109" s="74"/>
      <c r="WJT109" s="74"/>
      <c r="WJU109" s="62"/>
      <c r="WJV109" s="75"/>
      <c r="WJW109" s="76"/>
      <c r="WJX109" s="216"/>
      <c r="WJY109" s="75"/>
      <c r="WJZ109" s="75"/>
      <c r="WKA109" s="204"/>
      <c r="WKB109" s="205"/>
      <c r="WKC109" s="72"/>
      <c r="WKD109" s="70"/>
      <c r="WKE109" s="73"/>
      <c r="WKF109" s="74"/>
      <c r="WKG109" s="74"/>
      <c r="WKH109" s="62"/>
      <c r="WKI109" s="75"/>
      <c r="WKJ109" s="76"/>
      <c r="WKK109" s="216"/>
      <c r="WKL109" s="75"/>
      <c r="WKM109" s="75"/>
      <c r="WKN109" s="204"/>
      <c r="WKO109" s="205"/>
      <c r="WKP109" s="72"/>
      <c r="WKQ109" s="70"/>
      <c r="WKR109" s="73"/>
      <c r="WKS109" s="74"/>
      <c r="WKT109" s="74"/>
      <c r="WKU109" s="62"/>
      <c r="WKV109" s="75"/>
      <c r="WKW109" s="76"/>
      <c r="WKX109" s="216"/>
      <c r="WKY109" s="75"/>
      <c r="WKZ109" s="75"/>
      <c r="WLA109" s="204"/>
      <c r="WLB109" s="205"/>
      <c r="WLC109" s="72"/>
      <c r="WLD109" s="70"/>
      <c r="WLE109" s="73"/>
      <c r="WLF109" s="74"/>
      <c r="WLG109" s="74"/>
      <c r="WLH109" s="62"/>
      <c r="WLI109" s="75"/>
      <c r="WLJ109" s="76"/>
      <c r="WLK109" s="216"/>
      <c r="WLL109" s="75"/>
      <c r="WLM109" s="75"/>
      <c r="WLN109" s="204"/>
      <c r="WLO109" s="205"/>
      <c r="WLP109" s="72"/>
      <c r="WLQ109" s="70"/>
      <c r="WLR109" s="73"/>
      <c r="WLS109" s="74"/>
      <c r="WLT109" s="74"/>
      <c r="WLU109" s="62"/>
      <c r="WLV109" s="75"/>
      <c r="WLW109" s="76"/>
      <c r="WLX109" s="216"/>
      <c r="WLY109" s="75"/>
      <c r="WLZ109" s="75"/>
      <c r="WMA109" s="204"/>
      <c r="WMB109" s="205"/>
      <c r="WMC109" s="72"/>
      <c r="WMD109" s="70"/>
      <c r="WME109" s="73"/>
      <c r="WMF109" s="74"/>
      <c r="WMG109" s="74"/>
      <c r="WMH109" s="62"/>
      <c r="WMI109" s="75"/>
      <c r="WMJ109" s="76"/>
      <c r="WMK109" s="216"/>
      <c r="WML109" s="75"/>
      <c r="WMM109" s="75"/>
      <c r="WMN109" s="204"/>
      <c r="WMO109" s="205"/>
      <c r="WMP109" s="72"/>
      <c r="WMQ109" s="70"/>
      <c r="WMR109" s="73"/>
      <c r="WMS109" s="74"/>
      <c r="WMT109" s="74"/>
      <c r="WMU109" s="62"/>
      <c r="WMV109" s="75"/>
      <c r="WMW109" s="76"/>
      <c r="WMX109" s="216"/>
      <c r="WMY109" s="75"/>
      <c r="WMZ109" s="75"/>
      <c r="WNA109" s="204"/>
      <c r="WNB109" s="205"/>
      <c r="WNC109" s="72"/>
      <c r="WND109" s="70"/>
      <c r="WNE109" s="73"/>
      <c r="WNF109" s="74"/>
      <c r="WNG109" s="74"/>
      <c r="WNH109" s="62"/>
      <c r="WNI109" s="75"/>
      <c r="WNJ109" s="76"/>
      <c r="WNK109" s="216"/>
      <c r="WNL109" s="75"/>
      <c r="WNM109" s="75"/>
      <c r="WNN109" s="204"/>
      <c r="WNO109" s="205"/>
      <c r="WNP109" s="72"/>
      <c r="WNQ109" s="70"/>
      <c r="WNR109" s="73"/>
      <c r="WNS109" s="74"/>
      <c r="WNT109" s="74"/>
      <c r="WNU109" s="62"/>
      <c r="WNV109" s="75"/>
      <c r="WNW109" s="76"/>
      <c r="WNX109" s="216"/>
      <c r="WNY109" s="75"/>
      <c r="WNZ109" s="75"/>
      <c r="WOA109" s="204"/>
      <c r="WOB109" s="205"/>
      <c r="WOC109" s="72"/>
      <c r="WOD109" s="70"/>
      <c r="WOE109" s="73"/>
      <c r="WOF109" s="74"/>
      <c r="WOG109" s="74"/>
      <c r="WOH109" s="62"/>
      <c r="WOI109" s="75"/>
      <c r="WOJ109" s="76"/>
      <c r="WOK109" s="216"/>
      <c r="WOL109" s="75"/>
      <c r="WOM109" s="75"/>
      <c r="WON109" s="204"/>
      <c r="WOO109" s="205"/>
      <c r="WOP109" s="72"/>
      <c r="WOQ109" s="70"/>
      <c r="WOR109" s="73"/>
      <c r="WOS109" s="74"/>
      <c r="WOT109" s="74"/>
      <c r="WOU109" s="62"/>
      <c r="WOV109" s="75"/>
      <c r="WOW109" s="76"/>
      <c r="WOX109" s="216"/>
      <c r="WOY109" s="75"/>
      <c r="WOZ109" s="75"/>
      <c r="WPA109" s="204"/>
      <c r="WPB109" s="205"/>
      <c r="WPC109" s="72"/>
      <c r="WPD109" s="70"/>
      <c r="WPE109" s="73"/>
      <c r="WPF109" s="74"/>
      <c r="WPG109" s="74"/>
      <c r="WPH109" s="62"/>
      <c r="WPI109" s="75"/>
      <c r="WPJ109" s="76"/>
      <c r="WPK109" s="216"/>
      <c r="WPL109" s="75"/>
      <c r="WPM109" s="75"/>
      <c r="WPN109" s="204"/>
      <c r="WPO109" s="205"/>
      <c r="WPP109" s="72"/>
      <c r="WPQ109" s="70"/>
      <c r="WPR109" s="73"/>
      <c r="WPS109" s="74"/>
      <c r="WPT109" s="74"/>
      <c r="WPU109" s="62"/>
      <c r="WPV109" s="75"/>
      <c r="WPW109" s="76"/>
      <c r="WPX109" s="216"/>
      <c r="WPY109" s="75"/>
      <c r="WPZ109" s="75"/>
      <c r="WQA109" s="204"/>
      <c r="WQB109" s="205"/>
      <c r="WQC109" s="72"/>
      <c r="WQD109" s="70"/>
      <c r="WQE109" s="73"/>
      <c r="WQF109" s="74"/>
      <c r="WQG109" s="74"/>
      <c r="WQH109" s="62"/>
      <c r="WQI109" s="75"/>
      <c r="WQJ109" s="76"/>
      <c r="WQK109" s="216"/>
      <c r="WQL109" s="75"/>
      <c r="WQM109" s="75"/>
      <c r="WQN109" s="204"/>
      <c r="WQO109" s="205"/>
      <c r="WQP109" s="72"/>
      <c r="WQQ109" s="70"/>
      <c r="WQR109" s="73"/>
      <c r="WQS109" s="74"/>
      <c r="WQT109" s="74"/>
      <c r="WQU109" s="62"/>
      <c r="WQV109" s="75"/>
      <c r="WQW109" s="76"/>
      <c r="WQX109" s="216"/>
      <c r="WQY109" s="75"/>
      <c r="WQZ109" s="75"/>
      <c r="WRA109" s="204"/>
      <c r="WRB109" s="205"/>
      <c r="WRC109" s="72"/>
      <c r="WRD109" s="70"/>
      <c r="WRE109" s="73"/>
      <c r="WRF109" s="74"/>
      <c r="WRG109" s="74"/>
      <c r="WRH109" s="62"/>
      <c r="WRI109" s="75"/>
      <c r="WRJ109" s="76"/>
      <c r="WRK109" s="216"/>
      <c r="WRL109" s="75"/>
      <c r="WRM109" s="75"/>
      <c r="WRN109" s="204"/>
      <c r="WRO109" s="205"/>
      <c r="WRP109" s="72"/>
      <c r="WRQ109" s="70"/>
      <c r="WRR109" s="73"/>
      <c r="WRS109" s="74"/>
      <c r="WRT109" s="74"/>
      <c r="WRU109" s="62"/>
      <c r="WRV109" s="75"/>
      <c r="WRW109" s="76"/>
      <c r="WRX109" s="216"/>
      <c r="WRY109" s="75"/>
      <c r="WRZ109" s="75"/>
      <c r="WSA109" s="204"/>
      <c r="WSB109" s="205"/>
      <c r="WSC109" s="72"/>
      <c r="WSD109" s="70"/>
      <c r="WSE109" s="73"/>
      <c r="WSF109" s="74"/>
      <c r="WSG109" s="74"/>
      <c r="WSH109" s="62"/>
      <c r="WSI109" s="75"/>
      <c r="WSJ109" s="76"/>
      <c r="WSK109" s="216"/>
      <c r="WSL109" s="75"/>
      <c r="WSM109" s="75"/>
      <c r="WSN109" s="204"/>
      <c r="WSO109" s="205"/>
      <c r="WSP109" s="72"/>
      <c r="WSQ109" s="70"/>
      <c r="WSR109" s="73"/>
      <c r="WSS109" s="74"/>
      <c r="WST109" s="74"/>
      <c r="WSU109" s="62"/>
      <c r="WSV109" s="75"/>
      <c r="WSW109" s="76"/>
      <c r="WSX109" s="216"/>
      <c r="WSY109" s="75"/>
      <c r="WSZ109" s="75"/>
      <c r="WTA109" s="204"/>
      <c r="WTB109" s="205"/>
      <c r="WTC109" s="72"/>
      <c r="WTD109" s="70"/>
      <c r="WTE109" s="73"/>
      <c r="WTF109" s="74"/>
      <c r="WTG109" s="74"/>
      <c r="WTH109" s="62"/>
      <c r="WTI109" s="75"/>
      <c r="WTJ109" s="76"/>
      <c r="WTK109" s="216"/>
      <c r="WTL109" s="75"/>
      <c r="WTM109" s="75"/>
      <c r="WTN109" s="204"/>
      <c r="WTO109" s="205"/>
      <c r="WTP109" s="72"/>
      <c r="WTQ109" s="70"/>
      <c r="WTR109" s="73"/>
      <c r="WTS109" s="74"/>
      <c r="WTT109" s="74"/>
      <c r="WTU109" s="62"/>
      <c r="WTV109" s="75"/>
      <c r="WTW109" s="76"/>
      <c r="WTX109" s="216"/>
      <c r="WTY109" s="75"/>
      <c r="WTZ109" s="75"/>
      <c r="WUA109" s="204"/>
      <c r="WUB109" s="205"/>
      <c r="WUC109" s="72"/>
      <c r="WUD109" s="70"/>
      <c r="WUE109" s="73"/>
      <c r="WUF109" s="74"/>
      <c r="WUG109" s="74"/>
      <c r="WUH109" s="62"/>
      <c r="WUI109" s="75"/>
      <c r="WUJ109" s="76"/>
      <c r="WUK109" s="216"/>
      <c r="WUL109" s="75"/>
      <c r="WUM109" s="75"/>
      <c r="WUN109" s="204"/>
      <c r="WUO109" s="205"/>
      <c r="WUP109" s="72"/>
      <c r="WUQ109" s="70"/>
      <c r="WUR109" s="73"/>
      <c r="WUS109" s="74"/>
      <c r="WUT109" s="74"/>
      <c r="WUU109" s="62"/>
      <c r="WUV109" s="75"/>
      <c r="WUW109" s="76"/>
      <c r="WUX109" s="216"/>
      <c r="WUY109" s="75"/>
      <c r="WUZ109" s="75"/>
      <c r="WVA109" s="204"/>
      <c r="WVB109" s="205"/>
      <c r="WVC109" s="72"/>
      <c r="WVD109" s="70"/>
      <c r="WVE109" s="73"/>
      <c r="WVF109" s="74"/>
      <c r="WVG109" s="74"/>
      <c r="WVH109" s="62"/>
      <c r="WVI109" s="75"/>
      <c r="WVJ109" s="76"/>
      <c r="WVK109" s="216"/>
      <c r="WVL109" s="75"/>
      <c r="WVM109" s="75"/>
      <c r="WVN109" s="204"/>
      <c r="WVO109" s="205"/>
      <c r="WVP109" s="72"/>
      <c r="WVQ109" s="70"/>
      <c r="WVR109" s="73"/>
      <c r="WVS109" s="74"/>
      <c r="WVT109" s="74"/>
      <c r="WVU109" s="62"/>
      <c r="WVV109" s="75"/>
      <c r="WVW109" s="76"/>
      <c r="WVX109" s="216"/>
      <c r="WVY109" s="75"/>
      <c r="WVZ109" s="75"/>
      <c r="WWA109" s="204"/>
      <c r="WWB109" s="205"/>
      <c r="WWC109" s="72"/>
      <c r="WWD109" s="70"/>
      <c r="WWE109" s="73"/>
      <c r="WWF109" s="74"/>
      <c r="WWG109" s="74"/>
      <c r="WWH109" s="62"/>
      <c r="WWI109" s="75"/>
      <c r="WWJ109" s="76"/>
      <c r="WWK109" s="216"/>
      <c r="WWL109" s="75"/>
      <c r="WWM109" s="75"/>
      <c r="WWN109" s="204"/>
      <c r="WWO109" s="205"/>
      <c r="WWP109" s="72"/>
      <c r="WWQ109" s="70"/>
      <c r="WWR109" s="73"/>
      <c r="WWS109" s="74"/>
      <c r="WWT109" s="74"/>
      <c r="WWU109" s="62"/>
      <c r="WWV109" s="75"/>
      <c r="WWW109" s="76"/>
      <c r="WWX109" s="216"/>
      <c r="WWY109" s="75"/>
      <c r="WWZ109" s="75"/>
      <c r="WXA109" s="204"/>
      <c r="WXB109" s="205"/>
      <c r="WXC109" s="72"/>
      <c r="WXD109" s="70"/>
      <c r="WXE109" s="73"/>
      <c r="WXF109" s="74"/>
      <c r="WXG109" s="74"/>
      <c r="WXH109" s="62"/>
      <c r="WXI109" s="75"/>
      <c r="WXJ109" s="76"/>
      <c r="WXK109" s="216"/>
      <c r="WXL109" s="75"/>
      <c r="WXM109" s="75"/>
      <c r="WXN109" s="204"/>
      <c r="WXO109" s="205"/>
      <c r="WXP109" s="72"/>
      <c r="WXQ109" s="70"/>
      <c r="WXR109" s="73"/>
      <c r="WXS109" s="74"/>
      <c r="WXT109" s="74"/>
      <c r="WXU109" s="62"/>
      <c r="WXV109" s="75"/>
      <c r="WXW109" s="76"/>
      <c r="WXX109" s="216"/>
      <c r="WXY109" s="75"/>
      <c r="WXZ109" s="75"/>
      <c r="WYA109" s="204"/>
      <c r="WYB109" s="205"/>
      <c r="WYC109" s="72"/>
      <c r="WYD109" s="70"/>
      <c r="WYE109" s="73"/>
      <c r="WYF109" s="74"/>
      <c r="WYG109" s="74"/>
      <c r="WYH109" s="62"/>
      <c r="WYI109" s="75"/>
      <c r="WYJ109" s="76"/>
      <c r="WYK109" s="216"/>
      <c r="WYL109" s="75"/>
      <c r="WYM109" s="75"/>
      <c r="WYN109" s="204"/>
      <c r="WYO109" s="205"/>
      <c r="WYP109" s="72"/>
      <c r="WYQ109" s="70"/>
      <c r="WYR109" s="73"/>
      <c r="WYS109" s="74"/>
      <c r="WYT109" s="74"/>
      <c r="WYU109" s="62"/>
      <c r="WYV109" s="75"/>
      <c r="WYW109" s="76"/>
      <c r="WYX109" s="216"/>
      <c r="WYY109" s="75"/>
      <c r="WYZ109" s="75"/>
      <c r="WZA109" s="204"/>
      <c r="WZB109" s="205"/>
      <c r="WZC109" s="72"/>
      <c r="WZD109" s="70"/>
      <c r="WZE109" s="73"/>
      <c r="WZF109" s="74"/>
      <c r="WZG109" s="74"/>
      <c r="WZH109" s="62"/>
      <c r="WZI109" s="75"/>
      <c r="WZJ109" s="76"/>
      <c r="WZK109" s="216"/>
      <c r="WZL109" s="75"/>
      <c r="WZM109" s="75"/>
      <c r="WZN109" s="204"/>
      <c r="WZO109" s="205"/>
      <c r="WZP109" s="72"/>
      <c r="WZQ109" s="70"/>
      <c r="WZR109" s="73"/>
      <c r="WZS109" s="74"/>
      <c r="WZT109" s="74"/>
      <c r="WZU109" s="62"/>
      <c r="WZV109" s="75"/>
      <c r="WZW109" s="76"/>
      <c r="WZX109" s="216"/>
      <c r="WZY109" s="75"/>
      <c r="WZZ109" s="75"/>
      <c r="XAA109" s="204"/>
      <c r="XAB109" s="205"/>
      <c r="XAC109" s="72"/>
      <c r="XAD109" s="70"/>
      <c r="XAE109" s="73"/>
      <c r="XAF109" s="74"/>
      <c r="XAG109" s="74"/>
      <c r="XAH109" s="62"/>
      <c r="XAI109" s="75"/>
      <c r="XAJ109" s="76"/>
      <c r="XAK109" s="216"/>
      <c r="XAL109" s="75"/>
      <c r="XAM109" s="75"/>
      <c r="XAN109" s="204"/>
      <c r="XAO109" s="205"/>
      <c r="XAP109" s="72"/>
      <c r="XAQ109" s="70"/>
      <c r="XAR109" s="73"/>
      <c r="XAS109" s="74"/>
      <c r="XAT109" s="74"/>
      <c r="XAU109" s="62"/>
      <c r="XAV109" s="75"/>
      <c r="XAW109" s="76"/>
      <c r="XAX109" s="216"/>
      <c r="XAY109" s="75"/>
      <c r="XAZ109" s="75"/>
      <c r="XBA109" s="204"/>
      <c r="XBB109" s="205"/>
      <c r="XBC109" s="72"/>
      <c r="XBD109" s="70"/>
      <c r="XBE109" s="73"/>
      <c r="XBF109" s="74"/>
      <c r="XBG109" s="74"/>
      <c r="XBH109" s="62"/>
      <c r="XBI109" s="75"/>
      <c r="XBJ109" s="76"/>
      <c r="XBK109" s="216"/>
      <c r="XBL109" s="75"/>
      <c r="XBM109" s="75"/>
      <c r="XBN109" s="204"/>
      <c r="XBO109" s="205"/>
      <c r="XBP109" s="72"/>
      <c r="XBQ109" s="70"/>
      <c r="XBR109" s="73"/>
      <c r="XBS109" s="74"/>
      <c r="XBT109" s="74"/>
      <c r="XBU109" s="62"/>
      <c r="XBV109" s="75"/>
      <c r="XBW109" s="76"/>
      <c r="XBX109" s="216"/>
      <c r="XBY109" s="75"/>
      <c r="XBZ109" s="75"/>
      <c r="XCA109" s="204"/>
      <c r="XCB109" s="205"/>
      <c r="XCC109" s="72"/>
      <c r="XCD109" s="70"/>
      <c r="XCE109" s="73"/>
      <c r="XCF109" s="74"/>
      <c r="XCG109" s="74"/>
      <c r="XCH109" s="62"/>
      <c r="XCI109" s="75"/>
      <c r="XCJ109" s="76"/>
      <c r="XCK109" s="216"/>
      <c r="XCL109" s="75"/>
      <c r="XCM109" s="75"/>
      <c r="XCN109" s="204"/>
      <c r="XCO109" s="205"/>
      <c r="XCP109" s="72"/>
      <c r="XCQ109" s="70"/>
      <c r="XCR109" s="73"/>
      <c r="XCS109" s="74"/>
      <c r="XCT109" s="74"/>
      <c r="XCU109" s="62"/>
      <c r="XCV109" s="75"/>
      <c r="XCW109" s="76"/>
      <c r="XCX109" s="216"/>
      <c r="XCY109" s="75"/>
      <c r="XCZ109" s="75"/>
      <c r="XDA109" s="204"/>
      <c r="XDB109" s="205"/>
      <c r="XDC109" s="72"/>
      <c r="XDD109" s="70"/>
      <c r="XDE109" s="73"/>
      <c r="XDF109" s="74"/>
      <c r="XDG109" s="74"/>
      <c r="XDH109" s="62"/>
      <c r="XDI109" s="75"/>
      <c r="XDJ109" s="76"/>
      <c r="XDK109" s="216"/>
      <c r="XDL109" s="75"/>
      <c r="XDM109" s="75"/>
      <c r="XDN109" s="204"/>
      <c r="XDO109" s="205"/>
      <c r="XDP109" s="72"/>
      <c r="XDQ109" s="70"/>
      <c r="XDR109" s="73"/>
      <c r="XDS109" s="74"/>
      <c r="XDT109" s="74"/>
      <c r="XDU109" s="62"/>
      <c r="XDV109" s="75"/>
      <c r="XDW109" s="76"/>
      <c r="XDX109" s="216"/>
      <c r="XDY109" s="75"/>
      <c r="XDZ109" s="75"/>
      <c r="XEA109" s="204"/>
      <c r="XEB109" s="205"/>
      <c r="XEC109" s="72"/>
      <c r="XED109" s="70"/>
      <c r="XEE109" s="73"/>
      <c r="XEF109" s="74"/>
      <c r="XEG109" s="74"/>
      <c r="XEH109" s="62"/>
      <c r="XEI109" s="75"/>
      <c r="XEJ109" s="76"/>
      <c r="XEK109" s="216"/>
      <c r="XEL109" s="75"/>
      <c r="XEM109" s="75"/>
      <c r="XEN109" s="204"/>
      <c r="XEO109" s="205"/>
      <c r="XEP109" s="72"/>
      <c r="XEQ109" s="70"/>
      <c r="XER109" s="73"/>
      <c r="XES109" s="74"/>
      <c r="XET109" s="74"/>
      <c r="XEU109" s="62"/>
      <c r="XEV109" s="75"/>
      <c r="XEW109" s="76"/>
      <c r="XEX109" s="216"/>
      <c r="XEY109" s="75"/>
      <c r="XEZ109" s="75"/>
      <c r="XFA109" s="204"/>
      <c r="XFB109" s="205"/>
      <c r="XFC109" s="72"/>
      <c r="XFD109" s="70"/>
    </row>
    <row r="110" spans="1:16384" s="80" customFormat="1" hidden="1" x14ac:dyDescent="0.35">
      <c r="A110" s="207">
        <f t="shared" si="40"/>
        <v>259.8116976</v>
      </c>
      <c r="B110" s="43">
        <v>6098056</v>
      </c>
      <c r="C110" s="208" t="s">
        <v>112</v>
      </c>
      <c r="D110" s="99"/>
      <c r="E110" s="209"/>
      <c r="F110" s="161">
        <f t="shared" si="41"/>
        <v>46053.803810183606</v>
      </c>
      <c r="G110" s="161">
        <f t="shared" si="42"/>
        <v>46053.803810183606</v>
      </c>
      <c r="H110" s="168">
        <f>$I$68*O110</f>
        <v>18.072599999999998</v>
      </c>
      <c r="I110" s="171">
        <f t="shared" si="36"/>
        <v>0</v>
      </c>
      <c r="J110" s="170">
        <f>$I$69</f>
        <v>0.59899999999999998</v>
      </c>
      <c r="K110" s="99"/>
      <c r="L110" s="171">
        <f t="shared" si="46"/>
        <v>0</v>
      </c>
      <c r="M110" s="171">
        <f t="shared" si="38"/>
        <v>0</v>
      </c>
      <c r="N110" s="53">
        <f t="shared" si="39"/>
        <v>259.8116976</v>
      </c>
      <c r="O110" s="54">
        <f t="shared" si="43"/>
        <v>1</v>
      </c>
      <c r="P110" s="72"/>
      <c r="Q110" s="69">
        <v>0</v>
      </c>
      <c r="R110" s="69">
        <f t="shared" si="50"/>
        <v>0</v>
      </c>
      <c r="S110" s="18">
        <v>0</v>
      </c>
      <c r="T110" s="69"/>
      <c r="U110" s="62"/>
      <c r="V110" s="75"/>
      <c r="W110" s="76"/>
      <c r="X110" s="216"/>
      <c r="Y110" s="75"/>
      <c r="Z110" s="75"/>
      <c r="AA110" s="204"/>
      <c r="AB110" s="205"/>
      <c r="AC110" s="72"/>
      <c r="AD110" s="70"/>
      <c r="AE110" s="73"/>
      <c r="AF110" s="74"/>
      <c r="AG110" s="74"/>
      <c r="AH110" s="62"/>
      <c r="AI110" s="75"/>
      <c r="AJ110" s="76"/>
      <c r="AK110" s="216"/>
      <c r="AL110" s="75"/>
      <c r="AM110" s="75"/>
      <c r="AN110" s="204"/>
      <c r="AO110" s="205"/>
      <c r="AP110" s="72"/>
      <c r="AQ110" s="70"/>
      <c r="AR110" s="73"/>
      <c r="AS110" s="74"/>
      <c r="AT110" s="74"/>
      <c r="AU110" s="62"/>
      <c r="AV110" s="75"/>
      <c r="AW110" s="76"/>
      <c r="AX110" s="216"/>
      <c r="AY110" s="75"/>
      <c r="AZ110" s="75"/>
      <c r="BA110" s="204"/>
      <c r="BB110" s="205"/>
      <c r="BC110" s="72"/>
      <c r="BD110" s="70"/>
      <c r="BE110" s="73"/>
      <c r="BF110" s="74"/>
      <c r="BG110" s="74"/>
      <c r="BH110" s="62"/>
      <c r="BI110" s="75"/>
      <c r="BJ110" s="76"/>
      <c r="BK110" s="216"/>
      <c r="BL110" s="75"/>
      <c r="BM110" s="75"/>
      <c r="BN110" s="204"/>
      <c r="BO110" s="205"/>
      <c r="BP110" s="72"/>
      <c r="BQ110" s="70"/>
      <c r="BR110" s="73"/>
      <c r="BS110" s="74"/>
      <c r="BT110" s="74"/>
      <c r="BU110" s="62"/>
      <c r="BV110" s="75"/>
      <c r="BW110" s="76"/>
      <c r="BX110" s="216"/>
      <c r="BY110" s="75"/>
      <c r="BZ110" s="75"/>
      <c r="CA110" s="204"/>
      <c r="CB110" s="205"/>
      <c r="CC110" s="72"/>
      <c r="CD110" s="70"/>
      <c r="CE110" s="73"/>
      <c r="CF110" s="74"/>
      <c r="CG110" s="74"/>
      <c r="CH110" s="62"/>
      <c r="CI110" s="75"/>
      <c r="CJ110" s="76"/>
      <c r="CK110" s="216"/>
      <c r="CL110" s="75"/>
      <c r="CM110" s="75"/>
      <c r="CN110" s="204"/>
      <c r="CO110" s="205"/>
      <c r="CP110" s="72"/>
      <c r="CQ110" s="70"/>
      <c r="CR110" s="73"/>
      <c r="CS110" s="74"/>
      <c r="CT110" s="74"/>
      <c r="CU110" s="62"/>
      <c r="CV110" s="75"/>
      <c r="CW110" s="76"/>
      <c r="CX110" s="216"/>
      <c r="CY110" s="75"/>
      <c r="CZ110" s="75"/>
      <c r="DA110" s="204"/>
      <c r="DB110" s="205"/>
      <c r="DC110" s="72"/>
      <c r="DD110" s="70"/>
      <c r="DE110" s="73"/>
      <c r="DF110" s="74"/>
      <c r="DG110" s="74"/>
      <c r="DH110" s="62"/>
      <c r="DI110" s="75"/>
      <c r="DJ110" s="76"/>
      <c r="DK110" s="216"/>
      <c r="DL110" s="75"/>
      <c r="DM110" s="75"/>
      <c r="DN110" s="204"/>
      <c r="DO110" s="205"/>
      <c r="DP110" s="72"/>
      <c r="DQ110" s="70"/>
      <c r="DR110" s="73"/>
      <c r="DS110" s="74"/>
      <c r="DT110" s="74"/>
      <c r="DU110" s="62"/>
      <c r="DV110" s="75"/>
      <c r="DW110" s="76"/>
      <c r="DX110" s="216"/>
      <c r="DY110" s="75"/>
      <c r="DZ110" s="75"/>
      <c r="EA110" s="204"/>
      <c r="EB110" s="205"/>
      <c r="EC110" s="72"/>
      <c r="ED110" s="70"/>
      <c r="EE110" s="73"/>
      <c r="EF110" s="74"/>
      <c r="EG110" s="74"/>
      <c r="EH110" s="62"/>
      <c r="EI110" s="75"/>
      <c r="EJ110" s="76"/>
      <c r="EK110" s="216"/>
      <c r="EL110" s="75"/>
      <c r="EM110" s="75"/>
      <c r="EN110" s="204"/>
      <c r="EO110" s="205"/>
      <c r="EP110" s="72"/>
      <c r="EQ110" s="70"/>
      <c r="ER110" s="73"/>
      <c r="ES110" s="74"/>
      <c r="ET110" s="74"/>
      <c r="EU110" s="62"/>
      <c r="EV110" s="75"/>
      <c r="EW110" s="76"/>
      <c r="EX110" s="216"/>
      <c r="EY110" s="75"/>
      <c r="EZ110" s="75"/>
      <c r="FA110" s="204"/>
      <c r="FB110" s="205"/>
      <c r="FC110" s="72"/>
      <c r="FD110" s="70"/>
      <c r="FE110" s="73"/>
      <c r="FF110" s="74"/>
      <c r="FG110" s="74"/>
      <c r="FH110" s="62"/>
      <c r="FI110" s="75"/>
      <c r="FJ110" s="76"/>
      <c r="FK110" s="216"/>
      <c r="FL110" s="75"/>
      <c r="FM110" s="75"/>
      <c r="FN110" s="204"/>
      <c r="FO110" s="205"/>
      <c r="FP110" s="72"/>
      <c r="FQ110" s="70"/>
      <c r="FR110" s="73"/>
      <c r="FS110" s="74"/>
      <c r="FT110" s="74"/>
      <c r="FU110" s="62"/>
      <c r="FV110" s="75"/>
      <c r="FW110" s="76"/>
      <c r="FX110" s="216"/>
      <c r="FY110" s="75"/>
      <c r="FZ110" s="75"/>
      <c r="GA110" s="204"/>
      <c r="GB110" s="205"/>
      <c r="GC110" s="72"/>
      <c r="GD110" s="70"/>
      <c r="GE110" s="73"/>
      <c r="GF110" s="74"/>
      <c r="GG110" s="74"/>
      <c r="GH110" s="62"/>
      <c r="GI110" s="75"/>
      <c r="GJ110" s="76"/>
      <c r="GK110" s="216"/>
      <c r="GL110" s="75"/>
      <c r="GM110" s="75"/>
      <c r="GN110" s="204"/>
      <c r="GO110" s="205"/>
      <c r="GP110" s="72"/>
      <c r="GQ110" s="70"/>
      <c r="GR110" s="73"/>
      <c r="GS110" s="74"/>
      <c r="GT110" s="74"/>
      <c r="GU110" s="62"/>
      <c r="GV110" s="75"/>
      <c r="GW110" s="76"/>
      <c r="GX110" s="216"/>
      <c r="GY110" s="75"/>
      <c r="GZ110" s="75"/>
      <c r="HA110" s="204"/>
      <c r="HB110" s="205"/>
      <c r="HC110" s="72"/>
      <c r="HD110" s="70"/>
      <c r="HE110" s="73"/>
      <c r="HF110" s="74"/>
      <c r="HG110" s="74"/>
      <c r="HH110" s="62"/>
      <c r="HI110" s="75"/>
      <c r="HJ110" s="76"/>
      <c r="HK110" s="216"/>
      <c r="HL110" s="75"/>
      <c r="HM110" s="75"/>
      <c r="HN110" s="204"/>
      <c r="HO110" s="205"/>
      <c r="HP110" s="72"/>
      <c r="HQ110" s="70"/>
      <c r="HR110" s="73"/>
      <c r="HS110" s="74"/>
      <c r="HT110" s="74"/>
      <c r="HU110" s="62"/>
      <c r="HV110" s="75"/>
      <c r="HW110" s="76"/>
      <c r="HX110" s="216"/>
      <c r="HY110" s="75"/>
      <c r="HZ110" s="75"/>
      <c r="IA110" s="204"/>
      <c r="IB110" s="205"/>
      <c r="IC110" s="72"/>
      <c r="ID110" s="70"/>
      <c r="IE110" s="73"/>
      <c r="IF110" s="74"/>
      <c r="IG110" s="74"/>
      <c r="IH110" s="62"/>
      <c r="II110" s="75"/>
      <c r="IJ110" s="76"/>
      <c r="IK110" s="216"/>
      <c r="IL110" s="75"/>
      <c r="IM110" s="75"/>
      <c r="IN110" s="204"/>
      <c r="IO110" s="205"/>
      <c r="IP110" s="72"/>
      <c r="IQ110" s="70"/>
      <c r="IR110" s="73"/>
      <c r="IS110" s="74"/>
      <c r="IT110" s="74"/>
      <c r="IU110" s="62"/>
      <c r="IV110" s="75"/>
      <c r="IW110" s="76"/>
      <c r="IX110" s="216"/>
      <c r="IY110" s="75"/>
      <c r="IZ110" s="75"/>
      <c r="JA110" s="204"/>
      <c r="JB110" s="205"/>
      <c r="JC110" s="72"/>
      <c r="JD110" s="70"/>
      <c r="JE110" s="73"/>
      <c r="JF110" s="74"/>
      <c r="JG110" s="74"/>
      <c r="JH110" s="62"/>
      <c r="JI110" s="75"/>
      <c r="JJ110" s="76"/>
      <c r="JK110" s="216"/>
      <c r="JL110" s="75"/>
      <c r="JM110" s="75"/>
      <c r="JN110" s="204"/>
      <c r="JO110" s="205"/>
      <c r="JP110" s="72"/>
      <c r="JQ110" s="70"/>
      <c r="JR110" s="73"/>
      <c r="JS110" s="74"/>
      <c r="JT110" s="74"/>
      <c r="JU110" s="62"/>
      <c r="JV110" s="75"/>
      <c r="JW110" s="76"/>
      <c r="JX110" s="216"/>
      <c r="JY110" s="75"/>
      <c r="JZ110" s="75"/>
      <c r="KA110" s="204"/>
      <c r="KB110" s="205"/>
      <c r="KC110" s="72"/>
      <c r="KD110" s="70"/>
      <c r="KE110" s="73"/>
      <c r="KF110" s="74"/>
      <c r="KG110" s="74"/>
      <c r="KH110" s="62"/>
      <c r="KI110" s="75"/>
      <c r="KJ110" s="76"/>
      <c r="KK110" s="216"/>
      <c r="KL110" s="75"/>
      <c r="KM110" s="75"/>
      <c r="KN110" s="204"/>
      <c r="KO110" s="205"/>
      <c r="KP110" s="72"/>
      <c r="KQ110" s="70"/>
      <c r="KR110" s="73"/>
      <c r="KS110" s="74"/>
      <c r="KT110" s="74"/>
      <c r="KU110" s="62"/>
      <c r="KV110" s="75"/>
      <c r="KW110" s="76"/>
      <c r="KX110" s="216"/>
      <c r="KY110" s="75"/>
      <c r="KZ110" s="75"/>
      <c r="LA110" s="204"/>
      <c r="LB110" s="205"/>
      <c r="LC110" s="72"/>
      <c r="LD110" s="70"/>
      <c r="LE110" s="73"/>
      <c r="LF110" s="74"/>
      <c r="LG110" s="74"/>
      <c r="LH110" s="62"/>
      <c r="LI110" s="75"/>
      <c r="LJ110" s="76"/>
      <c r="LK110" s="216"/>
      <c r="LL110" s="75"/>
      <c r="LM110" s="75"/>
      <c r="LN110" s="204"/>
      <c r="LO110" s="205"/>
      <c r="LP110" s="72"/>
      <c r="LQ110" s="70"/>
      <c r="LR110" s="73"/>
      <c r="LS110" s="74"/>
      <c r="LT110" s="74"/>
      <c r="LU110" s="62"/>
      <c r="LV110" s="75"/>
      <c r="LW110" s="76"/>
      <c r="LX110" s="216"/>
      <c r="LY110" s="75"/>
      <c r="LZ110" s="75"/>
      <c r="MA110" s="204"/>
      <c r="MB110" s="205"/>
      <c r="MC110" s="72"/>
      <c r="MD110" s="70"/>
      <c r="ME110" s="73"/>
      <c r="MF110" s="74"/>
      <c r="MG110" s="74"/>
      <c r="MH110" s="62"/>
      <c r="MI110" s="75"/>
      <c r="MJ110" s="76"/>
      <c r="MK110" s="216"/>
      <c r="ML110" s="75"/>
      <c r="MM110" s="75"/>
      <c r="MN110" s="204"/>
      <c r="MO110" s="205"/>
      <c r="MP110" s="72"/>
      <c r="MQ110" s="70"/>
      <c r="MR110" s="73"/>
      <c r="MS110" s="74"/>
      <c r="MT110" s="74"/>
      <c r="MU110" s="62"/>
      <c r="MV110" s="75"/>
      <c r="MW110" s="76"/>
      <c r="MX110" s="216"/>
      <c r="MY110" s="75"/>
      <c r="MZ110" s="75"/>
      <c r="NA110" s="204"/>
      <c r="NB110" s="205"/>
      <c r="NC110" s="72"/>
      <c r="ND110" s="70"/>
      <c r="NE110" s="73"/>
      <c r="NF110" s="74"/>
      <c r="NG110" s="74"/>
      <c r="NH110" s="62"/>
      <c r="NI110" s="75"/>
      <c r="NJ110" s="76"/>
      <c r="NK110" s="216"/>
      <c r="NL110" s="75"/>
      <c r="NM110" s="75"/>
      <c r="NN110" s="204"/>
      <c r="NO110" s="205"/>
      <c r="NP110" s="72"/>
      <c r="NQ110" s="70"/>
      <c r="NR110" s="73"/>
      <c r="NS110" s="74"/>
      <c r="NT110" s="74"/>
      <c r="NU110" s="62"/>
      <c r="NV110" s="75"/>
      <c r="NW110" s="76"/>
      <c r="NX110" s="216"/>
      <c r="NY110" s="75"/>
      <c r="NZ110" s="75"/>
      <c r="OA110" s="204"/>
      <c r="OB110" s="205"/>
      <c r="OC110" s="72"/>
      <c r="OD110" s="70"/>
      <c r="OE110" s="73"/>
      <c r="OF110" s="74"/>
      <c r="OG110" s="74"/>
      <c r="OH110" s="62"/>
      <c r="OI110" s="75"/>
      <c r="OJ110" s="76"/>
      <c r="OK110" s="216"/>
      <c r="OL110" s="75"/>
      <c r="OM110" s="75"/>
      <c r="ON110" s="204"/>
      <c r="OO110" s="205"/>
      <c r="OP110" s="72"/>
      <c r="OQ110" s="70"/>
      <c r="OR110" s="73"/>
      <c r="OS110" s="74"/>
      <c r="OT110" s="74"/>
      <c r="OU110" s="62"/>
      <c r="OV110" s="75"/>
      <c r="OW110" s="76"/>
      <c r="OX110" s="216"/>
      <c r="OY110" s="75"/>
      <c r="OZ110" s="75"/>
      <c r="PA110" s="204"/>
      <c r="PB110" s="205"/>
      <c r="PC110" s="72"/>
      <c r="PD110" s="70"/>
      <c r="PE110" s="73"/>
      <c r="PF110" s="74"/>
      <c r="PG110" s="74"/>
      <c r="PH110" s="62"/>
      <c r="PI110" s="75"/>
      <c r="PJ110" s="76"/>
      <c r="PK110" s="216"/>
      <c r="PL110" s="75"/>
      <c r="PM110" s="75"/>
      <c r="PN110" s="204"/>
      <c r="PO110" s="205"/>
      <c r="PP110" s="72"/>
      <c r="PQ110" s="70"/>
      <c r="PR110" s="73"/>
      <c r="PS110" s="74"/>
      <c r="PT110" s="74"/>
      <c r="PU110" s="62"/>
      <c r="PV110" s="75"/>
      <c r="PW110" s="76"/>
      <c r="PX110" s="216"/>
      <c r="PY110" s="75"/>
      <c r="PZ110" s="75"/>
      <c r="QA110" s="204"/>
      <c r="QB110" s="205"/>
      <c r="QC110" s="72"/>
      <c r="QD110" s="70"/>
      <c r="QE110" s="73"/>
      <c r="QF110" s="74"/>
      <c r="QG110" s="74"/>
      <c r="QH110" s="62"/>
      <c r="QI110" s="75"/>
      <c r="QJ110" s="76"/>
      <c r="QK110" s="216"/>
      <c r="QL110" s="75"/>
      <c r="QM110" s="75"/>
      <c r="QN110" s="204"/>
      <c r="QO110" s="205"/>
      <c r="QP110" s="72"/>
      <c r="QQ110" s="70"/>
      <c r="QR110" s="73"/>
      <c r="QS110" s="74"/>
      <c r="QT110" s="74"/>
      <c r="QU110" s="62"/>
      <c r="QV110" s="75"/>
      <c r="QW110" s="76"/>
      <c r="QX110" s="216"/>
      <c r="QY110" s="75"/>
      <c r="QZ110" s="75"/>
      <c r="RA110" s="204"/>
      <c r="RB110" s="205"/>
      <c r="RC110" s="72"/>
      <c r="RD110" s="70"/>
      <c r="RE110" s="73"/>
      <c r="RF110" s="74"/>
      <c r="RG110" s="74"/>
      <c r="RH110" s="62"/>
      <c r="RI110" s="75"/>
      <c r="RJ110" s="76"/>
      <c r="RK110" s="216"/>
      <c r="RL110" s="75"/>
      <c r="RM110" s="75"/>
      <c r="RN110" s="204"/>
      <c r="RO110" s="205"/>
      <c r="RP110" s="72"/>
      <c r="RQ110" s="70"/>
      <c r="RR110" s="73"/>
      <c r="RS110" s="74"/>
      <c r="RT110" s="74"/>
      <c r="RU110" s="62"/>
      <c r="RV110" s="75"/>
      <c r="RW110" s="76"/>
      <c r="RX110" s="216"/>
      <c r="RY110" s="75"/>
      <c r="RZ110" s="75"/>
      <c r="SA110" s="204"/>
      <c r="SB110" s="205"/>
      <c r="SC110" s="72"/>
      <c r="SD110" s="70"/>
      <c r="SE110" s="73"/>
      <c r="SF110" s="74"/>
      <c r="SG110" s="74"/>
      <c r="SH110" s="62"/>
      <c r="SI110" s="75"/>
      <c r="SJ110" s="76"/>
      <c r="SK110" s="216"/>
      <c r="SL110" s="75"/>
      <c r="SM110" s="75"/>
      <c r="SN110" s="204"/>
      <c r="SO110" s="205"/>
      <c r="SP110" s="72"/>
      <c r="SQ110" s="70"/>
      <c r="SR110" s="73"/>
      <c r="SS110" s="74"/>
      <c r="ST110" s="74"/>
      <c r="SU110" s="62"/>
      <c r="SV110" s="75"/>
      <c r="SW110" s="76"/>
      <c r="SX110" s="216"/>
      <c r="SY110" s="75"/>
      <c r="SZ110" s="75"/>
      <c r="TA110" s="204"/>
      <c r="TB110" s="205"/>
      <c r="TC110" s="72"/>
      <c r="TD110" s="70"/>
      <c r="TE110" s="73"/>
      <c r="TF110" s="74"/>
      <c r="TG110" s="74"/>
      <c r="TH110" s="62"/>
      <c r="TI110" s="75"/>
      <c r="TJ110" s="76"/>
      <c r="TK110" s="216"/>
      <c r="TL110" s="75"/>
      <c r="TM110" s="75"/>
      <c r="TN110" s="204"/>
      <c r="TO110" s="205"/>
      <c r="TP110" s="72"/>
      <c r="TQ110" s="70"/>
      <c r="TR110" s="73"/>
      <c r="TS110" s="74"/>
      <c r="TT110" s="74"/>
      <c r="TU110" s="62"/>
      <c r="TV110" s="75"/>
      <c r="TW110" s="76"/>
      <c r="TX110" s="216"/>
      <c r="TY110" s="75"/>
      <c r="TZ110" s="75"/>
      <c r="UA110" s="204"/>
      <c r="UB110" s="205"/>
      <c r="UC110" s="72"/>
      <c r="UD110" s="70"/>
      <c r="UE110" s="73"/>
      <c r="UF110" s="74"/>
      <c r="UG110" s="74"/>
      <c r="UH110" s="62"/>
      <c r="UI110" s="75"/>
      <c r="UJ110" s="76"/>
      <c r="UK110" s="216"/>
      <c r="UL110" s="75"/>
      <c r="UM110" s="75"/>
      <c r="UN110" s="204"/>
      <c r="UO110" s="205"/>
      <c r="UP110" s="72"/>
      <c r="UQ110" s="70"/>
      <c r="UR110" s="73"/>
      <c r="US110" s="74"/>
      <c r="UT110" s="74"/>
      <c r="UU110" s="62"/>
      <c r="UV110" s="75"/>
      <c r="UW110" s="76"/>
      <c r="UX110" s="216"/>
      <c r="UY110" s="75"/>
      <c r="UZ110" s="75"/>
      <c r="VA110" s="204"/>
      <c r="VB110" s="205"/>
      <c r="VC110" s="72"/>
      <c r="VD110" s="70"/>
      <c r="VE110" s="73"/>
      <c r="VF110" s="74"/>
      <c r="VG110" s="74"/>
      <c r="VH110" s="62"/>
      <c r="VI110" s="75"/>
      <c r="VJ110" s="76"/>
      <c r="VK110" s="216"/>
      <c r="VL110" s="75"/>
      <c r="VM110" s="75"/>
      <c r="VN110" s="204"/>
      <c r="VO110" s="205"/>
      <c r="VP110" s="72"/>
      <c r="VQ110" s="70"/>
      <c r="VR110" s="73"/>
      <c r="VS110" s="74"/>
      <c r="VT110" s="74"/>
      <c r="VU110" s="62"/>
      <c r="VV110" s="75"/>
      <c r="VW110" s="76"/>
      <c r="VX110" s="216"/>
      <c r="VY110" s="75"/>
      <c r="VZ110" s="75"/>
      <c r="WA110" s="204"/>
      <c r="WB110" s="205"/>
      <c r="WC110" s="72"/>
      <c r="WD110" s="70"/>
      <c r="WE110" s="73"/>
      <c r="WF110" s="74"/>
      <c r="WG110" s="74"/>
      <c r="WH110" s="62"/>
      <c r="WI110" s="75"/>
      <c r="WJ110" s="76"/>
      <c r="WK110" s="216"/>
      <c r="WL110" s="75"/>
      <c r="WM110" s="75"/>
      <c r="WN110" s="204"/>
      <c r="WO110" s="205"/>
      <c r="WP110" s="72"/>
      <c r="WQ110" s="70"/>
      <c r="WR110" s="73"/>
      <c r="WS110" s="74"/>
      <c r="WT110" s="74"/>
      <c r="WU110" s="62"/>
      <c r="WV110" s="75"/>
      <c r="WW110" s="76"/>
      <c r="WX110" s="216"/>
      <c r="WY110" s="75"/>
      <c r="WZ110" s="75"/>
      <c r="XA110" s="204"/>
      <c r="XB110" s="205"/>
      <c r="XC110" s="72"/>
      <c r="XD110" s="70"/>
      <c r="XE110" s="73"/>
      <c r="XF110" s="74"/>
      <c r="XG110" s="74"/>
      <c r="XH110" s="62"/>
      <c r="XI110" s="75"/>
      <c r="XJ110" s="76"/>
      <c r="XK110" s="216"/>
      <c r="XL110" s="75"/>
      <c r="XM110" s="75"/>
      <c r="XN110" s="204"/>
      <c r="XO110" s="205"/>
      <c r="XP110" s="72"/>
      <c r="XQ110" s="70"/>
      <c r="XR110" s="73"/>
      <c r="XS110" s="74"/>
      <c r="XT110" s="74"/>
      <c r="XU110" s="62"/>
      <c r="XV110" s="75"/>
      <c r="XW110" s="76"/>
      <c r="XX110" s="216"/>
      <c r="XY110" s="75"/>
      <c r="XZ110" s="75"/>
      <c r="YA110" s="204"/>
      <c r="YB110" s="205"/>
      <c r="YC110" s="72"/>
      <c r="YD110" s="70"/>
      <c r="YE110" s="73"/>
      <c r="YF110" s="74"/>
      <c r="YG110" s="74"/>
      <c r="YH110" s="62"/>
      <c r="YI110" s="75"/>
      <c r="YJ110" s="76"/>
      <c r="YK110" s="216"/>
      <c r="YL110" s="75"/>
      <c r="YM110" s="75"/>
      <c r="YN110" s="204"/>
      <c r="YO110" s="205"/>
      <c r="YP110" s="72"/>
      <c r="YQ110" s="70"/>
      <c r="YR110" s="73"/>
      <c r="YS110" s="74"/>
      <c r="YT110" s="74"/>
      <c r="YU110" s="62"/>
      <c r="YV110" s="75"/>
      <c r="YW110" s="76"/>
      <c r="YX110" s="216"/>
      <c r="YY110" s="75"/>
      <c r="YZ110" s="75"/>
      <c r="ZA110" s="204"/>
      <c r="ZB110" s="205"/>
      <c r="ZC110" s="72"/>
      <c r="ZD110" s="70"/>
      <c r="ZE110" s="73"/>
      <c r="ZF110" s="74"/>
      <c r="ZG110" s="74"/>
      <c r="ZH110" s="62"/>
      <c r="ZI110" s="75"/>
      <c r="ZJ110" s="76"/>
      <c r="ZK110" s="216"/>
      <c r="ZL110" s="75"/>
      <c r="ZM110" s="75"/>
      <c r="ZN110" s="204"/>
      <c r="ZO110" s="205"/>
      <c r="ZP110" s="72"/>
      <c r="ZQ110" s="70"/>
      <c r="ZR110" s="73"/>
      <c r="ZS110" s="74"/>
      <c r="ZT110" s="74"/>
      <c r="ZU110" s="62"/>
      <c r="ZV110" s="75"/>
      <c r="ZW110" s="76"/>
      <c r="ZX110" s="216"/>
      <c r="ZY110" s="75"/>
      <c r="ZZ110" s="75"/>
      <c r="AAA110" s="204"/>
      <c r="AAB110" s="205"/>
      <c r="AAC110" s="72"/>
      <c r="AAD110" s="70"/>
      <c r="AAE110" s="73"/>
      <c r="AAF110" s="74"/>
      <c r="AAG110" s="74"/>
      <c r="AAH110" s="62"/>
      <c r="AAI110" s="75"/>
      <c r="AAJ110" s="76"/>
      <c r="AAK110" s="216"/>
      <c r="AAL110" s="75"/>
      <c r="AAM110" s="75"/>
      <c r="AAN110" s="204"/>
      <c r="AAO110" s="205"/>
      <c r="AAP110" s="72"/>
      <c r="AAQ110" s="70"/>
      <c r="AAR110" s="73"/>
      <c r="AAS110" s="74"/>
      <c r="AAT110" s="74"/>
      <c r="AAU110" s="62"/>
      <c r="AAV110" s="75"/>
      <c r="AAW110" s="76"/>
      <c r="AAX110" s="216"/>
      <c r="AAY110" s="75"/>
      <c r="AAZ110" s="75"/>
      <c r="ABA110" s="204"/>
      <c r="ABB110" s="205"/>
      <c r="ABC110" s="72"/>
      <c r="ABD110" s="70"/>
      <c r="ABE110" s="73"/>
      <c r="ABF110" s="74"/>
      <c r="ABG110" s="74"/>
      <c r="ABH110" s="62"/>
      <c r="ABI110" s="75"/>
      <c r="ABJ110" s="76"/>
      <c r="ABK110" s="216"/>
      <c r="ABL110" s="75"/>
      <c r="ABM110" s="75"/>
      <c r="ABN110" s="204"/>
      <c r="ABO110" s="205"/>
      <c r="ABP110" s="72"/>
      <c r="ABQ110" s="70"/>
      <c r="ABR110" s="73"/>
      <c r="ABS110" s="74"/>
      <c r="ABT110" s="74"/>
      <c r="ABU110" s="62"/>
      <c r="ABV110" s="75"/>
      <c r="ABW110" s="76"/>
      <c r="ABX110" s="216"/>
      <c r="ABY110" s="75"/>
      <c r="ABZ110" s="75"/>
      <c r="ACA110" s="204"/>
      <c r="ACB110" s="205"/>
      <c r="ACC110" s="72"/>
      <c r="ACD110" s="70"/>
      <c r="ACE110" s="73"/>
      <c r="ACF110" s="74"/>
      <c r="ACG110" s="74"/>
      <c r="ACH110" s="62"/>
      <c r="ACI110" s="75"/>
      <c r="ACJ110" s="76"/>
      <c r="ACK110" s="216"/>
      <c r="ACL110" s="75"/>
      <c r="ACM110" s="75"/>
      <c r="ACN110" s="204"/>
      <c r="ACO110" s="205"/>
      <c r="ACP110" s="72"/>
      <c r="ACQ110" s="70"/>
      <c r="ACR110" s="73"/>
      <c r="ACS110" s="74"/>
      <c r="ACT110" s="74"/>
      <c r="ACU110" s="62"/>
      <c r="ACV110" s="75"/>
      <c r="ACW110" s="76"/>
      <c r="ACX110" s="216"/>
      <c r="ACY110" s="75"/>
      <c r="ACZ110" s="75"/>
      <c r="ADA110" s="204"/>
      <c r="ADB110" s="205"/>
      <c r="ADC110" s="72"/>
      <c r="ADD110" s="70"/>
      <c r="ADE110" s="73"/>
      <c r="ADF110" s="74"/>
      <c r="ADG110" s="74"/>
      <c r="ADH110" s="62"/>
      <c r="ADI110" s="75"/>
      <c r="ADJ110" s="76"/>
      <c r="ADK110" s="216"/>
      <c r="ADL110" s="75"/>
      <c r="ADM110" s="75"/>
      <c r="ADN110" s="204"/>
      <c r="ADO110" s="205"/>
      <c r="ADP110" s="72"/>
      <c r="ADQ110" s="70"/>
      <c r="ADR110" s="73"/>
      <c r="ADS110" s="74"/>
      <c r="ADT110" s="74"/>
      <c r="ADU110" s="62"/>
      <c r="ADV110" s="75"/>
      <c r="ADW110" s="76"/>
      <c r="ADX110" s="216"/>
      <c r="ADY110" s="75"/>
      <c r="ADZ110" s="75"/>
      <c r="AEA110" s="204"/>
      <c r="AEB110" s="205"/>
      <c r="AEC110" s="72"/>
      <c r="AED110" s="70"/>
      <c r="AEE110" s="73"/>
      <c r="AEF110" s="74"/>
      <c r="AEG110" s="74"/>
      <c r="AEH110" s="62"/>
      <c r="AEI110" s="75"/>
      <c r="AEJ110" s="76"/>
      <c r="AEK110" s="216"/>
      <c r="AEL110" s="75"/>
      <c r="AEM110" s="75"/>
      <c r="AEN110" s="204"/>
      <c r="AEO110" s="205"/>
      <c r="AEP110" s="72"/>
      <c r="AEQ110" s="70"/>
      <c r="AER110" s="73"/>
      <c r="AES110" s="74"/>
      <c r="AET110" s="74"/>
      <c r="AEU110" s="62"/>
      <c r="AEV110" s="75"/>
      <c r="AEW110" s="76"/>
      <c r="AEX110" s="216"/>
      <c r="AEY110" s="75"/>
      <c r="AEZ110" s="75"/>
      <c r="AFA110" s="204"/>
      <c r="AFB110" s="205"/>
      <c r="AFC110" s="72"/>
      <c r="AFD110" s="70"/>
      <c r="AFE110" s="73"/>
      <c r="AFF110" s="74"/>
      <c r="AFG110" s="74"/>
      <c r="AFH110" s="62"/>
      <c r="AFI110" s="75"/>
      <c r="AFJ110" s="76"/>
      <c r="AFK110" s="216"/>
      <c r="AFL110" s="75"/>
      <c r="AFM110" s="75"/>
      <c r="AFN110" s="204"/>
      <c r="AFO110" s="205"/>
      <c r="AFP110" s="72"/>
      <c r="AFQ110" s="70"/>
      <c r="AFR110" s="73"/>
      <c r="AFS110" s="74"/>
      <c r="AFT110" s="74"/>
      <c r="AFU110" s="62"/>
      <c r="AFV110" s="75"/>
      <c r="AFW110" s="76"/>
      <c r="AFX110" s="216"/>
      <c r="AFY110" s="75"/>
      <c r="AFZ110" s="75"/>
      <c r="AGA110" s="204"/>
      <c r="AGB110" s="205"/>
      <c r="AGC110" s="72"/>
      <c r="AGD110" s="70"/>
      <c r="AGE110" s="73"/>
      <c r="AGF110" s="74"/>
      <c r="AGG110" s="74"/>
      <c r="AGH110" s="62"/>
      <c r="AGI110" s="75"/>
      <c r="AGJ110" s="76"/>
      <c r="AGK110" s="216"/>
      <c r="AGL110" s="75"/>
      <c r="AGM110" s="75"/>
      <c r="AGN110" s="204"/>
      <c r="AGO110" s="205"/>
      <c r="AGP110" s="72"/>
      <c r="AGQ110" s="70"/>
      <c r="AGR110" s="73"/>
      <c r="AGS110" s="74"/>
      <c r="AGT110" s="74"/>
      <c r="AGU110" s="62"/>
      <c r="AGV110" s="75"/>
      <c r="AGW110" s="76"/>
      <c r="AGX110" s="216"/>
      <c r="AGY110" s="75"/>
      <c r="AGZ110" s="75"/>
      <c r="AHA110" s="204"/>
      <c r="AHB110" s="205"/>
      <c r="AHC110" s="72"/>
      <c r="AHD110" s="70"/>
      <c r="AHE110" s="73"/>
      <c r="AHF110" s="74"/>
      <c r="AHG110" s="74"/>
      <c r="AHH110" s="62"/>
      <c r="AHI110" s="75"/>
      <c r="AHJ110" s="76"/>
      <c r="AHK110" s="216"/>
      <c r="AHL110" s="75"/>
      <c r="AHM110" s="75"/>
      <c r="AHN110" s="204"/>
      <c r="AHO110" s="205"/>
      <c r="AHP110" s="72"/>
      <c r="AHQ110" s="70"/>
      <c r="AHR110" s="73"/>
      <c r="AHS110" s="74"/>
      <c r="AHT110" s="74"/>
      <c r="AHU110" s="62"/>
      <c r="AHV110" s="75"/>
      <c r="AHW110" s="76"/>
      <c r="AHX110" s="216"/>
      <c r="AHY110" s="75"/>
      <c r="AHZ110" s="75"/>
      <c r="AIA110" s="204"/>
      <c r="AIB110" s="205"/>
      <c r="AIC110" s="72"/>
      <c r="AID110" s="70"/>
      <c r="AIE110" s="73"/>
      <c r="AIF110" s="74"/>
      <c r="AIG110" s="74"/>
      <c r="AIH110" s="62"/>
      <c r="AII110" s="75"/>
      <c r="AIJ110" s="76"/>
      <c r="AIK110" s="216"/>
      <c r="AIL110" s="75"/>
      <c r="AIM110" s="75"/>
      <c r="AIN110" s="204"/>
      <c r="AIO110" s="205"/>
      <c r="AIP110" s="72"/>
      <c r="AIQ110" s="70"/>
      <c r="AIR110" s="73"/>
      <c r="AIS110" s="74"/>
      <c r="AIT110" s="74"/>
      <c r="AIU110" s="62"/>
      <c r="AIV110" s="75"/>
      <c r="AIW110" s="76"/>
      <c r="AIX110" s="216"/>
      <c r="AIY110" s="75"/>
      <c r="AIZ110" s="75"/>
      <c r="AJA110" s="204"/>
      <c r="AJB110" s="205"/>
      <c r="AJC110" s="72"/>
      <c r="AJD110" s="70"/>
      <c r="AJE110" s="73"/>
      <c r="AJF110" s="74"/>
      <c r="AJG110" s="74"/>
      <c r="AJH110" s="62"/>
      <c r="AJI110" s="75"/>
      <c r="AJJ110" s="76"/>
      <c r="AJK110" s="216"/>
      <c r="AJL110" s="75"/>
      <c r="AJM110" s="75"/>
      <c r="AJN110" s="204"/>
      <c r="AJO110" s="205"/>
      <c r="AJP110" s="72"/>
      <c r="AJQ110" s="70"/>
      <c r="AJR110" s="73"/>
      <c r="AJS110" s="74"/>
      <c r="AJT110" s="74"/>
      <c r="AJU110" s="62"/>
      <c r="AJV110" s="75"/>
      <c r="AJW110" s="76"/>
      <c r="AJX110" s="216"/>
      <c r="AJY110" s="75"/>
      <c r="AJZ110" s="75"/>
      <c r="AKA110" s="204"/>
      <c r="AKB110" s="205"/>
      <c r="AKC110" s="72"/>
      <c r="AKD110" s="70"/>
      <c r="AKE110" s="73"/>
      <c r="AKF110" s="74"/>
      <c r="AKG110" s="74"/>
      <c r="AKH110" s="62"/>
      <c r="AKI110" s="75"/>
      <c r="AKJ110" s="76"/>
      <c r="AKK110" s="216"/>
      <c r="AKL110" s="75"/>
      <c r="AKM110" s="75"/>
      <c r="AKN110" s="204"/>
      <c r="AKO110" s="205"/>
      <c r="AKP110" s="72"/>
      <c r="AKQ110" s="70"/>
      <c r="AKR110" s="73"/>
      <c r="AKS110" s="74"/>
      <c r="AKT110" s="74"/>
      <c r="AKU110" s="62"/>
      <c r="AKV110" s="75"/>
      <c r="AKW110" s="76"/>
      <c r="AKX110" s="216"/>
      <c r="AKY110" s="75"/>
      <c r="AKZ110" s="75"/>
      <c r="ALA110" s="204"/>
      <c r="ALB110" s="205"/>
      <c r="ALC110" s="72"/>
      <c r="ALD110" s="70"/>
      <c r="ALE110" s="73"/>
      <c r="ALF110" s="74"/>
      <c r="ALG110" s="74"/>
      <c r="ALH110" s="62"/>
      <c r="ALI110" s="75"/>
      <c r="ALJ110" s="76"/>
      <c r="ALK110" s="216"/>
      <c r="ALL110" s="75"/>
      <c r="ALM110" s="75"/>
      <c r="ALN110" s="204"/>
      <c r="ALO110" s="205"/>
      <c r="ALP110" s="72"/>
      <c r="ALQ110" s="70"/>
      <c r="ALR110" s="73"/>
      <c r="ALS110" s="74"/>
      <c r="ALT110" s="74"/>
      <c r="ALU110" s="62"/>
      <c r="ALV110" s="75"/>
      <c r="ALW110" s="76"/>
      <c r="ALX110" s="216"/>
      <c r="ALY110" s="75"/>
      <c r="ALZ110" s="75"/>
      <c r="AMA110" s="204"/>
      <c r="AMB110" s="205"/>
      <c r="AMC110" s="72"/>
      <c r="AMD110" s="70"/>
      <c r="AME110" s="73"/>
      <c r="AMF110" s="74"/>
      <c r="AMG110" s="74"/>
      <c r="AMH110" s="62"/>
      <c r="AMI110" s="75"/>
      <c r="AMJ110" s="76"/>
      <c r="AMK110" s="216"/>
      <c r="AML110" s="75"/>
      <c r="AMM110" s="75"/>
      <c r="AMN110" s="204"/>
      <c r="AMO110" s="205"/>
      <c r="AMP110" s="72"/>
      <c r="AMQ110" s="70"/>
      <c r="AMR110" s="73"/>
      <c r="AMS110" s="74"/>
      <c r="AMT110" s="74"/>
      <c r="AMU110" s="62"/>
      <c r="AMV110" s="75"/>
      <c r="AMW110" s="76"/>
      <c r="AMX110" s="216"/>
      <c r="AMY110" s="75"/>
      <c r="AMZ110" s="75"/>
      <c r="ANA110" s="204"/>
      <c r="ANB110" s="205"/>
      <c r="ANC110" s="72"/>
      <c r="AND110" s="70"/>
      <c r="ANE110" s="73"/>
      <c r="ANF110" s="74"/>
      <c r="ANG110" s="74"/>
      <c r="ANH110" s="62"/>
      <c r="ANI110" s="75"/>
      <c r="ANJ110" s="76"/>
      <c r="ANK110" s="216"/>
      <c r="ANL110" s="75"/>
      <c r="ANM110" s="75"/>
      <c r="ANN110" s="204"/>
      <c r="ANO110" s="205"/>
      <c r="ANP110" s="72"/>
      <c r="ANQ110" s="70"/>
      <c r="ANR110" s="73"/>
      <c r="ANS110" s="74"/>
      <c r="ANT110" s="74"/>
      <c r="ANU110" s="62"/>
      <c r="ANV110" s="75"/>
      <c r="ANW110" s="76"/>
      <c r="ANX110" s="216"/>
      <c r="ANY110" s="75"/>
      <c r="ANZ110" s="75"/>
      <c r="AOA110" s="204"/>
      <c r="AOB110" s="205"/>
      <c r="AOC110" s="72"/>
      <c r="AOD110" s="70"/>
      <c r="AOE110" s="73"/>
      <c r="AOF110" s="74"/>
      <c r="AOG110" s="74"/>
      <c r="AOH110" s="62"/>
      <c r="AOI110" s="75"/>
      <c r="AOJ110" s="76"/>
      <c r="AOK110" s="216"/>
      <c r="AOL110" s="75"/>
      <c r="AOM110" s="75"/>
      <c r="AON110" s="204"/>
      <c r="AOO110" s="205"/>
      <c r="AOP110" s="72"/>
      <c r="AOQ110" s="70"/>
      <c r="AOR110" s="73"/>
      <c r="AOS110" s="74"/>
      <c r="AOT110" s="74"/>
      <c r="AOU110" s="62"/>
      <c r="AOV110" s="75"/>
      <c r="AOW110" s="76"/>
      <c r="AOX110" s="216"/>
      <c r="AOY110" s="75"/>
      <c r="AOZ110" s="75"/>
      <c r="APA110" s="204"/>
      <c r="APB110" s="205"/>
      <c r="APC110" s="72"/>
      <c r="APD110" s="70"/>
      <c r="APE110" s="73"/>
      <c r="APF110" s="74"/>
      <c r="APG110" s="74"/>
      <c r="APH110" s="62"/>
      <c r="API110" s="75"/>
      <c r="APJ110" s="76"/>
      <c r="APK110" s="216"/>
      <c r="APL110" s="75"/>
      <c r="APM110" s="75"/>
      <c r="APN110" s="204"/>
      <c r="APO110" s="205"/>
      <c r="APP110" s="72"/>
      <c r="APQ110" s="70"/>
      <c r="APR110" s="73"/>
      <c r="APS110" s="74"/>
      <c r="APT110" s="74"/>
      <c r="APU110" s="62"/>
      <c r="APV110" s="75"/>
      <c r="APW110" s="76"/>
      <c r="APX110" s="216"/>
      <c r="APY110" s="75"/>
      <c r="APZ110" s="75"/>
      <c r="AQA110" s="204"/>
      <c r="AQB110" s="205"/>
      <c r="AQC110" s="72"/>
      <c r="AQD110" s="70"/>
      <c r="AQE110" s="73"/>
      <c r="AQF110" s="74"/>
      <c r="AQG110" s="74"/>
      <c r="AQH110" s="62"/>
      <c r="AQI110" s="75"/>
      <c r="AQJ110" s="76"/>
      <c r="AQK110" s="216"/>
      <c r="AQL110" s="75"/>
      <c r="AQM110" s="75"/>
      <c r="AQN110" s="204"/>
      <c r="AQO110" s="205"/>
      <c r="AQP110" s="72"/>
      <c r="AQQ110" s="70"/>
      <c r="AQR110" s="73"/>
      <c r="AQS110" s="74"/>
      <c r="AQT110" s="74"/>
      <c r="AQU110" s="62"/>
      <c r="AQV110" s="75"/>
      <c r="AQW110" s="76"/>
      <c r="AQX110" s="216"/>
      <c r="AQY110" s="75"/>
      <c r="AQZ110" s="75"/>
      <c r="ARA110" s="204"/>
      <c r="ARB110" s="205"/>
      <c r="ARC110" s="72"/>
      <c r="ARD110" s="70"/>
      <c r="ARE110" s="73"/>
      <c r="ARF110" s="74"/>
      <c r="ARG110" s="74"/>
      <c r="ARH110" s="62"/>
      <c r="ARI110" s="75"/>
      <c r="ARJ110" s="76"/>
      <c r="ARK110" s="216"/>
      <c r="ARL110" s="75"/>
      <c r="ARM110" s="75"/>
      <c r="ARN110" s="204"/>
      <c r="ARO110" s="205"/>
      <c r="ARP110" s="72"/>
      <c r="ARQ110" s="70"/>
      <c r="ARR110" s="73"/>
      <c r="ARS110" s="74"/>
      <c r="ART110" s="74"/>
      <c r="ARU110" s="62"/>
      <c r="ARV110" s="75"/>
      <c r="ARW110" s="76"/>
      <c r="ARX110" s="216"/>
      <c r="ARY110" s="75"/>
      <c r="ARZ110" s="75"/>
      <c r="ASA110" s="204"/>
      <c r="ASB110" s="205"/>
      <c r="ASC110" s="72"/>
      <c r="ASD110" s="70"/>
      <c r="ASE110" s="73"/>
      <c r="ASF110" s="74"/>
      <c r="ASG110" s="74"/>
      <c r="ASH110" s="62"/>
      <c r="ASI110" s="75"/>
      <c r="ASJ110" s="76"/>
      <c r="ASK110" s="216"/>
      <c r="ASL110" s="75"/>
      <c r="ASM110" s="75"/>
      <c r="ASN110" s="204"/>
      <c r="ASO110" s="205"/>
      <c r="ASP110" s="72"/>
      <c r="ASQ110" s="70"/>
      <c r="ASR110" s="73"/>
      <c r="ASS110" s="74"/>
      <c r="AST110" s="74"/>
      <c r="ASU110" s="62"/>
      <c r="ASV110" s="75"/>
      <c r="ASW110" s="76"/>
      <c r="ASX110" s="216"/>
      <c r="ASY110" s="75"/>
      <c r="ASZ110" s="75"/>
      <c r="ATA110" s="204"/>
      <c r="ATB110" s="205"/>
      <c r="ATC110" s="72"/>
      <c r="ATD110" s="70"/>
      <c r="ATE110" s="73"/>
      <c r="ATF110" s="74"/>
      <c r="ATG110" s="74"/>
      <c r="ATH110" s="62"/>
      <c r="ATI110" s="75"/>
      <c r="ATJ110" s="76"/>
      <c r="ATK110" s="216"/>
      <c r="ATL110" s="75"/>
      <c r="ATM110" s="75"/>
      <c r="ATN110" s="204"/>
      <c r="ATO110" s="205"/>
      <c r="ATP110" s="72"/>
      <c r="ATQ110" s="70"/>
      <c r="ATR110" s="73"/>
      <c r="ATS110" s="74"/>
      <c r="ATT110" s="74"/>
      <c r="ATU110" s="62"/>
      <c r="ATV110" s="75"/>
      <c r="ATW110" s="76"/>
      <c r="ATX110" s="216"/>
      <c r="ATY110" s="75"/>
      <c r="ATZ110" s="75"/>
      <c r="AUA110" s="204"/>
      <c r="AUB110" s="205"/>
      <c r="AUC110" s="72"/>
      <c r="AUD110" s="70"/>
      <c r="AUE110" s="73"/>
      <c r="AUF110" s="74"/>
      <c r="AUG110" s="74"/>
      <c r="AUH110" s="62"/>
      <c r="AUI110" s="75"/>
      <c r="AUJ110" s="76"/>
      <c r="AUK110" s="216"/>
      <c r="AUL110" s="75"/>
      <c r="AUM110" s="75"/>
      <c r="AUN110" s="204"/>
      <c r="AUO110" s="205"/>
      <c r="AUP110" s="72"/>
      <c r="AUQ110" s="70"/>
      <c r="AUR110" s="73"/>
      <c r="AUS110" s="74"/>
      <c r="AUT110" s="74"/>
      <c r="AUU110" s="62"/>
      <c r="AUV110" s="75"/>
      <c r="AUW110" s="76"/>
      <c r="AUX110" s="216"/>
      <c r="AUY110" s="75"/>
      <c r="AUZ110" s="75"/>
      <c r="AVA110" s="204"/>
      <c r="AVB110" s="205"/>
      <c r="AVC110" s="72"/>
      <c r="AVD110" s="70"/>
      <c r="AVE110" s="73"/>
      <c r="AVF110" s="74"/>
      <c r="AVG110" s="74"/>
      <c r="AVH110" s="62"/>
      <c r="AVI110" s="75"/>
      <c r="AVJ110" s="76"/>
      <c r="AVK110" s="216"/>
      <c r="AVL110" s="75"/>
      <c r="AVM110" s="75"/>
      <c r="AVN110" s="204"/>
      <c r="AVO110" s="205"/>
      <c r="AVP110" s="72"/>
      <c r="AVQ110" s="70"/>
      <c r="AVR110" s="73"/>
      <c r="AVS110" s="74"/>
      <c r="AVT110" s="74"/>
      <c r="AVU110" s="62"/>
      <c r="AVV110" s="75"/>
      <c r="AVW110" s="76"/>
      <c r="AVX110" s="216"/>
      <c r="AVY110" s="75"/>
      <c r="AVZ110" s="75"/>
      <c r="AWA110" s="204"/>
      <c r="AWB110" s="205"/>
      <c r="AWC110" s="72"/>
      <c r="AWD110" s="70"/>
      <c r="AWE110" s="73"/>
      <c r="AWF110" s="74"/>
      <c r="AWG110" s="74"/>
      <c r="AWH110" s="62"/>
      <c r="AWI110" s="75"/>
      <c r="AWJ110" s="76"/>
      <c r="AWK110" s="216"/>
      <c r="AWL110" s="75"/>
      <c r="AWM110" s="75"/>
      <c r="AWN110" s="204"/>
      <c r="AWO110" s="205"/>
      <c r="AWP110" s="72"/>
      <c r="AWQ110" s="70"/>
      <c r="AWR110" s="73"/>
      <c r="AWS110" s="74"/>
      <c r="AWT110" s="74"/>
      <c r="AWU110" s="62"/>
      <c r="AWV110" s="75"/>
      <c r="AWW110" s="76"/>
      <c r="AWX110" s="216"/>
      <c r="AWY110" s="75"/>
      <c r="AWZ110" s="75"/>
      <c r="AXA110" s="204"/>
      <c r="AXB110" s="205"/>
      <c r="AXC110" s="72"/>
      <c r="AXD110" s="70"/>
      <c r="AXE110" s="73"/>
      <c r="AXF110" s="74"/>
      <c r="AXG110" s="74"/>
      <c r="AXH110" s="62"/>
      <c r="AXI110" s="75"/>
      <c r="AXJ110" s="76"/>
      <c r="AXK110" s="216"/>
      <c r="AXL110" s="75"/>
      <c r="AXM110" s="75"/>
      <c r="AXN110" s="204"/>
      <c r="AXO110" s="205"/>
      <c r="AXP110" s="72"/>
      <c r="AXQ110" s="70"/>
      <c r="AXR110" s="73"/>
      <c r="AXS110" s="74"/>
      <c r="AXT110" s="74"/>
      <c r="AXU110" s="62"/>
      <c r="AXV110" s="75"/>
      <c r="AXW110" s="76"/>
      <c r="AXX110" s="216"/>
      <c r="AXY110" s="75"/>
      <c r="AXZ110" s="75"/>
      <c r="AYA110" s="204"/>
      <c r="AYB110" s="205"/>
      <c r="AYC110" s="72"/>
      <c r="AYD110" s="70"/>
      <c r="AYE110" s="73"/>
      <c r="AYF110" s="74"/>
      <c r="AYG110" s="74"/>
      <c r="AYH110" s="62"/>
      <c r="AYI110" s="75"/>
      <c r="AYJ110" s="76"/>
      <c r="AYK110" s="216"/>
      <c r="AYL110" s="75"/>
      <c r="AYM110" s="75"/>
      <c r="AYN110" s="204"/>
      <c r="AYO110" s="205"/>
      <c r="AYP110" s="72"/>
      <c r="AYQ110" s="70"/>
      <c r="AYR110" s="73"/>
      <c r="AYS110" s="74"/>
      <c r="AYT110" s="74"/>
      <c r="AYU110" s="62"/>
      <c r="AYV110" s="75"/>
      <c r="AYW110" s="76"/>
      <c r="AYX110" s="216"/>
      <c r="AYY110" s="75"/>
      <c r="AYZ110" s="75"/>
      <c r="AZA110" s="204"/>
      <c r="AZB110" s="205"/>
      <c r="AZC110" s="72"/>
      <c r="AZD110" s="70"/>
      <c r="AZE110" s="73"/>
      <c r="AZF110" s="74"/>
      <c r="AZG110" s="74"/>
      <c r="AZH110" s="62"/>
      <c r="AZI110" s="75"/>
      <c r="AZJ110" s="76"/>
      <c r="AZK110" s="216"/>
      <c r="AZL110" s="75"/>
      <c r="AZM110" s="75"/>
      <c r="AZN110" s="204"/>
      <c r="AZO110" s="205"/>
      <c r="AZP110" s="72"/>
      <c r="AZQ110" s="70"/>
      <c r="AZR110" s="73"/>
      <c r="AZS110" s="74"/>
      <c r="AZT110" s="74"/>
      <c r="AZU110" s="62"/>
      <c r="AZV110" s="75"/>
      <c r="AZW110" s="76"/>
      <c r="AZX110" s="216"/>
      <c r="AZY110" s="75"/>
      <c r="AZZ110" s="75"/>
      <c r="BAA110" s="204"/>
      <c r="BAB110" s="205"/>
      <c r="BAC110" s="72"/>
      <c r="BAD110" s="70"/>
      <c r="BAE110" s="73"/>
      <c r="BAF110" s="74"/>
      <c r="BAG110" s="74"/>
      <c r="BAH110" s="62"/>
      <c r="BAI110" s="75"/>
      <c r="BAJ110" s="76"/>
      <c r="BAK110" s="216"/>
      <c r="BAL110" s="75"/>
      <c r="BAM110" s="75"/>
      <c r="BAN110" s="204"/>
      <c r="BAO110" s="205"/>
      <c r="BAP110" s="72"/>
      <c r="BAQ110" s="70"/>
      <c r="BAR110" s="73"/>
      <c r="BAS110" s="74"/>
      <c r="BAT110" s="74"/>
      <c r="BAU110" s="62"/>
      <c r="BAV110" s="75"/>
      <c r="BAW110" s="76"/>
      <c r="BAX110" s="216"/>
      <c r="BAY110" s="75"/>
      <c r="BAZ110" s="75"/>
      <c r="BBA110" s="204"/>
      <c r="BBB110" s="205"/>
      <c r="BBC110" s="72"/>
      <c r="BBD110" s="70"/>
      <c r="BBE110" s="73"/>
      <c r="BBF110" s="74"/>
      <c r="BBG110" s="74"/>
      <c r="BBH110" s="62"/>
      <c r="BBI110" s="75"/>
      <c r="BBJ110" s="76"/>
      <c r="BBK110" s="216"/>
      <c r="BBL110" s="75"/>
      <c r="BBM110" s="75"/>
      <c r="BBN110" s="204"/>
      <c r="BBO110" s="205"/>
      <c r="BBP110" s="72"/>
      <c r="BBQ110" s="70"/>
      <c r="BBR110" s="73"/>
      <c r="BBS110" s="74"/>
      <c r="BBT110" s="74"/>
      <c r="BBU110" s="62"/>
      <c r="BBV110" s="75"/>
      <c r="BBW110" s="76"/>
      <c r="BBX110" s="216"/>
      <c r="BBY110" s="75"/>
      <c r="BBZ110" s="75"/>
      <c r="BCA110" s="204"/>
      <c r="BCB110" s="205"/>
      <c r="BCC110" s="72"/>
      <c r="BCD110" s="70"/>
      <c r="BCE110" s="73"/>
      <c r="BCF110" s="74"/>
      <c r="BCG110" s="74"/>
      <c r="BCH110" s="62"/>
      <c r="BCI110" s="75"/>
      <c r="BCJ110" s="76"/>
      <c r="BCK110" s="216"/>
      <c r="BCL110" s="75"/>
      <c r="BCM110" s="75"/>
      <c r="BCN110" s="204"/>
      <c r="BCO110" s="205"/>
      <c r="BCP110" s="72"/>
      <c r="BCQ110" s="70"/>
      <c r="BCR110" s="73"/>
      <c r="BCS110" s="74"/>
      <c r="BCT110" s="74"/>
      <c r="BCU110" s="62"/>
      <c r="BCV110" s="75"/>
      <c r="BCW110" s="76"/>
      <c r="BCX110" s="216"/>
      <c r="BCY110" s="75"/>
      <c r="BCZ110" s="75"/>
      <c r="BDA110" s="204"/>
      <c r="BDB110" s="205"/>
      <c r="BDC110" s="72"/>
      <c r="BDD110" s="70"/>
      <c r="BDE110" s="73"/>
      <c r="BDF110" s="74"/>
      <c r="BDG110" s="74"/>
      <c r="BDH110" s="62"/>
      <c r="BDI110" s="75"/>
      <c r="BDJ110" s="76"/>
      <c r="BDK110" s="216"/>
      <c r="BDL110" s="75"/>
      <c r="BDM110" s="75"/>
      <c r="BDN110" s="204"/>
      <c r="BDO110" s="205"/>
      <c r="BDP110" s="72"/>
      <c r="BDQ110" s="70"/>
      <c r="BDR110" s="73"/>
      <c r="BDS110" s="74"/>
      <c r="BDT110" s="74"/>
      <c r="BDU110" s="62"/>
      <c r="BDV110" s="75"/>
      <c r="BDW110" s="76"/>
      <c r="BDX110" s="216"/>
      <c r="BDY110" s="75"/>
      <c r="BDZ110" s="75"/>
      <c r="BEA110" s="204"/>
      <c r="BEB110" s="205"/>
      <c r="BEC110" s="72"/>
      <c r="BED110" s="70"/>
      <c r="BEE110" s="73"/>
      <c r="BEF110" s="74"/>
      <c r="BEG110" s="74"/>
      <c r="BEH110" s="62"/>
      <c r="BEI110" s="75"/>
      <c r="BEJ110" s="76"/>
      <c r="BEK110" s="216"/>
      <c r="BEL110" s="75"/>
      <c r="BEM110" s="75"/>
      <c r="BEN110" s="204"/>
      <c r="BEO110" s="205"/>
      <c r="BEP110" s="72"/>
      <c r="BEQ110" s="70"/>
      <c r="BER110" s="73"/>
      <c r="BES110" s="74"/>
      <c r="BET110" s="74"/>
      <c r="BEU110" s="62"/>
      <c r="BEV110" s="75"/>
      <c r="BEW110" s="76"/>
      <c r="BEX110" s="216"/>
      <c r="BEY110" s="75"/>
      <c r="BEZ110" s="75"/>
      <c r="BFA110" s="204"/>
      <c r="BFB110" s="205"/>
      <c r="BFC110" s="72"/>
      <c r="BFD110" s="70"/>
      <c r="BFE110" s="73"/>
      <c r="BFF110" s="74"/>
      <c r="BFG110" s="74"/>
      <c r="BFH110" s="62"/>
      <c r="BFI110" s="75"/>
      <c r="BFJ110" s="76"/>
      <c r="BFK110" s="216"/>
      <c r="BFL110" s="75"/>
      <c r="BFM110" s="75"/>
      <c r="BFN110" s="204"/>
      <c r="BFO110" s="205"/>
      <c r="BFP110" s="72"/>
      <c r="BFQ110" s="70"/>
      <c r="BFR110" s="73"/>
      <c r="BFS110" s="74"/>
      <c r="BFT110" s="74"/>
      <c r="BFU110" s="62"/>
      <c r="BFV110" s="75"/>
      <c r="BFW110" s="76"/>
      <c r="BFX110" s="216"/>
      <c r="BFY110" s="75"/>
      <c r="BFZ110" s="75"/>
      <c r="BGA110" s="204"/>
      <c r="BGB110" s="205"/>
      <c r="BGC110" s="72"/>
      <c r="BGD110" s="70"/>
      <c r="BGE110" s="73"/>
      <c r="BGF110" s="74"/>
      <c r="BGG110" s="74"/>
      <c r="BGH110" s="62"/>
      <c r="BGI110" s="75"/>
      <c r="BGJ110" s="76"/>
      <c r="BGK110" s="216"/>
      <c r="BGL110" s="75"/>
      <c r="BGM110" s="75"/>
      <c r="BGN110" s="204"/>
      <c r="BGO110" s="205"/>
      <c r="BGP110" s="72"/>
      <c r="BGQ110" s="70"/>
      <c r="BGR110" s="73"/>
      <c r="BGS110" s="74"/>
      <c r="BGT110" s="74"/>
      <c r="BGU110" s="62"/>
      <c r="BGV110" s="75"/>
      <c r="BGW110" s="76"/>
      <c r="BGX110" s="216"/>
      <c r="BGY110" s="75"/>
      <c r="BGZ110" s="75"/>
      <c r="BHA110" s="204"/>
      <c r="BHB110" s="205"/>
      <c r="BHC110" s="72"/>
      <c r="BHD110" s="70"/>
      <c r="BHE110" s="73"/>
      <c r="BHF110" s="74"/>
      <c r="BHG110" s="74"/>
      <c r="BHH110" s="62"/>
      <c r="BHI110" s="75"/>
      <c r="BHJ110" s="76"/>
      <c r="BHK110" s="216"/>
      <c r="BHL110" s="75"/>
      <c r="BHM110" s="75"/>
      <c r="BHN110" s="204"/>
      <c r="BHO110" s="205"/>
      <c r="BHP110" s="72"/>
      <c r="BHQ110" s="70"/>
      <c r="BHR110" s="73"/>
      <c r="BHS110" s="74"/>
      <c r="BHT110" s="74"/>
      <c r="BHU110" s="62"/>
      <c r="BHV110" s="75"/>
      <c r="BHW110" s="76"/>
      <c r="BHX110" s="216"/>
      <c r="BHY110" s="75"/>
      <c r="BHZ110" s="75"/>
      <c r="BIA110" s="204"/>
      <c r="BIB110" s="205"/>
      <c r="BIC110" s="72"/>
      <c r="BID110" s="70"/>
      <c r="BIE110" s="73"/>
      <c r="BIF110" s="74"/>
      <c r="BIG110" s="74"/>
      <c r="BIH110" s="62"/>
      <c r="BII110" s="75"/>
      <c r="BIJ110" s="76"/>
      <c r="BIK110" s="216"/>
      <c r="BIL110" s="75"/>
      <c r="BIM110" s="75"/>
      <c r="BIN110" s="204"/>
      <c r="BIO110" s="205"/>
      <c r="BIP110" s="72"/>
      <c r="BIQ110" s="70"/>
      <c r="BIR110" s="73"/>
      <c r="BIS110" s="74"/>
      <c r="BIT110" s="74"/>
      <c r="BIU110" s="62"/>
      <c r="BIV110" s="75"/>
      <c r="BIW110" s="76"/>
      <c r="BIX110" s="216"/>
      <c r="BIY110" s="75"/>
      <c r="BIZ110" s="75"/>
      <c r="BJA110" s="204"/>
      <c r="BJB110" s="205"/>
      <c r="BJC110" s="72"/>
      <c r="BJD110" s="70"/>
      <c r="BJE110" s="73"/>
      <c r="BJF110" s="74"/>
      <c r="BJG110" s="74"/>
      <c r="BJH110" s="62"/>
      <c r="BJI110" s="75"/>
      <c r="BJJ110" s="76"/>
      <c r="BJK110" s="216"/>
      <c r="BJL110" s="75"/>
      <c r="BJM110" s="75"/>
      <c r="BJN110" s="204"/>
      <c r="BJO110" s="205"/>
      <c r="BJP110" s="72"/>
      <c r="BJQ110" s="70"/>
      <c r="BJR110" s="73"/>
      <c r="BJS110" s="74"/>
      <c r="BJT110" s="74"/>
      <c r="BJU110" s="62"/>
      <c r="BJV110" s="75"/>
      <c r="BJW110" s="76"/>
      <c r="BJX110" s="216"/>
      <c r="BJY110" s="75"/>
      <c r="BJZ110" s="75"/>
      <c r="BKA110" s="204"/>
      <c r="BKB110" s="205"/>
      <c r="BKC110" s="72"/>
      <c r="BKD110" s="70"/>
      <c r="BKE110" s="73"/>
      <c r="BKF110" s="74"/>
      <c r="BKG110" s="74"/>
      <c r="BKH110" s="62"/>
      <c r="BKI110" s="75"/>
      <c r="BKJ110" s="76"/>
      <c r="BKK110" s="216"/>
      <c r="BKL110" s="75"/>
      <c r="BKM110" s="75"/>
      <c r="BKN110" s="204"/>
      <c r="BKO110" s="205"/>
      <c r="BKP110" s="72"/>
      <c r="BKQ110" s="70"/>
      <c r="BKR110" s="73"/>
      <c r="BKS110" s="74"/>
      <c r="BKT110" s="74"/>
      <c r="BKU110" s="62"/>
      <c r="BKV110" s="75"/>
      <c r="BKW110" s="76"/>
      <c r="BKX110" s="216"/>
      <c r="BKY110" s="75"/>
      <c r="BKZ110" s="75"/>
      <c r="BLA110" s="204"/>
      <c r="BLB110" s="205"/>
      <c r="BLC110" s="72"/>
      <c r="BLD110" s="70"/>
      <c r="BLE110" s="73"/>
      <c r="BLF110" s="74"/>
      <c r="BLG110" s="74"/>
      <c r="BLH110" s="62"/>
      <c r="BLI110" s="75"/>
      <c r="BLJ110" s="76"/>
      <c r="BLK110" s="216"/>
      <c r="BLL110" s="75"/>
      <c r="BLM110" s="75"/>
      <c r="BLN110" s="204"/>
      <c r="BLO110" s="205"/>
      <c r="BLP110" s="72"/>
      <c r="BLQ110" s="70"/>
      <c r="BLR110" s="73"/>
      <c r="BLS110" s="74"/>
      <c r="BLT110" s="74"/>
      <c r="BLU110" s="62"/>
      <c r="BLV110" s="75"/>
      <c r="BLW110" s="76"/>
      <c r="BLX110" s="216"/>
      <c r="BLY110" s="75"/>
      <c r="BLZ110" s="75"/>
      <c r="BMA110" s="204"/>
      <c r="BMB110" s="205"/>
      <c r="BMC110" s="72"/>
      <c r="BMD110" s="70"/>
      <c r="BME110" s="73"/>
      <c r="BMF110" s="74"/>
      <c r="BMG110" s="74"/>
      <c r="BMH110" s="62"/>
      <c r="BMI110" s="75"/>
      <c r="BMJ110" s="76"/>
      <c r="BMK110" s="216"/>
      <c r="BML110" s="75"/>
      <c r="BMM110" s="75"/>
      <c r="BMN110" s="204"/>
      <c r="BMO110" s="205"/>
      <c r="BMP110" s="72"/>
      <c r="BMQ110" s="70"/>
      <c r="BMR110" s="73"/>
      <c r="BMS110" s="74"/>
      <c r="BMT110" s="74"/>
      <c r="BMU110" s="62"/>
      <c r="BMV110" s="75"/>
      <c r="BMW110" s="76"/>
      <c r="BMX110" s="216"/>
      <c r="BMY110" s="75"/>
      <c r="BMZ110" s="75"/>
      <c r="BNA110" s="204"/>
      <c r="BNB110" s="205"/>
      <c r="BNC110" s="72"/>
      <c r="BND110" s="70"/>
      <c r="BNE110" s="73"/>
      <c r="BNF110" s="74"/>
      <c r="BNG110" s="74"/>
      <c r="BNH110" s="62"/>
      <c r="BNI110" s="75"/>
      <c r="BNJ110" s="76"/>
      <c r="BNK110" s="216"/>
      <c r="BNL110" s="75"/>
      <c r="BNM110" s="75"/>
      <c r="BNN110" s="204"/>
      <c r="BNO110" s="205"/>
      <c r="BNP110" s="72"/>
      <c r="BNQ110" s="70"/>
      <c r="BNR110" s="73"/>
      <c r="BNS110" s="74"/>
      <c r="BNT110" s="74"/>
      <c r="BNU110" s="62"/>
      <c r="BNV110" s="75"/>
      <c r="BNW110" s="76"/>
      <c r="BNX110" s="216"/>
      <c r="BNY110" s="75"/>
      <c r="BNZ110" s="75"/>
      <c r="BOA110" s="204"/>
      <c r="BOB110" s="205"/>
      <c r="BOC110" s="72"/>
      <c r="BOD110" s="70"/>
      <c r="BOE110" s="73"/>
      <c r="BOF110" s="74"/>
      <c r="BOG110" s="74"/>
      <c r="BOH110" s="62"/>
      <c r="BOI110" s="75"/>
      <c r="BOJ110" s="76"/>
      <c r="BOK110" s="216"/>
      <c r="BOL110" s="75"/>
      <c r="BOM110" s="75"/>
      <c r="BON110" s="204"/>
      <c r="BOO110" s="205"/>
      <c r="BOP110" s="72"/>
      <c r="BOQ110" s="70"/>
      <c r="BOR110" s="73"/>
      <c r="BOS110" s="74"/>
      <c r="BOT110" s="74"/>
      <c r="BOU110" s="62"/>
      <c r="BOV110" s="75"/>
      <c r="BOW110" s="76"/>
      <c r="BOX110" s="216"/>
      <c r="BOY110" s="75"/>
      <c r="BOZ110" s="75"/>
      <c r="BPA110" s="204"/>
      <c r="BPB110" s="205"/>
      <c r="BPC110" s="72"/>
      <c r="BPD110" s="70"/>
      <c r="BPE110" s="73"/>
      <c r="BPF110" s="74"/>
      <c r="BPG110" s="74"/>
      <c r="BPH110" s="62"/>
      <c r="BPI110" s="75"/>
      <c r="BPJ110" s="76"/>
      <c r="BPK110" s="216"/>
      <c r="BPL110" s="75"/>
      <c r="BPM110" s="75"/>
      <c r="BPN110" s="204"/>
      <c r="BPO110" s="205"/>
      <c r="BPP110" s="72"/>
      <c r="BPQ110" s="70"/>
      <c r="BPR110" s="73"/>
      <c r="BPS110" s="74"/>
      <c r="BPT110" s="74"/>
      <c r="BPU110" s="62"/>
      <c r="BPV110" s="75"/>
      <c r="BPW110" s="76"/>
      <c r="BPX110" s="216"/>
      <c r="BPY110" s="75"/>
      <c r="BPZ110" s="75"/>
      <c r="BQA110" s="204"/>
      <c r="BQB110" s="205"/>
      <c r="BQC110" s="72"/>
      <c r="BQD110" s="70"/>
      <c r="BQE110" s="73"/>
      <c r="BQF110" s="74"/>
      <c r="BQG110" s="74"/>
      <c r="BQH110" s="62"/>
      <c r="BQI110" s="75"/>
      <c r="BQJ110" s="76"/>
      <c r="BQK110" s="216"/>
      <c r="BQL110" s="75"/>
      <c r="BQM110" s="75"/>
      <c r="BQN110" s="204"/>
      <c r="BQO110" s="205"/>
      <c r="BQP110" s="72"/>
      <c r="BQQ110" s="70"/>
      <c r="BQR110" s="73"/>
      <c r="BQS110" s="74"/>
      <c r="BQT110" s="74"/>
      <c r="BQU110" s="62"/>
      <c r="BQV110" s="75"/>
      <c r="BQW110" s="76"/>
      <c r="BQX110" s="216"/>
      <c r="BQY110" s="75"/>
      <c r="BQZ110" s="75"/>
      <c r="BRA110" s="204"/>
      <c r="BRB110" s="205"/>
      <c r="BRC110" s="72"/>
      <c r="BRD110" s="70"/>
      <c r="BRE110" s="73"/>
      <c r="BRF110" s="74"/>
      <c r="BRG110" s="74"/>
      <c r="BRH110" s="62"/>
      <c r="BRI110" s="75"/>
      <c r="BRJ110" s="76"/>
      <c r="BRK110" s="216"/>
      <c r="BRL110" s="75"/>
      <c r="BRM110" s="75"/>
      <c r="BRN110" s="204"/>
      <c r="BRO110" s="205"/>
      <c r="BRP110" s="72"/>
      <c r="BRQ110" s="70"/>
      <c r="BRR110" s="73"/>
      <c r="BRS110" s="74"/>
      <c r="BRT110" s="74"/>
      <c r="BRU110" s="62"/>
      <c r="BRV110" s="75"/>
      <c r="BRW110" s="76"/>
      <c r="BRX110" s="216"/>
      <c r="BRY110" s="75"/>
      <c r="BRZ110" s="75"/>
      <c r="BSA110" s="204"/>
      <c r="BSB110" s="205"/>
      <c r="BSC110" s="72"/>
      <c r="BSD110" s="70"/>
      <c r="BSE110" s="73"/>
      <c r="BSF110" s="74"/>
      <c r="BSG110" s="74"/>
      <c r="BSH110" s="62"/>
      <c r="BSI110" s="75"/>
      <c r="BSJ110" s="76"/>
      <c r="BSK110" s="216"/>
      <c r="BSL110" s="75"/>
      <c r="BSM110" s="75"/>
      <c r="BSN110" s="204"/>
      <c r="BSO110" s="205"/>
      <c r="BSP110" s="72"/>
      <c r="BSQ110" s="70"/>
      <c r="BSR110" s="73"/>
      <c r="BSS110" s="74"/>
      <c r="BST110" s="74"/>
      <c r="BSU110" s="62"/>
      <c r="BSV110" s="75"/>
      <c r="BSW110" s="76"/>
      <c r="BSX110" s="216"/>
      <c r="BSY110" s="75"/>
      <c r="BSZ110" s="75"/>
      <c r="BTA110" s="204"/>
      <c r="BTB110" s="205"/>
      <c r="BTC110" s="72"/>
      <c r="BTD110" s="70"/>
      <c r="BTE110" s="73"/>
      <c r="BTF110" s="74"/>
      <c r="BTG110" s="74"/>
      <c r="BTH110" s="62"/>
      <c r="BTI110" s="75"/>
      <c r="BTJ110" s="76"/>
      <c r="BTK110" s="216"/>
      <c r="BTL110" s="75"/>
      <c r="BTM110" s="75"/>
      <c r="BTN110" s="204"/>
      <c r="BTO110" s="205"/>
      <c r="BTP110" s="72"/>
      <c r="BTQ110" s="70"/>
      <c r="BTR110" s="73"/>
      <c r="BTS110" s="74"/>
      <c r="BTT110" s="74"/>
      <c r="BTU110" s="62"/>
      <c r="BTV110" s="75"/>
      <c r="BTW110" s="76"/>
      <c r="BTX110" s="216"/>
      <c r="BTY110" s="75"/>
      <c r="BTZ110" s="75"/>
      <c r="BUA110" s="204"/>
      <c r="BUB110" s="205"/>
      <c r="BUC110" s="72"/>
      <c r="BUD110" s="70"/>
      <c r="BUE110" s="73"/>
      <c r="BUF110" s="74"/>
      <c r="BUG110" s="74"/>
      <c r="BUH110" s="62"/>
      <c r="BUI110" s="75"/>
      <c r="BUJ110" s="76"/>
      <c r="BUK110" s="216"/>
      <c r="BUL110" s="75"/>
      <c r="BUM110" s="75"/>
      <c r="BUN110" s="204"/>
      <c r="BUO110" s="205"/>
      <c r="BUP110" s="72"/>
      <c r="BUQ110" s="70"/>
      <c r="BUR110" s="73"/>
      <c r="BUS110" s="74"/>
      <c r="BUT110" s="74"/>
      <c r="BUU110" s="62"/>
      <c r="BUV110" s="75"/>
      <c r="BUW110" s="76"/>
      <c r="BUX110" s="216"/>
      <c r="BUY110" s="75"/>
      <c r="BUZ110" s="75"/>
      <c r="BVA110" s="204"/>
      <c r="BVB110" s="205"/>
      <c r="BVC110" s="72"/>
      <c r="BVD110" s="70"/>
      <c r="BVE110" s="73"/>
      <c r="BVF110" s="74"/>
      <c r="BVG110" s="74"/>
      <c r="BVH110" s="62"/>
      <c r="BVI110" s="75"/>
      <c r="BVJ110" s="76"/>
      <c r="BVK110" s="216"/>
      <c r="BVL110" s="75"/>
      <c r="BVM110" s="75"/>
      <c r="BVN110" s="204"/>
      <c r="BVO110" s="205"/>
      <c r="BVP110" s="72"/>
      <c r="BVQ110" s="70"/>
      <c r="BVR110" s="73"/>
      <c r="BVS110" s="74"/>
      <c r="BVT110" s="74"/>
      <c r="BVU110" s="62"/>
      <c r="BVV110" s="75"/>
      <c r="BVW110" s="76"/>
      <c r="BVX110" s="216"/>
      <c r="BVY110" s="75"/>
      <c r="BVZ110" s="75"/>
      <c r="BWA110" s="204"/>
      <c r="BWB110" s="205"/>
      <c r="BWC110" s="72"/>
      <c r="BWD110" s="70"/>
      <c r="BWE110" s="73"/>
      <c r="BWF110" s="74"/>
      <c r="BWG110" s="74"/>
      <c r="BWH110" s="62"/>
      <c r="BWI110" s="75"/>
      <c r="BWJ110" s="76"/>
      <c r="BWK110" s="216"/>
      <c r="BWL110" s="75"/>
      <c r="BWM110" s="75"/>
      <c r="BWN110" s="204"/>
      <c r="BWO110" s="205"/>
      <c r="BWP110" s="72"/>
      <c r="BWQ110" s="70"/>
      <c r="BWR110" s="73"/>
      <c r="BWS110" s="74"/>
      <c r="BWT110" s="74"/>
      <c r="BWU110" s="62"/>
      <c r="BWV110" s="75"/>
      <c r="BWW110" s="76"/>
      <c r="BWX110" s="216"/>
      <c r="BWY110" s="75"/>
      <c r="BWZ110" s="75"/>
      <c r="BXA110" s="204"/>
      <c r="BXB110" s="205"/>
      <c r="BXC110" s="72"/>
      <c r="BXD110" s="70"/>
      <c r="BXE110" s="73"/>
      <c r="BXF110" s="74"/>
      <c r="BXG110" s="74"/>
      <c r="BXH110" s="62"/>
      <c r="BXI110" s="75"/>
      <c r="BXJ110" s="76"/>
      <c r="BXK110" s="216"/>
      <c r="BXL110" s="75"/>
      <c r="BXM110" s="75"/>
      <c r="BXN110" s="204"/>
      <c r="BXO110" s="205"/>
      <c r="BXP110" s="72"/>
      <c r="BXQ110" s="70"/>
      <c r="BXR110" s="73"/>
      <c r="BXS110" s="74"/>
      <c r="BXT110" s="74"/>
      <c r="BXU110" s="62"/>
      <c r="BXV110" s="75"/>
      <c r="BXW110" s="76"/>
      <c r="BXX110" s="216"/>
      <c r="BXY110" s="75"/>
      <c r="BXZ110" s="75"/>
      <c r="BYA110" s="204"/>
      <c r="BYB110" s="205"/>
      <c r="BYC110" s="72"/>
      <c r="BYD110" s="70"/>
      <c r="BYE110" s="73"/>
      <c r="BYF110" s="74"/>
      <c r="BYG110" s="74"/>
      <c r="BYH110" s="62"/>
      <c r="BYI110" s="75"/>
      <c r="BYJ110" s="76"/>
      <c r="BYK110" s="216"/>
      <c r="BYL110" s="75"/>
      <c r="BYM110" s="75"/>
      <c r="BYN110" s="204"/>
      <c r="BYO110" s="205"/>
      <c r="BYP110" s="72"/>
      <c r="BYQ110" s="70"/>
      <c r="BYR110" s="73"/>
      <c r="BYS110" s="74"/>
      <c r="BYT110" s="74"/>
      <c r="BYU110" s="62"/>
      <c r="BYV110" s="75"/>
      <c r="BYW110" s="76"/>
      <c r="BYX110" s="216"/>
      <c r="BYY110" s="75"/>
      <c r="BYZ110" s="75"/>
      <c r="BZA110" s="204"/>
      <c r="BZB110" s="205"/>
      <c r="BZC110" s="72"/>
      <c r="BZD110" s="70"/>
      <c r="BZE110" s="73"/>
      <c r="BZF110" s="74"/>
      <c r="BZG110" s="74"/>
      <c r="BZH110" s="62"/>
      <c r="BZI110" s="75"/>
      <c r="BZJ110" s="76"/>
      <c r="BZK110" s="216"/>
      <c r="BZL110" s="75"/>
      <c r="BZM110" s="75"/>
      <c r="BZN110" s="204"/>
      <c r="BZO110" s="205"/>
      <c r="BZP110" s="72"/>
      <c r="BZQ110" s="70"/>
      <c r="BZR110" s="73"/>
      <c r="BZS110" s="74"/>
      <c r="BZT110" s="74"/>
      <c r="BZU110" s="62"/>
      <c r="BZV110" s="75"/>
      <c r="BZW110" s="76"/>
      <c r="BZX110" s="216"/>
      <c r="BZY110" s="75"/>
      <c r="BZZ110" s="75"/>
      <c r="CAA110" s="204"/>
      <c r="CAB110" s="205"/>
      <c r="CAC110" s="72"/>
      <c r="CAD110" s="70"/>
      <c r="CAE110" s="73"/>
      <c r="CAF110" s="74"/>
      <c r="CAG110" s="74"/>
      <c r="CAH110" s="62"/>
      <c r="CAI110" s="75"/>
      <c r="CAJ110" s="76"/>
      <c r="CAK110" s="216"/>
      <c r="CAL110" s="75"/>
      <c r="CAM110" s="75"/>
      <c r="CAN110" s="204"/>
      <c r="CAO110" s="205"/>
      <c r="CAP110" s="72"/>
      <c r="CAQ110" s="70"/>
      <c r="CAR110" s="73"/>
      <c r="CAS110" s="74"/>
      <c r="CAT110" s="74"/>
      <c r="CAU110" s="62"/>
      <c r="CAV110" s="75"/>
      <c r="CAW110" s="76"/>
      <c r="CAX110" s="216"/>
      <c r="CAY110" s="75"/>
      <c r="CAZ110" s="75"/>
      <c r="CBA110" s="204"/>
      <c r="CBB110" s="205"/>
      <c r="CBC110" s="72"/>
      <c r="CBD110" s="70"/>
      <c r="CBE110" s="73"/>
      <c r="CBF110" s="74"/>
      <c r="CBG110" s="74"/>
      <c r="CBH110" s="62"/>
      <c r="CBI110" s="75"/>
      <c r="CBJ110" s="76"/>
      <c r="CBK110" s="216"/>
      <c r="CBL110" s="75"/>
      <c r="CBM110" s="75"/>
      <c r="CBN110" s="204"/>
      <c r="CBO110" s="205"/>
      <c r="CBP110" s="72"/>
      <c r="CBQ110" s="70"/>
      <c r="CBR110" s="73"/>
      <c r="CBS110" s="74"/>
      <c r="CBT110" s="74"/>
      <c r="CBU110" s="62"/>
      <c r="CBV110" s="75"/>
      <c r="CBW110" s="76"/>
      <c r="CBX110" s="216"/>
      <c r="CBY110" s="75"/>
      <c r="CBZ110" s="75"/>
      <c r="CCA110" s="204"/>
      <c r="CCB110" s="205"/>
      <c r="CCC110" s="72"/>
      <c r="CCD110" s="70"/>
      <c r="CCE110" s="73"/>
      <c r="CCF110" s="74"/>
      <c r="CCG110" s="74"/>
      <c r="CCH110" s="62"/>
      <c r="CCI110" s="75"/>
      <c r="CCJ110" s="76"/>
      <c r="CCK110" s="216"/>
      <c r="CCL110" s="75"/>
      <c r="CCM110" s="75"/>
      <c r="CCN110" s="204"/>
      <c r="CCO110" s="205"/>
      <c r="CCP110" s="72"/>
      <c r="CCQ110" s="70"/>
      <c r="CCR110" s="73"/>
      <c r="CCS110" s="74"/>
      <c r="CCT110" s="74"/>
      <c r="CCU110" s="62"/>
      <c r="CCV110" s="75"/>
      <c r="CCW110" s="76"/>
      <c r="CCX110" s="216"/>
      <c r="CCY110" s="75"/>
      <c r="CCZ110" s="75"/>
      <c r="CDA110" s="204"/>
      <c r="CDB110" s="205"/>
      <c r="CDC110" s="72"/>
      <c r="CDD110" s="70"/>
      <c r="CDE110" s="73"/>
      <c r="CDF110" s="74"/>
      <c r="CDG110" s="74"/>
      <c r="CDH110" s="62"/>
      <c r="CDI110" s="75"/>
      <c r="CDJ110" s="76"/>
      <c r="CDK110" s="216"/>
      <c r="CDL110" s="75"/>
      <c r="CDM110" s="75"/>
      <c r="CDN110" s="204"/>
      <c r="CDO110" s="205"/>
      <c r="CDP110" s="72"/>
      <c r="CDQ110" s="70"/>
      <c r="CDR110" s="73"/>
      <c r="CDS110" s="74"/>
      <c r="CDT110" s="74"/>
      <c r="CDU110" s="62"/>
      <c r="CDV110" s="75"/>
      <c r="CDW110" s="76"/>
      <c r="CDX110" s="216"/>
      <c r="CDY110" s="75"/>
      <c r="CDZ110" s="75"/>
      <c r="CEA110" s="204"/>
      <c r="CEB110" s="205"/>
      <c r="CEC110" s="72"/>
      <c r="CED110" s="70"/>
      <c r="CEE110" s="73"/>
      <c r="CEF110" s="74"/>
      <c r="CEG110" s="74"/>
      <c r="CEH110" s="62"/>
      <c r="CEI110" s="75"/>
      <c r="CEJ110" s="76"/>
      <c r="CEK110" s="216"/>
      <c r="CEL110" s="75"/>
      <c r="CEM110" s="75"/>
      <c r="CEN110" s="204"/>
      <c r="CEO110" s="205"/>
      <c r="CEP110" s="72"/>
      <c r="CEQ110" s="70"/>
      <c r="CER110" s="73"/>
      <c r="CES110" s="74"/>
      <c r="CET110" s="74"/>
      <c r="CEU110" s="62"/>
      <c r="CEV110" s="75"/>
      <c r="CEW110" s="76"/>
      <c r="CEX110" s="216"/>
      <c r="CEY110" s="75"/>
      <c r="CEZ110" s="75"/>
      <c r="CFA110" s="204"/>
      <c r="CFB110" s="205"/>
      <c r="CFC110" s="72"/>
      <c r="CFD110" s="70"/>
      <c r="CFE110" s="73"/>
      <c r="CFF110" s="74"/>
      <c r="CFG110" s="74"/>
      <c r="CFH110" s="62"/>
      <c r="CFI110" s="75"/>
      <c r="CFJ110" s="76"/>
      <c r="CFK110" s="216"/>
      <c r="CFL110" s="75"/>
      <c r="CFM110" s="75"/>
      <c r="CFN110" s="204"/>
      <c r="CFO110" s="205"/>
      <c r="CFP110" s="72"/>
      <c r="CFQ110" s="70"/>
      <c r="CFR110" s="73"/>
      <c r="CFS110" s="74"/>
      <c r="CFT110" s="74"/>
      <c r="CFU110" s="62"/>
      <c r="CFV110" s="75"/>
      <c r="CFW110" s="76"/>
      <c r="CFX110" s="216"/>
      <c r="CFY110" s="75"/>
      <c r="CFZ110" s="75"/>
      <c r="CGA110" s="204"/>
      <c r="CGB110" s="205"/>
      <c r="CGC110" s="72"/>
      <c r="CGD110" s="70"/>
      <c r="CGE110" s="73"/>
      <c r="CGF110" s="74"/>
      <c r="CGG110" s="74"/>
      <c r="CGH110" s="62"/>
      <c r="CGI110" s="75"/>
      <c r="CGJ110" s="76"/>
      <c r="CGK110" s="216"/>
      <c r="CGL110" s="75"/>
      <c r="CGM110" s="75"/>
      <c r="CGN110" s="204"/>
      <c r="CGO110" s="205"/>
      <c r="CGP110" s="72"/>
      <c r="CGQ110" s="70"/>
      <c r="CGR110" s="73"/>
      <c r="CGS110" s="74"/>
      <c r="CGT110" s="74"/>
      <c r="CGU110" s="62"/>
      <c r="CGV110" s="75"/>
      <c r="CGW110" s="76"/>
      <c r="CGX110" s="216"/>
      <c r="CGY110" s="75"/>
      <c r="CGZ110" s="75"/>
      <c r="CHA110" s="204"/>
      <c r="CHB110" s="205"/>
      <c r="CHC110" s="72"/>
      <c r="CHD110" s="70"/>
      <c r="CHE110" s="73"/>
      <c r="CHF110" s="74"/>
      <c r="CHG110" s="74"/>
      <c r="CHH110" s="62"/>
      <c r="CHI110" s="75"/>
      <c r="CHJ110" s="76"/>
      <c r="CHK110" s="216"/>
      <c r="CHL110" s="75"/>
      <c r="CHM110" s="75"/>
      <c r="CHN110" s="204"/>
      <c r="CHO110" s="205"/>
      <c r="CHP110" s="72"/>
      <c r="CHQ110" s="70"/>
      <c r="CHR110" s="73"/>
      <c r="CHS110" s="74"/>
      <c r="CHT110" s="74"/>
      <c r="CHU110" s="62"/>
      <c r="CHV110" s="75"/>
      <c r="CHW110" s="76"/>
      <c r="CHX110" s="216"/>
      <c r="CHY110" s="75"/>
      <c r="CHZ110" s="75"/>
      <c r="CIA110" s="204"/>
      <c r="CIB110" s="205"/>
      <c r="CIC110" s="72"/>
      <c r="CID110" s="70"/>
      <c r="CIE110" s="73"/>
      <c r="CIF110" s="74"/>
      <c r="CIG110" s="74"/>
      <c r="CIH110" s="62"/>
      <c r="CII110" s="75"/>
      <c r="CIJ110" s="76"/>
      <c r="CIK110" s="216"/>
      <c r="CIL110" s="75"/>
      <c r="CIM110" s="75"/>
      <c r="CIN110" s="204"/>
      <c r="CIO110" s="205"/>
      <c r="CIP110" s="72"/>
      <c r="CIQ110" s="70"/>
      <c r="CIR110" s="73"/>
      <c r="CIS110" s="74"/>
      <c r="CIT110" s="74"/>
      <c r="CIU110" s="62"/>
      <c r="CIV110" s="75"/>
      <c r="CIW110" s="76"/>
      <c r="CIX110" s="216"/>
      <c r="CIY110" s="75"/>
      <c r="CIZ110" s="75"/>
      <c r="CJA110" s="204"/>
      <c r="CJB110" s="205"/>
      <c r="CJC110" s="72"/>
      <c r="CJD110" s="70"/>
      <c r="CJE110" s="73"/>
      <c r="CJF110" s="74"/>
      <c r="CJG110" s="74"/>
      <c r="CJH110" s="62"/>
      <c r="CJI110" s="75"/>
      <c r="CJJ110" s="76"/>
      <c r="CJK110" s="216"/>
      <c r="CJL110" s="75"/>
      <c r="CJM110" s="75"/>
      <c r="CJN110" s="204"/>
      <c r="CJO110" s="205"/>
      <c r="CJP110" s="72"/>
      <c r="CJQ110" s="70"/>
      <c r="CJR110" s="73"/>
      <c r="CJS110" s="74"/>
      <c r="CJT110" s="74"/>
      <c r="CJU110" s="62"/>
      <c r="CJV110" s="75"/>
      <c r="CJW110" s="76"/>
      <c r="CJX110" s="216"/>
      <c r="CJY110" s="75"/>
      <c r="CJZ110" s="75"/>
      <c r="CKA110" s="204"/>
      <c r="CKB110" s="205"/>
      <c r="CKC110" s="72"/>
      <c r="CKD110" s="70"/>
      <c r="CKE110" s="73"/>
      <c r="CKF110" s="74"/>
      <c r="CKG110" s="74"/>
      <c r="CKH110" s="62"/>
      <c r="CKI110" s="75"/>
      <c r="CKJ110" s="76"/>
      <c r="CKK110" s="216"/>
      <c r="CKL110" s="75"/>
      <c r="CKM110" s="75"/>
      <c r="CKN110" s="204"/>
      <c r="CKO110" s="205"/>
      <c r="CKP110" s="72"/>
      <c r="CKQ110" s="70"/>
      <c r="CKR110" s="73"/>
      <c r="CKS110" s="74"/>
      <c r="CKT110" s="74"/>
      <c r="CKU110" s="62"/>
      <c r="CKV110" s="75"/>
      <c r="CKW110" s="76"/>
      <c r="CKX110" s="216"/>
      <c r="CKY110" s="75"/>
      <c r="CKZ110" s="75"/>
      <c r="CLA110" s="204"/>
      <c r="CLB110" s="205"/>
      <c r="CLC110" s="72"/>
      <c r="CLD110" s="70"/>
      <c r="CLE110" s="73"/>
      <c r="CLF110" s="74"/>
      <c r="CLG110" s="74"/>
      <c r="CLH110" s="62"/>
      <c r="CLI110" s="75"/>
      <c r="CLJ110" s="76"/>
      <c r="CLK110" s="216"/>
      <c r="CLL110" s="75"/>
      <c r="CLM110" s="75"/>
      <c r="CLN110" s="204"/>
      <c r="CLO110" s="205"/>
      <c r="CLP110" s="72"/>
      <c r="CLQ110" s="70"/>
      <c r="CLR110" s="73"/>
      <c r="CLS110" s="74"/>
      <c r="CLT110" s="74"/>
      <c r="CLU110" s="62"/>
      <c r="CLV110" s="75"/>
      <c r="CLW110" s="76"/>
      <c r="CLX110" s="216"/>
      <c r="CLY110" s="75"/>
      <c r="CLZ110" s="75"/>
      <c r="CMA110" s="204"/>
      <c r="CMB110" s="205"/>
      <c r="CMC110" s="72"/>
      <c r="CMD110" s="70"/>
      <c r="CME110" s="73"/>
      <c r="CMF110" s="74"/>
      <c r="CMG110" s="74"/>
      <c r="CMH110" s="62"/>
      <c r="CMI110" s="75"/>
      <c r="CMJ110" s="76"/>
      <c r="CMK110" s="216"/>
      <c r="CML110" s="75"/>
      <c r="CMM110" s="75"/>
      <c r="CMN110" s="204"/>
      <c r="CMO110" s="205"/>
      <c r="CMP110" s="72"/>
      <c r="CMQ110" s="70"/>
      <c r="CMR110" s="73"/>
      <c r="CMS110" s="74"/>
      <c r="CMT110" s="74"/>
      <c r="CMU110" s="62"/>
      <c r="CMV110" s="75"/>
      <c r="CMW110" s="76"/>
      <c r="CMX110" s="216"/>
      <c r="CMY110" s="75"/>
      <c r="CMZ110" s="75"/>
      <c r="CNA110" s="204"/>
      <c r="CNB110" s="205"/>
      <c r="CNC110" s="72"/>
      <c r="CND110" s="70"/>
      <c r="CNE110" s="73"/>
      <c r="CNF110" s="74"/>
      <c r="CNG110" s="74"/>
      <c r="CNH110" s="62"/>
      <c r="CNI110" s="75"/>
      <c r="CNJ110" s="76"/>
      <c r="CNK110" s="216"/>
      <c r="CNL110" s="75"/>
      <c r="CNM110" s="75"/>
      <c r="CNN110" s="204"/>
      <c r="CNO110" s="205"/>
      <c r="CNP110" s="72"/>
      <c r="CNQ110" s="70"/>
      <c r="CNR110" s="73"/>
      <c r="CNS110" s="74"/>
      <c r="CNT110" s="74"/>
      <c r="CNU110" s="62"/>
      <c r="CNV110" s="75"/>
      <c r="CNW110" s="76"/>
      <c r="CNX110" s="216"/>
      <c r="CNY110" s="75"/>
      <c r="CNZ110" s="75"/>
      <c r="COA110" s="204"/>
      <c r="COB110" s="205"/>
      <c r="COC110" s="72"/>
      <c r="COD110" s="70"/>
      <c r="COE110" s="73"/>
      <c r="COF110" s="74"/>
      <c r="COG110" s="74"/>
      <c r="COH110" s="62"/>
      <c r="COI110" s="75"/>
      <c r="COJ110" s="76"/>
      <c r="COK110" s="216"/>
      <c r="COL110" s="75"/>
      <c r="COM110" s="75"/>
      <c r="CON110" s="204"/>
      <c r="COO110" s="205"/>
      <c r="COP110" s="72"/>
      <c r="COQ110" s="70"/>
      <c r="COR110" s="73"/>
      <c r="COS110" s="74"/>
      <c r="COT110" s="74"/>
      <c r="COU110" s="62"/>
      <c r="COV110" s="75"/>
      <c r="COW110" s="76"/>
      <c r="COX110" s="216"/>
      <c r="COY110" s="75"/>
      <c r="COZ110" s="75"/>
      <c r="CPA110" s="204"/>
      <c r="CPB110" s="205"/>
      <c r="CPC110" s="72"/>
      <c r="CPD110" s="70"/>
      <c r="CPE110" s="73"/>
      <c r="CPF110" s="74"/>
      <c r="CPG110" s="74"/>
      <c r="CPH110" s="62"/>
      <c r="CPI110" s="75"/>
      <c r="CPJ110" s="76"/>
      <c r="CPK110" s="216"/>
      <c r="CPL110" s="75"/>
      <c r="CPM110" s="75"/>
      <c r="CPN110" s="204"/>
      <c r="CPO110" s="205"/>
      <c r="CPP110" s="72"/>
      <c r="CPQ110" s="70"/>
      <c r="CPR110" s="73"/>
      <c r="CPS110" s="74"/>
      <c r="CPT110" s="74"/>
      <c r="CPU110" s="62"/>
      <c r="CPV110" s="75"/>
      <c r="CPW110" s="76"/>
      <c r="CPX110" s="216"/>
      <c r="CPY110" s="75"/>
      <c r="CPZ110" s="75"/>
      <c r="CQA110" s="204"/>
      <c r="CQB110" s="205"/>
      <c r="CQC110" s="72"/>
      <c r="CQD110" s="70"/>
      <c r="CQE110" s="73"/>
      <c r="CQF110" s="74"/>
      <c r="CQG110" s="74"/>
      <c r="CQH110" s="62"/>
      <c r="CQI110" s="75"/>
      <c r="CQJ110" s="76"/>
      <c r="CQK110" s="216"/>
      <c r="CQL110" s="75"/>
      <c r="CQM110" s="75"/>
      <c r="CQN110" s="204"/>
      <c r="CQO110" s="205"/>
      <c r="CQP110" s="72"/>
      <c r="CQQ110" s="70"/>
      <c r="CQR110" s="73"/>
      <c r="CQS110" s="74"/>
      <c r="CQT110" s="74"/>
      <c r="CQU110" s="62"/>
      <c r="CQV110" s="75"/>
      <c r="CQW110" s="76"/>
      <c r="CQX110" s="216"/>
      <c r="CQY110" s="75"/>
      <c r="CQZ110" s="75"/>
      <c r="CRA110" s="204"/>
      <c r="CRB110" s="205"/>
      <c r="CRC110" s="72"/>
      <c r="CRD110" s="70"/>
      <c r="CRE110" s="73"/>
      <c r="CRF110" s="74"/>
      <c r="CRG110" s="74"/>
      <c r="CRH110" s="62"/>
      <c r="CRI110" s="75"/>
      <c r="CRJ110" s="76"/>
      <c r="CRK110" s="216"/>
      <c r="CRL110" s="75"/>
      <c r="CRM110" s="75"/>
      <c r="CRN110" s="204"/>
      <c r="CRO110" s="205"/>
      <c r="CRP110" s="72"/>
      <c r="CRQ110" s="70"/>
      <c r="CRR110" s="73"/>
      <c r="CRS110" s="74"/>
      <c r="CRT110" s="74"/>
      <c r="CRU110" s="62"/>
      <c r="CRV110" s="75"/>
      <c r="CRW110" s="76"/>
      <c r="CRX110" s="216"/>
      <c r="CRY110" s="75"/>
      <c r="CRZ110" s="75"/>
      <c r="CSA110" s="204"/>
      <c r="CSB110" s="205"/>
      <c r="CSC110" s="72"/>
      <c r="CSD110" s="70"/>
      <c r="CSE110" s="73"/>
      <c r="CSF110" s="74"/>
      <c r="CSG110" s="74"/>
      <c r="CSH110" s="62"/>
      <c r="CSI110" s="75"/>
      <c r="CSJ110" s="76"/>
      <c r="CSK110" s="216"/>
      <c r="CSL110" s="75"/>
      <c r="CSM110" s="75"/>
      <c r="CSN110" s="204"/>
      <c r="CSO110" s="205"/>
      <c r="CSP110" s="72"/>
      <c r="CSQ110" s="70"/>
      <c r="CSR110" s="73"/>
      <c r="CSS110" s="74"/>
      <c r="CST110" s="74"/>
      <c r="CSU110" s="62"/>
      <c r="CSV110" s="75"/>
      <c r="CSW110" s="76"/>
      <c r="CSX110" s="216"/>
      <c r="CSY110" s="75"/>
      <c r="CSZ110" s="75"/>
      <c r="CTA110" s="204"/>
      <c r="CTB110" s="205"/>
      <c r="CTC110" s="72"/>
      <c r="CTD110" s="70"/>
      <c r="CTE110" s="73"/>
      <c r="CTF110" s="74"/>
      <c r="CTG110" s="74"/>
      <c r="CTH110" s="62"/>
      <c r="CTI110" s="75"/>
      <c r="CTJ110" s="76"/>
      <c r="CTK110" s="216"/>
      <c r="CTL110" s="75"/>
      <c r="CTM110" s="75"/>
      <c r="CTN110" s="204"/>
      <c r="CTO110" s="205"/>
      <c r="CTP110" s="72"/>
      <c r="CTQ110" s="70"/>
      <c r="CTR110" s="73"/>
      <c r="CTS110" s="74"/>
      <c r="CTT110" s="74"/>
      <c r="CTU110" s="62"/>
      <c r="CTV110" s="75"/>
      <c r="CTW110" s="76"/>
      <c r="CTX110" s="216"/>
      <c r="CTY110" s="75"/>
      <c r="CTZ110" s="75"/>
      <c r="CUA110" s="204"/>
      <c r="CUB110" s="205"/>
      <c r="CUC110" s="72"/>
      <c r="CUD110" s="70"/>
      <c r="CUE110" s="73"/>
      <c r="CUF110" s="74"/>
      <c r="CUG110" s="74"/>
      <c r="CUH110" s="62"/>
      <c r="CUI110" s="75"/>
      <c r="CUJ110" s="76"/>
      <c r="CUK110" s="216"/>
      <c r="CUL110" s="75"/>
      <c r="CUM110" s="75"/>
      <c r="CUN110" s="204"/>
      <c r="CUO110" s="205"/>
      <c r="CUP110" s="72"/>
      <c r="CUQ110" s="70"/>
      <c r="CUR110" s="73"/>
      <c r="CUS110" s="74"/>
      <c r="CUT110" s="74"/>
      <c r="CUU110" s="62"/>
      <c r="CUV110" s="75"/>
      <c r="CUW110" s="76"/>
      <c r="CUX110" s="216"/>
      <c r="CUY110" s="75"/>
      <c r="CUZ110" s="75"/>
      <c r="CVA110" s="204"/>
      <c r="CVB110" s="205"/>
      <c r="CVC110" s="72"/>
      <c r="CVD110" s="70"/>
      <c r="CVE110" s="73"/>
      <c r="CVF110" s="74"/>
      <c r="CVG110" s="74"/>
      <c r="CVH110" s="62"/>
      <c r="CVI110" s="75"/>
      <c r="CVJ110" s="76"/>
      <c r="CVK110" s="216"/>
      <c r="CVL110" s="75"/>
      <c r="CVM110" s="75"/>
      <c r="CVN110" s="204"/>
      <c r="CVO110" s="205"/>
      <c r="CVP110" s="72"/>
      <c r="CVQ110" s="70"/>
      <c r="CVR110" s="73"/>
      <c r="CVS110" s="74"/>
      <c r="CVT110" s="74"/>
      <c r="CVU110" s="62"/>
      <c r="CVV110" s="75"/>
      <c r="CVW110" s="76"/>
      <c r="CVX110" s="216"/>
      <c r="CVY110" s="75"/>
      <c r="CVZ110" s="75"/>
      <c r="CWA110" s="204"/>
      <c r="CWB110" s="205"/>
      <c r="CWC110" s="72"/>
      <c r="CWD110" s="70"/>
      <c r="CWE110" s="73"/>
      <c r="CWF110" s="74"/>
      <c r="CWG110" s="74"/>
      <c r="CWH110" s="62"/>
      <c r="CWI110" s="75"/>
      <c r="CWJ110" s="76"/>
      <c r="CWK110" s="216"/>
      <c r="CWL110" s="75"/>
      <c r="CWM110" s="75"/>
      <c r="CWN110" s="204"/>
      <c r="CWO110" s="205"/>
      <c r="CWP110" s="72"/>
      <c r="CWQ110" s="70"/>
      <c r="CWR110" s="73"/>
      <c r="CWS110" s="74"/>
      <c r="CWT110" s="74"/>
      <c r="CWU110" s="62"/>
      <c r="CWV110" s="75"/>
      <c r="CWW110" s="76"/>
      <c r="CWX110" s="216"/>
      <c r="CWY110" s="75"/>
      <c r="CWZ110" s="75"/>
      <c r="CXA110" s="204"/>
      <c r="CXB110" s="205"/>
      <c r="CXC110" s="72"/>
      <c r="CXD110" s="70"/>
      <c r="CXE110" s="73"/>
      <c r="CXF110" s="74"/>
      <c r="CXG110" s="74"/>
      <c r="CXH110" s="62"/>
      <c r="CXI110" s="75"/>
      <c r="CXJ110" s="76"/>
      <c r="CXK110" s="216"/>
      <c r="CXL110" s="75"/>
      <c r="CXM110" s="75"/>
      <c r="CXN110" s="204"/>
      <c r="CXO110" s="205"/>
      <c r="CXP110" s="72"/>
      <c r="CXQ110" s="70"/>
      <c r="CXR110" s="73"/>
      <c r="CXS110" s="74"/>
      <c r="CXT110" s="74"/>
      <c r="CXU110" s="62"/>
      <c r="CXV110" s="75"/>
      <c r="CXW110" s="76"/>
      <c r="CXX110" s="216"/>
      <c r="CXY110" s="75"/>
      <c r="CXZ110" s="75"/>
      <c r="CYA110" s="204"/>
      <c r="CYB110" s="205"/>
      <c r="CYC110" s="72"/>
      <c r="CYD110" s="70"/>
      <c r="CYE110" s="73"/>
      <c r="CYF110" s="74"/>
      <c r="CYG110" s="74"/>
      <c r="CYH110" s="62"/>
      <c r="CYI110" s="75"/>
      <c r="CYJ110" s="76"/>
      <c r="CYK110" s="216"/>
      <c r="CYL110" s="75"/>
      <c r="CYM110" s="75"/>
      <c r="CYN110" s="204"/>
      <c r="CYO110" s="205"/>
      <c r="CYP110" s="72"/>
      <c r="CYQ110" s="70"/>
      <c r="CYR110" s="73"/>
      <c r="CYS110" s="74"/>
      <c r="CYT110" s="74"/>
      <c r="CYU110" s="62"/>
      <c r="CYV110" s="75"/>
      <c r="CYW110" s="76"/>
      <c r="CYX110" s="216"/>
      <c r="CYY110" s="75"/>
      <c r="CYZ110" s="75"/>
      <c r="CZA110" s="204"/>
      <c r="CZB110" s="205"/>
      <c r="CZC110" s="72"/>
      <c r="CZD110" s="70"/>
      <c r="CZE110" s="73"/>
      <c r="CZF110" s="74"/>
      <c r="CZG110" s="74"/>
      <c r="CZH110" s="62"/>
      <c r="CZI110" s="75"/>
      <c r="CZJ110" s="76"/>
      <c r="CZK110" s="216"/>
      <c r="CZL110" s="75"/>
      <c r="CZM110" s="75"/>
      <c r="CZN110" s="204"/>
      <c r="CZO110" s="205"/>
      <c r="CZP110" s="72"/>
      <c r="CZQ110" s="70"/>
      <c r="CZR110" s="73"/>
      <c r="CZS110" s="74"/>
      <c r="CZT110" s="74"/>
      <c r="CZU110" s="62"/>
      <c r="CZV110" s="75"/>
      <c r="CZW110" s="76"/>
      <c r="CZX110" s="216"/>
      <c r="CZY110" s="75"/>
      <c r="CZZ110" s="75"/>
      <c r="DAA110" s="204"/>
      <c r="DAB110" s="205"/>
      <c r="DAC110" s="72"/>
      <c r="DAD110" s="70"/>
      <c r="DAE110" s="73"/>
      <c r="DAF110" s="74"/>
      <c r="DAG110" s="74"/>
      <c r="DAH110" s="62"/>
      <c r="DAI110" s="75"/>
      <c r="DAJ110" s="76"/>
      <c r="DAK110" s="216"/>
      <c r="DAL110" s="75"/>
      <c r="DAM110" s="75"/>
      <c r="DAN110" s="204"/>
      <c r="DAO110" s="205"/>
      <c r="DAP110" s="72"/>
      <c r="DAQ110" s="70"/>
      <c r="DAR110" s="73"/>
      <c r="DAS110" s="74"/>
      <c r="DAT110" s="74"/>
      <c r="DAU110" s="62"/>
      <c r="DAV110" s="75"/>
      <c r="DAW110" s="76"/>
      <c r="DAX110" s="216"/>
      <c r="DAY110" s="75"/>
      <c r="DAZ110" s="75"/>
      <c r="DBA110" s="204"/>
      <c r="DBB110" s="205"/>
      <c r="DBC110" s="72"/>
      <c r="DBD110" s="70"/>
      <c r="DBE110" s="73"/>
      <c r="DBF110" s="74"/>
      <c r="DBG110" s="74"/>
      <c r="DBH110" s="62"/>
      <c r="DBI110" s="75"/>
      <c r="DBJ110" s="76"/>
      <c r="DBK110" s="216"/>
      <c r="DBL110" s="75"/>
      <c r="DBM110" s="75"/>
      <c r="DBN110" s="204"/>
      <c r="DBO110" s="205"/>
      <c r="DBP110" s="72"/>
      <c r="DBQ110" s="70"/>
      <c r="DBR110" s="73"/>
      <c r="DBS110" s="74"/>
      <c r="DBT110" s="74"/>
      <c r="DBU110" s="62"/>
      <c r="DBV110" s="75"/>
      <c r="DBW110" s="76"/>
      <c r="DBX110" s="216"/>
      <c r="DBY110" s="75"/>
      <c r="DBZ110" s="75"/>
      <c r="DCA110" s="204"/>
      <c r="DCB110" s="205"/>
      <c r="DCC110" s="72"/>
      <c r="DCD110" s="70"/>
      <c r="DCE110" s="73"/>
      <c r="DCF110" s="74"/>
      <c r="DCG110" s="74"/>
      <c r="DCH110" s="62"/>
      <c r="DCI110" s="75"/>
      <c r="DCJ110" s="76"/>
      <c r="DCK110" s="216"/>
      <c r="DCL110" s="75"/>
      <c r="DCM110" s="75"/>
      <c r="DCN110" s="204"/>
      <c r="DCO110" s="205"/>
      <c r="DCP110" s="72"/>
      <c r="DCQ110" s="70"/>
      <c r="DCR110" s="73"/>
      <c r="DCS110" s="74"/>
      <c r="DCT110" s="74"/>
      <c r="DCU110" s="62"/>
      <c r="DCV110" s="75"/>
      <c r="DCW110" s="76"/>
      <c r="DCX110" s="216"/>
      <c r="DCY110" s="75"/>
      <c r="DCZ110" s="75"/>
      <c r="DDA110" s="204"/>
      <c r="DDB110" s="205"/>
      <c r="DDC110" s="72"/>
      <c r="DDD110" s="70"/>
      <c r="DDE110" s="73"/>
      <c r="DDF110" s="74"/>
      <c r="DDG110" s="74"/>
      <c r="DDH110" s="62"/>
      <c r="DDI110" s="75"/>
      <c r="DDJ110" s="76"/>
      <c r="DDK110" s="216"/>
      <c r="DDL110" s="75"/>
      <c r="DDM110" s="75"/>
      <c r="DDN110" s="204"/>
      <c r="DDO110" s="205"/>
      <c r="DDP110" s="72"/>
      <c r="DDQ110" s="70"/>
      <c r="DDR110" s="73"/>
      <c r="DDS110" s="74"/>
      <c r="DDT110" s="74"/>
      <c r="DDU110" s="62"/>
      <c r="DDV110" s="75"/>
      <c r="DDW110" s="76"/>
      <c r="DDX110" s="216"/>
      <c r="DDY110" s="75"/>
      <c r="DDZ110" s="75"/>
      <c r="DEA110" s="204"/>
      <c r="DEB110" s="205"/>
      <c r="DEC110" s="72"/>
      <c r="DED110" s="70"/>
      <c r="DEE110" s="73"/>
      <c r="DEF110" s="74"/>
      <c r="DEG110" s="74"/>
      <c r="DEH110" s="62"/>
      <c r="DEI110" s="75"/>
      <c r="DEJ110" s="76"/>
      <c r="DEK110" s="216"/>
      <c r="DEL110" s="75"/>
      <c r="DEM110" s="75"/>
      <c r="DEN110" s="204"/>
      <c r="DEO110" s="205"/>
      <c r="DEP110" s="72"/>
      <c r="DEQ110" s="70"/>
      <c r="DER110" s="73"/>
      <c r="DES110" s="74"/>
      <c r="DET110" s="74"/>
      <c r="DEU110" s="62"/>
      <c r="DEV110" s="75"/>
      <c r="DEW110" s="76"/>
      <c r="DEX110" s="216"/>
      <c r="DEY110" s="75"/>
      <c r="DEZ110" s="75"/>
      <c r="DFA110" s="204"/>
      <c r="DFB110" s="205"/>
      <c r="DFC110" s="72"/>
      <c r="DFD110" s="70"/>
      <c r="DFE110" s="73"/>
      <c r="DFF110" s="74"/>
      <c r="DFG110" s="74"/>
      <c r="DFH110" s="62"/>
      <c r="DFI110" s="75"/>
      <c r="DFJ110" s="76"/>
      <c r="DFK110" s="216"/>
      <c r="DFL110" s="75"/>
      <c r="DFM110" s="75"/>
      <c r="DFN110" s="204"/>
      <c r="DFO110" s="205"/>
      <c r="DFP110" s="72"/>
      <c r="DFQ110" s="70"/>
      <c r="DFR110" s="73"/>
      <c r="DFS110" s="74"/>
      <c r="DFT110" s="74"/>
      <c r="DFU110" s="62"/>
      <c r="DFV110" s="75"/>
      <c r="DFW110" s="76"/>
      <c r="DFX110" s="216"/>
      <c r="DFY110" s="75"/>
      <c r="DFZ110" s="75"/>
      <c r="DGA110" s="204"/>
      <c r="DGB110" s="205"/>
      <c r="DGC110" s="72"/>
      <c r="DGD110" s="70"/>
      <c r="DGE110" s="73"/>
      <c r="DGF110" s="74"/>
      <c r="DGG110" s="74"/>
      <c r="DGH110" s="62"/>
      <c r="DGI110" s="75"/>
      <c r="DGJ110" s="76"/>
      <c r="DGK110" s="216"/>
      <c r="DGL110" s="75"/>
      <c r="DGM110" s="75"/>
      <c r="DGN110" s="204"/>
      <c r="DGO110" s="205"/>
      <c r="DGP110" s="72"/>
      <c r="DGQ110" s="70"/>
      <c r="DGR110" s="73"/>
      <c r="DGS110" s="74"/>
      <c r="DGT110" s="74"/>
      <c r="DGU110" s="62"/>
      <c r="DGV110" s="75"/>
      <c r="DGW110" s="76"/>
      <c r="DGX110" s="216"/>
      <c r="DGY110" s="75"/>
      <c r="DGZ110" s="75"/>
      <c r="DHA110" s="204"/>
      <c r="DHB110" s="205"/>
      <c r="DHC110" s="72"/>
      <c r="DHD110" s="70"/>
      <c r="DHE110" s="73"/>
      <c r="DHF110" s="74"/>
      <c r="DHG110" s="74"/>
      <c r="DHH110" s="62"/>
      <c r="DHI110" s="75"/>
      <c r="DHJ110" s="76"/>
      <c r="DHK110" s="216"/>
      <c r="DHL110" s="75"/>
      <c r="DHM110" s="75"/>
      <c r="DHN110" s="204"/>
      <c r="DHO110" s="205"/>
      <c r="DHP110" s="72"/>
      <c r="DHQ110" s="70"/>
      <c r="DHR110" s="73"/>
      <c r="DHS110" s="74"/>
      <c r="DHT110" s="74"/>
      <c r="DHU110" s="62"/>
      <c r="DHV110" s="75"/>
      <c r="DHW110" s="76"/>
      <c r="DHX110" s="216"/>
      <c r="DHY110" s="75"/>
      <c r="DHZ110" s="75"/>
      <c r="DIA110" s="204"/>
      <c r="DIB110" s="205"/>
      <c r="DIC110" s="72"/>
      <c r="DID110" s="70"/>
      <c r="DIE110" s="73"/>
      <c r="DIF110" s="74"/>
      <c r="DIG110" s="74"/>
      <c r="DIH110" s="62"/>
      <c r="DII110" s="75"/>
      <c r="DIJ110" s="76"/>
      <c r="DIK110" s="216"/>
      <c r="DIL110" s="75"/>
      <c r="DIM110" s="75"/>
      <c r="DIN110" s="204"/>
      <c r="DIO110" s="205"/>
      <c r="DIP110" s="72"/>
      <c r="DIQ110" s="70"/>
      <c r="DIR110" s="73"/>
      <c r="DIS110" s="74"/>
      <c r="DIT110" s="74"/>
      <c r="DIU110" s="62"/>
      <c r="DIV110" s="75"/>
      <c r="DIW110" s="76"/>
      <c r="DIX110" s="216"/>
      <c r="DIY110" s="75"/>
      <c r="DIZ110" s="75"/>
      <c r="DJA110" s="204"/>
      <c r="DJB110" s="205"/>
      <c r="DJC110" s="72"/>
      <c r="DJD110" s="70"/>
      <c r="DJE110" s="73"/>
      <c r="DJF110" s="74"/>
      <c r="DJG110" s="74"/>
      <c r="DJH110" s="62"/>
      <c r="DJI110" s="75"/>
      <c r="DJJ110" s="76"/>
      <c r="DJK110" s="216"/>
      <c r="DJL110" s="75"/>
      <c r="DJM110" s="75"/>
      <c r="DJN110" s="204"/>
      <c r="DJO110" s="205"/>
      <c r="DJP110" s="72"/>
      <c r="DJQ110" s="70"/>
      <c r="DJR110" s="73"/>
      <c r="DJS110" s="74"/>
      <c r="DJT110" s="74"/>
      <c r="DJU110" s="62"/>
      <c r="DJV110" s="75"/>
      <c r="DJW110" s="76"/>
      <c r="DJX110" s="216"/>
      <c r="DJY110" s="75"/>
      <c r="DJZ110" s="75"/>
      <c r="DKA110" s="204"/>
      <c r="DKB110" s="205"/>
      <c r="DKC110" s="72"/>
      <c r="DKD110" s="70"/>
      <c r="DKE110" s="73"/>
      <c r="DKF110" s="74"/>
      <c r="DKG110" s="74"/>
      <c r="DKH110" s="62"/>
      <c r="DKI110" s="75"/>
      <c r="DKJ110" s="76"/>
      <c r="DKK110" s="216"/>
      <c r="DKL110" s="75"/>
      <c r="DKM110" s="75"/>
      <c r="DKN110" s="204"/>
      <c r="DKO110" s="205"/>
      <c r="DKP110" s="72"/>
      <c r="DKQ110" s="70"/>
      <c r="DKR110" s="73"/>
      <c r="DKS110" s="74"/>
      <c r="DKT110" s="74"/>
      <c r="DKU110" s="62"/>
      <c r="DKV110" s="75"/>
      <c r="DKW110" s="76"/>
      <c r="DKX110" s="216"/>
      <c r="DKY110" s="75"/>
      <c r="DKZ110" s="75"/>
      <c r="DLA110" s="204"/>
      <c r="DLB110" s="205"/>
      <c r="DLC110" s="72"/>
      <c r="DLD110" s="70"/>
      <c r="DLE110" s="73"/>
      <c r="DLF110" s="74"/>
      <c r="DLG110" s="74"/>
      <c r="DLH110" s="62"/>
      <c r="DLI110" s="75"/>
      <c r="DLJ110" s="76"/>
      <c r="DLK110" s="216"/>
      <c r="DLL110" s="75"/>
      <c r="DLM110" s="75"/>
      <c r="DLN110" s="204"/>
      <c r="DLO110" s="205"/>
      <c r="DLP110" s="72"/>
      <c r="DLQ110" s="70"/>
      <c r="DLR110" s="73"/>
      <c r="DLS110" s="74"/>
      <c r="DLT110" s="74"/>
      <c r="DLU110" s="62"/>
      <c r="DLV110" s="75"/>
      <c r="DLW110" s="76"/>
      <c r="DLX110" s="216"/>
      <c r="DLY110" s="75"/>
      <c r="DLZ110" s="75"/>
      <c r="DMA110" s="204"/>
      <c r="DMB110" s="205"/>
      <c r="DMC110" s="72"/>
      <c r="DMD110" s="70"/>
      <c r="DME110" s="73"/>
      <c r="DMF110" s="74"/>
      <c r="DMG110" s="74"/>
      <c r="DMH110" s="62"/>
      <c r="DMI110" s="75"/>
      <c r="DMJ110" s="76"/>
      <c r="DMK110" s="216"/>
      <c r="DML110" s="75"/>
      <c r="DMM110" s="75"/>
      <c r="DMN110" s="204"/>
      <c r="DMO110" s="205"/>
      <c r="DMP110" s="72"/>
      <c r="DMQ110" s="70"/>
      <c r="DMR110" s="73"/>
      <c r="DMS110" s="74"/>
      <c r="DMT110" s="74"/>
      <c r="DMU110" s="62"/>
      <c r="DMV110" s="75"/>
      <c r="DMW110" s="76"/>
      <c r="DMX110" s="216"/>
      <c r="DMY110" s="75"/>
      <c r="DMZ110" s="75"/>
      <c r="DNA110" s="204"/>
      <c r="DNB110" s="205"/>
      <c r="DNC110" s="72"/>
      <c r="DND110" s="70"/>
      <c r="DNE110" s="73"/>
      <c r="DNF110" s="74"/>
      <c r="DNG110" s="74"/>
      <c r="DNH110" s="62"/>
      <c r="DNI110" s="75"/>
      <c r="DNJ110" s="76"/>
      <c r="DNK110" s="216"/>
      <c r="DNL110" s="75"/>
      <c r="DNM110" s="75"/>
      <c r="DNN110" s="204"/>
      <c r="DNO110" s="205"/>
      <c r="DNP110" s="72"/>
      <c r="DNQ110" s="70"/>
      <c r="DNR110" s="73"/>
      <c r="DNS110" s="74"/>
      <c r="DNT110" s="74"/>
      <c r="DNU110" s="62"/>
      <c r="DNV110" s="75"/>
      <c r="DNW110" s="76"/>
      <c r="DNX110" s="216"/>
      <c r="DNY110" s="75"/>
      <c r="DNZ110" s="75"/>
      <c r="DOA110" s="204"/>
      <c r="DOB110" s="205"/>
      <c r="DOC110" s="72"/>
      <c r="DOD110" s="70"/>
      <c r="DOE110" s="73"/>
      <c r="DOF110" s="74"/>
      <c r="DOG110" s="74"/>
      <c r="DOH110" s="62"/>
      <c r="DOI110" s="75"/>
      <c r="DOJ110" s="76"/>
      <c r="DOK110" s="216"/>
      <c r="DOL110" s="75"/>
      <c r="DOM110" s="75"/>
      <c r="DON110" s="204"/>
      <c r="DOO110" s="205"/>
      <c r="DOP110" s="72"/>
      <c r="DOQ110" s="70"/>
      <c r="DOR110" s="73"/>
      <c r="DOS110" s="74"/>
      <c r="DOT110" s="74"/>
      <c r="DOU110" s="62"/>
      <c r="DOV110" s="75"/>
      <c r="DOW110" s="76"/>
      <c r="DOX110" s="216"/>
      <c r="DOY110" s="75"/>
      <c r="DOZ110" s="75"/>
      <c r="DPA110" s="204"/>
      <c r="DPB110" s="205"/>
      <c r="DPC110" s="72"/>
      <c r="DPD110" s="70"/>
      <c r="DPE110" s="73"/>
      <c r="DPF110" s="74"/>
      <c r="DPG110" s="74"/>
      <c r="DPH110" s="62"/>
      <c r="DPI110" s="75"/>
      <c r="DPJ110" s="76"/>
      <c r="DPK110" s="216"/>
      <c r="DPL110" s="75"/>
      <c r="DPM110" s="75"/>
      <c r="DPN110" s="204"/>
      <c r="DPO110" s="205"/>
      <c r="DPP110" s="72"/>
      <c r="DPQ110" s="70"/>
      <c r="DPR110" s="73"/>
      <c r="DPS110" s="74"/>
      <c r="DPT110" s="74"/>
      <c r="DPU110" s="62"/>
      <c r="DPV110" s="75"/>
      <c r="DPW110" s="76"/>
      <c r="DPX110" s="216"/>
      <c r="DPY110" s="75"/>
      <c r="DPZ110" s="75"/>
      <c r="DQA110" s="204"/>
      <c r="DQB110" s="205"/>
      <c r="DQC110" s="72"/>
      <c r="DQD110" s="70"/>
      <c r="DQE110" s="73"/>
      <c r="DQF110" s="74"/>
      <c r="DQG110" s="74"/>
      <c r="DQH110" s="62"/>
      <c r="DQI110" s="75"/>
      <c r="DQJ110" s="76"/>
      <c r="DQK110" s="216"/>
      <c r="DQL110" s="75"/>
      <c r="DQM110" s="75"/>
      <c r="DQN110" s="204"/>
      <c r="DQO110" s="205"/>
      <c r="DQP110" s="72"/>
      <c r="DQQ110" s="70"/>
      <c r="DQR110" s="73"/>
      <c r="DQS110" s="74"/>
      <c r="DQT110" s="74"/>
      <c r="DQU110" s="62"/>
      <c r="DQV110" s="75"/>
      <c r="DQW110" s="76"/>
      <c r="DQX110" s="216"/>
      <c r="DQY110" s="75"/>
      <c r="DQZ110" s="75"/>
      <c r="DRA110" s="204"/>
      <c r="DRB110" s="205"/>
      <c r="DRC110" s="72"/>
      <c r="DRD110" s="70"/>
      <c r="DRE110" s="73"/>
      <c r="DRF110" s="74"/>
      <c r="DRG110" s="74"/>
      <c r="DRH110" s="62"/>
      <c r="DRI110" s="75"/>
      <c r="DRJ110" s="76"/>
      <c r="DRK110" s="216"/>
      <c r="DRL110" s="75"/>
      <c r="DRM110" s="75"/>
      <c r="DRN110" s="204"/>
      <c r="DRO110" s="205"/>
      <c r="DRP110" s="72"/>
      <c r="DRQ110" s="70"/>
      <c r="DRR110" s="73"/>
      <c r="DRS110" s="74"/>
      <c r="DRT110" s="74"/>
      <c r="DRU110" s="62"/>
      <c r="DRV110" s="75"/>
      <c r="DRW110" s="76"/>
      <c r="DRX110" s="216"/>
      <c r="DRY110" s="75"/>
      <c r="DRZ110" s="75"/>
      <c r="DSA110" s="204"/>
      <c r="DSB110" s="205"/>
      <c r="DSC110" s="72"/>
      <c r="DSD110" s="70"/>
      <c r="DSE110" s="73"/>
      <c r="DSF110" s="74"/>
      <c r="DSG110" s="74"/>
      <c r="DSH110" s="62"/>
      <c r="DSI110" s="75"/>
      <c r="DSJ110" s="76"/>
      <c r="DSK110" s="216"/>
      <c r="DSL110" s="75"/>
      <c r="DSM110" s="75"/>
      <c r="DSN110" s="204"/>
      <c r="DSO110" s="205"/>
      <c r="DSP110" s="72"/>
      <c r="DSQ110" s="70"/>
      <c r="DSR110" s="73"/>
      <c r="DSS110" s="74"/>
      <c r="DST110" s="74"/>
      <c r="DSU110" s="62"/>
      <c r="DSV110" s="75"/>
      <c r="DSW110" s="76"/>
      <c r="DSX110" s="216"/>
      <c r="DSY110" s="75"/>
      <c r="DSZ110" s="75"/>
      <c r="DTA110" s="204"/>
      <c r="DTB110" s="205"/>
      <c r="DTC110" s="72"/>
      <c r="DTD110" s="70"/>
      <c r="DTE110" s="73"/>
      <c r="DTF110" s="74"/>
      <c r="DTG110" s="74"/>
      <c r="DTH110" s="62"/>
      <c r="DTI110" s="75"/>
      <c r="DTJ110" s="76"/>
      <c r="DTK110" s="216"/>
      <c r="DTL110" s="75"/>
      <c r="DTM110" s="75"/>
      <c r="DTN110" s="204"/>
      <c r="DTO110" s="205"/>
      <c r="DTP110" s="72"/>
      <c r="DTQ110" s="70"/>
      <c r="DTR110" s="73"/>
      <c r="DTS110" s="74"/>
      <c r="DTT110" s="74"/>
      <c r="DTU110" s="62"/>
      <c r="DTV110" s="75"/>
      <c r="DTW110" s="76"/>
      <c r="DTX110" s="216"/>
      <c r="DTY110" s="75"/>
      <c r="DTZ110" s="75"/>
      <c r="DUA110" s="204"/>
      <c r="DUB110" s="205"/>
      <c r="DUC110" s="72"/>
      <c r="DUD110" s="70"/>
      <c r="DUE110" s="73"/>
      <c r="DUF110" s="74"/>
      <c r="DUG110" s="74"/>
      <c r="DUH110" s="62"/>
      <c r="DUI110" s="75"/>
      <c r="DUJ110" s="76"/>
      <c r="DUK110" s="216"/>
      <c r="DUL110" s="75"/>
      <c r="DUM110" s="75"/>
      <c r="DUN110" s="204"/>
      <c r="DUO110" s="205"/>
      <c r="DUP110" s="72"/>
      <c r="DUQ110" s="70"/>
      <c r="DUR110" s="73"/>
      <c r="DUS110" s="74"/>
      <c r="DUT110" s="74"/>
      <c r="DUU110" s="62"/>
      <c r="DUV110" s="75"/>
      <c r="DUW110" s="76"/>
      <c r="DUX110" s="216"/>
      <c r="DUY110" s="75"/>
      <c r="DUZ110" s="75"/>
      <c r="DVA110" s="204"/>
      <c r="DVB110" s="205"/>
      <c r="DVC110" s="72"/>
      <c r="DVD110" s="70"/>
      <c r="DVE110" s="73"/>
      <c r="DVF110" s="74"/>
      <c r="DVG110" s="74"/>
      <c r="DVH110" s="62"/>
      <c r="DVI110" s="75"/>
      <c r="DVJ110" s="76"/>
      <c r="DVK110" s="216"/>
      <c r="DVL110" s="75"/>
      <c r="DVM110" s="75"/>
      <c r="DVN110" s="204"/>
      <c r="DVO110" s="205"/>
      <c r="DVP110" s="72"/>
      <c r="DVQ110" s="70"/>
      <c r="DVR110" s="73"/>
      <c r="DVS110" s="74"/>
      <c r="DVT110" s="74"/>
      <c r="DVU110" s="62"/>
      <c r="DVV110" s="75"/>
      <c r="DVW110" s="76"/>
      <c r="DVX110" s="216"/>
      <c r="DVY110" s="75"/>
      <c r="DVZ110" s="75"/>
      <c r="DWA110" s="204"/>
      <c r="DWB110" s="205"/>
      <c r="DWC110" s="72"/>
      <c r="DWD110" s="70"/>
      <c r="DWE110" s="73"/>
      <c r="DWF110" s="74"/>
      <c r="DWG110" s="74"/>
      <c r="DWH110" s="62"/>
      <c r="DWI110" s="75"/>
      <c r="DWJ110" s="76"/>
      <c r="DWK110" s="216"/>
      <c r="DWL110" s="75"/>
      <c r="DWM110" s="75"/>
      <c r="DWN110" s="204"/>
      <c r="DWO110" s="205"/>
      <c r="DWP110" s="72"/>
      <c r="DWQ110" s="70"/>
      <c r="DWR110" s="73"/>
      <c r="DWS110" s="74"/>
      <c r="DWT110" s="74"/>
      <c r="DWU110" s="62"/>
      <c r="DWV110" s="75"/>
      <c r="DWW110" s="76"/>
      <c r="DWX110" s="216"/>
      <c r="DWY110" s="75"/>
      <c r="DWZ110" s="75"/>
      <c r="DXA110" s="204"/>
      <c r="DXB110" s="205"/>
      <c r="DXC110" s="72"/>
      <c r="DXD110" s="70"/>
      <c r="DXE110" s="73"/>
      <c r="DXF110" s="74"/>
      <c r="DXG110" s="74"/>
      <c r="DXH110" s="62"/>
      <c r="DXI110" s="75"/>
      <c r="DXJ110" s="76"/>
      <c r="DXK110" s="216"/>
      <c r="DXL110" s="75"/>
      <c r="DXM110" s="75"/>
      <c r="DXN110" s="204"/>
      <c r="DXO110" s="205"/>
      <c r="DXP110" s="72"/>
      <c r="DXQ110" s="70"/>
      <c r="DXR110" s="73"/>
      <c r="DXS110" s="74"/>
      <c r="DXT110" s="74"/>
      <c r="DXU110" s="62"/>
      <c r="DXV110" s="75"/>
      <c r="DXW110" s="76"/>
      <c r="DXX110" s="216"/>
      <c r="DXY110" s="75"/>
      <c r="DXZ110" s="75"/>
      <c r="DYA110" s="204"/>
      <c r="DYB110" s="205"/>
      <c r="DYC110" s="72"/>
      <c r="DYD110" s="70"/>
      <c r="DYE110" s="73"/>
      <c r="DYF110" s="74"/>
      <c r="DYG110" s="74"/>
      <c r="DYH110" s="62"/>
      <c r="DYI110" s="75"/>
      <c r="DYJ110" s="76"/>
      <c r="DYK110" s="216"/>
      <c r="DYL110" s="75"/>
      <c r="DYM110" s="75"/>
      <c r="DYN110" s="204"/>
      <c r="DYO110" s="205"/>
      <c r="DYP110" s="72"/>
      <c r="DYQ110" s="70"/>
      <c r="DYR110" s="73"/>
      <c r="DYS110" s="74"/>
      <c r="DYT110" s="74"/>
      <c r="DYU110" s="62"/>
      <c r="DYV110" s="75"/>
      <c r="DYW110" s="76"/>
      <c r="DYX110" s="216"/>
      <c r="DYY110" s="75"/>
      <c r="DYZ110" s="75"/>
      <c r="DZA110" s="204"/>
      <c r="DZB110" s="205"/>
      <c r="DZC110" s="72"/>
      <c r="DZD110" s="70"/>
      <c r="DZE110" s="73"/>
      <c r="DZF110" s="74"/>
      <c r="DZG110" s="74"/>
      <c r="DZH110" s="62"/>
      <c r="DZI110" s="75"/>
      <c r="DZJ110" s="76"/>
      <c r="DZK110" s="216"/>
      <c r="DZL110" s="75"/>
      <c r="DZM110" s="75"/>
      <c r="DZN110" s="204"/>
      <c r="DZO110" s="205"/>
      <c r="DZP110" s="72"/>
      <c r="DZQ110" s="70"/>
      <c r="DZR110" s="73"/>
      <c r="DZS110" s="74"/>
      <c r="DZT110" s="74"/>
      <c r="DZU110" s="62"/>
      <c r="DZV110" s="75"/>
      <c r="DZW110" s="76"/>
      <c r="DZX110" s="216"/>
      <c r="DZY110" s="75"/>
      <c r="DZZ110" s="75"/>
      <c r="EAA110" s="204"/>
      <c r="EAB110" s="205"/>
      <c r="EAC110" s="72"/>
      <c r="EAD110" s="70"/>
      <c r="EAE110" s="73"/>
      <c r="EAF110" s="74"/>
      <c r="EAG110" s="74"/>
      <c r="EAH110" s="62"/>
      <c r="EAI110" s="75"/>
      <c r="EAJ110" s="76"/>
      <c r="EAK110" s="216"/>
      <c r="EAL110" s="75"/>
      <c r="EAM110" s="75"/>
      <c r="EAN110" s="204"/>
      <c r="EAO110" s="205"/>
      <c r="EAP110" s="72"/>
      <c r="EAQ110" s="70"/>
      <c r="EAR110" s="73"/>
      <c r="EAS110" s="74"/>
      <c r="EAT110" s="74"/>
      <c r="EAU110" s="62"/>
      <c r="EAV110" s="75"/>
      <c r="EAW110" s="76"/>
      <c r="EAX110" s="216"/>
      <c r="EAY110" s="75"/>
      <c r="EAZ110" s="75"/>
      <c r="EBA110" s="204"/>
      <c r="EBB110" s="205"/>
      <c r="EBC110" s="72"/>
      <c r="EBD110" s="70"/>
      <c r="EBE110" s="73"/>
      <c r="EBF110" s="74"/>
      <c r="EBG110" s="74"/>
      <c r="EBH110" s="62"/>
      <c r="EBI110" s="75"/>
      <c r="EBJ110" s="76"/>
      <c r="EBK110" s="216"/>
      <c r="EBL110" s="75"/>
      <c r="EBM110" s="75"/>
      <c r="EBN110" s="204"/>
      <c r="EBO110" s="205"/>
      <c r="EBP110" s="72"/>
      <c r="EBQ110" s="70"/>
      <c r="EBR110" s="73"/>
      <c r="EBS110" s="74"/>
      <c r="EBT110" s="74"/>
      <c r="EBU110" s="62"/>
      <c r="EBV110" s="75"/>
      <c r="EBW110" s="76"/>
      <c r="EBX110" s="216"/>
      <c r="EBY110" s="75"/>
      <c r="EBZ110" s="75"/>
      <c r="ECA110" s="204"/>
      <c r="ECB110" s="205"/>
      <c r="ECC110" s="72"/>
      <c r="ECD110" s="70"/>
      <c r="ECE110" s="73"/>
      <c r="ECF110" s="74"/>
      <c r="ECG110" s="74"/>
      <c r="ECH110" s="62"/>
      <c r="ECI110" s="75"/>
      <c r="ECJ110" s="76"/>
      <c r="ECK110" s="216"/>
      <c r="ECL110" s="75"/>
      <c r="ECM110" s="75"/>
      <c r="ECN110" s="204"/>
      <c r="ECO110" s="205"/>
      <c r="ECP110" s="72"/>
      <c r="ECQ110" s="70"/>
      <c r="ECR110" s="73"/>
      <c r="ECS110" s="74"/>
      <c r="ECT110" s="74"/>
      <c r="ECU110" s="62"/>
      <c r="ECV110" s="75"/>
      <c r="ECW110" s="76"/>
      <c r="ECX110" s="216"/>
      <c r="ECY110" s="75"/>
      <c r="ECZ110" s="75"/>
      <c r="EDA110" s="204"/>
      <c r="EDB110" s="205"/>
      <c r="EDC110" s="72"/>
      <c r="EDD110" s="70"/>
      <c r="EDE110" s="73"/>
      <c r="EDF110" s="74"/>
      <c r="EDG110" s="74"/>
      <c r="EDH110" s="62"/>
      <c r="EDI110" s="75"/>
      <c r="EDJ110" s="76"/>
      <c r="EDK110" s="216"/>
      <c r="EDL110" s="75"/>
      <c r="EDM110" s="75"/>
      <c r="EDN110" s="204"/>
      <c r="EDO110" s="205"/>
      <c r="EDP110" s="72"/>
      <c r="EDQ110" s="70"/>
      <c r="EDR110" s="73"/>
      <c r="EDS110" s="74"/>
      <c r="EDT110" s="74"/>
      <c r="EDU110" s="62"/>
      <c r="EDV110" s="75"/>
      <c r="EDW110" s="76"/>
      <c r="EDX110" s="216"/>
      <c r="EDY110" s="75"/>
      <c r="EDZ110" s="75"/>
      <c r="EEA110" s="204"/>
      <c r="EEB110" s="205"/>
      <c r="EEC110" s="72"/>
      <c r="EED110" s="70"/>
      <c r="EEE110" s="73"/>
      <c r="EEF110" s="74"/>
      <c r="EEG110" s="74"/>
      <c r="EEH110" s="62"/>
      <c r="EEI110" s="75"/>
      <c r="EEJ110" s="76"/>
      <c r="EEK110" s="216"/>
      <c r="EEL110" s="75"/>
      <c r="EEM110" s="75"/>
      <c r="EEN110" s="204"/>
      <c r="EEO110" s="205"/>
      <c r="EEP110" s="72"/>
      <c r="EEQ110" s="70"/>
      <c r="EER110" s="73"/>
      <c r="EES110" s="74"/>
      <c r="EET110" s="74"/>
      <c r="EEU110" s="62"/>
      <c r="EEV110" s="75"/>
      <c r="EEW110" s="76"/>
      <c r="EEX110" s="216"/>
      <c r="EEY110" s="75"/>
      <c r="EEZ110" s="75"/>
      <c r="EFA110" s="204"/>
      <c r="EFB110" s="205"/>
      <c r="EFC110" s="72"/>
      <c r="EFD110" s="70"/>
      <c r="EFE110" s="73"/>
      <c r="EFF110" s="74"/>
      <c r="EFG110" s="74"/>
      <c r="EFH110" s="62"/>
      <c r="EFI110" s="75"/>
      <c r="EFJ110" s="76"/>
      <c r="EFK110" s="216"/>
      <c r="EFL110" s="75"/>
      <c r="EFM110" s="75"/>
      <c r="EFN110" s="204"/>
      <c r="EFO110" s="205"/>
      <c r="EFP110" s="72"/>
      <c r="EFQ110" s="70"/>
      <c r="EFR110" s="73"/>
      <c r="EFS110" s="74"/>
      <c r="EFT110" s="74"/>
      <c r="EFU110" s="62"/>
      <c r="EFV110" s="75"/>
      <c r="EFW110" s="76"/>
      <c r="EFX110" s="216"/>
      <c r="EFY110" s="75"/>
      <c r="EFZ110" s="75"/>
      <c r="EGA110" s="204"/>
      <c r="EGB110" s="205"/>
      <c r="EGC110" s="72"/>
      <c r="EGD110" s="70"/>
      <c r="EGE110" s="73"/>
      <c r="EGF110" s="74"/>
      <c r="EGG110" s="74"/>
      <c r="EGH110" s="62"/>
      <c r="EGI110" s="75"/>
      <c r="EGJ110" s="76"/>
      <c r="EGK110" s="216"/>
      <c r="EGL110" s="75"/>
      <c r="EGM110" s="75"/>
      <c r="EGN110" s="204"/>
      <c r="EGO110" s="205"/>
      <c r="EGP110" s="72"/>
      <c r="EGQ110" s="70"/>
      <c r="EGR110" s="73"/>
      <c r="EGS110" s="74"/>
      <c r="EGT110" s="74"/>
      <c r="EGU110" s="62"/>
      <c r="EGV110" s="75"/>
      <c r="EGW110" s="76"/>
      <c r="EGX110" s="216"/>
      <c r="EGY110" s="75"/>
      <c r="EGZ110" s="75"/>
      <c r="EHA110" s="204"/>
      <c r="EHB110" s="205"/>
      <c r="EHC110" s="72"/>
      <c r="EHD110" s="70"/>
      <c r="EHE110" s="73"/>
      <c r="EHF110" s="74"/>
      <c r="EHG110" s="74"/>
      <c r="EHH110" s="62"/>
      <c r="EHI110" s="75"/>
      <c r="EHJ110" s="76"/>
      <c r="EHK110" s="216"/>
      <c r="EHL110" s="75"/>
      <c r="EHM110" s="75"/>
      <c r="EHN110" s="204"/>
      <c r="EHO110" s="205"/>
      <c r="EHP110" s="72"/>
      <c r="EHQ110" s="70"/>
      <c r="EHR110" s="73"/>
      <c r="EHS110" s="74"/>
      <c r="EHT110" s="74"/>
      <c r="EHU110" s="62"/>
      <c r="EHV110" s="75"/>
      <c r="EHW110" s="76"/>
      <c r="EHX110" s="216"/>
      <c r="EHY110" s="75"/>
      <c r="EHZ110" s="75"/>
      <c r="EIA110" s="204"/>
      <c r="EIB110" s="205"/>
      <c r="EIC110" s="72"/>
      <c r="EID110" s="70"/>
      <c r="EIE110" s="73"/>
      <c r="EIF110" s="74"/>
      <c r="EIG110" s="74"/>
      <c r="EIH110" s="62"/>
      <c r="EII110" s="75"/>
      <c r="EIJ110" s="76"/>
      <c r="EIK110" s="216"/>
      <c r="EIL110" s="75"/>
      <c r="EIM110" s="75"/>
      <c r="EIN110" s="204"/>
      <c r="EIO110" s="205"/>
      <c r="EIP110" s="72"/>
      <c r="EIQ110" s="70"/>
      <c r="EIR110" s="73"/>
      <c r="EIS110" s="74"/>
      <c r="EIT110" s="74"/>
      <c r="EIU110" s="62"/>
      <c r="EIV110" s="75"/>
      <c r="EIW110" s="76"/>
      <c r="EIX110" s="216"/>
      <c r="EIY110" s="75"/>
      <c r="EIZ110" s="75"/>
      <c r="EJA110" s="204"/>
      <c r="EJB110" s="205"/>
      <c r="EJC110" s="72"/>
      <c r="EJD110" s="70"/>
      <c r="EJE110" s="73"/>
      <c r="EJF110" s="74"/>
      <c r="EJG110" s="74"/>
      <c r="EJH110" s="62"/>
      <c r="EJI110" s="75"/>
      <c r="EJJ110" s="76"/>
      <c r="EJK110" s="216"/>
      <c r="EJL110" s="75"/>
      <c r="EJM110" s="75"/>
      <c r="EJN110" s="204"/>
      <c r="EJO110" s="205"/>
      <c r="EJP110" s="72"/>
      <c r="EJQ110" s="70"/>
      <c r="EJR110" s="73"/>
      <c r="EJS110" s="74"/>
      <c r="EJT110" s="74"/>
      <c r="EJU110" s="62"/>
      <c r="EJV110" s="75"/>
      <c r="EJW110" s="76"/>
      <c r="EJX110" s="216"/>
      <c r="EJY110" s="75"/>
      <c r="EJZ110" s="75"/>
      <c r="EKA110" s="204"/>
      <c r="EKB110" s="205"/>
      <c r="EKC110" s="72"/>
      <c r="EKD110" s="70"/>
      <c r="EKE110" s="73"/>
      <c r="EKF110" s="74"/>
      <c r="EKG110" s="74"/>
      <c r="EKH110" s="62"/>
      <c r="EKI110" s="75"/>
      <c r="EKJ110" s="76"/>
      <c r="EKK110" s="216"/>
      <c r="EKL110" s="75"/>
      <c r="EKM110" s="75"/>
      <c r="EKN110" s="204"/>
      <c r="EKO110" s="205"/>
      <c r="EKP110" s="72"/>
      <c r="EKQ110" s="70"/>
      <c r="EKR110" s="73"/>
      <c r="EKS110" s="74"/>
      <c r="EKT110" s="74"/>
      <c r="EKU110" s="62"/>
      <c r="EKV110" s="75"/>
      <c r="EKW110" s="76"/>
      <c r="EKX110" s="216"/>
      <c r="EKY110" s="75"/>
      <c r="EKZ110" s="75"/>
      <c r="ELA110" s="204"/>
      <c r="ELB110" s="205"/>
      <c r="ELC110" s="72"/>
      <c r="ELD110" s="70"/>
      <c r="ELE110" s="73"/>
      <c r="ELF110" s="74"/>
      <c r="ELG110" s="74"/>
      <c r="ELH110" s="62"/>
      <c r="ELI110" s="75"/>
      <c r="ELJ110" s="76"/>
      <c r="ELK110" s="216"/>
      <c r="ELL110" s="75"/>
      <c r="ELM110" s="75"/>
      <c r="ELN110" s="204"/>
      <c r="ELO110" s="205"/>
      <c r="ELP110" s="72"/>
      <c r="ELQ110" s="70"/>
      <c r="ELR110" s="73"/>
      <c r="ELS110" s="74"/>
      <c r="ELT110" s="74"/>
      <c r="ELU110" s="62"/>
      <c r="ELV110" s="75"/>
      <c r="ELW110" s="76"/>
      <c r="ELX110" s="216"/>
      <c r="ELY110" s="75"/>
      <c r="ELZ110" s="75"/>
      <c r="EMA110" s="204"/>
      <c r="EMB110" s="205"/>
      <c r="EMC110" s="72"/>
      <c r="EMD110" s="70"/>
      <c r="EME110" s="73"/>
      <c r="EMF110" s="74"/>
      <c r="EMG110" s="74"/>
      <c r="EMH110" s="62"/>
      <c r="EMI110" s="75"/>
      <c r="EMJ110" s="76"/>
      <c r="EMK110" s="216"/>
      <c r="EML110" s="75"/>
      <c r="EMM110" s="75"/>
      <c r="EMN110" s="204"/>
      <c r="EMO110" s="205"/>
      <c r="EMP110" s="72"/>
      <c r="EMQ110" s="70"/>
      <c r="EMR110" s="73"/>
      <c r="EMS110" s="74"/>
      <c r="EMT110" s="74"/>
      <c r="EMU110" s="62"/>
      <c r="EMV110" s="75"/>
      <c r="EMW110" s="76"/>
      <c r="EMX110" s="216"/>
      <c r="EMY110" s="75"/>
      <c r="EMZ110" s="75"/>
      <c r="ENA110" s="204"/>
      <c r="ENB110" s="205"/>
      <c r="ENC110" s="72"/>
      <c r="END110" s="70"/>
      <c r="ENE110" s="73"/>
      <c r="ENF110" s="74"/>
      <c r="ENG110" s="74"/>
      <c r="ENH110" s="62"/>
      <c r="ENI110" s="75"/>
      <c r="ENJ110" s="76"/>
      <c r="ENK110" s="216"/>
      <c r="ENL110" s="75"/>
      <c r="ENM110" s="75"/>
      <c r="ENN110" s="204"/>
      <c r="ENO110" s="205"/>
      <c r="ENP110" s="72"/>
      <c r="ENQ110" s="70"/>
      <c r="ENR110" s="73"/>
      <c r="ENS110" s="74"/>
      <c r="ENT110" s="74"/>
      <c r="ENU110" s="62"/>
      <c r="ENV110" s="75"/>
      <c r="ENW110" s="76"/>
      <c r="ENX110" s="216"/>
      <c r="ENY110" s="75"/>
      <c r="ENZ110" s="75"/>
      <c r="EOA110" s="204"/>
      <c r="EOB110" s="205"/>
      <c r="EOC110" s="72"/>
      <c r="EOD110" s="70"/>
      <c r="EOE110" s="73"/>
      <c r="EOF110" s="74"/>
      <c r="EOG110" s="74"/>
      <c r="EOH110" s="62"/>
      <c r="EOI110" s="75"/>
      <c r="EOJ110" s="76"/>
      <c r="EOK110" s="216"/>
      <c r="EOL110" s="75"/>
      <c r="EOM110" s="75"/>
      <c r="EON110" s="204"/>
      <c r="EOO110" s="205"/>
      <c r="EOP110" s="72"/>
      <c r="EOQ110" s="70"/>
      <c r="EOR110" s="73"/>
      <c r="EOS110" s="74"/>
      <c r="EOT110" s="74"/>
      <c r="EOU110" s="62"/>
      <c r="EOV110" s="75"/>
      <c r="EOW110" s="76"/>
      <c r="EOX110" s="216"/>
      <c r="EOY110" s="75"/>
      <c r="EOZ110" s="75"/>
      <c r="EPA110" s="204"/>
      <c r="EPB110" s="205"/>
      <c r="EPC110" s="72"/>
      <c r="EPD110" s="70"/>
      <c r="EPE110" s="73"/>
      <c r="EPF110" s="74"/>
      <c r="EPG110" s="74"/>
      <c r="EPH110" s="62"/>
      <c r="EPI110" s="75"/>
      <c r="EPJ110" s="76"/>
      <c r="EPK110" s="216"/>
      <c r="EPL110" s="75"/>
      <c r="EPM110" s="75"/>
      <c r="EPN110" s="204"/>
      <c r="EPO110" s="205"/>
      <c r="EPP110" s="72"/>
      <c r="EPQ110" s="70"/>
      <c r="EPR110" s="73"/>
      <c r="EPS110" s="74"/>
      <c r="EPT110" s="74"/>
      <c r="EPU110" s="62"/>
      <c r="EPV110" s="75"/>
      <c r="EPW110" s="76"/>
      <c r="EPX110" s="216"/>
      <c r="EPY110" s="75"/>
      <c r="EPZ110" s="75"/>
      <c r="EQA110" s="204"/>
      <c r="EQB110" s="205"/>
      <c r="EQC110" s="72"/>
      <c r="EQD110" s="70"/>
      <c r="EQE110" s="73"/>
      <c r="EQF110" s="74"/>
      <c r="EQG110" s="74"/>
      <c r="EQH110" s="62"/>
      <c r="EQI110" s="75"/>
      <c r="EQJ110" s="76"/>
      <c r="EQK110" s="216"/>
      <c r="EQL110" s="75"/>
      <c r="EQM110" s="75"/>
      <c r="EQN110" s="204"/>
      <c r="EQO110" s="205"/>
      <c r="EQP110" s="72"/>
      <c r="EQQ110" s="70"/>
      <c r="EQR110" s="73"/>
      <c r="EQS110" s="74"/>
      <c r="EQT110" s="74"/>
      <c r="EQU110" s="62"/>
      <c r="EQV110" s="75"/>
      <c r="EQW110" s="76"/>
      <c r="EQX110" s="216"/>
      <c r="EQY110" s="75"/>
      <c r="EQZ110" s="75"/>
      <c r="ERA110" s="204"/>
      <c r="ERB110" s="205"/>
      <c r="ERC110" s="72"/>
      <c r="ERD110" s="70"/>
      <c r="ERE110" s="73"/>
      <c r="ERF110" s="74"/>
      <c r="ERG110" s="74"/>
      <c r="ERH110" s="62"/>
      <c r="ERI110" s="75"/>
      <c r="ERJ110" s="76"/>
      <c r="ERK110" s="216"/>
      <c r="ERL110" s="75"/>
      <c r="ERM110" s="75"/>
      <c r="ERN110" s="204"/>
      <c r="ERO110" s="205"/>
      <c r="ERP110" s="72"/>
      <c r="ERQ110" s="70"/>
      <c r="ERR110" s="73"/>
      <c r="ERS110" s="74"/>
      <c r="ERT110" s="74"/>
      <c r="ERU110" s="62"/>
      <c r="ERV110" s="75"/>
      <c r="ERW110" s="76"/>
      <c r="ERX110" s="216"/>
      <c r="ERY110" s="75"/>
      <c r="ERZ110" s="75"/>
      <c r="ESA110" s="204"/>
      <c r="ESB110" s="205"/>
      <c r="ESC110" s="72"/>
      <c r="ESD110" s="70"/>
      <c r="ESE110" s="73"/>
      <c r="ESF110" s="74"/>
      <c r="ESG110" s="74"/>
      <c r="ESH110" s="62"/>
      <c r="ESI110" s="75"/>
      <c r="ESJ110" s="76"/>
      <c r="ESK110" s="216"/>
      <c r="ESL110" s="75"/>
      <c r="ESM110" s="75"/>
      <c r="ESN110" s="204"/>
      <c r="ESO110" s="205"/>
      <c r="ESP110" s="72"/>
      <c r="ESQ110" s="70"/>
      <c r="ESR110" s="73"/>
      <c r="ESS110" s="74"/>
      <c r="EST110" s="74"/>
      <c r="ESU110" s="62"/>
      <c r="ESV110" s="75"/>
      <c r="ESW110" s="76"/>
      <c r="ESX110" s="216"/>
      <c r="ESY110" s="75"/>
      <c r="ESZ110" s="75"/>
      <c r="ETA110" s="204"/>
      <c r="ETB110" s="205"/>
      <c r="ETC110" s="72"/>
      <c r="ETD110" s="70"/>
      <c r="ETE110" s="73"/>
      <c r="ETF110" s="74"/>
      <c r="ETG110" s="74"/>
      <c r="ETH110" s="62"/>
      <c r="ETI110" s="75"/>
      <c r="ETJ110" s="76"/>
      <c r="ETK110" s="216"/>
      <c r="ETL110" s="75"/>
      <c r="ETM110" s="75"/>
      <c r="ETN110" s="204"/>
      <c r="ETO110" s="205"/>
      <c r="ETP110" s="72"/>
      <c r="ETQ110" s="70"/>
      <c r="ETR110" s="73"/>
      <c r="ETS110" s="74"/>
      <c r="ETT110" s="74"/>
      <c r="ETU110" s="62"/>
      <c r="ETV110" s="75"/>
      <c r="ETW110" s="76"/>
      <c r="ETX110" s="216"/>
      <c r="ETY110" s="75"/>
      <c r="ETZ110" s="75"/>
      <c r="EUA110" s="204"/>
      <c r="EUB110" s="205"/>
      <c r="EUC110" s="72"/>
      <c r="EUD110" s="70"/>
      <c r="EUE110" s="73"/>
      <c r="EUF110" s="74"/>
      <c r="EUG110" s="74"/>
      <c r="EUH110" s="62"/>
      <c r="EUI110" s="75"/>
      <c r="EUJ110" s="76"/>
      <c r="EUK110" s="216"/>
      <c r="EUL110" s="75"/>
      <c r="EUM110" s="75"/>
      <c r="EUN110" s="204"/>
      <c r="EUO110" s="205"/>
      <c r="EUP110" s="72"/>
      <c r="EUQ110" s="70"/>
      <c r="EUR110" s="73"/>
      <c r="EUS110" s="74"/>
      <c r="EUT110" s="74"/>
      <c r="EUU110" s="62"/>
      <c r="EUV110" s="75"/>
      <c r="EUW110" s="76"/>
      <c r="EUX110" s="216"/>
      <c r="EUY110" s="75"/>
      <c r="EUZ110" s="75"/>
      <c r="EVA110" s="204"/>
      <c r="EVB110" s="205"/>
      <c r="EVC110" s="72"/>
      <c r="EVD110" s="70"/>
      <c r="EVE110" s="73"/>
      <c r="EVF110" s="74"/>
      <c r="EVG110" s="74"/>
      <c r="EVH110" s="62"/>
      <c r="EVI110" s="75"/>
      <c r="EVJ110" s="76"/>
      <c r="EVK110" s="216"/>
      <c r="EVL110" s="75"/>
      <c r="EVM110" s="75"/>
      <c r="EVN110" s="204"/>
      <c r="EVO110" s="205"/>
      <c r="EVP110" s="72"/>
      <c r="EVQ110" s="70"/>
      <c r="EVR110" s="73"/>
      <c r="EVS110" s="74"/>
      <c r="EVT110" s="74"/>
      <c r="EVU110" s="62"/>
      <c r="EVV110" s="75"/>
      <c r="EVW110" s="76"/>
      <c r="EVX110" s="216"/>
      <c r="EVY110" s="75"/>
      <c r="EVZ110" s="75"/>
      <c r="EWA110" s="204"/>
      <c r="EWB110" s="205"/>
      <c r="EWC110" s="72"/>
      <c r="EWD110" s="70"/>
      <c r="EWE110" s="73"/>
      <c r="EWF110" s="74"/>
      <c r="EWG110" s="74"/>
      <c r="EWH110" s="62"/>
      <c r="EWI110" s="75"/>
      <c r="EWJ110" s="76"/>
      <c r="EWK110" s="216"/>
      <c r="EWL110" s="75"/>
      <c r="EWM110" s="75"/>
      <c r="EWN110" s="204"/>
      <c r="EWO110" s="205"/>
      <c r="EWP110" s="72"/>
      <c r="EWQ110" s="70"/>
      <c r="EWR110" s="73"/>
      <c r="EWS110" s="74"/>
      <c r="EWT110" s="74"/>
      <c r="EWU110" s="62"/>
      <c r="EWV110" s="75"/>
      <c r="EWW110" s="76"/>
      <c r="EWX110" s="216"/>
      <c r="EWY110" s="75"/>
      <c r="EWZ110" s="75"/>
      <c r="EXA110" s="204"/>
      <c r="EXB110" s="205"/>
      <c r="EXC110" s="72"/>
      <c r="EXD110" s="70"/>
      <c r="EXE110" s="73"/>
      <c r="EXF110" s="74"/>
      <c r="EXG110" s="74"/>
      <c r="EXH110" s="62"/>
      <c r="EXI110" s="75"/>
      <c r="EXJ110" s="76"/>
      <c r="EXK110" s="216"/>
      <c r="EXL110" s="75"/>
      <c r="EXM110" s="75"/>
      <c r="EXN110" s="204"/>
      <c r="EXO110" s="205"/>
      <c r="EXP110" s="72"/>
      <c r="EXQ110" s="70"/>
      <c r="EXR110" s="73"/>
      <c r="EXS110" s="74"/>
      <c r="EXT110" s="74"/>
      <c r="EXU110" s="62"/>
      <c r="EXV110" s="75"/>
      <c r="EXW110" s="76"/>
      <c r="EXX110" s="216"/>
      <c r="EXY110" s="75"/>
      <c r="EXZ110" s="75"/>
      <c r="EYA110" s="204"/>
      <c r="EYB110" s="205"/>
      <c r="EYC110" s="72"/>
      <c r="EYD110" s="70"/>
      <c r="EYE110" s="73"/>
      <c r="EYF110" s="74"/>
      <c r="EYG110" s="74"/>
      <c r="EYH110" s="62"/>
      <c r="EYI110" s="75"/>
      <c r="EYJ110" s="76"/>
      <c r="EYK110" s="216"/>
      <c r="EYL110" s="75"/>
      <c r="EYM110" s="75"/>
      <c r="EYN110" s="204"/>
      <c r="EYO110" s="205"/>
      <c r="EYP110" s="72"/>
      <c r="EYQ110" s="70"/>
      <c r="EYR110" s="73"/>
      <c r="EYS110" s="74"/>
      <c r="EYT110" s="74"/>
      <c r="EYU110" s="62"/>
      <c r="EYV110" s="75"/>
      <c r="EYW110" s="76"/>
      <c r="EYX110" s="216"/>
      <c r="EYY110" s="75"/>
      <c r="EYZ110" s="75"/>
      <c r="EZA110" s="204"/>
      <c r="EZB110" s="205"/>
      <c r="EZC110" s="72"/>
      <c r="EZD110" s="70"/>
      <c r="EZE110" s="73"/>
      <c r="EZF110" s="74"/>
      <c r="EZG110" s="74"/>
      <c r="EZH110" s="62"/>
      <c r="EZI110" s="75"/>
      <c r="EZJ110" s="76"/>
      <c r="EZK110" s="216"/>
      <c r="EZL110" s="75"/>
      <c r="EZM110" s="75"/>
      <c r="EZN110" s="204"/>
      <c r="EZO110" s="205"/>
      <c r="EZP110" s="72"/>
      <c r="EZQ110" s="70"/>
      <c r="EZR110" s="73"/>
      <c r="EZS110" s="74"/>
      <c r="EZT110" s="74"/>
      <c r="EZU110" s="62"/>
      <c r="EZV110" s="75"/>
      <c r="EZW110" s="76"/>
      <c r="EZX110" s="216"/>
      <c r="EZY110" s="75"/>
      <c r="EZZ110" s="75"/>
      <c r="FAA110" s="204"/>
      <c r="FAB110" s="205"/>
      <c r="FAC110" s="72"/>
      <c r="FAD110" s="70"/>
      <c r="FAE110" s="73"/>
      <c r="FAF110" s="74"/>
      <c r="FAG110" s="74"/>
      <c r="FAH110" s="62"/>
      <c r="FAI110" s="75"/>
      <c r="FAJ110" s="76"/>
      <c r="FAK110" s="216"/>
      <c r="FAL110" s="75"/>
      <c r="FAM110" s="75"/>
      <c r="FAN110" s="204"/>
      <c r="FAO110" s="205"/>
      <c r="FAP110" s="72"/>
      <c r="FAQ110" s="70"/>
      <c r="FAR110" s="73"/>
      <c r="FAS110" s="74"/>
      <c r="FAT110" s="74"/>
      <c r="FAU110" s="62"/>
      <c r="FAV110" s="75"/>
      <c r="FAW110" s="76"/>
      <c r="FAX110" s="216"/>
      <c r="FAY110" s="75"/>
      <c r="FAZ110" s="75"/>
      <c r="FBA110" s="204"/>
      <c r="FBB110" s="205"/>
      <c r="FBC110" s="72"/>
      <c r="FBD110" s="70"/>
      <c r="FBE110" s="73"/>
      <c r="FBF110" s="74"/>
      <c r="FBG110" s="74"/>
      <c r="FBH110" s="62"/>
      <c r="FBI110" s="75"/>
      <c r="FBJ110" s="76"/>
      <c r="FBK110" s="216"/>
      <c r="FBL110" s="75"/>
      <c r="FBM110" s="75"/>
      <c r="FBN110" s="204"/>
      <c r="FBO110" s="205"/>
      <c r="FBP110" s="72"/>
      <c r="FBQ110" s="70"/>
      <c r="FBR110" s="73"/>
      <c r="FBS110" s="74"/>
      <c r="FBT110" s="74"/>
      <c r="FBU110" s="62"/>
      <c r="FBV110" s="75"/>
      <c r="FBW110" s="76"/>
      <c r="FBX110" s="216"/>
      <c r="FBY110" s="75"/>
      <c r="FBZ110" s="75"/>
      <c r="FCA110" s="204"/>
      <c r="FCB110" s="205"/>
      <c r="FCC110" s="72"/>
      <c r="FCD110" s="70"/>
      <c r="FCE110" s="73"/>
      <c r="FCF110" s="74"/>
      <c r="FCG110" s="74"/>
      <c r="FCH110" s="62"/>
      <c r="FCI110" s="75"/>
      <c r="FCJ110" s="76"/>
      <c r="FCK110" s="216"/>
      <c r="FCL110" s="75"/>
      <c r="FCM110" s="75"/>
      <c r="FCN110" s="204"/>
      <c r="FCO110" s="205"/>
      <c r="FCP110" s="72"/>
      <c r="FCQ110" s="70"/>
      <c r="FCR110" s="73"/>
      <c r="FCS110" s="74"/>
      <c r="FCT110" s="74"/>
      <c r="FCU110" s="62"/>
      <c r="FCV110" s="75"/>
      <c r="FCW110" s="76"/>
      <c r="FCX110" s="216"/>
      <c r="FCY110" s="75"/>
      <c r="FCZ110" s="75"/>
      <c r="FDA110" s="204"/>
      <c r="FDB110" s="205"/>
      <c r="FDC110" s="72"/>
      <c r="FDD110" s="70"/>
      <c r="FDE110" s="73"/>
      <c r="FDF110" s="74"/>
      <c r="FDG110" s="74"/>
      <c r="FDH110" s="62"/>
      <c r="FDI110" s="75"/>
      <c r="FDJ110" s="76"/>
      <c r="FDK110" s="216"/>
      <c r="FDL110" s="75"/>
      <c r="FDM110" s="75"/>
      <c r="FDN110" s="204"/>
      <c r="FDO110" s="205"/>
      <c r="FDP110" s="72"/>
      <c r="FDQ110" s="70"/>
      <c r="FDR110" s="73"/>
      <c r="FDS110" s="74"/>
      <c r="FDT110" s="74"/>
      <c r="FDU110" s="62"/>
      <c r="FDV110" s="75"/>
      <c r="FDW110" s="76"/>
      <c r="FDX110" s="216"/>
      <c r="FDY110" s="75"/>
      <c r="FDZ110" s="75"/>
      <c r="FEA110" s="204"/>
      <c r="FEB110" s="205"/>
      <c r="FEC110" s="72"/>
      <c r="FED110" s="70"/>
      <c r="FEE110" s="73"/>
      <c r="FEF110" s="74"/>
      <c r="FEG110" s="74"/>
      <c r="FEH110" s="62"/>
      <c r="FEI110" s="75"/>
      <c r="FEJ110" s="76"/>
      <c r="FEK110" s="216"/>
      <c r="FEL110" s="75"/>
      <c r="FEM110" s="75"/>
      <c r="FEN110" s="204"/>
      <c r="FEO110" s="205"/>
      <c r="FEP110" s="72"/>
      <c r="FEQ110" s="70"/>
      <c r="FER110" s="73"/>
      <c r="FES110" s="74"/>
      <c r="FET110" s="74"/>
      <c r="FEU110" s="62"/>
      <c r="FEV110" s="75"/>
      <c r="FEW110" s="76"/>
      <c r="FEX110" s="216"/>
      <c r="FEY110" s="75"/>
      <c r="FEZ110" s="75"/>
      <c r="FFA110" s="204"/>
      <c r="FFB110" s="205"/>
      <c r="FFC110" s="72"/>
      <c r="FFD110" s="70"/>
      <c r="FFE110" s="73"/>
      <c r="FFF110" s="74"/>
      <c r="FFG110" s="74"/>
      <c r="FFH110" s="62"/>
      <c r="FFI110" s="75"/>
      <c r="FFJ110" s="76"/>
      <c r="FFK110" s="216"/>
      <c r="FFL110" s="75"/>
      <c r="FFM110" s="75"/>
      <c r="FFN110" s="204"/>
      <c r="FFO110" s="205"/>
      <c r="FFP110" s="72"/>
      <c r="FFQ110" s="70"/>
      <c r="FFR110" s="73"/>
      <c r="FFS110" s="74"/>
      <c r="FFT110" s="74"/>
      <c r="FFU110" s="62"/>
      <c r="FFV110" s="75"/>
      <c r="FFW110" s="76"/>
      <c r="FFX110" s="216"/>
      <c r="FFY110" s="75"/>
      <c r="FFZ110" s="75"/>
      <c r="FGA110" s="204"/>
      <c r="FGB110" s="205"/>
      <c r="FGC110" s="72"/>
      <c r="FGD110" s="70"/>
      <c r="FGE110" s="73"/>
      <c r="FGF110" s="74"/>
      <c r="FGG110" s="74"/>
      <c r="FGH110" s="62"/>
      <c r="FGI110" s="75"/>
      <c r="FGJ110" s="76"/>
      <c r="FGK110" s="216"/>
      <c r="FGL110" s="75"/>
      <c r="FGM110" s="75"/>
      <c r="FGN110" s="204"/>
      <c r="FGO110" s="205"/>
      <c r="FGP110" s="72"/>
      <c r="FGQ110" s="70"/>
      <c r="FGR110" s="73"/>
      <c r="FGS110" s="74"/>
      <c r="FGT110" s="74"/>
      <c r="FGU110" s="62"/>
      <c r="FGV110" s="75"/>
      <c r="FGW110" s="76"/>
      <c r="FGX110" s="216"/>
      <c r="FGY110" s="75"/>
      <c r="FGZ110" s="75"/>
      <c r="FHA110" s="204"/>
      <c r="FHB110" s="205"/>
      <c r="FHC110" s="72"/>
      <c r="FHD110" s="70"/>
      <c r="FHE110" s="73"/>
      <c r="FHF110" s="74"/>
      <c r="FHG110" s="74"/>
      <c r="FHH110" s="62"/>
      <c r="FHI110" s="75"/>
      <c r="FHJ110" s="76"/>
      <c r="FHK110" s="216"/>
      <c r="FHL110" s="75"/>
      <c r="FHM110" s="75"/>
      <c r="FHN110" s="204"/>
      <c r="FHO110" s="205"/>
      <c r="FHP110" s="72"/>
      <c r="FHQ110" s="70"/>
      <c r="FHR110" s="73"/>
      <c r="FHS110" s="74"/>
      <c r="FHT110" s="74"/>
      <c r="FHU110" s="62"/>
      <c r="FHV110" s="75"/>
      <c r="FHW110" s="76"/>
      <c r="FHX110" s="216"/>
      <c r="FHY110" s="75"/>
      <c r="FHZ110" s="75"/>
      <c r="FIA110" s="204"/>
      <c r="FIB110" s="205"/>
      <c r="FIC110" s="72"/>
      <c r="FID110" s="70"/>
      <c r="FIE110" s="73"/>
      <c r="FIF110" s="74"/>
      <c r="FIG110" s="74"/>
      <c r="FIH110" s="62"/>
      <c r="FII110" s="75"/>
      <c r="FIJ110" s="76"/>
      <c r="FIK110" s="216"/>
      <c r="FIL110" s="75"/>
      <c r="FIM110" s="75"/>
      <c r="FIN110" s="204"/>
      <c r="FIO110" s="205"/>
      <c r="FIP110" s="72"/>
      <c r="FIQ110" s="70"/>
      <c r="FIR110" s="73"/>
      <c r="FIS110" s="74"/>
      <c r="FIT110" s="74"/>
      <c r="FIU110" s="62"/>
      <c r="FIV110" s="75"/>
      <c r="FIW110" s="76"/>
      <c r="FIX110" s="216"/>
      <c r="FIY110" s="75"/>
      <c r="FIZ110" s="75"/>
      <c r="FJA110" s="204"/>
      <c r="FJB110" s="205"/>
      <c r="FJC110" s="72"/>
      <c r="FJD110" s="70"/>
      <c r="FJE110" s="73"/>
      <c r="FJF110" s="74"/>
      <c r="FJG110" s="74"/>
      <c r="FJH110" s="62"/>
      <c r="FJI110" s="75"/>
      <c r="FJJ110" s="76"/>
      <c r="FJK110" s="216"/>
      <c r="FJL110" s="75"/>
      <c r="FJM110" s="75"/>
      <c r="FJN110" s="204"/>
      <c r="FJO110" s="205"/>
      <c r="FJP110" s="72"/>
      <c r="FJQ110" s="70"/>
      <c r="FJR110" s="73"/>
      <c r="FJS110" s="74"/>
      <c r="FJT110" s="74"/>
      <c r="FJU110" s="62"/>
      <c r="FJV110" s="75"/>
      <c r="FJW110" s="76"/>
      <c r="FJX110" s="216"/>
      <c r="FJY110" s="75"/>
      <c r="FJZ110" s="75"/>
      <c r="FKA110" s="204"/>
      <c r="FKB110" s="205"/>
      <c r="FKC110" s="72"/>
      <c r="FKD110" s="70"/>
      <c r="FKE110" s="73"/>
      <c r="FKF110" s="74"/>
      <c r="FKG110" s="74"/>
      <c r="FKH110" s="62"/>
      <c r="FKI110" s="75"/>
      <c r="FKJ110" s="76"/>
      <c r="FKK110" s="216"/>
      <c r="FKL110" s="75"/>
      <c r="FKM110" s="75"/>
      <c r="FKN110" s="204"/>
      <c r="FKO110" s="205"/>
      <c r="FKP110" s="72"/>
      <c r="FKQ110" s="70"/>
      <c r="FKR110" s="73"/>
      <c r="FKS110" s="74"/>
      <c r="FKT110" s="74"/>
      <c r="FKU110" s="62"/>
      <c r="FKV110" s="75"/>
      <c r="FKW110" s="76"/>
      <c r="FKX110" s="216"/>
      <c r="FKY110" s="75"/>
      <c r="FKZ110" s="75"/>
      <c r="FLA110" s="204"/>
      <c r="FLB110" s="205"/>
      <c r="FLC110" s="72"/>
      <c r="FLD110" s="70"/>
      <c r="FLE110" s="73"/>
      <c r="FLF110" s="74"/>
      <c r="FLG110" s="74"/>
      <c r="FLH110" s="62"/>
      <c r="FLI110" s="75"/>
      <c r="FLJ110" s="76"/>
      <c r="FLK110" s="216"/>
      <c r="FLL110" s="75"/>
      <c r="FLM110" s="75"/>
      <c r="FLN110" s="204"/>
      <c r="FLO110" s="205"/>
      <c r="FLP110" s="72"/>
      <c r="FLQ110" s="70"/>
      <c r="FLR110" s="73"/>
      <c r="FLS110" s="74"/>
      <c r="FLT110" s="74"/>
      <c r="FLU110" s="62"/>
      <c r="FLV110" s="75"/>
      <c r="FLW110" s="76"/>
      <c r="FLX110" s="216"/>
      <c r="FLY110" s="75"/>
      <c r="FLZ110" s="75"/>
      <c r="FMA110" s="204"/>
      <c r="FMB110" s="205"/>
      <c r="FMC110" s="72"/>
      <c r="FMD110" s="70"/>
      <c r="FME110" s="73"/>
      <c r="FMF110" s="74"/>
      <c r="FMG110" s="74"/>
      <c r="FMH110" s="62"/>
      <c r="FMI110" s="75"/>
      <c r="FMJ110" s="76"/>
      <c r="FMK110" s="216"/>
      <c r="FML110" s="75"/>
      <c r="FMM110" s="75"/>
      <c r="FMN110" s="204"/>
      <c r="FMO110" s="205"/>
      <c r="FMP110" s="72"/>
      <c r="FMQ110" s="70"/>
      <c r="FMR110" s="73"/>
      <c r="FMS110" s="74"/>
      <c r="FMT110" s="74"/>
      <c r="FMU110" s="62"/>
      <c r="FMV110" s="75"/>
      <c r="FMW110" s="76"/>
      <c r="FMX110" s="216"/>
      <c r="FMY110" s="75"/>
      <c r="FMZ110" s="75"/>
      <c r="FNA110" s="204"/>
      <c r="FNB110" s="205"/>
      <c r="FNC110" s="72"/>
      <c r="FND110" s="70"/>
      <c r="FNE110" s="73"/>
      <c r="FNF110" s="74"/>
      <c r="FNG110" s="74"/>
      <c r="FNH110" s="62"/>
      <c r="FNI110" s="75"/>
      <c r="FNJ110" s="76"/>
      <c r="FNK110" s="216"/>
      <c r="FNL110" s="75"/>
      <c r="FNM110" s="75"/>
      <c r="FNN110" s="204"/>
      <c r="FNO110" s="205"/>
      <c r="FNP110" s="72"/>
      <c r="FNQ110" s="70"/>
      <c r="FNR110" s="73"/>
      <c r="FNS110" s="74"/>
      <c r="FNT110" s="74"/>
      <c r="FNU110" s="62"/>
      <c r="FNV110" s="75"/>
      <c r="FNW110" s="76"/>
      <c r="FNX110" s="216"/>
      <c r="FNY110" s="75"/>
      <c r="FNZ110" s="75"/>
      <c r="FOA110" s="204"/>
      <c r="FOB110" s="205"/>
      <c r="FOC110" s="72"/>
      <c r="FOD110" s="70"/>
      <c r="FOE110" s="73"/>
      <c r="FOF110" s="74"/>
      <c r="FOG110" s="74"/>
      <c r="FOH110" s="62"/>
      <c r="FOI110" s="75"/>
      <c r="FOJ110" s="76"/>
      <c r="FOK110" s="216"/>
      <c r="FOL110" s="75"/>
      <c r="FOM110" s="75"/>
      <c r="FON110" s="204"/>
      <c r="FOO110" s="205"/>
      <c r="FOP110" s="72"/>
      <c r="FOQ110" s="70"/>
      <c r="FOR110" s="73"/>
      <c r="FOS110" s="74"/>
      <c r="FOT110" s="74"/>
      <c r="FOU110" s="62"/>
      <c r="FOV110" s="75"/>
      <c r="FOW110" s="76"/>
      <c r="FOX110" s="216"/>
      <c r="FOY110" s="75"/>
      <c r="FOZ110" s="75"/>
      <c r="FPA110" s="204"/>
      <c r="FPB110" s="205"/>
      <c r="FPC110" s="72"/>
      <c r="FPD110" s="70"/>
      <c r="FPE110" s="73"/>
      <c r="FPF110" s="74"/>
      <c r="FPG110" s="74"/>
      <c r="FPH110" s="62"/>
      <c r="FPI110" s="75"/>
      <c r="FPJ110" s="76"/>
      <c r="FPK110" s="216"/>
      <c r="FPL110" s="75"/>
      <c r="FPM110" s="75"/>
      <c r="FPN110" s="204"/>
      <c r="FPO110" s="205"/>
      <c r="FPP110" s="72"/>
      <c r="FPQ110" s="70"/>
      <c r="FPR110" s="73"/>
      <c r="FPS110" s="74"/>
      <c r="FPT110" s="74"/>
      <c r="FPU110" s="62"/>
      <c r="FPV110" s="75"/>
      <c r="FPW110" s="76"/>
      <c r="FPX110" s="216"/>
      <c r="FPY110" s="75"/>
      <c r="FPZ110" s="75"/>
      <c r="FQA110" s="204"/>
      <c r="FQB110" s="205"/>
      <c r="FQC110" s="72"/>
      <c r="FQD110" s="70"/>
      <c r="FQE110" s="73"/>
      <c r="FQF110" s="74"/>
      <c r="FQG110" s="74"/>
      <c r="FQH110" s="62"/>
      <c r="FQI110" s="75"/>
      <c r="FQJ110" s="76"/>
      <c r="FQK110" s="216"/>
      <c r="FQL110" s="75"/>
      <c r="FQM110" s="75"/>
      <c r="FQN110" s="204"/>
      <c r="FQO110" s="205"/>
      <c r="FQP110" s="72"/>
      <c r="FQQ110" s="70"/>
      <c r="FQR110" s="73"/>
      <c r="FQS110" s="74"/>
      <c r="FQT110" s="74"/>
      <c r="FQU110" s="62"/>
      <c r="FQV110" s="75"/>
      <c r="FQW110" s="76"/>
      <c r="FQX110" s="216"/>
      <c r="FQY110" s="75"/>
      <c r="FQZ110" s="75"/>
      <c r="FRA110" s="204"/>
      <c r="FRB110" s="205"/>
      <c r="FRC110" s="72"/>
      <c r="FRD110" s="70"/>
      <c r="FRE110" s="73"/>
      <c r="FRF110" s="74"/>
      <c r="FRG110" s="74"/>
      <c r="FRH110" s="62"/>
      <c r="FRI110" s="75"/>
      <c r="FRJ110" s="76"/>
      <c r="FRK110" s="216"/>
      <c r="FRL110" s="75"/>
      <c r="FRM110" s="75"/>
      <c r="FRN110" s="204"/>
      <c r="FRO110" s="205"/>
      <c r="FRP110" s="72"/>
      <c r="FRQ110" s="70"/>
      <c r="FRR110" s="73"/>
      <c r="FRS110" s="74"/>
      <c r="FRT110" s="74"/>
      <c r="FRU110" s="62"/>
      <c r="FRV110" s="75"/>
      <c r="FRW110" s="76"/>
      <c r="FRX110" s="216"/>
      <c r="FRY110" s="75"/>
      <c r="FRZ110" s="75"/>
      <c r="FSA110" s="204"/>
      <c r="FSB110" s="205"/>
      <c r="FSC110" s="72"/>
      <c r="FSD110" s="70"/>
      <c r="FSE110" s="73"/>
      <c r="FSF110" s="74"/>
      <c r="FSG110" s="74"/>
      <c r="FSH110" s="62"/>
      <c r="FSI110" s="75"/>
      <c r="FSJ110" s="76"/>
      <c r="FSK110" s="216"/>
      <c r="FSL110" s="75"/>
      <c r="FSM110" s="75"/>
      <c r="FSN110" s="204"/>
      <c r="FSO110" s="205"/>
      <c r="FSP110" s="72"/>
      <c r="FSQ110" s="70"/>
      <c r="FSR110" s="73"/>
      <c r="FSS110" s="74"/>
      <c r="FST110" s="74"/>
      <c r="FSU110" s="62"/>
      <c r="FSV110" s="75"/>
      <c r="FSW110" s="76"/>
      <c r="FSX110" s="216"/>
      <c r="FSY110" s="75"/>
      <c r="FSZ110" s="75"/>
      <c r="FTA110" s="204"/>
      <c r="FTB110" s="205"/>
      <c r="FTC110" s="72"/>
      <c r="FTD110" s="70"/>
      <c r="FTE110" s="73"/>
      <c r="FTF110" s="74"/>
      <c r="FTG110" s="74"/>
      <c r="FTH110" s="62"/>
      <c r="FTI110" s="75"/>
      <c r="FTJ110" s="76"/>
      <c r="FTK110" s="216"/>
      <c r="FTL110" s="75"/>
      <c r="FTM110" s="75"/>
      <c r="FTN110" s="204"/>
      <c r="FTO110" s="205"/>
      <c r="FTP110" s="72"/>
      <c r="FTQ110" s="70"/>
      <c r="FTR110" s="73"/>
      <c r="FTS110" s="74"/>
      <c r="FTT110" s="74"/>
      <c r="FTU110" s="62"/>
      <c r="FTV110" s="75"/>
      <c r="FTW110" s="76"/>
      <c r="FTX110" s="216"/>
      <c r="FTY110" s="75"/>
      <c r="FTZ110" s="75"/>
      <c r="FUA110" s="204"/>
      <c r="FUB110" s="205"/>
      <c r="FUC110" s="72"/>
      <c r="FUD110" s="70"/>
      <c r="FUE110" s="73"/>
      <c r="FUF110" s="74"/>
      <c r="FUG110" s="74"/>
      <c r="FUH110" s="62"/>
      <c r="FUI110" s="75"/>
      <c r="FUJ110" s="76"/>
      <c r="FUK110" s="216"/>
      <c r="FUL110" s="75"/>
      <c r="FUM110" s="75"/>
      <c r="FUN110" s="204"/>
      <c r="FUO110" s="205"/>
      <c r="FUP110" s="72"/>
      <c r="FUQ110" s="70"/>
      <c r="FUR110" s="73"/>
      <c r="FUS110" s="74"/>
      <c r="FUT110" s="74"/>
      <c r="FUU110" s="62"/>
      <c r="FUV110" s="75"/>
      <c r="FUW110" s="76"/>
      <c r="FUX110" s="216"/>
      <c r="FUY110" s="75"/>
      <c r="FUZ110" s="75"/>
      <c r="FVA110" s="204"/>
      <c r="FVB110" s="205"/>
      <c r="FVC110" s="72"/>
      <c r="FVD110" s="70"/>
      <c r="FVE110" s="73"/>
      <c r="FVF110" s="74"/>
      <c r="FVG110" s="74"/>
      <c r="FVH110" s="62"/>
      <c r="FVI110" s="75"/>
      <c r="FVJ110" s="76"/>
      <c r="FVK110" s="216"/>
      <c r="FVL110" s="75"/>
      <c r="FVM110" s="75"/>
      <c r="FVN110" s="204"/>
      <c r="FVO110" s="205"/>
      <c r="FVP110" s="72"/>
      <c r="FVQ110" s="70"/>
      <c r="FVR110" s="73"/>
      <c r="FVS110" s="74"/>
      <c r="FVT110" s="74"/>
      <c r="FVU110" s="62"/>
      <c r="FVV110" s="75"/>
      <c r="FVW110" s="76"/>
      <c r="FVX110" s="216"/>
      <c r="FVY110" s="75"/>
      <c r="FVZ110" s="75"/>
      <c r="FWA110" s="204"/>
      <c r="FWB110" s="205"/>
      <c r="FWC110" s="72"/>
      <c r="FWD110" s="70"/>
      <c r="FWE110" s="73"/>
      <c r="FWF110" s="74"/>
      <c r="FWG110" s="74"/>
      <c r="FWH110" s="62"/>
      <c r="FWI110" s="75"/>
      <c r="FWJ110" s="76"/>
      <c r="FWK110" s="216"/>
      <c r="FWL110" s="75"/>
      <c r="FWM110" s="75"/>
      <c r="FWN110" s="204"/>
      <c r="FWO110" s="205"/>
      <c r="FWP110" s="72"/>
      <c r="FWQ110" s="70"/>
      <c r="FWR110" s="73"/>
      <c r="FWS110" s="74"/>
      <c r="FWT110" s="74"/>
      <c r="FWU110" s="62"/>
      <c r="FWV110" s="75"/>
      <c r="FWW110" s="76"/>
      <c r="FWX110" s="216"/>
      <c r="FWY110" s="75"/>
      <c r="FWZ110" s="75"/>
      <c r="FXA110" s="204"/>
      <c r="FXB110" s="205"/>
      <c r="FXC110" s="72"/>
      <c r="FXD110" s="70"/>
      <c r="FXE110" s="73"/>
      <c r="FXF110" s="74"/>
      <c r="FXG110" s="74"/>
      <c r="FXH110" s="62"/>
      <c r="FXI110" s="75"/>
      <c r="FXJ110" s="76"/>
      <c r="FXK110" s="216"/>
      <c r="FXL110" s="75"/>
      <c r="FXM110" s="75"/>
      <c r="FXN110" s="204"/>
      <c r="FXO110" s="205"/>
      <c r="FXP110" s="72"/>
      <c r="FXQ110" s="70"/>
      <c r="FXR110" s="73"/>
      <c r="FXS110" s="74"/>
      <c r="FXT110" s="74"/>
      <c r="FXU110" s="62"/>
      <c r="FXV110" s="75"/>
      <c r="FXW110" s="76"/>
      <c r="FXX110" s="216"/>
      <c r="FXY110" s="75"/>
      <c r="FXZ110" s="75"/>
      <c r="FYA110" s="204"/>
      <c r="FYB110" s="205"/>
      <c r="FYC110" s="72"/>
      <c r="FYD110" s="70"/>
      <c r="FYE110" s="73"/>
      <c r="FYF110" s="74"/>
      <c r="FYG110" s="74"/>
      <c r="FYH110" s="62"/>
      <c r="FYI110" s="75"/>
      <c r="FYJ110" s="76"/>
      <c r="FYK110" s="216"/>
      <c r="FYL110" s="75"/>
      <c r="FYM110" s="75"/>
      <c r="FYN110" s="204"/>
      <c r="FYO110" s="205"/>
      <c r="FYP110" s="72"/>
      <c r="FYQ110" s="70"/>
      <c r="FYR110" s="73"/>
      <c r="FYS110" s="74"/>
      <c r="FYT110" s="74"/>
      <c r="FYU110" s="62"/>
      <c r="FYV110" s="75"/>
      <c r="FYW110" s="76"/>
      <c r="FYX110" s="216"/>
      <c r="FYY110" s="75"/>
      <c r="FYZ110" s="75"/>
      <c r="FZA110" s="204"/>
      <c r="FZB110" s="205"/>
      <c r="FZC110" s="72"/>
      <c r="FZD110" s="70"/>
      <c r="FZE110" s="73"/>
      <c r="FZF110" s="74"/>
      <c r="FZG110" s="74"/>
      <c r="FZH110" s="62"/>
      <c r="FZI110" s="75"/>
      <c r="FZJ110" s="76"/>
      <c r="FZK110" s="216"/>
      <c r="FZL110" s="75"/>
      <c r="FZM110" s="75"/>
      <c r="FZN110" s="204"/>
      <c r="FZO110" s="205"/>
      <c r="FZP110" s="72"/>
      <c r="FZQ110" s="70"/>
      <c r="FZR110" s="73"/>
      <c r="FZS110" s="74"/>
      <c r="FZT110" s="74"/>
      <c r="FZU110" s="62"/>
      <c r="FZV110" s="75"/>
      <c r="FZW110" s="76"/>
      <c r="FZX110" s="216"/>
      <c r="FZY110" s="75"/>
      <c r="FZZ110" s="75"/>
      <c r="GAA110" s="204"/>
      <c r="GAB110" s="205"/>
      <c r="GAC110" s="72"/>
      <c r="GAD110" s="70"/>
      <c r="GAE110" s="73"/>
      <c r="GAF110" s="74"/>
      <c r="GAG110" s="74"/>
      <c r="GAH110" s="62"/>
      <c r="GAI110" s="75"/>
      <c r="GAJ110" s="76"/>
      <c r="GAK110" s="216"/>
      <c r="GAL110" s="75"/>
      <c r="GAM110" s="75"/>
      <c r="GAN110" s="204"/>
      <c r="GAO110" s="205"/>
      <c r="GAP110" s="72"/>
      <c r="GAQ110" s="70"/>
      <c r="GAR110" s="73"/>
      <c r="GAS110" s="74"/>
      <c r="GAT110" s="74"/>
      <c r="GAU110" s="62"/>
      <c r="GAV110" s="75"/>
      <c r="GAW110" s="76"/>
      <c r="GAX110" s="216"/>
      <c r="GAY110" s="75"/>
      <c r="GAZ110" s="75"/>
      <c r="GBA110" s="204"/>
      <c r="GBB110" s="205"/>
      <c r="GBC110" s="72"/>
      <c r="GBD110" s="70"/>
      <c r="GBE110" s="73"/>
      <c r="GBF110" s="74"/>
      <c r="GBG110" s="74"/>
      <c r="GBH110" s="62"/>
      <c r="GBI110" s="75"/>
      <c r="GBJ110" s="76"/>
      <c r="GBK110" s="216"/>
      <c r="GBL110" s="75"/>
      <c r="GBM110" s="75"/>
      <c r="GBN110" s="204"/>
      <c r="GBO110" s="205"/>
      <c r="GBP110" s="72"/>
      <c r="GBQ110" s="70"/>
      <c r="GBR110" s="73"/>
      <c r="GBS110" s="74"/>
      <c r="GBT110" s="74"/>
      <c r="GBU110" s="62"/>
      <c r="GBV110" s="75"/>
      <c r="GBW110" s="76"/>
      <c r="GBX110" s="216"/>
      <c r="GBY110" s="75"/>
      <c r="GBZ110" s="75"/>
      <c r="GCA110" s="204"/>
      <c r="GCB110" s="205"/>
      <c r="GCC110" s="72"/>
      <c r="GCD110" s="70"/>
      <c r="GCE110" s="73"/>
      <c r="GCF110" s="74"/>
      <c r="GCG110" s="74"/>
      <c r="GCH110" s="62"/>
      <c r="GCI110" s="75"/>
      <c r="GCJ110" s="76"/>
      <c r="GCK110" s="216"/>
      <c r="GCL110" s="75"/>
      <c r="GCM110" s="75"/>
      <c r="GCN110" s="204"/>
      <c r="GCO110" s="205"/>
      <c r="GCP110" s="72"/>
      <c r="GCQ110" s="70"/>
      <c r="GCR110" s="73"/>
      <c r="GCS110" s="74"/>
      <c r="GCT110" s="74"/>
      <c r="GCU110" s="62"/>
      <c r="GCV110" s="75"/>
      <c r="GCW110" s="76"/>
      <c r="GCX110" s="216"/>
      <c r="GCY110" s="75"/>
      <c r="GCZ110" s="75"/>
      <c r="GDA110" s="204"/>
      <c r="GDB110" s="205"/>
      <c r="GDC110" s="72"/>
      <c r="GDD110" s="70"/>
      <c r="GDE110" s="73"/>
      <c r="GDF110" s="74"/>
      <c r="GDG110" s="74"/>
      <c r="GDH110" s="62"/>
      <c r="GDI110" s="75"/>
      <c r="GDJ110" s="76"/>
      <c r="GDK110" s="216"/>
      <c r="GDL110" s="75"/>
      <c r="GDM110" s="75"/>
      <c r="GDN110" s="204"/>
      <c r="GDO110" s="205"/>
      <c r="GDP110" s="72"/>
      <c r="GDQ110" s="70"/>
      <c r="GDR110" s="73"/>
      <c r="GDS110" s="74"/>
      <c r="GDT110" s="74"/>
      <c r="GDU110" s="62"/>
      <c r="GDV110" s="75"/>
      <c r="GDW110" s="76"/>
      <c r="GDX110" s="216"/>
      <c r="GDY110" s="75"/>
      <c r="GDZ110" s="75"/>
      <c r="GEA110" s="204"/>
      <c r="GEB110" s="205"/>
      <c r="GEC110" s="72"/>
      <c r="GED110" s="70"/>
      <c r="GEE110" s="73"/>
      <c r="GEF110" s="74"/>
      <c r="GEG110" s="74"/>
      <c r="GEH110" s="62"/>
      <c r="GEI110" s="75"/>
      <c r="GEJ110" s="76"/>
      <c r="GEK110" s="216"/>
      <c r="GEL110" s="75"/>
      <c r="GEM110" s="75"/>
      <c r="GEN110" s="204"/>
      <c r="GEO110" s="205"/>
      <c r="GEP110" s="72"/>
      <c r="GEQ110" s="70"/>
      <c r="GER110" s="73"/>
      <c r="GES110" s="74"/>
      <c r="GET110" s="74"/>
      <c r="GEU110" s="62"/>
      <c r="GEV110" s="75"/>
      <c r="GEW110" s="76"/>
      <c r="GEX110" s="216"/>
      <c r="GEY110" s="75"/>
      <c r="GEZ110" s="75"/>
      <c r="GFA110" s="204"/>
      <c r="GFB110" s="205"/>
      <c r="GFC110" s="72"/>
      <c r="GFD110" s="70"/>
      <c r="GFE110" s="73"/>
      <c r="GFF110" s="74"/>
      <c r="GFG110" s="74"/>
      <c r="GFH110" s="62"/>
      <c r="GFI110" s="75"/>
      <c r="GFJ110" s="76"/>
      <c r="GFK110" s="216"/>
      <c r="GFL110" s="75"/>
      <c r="GFM110" s="75"/>
      <c r="GFN110" s="204"/>
      <c r="GFO110" s="205"/>
      <c r="GFP110" s="72"/>
      <c r="GFQ110" s="70"/>
      <c r="GFR110" s="73"/>
      <c r="GFS110" s="74"/>
      <c r="GFT110" s="74"/>
      <c r="GFU110" s="62"/>
      <c r="GFV110" s="75"/>
      <c r="GFW110" s="76"/>
      <c r="GFX110" s="216"/>
      <c r="GFY110" s="75"/>
      <c r="GFZ110" s="75"/>
      <c r="GGA110" s="204"/>
      <c r="GGB110" s="205"/>
      <c r="GGC110" s="72"/>
      <c r="GGD110" s="70"/>
      <c r="GGE110" s="73"/>
      <c r="GGF110" s="74"/>
      <c r="GGG110" s="74"/>
      <c r="GGH110" s="62"/>
      <c r="GGI110" s="75"/>
      <c r="GGJ110" s="76"/>
      <c r="GGK110" s="216"/>
      <c r="GGL110" s="75"/>
      <c r="GGM110" s="75"/>
      <c r="GGN110" s="204"/>
      <c r="GGO110" s="205"/>
      <c r="GGP110" s="72"/>
      <c r="GGQ110" s="70"/>
      <c r="GGR110" s="73"/>
      <c r="GGS110" s="74"/>
      <c r="GGT110" s="74"/>
      <c r="GGU110" s="62"/>
      <c r="GGV110" s="75"/>
      <c r="GGW110" s="76"/>
      <c r="GGX110" s="216"/>
      <c r="GGY110" s="75"/>
      <c r="GGZ110" s="75"/>
      <c r="GHA110" s="204"/>
      <c r="GHB110" s="205"/>
      <c r="GHC110" s="72"/>
      <c r="GHD110" s="70"/>
      <c r="GHE110" s="73"/>
      <c r="GHF110" s="74"/>
      <c r="GHG110" s="74"/>
      <c r="GHH110" s="62"/>
      <c r="GHI110" s="75"/>
      <c r="GHJ110" s="76"/>
      <c r="GHK110" s="216"/>
      <c r="GHL110" s="75"/>
      <c r="GHM110" s="75"/>
      <c r="GHN110" s="204"/>
      <c r="GHO110" s="205"/>
      <c r="GHP110" s="72"/>
      <c r="GHQ110" s="70"/>
      <c r="GHR110" s="73"/>
      <c r="GHS110" s="74"/>
      <c r="GHT110" s="74"/>
      <c r="GHU110" s="62"/>
      <c r="GHV110" s="75"/>
      <c r="GHW110" s="76"/>
      <c r="GHX110" s="216"/>
      <c r="GHY110" s="75"/>
      <c r="GHZ110" s="75"/>
      <c r="GIA110" s="204"/>
      <c r="GIB110" s="205"/>
      <c r="GIC110" s="72"/>
      <c r="GID110" s="70"/>
      <c r="GIE110" s="73"/>
      <c r="GIF110" s="74"/>
      <c r="GIG110" s="74"/>
      <c r="GIH110" s="62"/>
      <c r="GII110" s="75"/>
      <c r="GIJ110" s="76"/>
      <c r="GIK110" s="216"/>
      <c r="GIL110" s="75"/>
      <c r="GIM110" s="75"/>
      <c r="GIN110" s="204"/>
      <c r="GIO110" s="205"/>
      <c r="GIP110" s="72"/>
      <c r="GIQ110" s="70"/>
      <c r="GIR110" s="73"/>
      <c r="GIS110" s="74"/>
      <c r="GIT110" s="74"/>
      <c r="GIU110" s="62"/>
      <c r="GIV110" s="75"/>
      <c r="GIW110" s="76"/>
      <c r="GIX110" s="216"/>
      <c r="GIY110" s="75"/>
      <c r="GIZ110" s="75"/>
      <c r="GJA110" s="204"/>
      <c r="GJB110" s="205"/>
      <c r="GJC110" s="72"/>
      <c r="GJD110" s="70"/>
      <c r="GJE110" s="73"/>
      <c r="GJF110" s="74"/>
      <c r="GJG110" s="74"/>
      <c r="GJH110" s="62"/>
      <c r="GJI110" s="75"/>
      <c r="GJJ110" s="76"/>
      <c r="GJK110" s="216"/>
      <c r="GJL110" s="75"/>
      <c r="GJM110" s="75"/>
      <c r="GJN110" s="204"/>
      <c r="GJO110" s="205"/>
      <c r="GJP110" s="72"/>
      <c r="GJQ110" s="70"/>
      <c r="GJR110" s="73"/>
      <c r="GJS110" s="74"/>
      <c r="GJT110" s="74"/>
      <c r="GJU110" s="62"/>
      <c r="GJV110" s="75"/>
      <c r="GJW110" s="76"/>
      <c r="GJX110" s="216"/>
      <c r="GJY110" s="75"/>
      <c r="GJZ110" s="75"/>
      <c r="GKA110" s="204"/>
      <c r="GKB110" s="205"/>
      <c r="GKC110" s="72"/>
      <c r="GKD110" s="70"/>
      <c r="GKE110" s="73"/>
      <c r="GKF110" s="74"/>
      <c r="GKG110" s="74"/>
      <c r="GKH110" s="62"/>
      <c r="GKI110" s="75"/>
      <c r="GKJ110" s="76"/>
      <c r="GKK110" s="216"/>
      <c r="GKL110" s="75"/>
      <c r="GKM110" s="75"/>
      <c r="GKN110" s="204"/>
      <c r="GKO110" s="205"/>
      <c r="GKP110" s="72"/>
      <c r="GKQ110" s="70"/>
      <c r="GKR110" s="73"/>
      <c r="GKS110" s="74"/>
      <c r="GKT110" s="74"/>
      <c r="GKU110" s="62"/>
      <c r="GKV110" s="75"/>
      <c r="GKW110" s="76"/>
      <c r="GKX110" s="216"/>
      <c r="GKY110" s="75"/>
      <c r="GKZ110" s="75"/>
      <c r="GLA110" s="204"/>
      <c r="GLB110" s="205"/>
      <c r="GLC110" s="72"/>
      <c r="GLD110" s="70"/>
      <c r="GLE110" s="73"/>
      <c r="GLF110" s="74"/>
      <c r="GLG110" s="74"/>
      <c r="GLH110" s="62"/>
      <c r="GLI110" s="75"/>
      <c r="GLJ110" s="76"/>
      <c r="GLK110" s="216"/>
      <c r="GLL110" s="75"/>
      <c r="GLM110" s="75"/>
      <c r="GLN110" s="204"/>
      <c r="GLO110" s="205"/>
      <c r="GLP110" s="72"/>
      <c r="GLQ110" s="70"/>
      <c r="GLR110" s="73"/>
      <c r="GLS110" s="74"/>
      <c r="GLT110" s="74"/>
      <c r="GLU110" s="62"/>
      <c r="GLV110" s="75"/>
      <c r="GLW110" s="76"/>
      <c r="GLX110" s="216"/>
      <c r="GLY110" s="75"/>
      <c r="GLZ110" s="75"/>
      <c r="GMA110" s="204"/>
      <c r="GMB110" s="205"/>
      <c r="GMC110" s="72"/>
      <c r="GMD110" s="70"/>
      <c r="GME110" s="73"/>
      <c r="GMF110" s="74"/>
      <c r="GMG110" s="74"/>
      <c r="GMH110" s="62"/>
      <c r="GMI110" s="75"/>
      <c r="GMJ110" s="76"/>
      <c r="GMK110" s="216"/>
      <c r="GML110" s="75"/>
      <c r="GMM110" s="75"/>
      <c r="GMN110" s="204"/>
      <c r="GMO110" s="205"/>
      <c r="GMP110" s="72"/>
      <c r="GMQ110" s="70"/>
      <c r="GMR110" s="73"/>
      <c r="GMS110" s="74"/>
      <c r="GMT110" s="74"/>
      <c r="GMU110" s="62"/>
      <c r="GMV110" s="75"/>
      <c r="GMW110" s="76"/>
      <c r="GMX110" s="216"/>
      <c r="GMY110" s="75"/>
      <c r="GMZ110" s="75"/>
      <c r="GNA110" s="204"/>
      <c r="GNB110" s="205"/>
      <c r="GNC110" s="72"/>
      <c r="GND110" s="70"/>
      <c r="GNE110" s="73"/>
      <c r="GNF110" s="74"/>
      <c r="GNG110" s="74"/>
      <c r="GNH110" s="62"/>
      <c r="GNI110" s="75"/>
      <c r="GNJ110" s="76"/>
      <c r="GNK110" s="216"/>
      <c r="GNL110" s="75"/>
      <c r="GNM110" s="75"/>
      <c r="GNN110" s="204"/>
      <c r="GNO110" s="205"/>
      <c r="GNP110" s="72"/>
      <c r="GNQ110" s="70"/>
      <c r="GNR110" s="73"/>
      <c r="GNS110" s="74"/>
      <c r="GNT110" s="74"/>
      <c r="GNU110" s="62"/>
      <c r="GNV110" s="75"/>
      <c r="GNW110" s="76"/>
      <c r="GNX110" s="216"/>
      <c r="GNY110" s="75"/>
      <c r="GNZ110" s="75"/>
      <c r="GOA110" s="204"/>
      <c r="GOB110" s="205"/>
      <c r="GOC110" s="72"/>
      <c r="GOD110" s="70"/>
      <c r="GOE110" s="73"/>
      <c r="GOF110" s="74"/>
      <c r="GOG110" s="74"/>
      <c r="GOH110" s="62"/>
      <c r="GOI110" s="75"/>
      <c r="GOJ110" s="76"/>
      <c r="GOK110" s="216"/>
      <c r="GOL110" s="75"/>
      <c r="GOM110" s="75"/>
      <c r="GON110" s="204"/>
      <c r="GOO110" s="205"/>
      <c r="GOP110" s="72"/>
      <c r="GOQ110" s="70"/>
      <c r="GOR110" s="73"/>
      <c r="GOS110" s="74"/>
      <c r="GOT110" s="74"/>
      <c r="GOU110" s="62"/>
      <c r="GOV110" s="75"/>
      <c r="GOW110" s="76"/>
      <c r="GOX110" s="216"/>
      <c r="GOY110" s="75"/>
      <c r="GOZ110" s="75"/>
      <c r="GPA110" s="204"/>
      <c r="GPB110" s="205"/>
      <c r="GPC110" s="72"/>
      <c r="GPD110" s="70"/>
      <c r="GPE110" s="73"/>
      <c r="GPF110" s="74"/>
      <c r="GPG110" s="74"/>
      <c r="GPH110" s="62"/>
      <c r="GPI110" s="75"/>
      <c r="GPJ110" s="76"/>
      <c r="GPK110" s="216"/>
      <c r="GPL110" s="75"/>
      <c r="GPM110" s="75"/>
      <c r="GPN110" s="204"/>
      <c r="GPO110" s="205"/>
      <c r="GPP110" s="72"/>
      <c r="GPQ110" s="70"/>
      <c r="GPR110" s="73"/>
      <c r="GPS110" s="74"/>
      <c r="GPT110" s="74"/>
      <c r="GPU110" s="62"/>
      <c r="GPV110" s="75"/>
      <c r="GPW110" s="76"/>
      <c r="GPX110" s="216"/>
      <c r="GPY110" s="75"/>
      <c r="GPZ110" s="75"/>
      <c r="GQA110" s="204"/>
      <c r="GQB110" s="205"/>
      <c r="GQC110" s="72"/>
      <c r="GQD110" s="70"/>
      <c r="GQE110" s="73"/>
      <c r="GQF110" s="74"/>
      <c r="GQG110" s="74"/>
      <c r="GQH110" s="62"/>
      <c r="GQI110" s="75"/>
      <c r="GQJ110" s="76"/>
      <c r="GQK110" s="216"/>
      <c r="GQL110" s="75"/>
      <c r="GQM110" s="75"/>
      <c r="GQN110" s="204"/>
      <c r="GQO110" s="205"/>
      <c r="GQP110" s="72"/>
      <c r="GQQ110" s="70"/>
      <c r="GQR110" s="73"/>
      <c r="GQS110" s="74"/>
      <c r="GQT110" s="74"/>
      <c r="GQU110" s="62"/>
      <c r="GQV110" s="75"/>
      <c r="GQW110" s="76"/>
      <c r="GQX110" s="216"/>
      <c r="GQY110" s="75"/>
      <c r="GQZ110" s="75"/>
      <c r="GRA110" s="204"/>
      <c r="GRB110" s="205"/>
      <c r="GRC110" s="72"/>
      <c r="GRD110" s="70"/>
      <c r="GRE110" s="73"/>
      <c r="GRF110" s="74"/>
      <c r="GRG110" s="74"/>
      <c r="GRH110" s="62"/>
      <c r="GRI110" s="75"/>
      <c r="GRJ110" s="76"/>
      <c r="GRK110" s="216"/>
      <c r="GRL110" s="75"/>
      <c r="GRM110" s="75"/>
      <c r="GRN110" s="204"/>
      <c r="GRO110" s="205"/>
      <c r="GRP110" s="72"/>
      <c r="GRQ110" s="70"/>
      <c r="GRR110" s="73"/>
      <c r="GRS110" s="74"/>
      <c r="GRT110" s="74"/>
      <c r="GRU110" s="62"/>
      <c r="GRV110" s="75"/>
      <c r="GRW110" s="76"/>
      <c r="GRX110" s="216"/>
      <c r="GRY110" s="75"/>
      <c r="GRZ110" s="75"/>
      <c r="GSA110" s="204"/>
      <c r="GSB110" s="205"/>
      <c r="GSC110" s="72"/>
      <c r="GSD110" s="70"/>
      <c r="GSE110" s="73"/>
      <c r="GSF110" s="74"/>
      <c r="GSG110" s="74"/>
      <c r="GSH110" s="62"/>
      <c r="GSI110" s="75"/>
      <c r="GSJ110" s="76"/>
      <c r="GSK110" s="216"/>
      <c r="GSL110" s="75"/>
      <c r="GSM110" s="75"/>
      <c r="GSN110" s="204"/>
      <c r="GSO110" s="205"/>
      <c r="GSP110" s="72"/>
      <c r="GSQ110" s="70"/>
      <c r="GSR110" s="73"/>
      <c r="GSS110" s="74"/>
      <c r="GST110" s="74"/>
      <c r="GSU110" s="62"/>
      <c r="GSV110" s="75"/>
      <c r="GSW110" s="76"/>
      <c r="GSX110" s="216"/>
      <c r="GSY110" s="75"/>
      <c r="GSZ110" s="75"/>
      <c r="GTA110" s="204"/>
      <c r="GTB110" s="205"/>
      <c r="GTC110" s="72"/>
      <c r="GTD110" s="70"/>
      <c r="GTE110" s="73"/>
      <c r="GTF110" s="74"/>
      <c r="GTG110" s="74"/>
      <c r="GTH110" s="62"/>
      <c r="GTI110" s="75"/>
      <c r="GTJ110" s="76"/>
      <c r="GTK110" s="216"/>
      <c r="GTL110" s="75"/>
      <c r="GTM110" s="75"/>
      <c r="GTN110" s="204"/>
      <c r="GTO110" s="205"/>
      <c r="GTP110" s="72"/>
      <c r="GTQ110" s="70"/>
      <c r="GTR110" s="73"/>
      <c r="GTS110" s="74"/>
      <c r="GTT110" s="74"/>
      <c r="GTU110" s="62"/>
      <c r="GTV110" s="75"/>
      <c r="GTW110" s="76"/>
      <c r="GTX110" s="216"/>
      <c r="GTY110" s="75"/>
      <c r="GTZ110" s="75"/>
      <c r="GUA110" s="204"/>
      <c r="GUB110" s="205"/>
      <c r="GUC110" s="72"/>
      <c r="GUD110" s="70"/>
      <c r="GUE110" s="73"/>
      <c r="GUF110" s="74"/>
      <c r="GUG110" s="74"/>
      <c r="GUH110" s="62"/>
      <c r="GUI110" s="75"/>
      <c r="GUJ110" s="76"/>
      <c r="GUK110" s="216"/>
      <c r="GUL110" s="75"/>
      <c r="GUM110" s="75"/>
      <c r="GUN110" s="204"/>
      <c r="GUO110" s="205"/>
      <c r="GUP110" s="72"/>
      <c r="GUQ110" s="70"/>
      <c r="GUR110" s="73"/>
      <c r="GUS110" s="74"/>
      <c r="GUT110" s="74"/>
      <c r="GUU110" s="62"/>
      <c r="GUV110" s="75"/>
      <c r="GUW110" s="76"/>
      <c r="GUX110" s="216"/>
      <c r="GUY110" s="75"/>
      <c r="GUZ110" s="75"/>
      <c r="GVA110" s="204"/>
      <c r="GVB110" s="205"/>
      <c r="GVC110" s="72"/>
      <c r="GVD110" s="70"/>
      <c r="GVE110" s="73"/>
      <c r="GVF110" s="74"/>
      <c r="GVG110" s="74"/>
      <c r="GVH110" s="62"/>
      <c r="GVI110" s="75"/>
      <c r="GVJ110" s="76"/>
      <c r="GVK110" s="216"/>
      <c r="GVL110" s="75"/>
      <c r="GVM110" s="75"/>
      <c r="GVN110" s="204"/>
      <c r="GVO110" s="205"/>
      <c r="GVP110" s="72"/>
      <c r="GVQ110" s="70"/>
      <c r="GVR110" s="73"/>
      <c r="GVS110" s="74"/>
      <c r="GVT110" s="74"/>
      <c r="GVU110" s="62"/>
      <c r="GVV110" s="75"/>
      <c r="GVW110" s="76"/>
      <c r="GVX110" s="216"/>
      <c r="GVY110" s="75"/>
      <c r="GVZ110" s="75"/>
      <c r="GWA110" s="204"/>
      <c r="GWB110" s="205"/>
      <c r="GWC110" s="72"/>
      <c r="GWD110" s="70"/>
      <c r="GWE110" s="73"/>
      <c r="GWF110" s="74"/>
      <c r="GWG110" s="74"/>
      <c r="GWH110" s="62"/>
      <c r="GWI110" s="75"/>
      <c r="GWJ110" s="76"/>
      <c r="GWK110" s="216"/>
      <c r="GWL110" s="75"/>
      <c r="GWM110" s="75"/>
      <c r="GWN110" s="204"/>
      <c r="GWO110" s="205"/>
      <c r="GWP110" s="72"/>
      <c r="GWQ110" s="70"/>
      <c r="GWR110" s="73"/>
      <c r="GWS110" s="74"/>
      <c r="GWT110" s="74"/>
      <c r="GWU110" s="62"/>
      <c r="GWV110" s="75"/>
      <c r="GWW110" s="76"/>
      <c r="GWX110" s="216"/>
      <c r="GWY110" s="75"/>
      <c r="GWZ110" s="75"/>
      <c r="GXA110" s="204"/>
      <c r="GXB110" s="205"/>
      <c r="GXC110" s="72"/>
      <c r="GXD110" s="70"/>
      <c r="GXE110" s="73"/>
      <c r="GXF110" s="74"/>
      <c r="GXG110" s="74"/>
      <c r="GXH110" s="62"/>
      <c r="GXI110" s="75"/>
      <c r="GXJ110" s="76"/>
      <c r="GXK110" s="216"/>
      <c r="GXL110" s="75"/>
      <c r="GXM110" s="75"/>
      <c r="GXN110" s="204"/>
      <c r="GXO110" s="205"/>
      <c r="GXP110" s="72"/>
      <c r="GXQ110" s="70"/>
      <c r="GXR110" s="73"/>
      <c r="GXS110" s="74"/>
      <c r="GXT110" s="74"/>
      <c r="GXU110" s="62"/>
      <c r="GXV110" s="75"/>
      <c r="GXW110" s="76"/>
      <c r="GXX110" s="216"/>
      <c r="GXY110" s="75"/>
      <c r="GXZ110" s="75"/>
      <c r="GYA110" s="204"/>
      <c r="GYB110" s="205"/>
      <c r="GYC110" s="72"/>
      <c r="GYD110" s="70"/>
      <c r="GYE110" s="73"/>
      <c r="GYF110" s="74"/>
      <c r="GYG110" s="74"/>
      <c r="GYH110" s="62"/>
      <c r="GYI110" s="75"/>
      <c r="GYJ110" s="76"/>
      <c r="GYK110" s="216"/>
      <c r="GYL110" s="75"/>
      <c r="GYM110" s="75"/>
      <c r="GYN110" s="204"/>
      <c r="GYO110" s="205"/>
      <c r="GYP110" s="72"/>
      <c r="GYQ110" s="70"/>
      <c r="GYR110" s="73"/>
      <c r="GYS110" s="74"/>
      <c r="GYT110" s="74"/>
      <c r="GYU110" s="62"/>
      <c r="GYV110" s="75"/>
      <c r="GYW110" s="76"/>
      <c r="GYX110" s="216"/>
      <c r="GYY110" s="75"/>
      <c r="GYZ110" s="75"/>
      <c r="GZA110" s="204"/>
      <c r="GZB110" s="205"/>
      <c r="GZC110" s="72"/>
      <c r="GZD110" s="70"/>
      <c r="GZE110" s="73"/>
      <c r="GZF110" s="74"/>
      <c r="GZG110" s="74"/>
      <c r="GZH110" s="62"/>
      <c r="GZI110" s="75"/>
      <c r="GZJ110" s="76"/>
      <c r="GZK110" s="216"/>
      <c r="GZL110" s="75"/>
      <c r="GZM110" s="75"/>
      <c r="GZN110" s="204"/>
      <c r="GZO110" s="205"/>
      <c r="GZP110" s="72"/>
      <c r="GZQ110" s="70"/>
      <c r="GZR110" s="73"/>
      <c r="GZS110" s="74"/>
      <c r="GZT110" s="74"/>
      <c r="GZU110" s="62"/>
      <c r="GZV110" s="75"/>
      <c r="GZW110" s="76"/>
      <c r="GZX110" s="216"/>
      <c r="GZY110" s="75"/>
      <c r="GZZ110" s="75"/>
      <c r="HAA110" s="204"/>
      <c r="HAB110" s="205"/>
      <c r="HAC110" s="72"/>
      <c r="HAD110" s="70"/>
      <c r="HAE110" s="73"/>
      <c r="HAF110" s="74"/>
      <c r="HAG110" s="74"/>
      <c r="HAH110" s="62"/>
      <c r="HAI110" s="75"/>
      <c r="HAJ110" s="76"/>
      <c r="HAK110" s="216"/>
      <c r="HAL110" s="75"/>
      <c r="HAM110" s="75"/>
      <c r="HAN110" s="204"/>
      <c r="HAO110" s="205"/>
      <c r="HAP110" s="72"/>
      <c r="HAQ110" s="70"/>
      <c r="HAR110" s="73"/>
      <c r="HAS110" s="74"/>
      <c r="HAT110" s="74"/>
      <c r="HAU110" s="62"/>
      <c r="HAV110" s="75"/>
      <c r="HAW110" s="76"/>
      <c r="HAX110" s="216"/>
      <c r="HAY110" s="75"/>
      <c r="HAZ110" s="75"/>
      <c r="HBA110" s="204"/>
      <c r="HBB110" s="205"/>
      <c r="HBC110" s="72"/>
      <c r="HBD110" s="70"/>
      <c r="HBE110" s="73"/>
      <c r="HBF110" s="74"/>
      <c r="HBG110" s="74"/>
      <c r="HBH110" s="62"/>
      <c r="HBI110" s="75"/>
      <c r="HBJ110" s="76"/>
      <c r="HBK110" s="216"/>
      <c r="HBL110" s="75"/>
      <c r="HBM110" s="75"/>
      <c r="HBN110" s="204"/>
      <c r="HBO110" s="205"/>
      <c r="HBP110" s="72"/>
      <c r="HBQ110" s="70"/>
      <c r="HBR110" s="73"/>
      <c r="HBS110" s="74"/>
      <c r="HBT110" s="74"/>
      <c r="HBU110" s="62"/>
      <c r="HBV110" s="75"/>
      <c r="HBW110" s="76"/>
      <c r="HBX110" s="216"/>
      <c r="HBY110" s="75"/>
      <c r="HBZ110" s="75"/>
      <c r="HCA110" s="204"/>
      <c r="HCB110" s="205"/>
      <c r="HCC110" s="72"/>
      <c r="HCD110" s="70"/>
      <c r="HCE110" s="73"/>
      <c r="HCF110" s="74"/>
      <c r="HCG110" s="74"/>
      <c r="HCH110" s="62"/>
      <c r="HCI110" s="75"/>
      <c r="HCJ110" s="76"/>
      <c r="HCK110" s="216"/>
      <c r="HCL110" s="75"/>
      <c r="HCM110" s="75"/>
      <c r="HCN110" s="204"/>
      <c r="HCO110" s="205"/>
      <c r="HCP110" s="72"/>
      <c r="HCQ110" s="70"/>
      <c r="HCR110" s="73"/>
      <c r="HCS110" s="74"/>
      <c r="HCT110" s="74"/>
      <c r="HCU110" s="62"/>
      <c r="HCV110" s="75"/>
      <c r="HCW110" s="76"/>
      <c r="HCX110" s="216"/>
      <c r="HCY110" s="75"/>
      <c r="HCZ110" s="75"/>
      <c r="HDA110" s="204"/>
      <c r="HDB110" s="205"/>
      <c r="HDC110" s="72"/>
      <c r="HDD110" s="70"/>
      <c r="HDE110" s="73"/>
      <c r="HDF110" s="74"/>
      <c r="HDG110" s="74"/>
      <c r="HDH110" s="62"/>
      <c r="HDI110" s="75"/>
      <c r="HDJ110" s="76"/>
      <c r="HDK110" s="216"/>
      <c r="HDL110" s="75"/>
      <c r="HDM110" s="75"/>
      <c r="HDN110" s="204"/>
      <c r="HDO110" s="205"/>
      <c r="HDP110" s="72"/>
      <c r="HDQ110" s="70"/>
      <c r="HDR110" s="73"/>
      <c r="HDS110" s="74"/>
      <c r="HDT110" s="74"/>
      <c r="HDU110" s="62"/>
      <c r="HDV110" s="75"/>
      <c r="HDW110" s="76"/>
      <c r="HDX110" s="216"/>
      <c r="HDY110" s="75"/>
      <c r="HDZ110" s="75"/>
      <c r="HEA110" s="204"/>
      <c r="HEB110" s="205"/>
      <c r="HEC110" s="72"/>
      <c r="HED110" s="70"/>
      <c r="HEE110" s="73"/>
      <c r="HEF110" s="74"/>
      <c r="HEG110" s="74"/>
      <c r="HEH110" s="62"/>
      <c r="HEI110" s="75"/>
      <c r="HEJ110" s="76"/>
      <c r="HEK110" s="216"/>
      <c r="HEL110" s="75"/>
      <c r="HEM110" s="75"/>
      <c r="HEN110" s="204"/>
      <c r="HEO110" s="205"/>
      <c r="HEP110" s="72"/>
      <c r="HEQ110" s="70"/>
      <c r="HER110" s="73"/>
      <c r="HES110" s="74"/>
      <c r="HET110" s="74"/>
      <c r="HEU110" s="62"/>
      <c r="HEV110" s="75"/>
      <c r="HEW110" s="76"/>
      <c r="HEX110" s="216"/>
      <c r="HEY110" s="75"/>
      <c r="HEZ110" s="75"/>
      <c r="HFA110" s="204"/>
      <c r="HFB110" s="205"/>
      <c r="HFC110" s="72"/>
      <c r="HFD110" s="70"/>
      <c r="HFE110" s="73"/>
      <c r="HFF110" s="74"/>
      <c r="HFG110" s="74"/>
      <c r="HFH110" s="62"/>
      <c r="HFI110" s="75"/>
      <c r="HFJ110" s="76"/>
      <c r="HFK110" s="216"/>
      <c r="HFL110" s="75"/>
      <c r="HFM110" s="75"/>
      <c r="HFN110" s="204"/>
      <c r="HFO110" s="205"/>
      <c r="HFP110" s="72"/>
      <c r="HFQ110" s="70"/>
      <c r="HFR110" s="73"/>
      <c r="HFS110" s="74"/>
      <c r="HFT110" s="74"/>
      <c r="HFU110" s="62"/>
      <c r="HFV110" s="75"/>
      <c r="HFW110" s="76"/>
      <c r="HFX110" s="216"/>
      <c r="HFY110" s="75"/>
      <c r="HFZ110" s="75"/>
      <c r="HGA110" s="204"/>
      <c r="HGB110" s="205"/>
      <c r="HGC110" s="72"/>
      <c r="HGD110" s="70"/>
      <c r="HGE110" s="73"/>
      <c r="HGF110" s="74"/>
      <c r="HGG110" s="74"/>
      <c r="HGH110" s="62"/>
      <c r="HGI110" s="75"/>
      <c r="HGJ110" s="76"/>
      <c r="HGK110" s="216"/>
      <c r="HGL110" s="75"/>
      <c r="HGM110" s="75"/>
      <c r="HGN110" s="204"/>
      <c r="HGO110" s="205"/>
      <c r="HGP110" s="72"/>
      <c r="HGQ110" s="70"/>
      <c r="HGR110" s="73"/>
      <c r="HGS110" s="74"/>
      <c r="HGT110" s="74"/>
      <c r="HGU110" s="62"/>
      <c r="HGV110" s="75"/>
      <c r="HGW110" s="76"/>
      <c r="HGX110" s="216"/>
      <c r="HGY110" s="75"/>
      <c r="HGZ110" s="75"/>
      <c r="HHA110" s="204"/>
      <c r="HHB110" s="205"/>
      <c r="HHC110" s="72"/>
      <c r="HHD110" s="70"/>
      <c r="HHE110" s="73"/>
      <c r="HHF110" s="74"/>
      <c r="HHG110" s="74"/>
      <c r="HHH110" s="62"/>
      <c r="HHI110" s="75"/>
      <c r="HHJ110" s="76"/>
      <c r="HHK110" s="216"/>
      <c r="HHL110" s="75"/>
      <c r="HHM110" s="75"/>
      <c r="HHN110" s="204"/>
      <c r="HHO110" s="205"/>
      <c r="HHP110" s="72"/>
      <c r="HHQ110" s="70"/>
      <c r="HHR110" s="73"/>
      <c r="HHS110" s="74"/>
      <c r="HHT110" s="74"/>
      <c r="HHU110" s="62"/>
      <c r="HHV110" s="75"/>
      <c r="HHW110" s="76"/>
      <c r="HHX110" s="216"/>
      <c r="HHY110" s="75"/>
      <c r="HHZ110" s="75"/>
      <c r="HIA110" s="204"/>
      <c r="HIB110" s="205"/>
      <c r="HIC110" s="72"/>
      <c r="HID110" s="70"/>
      <c r="HIE110" s="73"/>
      <c r="HIF110" s="74"/>
      <c r="HIG110" s="74"/>
      <c r="HIH110" s="62"/>
      <c r="HII110" s="75"/>
      <c r="HIJ110" s="76"/>
      <c r="HIK110" s="216"/>
      <c r="HIL110" s="75"/>
      <c r="HIM110" s="75"/>
      <c r="HIN110" s="204"/>
      <c r="HIO110" s="205"/>
      <c r="HIP110" s="72"/>
      <c r="HIQ110" s="70"/>
      <c r="HIR110" s="73"/>
      <c r="HIS110" s="74"/>
      <c r="HIT110" s="74"/>
      <c r="HIU110" s="62"/>
      <c r="HIV110" s="75"/>
      <c r="HIW110" s="76"/>
      <c r="HIX110" s="216"/>
      <c r="HIY110" s="75"/>
      <c r="HIZ110" s="75"/>
      <c r="HJA110" s="204"/>
      <c r="HJB110" s="205"/>
      <c r="HJC110" s="72"/>
      <c r="HJD110" s="70"/>
      <c r="HJE110" s="73"/>
      <c r="HJF110" s="74"/>
      <c r="HJG110" s="74"/>
      <c r="HJH110" s="62"/>
      <c r="HJI110" s="75"/>
      <c r="HJJ110" s="76"/>
      <c r="HJK110" s="216"/>
      <c r="HJL110" s="75"/>
      <c r="HJM110" s="75"/>
      <c r="HJN110" s="204"/>
      <c r="HJO110" s="205"/>
      <c r="HJP110" s="72"/>
      <c r="HJQ110" s="70"/>
      <c r="HJR110" s="73"/>
      <c r="HJS110" s="74"/>
      <c r="HJT110" s="74"/>
      <c r="HJU110" s="62"/>
      <c r="HJV110" s="75"/>
      <c r="HJW110" s="76"/>
      <c r="HJX110" s="216"/>
      <c r="HJY110" s="75"/>
      <c r="HJZ110" s="75"/>
      <c r="HKA110" s="204"/>
      <c r="HKB110" s="205"/>
      <c r="HKC110" s="72"/>
      <c r="HKD110" s="70"/>
      <c r="HKE110" s="73"/>
      <c r="HKF110" s="74"/>
      <c r="HKG110" s="74"/>
      <c r="HKH110" s="62"/>
      <c r="HKI110" s="75"/>
      <c r="HKJ110" s="76"/>
      <c r="HKK110" s="216"/>
      <c r="HKL110" s="75"/>
      <c r="HKM110" s="75"/>
      <c r="HKN110" s="204"/>
      <c r="HKO110" s="205"/>
      <c r="HKP110" s="72"/>
      <c r="HKQ110" s="70"/>
      <c r="HKR110" s="73"/>
      <c r="HKS110" s="74"/>
      <c r="HKT110" s="74"/>
      <c r="HKU110" s="62"/>
      <c r="HKV110" s="75"/>
      <c r="HKW110" s="76"/>
      <c r="HKX110" s="216"/>
      <c r="HKY110" s="75"/>
      <c r="HKZ110" s="75"/>
      <c r="HLA110" s="204"/>
      <c r="HLB110" s="205"/>
      <c r="HLC110" s="72"/>
      <c r="HLD110" s="70"/>
      <c r="HLE110" s="73"/>
      <c r="HLF110" s="74"/>
      <c r="HLG110" s="74"/>
      <c r="HLH110" s="62"/>
      <c r="HLI110" s="75"/>
      <c r="HLJ110" s="76"/>
      <c r="HLK110" s="216"/>
      <c r="HLL110" s="75"/>
      <c r="HLM110" s="75"/>
      <c r="HLN110" s="204"/>
      <c r="HLO110" s="205"/>
      <c r="HLP110" s="72"/>
      <c r="HLQ110" s="70"/>
      <c r="HLR110" s="73"/>
      <c r="HLS110" s="74"/>
      <c r="HLT110" s="74"/>
      <c r="HLU110" s="62"/>
      <c r="HLV110" s="75"/>
      <c r="HLW110" s="76"/>
      <c r="HLX110" s="216"/>
      <c r="HLY110" s="75"/>
      <c r="HLZ110" s="75"/>
      <c r="HMA110" s="204"/>
      <c r="HMB110" s="205"/>
      <c r="HMC110" s="72"/>
      <c r="HMD110" s="70"/>
      <c r="HME110" s="73"/>
      <c r="HMF110" s="74"/>
      <c r="HMG110" s="74"/>
      <c r="HMH110" s="62"/>
      <c r="HMI110" s="75"/>
      <c r="HMJ110" s="76"/>
      <c r="HMK110" s="216"/>
      <c r="HML110" s="75"/>
      <c r="HMM110" s="75"/>
      <c r="HMN110" s="204"/>
      <c r="HMO110" s="205"/>
      <c r="HMP110" s="72"/>
      <c r="HMQ110" s="70"/>
      <c r="HMR110" s="73"/>
      <c r="HMS110" s="74"/>
      <c r="HMT110" s="74"/>
      <c r="HMU110" s="62"/>
      <c r="HMV110" s="75"/>
      <c r="HMW110" s="76"/>
      <c r="HMX110" s="216"/>
      <c r="HMY110" s="75"/>
      <c r="HMZ110" s="75"/>
      <c r="HNA110" s="204"/>
      <c r="HNB110" s="205"/>
      <c r="HNC110" s="72"/>
      <c r="HND110" s="70"/>
      <c r="HNE110" s="73"/>
      <c r="HNF110" s="74"/>
      <c r="HNG110" s="74"/>
      <c r="HNH110" s="62"/>
      <c r="HNI110" s="75"/>
      <c r="HNJ110" s="76"/>
      <c r="HNK110" s="216"/>
      <c r="HNL110" s="75"/>
      <c r="HNM110" s="75"/>
      <c r="HNN110" s="204"/>
      <c r="HNO110" s="205"/>
      <c r="HNP110" s="72"/>
      <c r="HNQ110" s="70"/>
      <c r="HNR110" s="73"/>
      <c r="HNS110" s="74"/>
      <c r="HNT110" s="74"/>
      <c r="HNU110" s="62"/>
      <c r="HNV110" s="75"/>
      <c r="HNW110" s="76"/>
      <c r="HNX110" s="216"/>
      <c r="HNY110" s="75"/>
      <c r="HNZ110" s="75"/>
      <c r="HOA110" s="204"/>
      <c r="HOB110" s="205"/>
      <c r="HOC110" s="72"/>
      <c r="HOD110" s="70"/>
      <c r="HOE110" s="73"/>
      <c r="HOF110" s="74"/>
      <c r="HOG110" s="74"/>
      <c r="HOH110" s="62"/>
      <c r="HOI110" s="75"/>
      <c r="HOJ110" s="76"/>
      <c r="HOK110" s="216"/>
      <c r="HOL110" s="75"/>
      <c r="HOM110" s="75"/>
      <c r="HON110" s="204"/>
      <c r="HOO110" s="205"/>
      <c r="HOP110" s="72"/>
      <c r="HOQ110" s="70"/>
      <c r="HOR110" s="73"/>
      <c r="HOS110" s="74"/>
      <c r="HOT110" s="74"/>
      <c r="HOU110" s="62"/>
      <c r="HOV110" s="75"/>
      <c r="HOW110" s="76"/>
      <c r="HOX110" s="216"/>
      <c r="HOY110" s="75"/>
      <c r="HOZ110" s="75"/>
      <c r="HPA110" s="204"/>
      <c r="HPB110" s="205"/>
      <c r="HPC110" s="72"/>
      <c r="HPD110" s="70"/>
      <c r="HPE110" s="73"/>
      <c r="HPF110" s="74"/>
      <c r="HPG110" s="74"/>
      <c r="HPH110" s="62"/>
      <c r="HPI110" s="75"/>
      <c r="HPJ110" s="76"/>
      <c r="HPK110" s="216"/>
      <c r="HPL110" s="75"/>
      <c r="HPM110" s="75"/>
      <c r="HPN110" s="204"/>
      <c r="HPO110" s="205"/>
      <c r="HPP110" s="72"/>
      <c r="HPQ110" s="70"/>
      <c r="HPR110" s="73"/>
      <c r="HPS110" s="74"/>
      <c r="HPT110" s="74"/>
      <c r="HPU110" s="62"/>
      <c r="HPV110" s="75"/>
      <c r="HPW110" s="76"/>
      <c r="HPX110" s="216"/>
      <c r="HPY110" s="75"/>
      <c r="HPZ110" s="75"/>
      <c r="HQA110" s="204"/>
      <c r="HQB110" s="205"/>
      <c r="HQC110" s="72"/>
      <c r="HQD110" s="70"/>
      <c r="HQE110" s="73"/>
      <c r="HQF110" s="74"/>
      <c r="HQG110" s="74"/>
      <c r="HQH110" s="62"/>
      <c r="HQI110" s="75"/>
      <c r="HQJ110" s="76"/>
      <c r="HQK110" s="216"/>
      <c r="HQL110" s="75"/>
      <c r="HQM110" s="75"/>
      <c r="HQN110" s="204"/>
      <c r="HQO110" s="205"/>
      <c r="HQP110" s="72"/>
      <c r="HQQ110" s="70"/>
      <c r="HQR110" s="73"/>
      <c r="HQS110" s="74"/>
      <c r="HQT110" s="74"/>
      <c r="HQU110" s="62"/>
      <c r="HQV110" s="75"/>
      <c r="HQW110" s="76"/>
      <c r="HQX110" s="216"/>
      <c r="HQY110" s="75"/>
      <c r="HQZ110" s="75"/>
      <c r="HRA110" s="204"/>
      <c r="HRB110" s="205"/>
      <c r="HRC110" s="72"/>
      <c r="HRD110" s="70"/>
      <c r="HRE110" s="73"/>
      <c r="HRF110" s="74"/>
      <c r="HRG110" s="74"/>
      <c r="HRH110" s="62"/>
      <c r="HRI110" s="75"/>
      <c r="HRJ110" s="76"/>
      <c r="HRK110" s="216"/>
      <c r="HRL110" s="75"/>
      <c r="HRM110" s="75"/>
      <c r="HRN110" s="204"/>
      <c r="HRO110" s="205"/>
      <c r="HRP110" s="72"/>
      <c r="HRQ110" s="70"/>
      <c r="HRR110" s="73"/>
      <c r="HRS110" s="74"/>
      <c r="HRT110" s="74"/>
      <c r="HRU110" s="62"/>
      <c r="HRV110" s="75"/>
      <c r="HRW110" s="76"/>
      <c r="HRX110" s="216"/>
      <c r="HRY110" s="75"/>
      <c r="HRZ110" s="75"/>
      <c r="HSA110" s="204"/>
      <c r="HSB110" s="205"/>
      <c r="HSC110" s="72"/>
      <c r="HSD110" s="70"/>
      <c r="HSE110" s="73"/>
      <c r="HSF110" s="74"/>
      <c r="HSG110" s="74"/>
      <c r="HSH110" s="62"/>
      <c r="HSI110" s="75"/>
      <c r="HSJ110" s="76"/>
      <c r="HSK110" s="216"/>
      <c r="HSL110" s="75"/>
      <c r="HSM110" s="75"/>
      <c r="HSN110" s="204"/>
      <c r="HSO110" s="205"/>
      <c r="HSP110" s="72"/>
      <c r="HSQ110" s="70"/>
      <c r="HSR110" s="73"/>
      <c r="HSS110" s="74"/>
      <c r="HST110" s="74"/>
      <c r="HSU110" s="62"/>
      <c r="HSV110" s="75"/>
      <c r="HSW110" s="76"/>
      <c r="HSX110" s="216"/>
      <c r="HSY110" s="75"/>
      <c r="HSZ110" s="75"/>
      <c r="HTA110" s="204"/>
      <c r="HTB110" s="205"/>
      <c r="HTC110" s="72"/>
      <c r="HTD110" s="70"/>
      <c r="HTE110" s="73"/>
      <c r="HTF110" s="74"/>
      <c r="HTG110" s="74"/>
      <c r="HTH110" s="62"/>
      <c r="HTI110" s="75"/>
      <c r="HTJ110" s="76"/>
      <c r="HTK110" s="216"/>
      <c r="HTL110" s="75"/>
      <c r="HTM110" s="75"/>
      <c r="HTN110" s="204"/>
      <c r="HTO110" s="205"/>
      <c r="HTP110" s="72"/>
      <c r="HTQ110" s="70"/>
      <c r="HTR110" s="73"/>
      <c r="HTS110" s="74"/>
      <c r="HTT110" s="74"/>
      <c r="HTU110" s="62"/>
      <c r="HTV110" s="75"/>
      <c r="HTW110" s="76"/>
      <c r="HTX110" s="216"/>
      <c r="HTY110" s="75"/>
      <c r="HTZ110" s="75"/>
      <c r="HUA110" s="204"/>
      <c r="HUB110" s="205"/>
      <c r="HUC110" s="72"/>
      <c r="HUD110" s="70"/>
      <c r="HUE110" s="73"/>
      <c r="HUF110" s="74"/>
      <c r="HUG110" s="74"/>
      <c r="HUH110" s="62"/>
      <c r="HUI110" s="75"/>
      <c r="HUJ110" s="76"/>
      <c r="HUK110" s="216"/>
      <c r="HUL110" s="75"/>
      <c r="HUM110" s="75"/>
      <c r="HUN110" s="204"/>
      <c r="HUO110" s="205"/>
      <c r="HUP110" s="72"/>
      <c r="HUQ110" s="70"/>
      <c r="HUR110" s="73"/>
      <c r="HUS110" s="74"/>
      <c r="HUT110" s="74"/>
      <c r="HUU110" s="62"/>
      <c r="HUV110" s="75"/>
      <c r="HUW110" s="76"/>
      <c r="HUX110" s="216"/>
      <c r="HUY110" s="75"/>
      <c r="HUZ110" s="75"/>
      <c r="HVA110" s="204"/>
      <c r="HVB110" s="205"/>
      <c r="HVC110" s="72"/>
      <c r="HVD110" s="70"/>
      <c r="HVE110" s="73"/>
      <c r="HVF110" s="74"/>
      <c r="HVG110" s="74"/>
      <c r="HVH110" s="62"/>
      <c r="HVI110" s="75"/>
      <c r="HVJ110" s="76"/>
      <c r="HVK110" s="216"/>
      <c r="HVL110" s="75"/>
      <c r="HVM110" s="75"/>
      <c r="HVN110" s="204"/>
      <c r="HVO110" s="205"/>
      <c r="HVP110" s="72"/>
      <c r="HVQ110" s="70"/>
      <c r="HVR110" s="73"/>
      <c r="HVS110" s="74"/>
      <c r="HVT110" s="74"/>
      <c r="HVU110" s="62"/>
      <c r="HVV110" s="75"/>
      <c r="HVW110" s="76"/>
      <c r="HVX110" s="216"/>
      <c r="HVY110" s="75"/>
      <c r="HVZ110" s="75"/>
      <c r="HWA110" s="204"/>
      <c r="HWB110" s="205"/>
      <c r="HWC110" s="72"/>
      <c r="HWD110" s="70"/>
      <c r="HWE110" s="73"/>
      <c r="HWF110" s="74"/>
      <c r="HWG110" s="74"/>
      <c r="HWH110" s="62"/>
      <c r="HWI110" s="75"/>
      <c r="HWJ110" s="76"/>
      <c r="HWK110" s="216"/>
      <c r="HWL110" s="75"/>
      <c r="HWM110" s="75"/>
      <c r="HWN110" s="204"/>
      <c r="HWO110" s="205"/>
      <c r="HWP110" s="72"/>
      <c r="HWQ110" s="70"/>
      <c r="HWR110" s="73"/>
      <c r="HWS110" s="74"/>
      <c r="HWT110" s="74"/>
      <c r="HWU110" s="62"/>
      <c r="HWV110" s="75"/>
      <c r="HWW110" s="76"/>
      <c r="HWX110" s="216"/>
      <c r="HWY110" s="75"/>
      <c r="HWZ110" s="75"/>
      <c r="HXA110" s="204"/>
      <c r="HXB110" s="205"/>
      <c r="HXC110" s="72"/>
      <c r="HXD110" s="70"/>
      <c r="HXE110" s="73"/>
      <c r="HXF110" s="74"/>
      <c r="HXG110" s="74"/>
      <c r="HXH110" s="62"/>
      <c r="HXI110" s="75"/>
      <c r="HXJ110" s="76"/>
      <c r="HXK110" s="216"/>
      <c r="HXL110" s="75"/>
      <c r="HXM110" s="75"/>
      <c r="HXN110" s="204"/>
      <c r="HXO110" s="205"/>
      <c r="HXP110" s="72"/>
      <c r="HXQ110" s="70"/>
      <c r="HXR110" s="73"/>
      <c r="HXS110" s="74"/>
      <c r="HXT110" s="74"/>
      <c r="HXU110" s="62"/>
      <c r="HXV110" s="75"/>
      <c r="HXW110" s="76"/>
      <c r="HXX110" s="216"/>
      <c r="HXY110" s="75"/>
      <c r="HXZ110" s="75"/>
      <c r="HYA110" s="204"/>
      <c r="HYB110" s="205"/>
      <c r="HYC110" s="72"/>
      <c r="HYD110" s="70"/>
      <c r="HYE110" s="73"/>
      <c r="HYF110" s="74"/>
      <c r="HYG110" s="74"/>
      <c r="HYH110" s="62"/>
      <c r="HYI110" s="75"/>
      <c r="HYJ110" s="76"/>
      <c r="HYK110" s="216"/>
      <c r="HYL110" s="75"/>
      <c r="HYM110" s="75"/>
      <c r="HYN110" s="204"/>
      <c r="HYO110" s="205"/>
      <c r="HYP110" s="72"/>
      <c r="HYQ110" s="70"/>
      <c r="HYR110" s="73"/>
      <c r="HYS110" s="74"/>
      <c r="HYT110" s="74"/>
      <c r="HYU110" s="62"/>
      <c r="HYV110" s="75"/>
      <c r="HYW110" s="76"/>
      <c r="HYX110" s="216"/>
      <c r="HYY110" s="75"/>
      <c r="HYZ110" s="75"/>
      <c r="HZA110" s="204"/>
      <c r="HZB110" s="205"/>
      <c r="HZC110" s="72"/>
      <c r="HZD110" s="70"/>
      <c r="HZE110" s="73"/>
      <c r="HZF110" s="74"/>
      <c r="HZG110" s="74"/>
      <c r="HZH110" s="62"/>
      <c r="HZI110" s="75"/>
      <c r="HZJ110" s="76"/>
      <c r="HZK110" s="216"/>
      <c r="HZL110" s="75"/>
      <c r="HZM110" s="75"/>
      <c r="HZN110" s="204"/>
      <c r="HZO110" s="205"/>
      <c r="HZP110" s="72"/>
      <c r="HZQ110" s="70"/>
      <c r="HZR110" s="73"/>
      <c r="HZS110" s="74"/>
      <c r="HZT110" s="74"/>
      <c r="HZU110" s="62"/>
      <c r="HZV110" s="75"/>
      <c r="HZW110" s="76"/>
      <c r="HZX110" s="216"/>
      <c r="HZY110" s="75"/>
      <c r="HZZ110" s="75"/>
      <c r="IAA110" s="204"/>
      <c r="IAB110" s="205"/>
      <c r="IAC110" s="72"/>
      <c r="IAD110" s="70"/>
      <c r="IAE110" s="73"/>
      <c r="IAF110" s="74"/>
      <c r="IAG110" s="74"/>
      <c r="IAH110" s="62"/>
      <c r="IAI110" s="75"/>
      <c r="IAJ110" s="76"/>
      <c r="IAK110" s="216"/>
      <c r="IAL110" s="75"/>
      <c r="IAM110" s="75"/>
      <c r="IAN110" s="204"/>
      <c r="IAO110" s="205"/>
      <c r="IAP110" s="72"/>
      <c r="IAQ110" s="70"/>
      <c r="IAR110" s="73"/>
      <c r="IAS110" s="74"/>
      <c r="IAT110" s="74"/>
      <c r="IAU110" s="62"/>
      <c r="IAV110" s="75"/>
      <c r="IAW110" s="76"/>
      <c r="IAX110" s="216"/>
      <c r="IAY110" s="75"/>
      <c r="IAZ110" s="75"/>
      <c r="IBA110" s="204"/>
      <c r="IBB110" s="205"/>
      <c r="IBC110" s="72"/>
      <c r="IBD110" s="70"/>
      <c r="IBE110" s="73"/>
      <c r="IBF110" s="74"/>
      <c r="IBG110" s="74"/>
      <c r="IBH110" s="62"/>
      <c r="IBI110" s="75"/>
      <c r="IBJ110" s="76"/>
      <c r="IBK110" s="216"/>
      <c r="IBL110" s="75"/>
      <c r="IBM110" s="75"/>
      <c r="IBN110" s="204"/>
      <c r="IBO110" s="205"/>
      <c r="IBP110" s="72"/>
      <c r="IBQ110" s="70"/>
      <c r="IBR110" s="73"/>
      <c r="IBS110" s="74"/>
      <c r="IBT110" s="74"/>
      <c r="IBU110" s="62"/>
      <c r="IBV110" s="75"/>
      <c r="IBW110" s="76"/>
      <c r="IBX110" s="216"/>
      <c r="IBY110" s="75"/>
      <c r="IBZ110" s="75"/>
      <c r="ICA110" s="204"/>
      <c r="ICB110" s="205"/>
      <c r="ICC110" s="72"/>
      <c r="ICD110" s="70"/>
      <c r="ICE110" s="73"/>
      <c r="ICF110" s="74"/>
      <c r="ICG110" s="74"/>
      <c r="ICH110" s="62"/>
      <c r="ICI110" s="75"/>
      <c r="ICJ110" s="76"/>
      <c r="ICK110" s="216"/>
      <c r="ICL110" s="75"/>
      <c r="ICM110" s="75"/>
      <c r="ICN110" s="204"/>
      <c r="ICO110" s="205"/>
      <c r="ICP110" s="72"/>
      <c r="ICQ110" s="70"/>
      <c r="ICR110" s="73"/>
      <c r="ICS110" s="74"/>
      <c r="ICT110" s="74"/>
      <c r="ICU110" s="62"/>
      <c r="ICV110" s="75"/>
      <c r="ICW110" s="76"/>
      <c r="ICX110" s="216"/>
      <c r="ICY110" s="75"/>
      <c r="ICZ110" s="75"/>
      <c r="IDA110" s="204"/>
      <c r="IDB110" s="205"/>
      <c r="IDC110" s="72"/>
      <c r="IDD110" s="70"/>
      <c r="IDE110" s="73"/>
      <c r="IDF110" s="74"/>
      <c r="IDG110" s="74"/>
      <c r="IDH110" s="62"/>
      <c r="IDI110" s="75"/>
      <c r="IDJ110" s="76"/>
      <c r="IDK110" s="216"/>
      <c r="IDL110" s="75"/>
      <c r="IDM110" s="75"/>
      <c r="IDN110" s="204"/>
      <c r="IDO110" s="205"/>
      <c r="IDP110" s="72"/>
      <c r="IDQ110" s="70"/>
      <c r="IDR110" s="73"/>
      <c r="IDS110" s="74"/>
      <c r="IDT110" s="74"/>
      <c r="IDU110" s="62"/>
      <c r="IDV110" s="75"/>
      <c r="IDW110" s="76"/>
      <c r="IDX110" s="216"/>
      <c r="IDY110" s="75"/>
      <c r="IDZ110" s="75"/>
      <c r="IEA110" s="204"/>
      <c r="IEB110" s="205"/>
      <c r="IEC110" s="72"/>
      <c r="IED110" s="70"/>
      <c r="IEE110" s="73"/>
      <c r="IEF110" s="74"/>
      <c r="IEG110" s="74"/>
      <c r="IEH110" s="62"/>
      <c r="IEI110" s="75"/>
      <c r="IEJ110" s="76"/>
      <c r="IEK110" s="216"/>
      <c r="IEL110" s="75"/>
      <c r="IEM110" s="75"/>
      <c r="IEN110" s="204"/>
      <c r="IEO110" s="205"/>
      <c r="IEP110" s="72"/>
      <c r="IEQ110" s="70"/>
      <c r="IER110" s="73"/>
      <c r="IES110" s="74"/>
      <c r="IET110" s="74"/>
      <c r="IEU110" s="62"/>
      <c r="IEV110" s="75"/>
      <c r="IEW110" s="76"/>
      <c r="IEX110" s="216"/>
      <c r="IEY110" s="75"/>
      <c r="IEZ110" s="75"/>
      <c r="IFA110" s="204"/>
      <c r="IFB110" s="205"/>
      <c r="IFC110" s="72"/>
      <c r="IFD110" s="70"/>
      <c r="IFE110" s="73"/>
      <c r="IFF110" s="74"/>
      <c r="IFG110" s="74"/>
      <c r="IFH110" s="62"/>
      <c r="IFI110" s="75"/>
      <c r="IFJ110" s="76"/>
      <c r="IFK110" s="216"/>
      <c r="IFL110" s="75"/>
      <c r="IFM110" s="75"/>
      <c r="IFN110" s="204"/>
      <c r="IFO110" s="205"/>
      <c r="IFP110" s="72"/>
      <c r="IFQ110" s="70"/>
      <c r="IFR110" s="73"/>
      <c r="IFS110" s="74"/>
      <c r="IFT110" s="74"/>
      <c r="IFU110" s="62"/>
      <c r="IFV110" s="75"/>
      <c r="IFW110" s="76"/>
      <c r="IFX110" s="216"/>
      <c r="IFY110" s="75"/>
      <c r="IFZ110" s="75"/>
      <c r="IGA110" s="204"/>
      <c r="IGB110" s="205"/>
      <c r="IGC110" s="72"/>
      <c r="IGD110" s="70"/>
      <c r="IGE110" s="73"/>
      <c r="IGF110" s="74"/>
      <c r="IGG110" s="74"/>
      <c r="IGH110" s="62"/>
      <c r="IGI110" s="75"/>
      <c r="IGJ110" s="76"/>
      <c r="IGK110" s="216"/>
      <c r="IGL110" s="75"/>
      <c r="IGM110" s="75"/>
      <c r="IGN110" s="204"/>
      <c r="IGO110" s="205"/>
      <c r="IGP110" s="72"/>
      <c r="IGQ110" s="70"/>
      <c r="IGR110" s="73"/>
      <c r="IGS110" s="74"/>
      <c r="IGT110" s="74"/>
      <c r="IGU110" s="62"/>
      <c r="IGV110" s="75"/>
      <c r="IGW110" s="76"/>
      <c r="IGX110" s="216"/>
      <c r="IGY110" s="75"/>
      <c r="IGZ110" s="75"/>
      <c r="IHA110" s="204"/>
      <c r="IHB110" s="205"/>
      <c r="IHC110" s="72"/>
      <c r="IHD110" s="70"/>
      <c r="IHE110" s="73"/>
      <c r="IHF110" s="74"/>
      <c r="IHG110" s="74"/>
      <c r="IHH110" s="62"/>
      <c r="IHI110" s="75"/>
      <c r="IHJ110" s="76"/>
      <c r="IHK110" s="216"/>
      <c r="IHL110" s="75"/>
      <c r="IHM110" s="75"/>
      <c r="IHN110" s="204"/>
      <c r="IHO110" s="205"/>
      <c r="IHP110" s="72"/>
      <c r="IHQ110" s="70"/>
      <c r="IHR110" s="73"/>
      <c r="IHS110" s="74"/>
      <c r="IHT110" s="74"/>
      <c r="IHU110" s="62"/>
      <c r="IHV110" s="75"/>
      <c r="IHW110" s="76"/>
      <c r="IHX110" s="216"/>
      <c r="IHY110" s="75"/>
      <c r="IHZ110" s="75"/>
      <c r="IIA110" s="204"/>
      <c r="IIB110" s="205"/>
      <c r="IIC110" s="72"/>
      <c r="IID110" s="70"/>
      <c r="IIE110" s="73"/>
      <c r="IIF110" s="74"/>
      <c r="IIG110" s="74"/>
      <c r="IIH110" s="62"/>
      <c r="III110" s="75"/>
      <c r="IIJ110" s="76"/>
      <c r="IIK110" s="216"/>
      <c r="IIL110" s="75"/>
      <c r="IIM110" s="75"/>
      <c r="IIN110" s="204"/>
      <c r="IIO110" s="205"/>
      <c r="IIP110" s="72"/>
      <c r="IIQ110" s="70"/>
      <c r="IIR110" s="73"/>
      <c r="IIS110" s="74"/>
      <c r="IIT110" s="74"/>
      <c r="IIU110" s="62"/>
      <c r="IIV110" s="75"/>
      <c r="IIW110" s="76"/>
      <c r="IIX110" s="216"/>
      <c r="IIY110" s="75"/>
      <c r="IIZ110" s="75"/>
      <c r="IJA110" s="204"/>
      <c r="IJB110" s="205"/>
      <c r="IJC110" s="72"/>
      <c r="IJD110" s="70"/>
      <c r="IJE110" s="73"/>
      <c r="IJF110" s="74"/>
      <c r="IJG110" s="74"/>
      <c r="IJH110" s="62"/>
      <c r="IJI110" s="75"/>
      <c r="IJJ110" s="76"/>
      <c r="IJK110" s="216"/>
      <c r="IJL110" s="75"/>
      <c r="IJM110" s="75"/>
      <c r="IJN110" s="204"/>
      <c r="IJO110" s="205"/>
      <c r="IJP110" s="72"/>
      <c r="IJQ110" s="70"/>
      <c r="IJR110" s="73"/>
      <c r="IJS110" s="74"/>
      <c r="IJT110" s="74"/>
      <c r="IJU110" s="62"/>
      <c r="IJV110" s="75"/>
      <c r="IJW110" s="76"/>
      <c r="IJX110" s="216"/>
      <c r="IJY110" s="75"/>
      <c r="IJZ110" s="75"/>
      <c r="IKA110" s="204"/>
      <c r="IKB110" s="205"/>
      <c r="IKC110" s="72"/>
      <c r="IKD110" s="70"/>
      <c r="IKE110" s="73"/>
      <c r="IKF110" s="74"/>
      <c r="IKG110" s="74"/>
      <c r="IKH110" s="62"/>
      <c r="IKI110" s="75"/>
      <c r="IKJ110" s="76"/>
      <c r="IKK110" s="216"/>
      <c r="IKL110" s="75"/>
      <c r="IKM110" s="75"/>
      <c r="IKN110" s="204"/>
      <c r="IKO110" s="205"/>
      <c r="IKP110" s="72"/>
      <c r="IKQ110" s="70"/>
      <c r="IKR110" s="73"/>
      <c r="IKS110" s="74"/>
      <c r="IKT110" s="74"/>
      <c r="IKU110" s="62"/>
      <c r="IKV110" s="75"/>
      <c r="IKW110" s="76"/>
      <c r="IKX110" s="216"/>
      <c r="IKY110" s="75"/>
      <c r="IKZ110" s="75"/>
      <c r="ILA110" s="204"/>
      <c r="ILB110" s="205"/>
      <c r="ILC110" s="72"/>
      <c r="ILD110" s="70"/>
      <c r="ILE110" s="73"/>
      <c r="ILF110" s="74"/>
      <c r="ILG110" s="74"/>
      <c r="ILH110" s="62"/>
      <c r="ILI110" s="75"/>
      <c r="ILJ110" s="76"/>
      <c r="ILK110" s="216"/>
      <c r="ILL110" s="75"/>
      <c r="ILM110" s="75"/>
      <c r="ILN110" s="204"/>
      <c r="ILO110" s="205"/>
      <c r="ILP110" s="72"/>
      <c r="ILQ110" s="70"/>
      <c r="ILR110" s="73"/>
      <c r="ILS110" s="74"/>
      <c r="ILT110" s="74"/>
      <c r="ILU110" s="62"/>
      <c r="ILV110" s="75"/>
      <c r="ILW110" s="76"/>
      <c r="ILX110" s="216"/>
      <c r="ILY110" s="75"/>
      <c r="ILZ110" s="75"/>
      <c r="IMA110" s="204"/>
      <c r="IMB110" s="205"/>
      <c r="IMC110" s="72"/>
      <c r="IMD110" s="70"/>
      <c r="IME110" s="73"/>
      <c r="IMF110" s="74"/>
      <c r="IMG110" s="74"/>
      <c r="IMH110" s="62"/>
      <c r="IMI110" s="75"/>
      <c r="IMJ110" s="76"/>
      <c r="IMK110" s="216"/>
      <c r="IML110" s="75"/>
      <c r="IMM110" s="75"/>
      <c r="IMN110" s="204"/>
      <c r="IMO110" s="205"/>
      <c r="IMP110" s="72"/>
      <c r="IMQ110" s="70"/>
      <c r="IMR110" s="73"/>
      <c r="IMS110" s="74"/>
      <c r="IMT110" s="74"/>
      <c r="IMU110" s="62"/>
      <c r="IMV110" s="75"/>
      <c r="IMW110" s="76"/>
      <c r="IMX110" s="216"/>
      <c r="IMY110" s="75"/>
      <c r="IMZ110" s="75"/>
      <c r="INA110" s="204"/>
      <c r="INB110" s="205"/>
      <c r="INC110" s="72"/>
      <c r="IND110" s="70"/>
      <c r="INE110" s="73"/>
      <c r="INF110" s="74"/>
      <c r="ING110" s="74"/>
      <c r="INH110" s="62"/>
      <c r="INI110" s="75"/>
      <c r="INJ110" s="76"/>
      <c r="INK110" s="216"/>
      <c r="INL110" s="75"/>
      <c r="INM110" s="75"/>
      <c r="INN110" s="204"/>
      <c r="INO110" s="205"/>
      <c r="INP110" s="72"/>
      <c r="INQ110" s="70"/>
      <c r="INR110" s="73"/>
      <c r="INS110" s="74"/>
      <c r="INT110" s="74"/>
      <c r="INU110" s="62"/>
      <c r="INV110" s="75"/>
      <c r="INW110" s="76"/>
      <c r="INX110" s="216"/>
      <c r="INY110" s="75"/>
      <c r="INZ110" s="75"/>
      <c r="IOA110" s="204"/>
      <c r="IOB110" s="205"/>
      <c r="IOC110" s="72"/>
      <c r="IOD110" s="70"/>
      <c r="IOE110" s="73"/>
      <c r="IOF110" s="74"/>
      <c r="IOG110" s="74"/>
      <c r="IOH110" s="62"/>
      <c r="IOI110" s="75"/>
      <c r="IOJ110" s="76"/>
      <c r="IOK110" s="216"/>
      <c r="IOL110" s="75"/>
      <c r="IOM110" s="75"/>
      <c r="ION110" s="204"/>
      <c r="IOO110" s="205"/>
      <c r="IOP110" s="72"/>
      <c r="IOQ110" s="70"/>
      <c r="IOR110" s="73"/>
      <c r="IOS110" s="74"/>
      <c r="IOT110" s="74"/>
      <c r="IOU110" s="62"/>
      <c r="IOV110" s="75"/>
      <c r="IOW110" s="76"/>
      <c r="IOX110" s="216"/>
      <c r="IOY110" s="75"/>
      <c r="IOZ110" s="75"/>
      <c r="IPA110" s="204"/>
      <c r="IPB110" s="205"/>
      <c r="IPC110" s="72"/>
      <c r="IPD110" s="70"/>
      <c r="IPE110" s="73"/>
      <c r="IPF110" s="74"/>
      <c r="IPG110" s="74"/>
      <c r="IPH110" s="62"/>
      <c r="IPI110" s="75"/>
      <c r="IPJ110" s="76"/>
      <c r="IPK110" s="216"/>
      <c r="IPL110" s="75"/>
      <c r="IPM110" s="75"/>
      <c r="IPN110" s="204"/>
      <c r="IPO110" s="205"/>
      <c r="IPP110" s="72"/>
      <c r="IPQ110" s="70"/>
      <c r="IPR110" s="73"/>
      <c r="IPS110" s="74"/>
      <c r="IPT110" s="74"/>
      <c r="IPU110" s="62"/>
      <c r="IPV110" s="75"/>
      <c r="IPW110" s="76"/>
      <c r="IPX110" s="216"/>
      <c r="IPY110" s="75"/>
      <c r="IPZ110" s="75"/>
      <c r="IQA110" s="204"/>
      <c r="IQB110" s="205"/>
      <c r="IQC110" s="72"/>
      <c r="IQD110" s="70"/>
      <c r="IQE110" s="73"/>
      <c r="IQF110" s="74"/>
      <c r="IQG110" s="74"/>
      <c r="IQH110" s="62"/>
      <c r="IQI110" s="75"/>
      <c r="IQJ110" s="76"/>
      <c r="IQK110" s="216"/>
      <c r="IQL110" s="75"/>
      <c r="IQM110" s="75"/>
      <c r="IQN110" s="204"/>
      <c r="IQO110" s="205"/>
      <c r="IQP110" s="72"/>
      <c r="IQQ110" s="70"/>
      <c r="IQR110" s="73"/>
      <c r="IQS110" s="74"/>
      <c r="IQT110" s="74"/>
      <c r="IQU110" s="62"/>
      <c r="IQV110" s="75"/>
      <c r="IQW110" s="76"/>
      <c r="IQX110" s="216"/>
      <c r="IQY110" s="75"/>
      <c r="IQZ110" s="75"/>
      <c r="IRA110" s="204"/>
      <c r="IRB110" s="205"/>
      <c r="IRC110" s="72"/>
      <c r="IRD110" s="70"/>
      <c r="IRE110" s="73"/>
      <c r="IRF110" s="74"/>
      <c r="IRG110" s="74"/>
      <c r="IRH110" s="62"/>
      <c r="IRI110" s="75"/>
      <c r="IRJ110" s="76"/>
      <c r="IRK110" s="216"/>
      <c r="IRL110" s="75"/>
      <c r="IRM110" s="75"/>
      <c r="IRN110" s="204"/>
      <c r="IRO110" s="205"/>
      <c r="IRP110" s="72"/>
      <c r="IRQ110" s="70"/>
      <c r="IRR110" s="73"/>
      <c r="IRS110" s="74"/>
      <c r="IRT110" s="74"/>
      <c r="IRU110" s="62"/>
      <c r="IRV110" s="75"/>
      <c r="IRW110" s="76"/>
      <c r="IRX110" s="216"/>
      <c r="IRY110" s="75"/>
      <c r="IRZ110" s="75"/>
      <c r="ISA110" s="204"/>
      <c r="ISB110" s="205"/>
      <c r="ISC110" s="72"/>
      <c r="ISD110" s="70"/>
      <c r="ISE110" s="73"/>
      <c r="ISF110" s="74"/>
      <c r="ISG110" s="74"/>
      <c r="ISH110" s="62"/>
      <c r="ISI110" s="75"/>
      <c r="ISJ110" s="76"/>
      <c r="ISK110" s="216"/>
      <c r="ISL110" s="75"/>
      <c r="ISM110" s="75"/>
      <c r="ISN110" s="204"/>
      <c r="ISO110" s="205"/>
      <c r="ISP110" s="72"/>
      <c r="ISQ110" s="70"/>
      <c r="ISR110" s="73"/>
      <c r="ISS110" s="74"/>
      <c r="IST110" s="74"/>
      <c r="ISU110" s="62"/>
      <c r="ISV110" s="75"/>
      <c r="ISW110" s="76"/>
      <c r="ISX110" s="216"/>
      <c r="ISY110" s="75"/>
      <c r="ISZ110" s="75"/>
      <c r="ITA110" s="204"/>
      <c r="ITB110" s="205"/>
      <c r="ITC110" s="72"/>
      <c r="ITD110" s="70"/>
      <c r="ITE110" s="73"/>
      <c r="ITF110" s="74"/>
      <c r="ITG110" s="74"/>
      <c r="ITH110" s="62"/>
      <c r="ITI110" s="75"/>
      <c r="ITJ110" s="76"/>
      <c r="ITK110" s="216"/>
      <c r="ITL110" s="75"/>
      <c r="ITM110" s="75"/>
      <c r="ITN110" s="204"/>
      <c r="ITO110" s="205"/>
      <c r="ITP110" s="72"/>
      <c r="ITQ110" s="70"/>
      <c r="ITR110" s="73"/>
      <c r="ITS110" s="74"/>
      <c r="ITT110" s="74"/>
      <c r="ITU110" s="62"/>
      <c r="ITV110" s="75"/>
      <c r="ITW110" s="76"/>
      <c r="ITX110" s="216"/>
      <c r="ITY110" s="75"/>
      <c r="ITZ110" s="75"/>
      <c r="IUA110" s="204"/>
      <c r="IUB110" s="205"/>
      <c r="IUC110" s="72"/>
      <c r="IUD110" s="70"/>
      <c r="IUE110" s="73"/>
      <c r="IUF110" s="74"/>
      <c r="IUG110" s="74"/>
      <c r="IUH110" s="62"/>
      <c r="IUI110" s="75"/>
      <c r="IUJ110" s="76"/>
      <c r="IUK110" s="216"/>
      <c r="IUL110" s="75"/>
      <c r="IUM110" s="75"/>
      <c r="IUN110" s="204"/>
      <c r="IUO110" s="205"/>
      <c r="IUP110" s="72"/>
      <c r="IUQ110" s="70"/>
      <c r="IUR110" s="73"/>
      <c r="IUS110" s="74"/>
      <c r="IUT110" s="74"/>
      <c r="IUU110" s="62"/>
      <c r="IUV110" s="75"/>
      <c r="IUW110" s="76"/>
      <c r="IUX110" s="216"/>
      <c r="IUY110" s="75"/>
      <c r="IUZ110" s="75"/>
      <c r="IVA110" s="204"/>
      <c r="IVB110" s="205"/>
      <c r="IVC110" s="72"/>
      <c r="IVD110" s="70"/>
      <c r="IVE110" s="73"/>
      <c r="IVF110" s="74"/>
      <c r="IVG110" s="74"/>
      <c r="IVH110" s="62"/>
      <c r="IVI110" s="75"/>
      <c r="IVJ110" s="76"/>
      <c r="IVK110" s="216"/>
      <c r="IVL110" s="75"/>
      <c r="IVM110" s="75"/>
      <c r="IVN110" s="204"/>
      <c r="IVO110" s="205"/>
      <c r="IVP110" s="72"/>
      <c r="IVQ110" s="70"/>
      <c r="IVR110" s="73"/>
      <c r="IVS110" s="74"/>
      <c r="IVT110" s="74"/>
      <c r="IVU110" s="62"/>
      <c r="IVV110" s="75"/>
      <c r="IVW110" s="76"/>
      <c r="IVX110" s="216"/>
      <c r="IVY110" s="75"/>
      <c r="IVZ110" s="75"/>
      <c r="IWA110" s="204"/>
      <c r="IWB110" s="205"/>
      <c r="IWC110" s="72"/>
      <c r="IWD110" s="70"/>
      <c r="IWE110" s="73"/>
      <c r="IWF110" s="74"/>
      <c r="IWG110" s="74"/>
      <c r="IWH110" s="62"/>
      <c r="IWI110" s="75"/>
      <c r="IWJ110" s="76"/>
      <c r="IWK110" s="216"/>
      <c r="IWL110" s="75"/>
      <c r="IWM110" s="75"/>
      <c r="IWN110" s="204"/>
      <c r="IWO110" s="205"/>
      <c r="IWP110" s="72"/>
      <c r="IWQ110" s="70"/>
      <c r="IWR110" s="73"/>
      <c r="IWS110" s="74"/>
      <c r="IWT110" s="74"/>
      <c r="IWU110" s="62"/>
      <c r="IWV110" s="75"/>
      <c r="IWW110" s="76"/>
      <c r="IWX110" s="216"/>
      <c r="IWY110" s="75"/>
      <c r="IWZ110" s="75"/>
      <c r="IXA110" s="204"/>
      <c r="IXB110" s="205"/>
      <c r="IXC110" s="72"/>
      <c r="IXD110" s="70"/>
      <c r="IXE110" s="73"/>
      <c r="IXF110" s="74"/>
      <c r="IXG110" s="74"/>
      <c r="IXH110" s="62"/>
      <c r="IXI110" s="75"/>
      <c r="IXJ110" s="76"/>
      <c r="IXK110" s="216"/>
      <c r="IXL110" s="75"/>
      <c r="IXM110" s="75"/>
      <c r="IXN110" s="204"/>
      <c r="IXO110" s="205"/>
      <c r="IXP110" s="72"/>
      <c r="IXQ110" s="70"/>
      <c r="IXR110" s="73"/>
      <c r="IXS110" s="74"/>
      <c r="IXT110" s="74"/>
      <c r="IXU110" s="62"/>
      <c r="IXV110" s="75"/>
      <c r="IXW110" s="76"/>
      <c r="IXX110" s="216"/>
      <c r="IXY110" s="75"/>
      <c r="IXZ110" s="75"/>
      <c r="IYA110" s="204"/>
      <c r="IYB110" s="205"/>
      <c r="IYC110" s="72"/>
      <c r="IYD110" s="70"/>
      <c r="IYE110" s="73"/>
      <c r="IYF110" s="74"/>
      <c r="IYG110" s="74"/>
      <c r="IYH110" s="62"/>
      <c r="IYI110" s="75"/>
      <c r="IYJ110" s="76"/>
      <c r="IYK110" s="216"/>
      <c r="IYL110" s="75"/>
      <c r="IYM110" s="75"/>
      <c r="IYN110" s="204"/>
      <c r="IYO110" s="205"/>
      <c r="IYP110" s="72"/>
      <c r="IYQ110" s="70"/>
      <c r="IYR110" s="73"/>
      <c r="IYS110" s="74"/>
      <c r="IYT110" s="74"/>
      <c r="IYU110" s="62"/>
      <c r="IYV110" s="75"/>
      <c r="IYW110" s="76"/>
      <c r="IYX110" s="216"/>
      <c r="IYY110" s="75"/>
      <c r="IYZ110" s="75"/>
      <c r="IZA110" s="204"/>
      <c r="IZB110" s="205"/>
      <c r="IZC110" s="72"/>
      <c r="IZD110" s="70"/>
      <c r="IZE110" s="73"/>
      <c r="IZF110" s="74"/>
      <c r="IZG110" s="74"/>
      <c r="IZH110" s="62"/>
      <c r="IZI110" s="75"/>
      <c r="IZJ110" s="76"/>
      <c r="IZK110" s="216"/>
      <c r="IZL110" s="75"/>
      <c r="IZM110" s="75"/>
      <c r="IZN110" s="204"/>
      <c r="IZO110" s="205"/>
      <c r="IZP110" s="72"/>
      <c r="IZQ110" s="70"/>
      <c r="IZR110" s="73"/>
      <c r="IZS110" s="74"/>
      <c r="IZT110" s="74"/>
      <c r="IZU110" s="62"/>
      <c r="IZV110" s="75"/>
      <c r="IZW110" s="76"/>
      <c r="IZX110" s="216"/>
      <c r="IZY110" s="75"/>
      <c r="IZZ110" s="75"/>
      <c r="JAA110" s="204"/>
      <c r="JAB110" s="205"/>
      <c r="JAC110" s="72"/>
      <c r="JAD110" s="70"/>
      <c r="JAE110" s="73"/>
      <c r="JAF110" s="74"/>
      <c r="JAG110" s="74"/>
      <c r="JAH110" s="62"/>
      <c r="JAI110" s="75"/>
      <c r="JAJ110" s="76"/>
      <c r="JAK110" s="216"/>
      <c r="JAL110" s="75"/>
      <c r="JAM110" s="75"/>
      <c r="JAN110" s="204"/>
      <c r="JAO110" s="205"/>
      <c r="JAP110" s="72"/>
      <c r="JAQ110" s="70"/>
      <c r="JAR110" s="73"/>
      <c r="JAS110" s="74"/>
      <c r="JAT110" s="74"/>
      <c r="JAU110" s="62"/>
      <c r="JAV110" s="75"/>
      <c r="JAW110" s="76"/>
      <c r="JAX110" s="216"/>
      <c r="JAY110" s="75"/>
      <c r="JAZ110" s="75"/>
      <c r="JBA110" s="204"/>
      <c r="JBB110" s="205"/>
      <c r="JBC110" s="72"/>
      <c r="JBD110" s="70"/>
      <c r="JBE110" s="73"/>
      <c r="JBF110" s="74"/>
      <c r="JBG110" s="74"/>
      <c r="JBH110" s="62"/>
      <c r="JBI110" s="75"/>
      <c r="JBJ110" s="76"/>
      <c r="JBK110" s="216"/>
      <c r="JBL110" s="75"/>
      <c r="JBM110" s="75"/>
      <c r="JBN110" s="204"/>
      <c r="JBO110" s="205"/>
      <c r="JBP110" s="72"/>
      <c r="JBQ110" s="70"/>
      <c r="JBR110" s="73"/>
      <c r="JBS110" s="74"/>
      <c r="JBT110" s="74"/>
      <c r="JBU110" s="62"/>
      <c r="JBV110" s="75"/>
      <c r="JBW110" s="76"/>
      <c r="JBX110" s="216"/>
      <c r="JBY110" s="75"/>
      <c r="JBZ110" s="75"/>
      <c r="JCA110" s="204"/>
      <c r="JCB110" s="205"/>
      <c r="JCC110" s="72"/>
      <c r="JCD110" s="70"/>
      <c r="JCE110" s="73"/>
      <c r="JCF110" s="74"/>
      <c r="JCG110" s="74"/>
      <c r="JCH110" s="62"/>
      <c r="JCI110" s="75"/>
      <c r="JCJ110" s="76"/>
      <c r="JCK110" s="216"/>
      <c r="JCL110" s="75"/>
      <c r="JCM110" s="75"/>
      <c r="JCN110" s="204"/>
      <c r="JCO110" s="205"/>
      <c r="JCP110" s="72"/>
      <c r="JCQ110" s="70"/>
      <c r="JCR110" s="73"/>
      <c r="JCS110" s="74"/>
      <c r="JCT110" s="74"/>
      <c r="JCU110" s="62"/>
      <c r="JCV110" s="75"/>
      <c r="JCW110" s="76"/>
      <c r="JCX110" s="216"/>
      <c r="JCY110" s="75"/>
      <c r="JCZ110" s="75"/>
      <c r="JDA110" s="204"/>
      <c r="JDB110" s="205"/>
      <c r="JDC110" s="72"/>
      <c r="JDD110" s="70"/>
      <c r="JDE110" s="73"/>
      <c r="JDF110" s="74"/>
      <c r="JDG110" s="74"/>
      <c r="JDH110" s="62"/>
      <c r="JDI110" s="75"/>
      <c r="JDJ110" s="76"/>
      <c r="JDK110" s="216"/>
      <c r="JDL110" s="75"/>
      <c r="JDM110" s="75"/>
      <c r="JDN110" s="204"/>
      <c r="JDO110" s="205"/>
      <c r="JDP110" s="72"/>
      <c r="JDQ110" s="70"/>
      <c r="JDR110" s="73"/>
      <c r="JDS110" s="74"/>
      <c r="JDT110" s="74"/>
      <c r="JDU110" s="62"/>
      <c r="JDV110" s="75"/>
      <c r="JDW110" s="76"/>
      <c r="JDX110" s="216"/>
      <c r="JDY110" s="75"/>
      <c r="JDZ110" s="75"/>
      <c r="JEA110" s="204"/>
      <c r="JEB110" s="205"/>
      <c r="JEC110" s="72"/>
      <c r="JED110" s="70"/>
      <c r="JEE110" s="73"/>
      <c r="JEF110" s="74"/>
      <c r="JEG110" s="74"/>
      <c r="JEH110" s="62"/>
      <c r="JEI110" s="75"/>
      <c r="JEJ110" s="76"/>
      <c r="JEK110" s="216"/>
      <c r="JEL110" s="75"/>
      <c r="JEM110" s="75"/>
      <c r="JEN110" s="204"/>
      <c r="JEO110" s="205"/>
      <c r="JEP110" s="72"/>
      <c r="JEQ110" s="70"/>
      <c r="JER110" s="73"/>
      <c r="JES110" s="74"/>
      <c r="JET110" s="74"/>
      <c r="JEU110" s="62"/>
      <c r="JEV110" s="75"/>
      <c r="JEW110" s="76"/>
      <c r="JEX110" s="216"/>
      <c r="JEY110" s="75"/>
      <c r="JEZ110" s="75"/>
      <c r="JFA110" s="204"/>
      <c r="JFB110" s="205"/>
      <c r="JFC110" s="72"/>
      <c r="JFD110" s="70"/>
      <c r="JFE110" s="73"/>
      <c r="JFF110" s="74"/>
      <c r="JFG110" s="74"/>
      <c r="JFH110" s="62"/>
      <c r="JFI110" s="75"/>
      <c r="JFJ110" s="76"/>
      <c r="JFK110" s="216"/>
      <c r="JFL110" s="75"/>
      <c r="JFM110" s="75"/>
      <c r="JFN110" s="204"/>
      <c r="JFO110" s="205"/>
      <c r="JFP110" s="72"/>
      <c r="JFQ110" s="70"/>
      <c r="JFR110" s="73"/>
      <c r="JFS110" s="74"/>
      <c r="JFT110" s="74"/>
      <c r="JFU110" s="62"/>
      <c r="JFV110" s="75"/>
      <c r="JFW110" s="76"/>
      <c r="JFX110" s="216"/>
      <c r="JFY110" s="75"/>
      <c r="JFZ110" s="75"/>
      <c r="JGA110" s="204"/>
      <c r="JGB110" s="205"/>
      <c r="JGC110" s="72"/>
      <c r="JGD110" s="70"/>
      <c r="JGE110" s="73"/>
      <c r="JGF110" s="74"/>
      <c r="JGG110" s="74"/>
      <c r="JGH110" s="62"/>
      <c r="JGI110" s="75"/>
      <c r="JGJ110" s="76"/>
      <c r="JGK110" s="216"/>
      <c r="JGL110" s="75"/>
      <c r="JGM110" s="75"/>
      <c r="JGN110" s="204"/>
      <c r="JGO110" s="205"/>
      <c r="JGP110" s="72"/>
      <c r="JGQ110" s="70"/>
      <c r="JGR110" s="73"/>
      <c r="JGS110" s="74"/>
      <c r="JGT110" s="74"/>
      <c r="JGU110" s="62"/>
      <c r="JGV110" s="75"/>
      <c r="JGW110" s="76"/>
      <c r="JGX110" s="216"/>
      <c r="JGY110" s="75"/>
      <c r="JGZ110" s="75"/>
      <c r="JHA110" s="204"/>
      <c r="JHB110" s="205"/>
      <c r="JHC110" s="72"/>
      <c r="JHD110" s="70"/>
      <c r="JHE110" s="73"/>
      <c r="JHF110" s="74"/>
      <c r="JHG110" s="74"/>
      <c r="JHH110" s="62"/>
      <c r="JHI110" s="75"/>
      <c r="JHJ110" s="76"/>
      <c r="JHK110" s="216"/>
      <c r="JHL110" s="75"/>
      <c r="JHM110" s="75"/>
      <c r="JHN110" s="204"/>
      <c r="JHO110" s="205"/>
      <c r="JHP110" s="72"/>
      <c r="JHQ110" s="70"/>
      <c r="JHR110" s="73"/>
      <c r="JHS110" s="74"/>
      <c r="JHT110" s="74"/>
      <c r="JHU110" s="62"/>
      <c r="JHV110" s="75"/>
      <c r="JHW110" s="76"/>
      <c r="JHX110" s="216"/>
      <c r="JHY110" s="75"/>
      <c r="JHZ110" s="75"/>
      <c r="JIA110" s="204"/>
      <c r="JIB110" s="205"/>
      <c r="JIC110" s="72"/>
      <c r="JID110" s="70"/>
      <c r="JIE110" s="73"/>
      <c r="JIF110" s="74"/>
      <c r="JIG110" s="74"/>
      <c r="JIH110" s="62"/>
      <c r="JII110" s="75"/>
      <c r="JIJ110" s="76"/>
      <c r="JIK110" s="216"/>
      <c r="JIL110" s="75"/>
      <c r="JIM110" s="75"/>
      <c r="JIN110" s="204"/>
      <c r="JIO110" s="205"/>
      <c r="JIP110" s="72"/>
      <c r="JIQ110" s="70"/>
      <c r="JIR110" s="73"/>
      <c r="JIS110" s="74"/>
      <c r="JIT110" s="74"/>
      <c r="JIU110" s="62"/>
      <c r="JIV110" s="75"/>
      <c r="JIW110" s="76"/>
      <c r="JIX110" s="216"/>
      <c r="JIY110" s="75"/>
      <c r="JIZ110" s="75"/>
      <c r="JJA110" s="204"/>
      <c r="JJB110" s="205"/>
      <c r="JJC110" s="72"/>
      <c r="JJD110" s="70"/>
      <c r="JJE110" s="73"/>
      <c r="JJF110" s="74"/>
      <c r="JJG110" s="74"/>
      <c r="JJH110" s="62"/>
      <c r="JJI110" s="75"/>
      <c r="JJJ110" s="76"/>
      <c r="JJK110" s="216"/>
      <c r="JJL110" s="75"/>
      <c r="JJM110" s="75"/>
      <c r="JJN110" s="204"/>
      <c r="JJO110" s="205"/>
      <c r="JJP110" s="72"/>
      <c r="JJQ110" s="70"/>
      <c r="JJR110" s="73"/>
      <c r="JJS110" s="74"/>
      <c r="JJT110" s="74"/>
      <c r="JJU110" s="62"/>
      <c r="JJV110" s="75"/>
      <c r="JJW110" s="76"/>
      <c r="JJX110" s="216"/>
      <c r="JJY110" s="75"/>
      <c r="JJZ110" s="75"/>
      <c r="JKA110" s="204"/>
      <c r="JKB110" s="205"/>
      <c r="JKC110" s="72"/>
      <c r="JKD110" s="70"/>
      <c r="JKE110" s="73"/>
      <c r="JKF110" s="74"/>
      <c r="JKG110" s="74"/>
      <c r="JKH110" s="62"/>
      <c r="JKI110" s="75"/>
      <c r="JKJ110" s="76"/>
      <c r="JKK110" s="216"/>
      <c r="JKL110" s="75"/>
      <c r="JKM110" s="75"/>
      <c r="JKN110" s="204"/>
      <c r="JKO110" s="205"/>
      <c r="JKP110" s="72"/>
      <c r="JKQ110" s="70"/>
      <c r="JKR110" s="73"/>
      <c r="JKS110" s="74"/>
      <c r="JKT110" s="74"/>
      <c r="JKU110" s="62"/>
      <c r="JKV110" s="75"/>
      <c r="JKW110" s="76"/>
      <c r="JKX110" s="216"/>
      <c r="JKY110" s="75"/>
      <c r="JKZ110" s="75"/>
      <c r="JLA110" s="204"/>
      <c r="JLB110" s="205"/>
      <c r="JLC110" s="72"/>
      <c r="JLD110" s="70"/>
      <c r="JLE110" s="73"/>
      <c r="JLF110" s="74"/>
      <c r="JLG110" s="74"/>
      <c r="JLH110" s="62"/>
      <c r="JLI110" s="75"/>
      <c r="JLJ110" s="76"/>
      <c r="JLK110" s="216"/>
      <c r="JLL110" s="75"/>
      <c r="JLM110" s="75"/>
      <c r="JLN110" s="204"/>
      <c r="JLO110" s="205"/>
      <c r="JLP110" s="72"/>
      <c r="JLQ110" s="70"/>
      <c r="JLR110" s="73"/>
      <c r="JLS110" s="74"/>
      <c r="JLT110" s="74"/>
      <c r="JLU110" s="62"/>
      <c r="JLV110" s="75"/>
      <c r="JLW110" s="76"/>
      <c r="JLX110" s="216"/>
      <c r="JLY110" s="75"/>
      <c r="JLZ110" s="75"/>
      <c r="JMA110" s="204"/>
      <c r="JMB110" s="205"/>
      <c r="JMC110" s="72"/>
      <c r="JMD110" s="70"/>
      <c r="JME110" s="73"/>
      <c r="JMF110" s="74"/>
      <c r="JMG110" s="74"/>
      <c r="JMH110" s="62"/>
      <c r="JMI110" s="75"/>
      <c r="JMJ110" s="76"/>
      <c r="JMK110" s="216"/>
      <c r="JML110" s="75"/>
      <c r="JMM110" s="75"/>
      <c r="JMN110" s="204"/>
      <c r="JMO110" s="205"/>
      <c r="JMP110" s="72"/>
      <c r="JMQ110" s="70"/>
      <c r="JMR110" s="73"/>
      <c r="JMS110" s="74"/>
      <c r="JMT110" s="74"/>
      <c r="JMU110" s="62"/>
      <c r="JMV110" s="75"/>
      <c r="JMW110" s="76"/>
      <c r="JMX110" s="216"/>
      <c r="JMY110" s="75"/>
      <c r="JMZ110" s="75"/>
      <c r="JNA110" s="204"/>
      <c r="JNB110" s="205"/>
      <c r="JNC110" s="72"/>
      <c r="JND110" s="70"/>
      <c r="JNE110" s="73"/>
      <c r="JNF110" s="74"/>
      <c r="JNG110" s="74"/>
      <c r="JNH110" s="62"/>
      <c r="JNI110" s="75"/>
      <c r="JNJ110" s="76"/>
      <c r="JNK110" s="216"/>
      <c r="JNL110" s="75"/>
      <c r="JNM110" s="75"/>
      <c r="JNN110" s="204"/>
      <c r="JNO110" s="205"/>
      <c r="JNP110" s="72"/>
      <c r="JNQ110" s="70"/>
      <c r="JNR110" s="73"/>
      <c r="JNS110" s="74"/>
      <c r="JNT110" s="74"/>
      <c r="JNU110" s="62"/>
      <c r="JNV110" s="75"/>
      <c r="JNW110" s="76"/>
      <c r="JNX110" s="216"/>
      <c r="JNY110" s="75"/>
      <c r="JNZ110" s="75"/>
      <c r="JOA110" s="204"/>
      <c r="JOB110" s="205"/>
      <c r="JOC110" s="72"/>
      <c r="JOD110" s="70"/>
      <c r="JOE110" s="73"/>
      <c r="JOF110" s="74"/>
      <c r="JOG110" s="74"/>
      <c r="JOH110" s="62"/>
      <c r="JOI110" s="75"/>
      <c r="JOJ110" s="76"/>
      <c r="JOK110" s="216"/>
      <c r="JOL110" s="75"/>
      <c r="JOM110" s="75"/>
      <c r="JON110" s="204"/>
      <c r="JOO110" s="205"/>
      <c r="JOP110" s="72"/>
      <c r="JOQ110" s="70"/>
      <c r="JOR110" s="73"/>
      <c r="JOS110" s="74"/>
      <c r="JOT110" s="74"/>
      <c r="JOU110" s="62"/>
      <c r="JOV110" s="75"/>
      <c r="JOW110" s="76"/>
      <c r="JOX110" s="216"/>
      <c r="JOY110" s="75"/>
      <c r="JOZ110" s="75"/>
      <c r="JPA110" s="204"/>
      <c r="JPB110" s="205"/>
      <c r="JPC110" s="72"/>
      <c r="JPD110" s="70"/>
      <c r="JPE110" s="73"/>
      <c r="JPF110" s="74"/>
      <c r="JPG110" s="74"/>
      <c r="JPH110" s="62"/>
      <c r="JPI110" s="75"/>
      <c r="JPJ110" s="76"/>
      <c r="JPK110" s="216"/>
      <c r="JPL110" s="75"/>
      <c r="JPM110" s="75"/>
      <c r="JPN110" s="204"/>
      <c r="JPO110" s="205"/>
      <c r="JPP110" s="72"/>
      <c r="JPQ110" s="70"/>
      <c r="JPR110" s="73"/>
      <c r="JPS110" s="74"/>
      <c r="JPT110" s="74"/>
      <c r="JPU110" s="62"/>
      <c r="JPV110" s="75"/>
      <c r="JPW110" s="76"/>
      <c r="JPX110" s="216"/>
      <c r="JPY110" s="75"/>
      <c r="JPZ110" s="75"/>
      <c r="JQA110" s="204"/>
      <c r="JQB110" s="205"/>
      <c r="JQC110" s="72"/>
      <c r="JQD110" s="70"/>
      <c r="JQE110" s="73"/>
      <c r="JQF110" s="74"/>
      <c r="JQG110" s="74"/>
      <c r="JQH110" s="62"/>
      <c r="JQI110" s="75"/>
      <c r="JQJ110" s="76"/>
      <c r="JQK110" s="216"/>
      <c r="JQL110" s="75"/>
      <c r="JQM110" s="75"/>
      <c r="JQN110" s="204"/>
      <c r="JQO110" s="205"/>
      <c r="JQP110" s="72"/>
      <c r="JQQ110" s="70"/>
      <c r="JQR110" s="73"/>
      <c r="JQS110" s="74"/>
      <c r="JQT110" s="74"/>
      <c r="JQU110" s="62"/>
      <c r="JQV110" s="75"/>
      <c r="JQW110" s="76"/>
      <c r="JQX110" s="216"/>
      <c r="JQY110" s="75"/>
      <c r="JQZ110" s="75"/>
      <c r="JRA110" s="204"/>
      <c r="JRB110" s="205"/>
      <c r="JRC110" s="72"/>
      <c r="JRD110" s="70"/>
      <c r="JRE110" s="73"/>
      <c r="JRF110" s="74"/>
      <c r="JRG110" s="74"/>
      <c r="JRH110" s="62"/>
      <c r="JRI110" s="75"/>
      <c r="JRJ110" s="76"/>
      <c r="JRK110" s="216"/>
      <c r="JRL110" s="75"/>
      <c r="JRM110" s="75"/>
      <c r="JRN110" s="204"/>
      <c r="JRO110" s="205"/>
      <c r="JRP110" s="72"/>
      <c r="JRQ110" s="70"/>
      <c r="JRR110" s="73"/>
      <c r="JRS110" s="74"/>
      <c r="JRT110" s="74"/>
      <c r="JRU110" s="62"/>
      <c r="JRV110" s="75"/>
      <c r="JRW110" s="76"/>
      <c r="JRX110" s="216"/>
      <c r="JRY110" s="75"/>
      <c r="JRZ110" s="75"/>
      <c r="JSA110" s="204"/>
      <c r="JSB110" s="205"/>
      <c r="JSC110" s="72"/>
      <c r="JSD110" s="70"/>
      <c r="JSE110" s="73"/>
      <c r="JSF110" s="74"/>
      <c r="JSG110" s="74"/>
      <c r="JSH110" s="62"/>
      <c r="JSI110" s="75"/>
      <c r="JSJ110" s="76"/>
      <c r="JSK110" s="216"/>
      <c r="JSL110" s="75"/>
      <c r="JSM110" s="75"/>
      <c r="JSN110" s="204"/>
      <c r="JSO110" s="205"/>
      <c r="JSP110" s="72"/>
      <c r="JSQ110" s="70"/>
      <c r="JSR110" s="73"/>
      <c r="JSS110" s="74"/>
      <c r="JST110" s="74"/>
      <c r="JSU110" s="62"/>
      <c r="JSV110" s="75"/>
      <c r="JSW110" s="76"/>
      <c r="JSX110" s="216"/>
      <c r="JSY110" s="75"/>
      <c r="JSZ110" s="75"/>
      <c r="JTA110" s="204"/>
      <c r="JTB110" s="205"/>
      <c r="JTC110" s="72"/>
      <c r="JTD110" s="70"/>
      <c r="JTE110" s="73"/>
      <c r="JTF110" s="74"/>
      <c r="JTG110" s="74"/>
      <c r="JTH110" s="62"/>
      <c r="JTI110" s="75"/>
      <c r="JTJ110" s="76"/>
      <c r="JTK110" s="216"/>
      <c r="JTL110" s="75"/>
      <c r="JTM110" s="75"/>
      <c r="JTN110" s="204"/>
      <c r="JTO110" s="205"/>
      <c r="JTP110" s="72"/>
      <c r="JTQ110" s="70"/>
      <c r="JTR110" s="73"/>
      <c r="JTS110" s="74"/>
      <c r="JTT110" s="74"/>
      <c r="JTU110" s="62"/>
      <c r="JTV110" s="75"/>
      <c r="JTW110" s="76"/>
      <c r="JTX110" s="216"/>
      <c r="JTY110" s="75"/>
      <c r="JTZ110" s="75"/>
      <c r="JUA110" s="204"/>
      <c r="JUB110" s="205"/>
      <c r="JUC110" s="72"/>
      <c r="JUD110" s="70"/>
      <c r="JUE110" s="73"/>
      <c r="JUF110" s="74"/>
      <c r="JUG110" s="74"/>
      <c r="JUH110" s="62"/>
      <c r="JUI110" s="75"/>
      <c r="JUJ110" s="76"/>
      <c r="JUK110" s="216"/>
      <c r="JUL110" s="75"/>
      <c r="JUM110" s="75"/>
      <c r="JUN110" s="204"/>
      <c r="JUO110" s="205"/>
      <c r="JUP110" s="72"/>
      <c r="JUQ110" s="70"/>
      <c r="JUR110" s="73"/>
      <c r="JUS110" s="74"/>
      <c r="JUT110" s="74"/>
      <c r="JUU110" s="62"/>
      <c r="JUV110" s="75"/>
      <c r="JUW110" s="76"/>
      <c r="JUX110" s="216"/>
      <c r="JUY110" s="75"/>
      <c r="JUZ110" s="75"/>
      <c r="JVA110" s="204"/>
      <c r="JVB110" s="205"/>
      <c r="JVC110" s="72"/>
      <c r="JVD110" s="70"/>
      <c r="JVE110" s="73"/>
      <c r="JVF110" s="74"/>
      <c r="JVG110" s="74"/>
      <c r="JVH110" s="62"/>
      <c r="JVI110" s="75"/>
      <c r="JVJ110" s="76"/>
      <c r="JVK110" s="216"/>
      <c r="JVL110" s="75"/>
      <c r="JVM110" s="75"/>
      <c r="JVN110" s="204"/>
      <c r="JVO110" s="205"/>
      <c r="JVP110" s="72"/>
      <c r="JVQ110" s="70"/>
      <c r="JVR110" s="73"/>
      <c r="JVS110" s="74"/>
      <c r="JVT110" s="74"/>
      <c r="JVU110" s="62"/>
      <c r="JVV110" s="75"/>
      <c r="JVW110" s="76"/>
      <c r="JVX110" s="216"/>
      <c r="JVY110" s="75"/>
      <c r="JVZ110" s="75"/>
      <c r="JWA110" s="204"/>
      <c r="JWB110" s="205"/>
      <c r="JWC110" s="72"/>
      <c r="JWD110" s="70"/>
      <c r="JWE110" s="73"/>
      <c r="JWF110" s="74"/>
      <c r="JWG110" s="74"/>
      <c r="JWH110" s="62"/>
      <c r="JWI110" s="75"/>
      <c r="JWJ110" s="76"/>
      <c r="JWK110" s="216"/>
      <c r="JWL110" s="75"/>
      <c r="JWM110" s="75"/>
      <c r="JWN110" s="204"/>
      <c r="JWO110" s="205"/>
      <c r="JWP110" s="72"/>
      <c r="JWQ110" s="70"/>
      <c r="JWR110" s="73"/>
      <c r="JWS110" s="74"/>
      <c r="JWT110" s="74"/>
      <c r="JWU110" s="62"/>
      <c r="JWV110" s="75"/>
      <c r="JWW110" s="76"/>
      <c r="JWX110" s="216"/>
      <c r="JWY110" s="75"/>
      <c r="JWZ110" s="75"/>
      <c r="JXA110" s="204"/>
      <c r="JXB110" s="205"/>
      <c r="JXC110" s="72"/>
      <c r="JXD110" s="70"/>
      <c r="JXE110" s="73"/>
      <c r="JXF110" s="74"/>
      <c r="JXG110" s="74"/>
      <c r="JXH110" s="62"/>
      <c r="JXI110" s="75"/>
      <c r="JXJ110" s="76"/>
      <c r="JXK110" s="216"/>
      <c r="JXL110" s="75"/>
      <c r="JXM110" s="75"/>
      <c r="JXN110" s="204"/>
      <c r="JXO110" s="205"/>
      <c r="JXP110" s="72"/>
      <c r="JXQ110" s="70"/>
      <c r="JXR110" s="73"/>
      <c r="JXS110" s="74"/>
      <c r="JXT110" s="74"/>
      <c r="JXU110" s="62"/>
      <c r="JXV110" s="75"/>
      <c r="JXW110" s="76"/>
      <c r="JXX110" s="216"/>
      <c r="JXY110" s="75"/>
      <c r="JXZ110" s="75"/>
      <c r="JYA110" s="204"/>
      <c r="JYB110" s="205"/>
      <c r="JYC110" s="72"/>
      <c r="JYD110" s="70"/>
      <c r="JYE110" s="73"/>
      <c r="JYF110" s="74"/>
      <c r="JYG110" s="74"/>
      <c r="JYH110" s="62"/>
      <c r="JYI110" s="75"/>
      <c r="JYJ110" s="76"/>
      <c r="JYK110" s="216"/>
      <c r="JYL110" s="75"/>
      <c r="JYM110" s="75"/>
      <c r="JYN110" s="204"/>
      <c r="JYO110" s="205"/>
      <c r="JYP110" s="72"/>
      <c r="JYQ110" s="70"/>
      <c r="JYR110" s="73"/>
      <c r="JYS110" s="74"/>
      <c r="JYT110" s="74"/>
      <c r="JYU110" s="62"/>
      <c r="JYV110" s="75"/>
      <c r="JYW110" s="76"/>
      <c r="JYX110" s="216"/>
      <c r="JYY110" s="75"/>
      <c r="JYZ110" s="75"/>
      <c r="JZA110" s="204"/>
      <c r="JZB110" s="205"/>
      <c r="JZC110" s="72"/>
      <c r="JZD110" s="70"/>
      <c r="JZE110" s="73"/>
      <c r="JZF110" s="74"/>
      <c r="JZG110" s="74"/>
      <c r="JZH110" s="62"/>
      <c r="JZI110" s="75"/>
      <c r="JZJ110" s="76"/>
      <c r="JZK110" s="216"/>
      <c r="JZL110" s="75"/>
      <c r="JZM110" s="75"/>
      <c r="JZN110" s="204"/>
      <c r="JZO110" s="205"/>
      <c r="JZP110" s="72"/>
      <c r="JZQ110" s="70"/>
      <c r="JZR110" s="73"/>
      <c r="JZS110" s="74"/>
      <c r="JZT110" s="74"/>
      <c r="JZU110" s="62"/>
      <c r="JZV110" s="75"/>
      <c r="JZW110" s="76"/>
      <c r="JZX110" s="216"/>
      <c r="JZY110" s="75"/>
      <c r="JZZ110" s="75"/>
      <c r="KAA110" s="204"/>
      <c r="KAB110" s="205"/>
      <c r="KAC110" s="72"/>
      <c r="KAD110" s="70"/>
      <c r="KAE110" s="73"/>
      <c r="KAF110" s="74"/>
      <c r="KAG110" s="74"/>
      <c r="KAH110" s="62"/>
      <c r="KAI110" s="75"/>
      <c r="KAJ110" s="76"/>
      <c r="KAK110" s="216"/>
      <c r="KAL110" s="75"/>
      <c r="KAM110" s="75"/>
      <c r="KAN110" s="204"/>
      <c r="KAO110" s="205"/>
      <c r="KAP110" s="72"/>
      <c r="KAQ110" s="70"/>
      <c r="KAR110" s="73"/>
      <c r="KAS110" s="74"/>
      <c r="KAT110" s="74"/>
      <c r="KAU110" s="62"/>
      <c r="KAV110" s="75"/>
      <c r="KAW110" s="76"/>
      <c r="KAX110" s="216"/>
      <c r="KAY110" s="75"/>
      <c r="KAZ110" s="75"/>
      <c r="KBA110" s="204"/>
      <c r="KBB110" s="205"/>
      <c r="KBC110" s="72"/>
      <c r="KBD110" s="70"/>
      <c r="KBE110" s="73"/>
      <c r="KBF110" s="74"/>
      <c r="KBG110" s="74"/>
      <c r="KBH110" s="62"/>
      <c r="KBI110" s="75"/>
      <c r="KBJ110" s="76"/>
      <c r="KBK110" s="216"/>
      <c r="KBL110" s="75"/>
      <c r="KBM110" s="75"/>
      <c r="KBN110" s="204"/>
      <c r="KBO110" s="205"/>
      <c r="KBP110" s="72"/>
      <c r="KBQ110" s="70"/>
      <c r="KBR110" s="73"/>
      <c r="KBS110" s="74"/>
      <c r="KBT110" s="74"/>
      <c r="KBU110" s="62"/>
      <c r="KBV110" s="75"/>
      <c r="KBW110" s="76"/>
      <c r="KBX110" s="216"/>
      <c r="KBY110" s="75"/>
      <c r="KBZ110" s="75"/>
      <c r="KCA110" s="204"/>
      <c r="KCB110" s="205"/>
      <c r="KCC110" s="72"/>
      <c r="KCD110" s="70"/>
      <c r="KCE110" s="73"/>
      <c r="KCF110" s="74"/>
      <c r="KCG110" s="74"/>
      <c r="KCH110" s="62"/>
      <c r="KCI110" s="75"/>
      <c r="KCJ110" s="76"/>
      <c r="KCK110" s="216"/>
      <c r="KCL110" s="75"/>
      <c r="KCM110" s="75"/>
      <c r="KCN110" s="204"/>
      <c r="KCO110" s="205"/>
      <c r="KCP110" s="72"/>
      <c r="KCQ110" s="70"/>
      <c r="KCR110" s="73"/>
      <c r="KCS110" s="74"/>
      <c r="KCT110" s="74"/>
      <c r="KCU110" s="62"/>
      <c r="KCV110" s="75"/>
      <c r="KCW110" s="76"/>
      <c r="KCX110" s="216"/>
      <c r="KCY110" s="75"/>
      <c r="KCZ110" s="75"/>
      <c r="KDA110" s="204"/>
      <c r="KDB110" s="205"/>
      <c r="KDC110" s="72"/>
      <c r="KDD110" s="70"/>
      <c r="KDE110" s="73"/>
      <c r="KDF110" s="74"/>
      <c r="KDG110" s="74"/>
      <c r="KDH110" s="62"/>
      <c r="KDI110" s="75"/>
      <c r="KDJ110" s="76"/>
      <c r="KDK110" s="216"/>
      <c r="KDL110" s="75"/>
      <c r="KDM110" s="75"/>
      <c r="KDN110" s="204"/>
      <c r="KDO110" s="205"/>
      <c r="KDP110" s="72"/>
      <c r="KDQ110" s="70"/>
      <c r="KDR110" s="73"/>
      <c r="KDS110" s="74"/>
      <c r="KDT110" s="74"/>
      <c r="KDU110" s="62"/>
      <c r="KDV110" s="75"/>
      <c r="KDW110" s="76"/>
      <c r="KDX110" s="216"/>
      <c r="KDY110" s="75"/>
      <c r="KDZ110" s="75"/>
      <c r="KEA110" s="204"/>
      <c r="KEB110" s="205"/>
      <c r="KEC110" s="72"/>
      <c r="KED110" s="70"/>
      <c r="KEE110" s="73"/>
      <c r="KEF110" s="74"/>
      <c r="KEG110" s="74"/>
      <c r="KEH110" s="62"/>
      <c r="KEI110" s="75"/>
      <c r="KEJ110" s="76"/>
      <c r="KEK110" s="216"/>
      <c r="KEL110" s="75"/>
      <c r="KEM110" s="75"/>
      <c r="KEN110" s="204"/>
      <c r="KEO110" s="205"/>
      <c r="KEP110" s="72"/>
      <c r="KEQ110" s="70"/>
      <c r="KER110" s="73"/>
      <c r="KES110" s="74"/>
      <c r="KET110" s="74"/>
      <c r="KEU110" s="62"/>
      <c r="KEV110" s="75"/>
      <c r="KEW110" s="76"/>
      <c r="KEX110" s="216"/>
      <c r="KEY110" s="75"/>
      <c r="KEZ110" s="75"/>
      <c r="KFA110" s="204"/>
      <c r="KFB110" s="205"/>
      <c r="KFC110" s="72"/>
      <c r="KFD110" s="70"/>
      <c r="KFE110" s="73"/>
      <c r="KFF110" s="74"/>
      <c r="KFG110" s="74"/>
      <c r="KFH110" s="62"/>
      <c r="KFI110" s="75"/>
      <c r="KFJ110" s="76"/>
      <c r="KFK110" s="216"/>
      <c r="KFL110" s="75"/>
      <c r="KFM110" s="75"/>
      <c r="KFN110" s="204"/>
      <c r="KFO110" s="205"/>
      <c r="KFP110" s="72"/>
      <c r="KFQ110" s="70"/>
      <c r="KFR110" s="73"/>
      <c r="KFS110" s="74"/>
      <c r="KFT110" s="74"/>
      <c r="KFU110" s="62"/>
      <c r="KFV110" s="75"/>
      <c r="KFW110" s="76"/>
      <c r="KFX110" s="216"/>
      <c r="KFY110" s="75"/>
      <c r="KFZ110" s="75"/>
      <c r="KGA110" s="204"/>
      <c r="KGB110" s="205"/>
      <c r="KGC110" s="72"/>
      <c r="KGD110" s="70"/>
      <c r="KGE110" s="73"/>
      <c r="KGF110" s="74"/>
      <c r="KGG110" s="74"/>
      <c r="KGH110" s="62"/>
      <c r="KGI110" s="75"/>
      <c r="KGJ110" s="76"/>
      <c r="KGK110" s="216"/>
      <c r="KGL110" s="75"/>
      <c r="KGM110" s="75"/>
      <c r="KGN110" s="204"/>
      <c r="KGO110" s="205"/>
      <c r="KGP110" s="72"/>
      <c r="KGQ110" s="70"/>
      <c r="KGR110" s="73"/>
      <c r="KGS110" s="74"/>
      <c r="KGT110" s="74"/>
      <c r="KGU110" s="62"/>
      <c r="KGV110" s="75"/>
      <c r="KGW110" s="76"/>
      <c r="KGX110" s="216"/>
      <c r="KGY110" s="75"/>
      <c r="KGZ110" s="75"/>
      <c r="KHA110" s="204"/>
      <c r="KHB110" s="205"/>
      <c r="KHC110" s="72"/>
      <c r="KHD110" s="70"/>
      <c r="KHE110" s="73"/>
      <c r="KHF110" s="74"/>
      <c r="KHG110" s="74"/>
      <c r="KHH110" s="62"/>
      <c r="KHI110" s="75"/>
      <c r="KHJ110" s="76"/>
      <c r="KHK110" s="216"/>
      <c r="KHL110" s="75"/>
      <c r="KHM110" s="75"/>
      <c r="KHN110" s="204"/>
      <c r="KHO110" s="205"/>
      <c r="KHP110" s="72"/>
      <c r="KHQ110" s="70"/>
      <c r="KHR110" s="73"/>
      <c r="KHS110" s="74"/>
      <c r="KHT110" s="74"/>
      <c r="KHU110" s="62"/>
      <c r="KHV110" s="75"/>
      <c r="KHW110" s="76"/>
      <c r="KHX110" s="216"/>
      <c r="KHY110" s="75"/>
      <c r="KHZ110" s="75"/>
      <c r="KIA110" s="204"/>
      <c r="KIB110" s="205"/>
      <c r="KIC110" s="72"/>
      <c r="KID110" s="70"/>
      <c r="KIE110" s="73"/>
      <c r="KIF110" s="74"/>
      <c r="KIG110" s="74"/>
      <c r="KIH110" s="62"/>
      <c r="KII110" s="75"/>
      <c r="KIJ110" s="76"/>
      <c r="KIK110" s="216"/>
      <c r="KIL110" s="75"/>
      <c r="KIM110" s="75"/>
      <c r="KIN110" s="204"/>
      <c r="KIO110" s="205"/>
      <c r="KIP110" s="72"/>
      <c r="KIQ110" s="70"/>
      <c r="KIR110" s="73"/>
      <c r="KIS110" s="74"/>
      <c r="KIT110" s="74"/>
      <c r="KIU110" s="62"/>
      <c r="KIV110" s="75"/>
      <c r="KIW110" s="76"/>
      <c r="KIX110" s="216"/>
      <c r="KIY110" s="75"/>
      <c r="KIZ110" s="75"/>
      <c r="KJA110" s="204"/>
      <c r="KJB110" s="205"/>
      <c r="KJC110" s="72"/>
      <c r="KJD110" s="70"/>
      <c r="KJE110" s="73"/>
      <c r="KJF110" s="74"/>
      <c r="KJG110" s="74"/>
      <c r="KJH110" s="62"/>
      <c r="KJI110" s="75"/>
      <c r="KJJ110" s="76"/>
      <c r="KJK110" s="216"/>
      <c r="KJL110" s="75"/>
      <c r="KJM110" s="75"/>
      <c r="KJN110" s="204"/>
      <c r="KJO110" s="205"/>
      <c r="KJP110" s="72"/>
      <c r="KJQ110" s="70"/>
      <c r="KJR110" s="73"/>
      <c r="KJS110" s="74"/>
      <c r="KJT110" s="74"/>
      <c r="KJU110" s="62"/>
      <c r="KJV110" s="75"/>
      <c r="KJW110" s="76"/>
      <c r="KJX110" s="216"/>
      <c r="KJY110" s="75"/>
      <c r="KJZ110" s="75"/>
      <c r="KKA110" s="204"/>
      <c r="KKB110" s="205"/>
      <c r="KKC110" s="72"/>
      <c r="KKD110" s="70"/>
      <c r="KKE110" s="73"/>
      <c r="KKF110" s="74"/>
      <c r="KKG110" s="74"/>
      <c r="KKH110" s="62"/>
      <c r="KKI110" s="75"/>
      <c r="KKJ110" s="76"/>
      <c r="KKK110" s="216"/>
      <c r="KKL110" s="75"/>
      <c r="KKM110" s="75"/>
      <c r="KKN110" s="204"/>
      <c r="KKO110" s="205"/>
      <c r="KKP110" s="72"/>
      <c r="KKQ110" s="70"/>
      <c r="KKR110" s="73"/>
      <c r="KKS110" s="74"/>
      <c r="KKT110" s="74"/>
      <c r="KKU110" s="62"/>
      <c r="KKV110" s="75"/>
      <c r="KKW110" s="76"/>
      <c r="KKX110" s="216"/>
      <c r="KKY110" s="75"/>
      <c r="KKZ110" s="75"/>
      <c r="KLA110" s="204"/>
      <c r="KLB110" s="205"/>
      <c r="KLC110" s="72"/>
      <c r="KLD110" s="70"/>
      <c r="KLE110" s="73"/>
      <c r="KLF110" s="74"/>
      <c r="KLG110" s="74"/>
      <c r="KLH110" s="62"/>
      <c r="KLI110" s="75"/>
      <c r="KLJ110" s="76"/>
      <c r="KLK110" s="216"/>
      <c r="KLL110" s="75"/>
      <c r="KLM110" s="75"/>
      <c r="KLN110" s="204"/>
      <c r="KLO110" s="205"/>
      <c r="KLP110" s="72"/>
      <c r="KLQ110" s="70"/>
      <c r="KLR110" s="73"/>
      <c r="KLS110" s="74"/>
      <c r="KLT110" s="74"/>
      <c r="KLU110" s="62"/>
      <c r="KLV110" s="75"/>
      <c r="KLW110" s="76"/>
      <c r="KLX110" s="216"/>
      <c r="KLY110" s="75"/>
      <c r="KLZ110" s="75"/>
      <c r="KMA110" s="204"/>
      <c r="KMB110" s="205"/>
      <c r="KMC110" s="72"/>
      <c r="KMD110" s="70"/>
      <c r="KME110" s="73"/>
      <c r="KMF110" s="74"/>
      <c r="KMG110" s="74"/>
      <c r="KMH110" s="62"/>
      <c r="KMI110" s="75"/>
      <c r="KMJ110" s="76"/>
      <c r="KMK110" s="216"/>
      <c r="KML110" s="75"/>
      <c r="KMM110" s="75"/>
      <c r="KMN110" s="204"/>
      <c r="KMO110" s="205"/>
      <c r="KMP110" s="72"/>
      <c r="KMQ110" s="70"/>
      <c r="KMR110" s="73"/>
      <c r="KMS110" s="74"/>
      <c r="KMT110" s="74"/>
      <c r="KMU110" s="62"/>
      <c r="KMV110" s="75"/>
      <c r="KMW110" s="76"/>
      <c r="KMX110" s="216"/>
      <c r="KMY110" s="75"/>
      <c r="KMZ110" s="75"/>
      <c r="KNA110" s="204"/>
      <c r="KNB110" s="205"/>
      <c r="KNC110" s="72"/>
      <c r="KND110" s="70"/>
      <c r="KNE110" s="73"/>
      <c r="KNF110" s="74"/>
      <c r="KNG110" s="74"/>
      <c r="KNH110" s="62"/>
      <c r="KNI110" s="75"/>
      <c r="KNJ110" s="76"/>
      <c r="KNK110" s="216"/>
      <c r="KNL110" s="75"/>
      <c r="KNM110" s="75"/>
      <c r="KNN110" s="204"/>
      <c r="KNO110" s="205"/>
      <c r="KNP110" s="72"/>
      <c r="KNQ110" s="70"/>
      <c r="KNR110" s="73"/>
      <c r="KNS110" s="74"/>
      <c r="KNT110" s="74"/>
      <c r="KNU110" s="62"/>
      <c r="KNV110" s="75"/>
      <c r="KNW110" s="76"/>
      <c r="KNX110" s="216"/>
      <c r="KNY110" s="75"/>
      <c r="KNZ110" s="75"/>
      <c r="KOA110" s="204"/>
      <c r="KOB110" s="205"/>
      <c r="KOC110" s="72"/>
      <c r="KOD110" s="70"/>
      <c r="KOE110" s="73"/>
      <c r="KOF110" s="74"/>
      <c r="KOG110" s="74"/>
      <c r="KOH110" s="62"/>
      <c r="KOI110" s="75"/>
      <c r="KOJ110" s="76"/>
      <c r="KOK110" s="216"/>
      <c r="KOL110" s="75"/>
      <c r="KOM110" s="75"/>
      <c r="KON110" s="204"/>
      <c r="KOO110" s="205"/>
      <c r="KOP110" s="72"/>
      <c r="KOQ110" s="70"/>
      <c r="KOR110" s="73"/>
      <c r="KOS110" s="74"/>
      <c r="KOT110" s="74"/>
      <c r="KOU110" s="62"/>
      <c r="KOV110" s="75"/>
      <c r="KOW110" s="76"/>
      <c r="KOX110" s="216"/>
      <c r="KOY110" s="75"/>
      <c r="KOZ110" s="75"/>
      <c r="KPA110" s="204"/>
      <c r="KPB110" s="205"/>
      <c r="KPC110" s="72"/>
      <c r="KPD110" s="70"/>
      <c r="KPE110" s="73"/>
      <c r="KPF110" s="74"/>
      <c r="KPG110" s="74"/>
      <c r="KPH110" s="62"/>
      <c r="KPI110" s="75"/>
      <c r="KPJ110" s="76"/>
      <c r="KPK110" s="216"/>
      <c r="KPL110" s="75"/>
      <c r="KPM110" s="75"/>
      <c r="KPN110" s="204"/>
      <c r="KPO110" s="205"/>
      <c r="KPP110" s="72"/>
      <c r="KPQ110" s="70"/>
      <c r="KPR110" s="73"/>
      <c r="KPS110" s="74"/>
      <c r="KPT110" s="74"/>
      <c r="KPU110" s="62"/>
      <c r="KPV110" s="75"/>
      <c r="KPW110" s="76"/>
      <c r="KPX110" s="216"/>
      <c r="KPY110" s="75"/>
      <c r="KPZ110" s="75"/>
      <c r="KQA110" s="204"/>
      <c r="KQB110" s="205"/>
      <c r="KQC110" s="72"/>
      <c r="KQD110" s="70"/>
      <c r="KQE110" s="73"/>
      <c r="KQF110" s="74"/>
      <c r="KQG110" s="74"/>
      <c r="KQH110" s="62"/>
      <c r="KQI110" s="75"/>
      <c r="KQJ110" s="76"/>
      <c r="KQK110" s="216"/>
      <c r="KQL110" s="75"/>
      <c r="KQM110" s="75"/>
      <c r="KQN110" s="204"/>
      <c r="KQO110" s="205"/>
      <c r="KQP110" s="72"/>
      <c r="KQQ110" s="70"/>
      <c r="KQR110" s="73"/>
      <c r="KQS110" s="74"/>
      <c r="KQT110" s="74"/>
      <c r="KQU110" s="62"/>
      <c r="KQV110" s="75"/>
      <c r="KQW110" s="76"/>
      <c r="KQX110" s="216"/>
      <c r="KQY110" s="75"/>
      <c r="KQZ110" s="75"/>
      <c r="KRA110" s="204"/>
      <c r="KRB110" s="205"/>
      <c r="KRC110" s="72"/>
      <c r="KRD110" s="70"/>
      <c r="KRE110" s="73"/>
      <c r="KRF110" s="74"/>
      <c r="KRG110" s="74"/>
      <c r="KRH110" s="62"/>
      <c r="KRI110" s="75"/>
      <c r="KRJ110" s="76"/>
      <c r="KRK110" s="216"/>
      <c r="KRL110" s="75"/>
      <c r="KRM110" s="75"/>
      <c r="KRN110" s="204"/>
      <c r="KRO110" s="205"/>
      <c r="KRP110" s="72"/>
      <c r="KRQ110" s="70"/>
      <c r="KRR110" s="73"/>
      <c r="KRS110" s="74"/>
      <c r="KRT110" s="74"/>
      <c r="KRU110" s="62"/>
      <c r="KRV110" s="75"/>
      <c r="KRW110" s="76"/>
      <c r="KRX110" s="216"/>
      <c r="KRY110" s="75"/>
      <c r="KRZ110" s="75"/>
      <c r="KSA110" s="204"/>
      <c r="KSB110" s="205"/>
      <c r="KSC110" s="72"/>
      <c r="KSD110" s="70"/>
      <c r="KSE110" s="73"/>
      <c r="KSF110" s="74"/>
      <c r="KSG110" s="74"/>
      <c r="KSH110" s="62"/>
      <c r="KSI110" s="75"/>
      <c r="KSJ110" s="76"/>
      <c r="KSK110" s="216"/>
      <c r="KSL110" s="75"/>
      <c r="KSM110" s="75"/>
      <c r="KSN110" s="204"/>
      <c r="KSO110" s="205"/>
      <c r="KSP110" s="72"/>
      <c r="KSQ110" s="70"/>
      <c r="KSR110" s="73"/>
      <c r="KSS110" s="74"/>
      <c r="KST110" s="74"/>
      <c r="KSU110" s="62"/>
      <c r="KSV110" s="75"/>
      <c r="KSW110" s="76"/>
      <c r="KSX110" s="216"/>
      <c r="KSY110" s="75"/>
      <c r="KSZ110" s="75"/>
      <c r="KTA110" s="204"/>
      <c r="KTB110" s="205"/>
      <c r="KTC110" s="72"/>
      <c r="KTD110" s="70"/>
      <c r="KTE110" s="73"/>
      <c r="KTF110" s="74"/>
      <c r="KTG110" s="74"/>
      <c r="KTH110" s="62"/>
      <c r="KTI110" s="75"/>
      <c r="KTJ110" s="76"/>
      <c r="KTK110" s="216"/>
      <c r="KTL110" s="75"/>
      <c r="KTM110" s="75"/>
      <c r="KTN110" s="204"/>
      <c r="KTO110" s="205"/>
      <c r="KTP110" s="72"/>
      <c r="KTQ110" s="70"/>
      <c r="KTR110" s="73"/>
      <c r="KTS110" s="74"/>
      <c r="KTT110" s="74"/>
      <c r="KTU110" s="62"/>
      <c r="KTV110" s="75"/>
      <c r="KTW110" s="76"/>
      <c r="KTX110" s="216"/>
      <c r="KTY110" s="75"/>
      <c r="KTZ110" s="75"/>
      <c r="KUA110" s="204"/>
      <c r="KUB110" s="205"/>
      <c r="KUC110" s="72"/>
      <c r="KUD110" s="70"/>
      <c r="KUE110" s="73"/>
      <c r="KUF110" s="74"/>
      <c r="KUG110" s="74"/>
      <c r="KUH110" s="62"/>
      <c r="KUI110" s="75"/>
      <c r="KUJ110" s="76"/>
      <c r="KUK110" s="216"/>
      <c r="KUL110" s="75"/>
      <c r="KUM110" s="75"/>
      <c r="KUN110" s="204"/>
      <c r="KUO110" s="205"/>
      <c r="KUP110" s="72"/>
      <c r="KUQ110" s="70"/>
      <c r="KUR110" s="73"/>
      <c r="KUS110" s="74"/>
      <c r="KUT110" s="74"/>
      <c r="KUU110" s="62"/>
      <c r="KUV110" s="75"/>
      <c r="KUW110" s="76"/>
      <c r="KUX110" s="216"/>
      <c r="KUY110" s="75"/>
      <c r="KUZ110" s="75"/>
      <c r="KVA110" s="204"/>
      <c r="KVB110" s="205"/>
      <c r="KVC110" s="72"/>
      <c r="KVD110" s="70"/>
      <c r="KVE110" s="73"/>
      <c r="KVF110" s="74"/>
      <c r="KVG110" s="74"/>
      <c r="KVH110" s="62"/>
      <c r="KVI110" s="75"/>
      <c r="KVJ110" s="76"/>
      <c r="KVK110" s="216"/>
      <c r="KVL110" s="75"/>
      <c r="KVM110" s="75"/>
      <c r="KVN110" s="204"/>
      <c r="KVO110" s="205"/>
      <c r="KVP110" s="72"/>
      <c r="KVQ110" s="70"/>
      <c r="KVR110" s="73"/>
      <c r="KVS110" s="74"/>
      <c r="KVT110" s="74"/>
      <c r="KVU110" s="62"/>
      <c r="KVV110" s="75"/>
      <c r="KVW110" s="76"/>
      <c r="KVX110" s="216"/>
      <c r="KVY110" s="75"/>
      <c r="KVZ110" s="75"/>
      <c r="KWA110" s="204"/>
      <c r="KWB110" s="205"/>
      <c r="KWC110" s="72"/>
      <c r="KWD110" s="70"/>
      <c r="KWE110" s="73"/>
      <c r="KWF110" s="74"/>
      <c r="KWG110" s="74"/>
      <c r="KWH110" s="62"/>
      <c r="KWI110" s="75"/>
      <c r="KWJ110" s="76"/>
      <c r="KWK110" s="216"/>
      <c r="KWL110" s="75"/>
      <c r="KWM110" s="75"/>
      <c r="KWN110" s="204"/>
      <c r="KWO110" s="205"/>
      <c r="KWP110" s="72"/>
      <c r="KWQ110" s="70"/>
      <c r="KWR110" s="73"/>
      <c r="KWS110" s="74"/>
      <c r="KWT110" s="74"/>
      <c r="KWU110" s="62"/>
      <c r="KWV110" s="75"/>
      <c r="KWW110" s="76"/>
      <c r="KWX110" s="216"/>
      <c r="KWY110" s="75"/>
      <c r="KWZ110" s="75"/>
      <c r="KXA110" s="204"/>
      <c r="KXB110" s="205"/>
      <c r="KXC110" s="72"/>
      <c r="KXD110" s="70"/>
      <c r="KXE110" s="73"/>
      <c r="KXF110" s="74"/>
      <c r="KXG110" s="74"/>
      <c r="KXH110" s="62"/>
      <c r="KXI110" s="75"/>
      <c r="KXJ110" s="76"/>
      <c r="KXK110" s="216"/>
      <c r="KXL110" s="75"/>
      <c r="KXM110" s="75"/>
      <c r="KXN110" s="204"/>
      <c r="KXO110" s="205"/>
      <c r="KXP110" s="72"/>
      <c r="KXQ110" s="70"/>
      <c r="KXR110" s="73"/>
      <c r="KXS110" s="74"/>
      <c r="KXT110" s="74"/>
      <c r="KXU110" s="62"/>
      <c r="KXV110" s="75"/>
      <c r="KXW110" s="76"/>
      <c r="KXX110" s="216"/>
      <c r="KXY110" s="75"/>
      <c r="KXZ110" s="75"/>
      <c r="KYA110" s="204"/>
      <c r="KYB110" s="205"/>
      <c r="KYC110" s="72"/>
      <c r="KYD110" s="70"/>
      <c r="KYE110" s="73"/>
      <c r="KYF110" s="74"/>
      <c r="KYG110" s="74"/>
      <c r="KYH110" s="62"/>
      <c r="KYI110" s="75"/>
      <c r="KYJ110" s="76"/>
      <c r="KYK110" s="216"/>
      <c r="KYL110" s="75"/>
      <c r="KYM110" s="75"/>
      <c r="KYN110" s="204"/>
      <c r="KYO110" s="205"/>
      <c r="KYP110" s="72"/>
      <c r="KYQ110" s="70"/>
      <c r="KYR110" s="73"/>
      <c r="KYS110" s="74"/>
      <c r="KYT110" s="74"/>
      <c r="KYU110" s="62"/>
      <c r="KYV110" s="75"/>
      <c r="KYW110" s="76"/>
      <c r="KYX110" s="216"/>
      <c r="KYY110" s="75"/>
      <c r="KYZ110" s="75"/>
      <c r="KZA110" s="204"/>
      <c r="KZB110" s="205"/>
      <c r="KZC110" s="72"/>
      <c r="KZD110" s="70"/>
      <c r="KZE110" s="73"/>
      <c r="KZF110" s="74"/>
      <c r="KZG110" s="74"/>
      <c r="KZH110" s="62"/>
      <c r="KZI110" s="75"/>
      <c r="KZJ110" s="76"/>
      <c r="KZK110" s="216"/>
      <c r="KZL110" s="75"/>
      <c r="KZM110" s="75"/>
      <c r="KZN110" s="204"/>
      <c r="KZO110" s="205"/>
      <c r="KZP110" s="72"/>
      <c r="KZQ110" s="70"/>
      <c r="KZR110" s="73"/>
      <c r="KZS110" s="74"/>
      <c r="KZT110" s="74"/>
      <c r="KZU110" s="62"/>
      <c r="KZV110" s="75"/>
      <c r="KZW110" s="76"/>
      <c r="KZX110" s="216"/>
      <c r="KZY110" s="75"/>
      <c r="KZZ110" s="75"/>
      <c r="LAA110" s="204"/>
      <c r="LAB110" s="205"/>
      <c r="LAC110" s="72"/>
      <c r="LAD110" s="70"/>
      <c r="LAE110" s="73"/>
      <c r="LAF110" s="74"/>
      <c r="LAG110" s="74"/>
      <c r="LAH110" s="62"/>
      <c r="LAI110" s="75"/>
      <c r="LAJ110" s="76"/>
      <c r="LAK110" s="216"/>
      <c r="LAL110" s="75"/>
      <c r="LAM110" s="75"/>
      <c r="LAN110" s="204"/>
      <c r="LAO110" s="205"/>
      <c r="LAP110" s="72"/>
      <c r="LAQ110" s="70"/>
      <c r="LAR110" s="73"/>
      <c r="LAS110" s="74"/>
      <c r="LAT110" s="74"/>
      <c r="LAU110" s="62"/>
      <c r="LAV110" s="75"/>
      <c r="LAW110" s="76"/>
      <c r="LAX110" s="216"/>
      <c r="LAY110" s="75"/>
      <c r="LAZ110" s="75"/>
      <c r="LBA110" s="204"/>
      <c r="LBB110" s="205"/>
      <c r="LBC110" s="72"/>
      <c r="LBD110" s="70"/>
      <c r="LBE110" s="73"/>
      <c r="LBF110" s="74"/>
      <c r="LBG110" s="74"/>
      <c r="LBH110" s="62"/>
      <c r="LBI110" s="75"/>
      <c r="LBJ110" s="76"/>
      <c r="LBK110" s="216"/>
      <c r="LBL110" s="75"/>
      <c r="LBM110" s="75"/>
      <c r="LBN110" s="204"/>
      <c r="LBO110" s="205"/>
      <c r="LBP110" s="72"/>
      <c r="LBQ110" s="70"/>
      <c r="LBR110" s="73"/>
      <c r="LBS110" s="74"/>
      <c r="LBT110" s="74"/>
      <c r="LBU110" s="62"/>
      <c r="LBV110" s="75"/>
      <c r="LBW110" s="76"/>
      <c r="LBX110" s="216"/>
      <c r="LBY110" s="75"/>
      <c r="LBZ110" s="75"/>
      <c r="LCA110" s="204"/>
      <c r="LCB110" s="205"/>
      <c r="LCC110" s="72"/>
      <c r="LCD110" s="70"/>
      <c r="LCE110" s="73"/>
      <c r="LCF110" s="74"/>
      <c r="LCG110" s="74"/>
      <c r="LCH110" s="62"/>
      <c r="LCI110" s="75"/>
      <c r="LCJ110" s="76"/>
      <c r="LCK110" s="216"/>
      <c r="LCL110" s="75"/>
      <c r="LCM110" s="75"/>
      <c r="LCN110" s="204"/>
      <c r="LCO110" s="205"/>
      <c r="LCP110" s="72"/>
      <c r="LCQ110" s="70"/>
      <c r="LCR110" s="73"/>
      <c r="LCS110" s="74"/>
      <c r="LCT110" s="74"/>
      <c r="LCU110" s="62"/>
      <c r="LCV110" s="75"/>
      <c r="LCW110" s="76"/>
      <c r="LCX110" s="216"/>
      <c r="LCY110" s="75"/>
      <c r="LCZ110" s="75"/>
      <c r="LDA110" s="204"/>
      <c r="LDB110" s="205"/>
      <c r="LDC110" s="72"/>
      <c r="LDD110" s="70"/>
      <c r="LDE110" s="73"/>
      <c r="LDF110" s="74"/>
      <c r="LDG110" s="74"/>
      <c r="LDH110" s="62"/>
      <c r="LDI110" s="75"/>
      <c r="LDJ110" s="76"/>
      <c r="LDK110" s="216"/>
      <c r="LDL110" s="75"/>
      <c r="LDM110" s="75"/>
      <c r="LDN110" s="204"/>
      <c r="LDO110" s="205"/>
      <c r="LDP110" s="72"/>
      <c r="LDQ110" s="70"/>
      <c r="LDR110" s="73"/>
      <c r="LDS110" s="74"/>
      <c r="LDT110" s="74"/>
      <c r="LDU110" s="62"/>
      <c r="LDV110" s="75"/>
      <c r="LDW110" s="76"/>
      <c r="LDX110" s="216"/>
      <c r="LDY110" s="75"/>
      <c r="LDZ110" s="75"/>
      <c r="LEA110" s="204"/>
      <c r="LEB110" s="205"/>
      <c r="LEC110" s="72"/>
      <c r="LED110" s="70"/>
      <c r="LEE110" s="73"/>
      <c r="LEF110" s="74"/>
      <c r="LEG110" s="74"/>
      <c r="LEH110" s="62"/>
      <c r="LEI110" s="75"/>
      <c r="LEJ110" s="76"/>
      <c r="LEK110" s="216"/>
      <c r="LEL110" s="75"/>
      <c r="LEM110" s="75"/>
      <c r="LEN110" s="204"/>
      <c r="LEO110" s="205"/>
      <c r="LEP110" s="72"/>
      <c r="LEQ110" s="70"/>
      <c r="LER110" s="73"/>
      <c r="LES110" s="74"/>
      <c r="LET110" s="74"/>
      <c r="LEU110" s="62"/>
      <c r="LEV110" s="75"/>
      <c r="LEW110" s="76"/>
      <c r="LEX110" s="216"/>
      <c r="LEY110" s="75"/>
      <c r="LEZ110" s="75"/>
      <c r="LFA110" s="204"/>
      <c r="LFB110" s="205"/>
      <c r="LFC110" s="72"/>
      <c r="LFD110" s="70"/>
      <c r="LFE110" s="73"/>
      <c r="LFF110" s="74"/>
      <c r="LFG110" s="74"/>
      <c r="LFH110" s="62"/>
      <c r="LFI110" s="75"/>
      <c r="LFJ110" s="76"/>
      <c r="LFK110" s="216"/>
      <c r="LFL110" s="75"/>
      <c r="LFM110" s="75"/>
      <c r="LFN110" s="204"/>
      <c r="LFO110" s="205"/>
      <c r="LFP110" s="72"/>
      <c r="LFQ110" s="70"/>
      <c r="LFR110" s="73"/>
      <c r="LFS110" s="74"/>
      <c r="LFT110" s="74"/>
      <c r="LFU110" s="62"/>
      <c r="LFV110" s="75"/>
      <c r="LFW110" s="76"/>
      <c r="LFX110" s="216"/>
      <c r="LFY110" s="75"/>
      <c r="LFZ110" s="75"/>
      <c r="LGA110" s="204"/>
      <c r="LGB110" s="205"/>
      <c r="LGC110" s="72"/>
      <c r="LGD110" s="70"/>
      <c r="LGE110" s="73"/>
      <c r="LGF110" s="74"/>
      <c r="LGG110" s="74"/>
      <c r="LGH110" s="62"/>
      <c r="LGI110" s="75"/>
      <c r="LGJ110" s="76"/>
      <c r="LGK110" s="216"/>
      <c r="LGL110" s="75"/>
      <c r="LGM110" s="75"/>
      <c r="LGN110" s="204"/>
      <c r="LGO110" s="205"/>
      <c r="LGP110" s="72"/>
      <c r="LGQ110" s="70"/>
      <c r="LGR110" s="73"/>
      <c r="LGS110" s="74"/>
      <c r="LGT110" s="74"/>
      <c r="LGU110" s="62"/>
      <c r="LGV110" s="75"/>
      <c r="LGW110" s="76"/>
      <c r="LGX110" s="216"/>
      <c r="LGY110" s="75"/>
      <c r="LGZ110" s="75"/>
      <c r="LHA110" s="204"/>
      <c r="LHB110" s="205"/>
      <c r="LHC110" s="72"/>
      <c r="LHD110" s="70"/>
      <c r="LHE110" s="73"/>
      <c r="LHF110" s="74"/>
      <c r="LHG110" s="74"/>
      <c r="LHH110" s="62"/>
      <c r="LHI110" s="75"/>
      <c r="LHJ110" s="76"/>
      <c r="LHK110" s="216"/>
      <c r="LHL110" s="75"/>
      <c r="LHM110" s="75"/>
      <c r="LHN110" s="204"/>
      <c r="LHO110" s="205"/>
      <c r="LHP110" s="72"/>
      <c r="LHQ110" s="70"/>
      <c r="LHR110" s="73"/>
      <c r="LHS110" s="74"/>
      <c r="LHT110" s="74"/>
      <c r="LHU110" s="62"/>
      <c r="LHV110" s="75"/>
      <c r="LHW110" s="76"/>
      <c r="LHX110" s="216"/>
      <c r="LHY110" s="75"/>
      <c r="LHZ110" s="75"/>
      <c r="LIA110" s="204"/>
      <c r="LIB110" s="205"/>
      <c r="LIC110" s="72"/>
      <c r="LID110" s="70"/>
      <c r="LIE110" s="73"/>
      <c r="LIF110" s="74"/>
      <c r="LIG110" s="74"/>
      <c r="LIH110" s="62"/>
      <c r="LII110" s="75"/>
      <c r="LIJ110" s="76"/>
      <c r="LIK110" s="216"/>
      <c r="LIL110" s="75"/>
      <c r="LIM110" s="75"/>
      <c r="LIN110" s="204"/>
      <c r="LIO110" s="205"/>
      <c r="LIP110" s="72"/>
      <c r="LIQ110" s="70"/>
      <c r="LIR110" s="73"/>
      <c r="LIS110" s="74"/>
      <c r="LIT110" s="74"/>
      <c r="LIU110" s="62"/>
      <c r="LIV110" s="75"/>
      <c r="LIW110" s="76"/>
      <c r="LIX110" s="216"/>
      <c r="LIY110" s="75"/>
      <c r="LIZ110" s="75"/>
      <c r="LJA110" s="204"/>
      <c r="LJB110" s="205"/>
      <c r="LJC110" s="72"/>
      <c r="LJD110" s="70"/>
      <c r="LJE110" s="73"/>
      <c r="LJF110" s="74"/>
      <c r="LJG110" s="74"/>
      <c r="LJH110" s="62"/>
      <c r="LJI110" s="75"/>
      <c r="LJJ110" s="76"/>
      <c r="LJK110" s="216"/>
      <c r="LJL110" s="75"/>
      <c r="LJM110" s="75"/>
      <c r="LJN110" s="204"/>
      <c r="LJO110" s="205"/>
      <c r="LJP110" s="72"/>
      <c r="LJQ110" s="70"/>
      <c r="LJR110" s="73"/>
      <c r="LJS110" s="74"/>
      <c r="LJT110" s="74"/>
      <c r="LJU110" s="62"/>
      <c r="LJV110" s="75"/>
      <c r="LJW110" s="76"/>
      <c r="LJX110" s="216"/>
      <c r="LJY110" s="75"/>
      <c r="LJZ110" s="75"/>
      <c r="LKA110" s="204"/>
      <c r="LKB110" s="205"/>
      <c r="LKC110" s="72"/>
      <c r="LKD110" s="70"/>
      <c r="LKE110" s="73"/>
      <c r="LKF110" s="74"/>
      <c r="LKG110" s="74"/>
      <c r="LKH110" s="62"/>
      <c r="LKI110" s="75"/>
      <c r="LKJ110" s="76"/>
      <c r="LKK110" s="216"/>
      <c r="LKL110" s="75"/>
      <c r="LKM110" s="75"/>
      <c r="LKN110" s="204"/>
      <c r="LKO110" s="205"/>
      <c r="LKP110" s="72"/>
      <c r="LKQ110" s="70"/>
      <c r="LKR110" s="73"/>
      <c r="LKS110" s="74"/>
      <c r="LKT110" s="74"/>
      <c r="LKU110" s="62"/>
      <c r="LKV110" s="75"/>
      <c r="LKW110" s="76"/>
      <c r="LKX110" s="216"/>
      <c r="LKY110" s="75"/>
      <c r="LKZ110" s="75"/>
      <c r="LLA110" s="204"/>
      <c r="LLB110" s="205"/>
      <c r="LLC110" s="72"/>
      <c r="LLD110" s="70"/>
      <c r="LLE110" s="73"/>
      <c r="LLF110" s="74"/>
      <c r="LLG110" s="74"/>
      <c r="LLH110" s="62"/>
      <c r="LLI110" s="75"/>
      <c r="LLJ110" s="76"/>
      <c r="LLK110" s="216"/>
      <c r="LLL110" s="75"/>
      <c r="LLM110" s="75"/>
      <c r="LLN110" s="204"/>
      <c r="LLO110" s="205"/>
      <c r="LLP110" s="72"/>
      <c r="LLQ110" s="70"/>
      <c r="LLR110" s="73"/>
      <c r="LLS110" s="74"/>
      <c r="LLT110" s="74"/>
      <c r="LLU110" s="62"/>
      <c r="LLV110" s="75"/>
      <c r="LLW110" s="76"/>
      <c r="LLX110" s="216"/>
      <c r="LLY110" s="75"/>
      <c r="LLZ110" s="75"/>
      <c r="LMA110" s="204"/>
      <c r="LMB110" s="205"/>
      <c r="LMC110" s="72"/>
      <c r="LMD110" s="70"/>
      <c r="LME110" s="73"/>
      <c r="LMF110" s="74"/>
      <c r="LMG110" s="74"/>
      <c r="LMH110" s="62"/>
      <c r="LMI110" s="75"/>
      <c r="LMJ110" s="76"/>
      <c r="LMK110" s="216"/>
      <c r="LML110" s="75"/>
      <c r="LMM110" s="75"/>
      <c r="LMN110" s="204"/>
      <c r="LMO110" s="205"/>
      <c r="LMP110" s="72"/>
      <c r="LMQ110" s="70"/>
      <c r="LMR110" s="73"/>
      <c r="LMS110" s="74"/>
      <c r="LMT110" s="74"/>
      <c r="LMU110" s="62"/>
      <c r="LMV110" s="75"/>
      <c r="LMW110" s="76"/>
      <c r="LMX110" s="216"/>
      <c r="LMY110" s="75"/>
      <c r="LMZ110" s="75"/>
      <c r="LNA110" s="204"/>
      <c r="LNB110" s="205"/>
      <c r="LNC110" s="72"/>
      <c r="LND110" s="70"/>
      <c r="LNE110" s="73"/>
      <c r="LNF110" s="74"/>
      <c r="LNG110" s="74"/>
      <c r="LNH110" s="62"/>
      <c r="LNI110" s="75"/>
      <c r="LNJ110" s="76"/>
      <c r="LNK110" s="216"/>
      <c r="LNL110" s="75"/>
      <c r="LNM110" s="75"/>
      <c r="LNN110" s="204"/>
      <c r="LNO110" s="205"/>
      <c r="LNP110" s="72"/>
      <c r="LNQ110" s="70"/>
      <c r="LNR110" s="73"/>
      <c r="LNS110" s="74"/>
      <c r="LNT110" s="74"/>
      <c r="LNU110" s="62"/>
      <c r="LNV110" s="75"/>
      <c r="LNW110" s="76"/>
      <c r="LNX110" s="216"/>
      <c r="LNY110" s="75"/>
      <c r="LNZ110" s="75"/>
      <c r="LOA110" s="204"/>
      <c r="LOB110" s="205"/>
      <c r="LOC110" s="72"/>
      <c r="LOD110" s="70"/>
      <c r="LOE110" s="73"/>
      <c r="LOF110" s="74"/>
      <c r="LOG110" s="74"/>
      <c r="LOH110" s="62"/>
      <c r="LOI110" s="75"/>
      <c r="LOJ110" s="76"/>
      <c r="LOK110" s="216"/>
      <c r="LOL110" s="75"/>
      <c r="LOM110" s="75"/>
      <c r="LON110" s="204"/>
      <c r="LOO110" s="205"/>
      <c r="LOP110" s="72"/>
      <c r="LOQ110" s="70"/>
      <c r="LOR110" s="73"/>
      <c r="LOS110" s="74"/>
      <c r="LOT110" s="74"/>
      <c r="LOU110" s="62"/>
      <c r="LOV110" s="75"/>
      <c r="LOW110" s="76"/>
      <c r="LOX110" s="216"/>
      <c r="LOY110" s="75"/>
      <c r="LOZ110" s="75"/>
      <c r="LPA110" s="204"/>
      <c r="LPB110" s="205"/>
      <c r="LPC110" s="72"/>
      <c r="LPD110" s="70"/>
      <c r="LPE110" s="73"/>
      <c r="LPF110" s="74"/>
      <c r="LPG110" s="74"/>
      <c r="LPH110" s="62"/>
      <c r="LPI110" s="75"/>
      <c r="LPJ110" s="76"/>
      <c r="LPK110" s="216"/>
      <c r="LPL110" s="75"/>
      <c r="LPM110" s="75"/>
      <c r="LPN110" s="204"/>
      <c r="LPO110" s="205"/>
      <c r="LPP110" s="72"/>
      <c r="LPQ110" s="70"/>
      <c r="LPR110" s="73"/>
      <c r="LPS110" s="74"/>
      <c r="LPT110" s="74"/>
      <c r="LPU110" s="62"/>
      <c r="LPV110" s="75"/>
      <c r="LPW110" s="76"/>
      <c r="LPX110" s="216"/>
      <c r="LPY110" s="75"/>
      <c r="LPZ110" s="75"/>
      <c r="LQA110" s="204"/>
      <c r="LQB110" s="205"/>
      <c r="LQC110" s="72"/>
      <c r="LQD110" s="70"/>
      <c r="LQE110" s="73"/>
      <c r="LQF110" s="74"/>
      <c r="LQG110" s="74"/>
      <c r="LQH110" s="62"/>
      <c r="LQI110" s="75"/>
      <c r="LQJ110" s="76"/>
      <c r="LQK110" s="216"/>
      <c r="LQL110" s="75"/>
      <c r="LQM110" s="75"/>
      <c r="LQN110" s="204"/>
      <c r="LQO110" s="205"/>
      <c r="LQP110" s="72"/>
      <c r="LQQ110" s="70"/>
      <c r="LQR110" s="73"/>
      <c r="LQS110" s="74"/>
      <c r="LQT110" s="74"/>
      <c r="LQU110" s="62"/>
      <c r="LQV110" s="75"/>
      <c r="LQW110" s="76"/>
      <c r="LQX110" s="216"/>
      <c r="LQY110" s="75"/>
      <c r="LQZ110" s="75"/>
      <c r="LRA110" s="204"/>
      <c r="LRB110" s="205"/>
      <c r="LRC110" s="72"/>
      <c r="LRD110" s="70"/>
      <c r="LRE110" s="73"/>
      <c r="LRF110" s="74"/>
      <c r="LRG110" s="74"/>
      <c r="LRH110" s="62"/>
      <c r="LRI110" s="75"/>
      <c r="LRJ110" s="76"/>
      <c r="LRK110" s="216"/>
      <c r="LRL110" s="75"/>
      <c r="LRM110" s="75"/>
      <c r="LRN110" s="204"/>
      <c r="LRO110" s="205"/>
      <c r="LRP110" s="72"/>
      <c r="LRQ110" s="70"/>
      <c r="LRR110" s="73"/>
      <c r="LRS110" s="74"/>
      <c r="LRT110" s="74"/>
      <c r="LRU110" s="62"/>
      <c r="LRV110" s="75"/>
      <c r="LRW110" s="76"/>
      <c r="LRX110" s="216"/>
      <c r="LRY110" s="75"/>
      <c r="LRZ110" s="75"/>
      <c r="LSA110" s="204"/>
      <c r="LSB110" s="205"/>
      <c r="LSC110" s="72"/>
      <c r="LSD110" s="70"/>
      <c r="LSE110" s="73"/>
      <c r="LSF110" s="74"/>
      <c r="LSG110" s="74"/>
      <c r="LSH110" s="62"/>
      <c r="LSI110" s="75"/>
      <c r="LSJ110" s="76"/>
      <c r="LSK110" s="216"/>
      <c r="LSL110" s="75"/>
      <c r="LSM110" s="75"/>
      <c r="LSN110" s="204"/>
      <c r="LSO110" s="205"/>
      <c r="LSP110" s="72"/>
      <c r="LSQ110" s="70"/>
      <c r="LSR110" s="73"/>
      <c r="LSS110" s="74"/>
      <c r="LST110" s="74"/>
      <c r="LSU110" s="62"/>
      <c r="LSV110" s="75"/>
      <c r="LSW110" s="76"/>
      <c r="LSX110" s="216"/>
      <c r="LSY110" s="75"/>
      <c r="LSZ110" s="75"/>
      <c r="LTA110" s="204"/>
      <c r="LTB110" s="205"/>
      <c r="LTC110" s="72"/>
      <c r="LTD110" s="70"/>
      <c r="LTE110" s="73"/>
      <c r="LTF110" s="74"/>
      <c r="LTG110" s="74"/>
      <c r="LTH110" s="62"/>
      <c r="LTI110" s="75"/>
      <c r="LTJ110" s="76"/>
      <c r="LTK110" s="216"/>
      <c r="LTL110" s="75"/>
      <c r="LTM110" s="75"/>
      <c r="LTN110" s="204"/>
      <c r="LTO110" s="205"/>
      <c r="LTP110" s="72"/>
      <c r="LTQ110" s="70"/>
      <c r="LTR110" s="73"/>
      <c r="LTS110" s="74"/>
      <c r="LTT110" s="74"/>
      <c r="LTU110" s="62"/>
      <c r="LTV110" s="75"/>
      <c r="LTW110" s="76"/>
      <c r="LTX110" s="216"/>
      <c r="LTY110" s="75"/>
      <c r="LTZ110" s="75"/>
      <c r="LUA110" s="204"/>
      <c r="LUB110" s="205"/>
      <c r="LUC110" s="72"/>
      <c r="LUD110" s="70"/>
      <c r="LUE110" s="73"/>
      <c r="LUF110" s="74"/>
      <c r="LUG110" s="74"/>
      <c r="LUH110" s="62"/>
      <c r="LUI110" s="75"/>
      <c r="LUJ110" s="76"/>
      <c r="LUK110" s="216"/>
      <c r="LUL110" s="75"/>
      <c r="LUM110" s="75"/>
      <c r="LUN110" s="204"/>
      <c r="LUO110" s="205"/>
      <c r="LUP110" s="72"/>
      <c r="LUQ110" s="70"/>
      <c r="LUR110" s="73"/>
      <c r="LUS110" s="74"/>
      <c r="LUT110" s="74"/>
      <c r="LUU110" s="62"/>
      <c r="LUV110" s="75"/>
      <c r="LUW110" s="76"/>
      <c r="LUX110" s="216"/>
      <c r="LUY110" s="75"/>
      <c r="LUZ110" s="75"/>
      <c r="LVA110" s="204"/>
      <c r="LVB110" s="205"/>
      <c r="LVC110" s="72"/>
      <c r="LVD110" s="70"/>
      <c r="LVE110" s="73"/>
      <c r="LVF110" s="74"/>
      <c r="LVG110" s="74"/>
      <c r="LVH110" s="62"/>
      <c r="LVI110" s="75"/>
      <c r="LVJ110" s="76"/>
      <c r="LVK110" s="216"/>
      <c r="LVL110" s="75"/>
      <c r="LVM110" s="75"/>
      <c r="LVN110" s="204"/>
      <c r="LVO110" s="205"/>
      <c r="LVP110" s="72"/>
      <c r="LVQ110" s="70"/>
      <c r="LVR110" s="73"/>
      <c r="LVS110" s="74"/>
      <c r="LVT110" s="74"/>
      <c r="LVU110" s="62"/>
      <c r="LVV110" s="75"/>
      <c r="LVW110" s="76"/>
      <c r="LVX110" s="216"/>
      <c r="LVY110" s="75"/>
      <c r="LVZ110" s="75"/>
      <c r="LWA110" s="204"/>
      <c r="LWB110" s="205"/>
      <c r="LWC110" s="72"/>
      <c r="LWD110" s="70"/>
      <c r="LWE110" s="73"/>
      <c r="LWF110" s="74"/>
      <c r="LWG110" s="74"/>
      <c r="LWH110" s="62"/>
      <c r="LWI110" s="75"/>
      <c r="LWJ110" s="76"/>
      <c r="LWK110" s="216"/>
      <c r="LWL110" s="75"/>
      <c r="LWM110" s="75"/>
      <c r="LWN110" s="204"/>
      <c r="LWO110" s="205"/>
      <c r="LWP110" s="72"/>
      <c r="LWQ110" s="70"/>
      <c r="LWR110" s="73"/>
      <c r="LWS110" s="74"/>
      <c r="LWT110" s="74"/>
      <c r="LWU110" s="62"/>
      <c r="LWV110" s="75"/>
      <c r="LWW110" s="76"/>
      <c r="LWX110" s="216"/>
      <c r="LWY110" s="75"/>
      <c r="LWZ110" s="75"/>
      <c r="LXA110" s="204"/>
      <c r="LXB110" s="205"/>
      <c r="LXC110" s="72"/>
      <c r="LXD110" s="70"/>
      <c r="LXE110" s="73"/>
      <c r="LXF110" s="74"/>
      <c r="LXG110" s="74"/>
      <c r="LXH110" s="62"/>
      <c r="LXI110" s="75"/>
      <c r="LXJ110" s="76"/>
      <c r="LXK110" s="216"/>
      <c r="LXL110" s="75"/>
      <c r="LXM110" s="75"/>
      <c r="LXN110" s="204"/>
      <c r="LXO110" s="205"/>
      <c r="LXP110" s="72"/>
      <c r="LXQ110" s="70"/>
      <c r="LXR110" s="73"/>
      <c r="LXS110" s="74"/>
      <c r="LXT110" s="74"/>
      <c r="LXU110" s="62"/>
      <c r="LXV110" s="75"/>
      <c r="LXW110" s="76"/>
      <c r="LXX110" s="216"/>
      <c r="LXY110" s="75"/>
      <c r="LXZ110" s="75"/>
      <c r="LYA110" s="204"/>
      <c r="LYB110" s="205"/>
      <c r="LYC110" s="72"/>
      <c r="LYD110" s="70"/>
      <c r="LYE110" s="73"/>
      <c r="LYF110" s="74"/>
      <c r="LYG110" s="74"/>
      <c r="LYH110" s="62"/>
      <c r="LYI110" s="75"/>
      <c r="LYJ110" s="76"/>
      <c r="LYK110" s="216"/>
      <c r="LYL110" s="75"/>
      <c r="LYM110" s="75"/>
      <c r="LYN110" s="204"/>
      <c r="LYO110" s="205"/>
      <c r="LYP110" s="72"/>
      <c r="LYQ110" s="70"/>
      <c r="LYR110" s="73"/>
      <c r="LYS110" s="74"/>
      <c r="LYT110" s="74"/>
      <c r="LYU110" s="62"/>
      <c r="LYV110" s="75"/>
      <c r="LYW110" s="76"/>
      <c r="LYX110" s="216"/>
      <c r="LYY110" s="75"/>
      <c r="LYZ110" s="75"/>
      <c r="LZA110" s="204"/>
      <c r="LZB110" s="205"/>
      <c r="LZC110" s="72"/>
      <c r="LZD110" s="70"/>
      <c r="LZE110" s="73"/>
      <c r="LZF110" s="74"/>
      <c r="LZG110" s="74"/>
      <c r="LZH110" s="62"/>
      <c r="LZI110" s="75"/>
      <c r="LZJ110" s="76"/>
      <c r="LZK110" s="216"/>
      <c r="LZL110" s="75"/>
      <c r="LZM110" s="75"/>
      <c r="LZN110" s="204"/>
      <c r="LZO110" s="205"/>
      <c r="LZP110" s="72"/>
      <c r="LZQ110" s="70"/>
      <c r="LZR110" s="73"/>
      <c r="LZS110" s="74"/>
      <c r="LZT110" s="74"/>
      <c r="LZU110" s="62"/>
      <c r="LZV110" s="75"/>
      <c r="LZW110" s="76"/>
      <c r="LZX110" s="216"/>
      <c r="LZY110" s="75"/>
      <c r="LZZ110" s="75"/>
      <c r="MAA110" s="204"/>
      <c r="MAB110" s="205"/>
      <c r="MAC110" s="72"/>
      <c r="MAD110" s="70"/>
      <c r="MAE110" s="73"/>
      <c r="MAF110" s="74"/>
      <c r="MAG110" s="74"/>
      <c r="MAH110" s="62"/>
      <c r="MAI110" s="75"/>
      <c r="MAJ110" s="76"/>
      <c r="MAK110" s="216"/>
      <c r="MAL110" s="75"/>
      <c r="MAM110" s="75"/>
      <c r="MAN110" s="204"/>
      <c r="MAO110" s="205"/>
      <c r="MAP110" s="72"/>
      <c r="MAQ110" s="70"/>
      <c r="MAR110" s="73"/>
      <c r="MAS110" s="74"/>
      <c r="MAT110" s="74"/>
      <c r="MAU110" s="62"/>
      <c r="MAV110" s="75"/>
      <c r="MAW110" s="76"/>
      <c r="MAX110" s="216"/>
      <c r="MAY110" s="75"/>
      <c r="MAZ110" s="75"/>
      <c r="MBA110" s="204"/>
      <c r="MBB110" s="205"/>
      <c r="MBC110" s="72"/>
      <c r="MBD110" s="70"/>
      <c r="MBE110" s="73"/>
      <c r="MBF110" s="74"/>
      <c r="MBG110" s="74"/>
      <c r="MBH110" s="62"/>
      <c r="MBI110" s="75"/>
      <c r="MBJ110" s="76"/>
      <c r="MBK110" s="216"/>
      <c r="MBL110" s="75"/>
      <c r="MBM110" s="75"/>
      <c r="MBN110" s="204"/>
      <c r="MBO110" s="205"/>
      <c r="MBP110" s="72"/>
      <c r="MBQ110" s="70"/>
      <c r="MBR110" s="73"/>
      <c r="MBS110" s="74"/>
      <c r="MBT110" s="74"/>
      <c r="MBU110" s="62"/>
      <c r="MBV110" s="75"/>
      <c r="MBW110" s="76"/>
      <c r="MBX110" s="216"/>
      <c r="MBY110" s="75"/>
      <c r="MBZ110" s="75"/>
      <c r="MCA110" s="204"/>
      <c r="MCB110" s="205"/>
      <c r="MCC110" s="72"/>
      <c r="MCD110" s="70"/>
      <c r="MCE110" s="73"/>
      <c r="MCF110" s="74"/>
      <c r="MCG110" s="74"/>
      <c r="MCH110" s="62"/>
      <c r="MCI110" s="75"/>
      <c r="MCJ110" s="76"/>
      <c r="MCK110" s="216"/>
      <c r="MCL110" s="75"/>
      <c r="MCM110" s="75"/>
      <c r="MCN110" s="204"/>
      <c r="MCO110" s="205"/>
      <c r="MCP110" s="72"/>
      <c r="MCQ110" s="70"/>
      <c r="MCR110" s="73"/>
      <c r="MCS110" s="74"/>
      <c r="MCT110" s="74"/>
      <c r="MCU110" s="62"/>
      <c r="MCV110" s="75"/>
      <c r="MCW110" s="76"/>
      <c r="MCX110" s="216"/>
      <c r="MCY110" s="75"/>
      <c r="MCZ110" s="75"/>
      <c r="MDA110" s="204"/>
      <c r="MDB110" s="205"/>
      <c r="MDC110" s="72"/>
      <c r="MDD110" s="70"/>
      <c r="MDE110" s="73"/>
      <c r="MDF110" s="74"/>
      <c r="MDG110" s="74"/>
      <c r="MDH110" s="62"/>
      <c r="MDI110" s="75"/>
      <c r="MDJ110" s="76"/>
      <c r="MDK110" s="216"/>
      <c r="MDL110" s="75"/>
      <c r="MDM110" s="75"/>
      <c r="MDN110" s="204"/>
      <c r="MDO110" s="205"/>
      <c r="MDP110" s="72"/>
      <c r="MDQ110" s="70"/>
      <c r="MDR110" s="73"/>
      <c r="MDS110" s="74"/>
      <c r="MDT110" s="74"/>
      <c r="MDU110" s="62"/>
      <c r="MDV110" s="75"/>
      <c r="MDW110" s="76"/>
      <c r="MDX110" s="216"/>
      <c r="MDY110" s="75"/>
      <c r="MDZ110" s="75"/>
      <c r="MEA110" s="204"/>
      <c r="MEB110" s="205"/>
      <c r="MEC110" s="72"/>
      <c r="MED110" s="70"/>
      <c r="MEE110" s="73"/>
      <c r="MEF110" s="74"/>
      <c r="MEG110" s="74"/>
      <c r="MEH110" s="62"/>
      <c r="MEI110" s="75"/>
      <c r="MEJ110" s="76"/>
      <c r="MEK110" s="216"/>
      <c r="MEL110" s="75"/>
      <c r="MEM110" s="75"/>
      <c r="MEN110" s="204"/>
      <c r="MEO110" s="205"/>
      <c r="MEP110" s="72"/>
      <c r="MEQ110" s="70"/>
      <c r="MER110" s="73"/>
      <c r="MES110" s="74"/>
      <c r="MET110" s="74"/>
      <c r="MEU110" s="62"/>
      <c r="MEV110" s="75"/>
      <c r="MEW110" s="76"/>
      <c r="MEX110" s="216"/>
      <c r="MEY110" s="75"/>
      <c r="MEZ110" s="75"/>
      <c r="MFA110" s="204"/>
      <c r="MFB110" s="205"/>
      <c r="MFC110" s="72"/>
      <c r="MFD110" s="70"/>
      <c r="MFE110" s="73"/>
      <c r="MFF110" s="74"/>
      <c r="MFG110" s="74"/>
      <c r="MFH110" s="62"/>
      <c r="MFI110" s="75"/>
      <c r="MFJ110" s="76"/>
      <c r="MFK110" s="216"/>
      <c r="MFL110" s="75"/>
      <c r="MFM110" s="75"/>
      <c r="MFN110" s="204"/>
      <c r="MFO110" s="205"/>
      <c r="MFP110" s="72"/>
      <c r="MFQ110" s="70"/>
      <c r="MFR110" s="73"/>
      <c r="MFS110" s="74"/>
      <c r="MFT110" s="74"/>
      <c r="MFU110" s="62"/>
      <c r="MFV110" s="75"/>
      <c r="MFW110" s="76"/>
      <c r="MFX110" s="216"/>
      <c r="MFY110" s="75"/>
      <c r="MFZ110" s="75"/>
      <c r="MGA110" s="204"/>
      <c r="MGB110" s="205"/>
      <c r="MGC110" s="72"/>
      <c r="MGD110" s="70"/>
      <c r="MGE110" s="73"/>
      <c r="MGF110" s="74"/>
      <c r="MGG110" s="74"/>
      <c r="MGH110" s="62"/>
      <c r="MGI110" s="75"/>
      <c r="MGJ110" s="76"/>
      <c r="MGK110" s="216"/>
      <c r="MGL110" s="75"/>
      <c r="MGM110" s="75"/>
      <c r="MGN110" s="204"/>
      <c r="MGO110" s="205"/>
      <c r="MGP110" s="72"/>
      <c r="MGQ110" s="70"/>
      <c r="MGR110" s="73"/>
      <c r="MGS110" s="74"/>
      <c r="MGT110" s="74"/>
      <c r="MGU110" s="62"/>
      <c r="MGV110" s="75"/>
      <c r="MGW110" s="76"/>
      <c r="MGX110" s="216"/>
      <c r="MGY110" s="75"/>
      <c r="MGZ110" s="75"/>
      <c r="MHA110" s="204"/>
      <c r="MHB110" s="205"/>
      <c r="MHC110" s="72"/>
      <c r="MHD110" s="70"/>
      <c r="MHE110" s="73"/>
      <c r="MHF110" s="74"/>
      <c r="MHG110" s="74"/>
      <c r="MHH110" s="62"/>
      <c r="MHI110" s="75"/>
      <c r="MHJ110" s="76"/>
      <c r="MHK110" s="216"/>
      <c r="MHL110" s="75"/>
      <c r="MHM110" s="75"/>
      <c r="MHN110" s="204"/>
      <c r="MHO110" s="205"/>
      <c r="MHP110" s="72"/>
      <c r="MHQ110" s="70"/>
      <c r="MHR110" s="73"/>
      <c r="MHS110" s="74"/>
      <c r="MHT110" s="74"/>
      <c r="MHU110" s="62"/>
      <c r="MHV110" s="75"/>
      <c r="MHW110" s="76"/>
      <c r="MHX110" s="216"/>
      <c r="MHY110" s="75"/>
      <c r="MHZ110" s="75"/>
      <c r="MIA110" s="204"/>
      <c r="MIB110" s="205"/>
      <c r="MIC110" s="72"/>
      <c r="MID110" s="70"/>
      <c r="MIE110" s="73"/>
      <c r="MIF110" s="74"/>
      <c r="MIG110" s="74"/>
      <c r="MIH110" s="62"/>
      <c r="MII110" s="75"/>
      <c r="MIJ110" s="76"/>
      <c r="MIK110" s="216"/>
      <c r="MIL110" s="75"/>
      <c r="MIM110" s="75"/>
      <c r="MIN110" s="204"/>
      <c r="MIO110" s="205"/>
      <c r="MIP110" s="72"/>
      <c r="MIQ110" s="70"/>
      <c r="MIR110" s="73"/>
      <c r="MIS110" s="74"/>
      <c r="MIT110" s="74"/>
      <c r="MIU110" s="62"/>
      <c r="MIV110" s="75"/>
      <c r="MIW110" s="76"/>
      <c r="MIX110" s="216"/>
      <c r="MIY110" s="75"/>
      <c r="MIZ110" s="75"/>
      <c r="MJA110" s="204"/>
      <c r="MJB110" s="205"/>
      <c r="MJC110" s="72"/>
      <c r="MJD110" s="70"/>
      <c r="MJE110" s="73"/>
      <c r="MJF110" s="74"/>
      <c r="MJG110" s="74"/>
      <c r="MJH110" s="62"/>
      <c r="MJI110" s="75"/>
      <c r="MJJ110" s="76"/>
      <c r="MJK110" s="216"/>
      <c r="MJL110" s="75"/>
      <c r="MJM110" s="75"/>
      <c r="MJN110" s="204"/>
      <c r="MJO110" s="205"/>
      <c r="MJP110" s="72"/>
      <c r="MJQ110" s="70"/>
      <c r="MJR110" s="73"/>
      <c r="MJS110" s="74"/>
      <c r="MJT110" s="74"/>
      <c r="MJU110" s="62"/>
      <c r="MJV110" s="75"/>
      <c r="MJW110" s="76"/>
      <c r="MJX110" s="216"/>
      <c r="MJY110" s="75"/>
      <c r="MJZ110" s="75"/>
      <c r="MKA110" s="204"/>
      <c r="MKB110" s="205"/>
      <c r="MKC110" s="72"/>
      <c r="MKD110" s="70"/>
      <c r="MKE110" s="73"/>
      <c r="MKF110" s="74"/>
      <c r="MKG110" s="74"/>
      <c r="MKH110" s="62"/>
      <c r="MKI110" s="75"/>
      <c r="MKJ110" s="76"/>
      <c r="MKK110" s="216"/>
      <c r="MKL110" s="75"/>
      <c r="MKM110" s="75"/>
      <c r="MKN110" s="204"/>
      <c r="MKO110" s="205"/>
      <c r="MKP110" s="72"/>
      <c r="MKQ110" s="70"/>
      <c r="MKR110" s="73"/>
      <c r="MKS110" s="74"/>
      <c r="MKT110" s="74"/>
      <c r="MKU110" s="62"/>
      <c r="MKV110" s="75"/>
      <c r="MKW110" s="76"/>
      <c r="MKX110" s="216"/>
      <c r="MKY110" s="75"/>
      <c r="MKZ110" s="75"/>
      <c r="MLA110" s="204"/>
      <c r="MLB110" s="205"/>
      <c r="MLC110" s="72"/>
      <c r="MLD110" s="70"/>
      <c r="MLE110" s="73"/>
      <c r="MLF110" s="74"/>
      <c r="MLG110" s="74"/>
      <c r="MLH110" s="62"/>
      <c r="MLI110" s="75"/>
      <c r="MLJ110" s="76"/>
      <c r="MLK110" s="216"/>
      <c r="MLL110" s="75"/>
      <c r="MLM110" s="75"/>
      <c r="MLN110" s="204"/>
      <c r="MLO110" s="205"/>
      <c r="MLP110" s="72"/>
      <c r="MLQ110" s="70"/>
      <c r="MLR110" s="73"/>
      <c r="MLS110" s="74"/>
      <c r="MLT110" s="74"/>
      <c r="MLU110" s="62"/>
      <c r="MLV110" s="75"/>
      <c r="MLW110" s="76"/>
      <c r="MLX110" s="216"/>
      <c r="MLY110" s="75"/>
      <c r="MLZ110" s="75"/>
      <c r="MMA110" s="204"/>
      <c r="MMB110" s="205"/>
      <c r="MMC110" s="72"/>
      <c r="MMD110" s="70"/>
      <c r="MME110" s="73"/>
      <c r="MMF110" s="74"/>
      <c r="MMG110" s="74"/>
      <c r="MMH110" s="62"/>
      <c r="MMI110" s="75"/>
      <c r="MMJ110" s="76"/>
      <c r="MMK110" s="216"/>
      <c r="MML110" s="75"/>
      <c r="MMM110" s="75"/>
      <c r="MMN110" s="204"/>
      <c r="MMO110" s="205"/>
      <c r="MMP110" s="72"/>
      <c r="MMQ110" s="70"/>
      <c r="MMR110" s="73"/>
      <c r="MMS110" s="74"/>
      <c r="MMT110" s="74"/>
      <c r="MMU110" s="62"/>
      <c r="MMV110" s="75"/>
      <c r="MMW110" s="76"/>
      <c r="MMX110" s="216"/>
      <c r="MMY110" s="75"/>
      <c r="MMZ110" s="75"/>
      <c r="MNA110" s="204"/>
      <c r="MNB110" s="205"/>
      <c r="MNC110" s="72"/>
      <c r="MND110" s="70"/>
      <c r="MNE110" s="73"/>
      <c r="MNF110" s="74"/>
      <c r="MNG110" s="74"/>
      <c r="MNH110" s="62"/>
      <c r="MNI110" s="75"/>
      <c r="MNJ110" s="76"/>
      <c r="MNK110" s="216"/>
      <c r="MNL110" s="75"/>
      <c r="MNM110" s="75"/>
      <c r="MNN110" s="204"/>
      <c r="MNO110" s="205"/>
      <c r="MNP110" s="72"/>
      <c r="MNQ110" s="70"/>
      <c r="MNR110" s="73"/>
      <c r="MNS110" s="74"/>
      <c r="MNT110" s="74"/>
      <c r="MNU110" s="62"/>
      <c r="MNV110" s="75"/>
      <c r="MNW110" s="76"/>
      <c r="MNX110" s="216"/>
      <c r="MNY110" s="75"/>
      <c r="MNZ110" s="75"/>
      <c r="MOA110" s="204"/>
      <c r="MOB110" s="205"/>
      <c r="MOC110" s="72"/>
      <c r="MOD110" s="70"/>
      <c r="MOE110" s="73"/>
      <c r="MOF110" s="74"/>
      <c r="MOG110" s="74"/>
      <c r="MOH110" s="62"/>
      <c r="MOI110" s="75"/>
      <c r="MOJ110" s="76"/>
      <c r="MOK110" s="216"/>
      <c r="MOL110" s="75"/>
      <c r="MOM110" s="75"/>
      <c r="MON110" s="204"/>
      <c r="MOO110" s="205"/>
      <c r="MOP110" s="72"/>
      <c r="MOQ110" s="70"/>
      <c r="MOR110" s="73"/>
      <c r="MOS110" s="74"/>
      <c r="MOT110" s="74"/>
      <c r="MOU110" s="62"/>
      <c r="MOV110" s="75"/>
      <c r="MOW110" s="76"/>
      <c r="MOX110" s="216"/>
      <c r="MOY110" s="75"/>
      <c r="MOZ110" s="75"/>
      <c r="MPA110" s="204"/>
      <c r="MPB110" s="205"/>
      <c r="MPC110" s="72"/>
      <c r="MPD110" s="70"/>
      <c r="MPE110" s="73"/>
      <c r="MPF110" s="74"/>
      <c r="MPG110" s="74"/>
      <c r="MPH110" s="62"/>
      <c r="MPI110" s="75"/>
      <c r="MPJ110" s="76"/>
      <c r="MPK110" s="216"/>
      <c r="MPL110" s="75"/>
      <c r="MPM110" s="75"/>
      <c r="MPN110" s="204"/>
      <c r="MPO110" s="205"/>
      <c r="MPP110" s="72"/>
      <c r="MPQ110" s="70"/>
      <c r="MPR110" s="73"/>
      <c r="MPS110" s="74"/>
      <c r="MPT110" s="74"/>
      <c r="MPU110" s="62"/>
      <c r="MPV110" s="75"/>
      <c r="MPW110" s="76"/>
      <c r="MPX110" s="216"/>
      <c r="MPY110" s="75"/>
      <c r="MPZ110" s="75"/>
      <c r="MQA110" s="204"/>
      <c r="MQB110" s="205"/>
      <c r="MQC110" s="72"/>
      <c r="MQD110" s="70"/>
      <c r="MQE110" s="73"/>
      <c r="MQF110" s="74"/>
      <c r="MQG110" s="74"/>
      <c r="MQH110" s="62"/>
      <c r="MQI110" s="75"/>
      <c r="MQJ110" s="76"/>
      <c r="MQK110" s="216"/>
      <c r="MQL110" s="75"/>
      <c r="MQM110" s="75"/>
      <c r="MQN110" s="204"/>
      <c r="MQO110" s="205"/>
      <c r="MQP110" s="72"/>
      <c r="MQQ110" s="70"/>
      <c r="MQR110" s="73"/>
      <c r="MQS110" s="74"/>
      <c r="MQT110" s="74"/>
      <c r="MQU110" s="62"/>
      <c r="MQV110" s="75"/>
      <c r="MQW110" s="76"/>
      <c r="MQX110" s="216"/>
      <c r="MQY110" s="75"/>
      <c r="MQZ110" s="75"/>
      <c r="MRA110" s="204"/>
      <c r="MRB110" s="205"/>
      <c r="MRC110" s="72"/>
      <c r="MRD110" s="70"/>
      <c r="MRE110" s="73"/>
      <c r="MRF110" s="74"/>
      <c r="MRG110" s="74"/>
      <c r="MRH110" s="62"/>
      <c r="MRI110" s="75"/>
      <c r="MRJ110" s="76"/>
      <c r="MRK110" s="216"/>
      <c r="MRL110" s="75"/>
      <c r="MRM110" s="75"/>
      <c r="MRN110" s="204"/>
      <c r="MRO110" s="205"/>
      <c r="MRP110" s="72"/>
      <c r="MRQ110" s="70"/>
      <c r="MRR110" s="73"/>
      <c r="MRS110" s="74"/>
      <c r="MRT110" s="74"/>
      <c r="MRU110" s="62"/>
      <c r="MRV110" s="75"/>
      <c r="MRW110" s="76"/>
      <c r="MRX110" s="216"/>
      <c r="MRY110" s="75"/>
      <c r="MRZ110" s="75"/>
      <c r="MSA110" s="204"/>
      <c r="MSB110" s="205"/>
      <c r="MSC110" s="72"/>
      <c r="MSD110" s="70"/>
      <c r="MSE110" s="73"/>
      <c r="MSF110" s="74"/>
      <c r="MSG110" s="74"/>
      <c r="MSH110" s="62"/>
      <c r="MSI110" s="75"/>
      <c r="MSJ110" s="76"/>
      <c r="MSK110" s="216"/>
      <c r="MSL110" s="75"/>
      <c r="MSM110" s="75"/>
      <c r="MSN110" s="204"/>
      <c r="MSO110" s="205"/>
      <c r="MSP110" s="72"/>
      <c r="MSQ110" s="70"/>
      <c r="MSR110" s="73"/>
      <c r="MSS110" s="74"/>
      <c r="MST110" s="74"/>
      <c r="MSU110" s="62"/>
      <c r="MSV110" s="75"/>
      <c r="MSW110" s="76"/>
      <c r="MSX110" s="216"/>
      <c r="MSY110" s="75"/>
      <c r="MSZ110" s="75"/>
      <c r="MTA110" s="204"/>
      <c r="MTB110" s="205"/>
      <c r="MTC110" s="72"/>
      <c r="MTD110" s="70"/>
      <c r="MTE110" s="73"/>
      <c r="MTF110" s="74"/>
      <c r="MTG110" s="74"/>
      <c r="MTH110" s="62"/>
      <c r="MTI110" s="75"/>
      <c r="MTJ110" s="76"/>
      <c r="MTK110" s="216"/>
      <c r="MTL110" s="75"/>
      <c r="MTM110" s="75"/>
      <c r="MTN110" s="204"/>
      <c r="MTO110" s="205"/>
      <c r="MTP110" s="72"/>
      <c r="MTQ110" s="70"/>
      <c r="MTR110" s="73"/>
      <c r="MTS110" s="74"/>
      <c r="MTT110" s="74"/>
      <c r="MTU110" s="62"/>
      <c r="MTV110" s="75"/>
      <c r="MTW110" s="76"/>
      <c r="MTX110" s="216"/>
      <c r="MTY110" s="75"/>
      <c r="MTZ110" s="75"/>
      <c r="MUA110" s="204"/>
      <c r="MUB110" s="205"/>
      <c r="MUC110" s="72"/>
      <c r="MUD110" s="70"/>
      <c r="MUE110" s="73"/>
      <c r="MUF110" s="74"/>
      <c r="MUG110" s="74"/>
      <c r="MUH110" s="62"/>
      <c r="MUI110" s="75"/>
      <c r="MUJ110" s="76"/>
      <c r="MUK110" s="216"/>
      <c r="MUL110" s="75"/>
      <c r="MUM110" s="75"/>
      <c r="MUN110" s="204"/>
      <c r="MUO110" s="205"/>
      <c r="MUP110" s="72"/>
      <c r="MUQ110" s="70"/>
      <c r="MUR110" s="73"/>
      <c r="MUS110" s="74"/>
      <c r="MUT110" s="74"/>
      <c r="MUU110" s="62"/>
      <c r="MUV110" s="75"/>
      <c r="MUW110" s="76"/>
      <c r="MUX110" s="216"/>
      <c r="MUY110" s="75"/>
      <c r="MUZ110" s="75"/>
      <c r="MVA110" s="204"/>
      <c r="MVB110" s="205"/>
      <c r="MVC110" s="72"/>
      <c r="MVD110" s="70"/>
      <c r="MVE110" s="73"/>
      <c r="MVF110" s="74"/>
      <c r="MVG110" s="74"/>
      <c r="MVH110" s="62"/>
      <c r="MVI110" s="75"/>
      <c r="MVJ110" s="76"/>
      <c r="MVK110" s="216"/>
      <c r="MVL110" s="75"/>
      <c r="MVM110" s="75"/>
      <c r="MVN110" s="204"/>
      <c r="MVO110" s="205"/>
      <c r="MVP110" s="72"/>
      <c r="MVQ110" s="70"/>
      <c r="MVR110" s="73"/>
      <c r="MVS110" s="74"/>
      <c r="MVT110" s="74"/>
      <c r="MVU110" s="62"/>
      <c r="MVV110" s="75"/>
      <c r="MVW110" s="76"/>
      <c r="MVX110" s="216"/>
      <c r="MVY110" s="75"/>
      <c r="MVZ110" s="75"/>
      <c r="MWA110" s="204"/>
      <c r="MWB110" s="205"/>
      <c r="MWC110" s="72"/>
      <c r="MWD110" s="70"/>
      <c r="MWE110" s="73"/>
      <c r="MWF110" s="74"/>
      <c r="MWG110" s="74"/>
      <c r="MWH110" s="62"/>
      <c r="MWI110" s="75"/>
      <c r="MWJ110" s="76"/>
      <c r="MWK110" s="216"/>
      <c r="MWL110" s="75"/>
      <c r="MWM110" s="75"/>
      <c r="MWN110" s="204"/>
      <c r="MWO110" s="205"/>
      <c r="MWP110" s="72"/>
      <c r="MWQ110" s="70"/>
      <c r="MWR110" s="73"/>
      <c r="MWS110" s="74"/>
      <c r="MWT110" s="74"/>
      <c r="MWU110" s="62"/>
      <c r="MWV110" s="75"/>
      <c r="MWW110" s="76"/>
      <c r="MWX110" s="216"/>
      <c r="MWY110" s="75"/>
      <c r="MWZ110" s="75"/>
      <c r="MXA110" s="204"/>
      <c r="MXB110" s="205"/>
      <c r="MXC110" s="72"/>
      <c r="MXD110" s="70"/>
      <c r="MXE110" s="73"/>
      <c r="MXF110" s="74"/>
      <c r="MXG110" s="74"/>
      <c r="MXH110" s="62"/>
      <c r="MXI110" s="75"/>
      <c r="MXJ110" s="76"/>
      <c r="MXK110" s="216"/>
      <c r="MXL110" s="75"/>
      <c r="MXM110" s="75"/>
      <c r="MXN110" s="204"/>
      <c r="MXO110" s="205"/>
      <c r="MXP110" s="72"/>
      <c r="MXQ110" s="70"/>
      <c r="MXR110" s="73"/>
      <c r="MXS110" s="74"/>
      <c r="MXT110" s="74"/>
      <c r="MXU110" s="62"/>
      <c r="MXV110" s="75"/>
      <c r="MXW110" s="76"/>
      <c r="MXX110" s="216"/>
      <c r="MXY110" s="75"/>
      <c r="MXZ110" s="75"/>
      <c r="MYA110" s="204"/>
      <c r="MYB110" s="205"/>
      <c r="MYC110" s="72"/>
      <c r="MYD110" s="70"/>
      <c r="MYE110" s="73"/>
      <c r="MYF110" s="74"/>
      <c r="MYG110" s="74"/>
      <c r="MYH110" s="62"/>
      <c r="MYI110" s="75"/>
      <c r="MYJ110" s="76"/>
      <c r="MYK110" s="216"/>
      <c r="MYL110" s="75"/>
      <c r="MYM110" s="75"/>
      <c r="MYN110" s="204"/>
      <c r="MYO110" s="205"/>
      <c r="MYP110" s="72"/>
      <c r="MYQ110" s="70"/>
      <c r="MYR110" s="73"/>
      <c r="MYS110" s="74"/>
      <c r="MYT110" s="74"/>
      <c r="MYU110" s="62"/>
      <c r="MYV110" s="75"/>
      <c r="MYW110" s="76"/>
      <c r="MYX110" s="216"/>
      <c r="MYY110" s="75"/>
      <c r="MYZ110" s="75"/>
      <c r="MZA110" s="204"/>
      <c r="MZB110" s="205"/>
      <c r="MZC110" s="72"/>
      <c r="MZD110" s="70"/>
      <c r="MZE110" s="73"/>
      <c r="MZF110" s="74"/>
      <c r="MZG110" s="74"/>
      <c r="MZH110" s="62"/>
      <c r="MZI110" s="75"/>
      <c r="MZJ110" s="76"/>
      <c r="MZK110" s="216"/>
      <c r="MZL110" s="75"/>
      <c r="MZM110" s="75"/>
      <c r="MZN110" s="204"/>
      <c r="MZO110" s="205"/>
      <c r="MZP110" s="72"/>
      <c r="MZQ110" s="70"/>
      <c r="MZR110" s="73"/>
      <c r="MZS110" s="74"/>
      <c r="MZT110" s="74"/>
      <c r="MZU110" s="62"/>
      <c r="MZV110" s="75"/>
      <c r="MZW110" s="76"/>
      <c r="MZX110" s="216"/>
      <c r="MZY110" s="75"/>
      <c r="MZZ110" s="75"/>
      <c r="NAA110" s="204"/>
      <c r="NAB110" s="205"/>
      <c r="NAC110" s="72"/>
      <c r="NAD110" s="70"/>
      <c r="NAE110" s="73"/>
      <c r="NAF110" s="74"/>
      <c r="NAG110" s="74"/>
      <c r="NAH110" s="62"/>
      <c r="NAI110" s="75"/>
      <c r="NAJ110" s="76"/>
      <c r="NAK110" s="216"/>
      <c r="NAL110" s="75"/>
      <c r="NAM110" s="75"/>
      <c r="NAN110" s="204"/>
      <c r="NAO110" s="205"/>
      <c r="NAP110" s="72"/>
      <c r="NAQ110" s="70"/>
      <c r="NAR110" s="73"/>
      <c r="NAS110" s="74"/>
      <c r="NAT110" s="74"/>
      <c r="NAU110" s="62"/>
      <c r="NAV110" s="75"/>
      <c r="NAW110" s="76"/>
      <c r="NAX110" s="216"/>
      <c r="NAY110" s="75"/>
      <c r="NAZ110" s="75"/>
      <c r="NBA110" s="204"/>
      <c r="NBB110" s="205"/>
      <c r="NBC110" s="72"/>
      <c r="NBD110" s="70"/>
      <c r="NBE110" s="73"/>
      <c r="NBF110" s="74"/>
      <c r="NBG110" s="74"/>
      <c r="NBH110" s="62"/>
      <c r="NBI110" s="75"/>
      <c r="NBJ110" s="76"/>
      <c r="NBK110" s="216"/>
      <c r="NBL110" s="75"/>
      <c r="NBM110" s="75"/>
      <c r="NBN110" s="204"/>
      <c r="NBO110" s="205"/>
      <c r="NBP110" s="72"/>
      <c r="NBQ110" s="70"/>
      <c r="NBR110" s="73"/>
      <c r="NBS110" s="74"/>
      <c r="NBT110" s="74"/>
      <c r="NBU110" s="62"/>
      <c r="NBV110" s="75"/>
      <c r="NBW110" s="76"/>
      <c r="NBX110" s="216"/>
      <c r="NBY110" s="75"/>
      <c r="NBZ110" s="75"/>
      <c r="NCA110" s="204"/>
      <c r="NCB110" s="205"/>
      <c r="NCC110" s="72"/>
      <c r="NCD110" s="70"/>
      <c r="NCE110" s="73"/>
      <c r="NCF110" s="74"/>
      <c r="NCG110" s="74"/>
      <c r="NCH110" s="62"/>
      <c r="NCI110" s="75"/>
      <c r="NCJ110" s="76"/>
      <c r="NCK110" s="216"/>
      <c r="NCL110" s="75"/>
      <c r="NCM110" s="75"/>
      <c r="NCN110" s="204"/>
      <c r="NCO110" s="205"/>
      <c r="NCP110" s="72"/>
      <c r="NCQ110" s="70"/>
      <c r="NCR110" s="73"/>
      <c r="NCS110" s="74"/>
      <c r="NCT110" s="74"/>
      <c r="NCU110" s="62"/>
      <c r="NCV110" s="75"/>
      <c r="NCW110" s="76"/>
      <c r="NCX110" s="216"/>
      <c r="NCY110" s="75"/>
      <c r="NCZ110" s="75"/>
      <c r="NDA110" s="204"/>
      <c r="NDB110" s="205"/>
      <c r="NDC110" s="72"/>
      <c r="NDD110" s="70"/>
      <c r="NDE110" s="73"/>
      <c r="NDF110" s="74"/>
      <c r="NDG110" s="74"/>
      <c r="NDH110" s="62"/>
      <c r="NDI110" s="75"/>
      <c r="NDJ110" s="76"/>
      <c r="NDK110" s="216"/>
      <c r="NDL110" s="75"/>
      <c r="NDM110" s="75"/>
      <c r="NDN110" s="204"/>
      <c r="NDO110" s="205"/>
      <c r="NDP110" s="72"/>
      <c r="NDQ110" s="70"/>
      <c r="NDR110" s="73"/>
      <c r="NDS110" s="74"/>
      <c r="NDT110" s="74"/>
      <c r="NDU110" s="62"/>
      <c r="NDV110" s="75"/>
      <c r="NDW110" s="76"/>
      <c r="NDX110" s="216"/>
      <c r="NDY110" s="75"/>
      <c r="NDZ110" s="75"/>
      <c r="NEA110" s="204"/>
      <c r="NEB110" s="205"/>
      <c r="NEC110" s="72"/>
      <c r="NED110" s="70"/>
      <c r="NEE110" s="73"/>
      <c r="NEF110" s="74"/>
      <c r="NEG110" s="74"/>
      <c r="NEH110" s="62"/>
      <c r="NEI110" s="75"/>
      <c r="NEJ110" s="76"/>
      <c r="NEK110" s="216"/>
      <c r="NEL110" s="75"/>
      <c r="NEM110" s="75"/>
      <c r="NEN110" s="204"/>
      <c r="NEO110" s="205"/>
      <c r="NEP110" s="72"/>
      <c r="NEQ110" s="70"/>
      <c r="NER110" s="73"/>
      <c r="NES110" s="74"/>
      <c r="NET110" s="74"/>
      <c r="NEU110" s="62"/>
      <c r="NEV110" s="75"/>
      <c r="NEW110" s="76"/>
      <c r="NEX110" s="216"/>
      <c r="NEY110" s="75"/>
      <c r="NEZ110" s="75"/>
      <c r="NFA110" s="204"/>
      <c r="NFB110" s="205"/>
      <c r="NFC110" s="72"/>
      <c r="NFD110" s="70"/>
      <c r="NFE110" s="73"/>
      <c r="NFF110" s="74"/>
      <c r="NFG110" s="74"/>
      <c r="NFH110" s="62"/>
      <c r="NFI110" s="75"/>
      <c r="NFJ110" s="76"/>
      <c r="NFK110" s="216"/>
      <c r="NFL110" s="75"/>
      <c r="NFM110" s="75"/>
      <c r="NFN110" s="204"/>
      <c r="NFO110" s="205"/>
      <c r="NFP110" s="72"/>
      <c r="NFQ110" s="70"/>
      <c r="NFR110" s="73"/>
      <c r="NFS110" s="74"/>
      <c r="NFT110" s="74"/>
      <c r="NFU110" s="62"/>
      <c r="NFV110" s="75"/>
      <c r="NFW110" s="76"/>
      <c r="NFX110" s="216"/>
      <c r="NFY110" s="75"/>
      <c r="NFZ110" s="75"/>
      <c r="NGA110" s="204"/>
      <c r="NGB110" s="205"/>
      <c r="NGC110" s="72"/>
      <c r="NGD110" s="70"/>
      <c r="NGE110" s="73"/>
      <c r="NGF110" s="74"/>
      <c r="NGG110" s="74"/>
      <c r="NGH110" s="62"/>
      <c r="NGI110" s="75"/>
      <c r="NGJ110" s="76"/>
      <c r="NGK110" s="216"/>
      <c r="NGL110" s="75"/>
      <c r="NGM110" s="75"/>
      <c r="NGN110" s="204"/>
      <c r="NGO110" s="205"/>
      <c r="NGP110" s="72"/>
      <c r="NGQ110" s="70"/>
      <c r="NGR110" s="73"/>
      <c r="NGS110" s="74"/>
      <c r="NGT110" s="74"/>
      <c r="NGU110" s="62"/>
      <c r="NGV110" s="75"/>
      <c r="NGW110" s="76"/>
      <c r="NGX110" s="216"/>
      <c r="NGY110" s="75"/>
      <c r="NGZ110" s="75"/>
      <c r="NHA110" s="204"/>
      <c r="NHB110" s="205"/>
      <c r="NHC110" s="72"/>
      <c r="NHD110" s="70"/>
      <c r="NHE110" s="73"/>
      <c r="NHF110" s="74"/>
      <c r="NHG110" s="74"/>
      <c r="NHH110" s="62"/>
      <c r="NHI110" s="75"/>
      <c r="NHJ110" s="76"/>
      <c r="NHK110" s="216"/>
      <c r="NHL110" s="75"/>
      <c r="NHM110" s="75"/>
      <c r="NHN110" s="204"/>
      <c r="NHO110" s="205"/>
      <c r="NHP110" s="72"/>
      <c r="NHQ110" s="70"/>
      <c r="NHR110" s="73"/>
      <c r="NHS110" s="74"/>
      <c r="NHT110" s="74"/>
      <c r="NHU110" s="62"/>
      <c r="NHV110" s="75"/>
      <c r="NHW110" s="76"/>
      <c r="NHX110" s="216"/>
      <c r="NHY110" s="75"/>
      <c r="NHZ110" s="75"/>
      <c r="NIA110" s="204"/>
      <c r="NIB110" s="205"/>
      <c r="NIC110" s="72"/>
      <c r="NID110" s="70"/>
      <c r="NIE110" s="73"/>
      <c r="NIF110" s="74"/>
      <c r="NIG110" s="74"/>
      <c r="NIH110" s="62"/>
      <c r="NII110" s="75"/>
      <c r="NIJ110" s="76"/>
      <c r="NIK110" s="216"/>
      <c r="NIL110" s="75"/>
      <c r="NIM110" s="75"/>
      <c r="NIN110" s="204"/>
      <c r="NIO110" s="205"/>
      <c r="NIP110" s="72"/>
      <c r="NIQ110" s="70"/>
      <c r="NIR110" s="73"/>
      <c r="NIS110" s="74"/>
      <c r="NIT110" s="74"/>
      <c r="NIU110" s="62"/>
      <c r="NIV110" s="75"/>
      <c r="NIW110" s="76"/>
      <c r="NIX110" s="216"/>
      <c r="NIY110" s="75"/>
      <c r="NIZ110" s="75"/>
      <c r="NJA110" s="204"/>
      <c r="NJB110" s="205"/>
      <c r="NJC110" s="72"/>
      <c r="NJD110" s="70"/>
      <c r="NJE110" s="73"/>
      <c r="NJF110" s="74"/>
      <c r="NJG110" s="74"/>
      <c r="NJH110" s="62"/>
      <c r="NJI110" s="75"/>
      <c r="NJJ110" s="76"/>
      <c r="NJK110" s="216"/>
      <c r="NJL110" s="75"/>
      <c r="NJM110" s="75"/>
      <c r="NJN110" s="204"/>
      <c r="NJO110" s="205"/>
      <c r="NJP110" s="72"/>
      <c r="NJQ110" s="70"/>
      <c r="NJR110" s="73"/>
      <c r="NJS110" s="74"/>
      <c r="NJT110" s="74"/>
      <c r="NJU110" s="62"/>
      <c r="NJV110" s="75"/>
      <c r="NJW110" s="76"/>
      <c r="NJX110" s="216"/>
      <c r="NJY110" s="75"/>
      <c r="NJZ110" s="75"/>
      <c r="NKA110" s="204"/>
      <c r="NKB110" s="205"/>
      <c r="NKC110" s="72"/>
      <c r="NKD110" s="70"/>
      <c r="NKE110" s="73"/>
      <c r="NKF110" s="74"/>
      <c r="NKG110" s="74"/>
      <c r="NKH110" s="62"/>
      <c r="NKI110" s="75"/>
      <c r="NKJ110" s="76"/>
      <c r="NKK110" s="216"/>
      <c r="NKL110" s="75"/>
      <c r="NKM110" s="75"/>
      <c r="NKN110" s="204"/>
      <c r="NKO110" s="205"/>
      <c r="NKP110" s="72"/>
      <c r="NKQ110" s="70"/>
      <c r="NKR110" s="73"/>
      <c r="NKS110" s="74"/>
      <c r="NKT110" s="74"/>
      <c r="NKU110" s="62"/>
      <c r="NKV110" s="75"/>
      <c r="NKW110" s="76"/>
      <c r="NKX110" s="216"/>
      <c r="NKY110" s="75"/>
      <c r="NKZ110" s="75"/>
      <c r="NLA110" s="204"/>
      <c r="NLB110" s="205"/>
      <c r="NLC110" s="72"/>
      <c r="NLD110" s="70"/>
      <c r="NLE110" s="73"/>
      <c r="NLF110" s="74"/>
      <c r="NLG110" s="74"/>
      <c r="NLH110" s="62"/>
      <c r="NLI110" s="75"/>
      <c r="NLJ110" s="76"/>
      <c r="NLK110" s="216"/>
      <c r="NLL110" s="75"/>
      <c r="NLM110" s="75"/>
      <c r="NLN110" s="204"/>
      <c r="NLO110" s="205"/>
      <c r="NLP110" s="72"/>
      <c r="NLQ110" s="70"/>
      <c r="NLR110" s="73"/>
      <c r="NLS110" s="74"/>
      <c r="NLT110" s="74"/>
      <c r="NLU110" s="62"/>
      <c r="NLV110" s="75"/>
      <c r="NLW110" s="76"/>
      <c r="NLX110" s="216"/>
      <c r="NLY110" s="75"/>
      <c r="NLZ110" s="75"/>
      <c r="NMA110" s="204"/>
      <c r="NMB110" s="205"/>
      <c r="NMC110" s="72"/>
      <c r="NMD110" s="70"/>
      <c r="NME110" s="73"/>
      <c r="NMF110" s="74"/>
      <c r="NMG110" s="74"/>
      <c r="NMH110" s="62"/>
      <c r="NMI110" s="75"/>
      <c r="NMJ110" s="76"/>
      <c r="NMK110" s="216"/>
      <c r="NML110" s="75"/>
      <c r="NMM110" s="75"/>
      <c r="NMN110" s="204"/>
      <c r="NMO110" s="205"/>
      <c r="NMP110" s="72"/>
      <c r="NMQ110" s="70"/>
      <c r="NMR110" s="73"/>
      <c r="NMS110" s="74"/>
      <c r="NMT110" s="74"/>
      <c r="NMU110" s="62"/>
      <c r="NMV110" s="75"/>
      <c r="NMW110" s="76"/>
      <c r="NMX110" s="216"/>
      <c r="NMY110" s="75"/>
      <c r="NMZ110" s="75"/>
      <c r="NNA110" s="204"/>
      <c r="NNB110" s="205"/>
      <c r="NNC110" s="72"/>
      <c r="NND110" s="70"/>
      <c r="NNE110" s="73"/>
      <c r="NNF110" s="74"/>
      <c r="NNG110" s="74"/>
      <c r="NNH110" s="62"/>
      <c r="NNI110" s="75"/>
      <c r="NNJ110" s="76"/>
      <c r="NNK110" s="216"/>
      <c r="NNL110" s="75"/>
      <c r="NNM110" s="75"/>
      <c r="NNN110" s="204"/>
      <c r="NNO110" s="205"/>
      <c r="NNP110" s="72"/>
      <c r="NNQ110" s="70"/>
      <c r="NNR110" s="73"/>
      <c r="NNS110" s="74"/>
      <c r="NNT110" s="74"/>
      <c r="NNU110" s="62"/>
      <c r="NNV110" s="75"/>
      <c r="NNW110" s="76"/>
      <c r="NNX110" s="216"/>
      <c r="NNY110" s="75"/>
      <c r="NNZ110" s="75"/>
      <c r="NOA110" s="204"/>
      <c r="NOB110" s="205"/>
      <c r="NOC110" s="72"/>
      <c r="NOD110" s="70"/>
      <c r="NOE110" s="73"/>
      <c r="NOF110" s="74"/>
      <c r="NOG110" s="74"/>
      <c r="NOH110" s="62"/>
      <c r="NOI110" s="75"/>
      <c r="NOJ110" s="76"/>
      <c r="NOK110" s="216"/>
      <c r="NOL110" s="75"/>
      <c r="NOM110" s="75"/>
      <c r="NON110" s="204"/>
      <c r="NOO110" s="205"/>
      <c r="NOP110" s="72"/>
      <c r="NOQ110" s="70"/>
      <c r="NOR110" s="73"/>
      <c r="NOS110" s="74"/>
      <c r="NOT110" s="74"/>
      <c r="NOU110" s="62"/>
      <c r="NOV110" s="75"/>
      <c r="NOW110" s="76"/>
      <c r="NOX110" s="216"/>
      <c r="NOY110" s="75"/>
      <c r="NOZ110" s="75"/>
      <c r="NPA110" s="204"/>
      <c r="NPB110" s="205"/>
      <c r="NPC110" s="72"/>
      <c r="NPD110" s="70"/>
      <c r="NPE110" s="73"/>
      <c r="NPF110" s="74"/>
      <c r="NPG110" s="74"/>
      <c r="NPH110" s="62"/>
      <c r="NPI110" s="75"/>
      <c r="NPJ110" s="76"/>
      <c r="NPK110" s="216"/>
      <c r="NPL110" s="75"/>
      <c r="NPM110" s="75"/>
      <c r="NPN110" s="204"/>
      <c r="NPO110" s="205"/>
      <c r="NPP110" s="72"/>
      <c r="NPQ110" s="70"/>
      <c r="NPR110" s="73"/>
      <c r="NPS110" s="74"/>
      <c r="NPT110" s="74"/>
      <c r="NPU110" s="62"/>
      <c r="NPV110" s="75"/>
      <c r="NPW110" s="76"/>
      <c r="NPX110" s="216"/>
      <c r="NPY110" s="75"/>
      <c r="NPZ110" s="75"/>
      <c r="NQA110" s="204"/>
      <c r="NQB110" s="205"/>
      <c r="NQC110" s="72"/>
      <c r="NQD110" s="70"/>
      <c r="NQE110" s="73"/>
      <c r="NQF110" s="74"/>
      <c r="NQG110" s="74"/>
      <c r="NQH110" s="62"/>
      <c r="NQI110" s="75"/>
      <c r="NQJ110" s="76"/>
      <c r="NQK110" s="216"/>
      <c r="NQL110" s="75"/>
      <c r="NQM110" s="75"/>
      <c r="NQN110" s="204"/>
      <c r="NQO110" s="205"/>
      <c r="NQP110" s="72"/>
      <c r="NQQ110" s="70"/>
      <c r="NQR110" s="73"/>
      <c r="NQS110" s="74"/>
      <c r="NQT110" s="74"/>
      <c r="NQU110" s="62"/>
      <c r="NQV110" s="75"/>
      <c r="NQW110" s="76"/>
      <c r="NQX110" s="216"/>
      <c r="NQY110" s="75"/>
      <c r="NQZ110" s="75"/>
      <c r="NRA110" s="204"/>
      <c r="NRB110" s="205"/>
      <c r="NRC110" s="72"/>
      <c r="NRD110" s="70"/>
      <c r="NRE110" s="73"/>
      <c r="NRF110" s="74"/>
      <c r="NRG110" s="74"/>
      <c r="NRH110" s="62"/>
      <c r="NRI110" s="75"/>
      <c r="NRJ110" s="76"/>
      <c r="NRK110" s="216"/>
      <c r="NRL110" s="75"/>
      <c r="NRM110" s="75"/>
      <c r="NRN110" s="204"/>
      <c r="NRO110" s="205"/>
      <c r="NRP110" s="72"/>
      <c r="NRQ110" s="70"/>
      <c r="NRR110" s="73"/>
      <c r="NRS110" s="74"/>
      <c r="NRT110" s="74"/>
      <c r="NRU110" s="62"/>
      <c r="NRV110" s="75"/>
      <c r="NRW110" s="76"/>
      <c r="NRX110" s="216"/>
      <c r="NRY110" s="75"/>
      <c r="NRZ110" s="75"/>
      <c r="NSA110" s="204"/>
      <c r="NSB110" s="205"/>
      <c r="NSC110" s="72"/>
      <c r="NSD110" s="70"/>
      <c r="NSE110" s="73"/>
      <c r="NSF110" s="74"/>
      <c r="NSG110" s="74"/>
      <c r="NSH110" s="62"/>
      <c r="NSI110" s="75"/>
      <c r="NSJ110" s="76"/>
      <c r="NSK110" s="216"/>
      <c r="NSL110" s="75"/>
      <c r="NSM110" s="75"/>
      <c r="NSN110" s="204"/>
      <c r="NSO110" s="205"/>
      <c r="NSP110" s="72"/>
      <c r="NSQ110" s="70"/>
      <c r="NSR110" s="73"/>
      <c r="NSS110" s="74"/>
      <c r="NST110" s="74"/>
      <c r="NSU110" s="62"/>
      <c r="NSV110" s="75"/>
      <c r="NSW110" s="76"/>
      <c r="NSX110" s="216"/>
      <c r="NSY110" s="75"/>
      <c r="NSZ110" s="75"/>
      <c r="NTA110" s="204"/>
      <c r="NTB110" s="205"/>
      <c r="NTC110" s="72"/>
      <c r="NTD110" s="70"/>
      <c r="NTE110" s="73"/>
      <c r="NTF110" s="74"/>
      <c r="NTG110" s="74"/>
      <c r="NTH110" s="62"/>
      <c r="NTI110" s="75"/>
      <c r="NTJ110" s="76"/>
      <c r="NTK110" s="216"/>
      <c r="NTL110" s="75"/>
      <c r="NTM110" s="75"/>
      <c r="NTN110" s="204"/>
      <c r="NTO110" s="205"/>
      <c r="NTP110" s="72"/>
      <c r="NTQ110" s="70"/>
      <c r="NTR110" s="73"/>
      <c r="NTS110" s="74"/>
      <c r="NTT110" s="74"/>
      <c r="NTU110" s="62"/>
      <c r="NTV110" s="75"/>
      <c r="NTW110" s="76"/>
      <c r="NTX110" s="216"/>
      <c r="NTY110" s="75"/>
      <c r="NTZ110" s="75"/>
      <c r="NUA110" s="204"/>
      <c r="NUB110" s="205"/>
      <c r="NUC110" s="72"/>
      <c r="NUD110" s="70"/>
      <c r="NUE110" s="73"/>
      <c r="NUF110" s="74"/>
      <c r="NUG110" s="74"/>
      <c r="NUH110" s="62"/>
      <c r="NUI110" s="75"/>
      <c r="NUJ110" s="76"/>
      <c r="NUK110" s="216"/>
      <c r="NUL110" s="75"/>
      <c r="NUM110" s="75"/>
      <c r="NUN110" s="204"/>
      <c r="NUO110" s="205"/>
      <c r="NUP110" s="72"/>
      <c r="NUQ110" s="70"/>
      <c r="NUR110" s="73"/>
      <c r="NUS110" s="74"/>
      <c r="NUT110" s="74"/>
      <c r="NUU110" s="62"/>
      <c r="NUV110" s="75"/>
      <c r="NUW110" s="76"/>
      <c r="NUX110" s="216"/>
      <c r="NUY110" s="75"/>
      <c r="NUZ110" s="75"/>
      <c r="NVA110" s="204"/>
      <c r="NVB110" s="205"/>
      <c r="NVC110" s="72"/>
      <c r="NVD110" s="70"/>
      <c r="NVE110" s="73"/>
      <c r="NVF110" s="74"/>
      <c r="NVG110" s="74"/>
      <c r="NVH110" s="62"/>
      <c r="NVI110" s="75"/>
      <c r="NVJ110" s="76"/>
      <c r="NVK110" s="216"/>
      <c r="NVL110" s="75"/>
      <c r="NVM110" s="75"/>
      <c r="NVN110" s="204"/>
      <c r="NVO110" s="205"/>
      <c r="NVP110" s="72"/>
      <c r="NVQ110" s="70"/>
      <c r="NVR110" s="73"/>
      <c r="NVS110" s="74"/>
      <c r="NVT110" s="74"/>
      <c r="NVU110" s="62"/>
      <c r="NVV110" s="75"/>
      <c r="NVW110" s="76"/>
      <c r="NVX110" s="216"/>
      <c r="NVY110" s="75"/>
      <c r="NVZ110" s="75"/>
      <c r="NWA110" s="204"/>
      <c r="NWB110" s="205"/>
      <c r="NWC110" s="72"/>
      <c r="NWD110" s="70"/>
      <c r="NWE110" s="73"/>
      <c r="NWF110" s="74"/>
      <c r="NWG110" s="74"/>
      <c r="NWH110" s="62"/>
      <c r="NWI110" s="75"/>
      <c r="NWJ110" s="76"/>
      <c r="NWK110" s="216"/>
      <c r="NWL110" s="75"/>
      <c r="NWM110" s="75"/>
      <c r="NWN110" s="204"/>
      <c r="NWO110" s="205"/>
      <c r="NWP110" s="72"/>
      <c r="NWQ110" s="70"/>
      <c r="NWR110" s="73"/>
      <c r="NWS110" s="74"/>
      <c r="NWT110" s="74"/>
      <c r="NWU110" s="62"/>
      <c r="NWV110" s="75"/>
      <c r="NWW110" s="76"/>
      <c r="NWX110" s="216"/>
      <c r="NWY110" s="75"/>
      <c r="NWZ110" s="75"/>
      <c r="NXA110" s="204"/>
      <c r="NXB110" s="205"/>
      <c r="NXC110" s="72"/>
      <c r="NXD110" s="70"/>
      <c r="NXE110" s="73"/>
      <c r="NXF110" s="74"/>
      <c r="NXG110" s="74"/>
      <c r="NXH110" s="62"/>
      <c r="NXI110" s="75"/>
      <c r="NXJ110" s="76"/>
      <c r="NXK110" s="216"/>
      <c r="NXL110" s="75"/>
      <c r="NXM110" s="75"/>
      <c r="NXN110" s="204"/>
      <c r="NXO110" s="205"/>
      <c r="NXP110" s="72"/>
      <c r="NXQ110" s="70"/>
      <c r="NXR110" s="73"/>
      <c r="NXS110" s="74"/>
      <c r="NXT110" s="74"/>
      <c r="NXU110" s="62"/>
      <c r="NXV110" s="75"/>
      <c r="NXW110" s="76"/>
      <c r="NXX110" s="216"/>
      <c r="NXY110" s="75"/>
      <c r="NXZ110" s="75"/>
      <c r="NYA110" s="204"/>
      <c r="NYB110" s="205"/>
      <c r="NYC110" s="72"/>
      <c r="NYD110" s="70"/>
      <c r="NYE110" s="73"/>
      <c r="NYF110" s="74"/>
      <c r="NYG110" s="74"/>
      <c r="NYH110" s="62"/>
      <c r="NYI110" s="75"/>
      <c r="NYJ110" s="76"/>
      <c r="NYK110" s="216"/>
      <c r="NYL110" s="75"/>
      <c r="NYM110" s="75"/>
      <c r="NYN110" s="204"/>
      <c r="NYO110" s="205"/>
      <c r="NYP110" s="72"/>
      <c r="NYQ110" s="70"/>
      <c r="NYR110" s="73"/>
      <c r="NYS110" s="74"/>
      <c r="NYT110" s="74"/>
      <c r="NYU110" s="62"/>
      <c r="NYV110" s="75"/>
      <c r="NYW110" s="76"/>
      <c r="NYX110" s="216"/>
      <c r="NYY110" s="75"/>
      <c r="NYZ110" s="75"/>
      <c r="NZA110" s="204"/>
      <c r="NZB110" s="205"/>
      <c r="NZC110" s="72"/>
      <c r="NZD110" s="70"/>
      <c r="NZE110" s="73"/>
      <c r="NZF110" s="74"/>
      <c r="NZG110" s="74"/>
      <c r="NZH110" s="62"/>
      <c r="NZI110" s="75"/>
      <c r="NZJ110" s="76"/>
      <c r="NZK110" s="216"/>
      <c r="NZL110" s="75"/>
      <c r="NZM110" s="75"/>
      <c r="NZN110" s="204"/>
      <c r="NZO110" s="205"/>
      <c r="NZP110" s="72"/>
      <c r="NZQ110" s="70"/>
      <c r="NZR110" s="73"/>
      <c r="NZS110" s="74"/>
      <c r="NZT110" s="74"/>
      <c r="NZU110" s="62"/>
      <c r="NZV110" s="75"/>
      <c r="NZW110" s="76"/>
      <c r="NZX110" s="216"/>
      <c r="NZY110" s="75"/>
      <c r="NZZ110" s="75"/>
      <c r="OAA110" s="204"/>
      <c r="OAB110" s="205"/>
      <c r="OAC110" s="72"/>
      <c r="OAD110" s="70"/>
      <c r="OAE110" s="73"/>
      <c r="OAF110" s="74"/>
      <c r="OAG110" s="74"/>
      <c r="OAH110" s="62"/>
      <c r="OAI110" s="75"/>
      <c r="OAJ110" s="76"/>
      <c r="OAK110" s="216"/>
      <c r="OAL110" s="75"/>
      <c r="OAM110" s="75"/>
      <c r="OAN110" s="204"/>
      <c r="OAO110" s="205"/>
      <c r="OAP110" s="72"/>
      <c r="OAQ110" s="70"/>
      <c r="OAR110" s="73"/>
      <c r="OAS110" s="74"/>
      <c r="OAT110" s="74"/>
      <c r="OAU110" s="62"/>
      <c r="OAV110" s="75"/>
      <c r="OAW110" s="76"/>
      <c r="OAX110" s="216"/>
      <c r="OAY110" s="75"/>
      <c r="OAZ110" s="75"/>
      <c r="OBA110" s="204"/>
      <c r="OBB110" s="205"/>
      <c r="OBC110" s="72"/>
      <c r="OBD110" s="70"/>
      <c r="OBE110" s="73"/>
      <c r="OBF110" s="74"/>
      <c r="OBG110" s="74"/>
      <c r="OBH110" s="62"/>
      <c r="OBI110" s="75"/>
      <c r="OBJ110" s="76"/>
      <c r="OBK110" s="216"/>
      <c r="OBL110" s="75"/>
      <c r="OBM110" s="75"/>
      <c r="OBN110" s="204"/>
      <c r="OBO110" s="205"/>
      <c r="OBP110" s="72"/>
      <c r="OBQ110" s="70"/>
      <c r="OBR110" s="73"/>
      <c r="OBS110" s="74"/>
      <c r="OBT110" s="74"/>
      <c r="OBU110" s="62"/>
      <c r="OBV110" s="75"/>
      <c r="OBW110" s="76"/>
      <c r="OBX110" s="216"/>
      <c r="OBY110" s="75"/>
      <c r="OBZ110" s="75"/>
      <c r="OCA110" s="204"/>
      <c r="OCB110" s="205"/>
      <c r="OCC110" s="72"/>
      <c r="OCD110" s="70"/>
      <c r="OCE110" s="73"/>
      <c r="OCF110" s="74"/>
      <c r="OCG110" s="74"/>
      <c r="OCH110" s="62"/>
      <c r="OCI110" s="75"/>
      <c r="OCJ110" s="76"/>
      <c r="OCK110" s="216"/>
      <c r="OCL110" s="75"/>
      <c r="OCM110" s="75"/>
      <c r="OCN110" s="204"/>
      <c r="OCO110" s="205"/>
      <c r="OCP110" s="72"/>
      <c r="OCQ110" s="70"/>
      <c r="OCR110" s="73"/>
      <c r="OCS110" s="74"/>
      <c r="OCT110" s="74"/>
      <c r="OCU110" s="62"/>
      <c r="OCV110" s="75"/>
      <c r="OCW110" s="76"/>
      <c r="OCX110" s="216"/>
      <c r="OCY110" s="75"/>
      <c r="OCZ110" s="75"/>
      <c r="ODA110" s="204"/>
      <c r="ODB110" s="205"/>
      <c r="ODC110" s="72"/>
      <c r="ODD110" s="70"/>
      <c r="ODE110" s="73"/>
      <c r="ODF110" s="74"/>
      <c r="ODG110" s="74"/>
      <c r="ODH110" s="62"/>
      <c r="ODI110" s="75"/>
      <c r="ODJ110" s="76"/>
      <c r="ODK110" s="216"/>
      <c r="ODL110" s="75"/>
      <c r="ODM110" s="75"/>
      <c r="ODN110" s="204"/>
      <c r="ODO110" s="205"/>
      <c r="ODP110" s="72"/>
      <c r="ODQ110" s="70"/>
      <c r="ODR110" s="73"/>
      <c r="ODS110" s="74"/>
      <c r="ODT110" s="74"/>
      <c r="ODU110" s="62"/>
      <c r="ODV110" s="75"/>
      <c r="ODW110" s="76"/>
      <c r="ODX110" s="216"/>
      <c r="ODY110" s="75"/>
      <c r="ODZ110" s="75"/>
      <c r="OEA110" s="204"/>
      <c r="OEB110" s="205"/>
      <c r="OEC110" s="72"/>
      <c r="OED110" s="70"/>
      <c r="OEE110" s="73"/>
      <c r="OEF110" s="74"/>
      <c r="OEG110" s="74"/>
      <c r="OEH110" s="62"/>
      <c r="OEI110" s="75"/>
      <c r="OEJ110" s="76"/>
      <c r="OEK110" s="216"/>
      <c r="OEL110" s="75"/>
      <c r="OEM110" s="75"/>
      <c r="OEN110" s="204"/>
      <c r="OEO110" s="205"/>
      <c r="OEP110" s="72"/>
      <c r="OEQ110" s="70"/>
      <c r="OER110" s="73"/>
      <c r="OES110" s="74"/>
      <c r="OET110" s="74"/>
      <c r="OEU110" s="62"/>
      <c r="OEV110" s="75"/>
      <c r="OEW110" s="76"/>
      <c r="OEX110" s="216"/>
      <c r="OEY110" s="75"/>
      <c r="OEZ110" s="75"/>
      <c r="OFA110" s="204"/>
      <c r="OFB110" s="205"/>
      <c r="OFC110" s="72"/>
      <c r="OFD110" s="70"/>
      <c r="OFE110" s="73"/>
      <c r="OFF110" s="74"/>
      <c r="OFG110" s="74"/>
      <c r="OFH110" s="62"/>
      <c r="OFI110" s="75"/>
      <c r="OFJ110" s="76"/>
      <c r="OFK110" s="216"/>
      <c r="OFL110" s="75"/>
      <c r="OFM110" s="75"/>
      <c r="OFN110" s="204"/>
      <c r="OFO110" s="205"/>
      <c r="OFP110" s="72"/>
      <c r="OFQ110" s="70"/>
      <c r="OFR110" s="73"/>
      <c r="OFS110" s="74"/>
      <c r="OFT110" s="74"/>
      <c r="OFU110" s="62"/>
      <c r="OFV110" s="75"/>
      <c r="OFW110" s="76"/>
      <c r="OFX110" s="216"/>
      <c r="OFY110" s="75"/>
      <c r="OFZ110" s="75"/>
      <c r="OGA110" s="204"/>
      <c r="OGB110" s="205"/>
      <c r="OGC110" s="72"/>
      <c r="OGD110" s="70"/>
      <c r="OGE110" s="73"/>
      <c r="OGF110" s="74"/>
      <c r="OGG110" s="74"/>
      <c r="OGH110" s="62"/>
      <c r="OGI110" s="75"/>
      <c r="OGJ110" s="76"/>
      <c r="OGK110" s="216"/>
      <c r="OGL110" s="75"/>
      <c r="OGM110" s="75"/>
      <c r="OGN110" s="204"/>
      <c r="OGO110" s="205"/>
      <c r="OGP110" s="72"/>
      <c r="OGQ110" s="70"/>
      <c r="OGR110" s="73"/>
      <c r="OGS110" s="74"/>
      <c r="OGT110" s="74"/>
      <c r="OGU110" s="62"/>
      <c r="OGV110" s="75"/>
      <c r="OGW110" s="76"/>
      <c r="OGX110" s="216"/>
      <c r="OGY110" s="75"/>
      <c r="OGZ110" s="75"/>
      <c r="OHA110" s="204"/>
      <c r="OHB110" s="205"/>
      <c r="OHC110" s="72"/>
      <c r="OHD110" s="70"/>
      <c r="OHE110" s="73"/>
      <c r="OHF110" s="74"/>
      <c r="OHG110" s="74"/>
      <c r="OHH110" s="62"/>
      <c r="OHI110" s="75"/>
      <c r="OHJ110" s="76"/>
      <c r="OHK110" s="216"/>
      <c r="OHL110" s="75"/>
      <c r="OHM110" s="75"/>
      <c r="OHN110" s="204"/>
      <c r="OHO110" s="205"/>
      <c r="OHP110" s="72"/>
      <c r="OHQ110" s="70"/>
      <c r="OHR110" s="73"/>
      <c r="OHS110" s="74"/>
      <c r="OHT110" s="74"/>
      <c r="OHU110" s="62"/>
      <c r="OHV110" s="75"/>
      <c r="OHW110" s="76"/>
      <c r="OHX110" s="216"/>
      <c r="OHY110" s="75"/>
      <c r="OHZ110" s="75"/>
      <c r="OIA110" s="204"/>
      <c r="OIB110" s="205"/>
      <c r="OIC110" s="72"/>
      <c r="OID110" s="70"/>
      <c r="OIE110" s="73"/>
      <c r="OIF110" s="74"/>
      <c r="OIG110" s="74"/>
      <c r="OIH110" s="62"/>
      <c r="OII110" s="75"/>
      <c r="OIJ110" s="76"/>
      <c r="OIK110" s="216"/>
      <c r="OIL110" s="75"/>
      <c r="OIM110" s="75"/>
      <c r="OIN110" s="204"/>
      <c r="OIO110" s="205"/>
      <c r="OIP110" s="72"/>
      <c r="OIQ110" s="70"/>
      <c r="OIR110" s="73"/>
      <c r="OIS110" s="74"/>
      <c r="OIT110" s="74"/>
      <c r="OIU110" s="62"/>
      <c r="OIV110" s="75"/>
      <c r="OIW110" s="76"/>
      <c r="OIX110" s="216"/>
      <c r="OIY110" s="75"/>
      <c r="OIZ110" s="75"/>
      <c r="OJA110" s="204"/>
      <c r="OJB110" s="205"/>
      <c r="OJC110" s="72"/>
      <c r="OJD110" s="70"/>
      <c r="OJE110" s="73"/>
      <c r="OJF110" s="74"/>
      <c r="OJG110" s="74"/>
      <c r="OJH110" s="62"/>
      <c r="OJI110" s="75"/>
      <c r="OJJ110" s="76"/>
      <c r="OJK110" s="216"/>
      <c r="OJL110" s="75"/>
      <c r="OJM110" s="75"/>
      <c r="OJN110" s="204"/>
      <c r="OJO110" s="205"/>
      <c r="OJP110" s="72"/>
      <c r="OJQ110" s="70"/>
      <c r="OJR110" s="73"/>
      <c r="OJS110" s="74"/>
      <c r="OJT110" s="74"/>
      <c r="OJU110" s="62"/>
      <c r="OJV110" s="75"/>
      <c r="OJW110" s="76"/>
      <c r="OJX110" s="216"/>
      <c r="OJY110" s="75"/>
      <c r="OJZ110" s="75"/>
      <c r="OKA110" s="204"/>
      <c r="OKB110" s="205"/>
      <c r="OKC110" s="72"/>
      <c r="OKD110" s="70"/>
      <c r="OKE110" s="73"/>
      <c r="OKF110" s="74"/>
      <c r="OKG110" s="74"/>
      <c r="OKH110" s="62"/>
      <c r="OKI110" s="75"/>
      <c r="OKJ110" s="76"/>
      <c r="OKK110" s="216"/>
      <c r="OKL110" s="75"/>
      <c r="OKM110" s="75"/>
      <c r="OKN110" s="204"/>
      <c r="OKO110" s="205"/>
      <c r="OKP110" s="72"/>
      <c r="OKQ110" s="70"/>
      <c r="OKR110" s="73"/>
      <c r="OKS110" s="74"/>
      <c r="OKT110" s="74"/>
      <c r="OKU110" s="62"/>
      <c r="OKV110" s="75"/>
      <c r="OKW110" s="76"/>
      <c r="OKX110" s="216"/>
      <c r="OKY110" s="75"/>
      <c r="OKZ110" s="75"/>
      <c r="OLA110" s="204"/>
      <c r="OLB110" s="205"/>
      <c r="OLC110" s="72"/>
      <c r="OLD110" s="70"/>
      <c r="OLE110" s="73"/>
      <c r="OLF110" s="74"/>
      <c r="OLG110" s="74"/>
      <c r="OLH110" s="62"/>
      <c r="OLI110" s="75"/>
      <c r="OLJ110" s="76"/>
      <c r="OLK110" s="216"/>
      <c r="OLL110" s="75"/>
      <c r="OLM110" s="75"/>
      <c r="OLN110" s="204"/>
      <c r="OLO110" s="205"/>
      <c r="OLP110" s="72"/>
      <c r="OLQ110" s="70"/>
      <c r="OLR110" s="73"/>
      <c r="OLS110" s="74"/>
      <c r="OLT110" s="74"/>
      <c r="OLU110" s="62"/>
      <c r="OLV110" s="75"/>
      <c r="OLW110" s="76"/>
      <c r="OLX110" s="216"/>
      <c r="OLY110" s="75"/>
      <c r="OLZ110" s="75"/>
      <c r="OMA110" s="204"/>
      <c r="OMB110" s="205"/>
      <c r="OMC110" s="72"/>
      <c r="OMD110" s="70"/>
      <c r="OME110" s="73"/>
      <c r="OMF110" s="74"/>
      <c r="OMG110" s="74"/>
      <c r="OMH110" s="62"/>
      <c r="OMI110" s="75"/>
      <c r="OMJ110" s="76"/>
      <c r="OMK110" s="216"/>
      <c r="OML110" s="75"/>
      <c r="OMM110" s="75"/>
      <c r="OMN110" s="204"/>
      <c r="OMO110" s="205"/>
      <c r="OMP110" s="72"/>
      <c r="OMQ110" s="70"/>
      <c r="OMR110" s="73"/>
      <c r="OMS110" s="74"/>
      <c r="OMT110" s="74"/>
      <c r="OMU110" s="62"/>
      <c r="OMV110" s="75"/>
      <c r="OMW110" s="76"/>
      <c r="OMX110" s="216"/>
      <c r="OMY110" s="75"/>
      <c r="OMZ110" s="75"/>
      <c r="ONA110" s="204"/>
      <c r="ONB110" s="205"/>
      <c r="ONC110" s="72"/>
      <c r="OND110" s="70"/>
      <c r="ONE110" s="73"/>
      <c r="ONF110" s="74"/>
      <c r="ONG110" s="74"/>
      <c r="ONH110" s="62"/>
      <c r="ONI110" s="75"/>
      <c r="ONJ110" s="76"/>
      <c r="ONK110" s="216"/>
      <c r="ONL110" s="75"/>
      <c r="ONM110" s="75"/>
      <c r="ONN110" s="204"/>
      <c r="ONO110" s="205"/>
      <c r="ONP110" s="72"/>
      <c r="ONQ110" s="70"/>
      <c r="ONR110" s="73"/>
      <c r="ONS110" s="74"/>
      <c r="ONT110" s="74"/>
      <c r="ONU110" s="62"/>
      <c r="ONV110" s="75"/>
      <c r="ONW110" s="76"/>
      <c r="ONX110" s="216"/>
      <c r="ONY110" s="75"/>
      <c r="ONZ110" s="75"/>
      <c r="OOA110" s="204"/>
      <c r="OOB110" s="205"/>
      <c r="OOC110" s="72"/>
      <c r="OOD110" s="70"/>
      <c r="OOE110" s="73"/>
      <c r="OOF110" s="74"/>
      <c r="OOG110" s="74"/>
      <c r="OOH110" s="62"/>
      <c r="OOI110" s="75"/>
      <c r="OOJ110" s="76"/>
      <c r="OOK110" s="216"/>
      <c r="OOL110" s="75"/>
      <c r="OOM110" s="75"/>
      <c r="OON110" s="204"/>
      <c r="OOO110" s="205"/>
      <c r="OOP110" s="72"/>
      <c r="OOQ110" s="70"/>
      <c r="OOR110" s="73"/>
      <c r="OOS110" s="74"/>
      <c r="OOT110" s="74"/>
      <c r="OOU110" s="62"/>
      <c r="OOV110" s="75"/>
      <c r="OOW110" s="76"/>
      <c r="OOX110" s="216"/>
      <c r="OOY110" s="75"/>
      <c r="OOZ110" s="75"/>
      <c r="OPA110" s="204"/>
      <c r="OPB110" s="205"/>
      <c r="OPC110" s="72"/>
      <c r="OPD110" s="70"/>
      <c r="OPE110" s="73"/>
      <c r="OPF110" s="74"/>
      <c r="OPG110" s="74"/>
      <c r="OPH110" s="62"/>
      <c r="OPI110" s="75"/>
      <c r="OPJ110" s="76"/>
      <c r="OPK110" s="216"/>
      <c r="OPL110" s="75"/>
      <c r="OPM110" s="75"/>
      <c r="OPN110" s="204"/>
      <c r="OPO110" s="205"/>
      <c r="OPP110" s="72"/>
      <c r="OPQ110" s="70"/>
      <c r="OPR110" s="73"/>
      <c r="OPS110" s="74"/>
      <c r="OPT110" s="74"/>
      <c r="OPU110" s="62"/>
      <c r="OPV110" s="75"/>
      <c r="OPW110" s="76"/>
      <c r="OPX110" s="216"/>
      <c r="OPY110" s="75"/>
      <c r="OPZ110" s="75"/>
      <c r="OQA110" s="204"/>
      <c r="OQB110" s="205"/>
      <c r="OQC110" s="72"/>
      <c r="OQD110" s="70"/>
      <c r="OQE110" s="73"/>
      <c r="OQF110" s="74"/>
      <c r="OQG110" s="74"/>
      <c r="OQH110" s="62"/>
      <c r="OQI110" s="75"/>
      <c r="OQJ110" s="76"/>
      <c r="OQK110" s="216"/>
      <c r="OQL110" s="75"/>
      <c r="OQM110" s="75"/>
      <c r="OQN110" s="204"/>
      <c r="OQO110" s="205"/>
      <c r="OQP110" s="72"/>
      <c r="OQQ110" s="70"/>
      <c r="OQR110" s="73"/>
      <c r="OQS110" s="74"/>
      <c r="OQT110" s="74"/>
      <c r="OQU110" s="62"/>
      <c r="OQV110" s="75"/>
      <c r="OQW110" s="76"/>
      <c r="OQX110" s="216"/>
      <c r="OQY110" s="75"/>
      <c r="OQZ110" s="75"/>
      <c r="ORA110" s="204"/>
      <c r="ORB110" s="205"/>
      <c r="ORC110" s="72"/>
      <c r="ORD110" s="70"/>
      <c r="ORE110" s="73"/>
      <c r="ORF110" s="74"/>
      <c r="ORG110" s="74"/>
      <c r="ORH110" s="62"/>
      <c r="ORI110" s="75"/>
      <c r="ORJ110" s="76"/>
      <c r="ORK110" s="216"/>
      <c r="ORL110" s="75"/>
      <c r="ORM110" s="75"/>
      <c r="ORN110" s="204"/>
      <c r="ORO110" s="205"/>
      <c r="ORP110" s="72"/>
      <c r="ORQ110" s="70"/>
      <c r="ORR110" s="73"/>
      <c r="ORS110" s="74"/>
      <c r="ORT110" s="74"/>
      <c r="ORU110" s="62"/>
      <c r="ORV110" s="75"/>
      <c r="ORW110" s="76"/>
      <c r="ORX110" s="216"/>
      <c r="ORY110" s="75"/>
      <c r="ORZ110" s="75"/>
      <c r="OSA110" s="204"/>
      <c r="OSB110" s="205"/>
      <c r="OSC110" s="72"/>
      <c r="OSD110" s="70"/>
      <c r="OSE110" s="73"/>
      <c r="OSF110" s="74"/>
      <c r="OSG110" s="74"/>
      <c r="OSH110" s="62"/>
      <c r="OSI110" s="75"/>
      <c r="OSJ110" s="76"/>
      <c r="OSK110" s="216"/>
      <c r="OSL110" s="75"/>
      <c r="OSM110" s="75"/>
      <c r="OSN110" s="204"/>
      <c r="OSO110" s="205"/>
      <c r="OSP110" s="72"/>
      <c r="OSQ110" s="70"/>
      <c r="OSR110" s="73"/>
      <c r="OSS110" s="74"/>
      <c r="OST110" s="74"/>
      <c r="OSU110" s="62"/>
      <c r="OSV110" s="75"/>
      <c r="OSW110" s="76"/>
      <c r="OSX110" s="216"/>
      <c r="OSY110" s="75"/>
      <c r="OSZ110" s="75"/>
      <c r="OTA110" s="204"/>
      <c r="OTB110" s="205"/>
      <c r="OTC110" s="72"/>
      <c r="OTD110" s="70"/>
      <c r="OTE110" s="73"/>
      <c r="OTF110" s="74"/>
      <c r="OTG110" s="74"/>
      <c r="OTH110" s="62"/>
      <c r="OTI110" s="75"/>
      <c r="OTJ110" s="76"/>
      <c r="OTK110" s="216"/>
      <c r="OTL110" s="75"/>
      <c r="OTM110" s="75"/>
      <c r="OTN110" s="204"/>
      <c r="OTO110" s="205"/>
      <c r="OTP110" s="72"/>
      <c r="OTQ110" s="70"/>
      <c r="OTR110" s="73"/>
      <c r="OTS110" s="74"/>
      <c r="OTT110" s="74"/>
      <c r="OTU110" s="62"/>
      <c r="OTV110" s="75"/>
      <c r="OTW110" s="76"/>
      <c r="OTX110" s="216"/>
      <c r="OTY110" s="75"/>
      <c r="OTZ110" s="75"/>
      <c r="OUA110" s="204"/>
      <c r="OUB110" s="205"/>
      <c r="OUC110" s="72"/>
      <c r="OUD110" s="70"/>
      <c r="OUE110" s="73"/>
      <c r="OUF110" s="74"/>
      <c r="OUG110" s="74"/>
      <c r="OUH110" s="62"/>
      <c r="OUI110" s="75"/>
      <c r="OUJ110" s="76"/>
      <c r="OUK110" s="216"/>
      <c r="OUL110" s="75"/>
      <c r="OUM110" s="75"/>
      <c r="OUN110" s="204"/>
      <c r="OUO110" s="205"/>
      <c r="OUP110" s="72"/>
      <c r="OUQ110" s="70"/>
      <c r="OUR110" s="73"/>
      <c r="OUS110" s="74"/>
      <c r="OUT110" s="74"/>
      <c r="OUU110" s="62"/>
      <c r="OUV110" s="75"/>
      <c r="OUW110" s="76"/>
      <c r="OUX110" s="216"/>
      <c r="OUY110" s="75"/>
      <c r="OUZ110" s="75"/>
      <c r="OVA110" s="204"/>
      <c r="OVB110" s="205"/>
      <c r="OVC110" s="72"/>
      <c r="OVD110" s="70"/>
      <c r="OVE110" s="73"/>
      <c r="OVF110" s="74"/>
      <c r="OVG110" s="74"/>
      <c r="OVH110" s="62"/>
      <c r="OVI110" s="75"/>
      <c r="OVJ110" s="76"/>
      <c r="OVK110" s="216"/>
      <c r="OVL110" s="75"/>
      <c r="OVM110" s="75"/>
      <c r="OVN110" s="204"/>
      <c r="OVO110" s="205"/>
      <c r="OVP110" s="72"/>
      <c r="OVQ110" s="70"/>
      <c r="OVR110" s="73"/>
      <c r="OVS110" s="74"/>
      <c r="OVT110" s="74"/>
      <c r="OVU110" s="62"/>
      <c r="OVV110" s="75"/>
      <c r="OVW110" s="76"/>
      <c r="OVX110" s="216"/>
      <c r="OVY110" s="75"/>
      <c r="OVZ110" s="75"/>
      <c r="OWA110" s="204"/>
      <c r="OWB110" s="205"/>
      <c r="OWC110" s="72"/>
      <c r="OWD110" s="70"/>
      <c r="OWE110" s="73"/>
      <c r="OWF110" s="74"/>
      <c r="OWG110" s="74"/>
      <c r="OWH110" s="62"/>
      <c r="OWI110" s="75"/>
      <c r="OWJ110" s="76"/>
      <c r="OWK110" s="216"/>
      <c r="OWL110" s="75"/>
      <c r="OWM110" s="75"/>
      <c r="OWN110" s="204"/>
      <c r="OWO110" s="205"/>
      <c r="OWP110" s="72"/>
      <c r="OWQ110" s="70"/>
      <c r="OWR110" s="73"/>
      <c r="OWS110" s="74"/>
      <c r="OWT110" s="74"/>
      <c r="OWU110" s="62"/>
      <c r="OWV110" s="75"/>
      <c r="OWW110" s="76"/>
      <c r="OWX110" s="216"/>
      <c r="OWY110" s="75"/>
      <c r="OWZ110" s="75"/>
      <c r="OXA110" s="204"/>
      <c r="OXB110" s="205"/>
      <c r="OXC110" s="72"/>
      <c r="OXD110" s="70"/>
      <c r="OXE110" s="73"/>
      <c r="OXF110" s="74"/>
      <c r="OXG110" s="74"/>
      <c r="OXH110" s="62"/>
      <c r="OXI110" s="75"/>
      <c r="OXJ110" s="76"/>
      <c r="OXK110" s="216"/>
      <c r="OXL110" s="75"/>
      <c r="OXM110" s="75"/>
      <c r="OXN110" s="204"/>
      <c r="OXO110" s="205"/>
      <c r="OXP110" s="72"/>
      <c r="OXQ110" s="70"/>
      <c r="OXR110" s="73"/>
      <c r="OXS110" s="74"/>
      <c r="OXT110" s="74"/>
      <c r="OXU110" s="62"/>
      <c r="OXV110" s="75"/>
      <c r="OXW110" s="76"/>
      <c r="OXX110" s="216"/>
      <c r="OXY110" s="75"/>
      <c r="OXZ110" s="75"/>
      <c r="OYA110" s="204"/>
      <c r="OYB110" s="205"/>
      <c r="OYC110" s="72"/>
      <c r="OYD110" s="70"/>
      <c r="OYE110" s="73"/>
      <c r="OYF110" s="74"/>
      <c r="OYG110" s="74"/>
      <c r="OYH110" s="62"/>
      <c r="OYI110" s="75"/>
      <c r="OYJ110" s="76"/>
      <c r="OYK110" s="216"/>
      <c r="OYL110" s="75"/>
      <c r="OYM110" s="75"/>
      <c r="OYN110" s="204"/>
      <c r="OYO110" s="205"/>
      <c r="OYP110" s="72"/>
      <c r="OYQ110" s="70"/>
      <c r="OYR110" s="73"/>
      <c r="OYS110" s="74"/>
      <c r="OYT110" s="74"/>
      <c r="OYU110" s="62"/>
      <c r="OYV110" s="75"/>
      <c r="OYW110" s="76"/>
      <c r="OYX110" s="216"/>
      <c r="OYY110" s="75"/>
      <c r="OYZ110" s="75"/>
      <c r="OZA110" s="204"/>
      <c r="OZB110" s="205"/>
      <c r="OZC110" s="72"/>
      <c r="OZD110" s="70"/>
      <c r="OZE110" s="73"/>
      <c r="OZF110" s="74"/>
      <c r="OZG110" s="74"/>
      <c r="OZH110" s="62"/>
      <c r="OZI110" s="75"/>
      <c r="OZJ110" s="76"/>
      <c r="OZK110" s="216"/>
      <c r="OZL110" s="75"/>
      <c r="OZM110" s="75"/>
      <c r="OZN110" s="204"/>
      <c r="OZO110" s="205"/>
      <c r="OZP110" s="72"/>
      <c r="OZQ110" s="70"/>
      <c r="OZR110" s="73"/>
      <c r="OZS110" s="74"/>
      <c r="OZT110" s="74"/>
      <c r="OZU110" s="62"/>
      <c r="OZV110" s="75"/>
      <c r="OZW110" s="76"/>
      <c r="OZX110" s="216"/>
      <c r="OZY110" s="75"/>
      <c r="OZZ110" s="75"/>
      <c r="PAA110" s="204"/>
      <c r="PAB110" s="205"/>
      <c r="PAC110" s="72"/>
      <c r="PAD110" s="70"/>
      <c r="PAE110" s="73"/>
      <c r="PAF110" s="74"/>
      <c r="PAG110" s="74"/>
      <c r="PAH110" s="62"/>
      <c r="PAI110" s="75"/>
      <c r="PAJ110" s="76"/>
      <c r="PAK110" s="216"/>
      <c r="PAL110" s="75"/>
      <c r="PAM110" s="75"/>
      <c r="PAN110" s="204"/>
      <c r="PAO110" s="205"/>
      <c r="PAP110" s="72"/>
      <c r="PAQ110" s="70"/>
      <c r="PAR110" s="73"/>
      <c r="PAS110" s="74"/>
      <c r="PAT110" s="74"/>
      <c r="PAU110" s="62"/>
      <c r="PAV110" s="75"/>
      <c r="PAW110" s="76"/>
      <c r="PAX110" s="216"/>
      <c r="PAY110" s="75"/>
      <c r="PAZ110" s="75"/>
      <c r="PBA110" s="204"/>
      <c r="PBB110" s="205"/>
      <c r="PBC110" s="72"/>
      <c r="PBD110" s="70"/>
      <c r="PBE110" s="73"/>
      <c r="PBF110" s="74"/>
      <c r="PBG110" s="74"/>
      <c r="PBH110" s="62"/>
      <c r="PBI110" s="75"/>
      <c r="PBJ110" s="76"/>
      <c r="PBK110" s="216"/>
      <c r="PBL110" s="75"/>
      <c r="PBM110" s="75"/>
      <c r="PBN110" s="204"/>
      <c r="PBO110" s="205"/>
      <c r="PBP110" s="72"/>
      <c r="PBQ110" s="70"/>
      <c r="PBR110" s="73"/>
      <c r="PBS110" s="74"/>
      <c r="PBT110" s="74"/>
      <c r="PBU110" s="62"/>
      <c r="PBV110" s="75"/>
      <c r="PBW110" s="76"/>
      <c r="PBX110" s="216"/>
      <c r="PBY110" s="75"/>
      <c r="PBZ110" s="75"/>
      <c r="PCA110" s="204"/>
      <c r="PCB110" s="205"/>
      <c r="PCC110" s="72"/>
      <c r="PCD110" s="70"/>
      <c r="PCE110" s="73"/>
      <c r="PCF110" s="74"/>
      <c r="PCG110" s="74"/>
      <c r="PCH110" s="62"/>
      <c r="PCI110" s="75"/>
      <c r="PCJ110" s="76"/>
      <c r="PCK110" s="216"/>
      <c r="PCL110" s="75"/>
      <c r="PCM110" s="75"/>
      <c r="PCN110" s="204"/>
      <c r="PCO110" s="205"/>
      <c r="PCP110" s="72"/>
      <c r="PCQ110" s="70"/>
      <c r="PCR110" s="73"/>
      <c r="PCS110" s="74"/>
      <c r="PCT110" s="74"/>
      <c r="PCU110" s="62"/>
      <c r="PCV110" s="75"/>
      <c r="PCW110" s="76"/>
      <c r="PCX110" s="216"/>
      <c r="PCY110" s="75"/>
      <c r="PCZ110" s="75"/>
      <c r="PDA110" s="204"/>
      <c r="PDB110" s="205"/>
      <c r="PDC110" s="72"/>
      <c r="PDD110" s="70"/>
      <c r="PDE110" s="73"/>
      <c r="PDF110" s="74"/>
      <c r="PDG110" s="74"/>
      <c r="PDH110" s="62"/>
      <c r="PDI110" s="75"/>
      <c r="PDJ110" s="76"/>
      <c r="PDK110" s="216"/>
      <c r="PDL110" s="75"/>
      <c r="PDM110" s="75"/>
      <c r="PDN110" s="204"/>
      <c r="PDO110" s="205"/>
      <c r="PDP110" s="72"/>
      <c r="PDQ110" s="70"/>
      <c r="PDR110" s="73"/>
      <c r="PDS110" s="74"/>
      <c r="PDT110" s="74"/>
      <c r="PDU110" s="62"/>
      <c r="PDV110" s="75"/>
      <c r="PDW110" s="76"/>
      <c r="PDX110" s="216"/>
      <c r="PDY110" s="75"/>
      <c r="PDZ110" s="75"/>
      <c r="PEA110" s="204"/>
      <c r="PEB110" s="205"/>
      <c r="PEC110" s="72"/>
      <c r="PED110" s="70"/>
      <c r="PEE110" s="73"/>
      <c r="PEF110" s="74"/>
      <c r="PEG110" s="74"/>
      <c r="PEH110" s="62"/>
      <c r="PEI110" s="75"/>
      <c r="PEJ110" s="76"/>
      <c r="PEK110" s="216"/>
      <c r="PEL110" s="75"/>
      <c r="PEM110" s="75"/>
      <c r="PEN110" s="204"/>
      <c r="PEO110" s="205"/>
      <c r="PEP110" s="72"/>
      <c r="PEQ110" s="70"/>
      <c r="PER110" s="73"/>
      <c r="PES110" s="74"/>
      <c r="PET110" s="74"/>
      <c r="PEU110" s="62"/>
      <c r="PEV110" s="75"/>
      <c r="PEW110" s="76"/>
      <c r="PEX110" s="216"/>
      <c r="PEY110" s="75"/>
      <c r="PEZ110" s="75"/>
      <c r="PFA110" s="204"/>
      <c r="PFB110" s="205"/>
      <c r="PFC110" s="72"/>
      <c r="PFD110" s="70"/>
      <c r="PFE110" s="73"/>
      <c r="PFF110" s="74"/>
      <c r="PFG110" s="74"/>
      <c r="PFH110" s="62"/>
      <c r="PFI110" s="75"/>
      <c r="PFJ110" s="76"/>
      <c r="PFK110" s="216"/>
      <c r="PFL110" s="75"/>
      <c r="PFM110" s="75"/>
      <c r="PFN110" s="204"/>
      <c r="PFO110" s="205"/>
      <c r="PFP110" s="72"/>
      <c r="PFQ110" s="70"/>
      <c r="PFR110" s="73"/>
      <c r="PFS110" s="74"/>
      <c r="PFT110" s="74"/>
      <c r="PFU110" s="62"/>
      <c r="PFV110" s="75"/>
      <c r="PFW110" s="76"/>
      <c r="PFX110" s="216"/>
      <c r="PFY110" s="75"/>
      <c r="PFZ110" s="75"/>
      <c r="PGA110" s="204"/>
      <c r="PGB110" s="205"/>
      <c r="PGC110" s="72"/>
      <c r="PGD110" s="70"/>
      <c r="PGE110" s="73"/>
      <c r="PGF110" s="74"/>
      <c r="PGG110" s="74"/>
      <c r="PGH110" s="62"/>
      <c r="PGI110" s="75"/>
      <c r="PGJ110" s="76"/>
      <c r="PGK110" s="216"/>
      <c r="PGL110" s="75"/>
      <c r="PGM110" s="75"/>
      <c r="PGN110" s="204"/>
      <c r="PGO110" s="205"/>
      <c r="PGP110" s="72"/>
      <c r="PGQ110" s="70"/>
      <c r="PGR110" s="73"/>
      <c r="PGS110" s="74"/>
      <c r="PGT110" s="74"/>
      <c r="PGU110" s="62"/>
      <c r="PGV110" s="75"/>
      <c r="PGW110" s="76"/>
      <c r="PGX110" s="216"/>
      <c r="PGY110" s="75"/>
      <c r="PGZ110" s="75"/>
      <c r="PHA110" s="204"/>
      <c r="PHB110" s="205"/>
      <c r="PHC110" s="72"/>
      <c r="PHD110" s="70"/>
      <c r="PHE110" s="73"/>
      <c r="PHF110" s="74"/>
      <c r="PHG110" s="74"/>
      <c r="PHH110" s="62"/>
      <c r="PHI110" s="75"/>
      <c r="PHJ110" s="76"/>
      <c r="PHK110" s="216"/>
      <c r="PHL110" s="75"/>
      <c r="PHM110" s="75"/>
      <c r="PHN110" s="204"/>
      <c r="PHO110" s="205"/>
      <c r="PHP110" s="72"/>
      <c r="PHQ110" s="70"/>
      <c r="PHR110" s="73"/>
      <c r="PHS110" s="74"/>
      <c r="PHT110" s="74"/>
      <c r="PHU110" s="62"/>
      <c r="PHV110" s="75"/>
      <c r="PHW110" s="76"/>
      <c r="PHX110" s="216"/>
      <c r="PHY110" s="75"/>
      <c r="PHZ110" s="75"/>
      <c r="PIA110" s="204"/>
      <c r="PIB110" s="205"/>
      <c r="PIC110" s="72"/>
      <c r="PID110" s="70"/>
      <c r="PIE110" s="73"/>
      <c r="PIF110" s="74"/>
      <c r="PIG110" s="74"/>
      <c r="PIH110" s="62"/>
      <c r="PII110" s="75"/>
      <c r="PIJ110" s="76"/>
      <c r="PIK110" s="216"/>
      <c r="PIL110" s="75"/>
      <c r="PIM110" s="75"/>
      <c r="PIN110" s="204"/>
      <c r="PIO110" s="205"/>
      <c r="PIP110" s="72"/>
      <c r="PIQ110" s="70"/>
      <c r="PIR110" s="73"/>
      <c r="PIS110" s="74"/>
      <c r="PIT110" s="74"/>
      <c r="PIU110" s="62"/>
      <c r="PIV110" s="75"/>
      <c r="PIW110" s="76"/>
      <c r="PIX110" s="216"/>
      <c r="PIY110" s="75"/>
      <c r="PIZ110" s="75"/>
      <c r="PJA110" s="204"/>
      <c r="PJB110" s="205"/>
      <c r="PJC110" s="72"/>
      <c r="PJD110" s="70"/>
      <c r="PJE110" s="73"/>
      <c r="PJF110" s="74"/>
      <c r="PJG110" s="74"/>
      <c r="PJH110" s="62"/>
      <c r="PJI110" s="75"/>
      <c r="PJJ110" s="76"/>
      <c r="PJK110" s="216"/>
      <c r="PJL110" s="75"/>
      <c r="PJM110" s="75"/>
      <c r="PJN110" s="204"/>
      <c r="PJO110" s="205"/>
      <c r="PJP110" s="72"/>
      <c r="PJQ110" s="70"/>
      <c r="PJR110" s="73"/>
      <c r="PJS110" s="74"/>
      <c r="PJT110" s="74"/>
      <c r="PJU110" s="62"/>
      <c r="PJV110" s="75"/>
      <c r="PJW110" s="76"/>
      <c r="PJX110" s="216"/>
      <c r="PJY110" s="75"/>
      <c r="PJZ110" s="75"/>
      <c r="PKA110" s="204"/>
      <c r="PKB110" s="205"/>
      <c r="PKC110" s="72"/>
      <c r="PKD110" s="70"/>
      <c r="PKE110" s="73"/>
      <c r="PKF110" s="74"/>
      <c r="PKG110" s="74"/>
      <c r="PKH110" s="62"/>
      <c r="PKI110" s="75"/>
      <c r="PKJ110" s="76"/>
      <c r="PKK110" s="216"/>
      <c r="PKL110" s="75"/>
      <c r="PKM110" s="75"/>
      <c r="PKN110" s="204"/>
      <c r="PKO110" s="205"/>
      <c r="PKP110" s="72"/>
      <c r="PKQ110" s="70"/>
      <c r="PKR110" s="73"/>
      <c r="PKS110" s="74"/>
      <c r="PKT110" s="74"/>
      <c r="PKU110" s="62"/>
      <c r="PKV110" s="75"/>
      <c r="PKW110" s="76"/>
      <c r="PKX110" s="216"/>
      <c r="PKY110" s="75"/>
      <c r="PKZ110" s="75"/>
      <c r="PLA110" s="204"/>
      <c r="PLB110" s="205"/>
      <c r="PLC110" s="72"/>
      <c r="PLD110" s="70"/>
      <c r="PLE110" s="73"/>
      <c r="PLF110" s="74"/>
      <c r="PLG110" s="74"/>
      <c r="PLH110" s="62"/>
      <c r="PLI110" s="75"/>
      <c r="PLJ110" s="76"/>
      <c r="PLK110" s="216"/>
      <c r="PLL110" s="75"/>
      <c r="PLM110" s="75"/>
      <c r="PLN110" s="204"/>
      <c r="PLO110" s="205"/>
      <c r="PLP110" s="72"/>
      <c r="PLQ110" s="70"/>
      <c r="PLR110" s="73"/>
      <c r="PLS110" s="74"/>
      <c r="PLT110" s="74"/>
      <c r="PLU110" s="62"/>
      <c r="PLV110" s="75"/>
      <c r="PLW110" s="76"/>
      <c r="PLX110" s="216"/>
      <c r="PLY110" s="75"/>
      <c r="PLZ110" s="75"/>
      <c r="PMA110" s="204"/>
      <c r="PMB110" s="205"/>
      <c r="PMC110" s="72"/>
      <c r="PMD110" s="70"/>
      <c r="PME110" s="73"/>
      <c r="PMF110" s="74"/>
      <c r="PMG110" s="74"/>
      <c r="PMH110" s="62"/>
      <c r="PMI110" s="75"/>
      <c r="PMJ110" s="76"/>
      <c r="PMK110" s="216"/>
      <c r="PML110" s="75"/>
      <c r="PMM110" s="75"/>
      <c r="PMN110" s="204"/>
      <c r="PMO110" s="205"/>
      <c r="PMP110" s="72"/>
      <c r="PMQ110" s="70"/>
      <c r="PMR110" s="73"/>
      <c r="PMS110" s="74"/>
      <c r="PMT110" s="74"/>
      <c r="PMU110" s="62"/>
      <c r="PMV110" s="75"/>
      <c r="PMW110" s="76"/>
      <c r="PMX110" s="216"/>
      <c r="PMY110" s="75"/>
      <c r="PMZ110" s="75"/>
      <c r="PNA110" s="204"/>
      <c r="PNB110" s="205"/>
      <c r="PNC110" s="72"/>
      <c r="PND110" s="70"/>
      <c r="PNE110" s="73"/>
      <c r="PNF110" s="74"/>
      <c r="PNG110" s="74"/>
      <c r="PNH110" s="62"/>
      <c r="PNI110" s="75"/>
      <c r="PNJ110" s="76"/>
      <c r="PNK110" s="216"/>
      <c r="PNL110" s="75"/>
      <c r="PNM110" s="75"/>
      <c r="PNN110" s="204"/>
      <c r="PNO110" s="205"/>
      <c r="PNP110" s="72"/>
      <c r="PNQ110" s="70"/>
      <c r="PNR110" s="73"/>
      <c r="PNS110" s="74"/>
      <c r="PNT110" s="74"/>
      <c r="PNU110" s="62"/>
      <c r="PNV110" s="75"/>
      <c r="PNW110" s="76"/>
      <c r="PNX110" s="216"/>
      <c r="PNY110" s="75"/>
      <c r="PNZ110" s="75"/>
      <c r="POA110" s="204"/>
      <c r="POB110" s="205"/>
      <c r="POC110" s="72"/>
      <c r="POD110" s="70"/>
      <c r="POE110" s="73"/>
      <c r="POF110" s="74"/>
      <c r="POG110" s="74"/>
      <c r="POH110" s="62"/>
      <c r="POI110" s="75"/>
      <c r="POJ110" s="76"/>
      <c r="POK110" s="216"/>
      <c r="POL110" s="75"/>
      <c r="POM110" s="75"/>
      <c r="PON110" s="204"/>
      <c r="POO110" s="205"/>
      <c r="POP110" s="72"/>
      <c r="POQ110" s="70"/>
      <c r="POR110" s="73"/>
      <c r="POS110" s="74"/>
      <c r="POT110" s="74"/>
      <c r="POU110" s="62"/>
      <c r="POV110" s="75"/>
      <c r="POW110" s="76"/>
      <c r="POX110" s="216"/>
      <c r="POY110" s="75"/>
      <c r="POZ110" s="75"/>
      <c r="PPA110" s="204"/>
      <c r="PPB110" s="205"/>
      <c r="PPC110" s="72"/>
      <c r="PPD110" s="70"/>
      <c r="PPE110" s="73"/>
      <c r="PPF110" s="74"/>
      <c r="PPG110" s="74"/>
      <c r="PPH110" s="62"/>
      <c r="PPI110" s="75"/>
      <c r="PPJ110" s="76"/>
      <c r="PPK110" s="216"/>
      <c r="PPL110" s="75"/>
      <c r="PPM110" s="75"/>
      <c r="PPN110" s="204"/>
      <c r="PPO110" s="205"/>
      <c r="PPP110" s="72"/>
      <c r="PPQ110" s="70"/>
      <c r="PPR110" s="73"/>
      <c r="PPS110" s="74"/>
      <c r="PPT110" s="74"/>
      <c r="PPU110" s="62"/>
      <c r="PPV110" s="75"/>
      <c r="PPW110" s="76"/>
      <c r="PPX110" s="216"/>
      <c r="PPY110" s="75"/>
      <c r="PPZ110" s="75"/>
      <c r="PQA110" s="204"/>
      <c r="PQB110" s="205"/>
      <c r="PQC110" s="72"/>
      <c r="PQD110" s="70"/>
      <c r="PQE110" s="73"/>
      <c r="PQF110" s="74"/>
      <c r="PQG110" s="74"/>
      <c r="PQH110" s="62"/>
      <c r="PQI110" s="75"/>
      <c r="PQJ110" s="76"/>
      <c r="PQK110" s="216"/>
      <c r="PQL110" s="75"/>
      <c r="PQM110" s="75"/>
      <c r="PQN110" s="204"/>
      <c r="PQO110" s="205"/>
      <c r="PQP110" s="72"/>
      <c r="PQQ110" s="70"/>
      <c r="PQR110" s="73"/>
      <c r="PQS110" s="74"/>
      <c r="PQT110" s="74"/>
      <c r="PQU110" s="62"/>
      <c r="PQV110" s="75"/>
      <c r="PQW110" s="76"/>
      <c r="PQX110" s="216"/>
      <c r="PQY110" s="75"/>
      <c r="PQZ110" s="75"/>
      <c r="PRA110" s="204"/>
      <c r="PRB110" s="205"/>
      <c r="PRC110" s="72"/>
      <c r="PRD110" s="70"/>
      <c r="PRE110" s="73"/>
      <c r="PRF110" s="74"/>
      <c r="PRG110" s="74"/>
      <c r="PRH110" s="62"/>
      <c r="PRI110" s="75"/>
      <c r="PRJ110" s="76"/>
      <c r="PRK110" s="216"/>
      <c r="PRL110" s="75"/>
      <c r="PRM110" s="75"/>
      <c r="PRN110" s="204"/>
      <c r="PRO110" s="205"/>
      <c r="PRP110" s="72"/>
      <c r="PRQ110" s="70"/>
      <c r="PRR110" s="73"/>
      <c r="PRS110" s="74"/>
      <c r="PRT110" s="74"/>
      <c r="PRU110" s="62"/>
      <c r="PRV110" s="75"/>
      <c r="PRW110" s="76"/>
      <c r="PRX110" s="216"/>
      <c r="PRY110" s="75"/>
      <c r="PRZ110" s="75"/>
      <c r="PSA110" s="204"/>
      <c r="PSB110" s="205"/>
      <c r="PSC110" s="72"/>
      <c r="PSD110" s="70"/>
      <c r="PSE110" s="73"/>
      <c r="PSF110" s="74"/>
      <c r="PSG110" s="74"/>
      <c r="PSH110" s="62"/>
      <c r="PSI110" s="75"/>
      <c r="PSJ110" s="76"/>
      <c r="PSK110" s="216"/>
      <c r="PSL110" s="75"/>
      <c r="PSM110" s="75"/>
      <c r="PSN110" s="204"/>
      <c r="PSO110" s="205"/>
      <c r="PSP110" s="72"/>
      <c r="PSQ110" s="70"/>
      <c r="PSR110" s="73"/>
      <c r="PSS110" s="74"/>
      <c r="PST110" s="74"/>
      <c r="PSU110" s="62"/>
      <c r="PSV110" s="75"/>
      <c r="PSW110" s="76"/>
      <c r="PSX110" s="216"/>
      <c r="PSY110" s="75"/>
      <c r="PSZ110" s="75"/>
      <c r="PTA110" s="204"/>
      <c r="PTB110" s="205"/>
      <c r="PTC110" s="72"/>
      <c r="PTD110" s="70"/>
      <c r="PTE110" s="73"/>
      <c r="PTF110" s="74"/>
      <c r="PTG110" s="74"/>
      <c r="PTH110" s="62"/>
      <c r="PTI110" s="75"/>
      <c r="PTJ110" s="76"/>
      <c r="PTK110" s="216"/>
      <c r="PTL110" s="75"/>
      <c r="PTM110" s="75"/>
      <c r="PTN110" s="204"/>
      <c r="PTO110" s="205"/>
      <c r="PTP110" s="72"/>
      <c r="PTQ110" s="70"/>
      <c r="PTR110" s="73"/>
      <c r="PTS110" s="74"/>
      <c r="PTT110" s="74"/>
      <c r="PTU110" s="62"/>
      <c r="PTV110" s="75"/>
      <c r="PTW110" s="76"/>
      <c r="PTX110" s="216"/>
      <c r="PTY110" s="75"/>
      <c r="PTZ110" s="75"/>
      <c r="PUA110" s="204"/>
      <c r="PUB110" s="205"/>
      <c r="PUC110" s="72"/>
      <c r="PUD110" s="70"/>
      <c r="PUE110" s="73"/>
      <c r="PUF110" s="74"/>
      <c r="PUG110" s="74"/>
      <c r="PUH110" s="62"/>
      <c r="PUI110" s="75"/>
      <c r="PUJ110" s="76"/>
      <c r="PUK110" s="216"/>
      <c r="PUL110" s="75"/>
      <c r="PUM110" s="75"/>
      <c r="PUN110" s="204"/>
      <c r="PUO110" s="205"/>
      <c r="PUP110" s="72"/>
      <c r="PUQ110" s="70"/>
      <c r="PUR110" s="73"/>
      <c r="PUS110" s="74"/>
      <c r="PUT110" s="74"/>
      <c r="PUU110" s="62"/>
      <c r="PUV110" s="75"/>
      <c r="PUW110" s="76"/>
      <c r="PUX110" s="216"/>
      <c r="PUY110" s="75"/>
      <c r="PUZ110" s="75"/>
      <c r="PVA110" s="204"/>
      <c r="PVB110" s="205"/>
      <c r="PVC110" s="72"/>
      <c r="PVD110" s="70"/>
      <c r="PVE110" s="73"/>
      <c r="PVF110" s="74"/>
      <c r="PVG110" s="74"/>
      <c r="PVH110" s="62"/>
      <c r="PVI110" s="75"/>
      <c r="PVJ110" s="76"/>
      <c r="PVK110" s="216"/>
      <c r="PVL110" s="75"/>
      <c r="PVM110" s="75"/>
      <c r="PVN110" s="204"/>
      <c r="PVO110" s="205"/>
      <c r="PVP110" s="72"/>
      <c r="PVQ110" s="70"/>
      <c r="PVR110" s="73"/>
      <c r="PVS110" s="74"/>
      <c r="PVT110" s="74"/>
      <c r="PVU110" s="62"/>
      <c r="PVV110" s="75"/>
      <c r="PVW110" s="76"/>
      <c r="PVX110" s="216"/>
      <c r="PVY110" s="75"/>
      <c r="PVZ110" s="75"/>
      <c r="PWA110" s="204"/>
      <c r="PWB110" s="205"/>
      <c r="PWC110" s="72"/>
      <c r="PWD110" s="70"/>
      <c r="PWE110" s="73"/>
      <c r="PWF110" s="74"/>
      <c r="PWG110" s="74"/>
      <c r="PWH110" s="62"/>
      <c r="PWI110" s="75"/>
      <c r="PWJ110" s="76"/>
      <c r="PWK110" s="216"/>
      <c r="PWL110" s="75"/>
      <c r="PWM110" s="75"/>
      <c r="PWN110" s="204"/>
      <c r="PWO110" s="205"/>
      <c r="PWP110" s="72"/>
      <c r="PWQ110" s="70"/>
      <c r="PWR110" s="73"/>
      <c r="PWS110" s="74"/>
      <c r="PWT110" s="74"/>
      <c r="PWU110" s="62"/>
      <c r="PWV110" s="75"/>
      <c r="PWW110" s="76"/>
      <c r="PWX110" s="216"/>
      <c r="PWY110" s="75"/>
      <c r="PWZ110" s="75"/>
      <c r="PXA110" s="204"/>
      <c r="PXB110" s="205"/>
      <c r="PXC110" s="72"/>
      <c r="PXD110" s="70"/>
      <c r="PXE110" s="73"/>
      <c r="PXF110" s="74"/>
      <c r="PXG110" s="74"/>
      <c r="PXH110" s="62"/>
      <c r="PXI110" s="75"/>
      <c r="PXJ110" s="76"/>
      <c r="PXK110" s="216"/>
      <c r="PXL110" s="75"/>
      <c r="PXM110" s="75"/>
      <c r="PXN110" s="204"/>
      <c r="PXO110" s="205"/>
      <c r="PXP110" s="72"/>
      <c r="PXQ110" s="70"/>
      <c r="PXR110" s="73"/>
      <c r="PXS110" s="74"/>
      <c r="PXT110" s="74"/>
      <c r="PXU110" s="62"/>
      <c r="PXV110" s="75"/>
      <c r="PXW110" s="76"/>
      <c r="PXX110" s="216"/>
      <c r="PXY110" s="75"/>
      <c r="PXZ110" s="75"/>
      <c r="PYA110" s="204"/>
      <c r="PYB110" s="205"/>
      <c r="PYC110" s="72"/>
      <c r="PYD110" s="70"/>
      <c r="PYE110" s="73"/>
      <c r="PYF110" s="74"/>
      <c r="PYG110" s="74"/>
      <c r="PYH110" s="62"/>
      <c r="PYI110" s="75"/>
      <c r="PYJ110" s="76"/>
      <c r="PYK110" s="216"/>
      <c r="PYL110" s="75"/>
      <c r="PYM110" s="75"/>
      <c r="PYN110" s="204"/>
      <c r="PYO110" s="205"/>
      <c r="PYP110" s="72"/>
      <c r="PYQ110" s="70"/>
      <c r="PYR110" s="73"/>
      <c r="PYS110" s="74"/>
      <c r="PYT110" s="74"/>
      <c r="PYU110" s="62"/>
      <c r="PYV110" s="75"/>
      <c r="PYW110" s="76"/>
      <c r="PYX110" s="216"/>
      <c r="PYY110" s="75"/>
      <c r="PYZ110" s="75"/>
      <c r="PZA110" s="204"/>
      <c r="PZB110" s="205"/>
      <c r="PZC110" s="72"/>
      <c r="PZD110" s="70"/>
      <c r="PZE110" s="73"/>
      <c r="PZF110" s="74"/>
      <c r="PZG110" s="74"/>
      <c r="PZH110" s="62"/>
      <c r="PZI110" s="75"/>
      <c r="PZJ110" s="76"/>
      <c r="PZK110" s="216"/>
      <c r="PZL110" s="75"/>
      <c r="PZM110" s="75"/>
      <c r="PZN110" s="204"/>
      <c r="PZO110" s="205"/>
      <c r="PZP110" s="72"/>
      <c r="PZQ110" s="70"/>
      <c r="PZR110" s="73"/>
      <c r="PZS110" s="74"/>
      <c r="PZT110" s="74"/>
      <c r="PZU110" s="62"/>
      <c r="PZV110" s="75"/>
      <c r="PZW110" s="76"/>
      <c r="PZX110" s="216"/>
      <c r="PZY110" s="75"/>
      <c r="PZZ110" s="75"/>
      <c r="QAA110" s="204"/>
      <c r="QAB110" s="205"/>
      <c r="QAC110" s="72"/>
      <c r="QAD110" s="70"/>
      <c r="QAE110" s="73"/>
      <c r="QAF110" s="74"/>
      <c r="QAG110" s="74"/>
      <c r="QAH110" s="62"/>
      <c r="QAI110" s="75"/>
      <c r="QAJ110" s="76"/>
      <c r="QAK110" s="216"/>
      <c r="QAL110" s="75"/>
      <c r="QAM110" s="75"/>
      <c r="QAN110" s="204"/>
      <c r="QAO110" s="205"/>
      <c r="QAP110" s="72"/>
      <c r="QAQ110" s="70"/>
      <c r="QAR110" s="73"/>
      <c r="QAS110" s="74"/>
      <c r="QAT110" s="74"/>
      <c r="QAU110" s="62"/>
      <c r="QAV110" s="75"/>
      <c r="QAW110" s="76"/>
      <c r="QAX110" s="216"/>
      <c r="QAY110" s="75"/>
      <c r="QAZ110" s="75"/>
      <c r="QBA110" s="204"/>
      <c r="QBB110" s="205"/>
      <c r="QBC110" s="72"/>
      <c r="QBD110" s="70"/>
      <c r="QBE110" s="73"/>
      <c r="QBF110" s="74"/>
      <c r="QBG110" s="74"/>
      <c r="QBH110" s="62"/>
      <c r="QBI110" s="75"/>
      <c r="QBJ110" s="76"/>
      <c r="QBK110" s="216"/>
      <c r="QBL110" s="75"/>
      <c r="QBM110" s="75"/>
      <c r="QBN110" s="204"/>
      <c r="QBO110" s="205"/>
      <c r="QBP110" s="72"/>
      <c r="QBQ110" s="70"/>
      <c r="QBR110" s="73"/>
      <c r="QBS110" s="74"/>
      <c r="QBT110" s="74"/>
      <c r="QBU110" s="62"/>
      <c r="QBV110" s="75"/>
      <c r="QBW110" s="76"/>
      <c r="QBX110" s="216"/>
      <c r="QBY110" s="75"/>
      <c r="QBZ110" s="75"/>
      <c r="QCA110" s="204"/>
      <c r="QCB110" s="205"/>
      <c r="QCC110" s="72"/>
      <c r="QCD110" s="70"/>
      <c r="QCE110" s="73"/>
      <c r="QCF110" s="74"/>
      <c r="QCG110" s="74"/>
      <c r="QCH110" s="62"/>
      <c r="QCI110" s="75"/>
      <c r="QCJ110" s="76"/>
      <c r="QCK110" s="216"/>
      <c r="QCL110" s="75"/>
      <c r="QCM110" s="75"/>
      <c r="QCN110" s="204"/>
      <c r="QCO110" s="205"/>
      <c r="QCP110" s="72"/>
      <c r="QCQ110" s="70"/>
      <c r="QCR110" s="73"/>
      <c r="QCS110" s="74"/>
      <c r="QCT110" s="74"/>
      <c r="QCU110" s="62"/>
      <c r="QCV110" s="75"/>
      <c r="QCW110" s="76"/>
      <c r="QCX110" s="216"/>
      <c r="QCY110" s="75"/>
      <c r="QCZ110" s="75"/>
      <c r="QDA110" s="204"/>
      <c r="QDB110" s="205"/>
      <c r="QDC110" s="72"/>
      <c r="QDD110" s="70"/>
      <c r="QDE110" s="73"/>
      <c r="QDF110" s="74"/>
      <c r="QDG110" s="74"/>
      <c r="QDH110" s="62"/>
      <c r="QDI110" s="75"/>
      <c r="QDJ110" s="76"/>
      <c r="QDK110" s="216"/>
      <c r="QDL110" s="75"/>
      <c r="QDM110" s="75"/>
      <c r="QDN110" s="204"/>
      <c r="QDO110" s="205"/>
      <c r="QDP110" s="72"/>
      <c r="QDQ110" s="70"/>
      <c r="QDR110" s="73"/>
      <c r="QDS110" s="74"/>
      <c r="QDT110" s="74"/>
      <c r="QDU110" s="62"/>
      <c r="QDV110" s="75"/>
      <c r="QDW110" s="76"/>
      <c r="QDX110" s="216"/>
      <c r="QDY110" s="75"/>
      <c r="QDZ110" s="75"/>
      <c r="QEA110" s="204"/>
      <c r="QEB110" s="205"/>
      <c r="QEC110" s="72"/>
      <c r="QED110" s="70"/>
      <c r="QEE110" s="73"/>
      <c r="QEF110" s="74"/>
      <c r="QEG110" s="74"/>
      <c r="QEH110" s="62"/>
      <c r="QEI110" s="75"/>
      <c r="QEJ110" s="76"/>
      <c r="QEK110" s="216"/>
      <c r="QEL110" s="75"/>
      <c r="QEM110" s="75"/>
      <c r="QEN110" s="204"/>
      <c r="QEO110" s="205"/>
      <c r="QEP110" s="72"/>
      <c r="QEQ110" s="70"/>
      <c r="QER110" s="73"/>
      <c r="QES110" s="74"/>
      <c r="QET110" s="74"/>
      <c r="QEU110" s="62"/>
      <c r="QEV110" s="75"/>
      <c r="QEW110" s="76"/>
      <c r="QEX110" s="216"/>
      <c r="QEY110" s="75"/>
      <c r="QEZ110" s="75"/>
      <c r="QFA110" s="204"/>
      <c r="QFB110" s="205"/>
      <c r="QFC110" s="72"/>
      <c r="QFD110" s="70"/>
      <c r="QFE110" s="73"/>
      <c r="QFF110" s="74"/>
      <c r="QFG110" s="74"/>
      <c r="QFH110" s="62"/>
      <c r="QFI110" s="75"/>
      <c r="QFJ110" s="76"/>
      <c r="QFK110" s="216"/>
      <c r="QFL110" s="75"/>
      <c r="QFM110" s="75"/>
      <c r="QFN110" s="204"/>
      <c r="QFO110" s="205"/>
      <c r="QFP110" s="72"/>
      <c r="QFQ110" s="70"/>
      <c r="QFR110" s="73"/>
      <c r="QFS110" s="74"/>
      <c r="QFT110" s="74"/>
      <c r="QFU110" s="62"/>
      <c r="QFV110" s="75"/>
      <c r="QFW110" s="76"/>
      <c r="QFX110" s="216"/>
      <c r="QFY110" s="75"/>
      <c r="QFZ110" s="75"/>
      <c r="QGA110" s="204"/>
      <c r="QGB110" s="205"/>
      <c r="QGC110" s="72"/>
      <c r="QGD110" s="70"/>
      <c r="QGE110" s="73"/>
      <c r="QGF110" s="74"/>
      <c r="QGG110" s="74"/>
      <c r="QGH110" s="62"/>
      <c r="QGI110" s="75"/>
      <c r="QGJ110" s="76"/>
      <c r="QGK110" s="216"/>
      <c r="QGL110" s="75"/>
      <c r="QGM110" s="75"/>
      <c r="QGN110" s="204"/>
      <c r="QGO110" s="205"/>
      <c r="QGP110" s="72"/>
      <c r="QGQ110" s="70"/>
      <c r="QGR110" s="73"/>
      <c r="QGS110" s="74"/>
      <c r="QGT110" s="74"/>
      <c r="QGU110" s="62"/>
      <c r="QGV110" s="75"/>
      <c r="QGW110" s="76"/>
      <c r="QGX110" s="216"/>
      <c r="QGY110" s="75"/>
      <c r="QGZ110" s="75"/>
      <c r="QHA110" s="204"/>
      <c r="QHB110" s="205"/>
      <c r="QHC110" s="72"/>
      <c r="QHD110" s="70"/>
      <c r="QHE110" s="73"/>
      <c r="QHF110" s="74"/>
      <c r="QHG110" s="74"/>
      <c r="QHH110" s="62"/>
      <c r="QHI110" s="75"/>
      <c r="QHJ110" s="76"/>
      <c r="QHK110" s="216"/>
      <c r="QHL110" s="75"/>
      <c r="QHM110" s="75"/>
      <c r="QHN110" s="204"/>
      <c r="QHO110" s="205"/>
      <c r="QHP110" s="72"/>
      <c r="QHQ110" s="70"/>
      <c r="QHR110" s="73"/>
      <c r="QHS110" s="74"/>
      <c r="QHT110" s="74"/>
      <c r="QHU110" s="62"/>
      <c r="QHV110" s="75"/>
      <c r="QHW110" s="76"/>
      <c r="QHX110" s="216"/>
      <c r="QHY110" s="75"/>
      <c r="QHZ110" s="75"/>
      <c r="QIA110" s="204"/>
      <c r="QIB110" s="205"/>
      <c r="QIC110" s="72"/>
      <c r="QID110" s="70"/>
      <c r="QIE110" s="73"/>
      <c r="QIF110" s="74"/>
      <c r="QIG110" s="74"/>
      <c r="QIH110" s="62"/>
      <c r="QII110" s="75"/>
      <c r="QIJ110" s="76"/>
      <c r="QIK110" s="216"/>
      <c r="QIL110" s="75"/>
      <c r="QIM110" s="75"/>
      <c r="QIN110" s="204"/>
      <c r="QIO110" s="205"/>
      <c r="QIP110" s="72"/>
      <c r="QIQ110" s="70"/>
      <c r="QIR110" s="73"/>
      <c r="QIS110" s="74"/>
      <c r="QIT110" s="74"/>
      <c r="QIU110" s="62"/>
      <c r="QIV110" s="75"/>
      <c r="QIW110" s="76"/>
      <c r="QIX110" s="216"/>
      <c r="QIY110" s="75"/>
      <c r="QIZ110" s="75"/>
      <c r="QJA110" s="204"/>
      <c r="QJB110" s="205"/>
      <c r="QJC110" s="72"/>
      <c r="QJD110" s="70"/>
      <c r="QJE110" s="73"/>
      <c r="QJF110" s="74"/>
      <c r="QJG110" s="74"/>
      <c r="QJH110" s="62"/>
      <c r="QJI110" s="75"/>
      <c r="QJJ110" s="76"/>
      <c r="QJK110" s="216"/>
      <c r="QJL110" s="75"/>
      <c r="QJM110" s="75"/>
      <c r="QJN110" s="204"/>
      <c r="QJO110" s="205"/>
      <c r="QJP110" s="72"/>
      <c r="QJQ110" s="70"/>
      <c r="QJR110" s="73"/>
      <c r="QJS110" s="74"/>
      <c r="QJT110" s="74"/>
      <c r="QJU110" s="62"/>
      <c r="QJV110" s="75"/>
      <c r="QJW110" s="76"/>
      <c r="QJX110" s="216"/>
      <c r="QJY110" s="75"/>
      <c r="QJZ110" s="75"/>
      <c r="QKA110" s="204"/>
      <c r="QKB110" s="205"/>
      <c r="QKC110" s="72"/>
      <c r="QKD110" s="70"/>
      <c r="QKE110" s="73"/>
      <c r="QKF110" s="74"/>
      <c r="QKG110" s="74"/>
      <c r="QKH110" s="62"/>
      <c r="QKI110" s="75"/>
      <c r="QKJ110" s="76"/>
      <c r="QKK110" s="216"/>
      <c r="QKL110" s="75"/>
      <c r="QKM110" s="75"/>
      <c r="QKN110" s="204"/>
      <c r="QKO110" s="205"/>
      <c r="QKP110" s="72"/>
      <c r="QKQ110" s="70"/>
      <c r="QKR110" s="73"/>
      <c r="QKS110" s="74"/>
      <c r="QKT110" s="74"/>
      <c r="QKU110" s="62"/>
      <c r="QKV110" s="75"/>
      <c r="QKW110" s="76"/>
      <c r="QKX110" s="216"/>
      <c r="QKY110" s="75"/>
      <c r="QKZ110" s="75"/>
      <c r="QLA110" s="204"/>
      <c r="QLB110" s="205"/>
      <c r="QLC110" s="72"/>
      <c r="QLD110" s="70"/>
      <c r="QLE110" s="73"/>
      <c r="QLF110" s="74"/>
      <c r="QLG110" s="74"/>
      <c r="QLH110" s="62"/>
      <c r="QLI110" s="75"/>
      <c r="QLJ110" s="76"/>
      <c r="QLK110" s="216"/>
      <c r="QLL110" s="75"/>
      <c r="QLM110" s="75"/>
      <c r="QLN110" s="204"/>
      <c r="QLO110" s="205"/>
      <c r="QLP110" s="72"/>
      <c r="QLQ110" s="70"/>
      <c r="QLR110" s="73"/>
      <c r="QLS110" s="74"/>
      <c r="QLT110" s="74"/>
      <c r="QLU110" s="62"/>
      <c r="QLV110" s="75"/>
      <c r="QLW110" s="76"/>
      <c r="QLX110" s="216"/>
      <c r="QLY110" s="75"/>
      <c r="QLZ110" s="75"/>
      <c r="QMA110" s="204"/>
      <c r="QMB110" s="205"/>
      <c r="QMC110" s="72"/>
      <c r="QMD110" s="70"/>
      <c r="QME110" s="73"/>
      <c r="QMF110" s="74"/>
      <c r="QMG110" s="74"/>
      <c r="QMH110" s="62"/>
      <c r="QMI110" s="75"/>
      <c r="QMJ110" s="76"/>
      <c r="QMK110" s="216"/>
      <c r="QML110" s="75"/>
      <c r="QMM110" s="75"/>
      <c r="QMN110" s="204"/>
      <c r="QMO110" s="205"/>
      <c r="QMP110" s="72"/>
      <c r="QMQ110" s="70"/>
      <c r="QMR110" s="73"/>
      <c r="QMS110" s="74"/>
      <c r="QMT110" s="74"/>
      <c r="QMU110" s="62"/>
      <c r="QMV110" s="75"/>
      <c r="QMW110" s="76"/>
      <c r="QMX110" s="216"/>
      <c r="QMY110" s="75"/>
      <c r="QMZ110" s="75"/>
      <c r="QNA110" s="204"/>
      <c r="QNB110" s="205"/>
      <c r="QNC110" s="72"/>
      <c r="QND110" s="70"/>
      <c r="QNE110" s="73"/>
      <c r="QNF110" s="74"/>
      <c r="QNG110" s="74"/>
      <c r="QNH110" s="62"/>
      <c r="QNI110" s="75"/>
      <c r="QNJ110" s="76"/>
      <c r="QNK110" s="216"/>
      <c r="QNL110" s="75"/>
      <c r="QNM110" s="75"/>
      <c r="QNN110" s="204"/>
      <c r="QNO110" s="205"/>
      <c r="QNP110" s="72"/>
      <c r="QNQ110" s="70"/>
      <c r="QNR110" s="73"/>
      <c r="QNS110" s="74"/>
      <c r="QNT110" s="74"/>
      <c r="QNU110" s="62"/>
      <c r="QNV110" s="75"/>
      <c r="QNW110" s="76"/>
      <c r="QNX110" s="216"/>
      <c r="QNY110" s="75"/>
      <c r="QNZ110" s="75"/>
      <c r="QOA110" s="204"/>
      <c r="QOB110" s="205"/>
      <c r="QOC110" s="72"/>
      <c r="QOD110" s="70"/>
      <c r="QOE110" s="73"/>
      <c r="QOF110" s="74"/>
      <c r="QOG110" s="74"/>
      <c r="QOH110" s="62"/>
      <c r="QOI110" s="75"/>
      <c r="QOJ110" s="76"/>
      <c r="QOK110" s="216"/>
      <c r="QOL110" s="75"/>
      <c r="QOM110" s="75"/>
      <c r="QON110" s="204"/>
      <c r="QOO110" s="205"/>
      <c r="QOP110" s="72"/>
      <c r="QOQ110" s="70"/>
      <c r="QOR110" s="73"/>
      <c r="QOS110" s="74"/>
      <c r="QOT110" s="74"/>
      <c r="QOU110" s="62"/>
      <c r="QOV110" s="75"/>
      <c r="QOW110" s="76"/>
      <c r="QOX110" s="216"/>
      <c r="QOY110" s="75"/>
      <c r="QOZ110" s="75"/>
      <c r="QPA110" s="204"/>
      <c r="QPB110" s="205"/>
      <c r="QPC110" s="72"/>
      <c r="QPD110" s="70"/>
      <c r="QPE110" s="73"/>
      <c r="QPF110" s="74"/>
      <c r="QPG110" s="74"/>
      <c r="QPH110" s="62"/>
      <c r="QPI110" s="75"/>
      <c r="QPJ110" s="76"/>
      <c r="QPK110" s="216"/>
      <c r="QPL110" s="75"/>
      <c r="QPM110" s="75"/>
      <c r="QPN110" s="204"/>
      <c r="QPO110" s="205"/>
      <c r="QPP110" s="72"/>
      <c r="QPQ110" s="70"/>
      <c r="QPR110" s="73"/>
      <c r="QPS110" s="74"/>
      <c r="QPT110" s="74"/>
      <c r="QPU110" s="62"/>
      <c r="QPV110" s="75"/>
      <c r="QPW110" s="76"/>
      <c r="QPX110" s="216"/>
      <c r="QPY110" s="75"/>
      <c r="QPZ110" s="75"/>
      <c r="QQA110" s="204"/>
      <c r="QQB110" s="205"/>
      <c r="QQC110" s="72"/>
      <c r="QQD110" s="70"/>
      <c r="QQE110" s="73"/>
      <c r="QQF110" s="74"/>
      <c r="QQG110" s="74"/>
      <c r="QQH110" s="62"/>
      <c r="QQI110" s="75"/>
      <c r="QQJ110" s="76"/>
      <c r="QQK110" s="216"/>
      <c r="QQL110" s="75"/>
      <c r="QQM110" s="75"/>
      <c r="QQN110" s="204"/>
      <c r="QQO110" s="205"/>
      <c r="QQP110" s="72"/>
      <c r="QQQ110" s="70"/>
      <c r="QQR110" s="73"/>
      <c r="QQS110" s="74"/>
      <c r="QQT110" s="74"/>
      <c r="QQU110" s="62"/>
      <c r="QQV110" s="75"/>
      <c r="QQW110" s="76"/>
      <c r="QQX110" s="216"/>
      <c r="QQY110" s="75"/>
      <c r="QQZ110" s="75"/>
      <c r="QRA110" s="204"/>
      <c r="QRB110" s="205"/>
      <c r="QRC110" s="72"/>
      <c r="QRD110" s="70"/>
      <c r="QRE110" s="73"/>
      <c r="QRF110" s="74"/>
      <c r="QRG110" s="74"/>
      <c r="QRH110" s="62"/>
      <c r="QRI110" s="75"/>
      <c r="QRJ110" s="76"/>
      <c r="QRK110" s="216"/>
      <c r="QRL110" s="75"/>
      <c r="QRM110" s="75"/>
      <c r="QRN110" s="204"/>
      <c r="QRO110" s="205"/>
      <c r="QRP110" s="72"/>
      <c r="QRQ110" s="70"/>
      <c r="QRR110" s="73"/>
      <c r="QRS110" s="74"/>
      <c r="QRT110" s="74"/>
      <c r="QRU110" s="62"/>
      <c r="QRV110" s="75"/>
      <c r="QRW110" s="76"/>
      <c r="QRX110" s="216"/>
      <c r="QRY110" s="75"/>
      <c r="QRZ110" s="75"/>
      <c r="QSA110" s="204"/>
      <c r="QSB110" s="205"/>
      <c r="QSC110" s="72"/>
      <c r="QSD110" s="70"/>
      <c r="QSE110" s="73"/>
      <c r="QSF110" s="74"/>
      <c r="QSG110" s="74"/>
      <c r="QSH110" s="62"/>
      <c r="QSI110" s="75"/>
      <c r="QSJ110" s="76"/>
      <c r="QSK110" s="216"/>
      <c r="QSL110" s="75"/>
      <c r="QSM110" s="75"/>
      <c r="QSN110" s="204"/>
      <c r="QSO110" s="205"/>
      <c r="QSP110" s="72"/>
      <c r="QSQ110" s="70"/>
      <c r="QSR110" s="73"/>
      <c r="QSS110" s="74"/>
      <c r="QST110" s="74"/>
      <c r="QSU110" s="62"/>
      <c r="QSV110" s="75"/>
      <c r="QSW110" s="76"/>
      <c r="QSX110" s="216"/>
      <c r="QSY110" s="75"/>
      <c r="QSZ110" s="75"/>
      <c r="QTA110" s="204"/>
      <c r="QTB110" s="205"/>
      <c r="QTC110" s="72"/>
      <c r="QTD110" s="70"/>
      <c r="QTE110" s="73"/>
      <c r="QTF110" s="74"/>
      <c r="QTG110" s="74"/>
      <c r="QTH110" s="62"/>
      <c r="QTI110" s="75"/>
      <c r="QTJ110" s="76"/>
      <c r="QTK110" s="216"/>
      <c r="QTL110" s="75"/>
      <c r="QTM110" s="75"/>
      <c r="QTN110" s="204"/>
      <c r="QTO110" s="205"/>
      <c r="QTP110" s="72"/>
      <c r="QTQ110" s="70"/>
      <c r="QTR110" s="73"/>
      <c r="QTS110" s="74"/>
      <c r="QTT110" s="74"/>
      <c r="QTU110" s="62"/>
      <c r="QTV110" s="75"/>
      <c r="QTW110" s="76"/>
      <c r="QTX110" s="216"/>
      <c r="QTY110" s="75"/>
      <c r="QTZ110" s="75"/>
      <c r="QUA110" s="204"/>
      <c r="QUB110" s="205"/>
      <c r="QUC110" s="72"/>
      <c r="QUD110" s="70"/>
      <c r="QUE110" s="73"/>
      <c r="QUF110" s="74"/>
      <c r="QUG110" s="74"/>
      <c r="QUH110" s="62"/>
      <c r="QUI110" s="75"/>
      <c r="QUJ110" s="76"/>
      <c r="QUK110" s="216"/>
      <c r="QUL110" s="75"/>
      <c r="QUM110" s="75"/>
      <c r="QUN110" s="204"/>
      <c r="QUO110" s="205"/>
      <c r="QUP110" s="72"/>
      <c r="QUQ110" s="70"/>
      <c r="QUR110" s="73"/>
      <c r="QUS110" s="74"/>
      <c r="QUT110" s="74"/>
      <c r="QUU110" s="62"/>
      <c r="QUV110" s="75"/>
      <c r="QUW110" s="76"/>
      <c r="QUX110" s="216"/>
      <c r="QUY110" s="75"/>
      <c r="QUZ110" s="75"/>
      <c r="QVA110" s="204"/>
      <c r="QVB110" s="205"/>
      <c r="QVC110" s="72"/>
      <c r="QVD110" s="70"/>
      <c r="QVE110" s="73"/>
      <c r="QVF110" s="74"/>
      <c r="QVG110" s="74"/>
      <c r="QVH110" s="62"/>
      <c r="QVI110" s="75"/>
      <c r="QVJ110" s="76"/>
      <c r="QVK110" s="216"/>
      <c r="QVL110" s="75"/>
      <c r="QVM110" s="75"/>
      <c r="QVN110" s="204"/>
      <c r="QVO110" s="205"/>
      <c r="QVP110" s="72"/>
      <c r="QVQ110" s="70"/>
      <c r="QVR110" s="73"/>
      <c r="QVS110" s="74"/>
      <c r="QVT110" s="74"/>
      <c r="QVU110" s="62"/>
      <c r="QVV110" s="75"/>
      <c r="QVW110" s="76"/>
      <c r="QVX110" s="216"/>
      <c r="QVY110" s="75"/>
      <c r="QVZ110" s="75"/>
      <c r="QWA110" s="204"/>
      <c r="QWB110" s="205"/>
      <c r="QWC110" s="72"/>
      <c r="QWD110" s="70"/>
      <c r="QWE110" s="73"/>
      <c r="QWF110" s="74"/>
      <c r="QWG110" s="74"/>
      <c r="QWH110" s="62"/>
      <c r="QWI110" s="75"/>
      <c r="QWJ110" s="76"/>
      <c r="QWK110" s="216"/>
      <c r="QWL110" s="75"/>
      <c r="QWM110" s="75"/>
      <c r="QWN110" s="204"/>
      <c r="QWO110" s="205"/>
      <c r="QWP110" s="72"/>
      <c r="QWQ110" s="70"/>
      <c r="QWR110" s="73"/>
      <c r="QWS110" s="74"/>
      <c r="QWT110" s="74"/>
      <c r="QWU110" s="62"/>
      <c r="QWV110" s="75"/>
      <c r="QWW110" s="76"/>
      <c r="QWX110" s="216"/>
      <c r="QWY110" s="75"/>
      <c r="QWZ110" s="75"/>
      <c r="QXA110" s="204"/>
      <c r="QXB110" s="205"/>
      <c r="QXC110" s="72"/>
      <c r="QXD110" s="70"/>
      <c r="QXE110" s="73"/>
      <c r="QXF110" s="74"/>
      <c r="QXG110" s="74"/>
      <c r="QXH110" s="62"/>
      <c r="QXI110" s="75"/>
      <c r="QXJ110" s="76"/>
      <c r="QXK110" s="216"/>
      <c r="QXL110" s="75"/>
      <c r="QXM110" s="75"/>
      <c r="QXN110" s="204"/>
      <c r="QXO110" s="205"/>
      <c r="QXP110" s="72"/>
      <c r="QXQ110" s="70"/>
      <c r="QXR110" s="73"/>
      <c r="QXS110" s="74"/>
      <c r="QXT110" s="74"/>
      <c r="QXU110" s="62"/>
      <c r="QXV110" s="75"/>
      <c r="QXW110" s="76"/>
      <c r="QXX110" s="216"/>
      <c r="QXY110" s="75"/>
      <c r="QXZ110" s="75"/>
      <c r="QYA110" s="204"/>
      <c r="QYB110" s="205"/>
      <c r="QYC110" s="72"/>
      <c r="QYD110" s="70"/>
      <c r="QYE110" s="73"/>
      <c r="QYF110" s="74"/>
      <c r="QYG110" s="74"/>
      <c r="QYH110" s="62"/>
      <c r="QYI110" s="75"/>
      <c r="QYJ110" s="76"/>
      <c r="QYK110" s="216"/>
      <c r="QYL110" s="75"/>
      <c r="QYM110" s="75"/>
      <c r="QYN110" s="204"/>
      <c r="QYO110" s="205"/>
      <c r="QYP110" s="72"/>
      <c r="QYQ110" s="70"/>
      <c r="QYR110" s="73"/>
      <c r="QYS110" s="74"/>
      <c r="QYT110" s="74"/>
      <c r="QYU110" s="62"/>
      <c r="QYV110" s="75"/>
      <c r="QYW110" s="76"/>
      <c r="QYX110" s="216"/>
      <c r="QYY110" s="75"/>
      <c r="QYZ110" s="75"/>
      <c r="QZA110" s="204"/>
      <c r="QZB110" s="205"/>
      <c r="QZC110" s="72"/>
      <c r="QZD110" s="70"/>
      <c r="QZE110" s="73"/>
      <c r="QZF110" s="74"/>
      <c r="QZG110" s="74"/>
      <c r="QZH110" s="62"/>
      <c r="QZI110" s="75"/>
      <c r="QZJ110" s="76"/>
      <c r="QZK110" s="216"/>
      <c r="QZL110" s="75"/>
      <c r="QZM110" s="75"/>
      <c r="QZN110" s="204"/>
      <c r="QZO110" s="205"/>
      <c r="QZP110" s="72"/>
      <c r="QZQ110" s="70"/>
      <c r="QZR110" s="73"/>
      <c r="QZS110" s="74"/>
      <c r="QZT110" s="74"/>
      <c r="QZU110" s="62"/>
      <c r="QZV110" s="75"/>
      <c r="QZW110" s="76"/>
      <c r="QZX110" s="216"/>
      <c r="QZY110" s="75"/>
      <c r="QZZ110" s="75"/>
      <c r="RAA110" s="204"/>
      <c r="RAB110" s="205"/>
      <c r="RAC110" s="72"/>
      <c r="RAD110" s="70"/>
      <c r="RAE110" s="73"/>
      <c r="RAF110" s="74"/>
      <c r="RAG110" s="74"/>
      <c r="RAH110" s="62"/>
      <c r="RAI110" s="75"/>
      <c r="RAJ110" s="76"/>
      <c r="RAK110" s="216"/>
      <c r="RAL110" s="75"/>
      <c r="RAM110" s="75"/>
      <c r="RAN110" s="204"/>
      <c r="RAO110" s="205"/>
      <c r="RAP110" s="72"/>
      <c r="RAQ110" s="70"/>
      <c r="RAR110" s="73"/>
      <c r="RAS110" s="74"/>
      <c r="RAT110" s="74"/>
      <c r="RAU110" s="62"/>
      <c r="RAV110" s="75"/>
      <c r="RAW110" s="76"/>
      <c r="RAX110" s="216"/>
      <c r="RAY110" s="75"/>
      <c r="RAZ110" s="75"/>
      <c r="RBA110" s="204"/>
      <c r="RBB110" s="205"/>
      <c r="RBC110" s="72"/>
      <c r="RBD110" s="70"/>
      <c r="RBE110" s="73"/>
      <c r="RBF110" s="74"/>
      <c r="RBG110" s="74"/>
      <c r="RBH110" s="62"/>
      <c r="RBI110" s="75"/>
      <c r="RBJ110" s="76"/>
      <c r="RBK110" s="216"/>
      <c r="RBL110" s="75"/>
      <c r="RBM110" s="75"/>
      <c r="RBN110" s="204"/>
      <c r="RBO110" s="205"/>
      <c r="RBP110" s="72"/>
      <c r="RBQ110" s="70"/>
      <c r="RBR110" s="73"/>
      <c r="RBS110" s="74"/>
      <c r="RBT110" s="74"/>
      <c r="RBU110" s="62"/>
      <c r="RBV110" s="75"/>
      <c r="RBW110" s="76"/>
      <c r="RBX110" s="216"/>
      <c r="RBY110" s="75"/>
      <c r="RBZ110" s="75"/>
      <c r="RCA110" s="204"/>
      <c r="RCB110" s="205"/>
      <c r="RCC110" s="72"/>
      <c r="RCD110" s="70"/>
      <c r="RCE110" s="73"/>
      <c r="RCF110" s="74"/>
      <c r="RCG110" s="74"/>
      <c r="RCH110" s="62"/>
      <c r="RCI110" s="75"/>
      <c r="RCJ110" s="76"/>
      <c r="RCK110" s="216"/>
      <c r="RCL110" s="75"/>
      <c r="RCM110" s="75"/>
      <c r="RCN110" s="204"/>
      <c r="RCO110" s="205"/>
      <c r="RCP110" s="72"/>
      <c r="RCQ110" s="70"/>
      <c r="RCR110" s="73"/>
      <c r="RCS110" s="74"/>
      <c r="RCT110" s="74"/>
      <c r="RCU110" s="62"/>
      <c r="RCV110" s="75"/>
      <c r="RCW110" s="76"/>
      <c r="RCX110" s="216"/>
      <c r="RCY110" s="75"/>
      <c r="RCZ110" s="75"/>
      <c r="RDA110" s="204"/>
      <c r="RDB110" s="205"/>
      <c r="RDC110" s="72"/>
      <c r="RDD110" s="70"/>
      <c r="RDE110" s="73"/>
      <c r="RDF110" s="74"/>
      <c r="RDG110" s="74"/>
      <c r="RDH110" s="62"/>
      <c r="RDI110" s="75"/>
      <c r="RDJ110" s="76"/>
      <c r="RDK110" s="216"/>
      <c r="RDL110" s="75"/>
      <c r="RDM110" s="75"/>
      <c r="RDN110" s="204"/>
      <c r="RDO110" s="205"/>
      <c r="RDP110" s="72"/>
      <c r="RDQ110" s="70"/>
      <c r="RDR110" s="73"/>
      <c r="RDS110" s="74"/>
      <c r="RDT110" s="74"/>
      <c r="RDU110" s="62"/>
      <c r="RDV110" s="75"/>
      <c r="RDW110" s="76"/>
      <c r="RDX110" s="216"/>
      <c r="RDY110" s="75"/>
      <c r="RDZ110" s="75"/>
      <c r="REA110" s="204"/>
      <c r="REB110" s="205"/>
      <c r="REC110" s="72"/>
      <c r="RED110" s="70"/>
      <c r="REE110" s="73"/>
      <c r="REF110" s="74"/>
      <c r="REG110" s="74"/>
      <c r="REH110" s="62"/>
      <c r="REI110" s="75"/>
      <c r="REJ110" s="76"/>
      <c r="REK110" s="216"/>
      <c r="REL110" s="75"/>
      <c r="REM110" s="75"/>
      <c r="REN110" s="204"/>
      <c r="REO110" s="205"/>
      <c r="REP110" s="72"/>
      <c r="REQ110" s="70"/>
      <c r="RER110" s="73"/>
      <c r="RES110" s="74"/>
      <c r="RET110" s="74"/>
      <c r="REU110" s="62"/>
      <c r="REV110" s="75"/>
      <c r="REW110" s="76"/>
      <c r="REX110" s="216"/>
      <c r="REY110" s="75"/>
      <c r="REZ110" s="75"/>
      <c r="RFA110" s="204"/>
      <c r="RFB110" s="205"/>
      <c r="RFC110" s="72"/>
      <c r="RFD110" s="70"/>
      <c r="RFE110" s="73"/>
      <c r="RFF110" s="74"/>
      <c r="RFG110" s="74"/>
      <c r="RFH110" s="62"/>
      <c r="RFI110" s="75"/>
      <c r="RFJ110" s="76"/>
      <c r="RFK110" s="216"/>
      <c r="RFL110" s="75"/>
      <c r="RFM110" s="75"/>
      <c r="RFN110" s="204"/>
      <c r="RFO110" s="205"/>
      <c r="RFP110" s="72"/>
      <c r="RFQ110" s="70"/>
      <c r="RFR110" s="73"/>
      <c r="RFS110" s="74"/>
      <c r="RFT110" s="74"/>
      <c r="RFU110" s="62"/>
      <c r="RFV110" s="75"/>
      <c r="RFW110" s="76"/>
      <c r="RFX110" s="216"/>
      <c r="RFY110" s="75"/>
      <c r="RFZ110" s="75"/>
      <c r="RGA110" s="204"/>
      <c r="RGB110" s="205"/>
      <c r="RGC110" s="72"/>
      <c r="RGD110" s="70"/>
      <c r="RGE110" s="73"/>
      <c r="RGF110" s="74"/>
      <c r="RGG110" s="74"/>
      <c r="RGH110" s="62"/>
      <c r="RGI110" s="75"/>
      <c r="RGJ110" s="76"/>
      <c r="RGK110" s="216"/>
      <c r="RGL110" s="75"/>
      <c r="RGM110" s="75"/>
      <c r="RGN110" s="204"/>
      <c r="RGO110" s="205"/>
      <c r="RGP110" s="72"/>
      <c r="RGQ110" s="70"/>
      <c r="RGR110" s="73"/>
      <c r="RGS110" s="74"/>
      <c r="RGT110" s="74"/>
      <c r="RGU110" s="62"/>
      <c r="RGV110" s="75"/>
      <c r="RGW110" s="76"/>
      <c r="RGX110" s="216"/>
      <c r="RGY110" s="75"/>
      <c r="RGZ110" s="75"/>
      <c r="RHA110" s="204"/>
      <c r="RHB110" s="205"/>
      <c r="RHC110" s="72"/>
      <c r="RHD110" s="70"/>
      <c r="RHE110" s="73"/>
      <c r="RHF110" s="74"/>
      <c r="RHG110" s="74"/>
      <c r="RHH110" s="62"/>
      <c r="RHI110" s="75"/>
      <c r="RHJ110" s="76"/>
      <c r="RHK110" s="216"/>
      <c r="RHL110" s="75"/>
      <c r="RHM110" s="75"/>
      <c r="RHN110" s="204"/>
      <c r="RHO110" s="205"/>
      <c r="RHP110" s="72"/>
      <c r="RHQ110" s="70"/>
      <c r="RHR110" s="73"/>
      <c r="RHS110" s="74"/>
      <c r="RHT110" s="74"/>
      <c r="RHU110" s="62"/>
      <c r="RHV110" s="75"/>
      <c r="RHW110" s="76"/>
      <c r="RHX110" s="216"/>
      <c r="RHY110" s="75"/>
      <c r="RHZ110" s="75"/>
      <c r="RIA110" s="204"/>
      <c r="RIB110" s="205"/>
      <c r="RIC110" s="72"/>
      <c r="RID110" s="70"/>
      <c r="RIE110" s="73"/>
      <c r="RIF110" s="74"/>
      <c r="RIG110" s="74"/>
      <c r="RIH110" s="62"/>
      <c r="RII110" s="75"/>
      <c r="RIJ110" s="76"/>
      <c r="RIK110" s="216"/>
      <c r="RIL110" s="75"/>
      <c r="RIM110" s="75"/>
      <c r="RIN110" s="204"/>
      <c r="RIO110" s="205"/>
      <c r="RIP110" s="72"/>
      <c r="RIQ110" s="70"/>
      <c r="RIR110" s="73"/>
      <c r="RIS110" s="74"/>
      <c r="RIT110" s="74"/>
      <c r="RIU110" s="62"/>
      <c r="RIV110" s="75"/>
      <c r="RIW110" s="76"/>
      <c r="RIX110" s="216"/>
      <c r="RIY110" s="75"/>
      <c r="RIZ110" s="75"/>
      <c r="RJA110" s="204"/>
      <c r="RJB110" s="205"/>
      <c r="RJC110" s="72"/>
      <c r="RJD110" s="70"/>
      <c r="RJE110" s="73"/>
      <c r="RJF110" s="74"/>
      <c r="RJG110" s="74"/>
      <c r="RJH110" s="62"/>
      <c r="RJI110" s="75"/>
      <c r="RJJ110" s="76"/>
      <c r="RJK110" s="216"/>
      <c r="RJL110" s="75"/>
      <c r="RJM110" s="75"/>
      <c r="RJN110" s="204"/>
      <c r="RJO110" s="205"/>
      <c r="RJP110" s="72"/>
      <c r="RJQ110" s="70"/>
      <c r="RJR110" s="73"/>
      <c r="RJS110" s="74"/>
      <c r="RJT110" s="74"/>
      <c r="RJU110" s="62"/>
      <c r="RJV110" s="75"/>
      <c r="RJW110" s="76"/>
      <c r="RJX110" s="216"/>
      <c r="RJY110" s="75"/>
      <c r="RJZ110" s="75"/>
      <c r="RKA110" s="204"/>
      <c r="RKB110" s="205"/>
      <c r="RKC110" s="72"/>
      <c r="RKD110" s="70"/>
      <c r="RKE110" s="73"/>
      <c r="RKF110" s="74"/>
      <c r="RKG110" s="74"/>
      <c r="RKH110" s="62"/>
      <c r="RKI110" s="75"/>
      <c r="RKJ110" s="76"/>
      <c r="RKK110" s="216"/>
      <c r="RKL110" s="75"/>
      <c r="RKM110" s="75"/>
      <c r="RKN110" s="204"/>
      <c r="RKO110" s="205"/>
      <c r="RKP110" s="72"/>
      <c r="RKQ110" s="70"/>
      <c r="RKR110" s="73"/>
      <c r="RKS110" s="74"/>
      <c r="RKT110" s="74"/>
      <c r="RKU110" s="62"/>
      <c r="RKV110" s="75"/>
      <c r="RKW110" s="76"/>
      <c r="RKX110" s="216"/>
      <c r="RKY110" s="75"/>
      <c r="RKZ110" s="75"/>
      <c r="RLA110" s="204"/>
      <c r="RLB110" s="205"/>
      <c r="RLC110" s="72"/>
      <c r="RLD110" s="70"/>
      <c r="RLE110" s="73"/>
      <c r="RLF110" s="74"/>
      <c r="RLG110" s="74"/>
      <c r="RLH110" s="62"/>
      <c r="RLI110" s="75"/>
      <c r="RLJ110" s="76"/>
      <c r="RLK110" s="216"/>
      <c r="RLL110" s="75"/>
      <c r="RLM110" s="75"/>
      <c r="RLN110" s="204"/>
      <c r="RLO110" s="205"/>
      <c r="RLP110" s="72"/>
      <c r="RLQ110" s="70"/>
      <c r="RLR110" s="73"/>
      <c r="RLS110" s="74"/>
      <c r="RLT110" s="74"/>
      <c r="RLU110" s="62"/>
      <c r="RLV110" s="75"/>
      <c r="RLW110" s="76"/>
      <c r="RLX110" s="216"/>
      <c r="RLY110" s="75"/>
      <c r="RLZ110" s="75"/>
      <c r="RMA110" s="204"/>
      <c r="RMB110" s="205"/>
      <c r="RMC110" s="72"/>
      <c r="RMD110" s="70"/>
      <c r="RME110" s="73"/>
      <c r="RMF110" s="74"/>
      <c r="RMG110" s="74"/>
      <c r="RMH110" s="62"/>
      <c r="RMI110" s="75"/>
      <c r="RMJ110" s="76"/>
      <c r="RMK110" s="216"/>
      <c r="RML110" s="75"/>
      <c r="RMM110" s="75"/>
      <c r="RMN110" s="204"/>
      <c r="RMO110" s="205"/>
      <c r="RMP110" s="72"/>
      <c r="RMQ110" s="70"/>
      <c r="RMR110" s="73"/>
      <c r="RMS110" s="74"/>
      <c r="RMT110" s="74"/>
      <c r="RMU110" s="62"/>
      <c r="RMV110" s="75"/>
      <c r="RMW110" s="76"/>
      <c r="RMX110" s="216"/>
      <c r="RMY110" s="75"/>
      <c r="RMZ110" s="75"/>
      <c r="RNA110" s="204"/>
      <c r="RNB110" s="205"/>
      <c r="RNC110" s="72"/>
      <c r="RND110" s="70"/>
      <c r="RNE110" s="73"/>
      <c r="RNF110" s="74"/>
      <c r="RNG110" s="74"/>
      <c r="RNH110" s="62"/>
      <c r="RNI110" s="75"/>
      <c r="RNJ110" s="76"/>
      <c r="RNK110" s="216"/>
      <c r="RNL110" s="75"/>
      <c r="RNM110" s="75"/>
      <c r="RNN110" s="204"/>
      <c r="RNO110" s="205"/>
      <c r="RNP110" s="72"/>
      <c r="RNQ110" s="70"/>
      <c r="RNR110" s="73"/>
      <c r="RNS110" s="74"/>
      <c r="RNT110" s="74"/>
      <c r="RNU110" s="62"/>
      <c r="RNV110" s="75"/>
      <c r="RNW110" s="76"/>
      <c r="RNX110" s="216"/>
      <c r="RNY110" s="75"/>
      <c r="RNZ110" s="75"/>
      <c r="ROA110" s="204"/>
      <c r="ROB110" s="205"/>
      <c r="ROC110" s="72"/>
      <c r="ROD110" s="70"/>
      <c r="ROE110" s="73"/>
      <c r="ROF110" s="74"/>
      <c r="ROG110" s="74"/>
      <c r="ROH110" s="62"/>
      <c r="ROI110" s="75"/>
      <c r="ROJ110" s="76"/>
      <c r="ROK110" s="216"/>
      <c r="ROL110" s="75"/>
      <c r="ROM110" s="75"/>
      <c r="RON110" s="204"/>
      <c r="ROO110" s="205"/>
      <c r="ROP110" s="72"/>
      <c r="ROQ110" s="70"/>
      <c r="ROR110" s="73"/>
      <c r="ROS110" s="74"/>
      <c r="ROT110" s="74"/>
      <c r="ROU110" s="62"/>
      <c r="ROV110" s="75"/>
      <c r="ROW110" s="76"/>
      <c r="ROX110" s="216"/>
      <c r="ROY110" s="75"/>
      <c r="ROZ110" s="75"/>
      <c r="RPA110" s="204"/>
      <c r="RPB110" s="205"/>
      <c r="RPC110" s="72"/>
      <c r="RPD110" s="70"/>
      <c r="RPE110" s="73"/>
      <c r="RPF110" s="74"/>
      <c r="RPG110" s="74"/>
      <c r="RPH110" s="62"/>
      <c r="RPI110" s="75"/>
      <c r="RPJ110" s="76"/>
      <c r="RPK110" s="216"/>
      <c r="RPL110" s="75"/>
      <c r="RPM110" s="75"/>
      <c r="RPN110" s="204"/>
      <c r="RPO110" s="205"/>
      <c r="RPP110" s="72"/>
      <c r="RPQ110" s="70"/>
      <c r="RPR110" s="73"/>
      <c r="RPS110" s="74"/>
      <c r="RPT110" s="74"/>
      <c r="RPU110" s="62"/>
      <c r="RPV110" s="75"/>
      <c r="RPW110" s="76"/>
      <c r="RPX110" s="216"/>
      <c r="RPY110" s="75"/>
      <c r="RPZ110" s="75"/>
      <c r="RQA110" s="204"/>
      <c r="RQB110" s="205"/>
      <c r="RQC110" s="72"/>
      <c r="RQD110" s="70"/>
      <c r="RQE110" s="73"/>
      <c r="RQF110" s="74"/>
      <c r="RQG110" s="74"/>
      <c r="RQH110" s="62"/>
      <c r="RQI110" s="75"/>
      <c r="RQJ110" s="76"/>
      <c r="RQK110" s="216"/>
      <c r="RQL110" s="75"/>
      <c r="RQM110" s="75"/>
      <c r="RQN110" s="204"/>
      <c r="RQO110" s="205"/>
      <c r="RQP110" s="72"/>
      <c r="RQQ110" s="70"/>
      <c r="RQR110" s="73"/>
      <c r="RQS110" s="74"/>
      <c r="RQT110" s="74"/>
      <c r="RQU110" s="62"/>
      <c r="RQV110" s="75"/>
      <c r="RQW110" s="76"/>
      <c r="RQX110" s="216"/>
      <c r="RQY110" s="75"/>
      <c r="RQZ110" s="75"/>
      <c r="RRA110" s="204"/>
      <c r="RRB110" s="205"/>
      <c r="RRC110" s="72"/>
      <c r="RRD110" s="70"/>
      <c r="RRE110" s="73"/>
      <c r="RRF110" s="74"/>
      <c r="RRG110" s="74"/>
      <c r="RRH110" s="62"/>
      <c r="RRI110" s="75"/>
      <c r="RRJ110" s="76"/>
      <c r="RRK110" s="216"/>
      <c r="RRL110" s="75"/>
      <c r="RRM110" s="75"/>
      <c r="RRN110" s="204"/>
      <c r="RRO110" s="205"/>
      <c r="RRP110" s="72"/>
      <c r="RRQ110" s="70"/>
      <c r="RRR110" s="73"/>
      <c r="RRS110" s="74"/>
      <c r="RRT110" s="74"/>
      <c r="RRU110" s="62"/>
      <c r="RRV110" s="75"/>
      <c r="RRW110" s="76"/>
      <c r="RRX110" s="216"/>
      <c r="RRY110" s="75"/>
      <c r="RRZ110" s="75"/>
      <c r="RSA110" s="204"/>
      <c r="RSB110" s="205"/>
      <c r="RSC110" s="72"/>
      <c r="RSD110" s="70"/>
      <c r="RSE110" s="73"/>
      <c r="RSF110" s="74"/>
      <c r="RSG110" s="74"/>
      <c r="RSH110" s="62"/>
      <c r="RSI110" s="75"/>
      <c r="RSJ110" s="76"/>
      <c r="RSK110" s="216"/>
      <c r="RSL110" s="75"/>
      <c r="RSM110" s="75"/>
      <c r="RSN110" s="204"/>
      <c r="RSO110" s="205"/>
      <c r="RSP110" s="72"/>
      <c r="RSQ110" s="70"/>
      <c r="RSR110" s="73"/>
      <c r="RSS110" s="74"/>
      <c r="RST110" s="74"/>
      <c r="RSU110" s="62"/>
      <c r="RSV110" s="75"/>
      <c r="RSW110" s="76"/>
      <c r="RSX110" s="216"/>
      <c r="RSY110" s="75"/>
      <c r="RSZ110" s="75"/>
      <c r="RTA110" s="204"/>
      <c r="RTB110" s="205"/>
      <c r="RTC110" s="72"/>
      <c r="RTD110" s="70"/>
      <c r="RTE110" s="73"/>
      <c r="RTF110" s="74"/>
      <c r="RTG110" s="74"/>
      <c r="RTH110" s="62"/>
      <c r="RTI110" s="75"/>
      <c r="RTJ110" s="76"/>
      <c r="RTK110" s="216"/>
      <c r="RTL110" s="75"/>
      <c r="RTM110" s="75"/>
      <c r="RTN110" s="204"/>
      <c r="RTO110" s="205"/>
      <c r="RTP110" s="72"/>
      <c r="RTQ110" s="70"/>
      <c r="RTR110" s="73"/>
      <c r="RTS110" s="74"/>
      <c r="RTT110" s="74"/>
      <c r="RTU110" s="62"/>
      <c r="RTV110" s="75"/>
      <c r="RTW110" s="76"/>
      <c r="RTX110" s="216"/>
      <c r="RTY110" s="75"/>
      <c r="RTZ110" s="75"/>
      <c r="RUA110" s="204"/>
      <c r="RUB110" s="205"/>
      <c r="RUC110" s="72"/>
      <c r="RUD110" s="70"/>
      <c r="RUE110" s="73"/>
      <c r="RUF110" s="74"/>
      <c r="RUG110" s="74"/>
      <c r="RUH110" s="62"/>
      <c r="RUI110" s="75"/>
      <c r="RUJ110" s="76"/>
      <c r="RUK110" s="216"/>
      <c r="RUL110" s="75"/>
      <c r="RUM110" s="75"/>
      <c r="RUN110" s="204"/>
      <c r="RUO110" s="205"/>
      <c r="RUP110" s="72"/>
      <c r="RUQ110" s="70"/>
      <c r="RUR110" s="73"/>
      <c r="RUS110" s="74"/>
      <c r="RUT110" s="74"/>
      <c r="RUU110" s="62"/>
      <c r="RUV110" s="75"/>
      <c r="RUW110" s="76"/>
      <c r="RUX110" s="216"/>
      <c r="RUY110" s="75"/>
      <c r="RUZ110" s="75"/>
      <c r="RVA110" s="204"/>
      <c r="RVB110" s="205"/>
      <c r="RVC110" s="72"/>
      <c r="RVD110" s="70"/>
      <c r="RVE110" s="73"/>
      <c r="RVF110" s="74"/>
      <c r="RVG110" s="74"/>
      <c r="RVH110" s="62"/>
      <c r="RVI110" s="75"/>
      <c r="RVJ110" s="76"/>
      <c r="RVK110" s="216"/>
      <c r="RVL110" s="75"/>
      <c r="RVM110" s="75"/>
      <c r="RVN110" s="204"/>
      <c r="RVO110" s="205"/>
      <c r="RVP110" s="72"/>
      <c r="RVQ110" s="70"/>
      <c r="RVR110" s="73"/>
      <c r="RVS110" s="74"/>
      <c r="RVT110" s="74"/>
      <c r="RVU110" s="62"/>
      <c r="RVV110" s="75"/>
      <c r="RVW110" s="76"/>
      <c r="RVX110" s="216"/>
      <c r="RVY110" s="75"/>
      <c r="RVZ110" s="75"/>
      <c r="RWA110" s="204"/>
      <c r="RWB110" s="205"/>
      <c r="RWC110" s="72"/>
      <c r="RWD110" s="70"/>
      <c r="RWE110" s="73"/>
      <c r="RWF110" s="74"/>
      <c r="RWG110" s="74"/>
      <c r="RWH110" s="62"/>
      <c r="RWI110" s="75"/>
      <c r="RWJ110" s="76"/>
      <c r="RWK110" s="216"/>
      <c r="RWL110" s="75"/>
      <c r="RWM110" s="75"/>
      <c r="RWN110" s="204"/>
      <c r="RWO110" s="205"/>
      <c r="RWP110" s="72"/>
      <c r="RWQ110" s="70"/>
      <c r="RWR110" s="73"/>
      <c r="RWS110" s="74"/>
      <c r="RWT110" s="74"/>
      <c r="RWU110" s="62"/>
      <c r="RWV110" s="75"/>
      <c r="RWW110" s="76"/>
      <c r="RWX110" s="216"/>
      <c r="RWY110" s="75"/>
      <c r="RWZ110" s="75"/>
      <c r="RXA110" s="204"/>
      <c r="RXB110" s="205"/>
      <c r="RXC110" s="72"/>
      <c r="RXD110" s="70"/>
      <c r="RXE110" s="73"/>
      <c r="RXF110" s="74"/>
      <c r="RXG110" s="74"/>
      <c r="RXH110" s="62"/>
      <c r="RXI110" s="75"/>
      <c r="RXJ110" s="76"/>
      <c r="RXK110" s="216"/>
      <c r="RXL110" s="75"/>
      <c r="RXM110" s="75"/>
      <c r="RXN110" s="204"/>
      <c r="RXO110" s="205"/>
      <c r="RXP110" s="72"/>
      <c r="RXQ110" s="70"/>
      <c r="RXR110" s="73"/>
      <c r="RXS110" s="74"/>
      <c r="RXT110" s="74"/>
      <c r="RXU110" s="62"/>
      <c r="RXV110" s="75"/>
      <c r="RXW110" s="76"/>
      <c r="RXX110" s="216"/>
      <c r="RXY110" s="75"/>
      <c r="RXZ110" s="75"/>
      <c r="RYA110" s="204"/>
      <c r="RYB110" s="205"/>
      <c r="RYC110" s="72"/>
      <c r="RYD110" s="70"/>
      <c r="RYE110" s="73"/>
      <c r="RYF110" s="74"/>
      <c r="RYG110" s="74"/>
      <c r="RYH110" s="62"/>
      <c r="RYI110" s="75"/>
      <c r="RYJ110" s="76"/>
      <c r="RYK110" s="216"/>
      <c r="RYL110" s="75"/>
      <c r="RYM110" s="75"/>
      <c r="RYN110" s="204"/>
      <c r="RYO110" s="205"/>
      <c r="RYP110" s="72"/>
      <c r="RYQ110" s="70"/>
      <c r="RYR110" s="73"/>
      <c r="RYS110" s="74"/>
      <c r="RYT110" s="74"/>
      <c r="RYU110" s="62"/>
      <c r="RYV110" s="75"/>
      <c r="RYW110" s="76"/>
      <c r="RYX110" s="216"/>
      <c r="RYY110" s="75"/>
      <c r="RYZ110" s="75"/>
      <c r="RZA110" s="204"/>
      <c r="RZB110" s="205"/>
      <c r="RZC110" s="72"/>
      <c r="RZD110" s="70"/>
      <c r="RZE110" s="73"/>
      <c r="RZF110" s="74"/>
      <c r="RZG110" s="74"/>
      <c r="RZH110" s="62"/>
      <c r="RZI110" s="75"/>
      <c r="RZJ110" s="76"/>
      <c r="RZK110" s="216"/>
      <c r="RZL110" s="75"/>
      <c r="RZM110" s="75"/>
      <c r="RZN110" s="204"/>
      <c r="RZO110" s="205"/>
      <c r="RZP110" s="72"/>
      <c r="RZQ110" s="70"/>
      <c r="RZR110" s="73"/>
      <c r="RZS110" s="74"/>
      <c r="RZT110" s="74"/>
      <c r="RZU110" s="62"/>
      <c r="RZV110" s="75"/>
      <c r="RZW110" s="76"/>
      <c r="RZX110" s="216"/>
      <c r="RZY110" s="75"/>
      <c r="RZZ110" s="75"/>
      <c r="SAA110" s="204"/>
      <c r="SAB110" s="205"/>
      <c r="SAC110" s="72"/>
      <c r="SAD110" s="70"/>
      <c r="SAE110" s="73"/>
      <c r="SAF110" s="74"/>
      <c r="SAG110" s="74"/>
      <c r="SAH110" s="62"/>
      <c r="SAI110" s="75"/>
      <c r="SAJ110" s="76"/>
      <c r="SAK110" s="216"/>
      <c r="SAL110" s="75"/>
      <c r="SAM110" s="75"/>
      <c r="SAN110" s="204"/>
      <c r="SAO110" s="205"/>
      <c r="SAP110" s="72"/>
      <c r="SAQ110" s="70"/>
      <c r="SAR110" s="73"/>
      <c r="SAS110" s="74"/>
      <c r="SAT110" s="74"/>
      <c r="SAU110" s="62"/>
      <c r="SAV110" s="75"/>
      <c r="SAW110" s="76"/>
      <c r="SAX110" s="216"/>
      <c r="SAY110" s="75"/>
      <c r="SAZ110" s="75"/>
      <c r="SBA110" s="204"/>
      <c r="SBB110" s="205"/>
      <c r="SBC110" s="72"/>
      <c r="SBD110" s="70"/>
      <c r="SBE110" s="73"/>
      <c r="SBF110" s="74"/>
      <c r="SBG110" s="74"/>
      <c r="SBH110" s="62"/>
      <c r="SBI110" s="75"/>
      <c r="SBJ110" s="76"/>
      <c r="SBK110" s="216"/>
      <c r="SBL110" s="75"/>
      <c r="SBM110" s="75"/>
      <c r="SBN110" s="204"/>
      <c r="SBO110" s="205"/>
      <c r="SBP110" s="72"/>
      <c r="SBQ110" s="70"/>
      <c r="SBR110" s="73"/>
      <c r="SBS110" s="74"/>
      <c r="SBT110" s="74"/>
      <c r="SBU110" s="62"/>
      <c r="SBV110" s="75"/>
      <c r="SBW110" s="76"/>
      <c r="SBX110" s="216"/>
      <c r="SBY110" s="75"/>
      <c r="SBZ110" s="75"/>
      <c r="SCA110" s="204"/>
      <c r="SCB110" s="205"/>
      <c r="SCC110" s="72"/>
      <c r="SCD110" s="70"/>
      <c r="SCE110" s="73"/>
      <c r="SCF110" s="74"/>
      <c r="SCG110" s="74"/>
      <c r="SCH110" s="62"/>
      <c r="SCI110" s="75"/>
      <c r="SCJ110" s="76"/>
      <c r="SCK110" s="216"/>
      <c r="SCL110" s="75"/>
      <c r="SCM110" s="75"/>
      <c r="SCN110" s="204"/>
      <c r="SCO110" s="205"/>
      <c r="SCP110" s="72"/>
      <c r="SCQ110" s="70"/>
      <c r="SCR110" s="73"/>
      <c r="SCS110" s="74"/>
      <c r="SCT110" s="74"/>
      <c r="SCU110" s="62"/>
      <c r="SCV110" s="75"/>
      <c r="SCW110" s="76"/>
      <c r="SCX110" s="216"/>
      <c r="SCY110" s="75"/>
      <c r="SCZ110" s="75"/>
      <c r="SDA110" s="204"/>
      <c r="SDB110" s="205"/>
      <c r="SDC110" s="72"/>
      <c r="SDD110" s="70"/>
      <c r="SDE110" s="73"/>
      <c r="SDF110" s="74"/>
      <c r="SDG110" s="74"/>
      <c r="SDH110" s="62"/>
      <c r="SDI110" s="75"/>
      <c r="SDJ110" s="76"/>
      <c r="SDK110" s="216"/>
      <c r="SDL110" s="75"/>
      <c r="SDM110" s="75"/>
      <c r="SDN110" s="204"/>
      <c r="SDO110" s="205"/>
      <c r="SDP110" s="72"/>
      <c r="SDQ110" s="70"/>
      <c r="SDR110" s="73"/>
      <c r="SDS110" s="74"/>
      <c r="SDT110" s="74"/>
      <c r="SDU110" s="62"/>
      <c r="SDV110" s="75"/>
      <c r="SDW110" s="76"/>
      <c r="SDX110" s="216"/>
      <c r="SDY110" s="75"/>
      <c r="SDZ110" s="75"/>
      <c r="SEA110" s="204"/>
      <c r="SEB110" s="205"/>
      <c r="SEC110" s="72"/>
      <c r="SED110" s="70"/>
      <c r="SEE110" s="73"/>
      <c r="SEF110" s="74"/>
      <c r="SEG110" s="74"/>
      <c r="SEH110" s="62"/>
      <c r="SEI110" s="75"/>
      <c r="SEJ110" s="76"/>
      <c r="SEK110" s="216"/>
      <c r="SEL110" s="75"/>
      <c r="SEM110" s="75"/>
      <c r="SEN110" s="204"/>
      <c r="SEO110" s="205"/>
      <c r="SEP110" s="72"/>
      <c r="SEQ110" s="70"/>
      <c r="SER110" s="73"/>
      <c r="SES110" s="74"/>
      <c r="SET110" s="74"/>
      <c r="SEU110" s="62"/>
      <c r="SEV110" s="75"/>
      <c r="SEW110" s="76"/>
      <c r="SEX110" s="216"/>
      <c r="SEY110" s="75"/>
      <c r="SEZ110" s="75"/>
      <c r="SFA110" s="204"/>
      <c r="SFB110" s="205"/>
      <c r="SFC110" s="72"/>
      <c r="SFD110" s="70"/>
      <c r="SFE110" s="73"/>
      <c r="SFF110" s="74"/>
      <c r="SFG110" s="74"/>
      <c r="SFH110" s="62"/>
      <c r="SFI110" s="75"/>
      <c r="SFJ110" s="76"/>
      <c r="SFK110" s="216"/>
      <c r="SFL110" s="75"/>
      <c r="SFM110" s="75"/>
      <c r="SFN110" s="204"/>
      <c r="SFO110" s="205"/>
      <c r="SFP110" s="72"/>
      <c r="SFQ110" s="70"/>
      <c r="SFR110" s="73"/>
      <c r="SFS110" s="74"/>
      <c r="SFT110" s="74"/>
      <c r="SFU110" s="62"/>
      <c r="SFV110" s="75"/>
      <c r="SFW110" s="76"/>
      <c r="SFX110" s="216"/>
      <c r="SFY110" s="75"/>
      <c r="SFZ110" s="75"/>
      <c r="SGA110" s="204"/>
      <c r="SGB110" s="205"/>
      <c r="SGC110" s="72"/>
      <c r="SGD110" s="70"/>
      <c r="SGE110" s="73"/>
      <c r="SGF110" s="74"/>
      <c r="SGG110" s="74"/>
      <c r="SGH110" s="62"/>
      <c r="SGI110" s="75"/>
      <c r="SGJ110" s="76"/>
      <c r="SGK110" s="216"/>
      <c r="SGL110" s="75"/>
      <c r="SGM110" s="75"/>
      <c r="SGN110" s="204"/>
      <c r="SGO110" s="205"/>
      <c r="SGP110" s="72"/>
      <c r="SGQ110" s="70"/>
      <c r="SGR110" s="73"/>
      <c r="SGS110" s="74"/>
      <c r="SGT110" s="74"/>
      <c r="SGU110" s="62"/>
      <c r="SGV110" s="75"/>
      <c r="SGW110" s="76"/>
      <c r="SGX110" s="216"/>
      <c r="SGY110" s="75"/>
      <c r="SGZ110" s="75"/>
      <c r="SHA110" s="204"/>
      <c r="SHB110" s="205"/>
      <c r="SHC110" s="72"/>
      <c r="SHD110" s="70"/>
      <c r="SHE110" s="73"/>
      <c r="SHF110" s="74"/>
      <c r="SHG110" s="74"/>
      <c r="SHH110" s="62"/>
      <c r="SHI110" s="75"/>
      <c r="SHJ110" s="76"/>
      <c r="SHK110" s="216"/>
      <c r="SHL110" s="75"/>
      <c r="SHM110" s="75"/>
      <c r="SHN110" s="204"/>
      <c r="SHO110" s="205"/>
      <c r="SHP110" s="72"/>
      <c r="SHQ110" s="70"/>
      <c r="SHR110" s="73"/>
      <c r="SHS110" s="74"/>
      <c r="SHT110" s="74"/>
      <c r="SHU110" s="62"/>
      <c r="SHV110" s="75"/>
      <c r="SHW110" s="76"/>
      <c r="SHX110" s="216"/>
      <c r="SHY110" s="75"/>
      <c r="SHZ110" s="75"/>
      <c r="SIA110" s="204"/>
      <c r="SIB110" s="205"/>
      <c r="SIC110" s="72"/>
      <c r="SID110" s="70"/>
      <c r="SIE110" s="73"/>
      <c r="SIF110" s="74"/>
      <c r="SIG110" s="74"/>
      <c r="SIH110" s="62"/>
      <c r="SII110" s="75"/>
      <c r="SIJ110" s="76"/>
      <c r="SIK110" s="216"/>
      <c r="SIL110" s="75"/>
      <c r="SIM110" s="75"/>
      <c r="SIN110" s="204"/>
      <c r="SIO110" s="205"/>
      <c r="SIP110" s="72"/>
      <c r="SIQ110" s="70"/>
      <c r="SIR110" s="73"/>
      <c r="SIS110" s="74"/>
      <c r="SIT110" s="74"/>
      <c r="SIU110" s="62"/>
      <c r="SIV110" s="75"/>
      <c r="SIW110" s="76"/>
      <c r="SIX110" s="216"/>
      <c r="SIY110" s="75"/>
      <c r="SIZ110" s="75"/>
      <c r="SJA110" s="204"/>
      <c r="SJB110" s="205"/>
      <c r="SJC110" s="72"/>
      <c r="SJD110" s="70"/>
      <c r="SJE110" s="73"/>
      <c r="SJF110" s="74"/>
      <c r="SJG110" s="74"/>
      <c r="SJH110" s="62"/>
      <c r="SJI110" s="75"/>
      <c r="SJJ110" s="76"/>
      <c r="SJK110" s="216"/>
      <c r="SJL110" s="75"/>
      <c r="SJM110" s="75"/>
      <c r="SJN110" s="204"/>
      <c r="SJO110" s="205"/>
      <c r="SJP110" s="72"/>
      <c r="SJQ110" s="70"/>
      <c r="SJR110" s="73"/>
      <c r="SJS110" s="74"/>
      <c r="SJT110" s="74"/>
      <c r="SJU110" s="62"/>
      <c r="SJV110" s="75"/>
      <c r="SJW110" s="76"/>
      <c r="SJX110" s="216"/>
      <c r="SJY110" s="75"/>
      <c r="SJZ110" s="75"/>
      <c r="SKA110" s="204"/>
      <c r="SKB110" s="205"/>
      <c r="SKC110" s="72"/>
      <c r="SKD110" s="70"/>
      <c r="SKE110" s="73"/>
      <c r="SKF110" s="74"/>
      <c r="SKG110" s="74"/>
      <c r="SKH110" s="62"/>
      <c r="SKI110" s="75"/>
      <c r="SKJ110" s="76"/>
      <c r="SKK110" s="216"/>
      <c r="SKL110" s="75"/>
      <c r="SKM110" s="75"/>
      <c r="SKN110" s="204"/>
      <c r="SKO110" s="205"/>
      <c r="SKP110" s="72"/>
      <c r="SKQ110" s="70"/>
      <c r="SKR110" s="73"/>
      <c r="SKS110" s="74"/>
      <c r="SKT110" s="74"/>
      <c r="SKU110" s="62"/>
      <c r="SKV110" s="75"/>
      <c r="SKW110" s="76"/>
      <c r="SKX110" s="216"/>
      <c r="SKY110" s="75"/>
      <c r="SKZ110" s="75"/>
      <c r="SLA110" s="204"/>
      <c r="SLB110" s="205"/>
      <c r="SLC110" s="72"/>
      <c r="SLD110" s="70"/>
      <c r="SLE110" s="73"/>
      <c r="SLF110" s="74"/>
      <c r="SLG110" s="74"/>
      <c r="SLH110" s="62"/>
      <c r="SLI110" s="75"/>
      <c r="SLJ110" s="76"/>
      <c r="SLK110" s="216"/>
      <c r="SLL110" s="75"/>
      <c r="SLM110" s="75"/>
      <c r="SLN110" s="204"/>
      <c r="SLO110" s="205"/>
      <c r="SLP110" s="72"/>
      <c r="SLQ110" s="70"/>
      <c r="SLR110" s="73"/>
      <c r="SLS110" s="74"/>
      <c r="SLT110" s="74"/>
      <c r="SLU110" s="62"/>
      <c r="SLV110" s="75"/>
      <c r="SLW110" s="76"/>
      <c r="SLX110" s="216"/>
      <c r="SLY110" s="75"/>
      <c r="SLZ110" s="75"/>
      <c r="SMA110" s="204"/>
      <c r="SMB110" s="205"/>
      <c r="SMC110" s="72"/>
      <c r="SMD110" s="70"/>
      <c r="SME110" s="73"/>
      <c r="SMF110" s="74"/>
      <c r="SMG110" s="74"/>
      <c r="SMH110" s="62"/>
      <c r="SMI110" s="75"/>
      <c r="SMJ110" s="76"/>
      <c r="SMK110" s="216"/>
      <c r="SML110" s="75"/>
      <c r="SMM110" s="75"/>
      <c r="SMN110" s="204"/>
      <c r="SMO110" s="205"/>
      <c r="SMP110" s="72"/>
      <c r="SMQ110" s="70"/>
      <c r="SMR110" s="73"/>
      <c r="SMS110" s="74"/>
      <c r="SMT110" s="74"/>
      <c r="SMU110" s="62"/>
      <c r="SMV110" s="75"/>
      <c r="SMW110" s="76"/>
      <c r="SMX110" s="216"/>
      <c r="SMY110" s="75"/>
      <c r="SMZ110" s="75"/>
      <c r="SNA110" s="204"/>
      <c r="SNB110" s="205"/>
      <c r="SNC110" s="72"/>
      <c r="SND110" s="70"/>
      <c r="SNE110" s="73"/>
      <c r="SNF110" s="74"/>
      <c r="SNG110" s="74"/>
      <c r="SNH110" s="62"/>
      <c r="SNI110" s="75"/>
      <c r="SNJ110" s="76"/>
      <c r="SNK110" s="216"/>
      <c r="SNL110" s="75"/>
      <c r="SNM110" s="75"/>
      <c r="SNN110" s="204"/>
      <c r="SNO110" s="205"/>
      <c r="SNP110" s="72"/>
      <c r="SNQ110" s="70"/>
      <c r="SNR110" s="73"/>
      <c r="SNS110" s="74"/>
      <c r="SNT110" s="74"/>
      <c r="SNU110" s="62"/>
      <c r="SNV110" s="75"/>
      <c r="SNW110" s="76"/>
      <c r="SNX110" s="216"/>
      <c r="SNY110" s="75"/>
      <c r="SNZ110" s="75"/>
      <c r="SOA110" s="204"/>
      <c r="SOB110" s="205"/>
      <c r="SOC110" s="72"/>
      <c r="SOD110" s="70"/>
      <c r="SOE110" s="73"/>
      <c r="SOF110" s="74"/>
      <c r="SOG110" s="74"/>
      <c r="SOH110" s="62"/>
      <c r="SOI110" s="75"/>
      <c r="SOJ110" s="76"/>
      <c r="SOK110" s="216"/>
      <c r="SOL110" s="75"/>
      <c r="SOM110" s="75"/>
      <c r="SON110" s="204"/>
      <c r="SOO110" s="205"/>
      <c r="SOP110" s="72"/>
      <c r="SOQ110" s="70"/>
      <c r="SOR110" s="73"/>
      <c r="SOS110" s="74"/>
      <c r="SOT110" s="74"/>
      <c r="SOU110" s="62"/>
      <c r="SOV110" s="75"/>
      <c r="SOW110" s="76"/>
      <c r="SOX110" s="216"/>
      <c r="SOY110" s="75"/>
      <c r="SOZ110" s="75"/>
      <c r="SPA110" s="204"/>
      <c r="SPB110" s="205"/>
      <c r="SPC110" s="72"/>
      <c r="SPD110" s="70"/>
      <c r="SPE110" s="73"/>
      <c r="SPF110" s="74"/>
      <c r="SPG110" s="74"/>
      <c r="SPH110" s="62"/>
      <c r="SPI110" s="75"/>
      <c r="SPJ110" s="76"/>
      <c r="SPK110" s="216"/>
      <c r="SPL110" s="75"/>
      <c r="SPM110" s="75"/>
      <c r="SPN110" s="204"/>
      <c r="SPO110" s="205"/>
      <c r="SPP110" s="72"/>
      <c r="SPQ110" s="70"/>
      <c r="SPR110" s="73"/>
      <c r="SPS110" s="74"/>
      <c r="SPT110" s="74"/>
      <c r="SPU110" s="62"/>
      <c r="SPV110" s="75"/>
      <c r="SPW110" s="76"/>
      <c r="SPX110" s="216"/>
      <c r="SPY110" s="75"/>
      <c r="SPZ110" s="75"/>
      <c r="SQA110" s="204"/>
      <c r="SQB110" s="205"/>
      <c r="SQC110" s="72"/>
      <c r="SQD110" s="70"/>
      <c r="SQE110" s="73"/>
      <c r="SQF110" s="74"/>
      <c r="SQG110" s="74"/>
      <c r="SQH110" s="62"/>
      <c r="SQI110" s="75"/>
      <c r="SQJ110" s="76"/>
      <c r="SQK110" s="216"/>
      <c r="SQL110" s="75"/>
      <c r="SQM110" s="75"/>
      <c r="SQN110" s="204"/>
      <c r="SQO110" s="205"/>
      <c r="SQP110" s="72"/>
      <c r="SQQ110" s="70"/>
      <c r="SQR110" s="73"/>
      <c r="SQS110" s="74"/>
      <c r="SQT110" s="74"/>
      <c r="SQU110" s="62"/>
      <c r="SQV110" s="75"/>
      <c r="SQW110" s="76"/>
      <c r="SQX110" s="216"/>
      <c r="SQY110" s="75"/>
      <c r="SQZ110" s="75"/>
      <c r="SRA110" s="204"/>
      <c r="SRB110" s="205"/>
      <c r="SRC110" s="72"/>
      <c r="SRD110" s="70"/>
      <c r="SRE110" s="73"/>
      <c r="SRF110" s="74"/>
      <c r="SRG110" s="74"/>
      <c r="SRH110" s="62"/>
      <c r="SRI110" s="75"/>
      <c r="SRJ110" s="76"/>
      <c r="SRK110" s="216"/>
      <c r="SRL110" s="75"/>
      <c r="SRM110" s="75"/>
      <c r="SRN110" s="204"/>
      <c r="SRO110" s="205"/>
      <c r="SRP110" s="72"/>
      <c r="SRQ110" s="70"/>
      <c r="SRR110" s="73"/>
      <c r="SRS110" s="74"/>
      <c r="SRT110" s="74"/>
      <c r="SRU110" s="62"/>
      <c r="SRV110" s="75"/>
      <c r="SRW110" s="76"/>
      <c r="SRX110" s="216"/>
      <c r="SRY110" s="75"/>
      <c r="SRZ110" s="75"/>
      <c r="SSA110" s="204"/>
      <c r="SSB110" s="205"/>
      <c r="SSC110" s="72"/>
      <c r="SSD110" s="70"/>
      <c r="SSE110" s="73"/>
      <c r="SSF110" s="74"/>
      <c r="SSG110" s="74"/>
      <c r="SSH110" s="62"/>
      <c r="SSI110" s="75"/>
      <c r="SSJ110" s="76"/>
      <c r="SSK110" s="216"/>
      <c r="SSL110" s="75"/>
      <c r="SSM110" s="75"/>
      <c r="SSN110" s="204"/>
      <c r="SSO110" s="205"/>
      <c r="SSP110" s="72"/>
      <c r="SSQ110" s="70"/>
      <c r="SSR110" s="73"/>
      <c r="SSS110" s="74"/>
      <c r="SST110" s="74"/>
      <c r="SSU110" s="62"/>
      <c r="SSV110" s="75"/>
      <c r="SSW110" s="76"/>
      <c r="SSX110" s="216"/>
      <c r="SSY110" s="75"/>
      <c r="SSZ110" s="75"/>
      <c r="STA110" s="204"/>
      <c r="STB110" s="205"/>
      <c r="STC110" s="72"/>
      <c r="STD110" s="70"/>
      <c r="STE110" s="73"/>
      <c r="STF110" s="74"/>
      <c r="STG110" s="74"/>
      <c r="STH110" s="62"/>
      <c r="STI110" s="75"/>
      <c r="STJ110" s="76"/>
      <c r="STK110" s="216"/>
      <c r="STL110" s="75"/>
      <c r="STM110" s="75"/>
      <c r="STN110" s="204"/>
      <c r="STO110" s="205"/>
      <c r="STP110" s="72"/>
      <c r="STQ110" s="70"/>
      <c r="STR110" s="73"/>
      <c r="STS110" s="74"/>
      <c r="STT110" s="74"/>
      <c r="STU110" s="62"/>
      <c r="STV110" s="75"/>
      <c r="STW110" s="76"/>
      <c r="STX110" s="216"/>
      <c r="STY110" s="75"/>
      <c r="STZ110" s="75"/>
      <c r="SUA110" s="204"/>
      <c r="SUB110" s="205"/>
      <c r="SUC110" s="72"/>
      <c r="SUD110" s="70"/>
      <c r="SUE110" s="73"/>
      <c r="SUF110" s="74"/>
      <c r="SUG110" s="74"/>
      <c r="SUH110" s="62"/>
      <c r="SUI110" s="75"/>
      <c r="SUJ110" s="76"/>
      <c r="SUK110" s="216"/>
      <c r="SUL110" s="75"/>
      <c r="SUM110" s="75"/>
      <c r="SUN110" s="204"/>
      <c r="SUO110" s="205"/>
      <c r="SUP110" s="72"/>
      <c r="SUQ110" s="70"/>
      <c r="SUR110" s="73"/>
      <c r="SUS110" s="74"/>
      <c r="SUT110" s="74"/>
      <c r="SUU110" s="62"/>
      <c r="SUV110" s="75"/>
      <c r="SUW110" s="76"/>
      <c r="SUX110" s="216"/>
      <c r="SUY110" s="75"/>
      <c r="SUZ110" s="75"/>
      <c r="SVA110" s="204"/>
      <c r="SVB110" s="205"/>
      <c r="SVC110" s="72"/>
      <c r="SVD110" s="70"/>
      <c r="SVE110" s="73"/>
      <c r="SVF110" s="74"/>
      <c r="SVG110" s="74"/>
      <c r="SVH110" s="62"/>
      <c r="SVI110" s="75"/>
      <c r="SVJ110" s="76"/>
      <c r="SVK110" s="216"/>
      <c r="SVL110" s="75"/>
      <c r="SVM110" s="75"/>
      <c r="SVN110" s="204"/>
      <c r="SVO110" s="205"/>
      <c r="SVP110" s="72"/>
      <c r="SVQ110" s="70"/>
      <c r="SVR110" s="73"/>
      <c r="SVS110" s="74"/>
      <c r="SVT110" s="74"/>
      <c r="SVU110" s="62"/>
      <c r="SVV110" s="75"/>
      <c r="SVW110" s="76"/>
      <c r="SVX110" s="216"/>
      <c r="SVY110" s="75"/>
      <c r="SVZ110" s="75"/>
      <c r="SWA110" s="204"/>
      <c r="SWB110" s="205"/>
      <c r="SWC110" s="72"/>
      <c r="SWD110" s="70"/>
      <c r="SWE110" s="73"/>
      <c r="SWF110" s="74"/>
      <c r="SWG110" s="74"/>
      <c r="SWH110" s="62"/>
      <c r="SWI110" s="75"/>
      <c r="SWJ110" s="76"/>
      <c r="SWK110" s="216"/>
      <c r="SWL110" s="75"/>
      <c r="SWM110" s="75"/>
      <c r="SWN110" s="204"/>
      <c r="SWO110" s="205"/>
      <c r="SWP110" s="72"/>
      <c r="SWQ110" s="70"/>
      <c r="SWR110" s="73"/>
      <c r="SWS110" s="74"/>
      <c r="SWT110" s="74"/>
      <c r="SWU110" s="62"/>
      <c r="SWV110" s="75"/>
      <c r="SWW110" s="76"/>
      <c r="SWX110" s="216"/>
      <c r="SWY110" s="75"/>
      <c r="SWZ110" s="75"/>
      <c r="SXA110" s="204"/>
      <c r="SXB110" s="205"/>
      <c r="SXC110" s="72"/>
      <c r="SXD110" s="70"/>
      <c r="SXE110" s="73"/>
      <c r="SXF110" s="74"/>
      <c r="SXG110" s="74"/>
      <c r="SXH110" s="62"/>
      <c r="SXI110" s="75"/>
      <c r="SXJ110" s="76"/>
      <c r="SXK110" s="216"/>
      <c r="SXL110" s="75"/>
      <c r="SXM110" s="75"/>
      <c r="SXN110" s="204"/>
      <c r="SXO110" s="205"/>
      <c r="SXP110" s="72"/>
      <c r="SXQ110" s="70"/>
      <c r="SXR110" s="73"/>
      <c r="SXS110" s="74"/>
      <c r="SXT110" s="74"/>
      <c r="SXU110" s="62"/>
      <c r="SXV110" s="75"/>
      <c r="SXW110" s="76"/>
      <c r="SXX110" s="216"/>
      <c r="SXY110" s="75"/>
      <c r="SXZ110" s="75"/>
      <c r="SYA110" s="204"/>
      <c r="SYB110" s="205"/>
      <c r="SYC110" s="72"/>
      <c r="SYD110" s="70"/>
      <c r="SYE110" s="73"/>
      <c r="SYF110" s="74"/>
      <c r="SYG110" s="74"/>
      <c r="SYH110" s="62"/>
      <c r="SYI110" s="75"/>
      <c r="SYJ110" s="76"/>
      <c r="SYK110" s="216"/>
      <c r="SYL110" s="75"/>
      <c r="SYM110" s="75"/>
      <c r="SYN110" s="204"/>
      <c r="SYO110" s="205"/>
      <c r="SYP110" s="72"/>
      <c r="SYQ110" s="70"/>
      <c r="SYR110" s="73"/>
      <c r="SYS110" s="74"/>
      <c r="SYT110" s="74"/>
      <c r="SYU110" s="62"/>
      <c r="SYV110" s="75"/>
      <c r="SYW110" s="76"/>
      <c r="SYX110" s="216"/>
      <c r="SYY110" s="75"/>
      <c r="SYZ110" s="75"/>
      <c r="SZA110" s="204"/>
      <c r="SZB110" s="205"/>
      <c r="SZC110" s="72"/>
      <c r="SZD110" s="70"/>
      <c r="SZE110" s="73"/>
      <c r="SZF110" s="74"/>
      <c r="SZG110" s="74"/>
      <c r="SZH110" s="62"/>
      <c r="SZI110" s="75"/>
      <c r="SZJ110" s="76"/>
      <c r="SZK110" s="216"/>
      <c r="SZL110" s="75"/>
      <c r="SZM110" s="75"/>
      <c r="SZN110" s="204"/>
      <c r="SZO110" s="205"/>
      <c r="SZP110" s="72"/>
      <c r="SZQ110" s="70"/>
      <c r="SZR110" s="73"/>
      <c r="SZS110" s="74"/>
      <c r="SZT110" s="74"/>
      <c r="SZU110" s="62"/>
      <c r="SZV110" s="75"/>
      <c r="SZW110" s="76"/>
      <c r="SZX110" s="216"/>
      <c r="SZY110" s="75"/>
      <c r="SZZ110" s="75"/>
      <c r="TAA110" s="204"/>
      <c r="TAB110" s="205"/>
      <c r="TAC110" s="72"/>
      <c r="TAD110" s="70"/>
      <c r="TAE110" s="73"/>
      <c r="TAF110" s="74"/>
      <c r="TAG110" s="74"/>
      <c r="TAH110" s="62"/>
      <c r="TAI110" s="75"/>
      <c r="TAJ110" s="76"/>
      <c r="TAK110" s="216"/>
      <c r="TAL110" s="75"/>
      <c r="TAM110" s="75"/>
      <c r="TAN110" s="204"/>
      <c r="TAO110" s="205"/>
      <c r="TAP110" s="72"/>
      <c r="TAQ110" s="70"/>
      <c r="TAR110" s="73"/>
      <c r="TAS110" s="74"/>
      <c r="TAT110" s="74"/>
      <c r="TAU110" s="62"/>
      <c r="TAV110" s="75"/>
      <c r="TAW110" s="76"/>
      <c r="TAX110" s="216"/>
      <c r="TAY110" s="75"/>
      <c r="TAZ110" s="75"/>
      <c r="TBA110" s="204"/>
      <c r="TBB110" s="205"/>
      <c r="TBC110" s="72"/>
      <c r="TBD110" s="70"/>
      <c r="TBE110" s="73"/>
      <c r="TBF110" s="74"/>
      <c r="TBG110" s="74"/>
      <c r="TBH110" s="62"/>
      <c r="TBI110" s="75"/>
      <c r="TBJ110" s="76"/>
      <c r="TBK110" s="216"/>
      <c r="TBL110" s="75"/>
      <c r="TBM110" s="75"/>
      <c r="TBN110" s="204"/>
      <c r="TBO110" s="205"/>
      <c r="TBP110" s="72"/>
      <c r="TBQ110" s="70"/>
      <c r="TBR110" s="73"/>
      <c r="TBS110" s="74"/>
      <c r="TBT110" s="74"/>
      <c r="TBU110" s="62"/>
      <c r="TBV110" s="75"/>
      <c r="TBW110" s="76"/>
      <c r="TBX110" s="216"/>
      <c r="TBY110" s="75"/>
      <c r="TBZ110" s="75"/>
      <c r="TCA110" s="204"/>
      <c r="TCB110" s="205"/>
      <c r="TCC110" s="72"/>
      <c r="TCD110" s="70"/>
      <c r="TCE110" s="73"/>
      <c r="TCF110" s="74"/>
      <c r="TCG110" s="74"/>
      <c r="TCH110" s="62"/>
      <c r="TCI110" s="75"/>
      <c r="TCJ110" s="76"/>
      <c r="TCK110" s="216"/>
      <c r="TCL110" s="75"/>
      <c r="TCM110" s="75"/>
      <c r="TCN110" s="204"/>
      <c r="TCO110" s="205"/>
      <c r="TCP110" s="72"/>
      <c r="TCQ110" s="70"/>
      <c r="TCR110" s="73"/>
      <c r="TCS110" s="74"/>
      <c r="TCT110" s="74"/>
      <c r="TCU110" s="62"/>
      <c r="TCV110" s="75"/>
      <c r="TCW110" s="76"/>
      <c r="TCX110" s="216"/>
      <c r="TCY110" s="75"/>
      <c r="TCZ110" s="75"/>
      <c r="TDA110" s="204"/>
      <c r="TDB110" s="205"/>
      <c r="TDC110" s="72"/>
      <c r="TDD110" s="70"/>
      <c r="TDE110" s="73"/>
      <c r="TDF110" s="74"/>
      <c r="TDG110" s="74"/>
      <c r="TDH110" s="62"/>
      <c r="TDI110" s="75"/>
      <c r="TDJ110" s="76"/>
      <c r="TDK110" s="216"/>
      <c r="TDL110" s="75"/>
      <c r="TDM110" s="75"/>
      <c r="TDN110" s="204"/>
      <c r="TDO110" s="205"/>
      <c r="TDP110" s="72"/>
      <c r="TDQ110" s="70"/>
      <c r="TDR110" s="73"/>
      <c r="TDS110" s="74"/>
      <c r="TDT110" s="74"/>
      <c r="TDU110" s="62"/>
      <c r="TDV110" s="75"/>
      <c r="TDW110" s="76"/>
      <c r="TDX110" s="216"/>
      <c r="TDY110" s="75"/>
      <c r="TDZ110" s="75"/>
      <c r="TEA110" s="204"/>
      <c r="TEB110" s="205"/>
      <c r="TEC110" s="72"/>
      <c r="TED110" s="70"/>
      <c r="TEE110" s="73"/>
      <c r="TEF110" s="74"/>
      <c r="TEG110" s="74"/>
      <c r="TEH110" s="62"/>
      <c r="TEI110" s="75"/>
      <c r="TEJ110" s="76"/>
      <c r="TEK110" s="216"/>
      <c r="TEL110" s="75"/>
      <c r="TEM110" s="75"/>
      <c r="TEN110" s="204"/>
      <c r="TEO110" s="205"/>
      <c r="TEP110" s="72"/>
      <c r="TEQ110" s="70"/>
      <c r="TER110" s="73"/>
      <c r="TES110" s="74"/>
      <c r="TET110" s="74"/>
      <c r="TEU110" s="62"/>
      <c r="TEV110" s="75"/>
      <c r="TEW110" s="76"/>
      <c r="TEX110" s="216"/>
      <c r="TEY110" s="75"/>
      <c r="TEZ110" s="75"/>
      <c r="TFA110" s="204"/>
      <c r="TFB110" s="205"/>
      <c r="TFC110" s="72"/>
      <c r="TFD110" s="70"/>
      <c r="TFE110" s="73"/>
      <c r="TFF110" s="74"/>
      <c r="TFG110" s="74"/>
      <c r="TFH110" s="62"/>
      <c r="TFI110" s="75"/>
      <c r="TFJ110" s="76"/>
      <c r="TFK110" s="216"/>
      <c r="TFL110" s="75"/>
      <c r="TFM110" s="75"/>
      <c r="TFN110" s="204"/>
      <c r="TFO110" s="205"/>
      <c r="TFP110" s="72"/>
      <c r="TFQ110" s="70"/>
      <c r="TFR110" s="73"/>
      <c r="TFS110" s="74"/>
      <c r="TFT110" s="74"/>
      <c r="TFU110" s="62"/>
      <c r="TFV110" s="75"/>
      <c r="TFW110" s="76"/>
      <c r="TFX110" s="216"/>
      <c r="TFY110" s="75"/>
      <c r="TFZ110" s="75"/>
      <c r="TGA110" s="204"/>
      <c r="TGB110" s="205"/>
      <c r="TGC110" s="72"/>
      <c r="TGD110" s="70"/>
      <c r="TGE110" s="73"/>
      <c r="TGF110" s="74"/>
      <c r="TGG110" s="74"/>
      <c r="TGH110" s="62"/>
      <c r="TGI110" s="75"/>
      <c r="TGJ110" s="76"/>
      <c r="TGK110" s="216"/>
      <c r="TGL110" s="75"/>
      <c r="TGM110" s="75"/>
      <c r="TGN110" s="204"/>
      <c r="TGO110" s="205"/>
      <c r="TGP110" s="72"/>
      <c r="TGQ110" s="70"/>
      <c r="TGR110" s="73"/>
      <c r="TGS110" s="74"/>
      <c r="TGT110" s="74"/>
      <c r="TGU110" s="62"/>
      <c r="TGV110" s="75"/>
      <c r="TGW110" s="76"/>
      <c r="TGX110" s="216"/>
      <c r="TGY110" s="75"/>
      <c r="TGZ110" s="75"/>
      <c r="THA110" s="204"/>
      <c r="THB110" s="205"/>
      <c r="THC110" s="72"/>
      <c r="THD110" s="70"/>
      <c r="THE110" s="73"/>
      <c r="THF110" s="74"/>
      <c r="THG110" s="74"/>
      <c r="THH110" s="62"/>
      <c r="THI110" s="75"/>
      <c r="THJ110" s="76"/>
      <c r="THK110" s="216"/>
      <c r="THL110" s="75"/>
      <c r="THM110" s="75"/>
      <c r="THN110" s="204"/>
      <c r="THO110" s="205"/>
      <c r="THP110" s="72"/>
      <c r="THQ110" s="70"/>
      <c r="THR110" s="73"/>
      <c r="THS110" s="74"/>
      <c r="THT110" s="74"/>
      <c r="THU110" s="62"/>
      <c r="THV110" s="75"/>
      <c r="THW110" s="76"/>
      <c r="THX110" s="216"/>
      <c r="THY110" s="75"/>
      <c r="THZ110" s="75"/>
      <c r="TIA110" s="204"/>
      <c r="TIB110" s="205"/>
      <c r="TIC110" s="72"/>
      <c r="TID110" s="70"/>
      <c r="TIE110" s="73"/>
      <c r="TIF110" s="74"/>
      <c r="TIG110" s="74"/>
      <c r="TIH110" s="62"/>
      <c r="TII110" s="75"/>
      <c r="TIJ110" s="76"/>
      <c r="TIK110" s="216"/>
      <c r="TIL110" s="75"/>
      <c r="TIM110" s="75"/>
      <c r="TIN110" s="204"/>
      <c r="TIO110" s="205"/>
      <c r="TIP110" s="72"/>
      <c r="TIQ110" s="70"/>
      <c r="TIR110" s="73"/>
      <c r="TIS110" s="74"/>
      <c r="TIT110" s="74"/>
      <c r="TIU110" s="62"/>
      <c r="TIV110" s="75"/>
      <c r="TIW110" s="76"/>
      <c r="TIX110" s="216"/>
      <c r="TIY110" s="75"/>
      <c r="TIZ110" s="75"/>
      <c r="TJA110" s="204"/>
      <c r="TJB110" s="205"/>
      <c r="TJC110" s="72"/>
      <c r="TJD110" s="70"/>
      <c r="TJE110" s="73"/>
      <c r="TJF110" s="74"/>
      <c r="TJG110" s="74"/>
      <c r="TJH110" s="62"/>
      <c r="TJI110" s="75"/>
      <c r="TJJ110" s="76"/>
      <c r="TJK110" s="216"/>
      <c r="TJL110" s="75"/>
      <c r="TJM110" s="75"/>
      <c r="TJN110" s="204"/>
      <c r="TJO110" s="205"/>
      <c r="TJP110" s="72"/>
      <c r="TJQ110" s="70"/>
      <c r="TJR110" s="73"/>
      <c r="TJS110" s="74"/>
      <c r="TJT110" s="74"/>
      <c r="TJU110" s="62"/>
      <c r="TJV110" s="75"/>
      <c r="TJW110" s="76"/>
      <c r="TJX110" s="216"/>
      <c r="TJY110" s="75"/>
      <c r="TJZ110" s="75"/>
      <c r="TKA110" s="204"/>
      <c r="TKB110" s="205"/>
      <c r="TKC110" s="72"/>
      <c r="TKD110" s="70"/>
      <c r="TKE110" s="73"/>
      <c r="TKF110" s="74"/>
      <c r="TKG110" s="74"/>
      <c r="TKH110" s="62"/>
      <c r="TKI110" s="75"/>
      <c r="TKJ110" s="76"/>
      <c r="TKK110" s="216"/>
      <c r="TKL110" s="75"/>
      <c r="TKM110" s="75"/>
      <c r="TKN110" s="204"/>
      <c r="TKO110" s="205"/>
      <c r="TKP110" s="72"/>
      <c r="TKQ110" s="70"/>
      <c r="TKR110" s="73"/>
      <c r="TKS110" s="74"/>
      <c r="TKT110" s="74"/>
      <c r="TKU110" s="62"/>
      <c r="TKV110" s="75"/>
      <c r="TKW110" s="76"/>
      <c r="TKX110" s="216"/>
      <c r="TKY110" s="75"/>
      <c r="TKZ110" s="75"/>
      <c r="TLA110" s="204"/>
      <c r="TLB110" s="205"/>
      <c r="TLC110" s="72"/>
      <c r="TLD110" s="70"/>
      <c r="TLE110" s="73"/>
      <c r="TLF110" s="74"/>
      <c r="TLG110" s="74"/>
      <c r="TLH110" s="62"/>
      <c r="TLI110" s="75"/>
      <c r="TLJ110" s="76"/>
      <c r="TLK110" s="216"/>
      <c r="TLL110" s="75"/>
      <c r="TLM110" s="75"/>
      <c r="TLN110" s="204"/>
      <c r="TLO110" s="205"/>
      <c r="TLP110" s="72"/>
      <c r="TLQ110" s="70"/>
      <c r="TLR110" s="73"/>
      <c r="TLS110" s="74"/>
      <c r="TLT110" s="74"/>
      <c r="TLU110" s="62"/>
      <c r="TLV110" s="75"/>
      <c r="TLW110" s="76"/>
      <c r="TLX110" s="216"/>
      <c r="TLY110" s="75"/>
      <c r="TLZ110" s="75"/>
      <c r="TMA110" s="204"/>
      <c r="TMB110" s="205"/>
      <c r="TMC110" s="72"/>
      <c r="TMD110" s="70"/>
      <c r="TME110" s="73"/>
      <c r="TMF110" s="74"/>
      <c r="TMG110" s="74"/>
      <c r="TMH110" s="62"/>
      <c r="TMI110" s="75"/>
      <c r="TMJ110" s="76"/>
      <c r="TMK110" s="216"/>
      <c r="TML110" s="75"/>
      <c r="TMM110" s="75"/>
      <c r="TMN110" s="204"/>
      <c r="TMO110" s="205"/>
      <c r="TMP110" s="72"/>
      <c r="TMQ110" s="70"/>
      <c r="TMR110" s="73"/>
      <c r="TMS110" s="74"/>
      <c r="TMT110" s="74"/>
      <c r="TMU110" s="62"/>
      <c r="TMV110" s="75"/>
      <c r="TMW110" s="76"/>
      <c r="TMX110" s="216"/>
      <c r="TMY110" s="75"/>
      <c r="TMZ110" s="75"/>
      <c r="TNA110" s="204"/>
      <c r="TNB110" s="205"/>
      <c r="TNC110" s="72"/>
      <c r="TND110" s="70"/>
      <c r="TNE110" s="73"/>
      <c r="TNF110" s="74"/>
      <c r="TNG110" s="74"/>
      <c r="TNH110" s="62"/>
      <c r="TNI110" s="75"/>
      <c r="TNJ110" s="76"/>
      <c r="TNK110" s="216"/>
      <c r="TNL110" s="75"/>
      <c r="TNM110" s="75"/>
      <c r="TNN110" s="204"/>
      <c r="TNO110" s="205"/>
      <c r="TNP110" s="72"/>
      <c r="TNQ110" s="70"/>
      <c r="TNR110" s="73"/>
      <c r="TNS110" s="74"/>
      <c r="TNT110" s="74"/>
      <c r="TNU110" s="62"/>
      <c r="TNV110" s="75"/>
      <c r="TNW110" s="76"/>
      <c r="TNX110" s="216"/>
      <c r="TNY110" s="75"/>
      <c r="TNZ110" s="75"/>
      <c r="TOA110" s="204"/>
      <c r="TOB110" s="205"/>
      <c r="TOC110" s="72"/>
      <c r="TOD110" s="70"/>
      <c r="TOE110" s="73"/>
      <c r="TOF110" s="74"/>
      <c r="TOG110" s="74"/>
      <c r="TOH110" s="62"/>
      <c r="TOI110" s="75"/>
      <c r="TOJ110" s="76"/>
      <c r="TOK110" s="216"/>
      <c r="TOL110" s="75"/>
      <c r="TOM110" s="75"/>
      <c r="TON110" s="204"/>
      <c r="TOO110" s="205"/>
      <c r="TOP110" s="72"/>
      <c r="TOQ110" s="70"/>
      <c r="TOR110" s="73"/>
      <c r="TOS110" s="74"/>
      <c r="TOT110" s="74"/>
      <c r="TOU110" s="62"/>
      <c r="TOV110" s="75"/>
      <c r="TOW110" s="76"/>
      <c r="TOX110" s="216"/>
      <c r="TOY110" s="75"/>
      <c r="TOZ110" s="75"/>
      <c r="TPA110" s="204"/>
      <c r="TPB110" s="205"/>
      <c r="TPC110" s="72"/>
      <c r="TPD110" s="70"/>
      <c r="TPE110" s="73"/>
      <c r="TPF110" s="74"/>
      <c r="TPG110" s="74"/>
      <c r="TPH110" s="62"/>
      <c r="TPI110" s="75"/>
      <c r="TPJ110" s="76"/>
      <c r="TPK110" s="216"/>
      <c r="TPL110" s="75"/>
      <c r="TPM110" s="75"/>
      <c r="TPN110" s="204"/>
      <c r="TPO110" s="205"/>
      <c r="TPP110" s="72"/>
      <c r="TPQ110" s="70"/>
      <c r="TPR110" s="73"/>
      <c r="TPS110" s="74"/>
      <c r="TPT110" s="74"/>
      <c r="TPU110" s="62"/>
      <c r="TPV110" s="75"/>
      <c r="TPW110" s="76"/>
      <c r="TPX110" s="216"/>
      <c r="TPY110" s="75"/>
      <c r="TPZ110" s="75"/>
      <c r="TQA110" s="204"/>
      <c r="TQB110" s="205"/>
      <c r="TQC110" s="72"/>
      <c r="TQD110" s="70"/>
      <c r="TQE110" s="73"/>
      <c r="TQF110" s="74"/>
      <c r="TQG110" s="74"/>
      <c r="TQH110" s="62"/>
      <c r="TQI110" s="75"/>
      <c r="TQJ110" s="76"/>
      <c r="TQK110" s="216"/>
      <c r="TQL110" s="75"/>
      <c r="TQM110" s="75"/>
      <c r="TQN110" s="204"/>
      <c r="TQO110" s="205"/>
      <c r="TQP110" s="72"/>
      <c r="TQQ110" s="70"/>
      <c r="TQR110" s="73"/>
      <c r="TQS110" s="74"/>
      <c r="TQT110" s="74"/>
      <c r="TQU110" s="62"/>
      <c r="TQV110" s="75"/>
      <c r="TQW110" s="76"/>
      <c r="TQX110" s="216"/>
      <c r="TQY110" s="75"/>
      <c r="TQZ110" s="75"/>
      <c r="TRA110" s="204"/>
      <c r="TRB110" s="205"/>
      <c r="TRC110" s="72"/>
      <c r="TRD110" s="70"/>
      <c r="TRE110" s="73"/>
      <c r="TRF110" s="74"/>
      <c r="TRG110" s="74"/>
      <c r="TRH110" s="62"/>
      <c r="TRI110" s="75"/>
      <c r="TRJ110" s="76"/>
      <c r="TRK110" s="216"/>
      <c r="TRL110" s="75"/>
      <c r="TRM110" s="75"/>
      <c r="TRN110" s="204"/>
      <c r="TRO110" s="205"/>
      <c r="TRP110" s="72"/>
      <c r="TRQ110" s="70"/>
      <c r="TRR110" s="73"/>
      <c r="TRS110" s="74"/>
      <c r="TRT110" s="74"/>
      <c r="TRU110" s="62"/>
      <c r="TRV110" s="75"/>
      <c r="TRW110" s="76"/>
      <c r="TRX110" s="216"/>
      <c r="TRY110" s="75"/>
      <c r="TRZ110" s="75"/>
      <c r="TSA110" s="204"/>
      <c r="TSB110" s="205"/>
      <c r="TSC110" s="72"/>
      <c r="TSD110" s="70"/>
      <c r="TSE110" s="73"/>
      <c r="TSF110" s="74"/>
      <c r="TSG110" s="74"/>
      <c r="TSH110" s="62"/>
      <c r="TSI110" s="75"/>
      <c r="TSJ110" s="76"/>
      <c r="TSK110" s="216"/>
      <c r="TSL110" s="75"/>
      <c r="TSM110" s="75"/>
      <c r="TSN110" s="204"/>
      <c r="TSO110" s="205"/>
      <c r="TSP110" s="72"/>
      <c r="TSQ110" s="70"/>
      <c r="TSR110" s="73"/>
      <c r="TSS110" s="74"/>
      <c r="TST110" s="74"/>
      <c r="TSU110" s="62"/>
      <c r="TSV110" s="75"/>
      <c r="TSW110" s="76"/>
      <c r="TSX110" s="216"/>
      <c r="TSY110" s="75"/>
      <c r="TSZ110" s="75"/>
      <c r="TTA110" s="204"/>
      <c r="TTB110" s="205"/>
      <c r="TTC110" s="72"/>
      <c r="TTD110" s="70"/>
      <c r="TTE110" s="73"/>
      <c r="TTF110" s="74"/>
      <c r="TTG110" s="74"/>
      <c r="TTH110" s="62"/>
      <c r="TTI110" s="75"/>
      <c r="TTJ110" s="76"/>
      <c r="TTK110" s="216"/>
      <c r="TTL110" s="75"/>
      <c r="TTM110" s="75"/>
      <c r="TTN110" s="204"/>
      <c r="TTO110" s="205"/>
      <c r="TTP110" s="72"/>
      <c r="TTQ110" s="70"/>
      <c r="TTR110" s="73"/>
      <c r="TTS110" s="74"/>
      <c r="TTT110" s="74"/>
      <c r="TTU110" s="62"/>
      <c r="TTV110" s="75"/>
      <c r="TTW110" s="76"/>
      <c r="TTX110" s="216"/>
      <c r="TTY110" s="75"/>
      <c r="TTZ110" s="75"/>
      <c r="TUA110" s="204"/>
      <c r="TUB110" s="205"/>
      <c r="TUC110" s="72"/>
      <c r="TUD110" s="70"/>
      <c r="TUE110" s="73"/>
      <c r="TUF110" s="74"/>
      <c r="TUG110" s="74"/>
      <c r="TUH110" s="62"/>
      <c r="TUI110" s="75"/>
      <c r="TUJ110" s="76"/>
      <c r="TUK110" s="216"/>
      <c r="TUL110" s="75"/>
      <c r="TUM110" s="75"/>
      <c r="TUN110" s="204"/>
      <c r="TUO110" s="205"/>
      <c r="TUP110" s="72"/>
      <c r="TUQ110" s="70"/>
      <c r="TUR110" s="73"/>
      <c r="TUS110" s="74"/>
      <c r="TUT110" s="74"/>
      <c r="TUU110" s="62"/>
      <c r="TUV110" s="75"/>
      <c r="TUW110" s="76"/>
      <c r="TUX110" s="216"/>
      <c r="TUY110" s="75"/>
      <c r="TUZ110" s="75"/>
      <c r="TVA110" s="204"/>
      <c r="TVB110" s="205"/>
      <c r="TVC110" s="72"/>
      <c r="TVD110" s="70"/>
      <c r="TVE110" s="73"/>
      <c r="TVF110" s="74"/>
      <c r="TVG110" s="74"/>
      <c r="TVH110" s="62"/>
      <c r="TVI110" s="75"/>
      <c r="TVJ110" s="76"/>
      <c r="TVK110" s="216"/>
      <c r="TVL110" s="75"/>
      <c r="TVM110" s="75"/>
      <c r="TVN110" s="204"/>
      <c r="TVO110" s="205"/>
      <c r="TVP110" s="72"/>
      <c r="TVQ110" s="70"/>
      <c r="TVR110" s="73"/>
      <c r="TVS110" s="74"/>
      <c r="TVT110" s="74"/>
      <c r="TVU110" s="62"/>
      <c r="TVV110" s="75"/>
      <c r="TVW110" s="76"/>
      <c r="TVX110" s="216"/>
      <c r="TVY110" s="75"/>
      <c r="TVZ110" s="75"/>
      <c r="TWA110" s="204"/>
      <c r="TWB110" s="205"/>
      <c r="TWC110" s="72"/>
      <c r="TWD110" s="70"/>
      <c r="TWE110" s="73"/>
      <c r="TWF110" s="74"/>
      <c r="TWG110" s="74"/>
      <c r="TWH110" s="62"/>
      <c r="TWI110" s="75"/>
      <c r="TWJ110" s="76"/>
      <c r="TWK110" s="216"/>
      <c r="TWL110" s="75"/>
      <c r="TWM110" s="75"/>
      <c r="TWN110" s="204"/>
      <c r="TWO110" s="205"/>
      <c r="TWP110" s="72"/>
      <c r="TWQ110" s="70"/>
      <c r="TWR110" s="73"/>
      <c r="TWS110" s="74"/>
      <c r="TWT110" s="74"/>
      <c r="TWU110" s="62"/>
      <c r="TWV110" s="75"/>
      <c r="TWW110" s="76"/>
      <c r="TWX110" s="216"/>
      <c r="TWY110" s="75"/>
      <c r="TWZ110" s="75"/>
      <c r="TXA110" s="204"/>
      <c r="TXB110" s="205"/>
      <c r="TXC110" s="72"/>
      <c r="TXD110" s="70"/>
      <c r="TXE110" s="73"/>
      <c r="TXF110" s="74"/>
      <c r="TXG110" s="74"/>
      <c r="TXH110" s="62"/>
      <c r="TXI110" s="75"/>
      <c r="TXJ110" s="76"/>
      <c r="TXK110" s="216"/>
      <c r="TXL110" s="75"/>
      <c r="TXM110" s="75"/>
      <c r="TXN110" s="204"/>
      <c r="TXO110" s="205"/>
      <c r="TXP110" s="72"/>
      <c r="TXQ110" s="70"/>
      <c r="TXR110" s="73"/>
      <c r="TXS110" s="74"/>
      <c r="TXT110" s="74"/>
      <c r="TXU110" s="62"/>
      <c r="TXV110" s="75"/>
      <c r="TXW110" s="76"/>
      <c r="TXX110" s="216"/>
      <c r="TXY110" s="75"/>
      <c r="TXZ110" s="75"/>
      <c r="TYA110" s="204"/>
      <c r="TYB110" s="205"/>
      <c r="TYC110" s="72"/>
      <c r="TYD110" s="70"/>
      <c r="TYE110" s="73"/>
      <c r="TYF110" s="74"/>
      <c r="TYG110" s="74"/>
      <c r="TYH110" s="62"/>
      <c r="TYI110" s="75"/>
      <c r="TYJ110" s="76"/>
      <c r="TYK110" s="216"/>
      <c r="TYL110" s="75"/>
      <c r="TYM110" s="75"/>
      <c r="TYN110" s="204"/>
      <c r="TYO110" s="205"/>
      <c r="TYP110" s="72"/>
      <c r="TYQ110" s="70"/>
      <c r="TYR110" s="73"/>
      <c r="TYS110" s="74"/>
      <c r="TYT110" s="74"/>
      <c r="TYU110" s="62"/>
      <c r="TYV110" s="75"/>
      <c r="TYW110" s="76"/>
      <c r="TYX110" s="216"/>
      <c r="TYY110" s="75"/>
      <c r="TYZ110" s="75"/>
      <c r="TZA110" s="204"/>
      <c r="TZB110" s="205"/>
      <c r="TZC110" s="72"/>
      <c r="TZD110" s="70"/>
      <c r="TZE110" s="73"/>
      <c r="TZF110" s="74"/>
      <c r="TZG110" s="74"/>
      <c r="TZH110" s="62"/>
      <c r="TZI110" s="75"/>
      <c r="TZJ110" s="76"/>
      <c r="TZK110" s="216"/>
      <c r="TZL110" s="75"/>
      <c r="TZM110" s="75"/>
      <c r="TZN110" s="204"/>
      <c r="TZO110" s="205"/>
      <c r="TZP110" s="72"/>
      <c r="TZQ110" s="70"/>
      <c r="TZR110" s="73"/>
      <c r="TZS110" s="74"/>
      <c r="TZT110" s="74"/>
      <c r="TZU110" s="62"/>
      <c r="TZV110" s="75"/>
      <c r="TZW110" s="76"/>
      <c r="TZX110" s="216"/>
      <c r="TZY110" s="75"/>
      <c r="TZZ110" s="75"/>
      <c r="UAA110" s="204"/>
      <c r="UAB110" s="205"/>
      <c r="UAC110" s="72"/>
      <c r="UAD110" s="70"/>
      <c r="UAE110" s="73"/>
      <c r="UAF110" s="74"/>
      <c r="UAG110" s="74"/>
      <c r="UAH110" s="62"/>
      <c r="UAI110" s="75"/>
      <c r="UAJ110" s="76"/>
      <c r="UAK110" s="216"/>
      <c r="UAL110" s="75"/>
      <c r="UAM110" s="75"/>
      <c r="UAN110" s="204"/>
      <c r="UAO110" s="205"/>
      <c r="UAP110" s="72"/>
      <c r="UAQ110" s="70"/>
      <c r="UAR110" s="73"/>
      <c r="UAS110" s="74"/>
      <c r="UAT110" s="74"/>
      <c r="UAU110" s="62"/>
      <c r="UAV110" s="75"/>
      <c r="UAW110" s="76"/>
      <c r="UAX110" s="216"/>
      <c r="UAY110" s="75"/>
      <c r="UAZ110" s="75"/>
      <c r="UBA110" s="204"/>
      <c r="UBB110" s="205"/>
      <c r="UBC110" s="72"/>
      <c r="UBD110" s="70"/>
      <c r="UBE110" s="73"/>
      <c r="UBF110" s="74"/>
      <c r="UBG110" s="74"/>
      <c r="UBH110" s="62"/>
      <c r="UBI110" s="75"/>
      <c r="UBJ110" s="76"/>
      <c r="UBK110" s="216"/>
      <c r="UBL110" s="75"/>
      <c r="UBM110" s="75"/>
      <c r="UBN110" s="204"/>
      <c r="UBO110" s="205"/>
      <c r="UBP110" s="72"/>
      <c r="UBQ110" s="70"/>
      <c r="UBR110" s="73"/>
      <c r="UBS110" s="74"/>
      <c r="UBT110" s="74"/>
      <c r="UBU110" s="62"/>
      <c r="UBV110" s="75"/>
      <c r="UBW110" s="76"/>
      <c r="UBX110" s="216"/>
      <c r="UBY110" s="75"/>
      <c r="UBZ110" s="75"/>
      <c r="UCA110" s="204"/>
      <c r="UCB110" s="205"/>
      <c r="UCC110" s="72"/>
      <c r="UCD110" s="70"/>
      <c r="UCE110" s="73"/>
      <c r="UCF110" s="74"/>
      <c r="UCG110" s="74"/>
      <c r="UCH110" s="62"/>
      <c r="UCI110" s="75"/>
      <c r="UCJ110" s="76"/>
      <c r="UCK110" s="216"/>
      <c r="UCL110" s="75"/>
      <c r="UCM110" s="75"/>
      <c r="UCN110" s="204"/>
      <c r="UCO110" s="205"/>
      <c r="UCP110" s="72"/>
      <c r="UCQ110" s="70"/>
      <c r="UCR110" s="73"/>
      <c r="UCS110" s="74"/>
      <c r="UCT110" s="74"/>
      <c r="UCU110" s="62"/>
      <c r="UCV110" s="75"/>
      <c r="UCW110" s="76"/>
      <c r="UCX110" s="216"/>
      <c r="UCY110" s="75"/>
      <c r="UCZ110" s="75"/>
      <c r="UDA110" s="204"/>
      <c r="UDB110" s="205"/>
      <c r="UDC110" s="72"/>
      <c r="UDD110" s="70"/>
      <c r="UDE110" s="73"/>
      <c r="UDF110" s="74"/>
      <c r="UDG110" s="74"/>
      <c r="UDH110" s="62"/>
      <c r="UDI110" s="75"/>
      <c r="UDJ110" s="76"/>
      <c r="UDK110" s="216"/>
      <c r="UDL110" s="75"/>
      <c r="UDM110" s="75"/>
      <c r="UDN110" s="204"/>
      <c r="UDO110" s="205"/>
      <c r="UDP110" s="72"/>
      <c r="UDQ110" s="70"/>
      <c r="UDR110" s="73"/>
      <c r="UDS110" s="74"/>
      <c r="UDT110" s="74"/>
      <c r="UDU110" s="62"/>
      <c r="UDV110" s="75"/>
      <c r="UDW110" s="76"/>
      <c r="UDX110" s="216"/>
      <c r="UDY110" s="75"/>
      <c r="UDZ110" s="75"/>
      <c r="UEA110" s="204"/>
      <c r="UEB110" s="205"/>
      <c r="UEC110" s="72"/>
      <c r="UED110" s="70"/>
      <c r="UEE110" s="73"/>
      <c r="UEF110" s="74"/>
      <c r="UEG110" s="74"/>
      <c r="UEH110" s="62"/>
      <c r="UEI110" s="75"/>
      <c r="UEJ110" s="76"/>
      <c r="UEK110" s="216"/>
      <c r="UEL110" s="75"/>
      <c r="UEM110" s="75"/>
      <c r="UEN110" s="204"/>
      <c r="UEO110" s="205"/>
      <c r="UEP110" s="72"/>
      <c r="UEQ110" s="70"/>
      <c r="UER110" s="73"/>
      <c r="UES110" s="74"/>
      <c r="UET110" s="74"/>
      <c r="UEU110" s="62"/>
      <c r="UEV110" s="75"/>
      <c r="UEW110" s="76"/>
      <c r="UEX110" s="216"/>
      <c r="UEY110" s="75"/>
      <c r="UEZ110" s="75"/>
      <c r="UFA110" s="204"/>
      <c r="UFB110" s="205"/>
      <c r="UFC110" s="72"/>
      <c r="UFD110" s="70"/>
      <c r="UFE110" s="73"/>
      <c r="UFF110" s="74"/>
      <c r="UFG110" s="74"/>
      <c r="UFH110" s="62"/>
      <c r="UFI110" s="75"/>
      <c r="UFJ110" s="76"/>
      <c r="UFK110" s="216"/>
      <c r="UFL110" s="75"/>
      <c r="UFM110" s="75"/>
      <c r="UFN110" s="204"/>
      <c r="UFO110" s="205"/>
      <c r="UFP110" s="72"/>
      <c r="UFQ110" s="70"/>
      <c r="UFR110" s="73"/>
      <c r="UFS110" s="74"/>
      <c r="UFT110" s="74"/>
      <c r="UFU110" s="62"/>
      <c r="UFV110" s="75"/>
      <c r="UFW110" s="76"/>
      <c r="UFX110" s="216"/>
      <c r="UFY110" s="75"/>
      <c r="UFZ110" s="75"/>
      <c r="UGA110" s="204"/>
      <c r="UGB110" s="205"/>
      <c r="UGC110" s="72"/>
      <c r="UGD110" s="70"/>
      <c r="UGE110" s="73"/>
      <c r="UGF110" s="74"/>
      <c r="UGG110" s="74"/>
      <c r="UGH110" s="62"/>
      <c r="UGI110" s="75"/>
      <c r="UGJ110" s="76"/>
      <c r="UGK110" s="216"/>
      <c r="UGL110" s="75"/>
      <c r="UGM110" s="75"/>
      <c r="UGN110" s="204"/>
      <c r="UGO110" s="205"/>
      <c r="UGP110" s="72"/>
      <c r="UGQ110" s="70"/>
      <c r="UGR110" s="73"/>
      <c r="UGS110" s="74"/>
      <c r="UGT110" s="74"/>
      <c r="UGU110" s="62"/>
      <c r="UGV110" s="75"/>
      <c r="UGW110" s="76"/>
      <c r="UGX110" s="216"/>
      <c r="UGY110" s="75"/>
      <c r="UGZ110" s="75"/>
      <c r="UHA110" s="204"/>
      <c r="UHB110" s="205"/>
      <c r="UHC110" s="72"/>
      <c r="UHD110" s="70"/>
      <c r="UHE110" s="73"/>
      <c r="UHF110" s="74"/>
      <c r="UHG110" s="74"/>
      <c r="UHH110" s="62"/>
      <c r="UHI110" s="75"/>
      <c r="UHJ110" s="76"/>
      <c r="UHK110" s="216"/>
      <c r="UHL110" s="75"/>
      <c r="UHM110" s="75"/>
      <c r="UHN110" s="204"/>
      <c r="UHO110" s="205"/>
      <c r="UHP110" s="72"/>
      <c r="UHQ110" s="70"/>
      <c r="UHR110" s="73"/>
      <c r="UHS110" s="74"/>
      <c r="UHT110" s="74"/>
      <c r="UHU110" s="62"/>
      <c r="UHV110" s="75"/>
      <c r="UHW110" s="76"/>
      <c r="UHX110" s="216"/>
      <c r="UHY110" s="75"/>
      <c r="UHZ110" s="75"/>
      <c r="UIA110" s="204"/>
      <c r="UIB110" s="205"/>
      <c r="UIC110" s="72"/>
      <c r="UID110" s="70"/>
      <c r="UIE110" s="73"/>
      <c r="UIF110" s="74"/>
      <c r="UIG110" s="74"/>
      <c r="UIH110" s="62"/>
      <c r="UII110" s="75"/>
      <c r="UIJ110" s="76"/>
      <c r="UIK110" s="216"/>
      <c r="UIL110" s="75"/>
      <c r="UIM110" s="75"/>
      <c r="UIN110" s="204"/>
      <c r="UIO110" s="205"/>
      <c r="UIP110" s="72"/>
      <c r="UIQ110" s="70"/>
      <c r="UIR110" s="73"/>
      <c r="UIS110" s="74"/>
      <c r="UIT110" s="74"/>
      <c r="UIU110" s="62"/>
      <c r="UIV110" s="75"/>
      <c r="UIW110" s="76"/>
      <c r="UIX110" s="216"/>
      <c r="UIY110" s="75"/>
      <c r="UIZ110" s="75"/>
      <c r="UJA110" s="204"/>
      <c r="UJB110" s="205"/>
      <c r="UJC110" s="72"/>
      <c r="UJD110" s="70"/>
      <c r="UJE110" s="73"/>
      <c r="UJF110" s="74"/>
      <c r="UJG110" s="74"/>
      <c r="UJH110" s="62"/>
      <c r="UJI110" s="75"/>
      <c r="UJJ110" s="76"/>
      <c r="UJK110" s="216"/>
      <c r="UJL110" s="75"/>
      <c r="UJM110" s="75"/>
      <c r="UJN110" s="204"/>
      <c r="UJO110" s="205"/>
      <c r="UJP110" s="72"/>
      <c r="UJQ110" s="70"/>
      <c r="UJR110" s="73"/>
      <c r="UJS110" s="74"/>
      <c r="UJT110" s="74"/>
      <c r="UJU110" s="62"/>
      <c r="UJV110" s="75"/>
      <c r="UJW110" s="76"/>
      <c r="UJX110" s="216"/>
      <c r="UJY110" s="75"/>
      <c r="UJZ110" s="75"/>
      <c r="UKA110" s="204"/>
      <c r="UKB110" s="205"/>
      <c r="UKC110" s="72"/>
      <c r="UKD110" s="70"/>
      <c r="UKE110" s="73"/>
      <c r="UKF110" s="74"/>
      <c r="UKG110" s="74"/>
      <c r="UKH110" s="62"/>
      <c r="UKI110" s="75"/>
      <c r="UKJ110" s="76"/>
      <c r="UKK110" s="216"/>
      <c r="UKL110" s="75"/>
      <c r="UKM110" s="75"/>
      <c r="UKN110" s="204"/>
      <c r="UKO110" s="205"/>
      <c r="UKP110" s="72"/>
      <c r="UKQ110" s="70"/>
      <c r="UKR110" s="73"/>
      <c r="UKS110" s="74"/>
      <c r="UKT110" s="74"/>
      <c r="UKU110" s="62"/>
      <c r="UKV110" s="75"/>
      <c r="UKW110" s="76"/>
      <c r="UKX110" s="216"/>
      <c r="UKY110" s="75"/>
      <c r="UKZ110" s="75"/>
      <c r="ULA110" s="204"/>
      <c r="ULB110" s="205"/>
      <c r="ULC110" s="72"/>
      <c r="ULD110" s="70"/>
      <c r="ULE110" s="73"/>
      <c r="ULF110" s="74"/>
      <c r="ULG110" s="74"/>
      <c r="ULH110" s="62"/>
      <c r="ULI110" s="75"/>
      <c r="ULJ110" s="76"/>
      <c r="ULK110" s="216"/>
      <c r="ULL110" s="75"/>
      <c r="ULM110" s="75"/>
      <c r="ULN110" s="204"/>
      <c r="ULO110" s="205"/>
      <c r="ULP110" s="72"/>
      <c r="ULQ110" s="70"/>
      <c r="ULR110" s="73"/>
      <c r="ULS110" s="74"/>
      <c r="ULT110" s="74"/>
      <c r="ULU110" s="62"/>
      <c r="ULV110" s="75"/>
      <c r="ULW110" s="76"/>
      <c r="ULX110" s="216"/>
      <c r="ULY110" s="75"/>
      <c r="ULZ110" s="75"/>
      <c r="UMA110" s="204"/>
      <c r="UMB110" s="205"/>
      <c r="UMC110" s="72"/>
      <c r="UMD110" s="70"/>
      <c r="UME110" s="73"/>
      <c r="UMF110" s="74"/>
      <c r="UMG110" s="74"/>
      <c r="UMH110" s="62"/>
      <c r="UMI110" s="75"/>
      <c r="UMJ110" s="76"/>
      <c r="UMK110" s="216"/>
      <c r="UML110" s="75"/>
      <c r="UMM110" s="75"/>
      <c r="UMN110" s="204"/>
      <c r="UMO110" s="205"/>
      <c r="UMP110" s="72"/>
      <c r="UMQ110" s="70"/>
      <c r="UMR110" s="73"/>
      <c r="UMS110" s="74"/>
      <c r="UMT110" s="74"/>
      <c r="UMU110" s="62"/>
      <c r="UMV110" s="75"/>
      <c r="UMW110" s="76"/>
      <c r="UMX110" s="216"/>
      <c r="UMY110" s="75"/>
      <c r="UMZ110" s="75"/>
      <c r="UNA110" s="204"/>
      <c r="UNB110" s="205"/>
      <c r="UNC110" s="72"/>
      <c r="UND110" s="70"/>
      <c r="UNE110" s="73"/>
      <c r="UNF110" s="74"/>
      <c r="UNG110" s="74"/>
      <c r="UNH110" s="62"/>
      <c r="UNI110" s="75"/>
      <c r="UNJ110" s="76"/>
      <c r="UNK110" s="216"/>
      <c r="UNL110" s="75"/>
      <c r="UNM110" s="75"/>
      <c r="UNN110" s="204"/>
      <c r="UNO110" s="205"/>
      <c r="UNP110" s="72"/>
      <c r="UNQ110" s="70"/>
      <c r="UNR110" s="73"/>
      <c r="UNS110" s="74"/>
      <c r="UNT110" s="74"/>
      <c r="UNU110" s="62"/>
      <c r="UNV110" s="75"/>
      <c r="UNW110" s="76"/>
      <c r="UNX110" s="216"/>
      <c r="UNY110" s="75"/>
      <c r="UNZ110" s="75"/>
      <c r="UOA110" s="204"/>
      <c r="UOB110" s="205"/>
      <c r="UOC110" s="72"/>
      <c r="UOD110" s="70"/>
      <c r="UOE110" s="73"/>
      <c r="UOF110" s="74"/>
      <c r="UOG110" s="74"/>
      <c r="UOH110" s="62"/>
      <c r="UOI110" s="75"/>
      <c r="UOJ110" s="76"/>
      <c r="UOK110" s="216"/>
      <c r="UOL110" s="75"/>
      <c r="UOM110" s="75"/>
      <c r="UON110" s="204"/>
      <c r="UOO110" s="205"/>
      <c r="UOP110" s="72"/>
      <c r="UOQ110" s="70"/>
      <c r="UOR110" s="73"/>
      <c r="UOS110" s="74"/>
      <c r="UOT110" s="74"/>
      <c r="UOU110" s="62"/>
      <c r="UOV110" s="75"/>
      <c r="UOW110" s="76"/>
      <c r="UOX110" s="216"/>
      <c r="UOY110" s="75"/>
      <c r="UOZ110" s="75"/>
      <c r="UPA110" s="204"/>
      <c r="UPB110" s="205"/>
      <c r="UPC110" s="72"/>
      <c r="UPD110" s="70"/>
      <c r="UPE110" s="73"/>
      <c r="UPF110" s="74"/>
      <c r="UPG110" s="74"/>
      <c r="UPH110" s="62"/>
      <c r="UPI110" s="75"/>
      <c r="UPJ110" s="76"/>
      <c r="UPK110" s="216"/>
      <c r="UPL110" s="75"/>
      <c r="UPM110" s="75"/>
      <c r="UPN110" s="204"/>
      <c r="UPO110" s="205"/>
      <c r="UPP110" s="72"/>
      <c r="UPQ110" s="70"/>
      <c r="UPR110" s="73"/>
      <c r="UPS110" s="74"/>
      <c r="UPT110" s="74"/>
      <c r="UPU110" s="62"/>
      <c r="UPV110" s="75"/>
      <c r="UPW110" s="76"/>
      <c r="UPX110" s="216"/>
      <c r="UPY110" s="75"/>
      <c r="UPZ110" s="75"/>
      <c r="UQA110" s="204"/>
      <c r="UQB110" s="205"/>
      <c r="UQC110" s="72"/>
      <c r="UQD110" s="70"/>
      <c r="UQE110" s="73"/>
      <c r="UQF110" s="74"/>
      <c r="UQG110" s="74"/>
      <c r="UQH110" s="62"/>
      <c r="UQI110" s="75"/>
      <c r="UQJ110" s="76"/>
      <c r="UQK110" s="216"/>
      <c r="UQL110" s="75"/>
      <c r="UQM110" s="75"/>
      <c r="UQN110" s="204"/>
      <c r="UQO110" s="205"/>
      <c r="UQP110" s="72"/>
      <c r="UQQ110" s="70"/>
      <c r="UQR110" s="73"/>
      <c r="UQS110" s="74"/>
      <c r="UQT110" s="74"/>
      <c r="UQU110" s="62"/>
      <c r="UQV110" s="75"/>
      <c r="UQW110" s="76"/>
      <c r="UQX110" s="216"/>
      <c r="UQY110" s="75"/>
      <c r="UQZ110" s="75"/>
      <c r="URA110" s="204"/>
      <c r="URB110" s="205"/>
      <c r="URC110" s="72"/>
      <c r="URD110" s="70"/>
      <c r="URE110" s="73"/>
      <c r="URF110" s="74"/>
      <c r="URG110" s="74"/>
      <c r="URH110" s="62"/>
      <c r="URI110" s="75"/>
      <c r="URJ110" s="76"/>
      <c r="URK110" s="216"/>
      <c r="URL110" s="75"/>
      <c r="URM110" s="75"/>
      <c r="URN110" s="204"/>
      <c r="URO110" s="205"/>
      <c r="URP110" s="72"/>
      <c r="URQ110" s="70"/>
      <c r="URR110" s="73"/>
      <c r="URS110" s="74"/>
      <c r="URT110" s="74"/>
      <c r="URU110" s="62"/>
      <c r="URV110" s="75"/>
      <c r="URW110" s="76"/>
      <c r="URX110" s="216"/>
      <c r="URY110" s="75"/>
      <c r="URZ110" s="75"/>
      <c r="USA110" s="204"/>
      <c r="USB110" s="205"/>
      <c r="USC110" s="72"/>
      <c r="USD110" s="70"/>
      <c r="USE110" s="73"/>
      <c r="USF110" s="74"/>
      <c r="USG110" s="74"/>
      <c r="USH110" s="62"/>
      <c r="USI110" s="75"/>
      <c r="USJ110" s="76"/>
      <c r="USK110" s="216"/>
      <c r="USL110" s="75"/>
      <c r="USM110" s="75"/>
      <c r="USN110" s="204"/>
      <c r="USO110" s="205"/>
      <c r="USP110" s="72"/>
      <c r="USQ110" s="70"/>
      <c r="USR110" s="73"/>
      <c r="USS110" s="74"/>
      <c r="UST110" s="74"/>
      <c r="USU110" s="62"/>
      <c r="USV110" s="75"/>
      <c r="USW110" s="76"/>
      <c r="USX110" s="216"/>
      <c r="USY110" s="75"/>
      <c r="USZ110" s="75"/>
      <c r="UTA110" s="204"/>
      <c r="UTB110" s="205"/>
      <c r="UTC110" s="72"/>
      <c r="UTD110" s="70"/>
      <c r="UTE110" s="73"/>
      <c r="UTF110" s="74"/>
      <c r="UTG110" s="74"/>
      <c r="UTH110" s="62"/>
      <c r="UTI110" s="75"/>
      <c r="UTJ110" s="76"/>
      <c r="UTK110" s="216"/>
      <c r="UTL110" s="75"/>
      <c r="UTM110" s="75"/>
      <c r="UTN110" s="204"/>
      <c r="UTO110" s="205"/>
      <c r="UTP110" s="72"/>
      <c r="UTQ110" s="70"/>
      <c r="UTR110" s="73"/>
      <c r="UTS110" s="74"/>
      <c r="UTT110" s="74"/>
      <c r="UTU110" s="62"/>
      <c r="UTV110" s="75"/>
      <c r="UTW110" s="76"/>
      <c r="UTX110" s="216"/>
      <c r="UTY110" s="75"/>
      <c r="UTZ110" s="75"/>
      <c r="UUA110" s="204"/>
      <c r="UUB110" s="205"/>
      <c r="UUC110" s="72"/>
      <c r="UUD110" s="70"/>
      <c r="UUE110" s="73"/>
      <c r="UUF110" s="74"/>
      <c r="UUG110" s="74"/>
      <c r="UUH110" s="62"/>
      <c r="UUI110" s="75"/>
      <c r="UUJ110" s="76"/>
      <c r="UUK110" s="216"/>
      <c r="UUL110" s="75"/>
      <c r="UUM110" s="75"/>
      <c r="UUN110" s="204"/>
      <c r="UUO110" s="205"/>
      <c r="UUP110" s="72"/>
      <c r="UUQ110" s="70"/>
      <c r="UUR110" s="73"/>
      <c r="UUS110" s="74"/>
      <c r="UUT110" s="74"/>
      <c r="UUU110" s="62"/>
      <c r="UUV110" s="75"/>
      <c r="UUW110" s="76"/>
      <c r="UUX110" s="216"/>
      <c r="UUY110" s="75"/>
      <c r="UUZ110" s="75"/>
      <c r="UVA110" s="204"/>
      <c r="UVB110" s="205"/>
      <c r="UVC110" s="72"/>
      <c r="UVD110" s="70"/>
      <c r="UVE110" s="73"/>
      <c r="UVF110" s="74"/>
      <c r="UVG110" s="74"/>
      <c r="UVH110" s="62"/>
      <c r="UVI110" s="75"/>
      <c r="UVJ110" s="76"/>
      <c r="UVK110" s="216"/>
      <c r="UVL110" s="75"/>
      <c r="UVM110" s="75"/>
      <c r="UVN110" s="204"/>
      <c r="UVO110" s="205"/>
      <c r="UVP110" s="72"/>
      <c r="UVQ110" s="70"/>
      <c r="UVR110" s="73"/>
      <c r="UVS110" s="74"/>
      <c r="UVT110" s="74"/>
      <c r="UVU110" s="62"/>
      <c r="UVV110" s="75"/>
      <c r="UVW110" s="76"/>
      <c r="UVX110" s="216"/>
      <c r="UVY110" s="75"/>
      <c r="UVZ110" s="75"/>
      <c r="UWA110" s="204"/>
      <c r="UWB110" s="205"/>
      <c r="UWC110" s="72"/>
      <c r="UWD110" s="70"/>
      <c r="UWE110" s="73"/>
      <c r="UWF110" s="74"/>
      <c r="UWG110" s="74"/>
      <c r="UWH110" s="62"/>
      <c r="UWI110" s="75"/>
      <c r="UWJ110" s="76"/>
      <c r="UWK110" s="216"/>
      <c r="UWL110" s="75"/>
      <c r="UWM110" s="75"/>
      <c r="UWN110" s="204"/>
      <c r="UWO110" s="205"/>
      <c r="UWP110" s="72"/>
      <c r="UWQ110" s="70"/>
      <c r="UWR110" s="73"/>
      <c r="UWS110" s="74"/>
      <c r="UWT110" s="74"/>
      <c r="UWU110" s="62"/>
      <c r="UWV110" s="75"/>
      <c r="UWW110" s="76"/>
      <c r="UWX110" s="216"/>
      <c r="UWY110" s="75"/>
      <c r="UWZ110" s="75"/>
      <c r="UXA110" s="204"/>
      <c r="UXB110" s="205"/>
      <c r="UXC110" s="72"/>
      <c r="UXD110" s="70"/>
      <c r="UXE110" s="73"/>
      <c r="UXF110" s="74"/>
      <c r="UXG110" s="74"/>
      <c r="UXH110" s="62"/>
      <c r="UXI110" s="75"/>
      <c r="UXJ110" s="76"/>
      <c r="UXK110" s="216"/>
      <c r="UXL110" s="75"/>
      <c r="UXM110" s="75"/>
      <c r="UXN110" s="204"/>
      <c r="UXO110" s="205"/>
      <c r="UXP110" s="72"/>
      <c r="UXQ110" s="70"/>
      <c r="UXR110" s="73"/>
      <c r="UXS110" s="74"/>
      <c r="UXT110" s="74"/>
      <c r="UXU110" s="62"/>
      <c r="UXV110" s="75"/>
      <c r="UXW110" s="76"/>
      <c r="UXX110" s="216"/>
      <c r="UXY110" s="75"/>
      <c r="UXZ110" s="75"/>
      <c r="UYA110" s="204"/>
      <c r="UYB110" s="205"/>
      <c r="UYC110" s="72"/>
      <c r="UYD110" s="70"/>
      <c r="UYE110" s="73"/>
      <c r="UYF110" s="74"/>
      <c r="UYG110" s="74"/>
      <c r="UYH110" s="62"/>
      <c r="UYI110" s="75"/>
      <c r="UYJ110" s="76"/>
      <c r="UYK110" s="216"/>
      <c r="UYL110" s="75"/>
      <c r="UYM110" s="75"/>
      <c r="UYN110" s="204"/>
      <c r="UYO110" s="205"/>
      <c r="UYP110" s="72"/>
      <c r="UYQ110" s="70"/>
      <c r="UYR110" s="73"/>
      <c r="UYS110" s="74"/>
      <c r="UYT110" s="74"/>
      <c r="UYU110" s="62"/>
      <c r="UYV110" s="75"/>
      <c r="UYW110" s="76"/>
      <c r="UYX110" s="216"/>
      <c r="UYY110" s="75"/>
      <c r="UYZ110" s="75"/>
      <c r="UZA110" s="204"/>
      <c r="UZB110" s="205"/>
      <c r="UZC110" s="72"/>
      <c r="UZD110" s="70"/>
      <c r="UZE110" s="73"/>
      <c r="UZF110" s="74"/>
      <c r="UZG110" s="74"/>
      <c r="UZH110" s="62"/>
      <c r="UZI110" s="75"/>
      <c r="UZJ110" s="76"/>
      <c r="UZK110" s="216"/>
      <c r="UZL110" s="75"/>
      <c r="UZM110" s="75"/>
      <c r="UZN110" s="204"/>
      <c r="UZO110" s="205"/>
      <c r="UZP110" s="72"/>
      <c r="UZQ110" s="70"/>
      <c r="UZR110" s="73"/>
      <c r="UZS110" s="74"/>
      <c r="UZT110" s="74"/>
      <c r="UZU110" s="62"/>
      <c r="UZV110" s="75"/>
      <c r="UZW110" s="76"/>
      <c r="UZX110" s="216"/>
      <c r="UZY110" s="75"/>
      <c r="UZZ110" s="75"/>
      <c r="VAA110" s="204"/>
      <c r="VAB110" s="205"/>
      <c r="VAC110" s="72"/>
      <c r="VAD110" s="70"/>
      <c r="VAE110" s="73"/>
      <c r="VAF110" s="74"/>
      <c r="VAG110" s="74"/>
      <c r="VAH110" s="62"/>
      <c r="VAI110" s="75"/>
      <c r="VAJ110" s="76"/>
      <c r="VAK110" s="216"/>
      <c r="VAL110" s="75"/>
      <c r="VAM110" s="75"/>
      <c r="VAN110" s="204"/>
      <c r="VAO110" s="205"/>
      <c r="VAP110" s="72"/>
      <c r="VAQ110" s="70"/>
      <c r="VAR110" s="73"/>
      <c r="VAS110" s="74"/>
      <c r="VAT110" s="74"/>
      <c r="VAU110" s="62"/>
      <c r="VAV110" s="75"/>
      <c r="VAW110" s="76"/>
      <c r="VAX110" s="216"/>
      <c r="VAY110" s="75"/>
      <c r="VAZ110" s="75"/>
      <c r="VBA110" s="204"/>
      <c r="VBB110" s="205"/>
      <c r="VBC110" s="72"/>
      <c r="VBD110" s="70"/>
      <c r="VBE110" s="73"/>
      <c r="VBF110" s="74"/>
      <c r="VBG110" s="74"/>
      <c r="VBH110" s="62"/>
      <c r="VBI110" s="75"/>
      <c r="VBJ110" s="76"/>
      <c r="VBK110" s="216"/>
      <c r="VBL110" s="75"/>
      <c r="VBM110" s="75"/>
      <c r="VBN110" s="204"/>
      <c r="VBO110" s="205"/>
      <c r="VBP110" s="72"/>
      <c r="VBQ110" s="70"/>
      <c r="VBR110" s="73"/>
      <c r="VBS110" s="74"/>
      <c r="VBT110" s="74"/>
      <c r="VBU110" s="62"/>
      <c r="VBV110" s="75"/>
      <c r="VBW110" s="76"/>
      <c r="VBX110" s="216"/>
      <c r="VBY110" s="75"/>
      <c r="VBZ110" s="75"/>
      <c r="VCA110" s="204"/>
      <c r="VCB110" s="205"/>
      <c r="VCC110" s="72"/>
      <c r="VCD110" s="70"/>
      <c r="VCE110" s="73"/>
      <c r="VCF110" s="74"/>
      <c r="VCG110" s="74"/>
      <c r="VCH110" s="62"/>
      <c r="VCI110" s="75"/>
      <c r="VCJ110" s="76"/>
      <c r="VCK110" s="216"/>
      <c r="VCL110" s="75"/>
      <c r="VCM110" s="75"/>
      <c r="VCN110" s="204"/>
      <c r="VCO110" s="205"/>
      <c r="VCP110" s="72"/>
      <c r="VCQ110" s="70"/>
      <c r="VCR110" s="73"/>
      <c r="VCS110" s="74"/>
      <c r="VCT110" s="74"/>
      <c r="VCU110" s="62"/>
      <c r="VCV110" s="75"/>
      <c r="VCW110" s="76"/>
      <c r="VCX110" s="216"/>
      <c r="VCY110" s="75"/>
      <c r="VCZ110" s="75"/>
      <c r="VDA110" s="204"/>
      <c r="VDB110" s="205"/>
      <c r="VDC110" s="72"/>
      <c r="VDD110" s="70"/>
      <c r="VDE110" s="73"/>
      <c r="VDF110" s="74"/>
      <c r="VDG110" s="74"/>
      <c r="VDH110" s="62"/>
      <c r="VDI110" s="75"/>
      <c r="VDJ110" s="76"/>
      <c r="VDK110" s="216"/>
      <c r="VDL110" s="75"/>
      <c r="VDM110" s="75"/>
      <c r="VDN110" s="204"/>
      <c r="VDO110" s="205"/>
      <c r="VDP110" s="72"/>
      <c r="VDQ110" s="70"/>
      <c r="VDR110" s="73"/>
      <c r="VDS110" s="74"/>
      <c r="VDT110" s="74"/>
      <c r="VDU110" s="62"/>
      <c r="VDV110" s="75"/>
      <c r="VDW110" s="76"/>
      <c r="VDX110" s="216"/>
      <c r="VDY110" s="75"/>
      <c r="VDZ110" s="75"/>
      <c r="VEA110" s="204"/>
      <c r="VEB110" s="205"/>
      <c r="VEC110" s="72"/>
      <c r="VED110" s="70"/>
      <c r="VEE110" s="73"/>
      <c r="VEF110" s="74"/>
      <c r="VEG110" s="74"/>
      <c r="VEH110" s="62"/>
      <c r="VEI110" s="75"/>
      <c r="VEJ110" s="76"/>
      <c r="VEK110" s="216"/>
      <c r="VEL110" s="75"/>
      <c r="VEM110" s="75"/>
      <c r="VEN110" s="204"/>
      <c r="VEO110" s="205"/>
      <c r="VEP110" s="72"/>
      <c r="VEQ110" s="70"/>
      <c r="VER110" s="73"/>
      <c r="VES110" s="74"/>
      <c r="VET110" s="74"/>
      <c r="VEU110" s="62"/>
      <c r="VEV110" s="75"/>
      <c r="VEW110" s="76"/>
      <c r="VEX110" s="216"/>
      <c r="VEY110" s="75"/>
      <c r="VEZ110" s="75"/>
      <c r="VFA110" s="204"/>
      <c r="VFB110" s="205"/>
      <c r="VFC110" s="72"/>
      <c r="VFD110" s="70"/>
      <c r="VFE110" s="73"/>
      <c r="VFF110" s="74"/>
      <c r="VFG110" s="74"/>
      <c r="VFH110" s="62"/>
      <c r="VFI110" s="75"/>
      <c r="VFJ110" s="76"/>
      <c r="VFK110" s="216"/>
      <c r="VFL110" s="75"/>
      <c r="VFM110" s="75"/>
      <c r="VFN110" s="204"/>
      <c r="VFO110" s="205"/>
      <c r="VFP110" s="72"/>
      <c r="VFQ110" s="70"/>
      <c r="VFR110" s="73"/>
      <c r="VFS110" s="74"/>
      <c r="VFT110" s="74"/>
      <c r="VFU110" s="62"/>
      <c r="VFV110" s="75"/>
      <c r="VFW110" s="76"/>
      <c r="VFX110" s="216"/>
      <c r="VFY110" s="75"/>
      <c r="VFZ110" s="75"/>
      <c r="VGA110" s="204"/>
      <c r="VGB110" s="205"/>
      <c r="VGC110" s="72"/>
      <c r="VGD110" s="70"/>
      <c r="VGE110" s="73"/>
      <c r="VGF110" s="74"/>
      <c r="VGG110" s="74"/>
      <c r="VGH110" s="62"/>
      <c r="VGI110" s="75"/>
      <c r="VGJ110" s="76"/>
      <c r="VGK110" s="216"/>
      <c r="VGL110" s="75"/>
      <c r="VGM110" s="75"/>
      <c r="VGN110" s="204"/>
      <c r="VGO110" s="205"/>
      <c r="VGP110" s="72"/>
      <c r="VGQ110" s="70"/>
      <c r="VGR110" s="73"/>
      <c r="VGS110" s="74"/>
      <c r="VGT110" s="74"/>
      <c r="VGU110" s="62"/>
      <c r="VGV110" s="75"/>
      <c r="VGW110" s="76"/>
      <c r="VGX110" s="216"/>
      <c r="VGY110" s="75"/>
      <c r="VGZ110" s="75"/>
      <c r="VHA110" s="204"/>
      <c r="VHB110" s="205"/>
      <c r="VHC110" s="72"/>
      <c r="VHD110" s="70"/>
      <c r="VHE110" s="73"/>
      <c r="VHF110" s="74"/>
      <c r="VHG110" s="74"/>
      <c r="VHH110" s="62"/>
      <c r="VHI110" s="75"/>
      <c r="VHJ110" s="76"/>
      <c r="VHK110" s="216"/>
      <c r="VHL110" s="75"/>
      <c r="VHM110" s="75"/>
      <c r="VHN110" s="204"/>
      <c r="VHO110" s="205"/>
      <c r="VHP110" s="72"/>
      <c r="VHQ110" s="70"/>
      <c r="VHR110" s="73"/>
      <c r="VHS110" s="74"/>
      <c r="VHT110" s="74"/>
      <c r="VHU110" s="62"/>
      <c r="VHV110" s="75"/>
      <c r="VHW110" s="76"/>
      <c r="VHX110" s="216"/>
      <c r="VHY110" s="75"/>
      <c r="VHZ110" s="75"/>
      <c r="VIA110" s="204"/>
      <c r="VIB110" s="205"/>
      <c r="VIC110" s="72"/>
      <c r="VID110" s="70"/>
      <c r="VIE110" s="73"/>
      <c r="VIF110" s="74"/>
      <c r="VIG110" s="74"/>
      <c r="VIH110" s="62"/>
      <c r="VII110" s="75"/>
      <c r="VIJ110" s="76"/>
      <c r="VIK110" s="216"/>
      <c r="VIL110" s="75"/>
      <c r="VIM110" s="75"/>
      <c r="VIN110" s="204"/>
      <c r="VIO110" s="205"/>
      <c r="VIP110" s="72"/>
      <c r="VIQ110" s="70"/>
      <c r="VIR110" s="73"/>
      <c r="VIS110" s="74"/>
      <c r="VIT110" s="74"/>
      <c r="VIU110" s="62"/>
      <c r="VIV110" s="75"/>
      <c r="VIW110" s="76"/>
      <c r="VIX110" s="216"/>
      <c r="VIY110" s="75"/>
      <c r="VIZ110" s="75"/>
      <c r="VJA110" s="204"/>
      <c r="VJB110" s="205"/>
      <c r="VJC110" s="72"/>
      <c r="VJD110" s="70"/>
      <c r="VJE110" s="73"/>
      <c r="VJF110" s="74"/>
      <c r="VJG110" s="74"/>
      <c r="VJH110" s="62"/>
      <c r="VJI110" s="75"/>
      <c r="VJJ110" s="76"/>
      <c r="VJK110" s="216"/>
      <c r="VJL110" s="75"/>
      <c r="VJM110" s="75"/>
      <c r="VJN110" s="204"/>
      <c r="VJO110" s="205"/>
      <c r="VJP110" s="72"/>
      <c r="VJQ110" s="70"/>
      <c r="VJR110" s="73"/>
      <c r="VJS110" s="74"/>
      <c r="VJT110" s="74"/>
      <c r="VJU110" s="62"/>
      <c r="VJV110" s="75"/>
      <c r="VJW110" s="76"/>
      <c r="VJX110" s="216"/>
      <c r="VJY110" s="75"/>
      <c r="VJZ110" s="75"/>
      <c r="VKA110" s="204"/>
      <c r="VKB110" s="205"/>
      <c r="VKC110" s="72"/>
      <c r="VKD110" s="70"/>
      <c r="VKE110" s="73"/>
      <c r="VKF110" s="74"/>
      <c r="VKG110" s="74"/>
      <c r="VKH110" s="62"/>
      <c r="VKI110" s="75"/>
      <c r="VKJ110" s="76"/>
      <c r="VKK110" s="216"/>
      <c r="VKL110" s="75"/>
      <c r="VKM110" s="75"/>
      <c r="VKN110" s="204"/>
      <c r="VKO110" s="205"/>
      <c r="VKP110" s="72"/>
      <c r="VKQ110" s="70"/>
      <c r="VKR110" s="73"/>
      <c r="VKS110" s="74"/>
      <c r="VKT110" s="74"/>
      <c r="VKU110" s="62"/>
      <c r="VKV110" s="75"/>
      <c r="VKW110" s="76"/>
      <c r="VKX110" s="216"/>
      <c r="VKY110" s="75"/>
      <c r="VKZ110" s="75"/>
      <c r="VLA110" s="204"/>
      <c r="VLB110" s="205"/>
      <c r="VLC110" s="72"/>
      <c r="VLD110" s="70"/>
      <c r="VLE110" s="73"/>
      <c r="VLF110" s="74"/>
      <c r="VLG110" s="74"/>
      <c r="VLH110" s="62"/>
      <c r="VLI110" s="75"/>
      <c r="VLJ110" s="76"/>
      <c r="VLK110" s="216"/>
      <c r="VLL110" s="75"/>
      <c r="VLM110" s="75"/>
      <c r="VLN110" s="204"/>
      <c r="VLO110" s="205"/>
      <c r="VLP110" s="72"/>
      <c r="VLQ110" s="70"/>
      <c r="VLR110" s="73"/>
      <c r="VLS110" s="74"/>
      <c r="VLT110" s="74"/>
      <c r="VLU110" s="62"/>
      <c r="VLV110" s="75"/>
      <c r="VLW110" s="76"/>
      <c r="VLX110" s="216"/>
      <c r="VLY110" s="75"/>
      <c r="VLZ110" s="75"/>
      <c r="VMA110" s="204"/>
      <c r="VMB110" s="205"/>
      <c r="VMC110" s="72"/>
      <c r="VMD110" s="70"/>
      <c r="VME110" s="73"/>
      <c r="VMF110" s="74"/>
      <c r="VMG110" s="74"/>
      <c r="VMH110" s="62"/>
      <c r="VMI110" s="75"/>
      <c r="VMJ110" s="76"/>
      <c r="VMK110" s="216"/>
      <c r="VML110" s="75"/>
      <c r="VMM110" s="75"/>
      <c r="VMN110" s="204"/>
      <c r="VMO110" s="205"/>
      <c r="VMP110" s="72"/>
      <c r="VMQ110" s="70"/>
      <c r="VMR110" s="73"/>
      <c r="VMS110" s="74"/>
      <c r="VMT110" s="74"/>
      <c r="VMU110" s="62"/>
      <c r="VMV110" s="75"/>
      <c r="VMW110" s="76"/>
      <c r="VMX110" s="216"/>
      <c r="VMY110" s="75"/>
      <c r="VMZ110" s="75"/>
      <c r="VNA110" s="204"/>
      <c r="VNB110" s="205"/>
      <c r="VNC110" s="72"/>
      <c r="VND110" s="70"/>
      <c r="VNE110" s="73"/>
      <c r="VNF110" s="74"/>
      <c r="VNG110" s="74"/>
      <c r="VNH110" s="62"/>
      <c r="VNI110" s="75"/>
      <c r="VNJ110" s="76"/>
      <c r="VNK110" s="216"/>
      <c r="VNL110" s="75"/>
      <c r="VNM110" s="75"/>
      <c r="VNN110" s="204"/>
      <c r="VNO110" s="205"/>
      <c r="VNP110" s="72"/>
      <c r="VNQ110" s="70"/>
      <c r="VNR110" s="73"/>
      <c r="VNS110" s="74"/>
      <c r="VNT110" s="74"/>
      <c r="VNU110" s="62"/>
      <c r="VNV110" s="75"/>
      <c r="VNW110" s="76"/>
      <c r="VNX110" s="216"/>
      <c r="VNY110" s="75"/>
      <c r="VNZ110" s="75"/>
      <c r="VOA110" s="204"/>
      <c r="VOB110" s="205"/>
      <c r="VOC110" s="72"/>
      <c r="VOD110" s="70"/>
      <c r="VOE110" s="73"/>
      <c r="VOF110" s="74"/>
      <c r="VOG110" s="74"/>
      <c r="VOH110" s="62"/>
      <c r="VOI110" s="75"/>
      <c r="VOJ110" s="76"/>
      <c r="VOK110" s="216"/>
      <c r="VOL110" s="75"/>
      <c r="VOM110" s="75"/>
      <c r="VON110" s="204"/>
      <c r="VOO110" s="205"/>
      <c r="VOP110" s="72"/>
      <c r="VOQ110" s="70"/>
      <c r="VOR110" s="73"/>
      <c r="VOS110" s="74"/>
      <c r="VOT110" s="74"/>
      <c r="VOU110" s="62"/>
      <c r="VOV110" s="75"/>
      <c r="VOW110" s="76"/>
      <c r="VOX110" s="216"/>
      <c r="VOY110" s="75"/>
      <c r="VOZ110" s="75"/>
      <c r="VPA110" s="204"/>
      <c r="VPB110" s="205"/>
      <c r="VPC110" s="72"/>
      <c r="VPD110" s="70"/>
      <c r="VPE110" s="73"/>
      <c r="VPF110" s="74"/>
      <c r="VPG110" s="74"/>
      <c r="VPH110" s="62"/>
      <c r="VPI110" s="75"/>
      <c r="VPJ110" s="76"/>
      <c r="VPK110" s="216"/>
      <c r="VPL110" s="75"/>
      <c r="VPM110" s="75"/>
      <c r="VPN110" s="204"/>
      <c r="VPO110" s="205"/>
      <c r="VPP110" s="72"/>
      <c r="VPQ110" s="70"/>
      <c r="VPR110" s="73"/>
      <c r="VPS110" s="74"/>
      <c r="VPT110" s="74"/>
      <c r="VPU110" s="62"/>
      <c r="VPV110" s="75"/>
      <c r="VPW110" s="76"/>
      <c r="VPX110" s="216"/>
      <c r="VPY110" s="75"/>
      <c r="VPZ110" s="75"/>
      <c r="VQA110" s="204"/>
      <c r="VQB110" s="205"/>
      <c r="VQC110" s="72"/>
      <c r="VQD110" s="70"/>
      <c r="VQE110" s="73"/>
      <c r="VQF110" s="74"/>
      <c r="VQG110" s="74"/>
      <c r="VQH110" s="62"/>
      <c r="VQI110" s="75"/>
      <c r="VQJ110" s="76"/>
      <c r="VQK110" s="216"/>
      <c r="VQL110" s="75"/>
      <c r="VQM110" s="75"/>
      <c r="VQN110" s="204"/>
      <c r="VQO110" s="205"/>
      <c r="VQP110" s="72"/>
      <c r="VQQ110" s="70"/>
      <c r="VQR110" s="73"/>
      <c r="VQS110" s="74"/>
      <c r="VQT110" s="74"/>
      <c r="VQU110" s="62"/>
      <c r="VQV110" s="75"/>
      <c r="VQW110" s="76"/>
      <c r="VQX110" s="216"/>
      <c r="VQY110" s="75"/>
      <c r="VQZ110" s="75"/>
      <c r="VRA110" s="204"/>
      <c r="VRB110" s="205"/>
      <c r="VRC110" s="72"/>
      <c r="VRD110" s="70"/>
      <c r="VRE110" s="73"/>
      <c r="VRF110" s="74"/>
      <c r="VRG110" s="74"/>
      <c r="VRH110" s="62"/>
      <c r="VRI110" s="75"/>
      <c r="VRJ110" s="76"/>
      <c r="VRK110" s="216"/>
      <c r="VRL110" s="75"/>
      <c r="VRM110" s="75"/>
      <c r="VRN110" s="204"/>
      <c r="VRO110" s="205"/>
      <c r="VRP110" s="72"/>
      <c r="VRQ110" s="70"/>
      <c r="VRR110" s="73"/>
      <c r="VRS110" s="74"/>
      <c r="VRT110" s="74"/>
      <c r="VRU110" s="62"/>
      <c r="VRV110" s="75"/>
      <c r="VRW110" s="76"/>
      <c r="VRX110" s="216"/>
      <c r="VRY110" s="75"/>
      <c r="VRZ110" s="75"/>
      <c r="VSA110" s="204"/>
      <c r="VSB110" s="205"/>
      <c r="VSC110" s="72"/>
      <c r="VSD110" s="70"/>
      <c r="VSE110" s="73"/>
      <c r="VSF110" s="74"/>
      <c r="VSG110" s="74"/>
      <c r="VSH110" s="62"/>
      <c r="VSI110" s="75"/>
      <c r="VSJ110" s="76"/>
      <c r="VSK110" s="216"/>
      <c r="VSL110" s="75"/>
      <c r="VSM110" s="75"/>
      <c r="VSN110" s="204"/>
      <c r="VSO110" s="205"/>
      <c r="VSP110" s="72"/>
      <c r="VSQ110" s="70"/>
      <c r="VSR110" s="73"/>
      <c r="VSS110" s="74"/>
      <c r="VST110" s="74"/>
      <c r="VSU110" s="62"/>
      <c r="VSV110" s="75"/>
      <c r="VSW110" s="76"/>
      <c r="VSX110" s="216"/>
      <c r="VSY110" s="75"/>
      <c r="VSZ110" s="75"/>
      <c r="VTA110" s="204"/>
      <c r="VTB110" s="205"/>
      <c r="VTC110" s="72"/>
      <c r="VTD110" s="70"/>
      <c r="VTE110" s="73"/>
      <c r="VTF110" s="74"/>
      <c r="VTG110" s="74"/>
      <c r="VTH110" s="62"/>
      <c r="VTI110" s="75"/>
      <c r="VTJ110" s="76"/>
      <c r="VTK110" s="216"/>
      <c r="VTL110" s="75"/>
      <c r="VTM110" s="75"/>
      <c r="VTN110" s="204"/>
      <c r="VTO110" s="205"/>
      <c r="VTP110" s="72"/>
      <c r="VTQ110" s="70"/>
      <c r="VTR110" s="73"/>
      <c r="VTS110" s="74"/>
      <c r="VTT110" s="74"/>
      <c r="VTU110" s="62"/>
      <c r="VTV110" s="75"/>
      <c r="VTW110" s="76"/>
      <c r="VTX110" s="216"/>
      <c r="VTY110" s="75"/>
      <c r="VTZ110" s="75"/>
      <c r="VUA110" s="204"/>
      <c r="VUB110" s="205"/>
      <c r="VUC110" s="72"/>
      <c r="VUD110" s="70"/>
      <c r="VUE110" s="73"/>
      <c r="VUF110" s="74"/>
      <c r="VUG110" s="74"/>
      <c r="VUH110" s="62"/>
      <c r="VUI110" s="75"/>
      <c r="VUJ110" s="76"/>
      <c r="VUK110" s="216"/>
      <c r="VUL110" s="75"/>
      <c r="VUM110" s="75"/>
      <c r="VUN110" s="204"/>
      <c r="VUO110" s="205"/>
      <c r="VUP110" s="72"/>
      <c r="VUQ110" s="70"/>
      <c r="VUR110" s="73"/>
      <c r="VUS110" s="74"/>
      <c r="VUT110" s="74"/>
      <c r="VUU110" s="62"/>
      <c r="VUV110" s="75"/>
      <c r="VUW110" s="76"/>
      <c r="VUX110" s="216"/>
      <c r="VUY110" s="75"/>
      <c r="VUZ110" s="75"/>
      <c r="VVA110" s="204"/>
      <c r="VVB110" s="205"/>
      <c r="VVC110" s="72"/>
      <c r="VVD110" s="70"/>
      <c r="VVE110" s="73"/>
      <c r="VVF110" s="74"/>
      <c r="VVG110" s="74"/>
      <c r="VVH110" s="62"/>
      <c r="VVI110" s="75"/>
      <c r="VVJ110" s="76"/>
      <c r="VVK110" s="216"/>
      <c r="VVL110" s="75"/>
      <c r="VVM110" s="75"/>
      <c r="VVN110" s="204"/>
      <c r="VVO110" s="205"/>
      <c r="VVP110" s="72"/>
      <c r="VVQ110" s="70"/>
      <c r="VVR110" s="73"/>
      <c r="VVS110" s="74"/>
      <c r="VVT110" s="74"/>
      <c r="VVU110" s="62"/>
      <c r="VVV110" s="75"/>
      <c r="VVW110" s="76"/>
      <c r="VVX110" s="216"/>
      <c r="VVY110" s="75"/>
      <c r="VVZ110" s="75"/>
      <c r="VWA110" s="204"/>
      <c r="VWB110" s="205"/>
      <c r="VWC110" s="72"/>
      <c r="VWD110" s="70"/>
      <c r="VWE110" s="73"/>
      <c r="VWF110" s="74"/>
      <c r="VWG110" s="74"/>
      <c r="VWH110" s="62"/>
      <c r="VWI110" s="75"/>
      <c r="VWJ110" s="76"/>
      <c r="VWK110" s="216"/>
      <c r="VWL110" s="75"/>
      <c r="VWM110" s="75"/>
      <c r="VWN110" s="204"/>
      <c r="VWO110" s="205"/>
      <c r="VWP110" s="72"/>
      <c r="VWQ110" s="70"/>
      <c r="VWR110" s="73"/>
      <c r="VWS110" s="74"/>
      <c r="VWT110" s="74"/>
      <c r="VWU110" s="62"/>
      <c r="VWV110" s="75"/>
      <c r="VWW110" s="76"/>
      <c r="VWX110" s="216"/>
      <c r="VWY110" s="75"/>
      <c r="VWZ110" s="75"/>
      <c r="VXA110" s="204"/>
      <c r="VXB110" s="205"/>
      <c r="VXC110" s="72"/>
      <c r="VXD110" s="70"/>
      <c r="VXE110" s="73"/>
      <c r="VXF110" s="74"/>
      <c r="VXG110" s="74"/>
      <c r="VXH110" s="62"/>
      <c r="VXI110" s="75"/>
      <c r="VXJ110" s="76"/>
      <c r="VXK110" s="216"/>
      <c r="VXL110" s="75"/>
      <c r="VXM110" s="75"/>
      <c r="VXN110" s="204"/>
      <c r="VXO110" s="205"/>
      <c r="VXP110" s="72"/>
      <c r="VXQ110" s="70"/>
      <c r="VXR110" s="73"/>
      <c r="VXS110" s="74"/>
      <c r="VXT110" s="74"/>
      <c r="VXU110" s="62"/>
      <c r="VXV110" s="75"/>
      <c r="VXW110" s="76"/>
      <c r="VXX110" s="216"/>
      <c r="VXY110" s="75"/>
      <c r="VXZ110" s="75"/>
      <c r="VYA110" s="204"/>
      <c r="VYB110" s="205"/>
      <c r="VYC110" s="72"/>
      <c r="VYD110" s="70"/>
      <c r="VYE110" s="73"/>
      <c r="VYF110" s="74"/>
      <c r="VYG110" s="74"/>
      <c r="VYH110" s="62"/>
      <c r="VYI110" s="75"/>
      <c r="VYJ110" s="76"/>
      <c r="VYK110" s="216"/>
      <c r="VYL110" s="75"/>
      <c r="VYM110" s="75"/>
      <c r="VYN110" s="204"/>
      <c r="VYO110" s="205"/>
      <c r="VYP110" s="72"/>
      <c r="VYQ110" s="70"/>
      <c r="VYR110" s="73"/>
      <c r="VYS110" s="74"/>
      <c r="VYT110" s="74"/>
      <c r="VYU110" s="62"/>
      <c r="VYV110" s="75"/>
      <c r="VYW110" s="76"/>
      <c r="VYX110" s="216"/>
      <c r="VYY110" s="75"/>
      <c r="VYZ110" s="75"/>
      <c r="VZA110" s="204"/>
      <c r="VZB110" s="205"/>
      <c r="VZC110" s="72"/>
      <c r="VZD110" s="70"/>
      <c r="VZE110" s="73"/>
      <c r="VZF110" s="74"/>
      <c r="VZG110" s="74"/>
      <c r="VZH110" s="62"/>
      <c r="VZI110" s="75"/>
      <c r="VZJ110" s="76"/>
      <c r="VZK110" s="216"/>
      <c r="VZL110" s="75"/>
      <c r="VZM110" s="75"/>
      <c r="VZN110" s="204"/>
      <c r="VZO110" s="205"/>
      <c r="VZP110" s="72"/>
      <c r="VZQ110" s="70"/>
      <c r="VZR110" s="73"/>
      <c r="VZS110" s="74"/>
      <c r="VZT110" s="74"/>
      <c r="VZU110" s="62"/>
      <c r="VZV110" s="75"/>
      <c r="VZW110" s="76"/>
      <c r="VZX110" s="216"/>
      <c r="VZY110" s="75"/>
      <c r="VZZ110" s="75"/>
      <c r="WAA110" s="204"/>
      <c r="WAB110" s="205"/>
      <c r="WAC110" s="72"/>
      <c r="WAD110" s="70"/>
      <c r="WAE110" s="73"/>
      <c r="WAF110" s="74"/>
      <c r="WAG110" s="74"/>
      <c r="WAH110" s="62"/>
      <c r="WAI110" s="75"/>
      <c r="WAJ110" s="76"/>
      <c r="WAK110" s="216"/>
      <c r="WAL110" s="75"/>
      <c r="WAM110" s="75"/>
      <c r="WAN110" s="204"/>
      <c r="WAO110" s="205"/>
      <c r="WAP110" s="72"/>
      <c r="WAQ110" s="70"/>
      <c r="WAR110" s="73"/>
      <c r="WAS110" s="74"/>
      <c r="WAT110" s="74"/>
      <c r="WAU110" s="62"/>
      <c r="WAV110" s="75"/>
      <c r="WAW110" s="76"/>
      <c r="WAX110" s="216"/>
      <c r="WAY110" s="75"/>
      <c r="WAZ110" s="75"/>
      <c r="WBA110" s="204"/>
      <c r="WBB110" s="205"/>
      <c r="WBC110" s="72"/>
      <c r="WBD110" s="70"/>
      <c r="WBE110" s="73"/>
      <c r="WBF110" s="74"/>
      <c r="WBG110" s="74"/>
      <c r="WBH110" s="62"/>
      <c r="WBI110" s="75"/>
      <c r="WBJ110" s="76"/>
      <c r="WBK110" s="216"/>
      <c r="WBL110" s="75"/>
      <c r="WBM110" s="75"/>
      <c r="WBN110" s="204"/>
      <c r="WBO110" s="205"/>
      <c r="WBP110" s="72"/>
      <c r="WBQ110" s="70"/>
      <c r="WBR110" s="73"/>
      <c r="WBS110" s="74"/>
      <c r="WBT110" s="74"/>
      <c r="WBU110" s="62"/>
      <c r="WBV110" s="75"/>
      <c r="WBW110" s="76"/>
      <c r="WBX110" s="216"/>
      <c r="WBY110" s="75"/>
      <c r="WBZ110" s="75"/>
      <c r="WCA110" s="204"/>
      <c r="WCB110" s="205"/>
      <c r="WCC110" s="72"/>
      <c r="WCD110" s="70"/>
      <c r="WCE110" s="73"/>
      <c r="WCF110" s="74"/>
      <c r="WCG110" s="74"/>
      <c r="WCH110" s="62"/>
      <c r="WCI110" s="75"/>
      <c r="WCJ110" s="76"/>
      <c r="WCK110" s="216"/>
      <c r="WCL110" s="75"/>
      <c r="WCM110" s="75"/>
      <c r="WCN110" s="204"/>
      <c r="WCO110" s="205"/>
      <c r="WCP110" s="72"/>
      <c r="WCQ110" s="70"/>
      <c r="WCR110" s="73"/>
      <c r="WCS110" s="74"/>
      <c r="WCT110" s="74"/>
      <c r="WCU110" s="62"/>
      <c r="WCV110" s="75"/>
      <c r="WCW110" s="76"/>
      <c r="WCX110" s="216"/>
      <c r="WCY110" s="75"/>
      <c r="WCZ110" s="75"/>
      <c r="WDA110" s="204"/>
      <c r="WDB110" s="205"/>
      <c r="WDC110" s="72"/>
      <c r="WDD110" s="70"/>
      <c r="WDE110" s="73"/>
      <c r="WDF110" s="74"/>
      <c r="WDG110" s="74"/>
      <c r="WDH110" s="62"/>
      <c r="WDI110" s="75"/>
      <c r="WDJ110" s="76"/>
      <c r="WDK110" s="216"/>
      <c r="WDL110" s="75"/>
      <c r="WDM110" s="75"/>
      <c r="WDN110" s="204"/>
      <c r="WDO110" s="205"/>
      <c r="WDP110" s="72"/>
      <c r="WDQ110" s="70"/>
      <c r="WDR110" s="73"/>
      <c r="WDS110" s="74"/>
      <c r="WDT110" s="74"/>
      <c r="WDU110" s="62"/>
      <c r="WDV110" s="75"/>
      <c r="WDW110" s="76"/>
      <c r="WDX110" s="216"/>
      <c r="WDY110" s="75"/>
      <c r="WDZ110" s="75"/>
      <c r="WEA110" s="204"/>
      <c r="WEB110" s="205"/>
      <c r="WEC110" s="72"/>
      <c r="WED110" s="70"/>
      <c r="WEE110" s="73"/>
      <c r="WEF110" s="74"/>
      <c r="WEG110" s="74"/>
      <c r="WEH110" s="62"/>
      <c r="WEI110" s="75"/>
      <c r="WEJ110" s="76"/>
      <c r="WEK110" s="216"/>
      <c r="WEL110" s="75"/>
      <c r="WEM110" s="75"/>
      <c r="WEN110" s="204"/>
      <c r="WEO110" s="205"/>
      <c r="WEP110" s="72"/>
      <c r="WEQ110" s="70"/>
      <c r="WER110" s="73"/>
      <c r="WES110" s="74"/>
      <c r="WET110" s="74"/>
      <c r="WEU110" s="62"/>
      <c r="WEV110" s="75"/>
      <c r="WEW110" s="76"/>
      <c r="WEX110" s="216"/>
      <c r="WEY110" s="75"/>
      <c r="WEZ110" s="75"/>
      <c r="WFA110" s="204"/>
      <c r="WFB110" s="205"/>
      <c r="WFC110" s="72"/>
      <c r="WFD110" s="70"/>
      <c r="WFE110" s="73"/>
      <c r="WFF110" s="74"/>
      <c r="WFG110" s="74"/>
      <c r="WFH110" s="62"/>
      <c r="WFI110" s="75"/>
      <c r="WFJ110" s="76"/>
      <c r="WFK110" s="216"/>
      <c r="WFL110" s="75"/>
      <c r="WFM110" s="75"/>
      <c r="WFN110" s="204"/>
      <c r="WFO110" s="205"/>
      <c r="WFP110" s="72"/>
      <c r="WFQ110" s="70"/>
      <c r="WFR110" s="73"/>
      <c r="WFS110" s="74"/>
      <c r="WFT110" s="74"/>
      <c r="WFU110" s="62"/>
      <c r="WFV110" s="75"/>
      <c r="WFW110" s="76"/>
      <c r="WFX110" s="216"/>
      <c r="WFY110" s="75"/>
      <c r="WFZ110" s="75"/>
      <c r="WGA110" s="204"/>
      <c r="WGB110" s="205"/>
      <c r="WGC110" s="72"/>
      <c r="WGD110" s="70"/>
      <c r="WGE110" s="73"/>
      <c r="WGF110" s="74"/>
      <c r="WGG110" s="74"/>
      <c r="WGH110" s="62"/>
      <c r="WGI110" s="75"/>
      <c r="WGJ110" s="76"/>
      <c r="WGK110" s="216"/>
      <c r="WGL110" s="75"/>
      <c r="WGM110" s="75"/>
      <c r="WGN110" s="204"/>
      <c r="WGO110" s="205"/>
      <c r="WGP110" s="72"/>
      <c r="WGQ110" s="70"/>
      <c r="WGR110" s="73"/>
      <c r="WGS110" s="74"/>
      <c r="WGT110" s="74"/>
      <c r="WGU110" s="62"/>
      <c r="WGV110" s="75"/>
      <c r="WGW110" s="76"/>
      <c r="WGX110" s="216"/>
      <c r="WGY110" s="75"/>
      <c r="WGZ110" s="75"/>
      <c r="WHA110" s="204"/>
      <c r="WHB110" s="205"/>
      <c r="WHC110" s="72"/>
      <c r="WHD110" s="70"/>
      <c r="WHE110" s="73"/>
      <c r="WHF110" s="74"/>
      <c r="WHG110" s="74"/>
      <c r="WHH110" s="62"/>
      <c r="WHI110" s="75"/>
      <c r="WHJ110" s="76"/>
      <c r="WHK110" s="216"/>
      <c r="WHL110" s="75"/>
      <c r="WHM110" s="75"/>
      <c r="WHN110" s="204"/>
      <c r="WHO110" s="205"/>
      <c r="WHP110" s="72"/>
      <c r="WHQ110" s="70"/>
      <c r="WHR110" s="73"/>
      <c r="WHS110" s="74"/>
      <c r="WHT110" s="74"/>
      <c r="WHU110" s="62"/>
      <c r="WHV110" s="75"/>
      <c r="WHW110" s="76"/>
      <c r="WHX110" s="216"/>
      <c r="WHY110" s="75"/>
      <c r="WHZ110" s="75"/>
      <c r="WIA110" s="204"/>
      <c r="WIB110" s="205"/>
      <c r="WIC110" s="72"/>
      <c r="WID110" s="70"/>
      <c r="WIE110" s="73"/>
      <c r="WIF110" s="74"/>
      <c r="WIG110" s="74"/>
      <c r="WIH110" s="62"/>
      <c r="WII110" s="75"/>
      <c r="WIJ110" s="76"/>
      <c r="WIK110" s="216"/>
      <c r="WIL110" s="75"/>
      <c r="WIM110" s="75"/>
      <c r="WIN110" s="204"/>
      <c r="WIO110" s="205"/>
      <c r="WIP110" s="72"/>
      <c r="WIQ110" s="70"/>
      <c r="WIR110" s="73"/>
      <c r="WIS110" s="74"/>
      <c r="WIT110" s="74"/>
      <c r="WIU110" s="62"/>
      <c r="WIV110" s="75"/>
      <c r="WIW110" s="76"/>
      <c r="WIX110" s="216"/>
      <c r="WIY110" s="75"/>
      <c r="WIZ110" s="75"/>
      <c r="WJA110" s="204"/>
      <c r="WJB110" s="205"/>
      <c r="WJC110" s="72"/>
      <c r="WJD110" s="70"/>
      <c r="WJE110" s="73"/>
      <c r="WJF110" s="74"/>
      <c r="WJG110" s="74"/>
      <c r="WJH110" s="62"/>
      <c r="WJI110" s="75"/>
      <c r="WJJ110" s="76"/>
      <c r="WJK110" s="216"/>
      <c r="WJL110" s="75"/>
      <c r="WJM110" s="75"/>
      <c r="WJN110" s="204"/>
      <c r="WJO110" s="205"/>
      <c r="WJP110" s="72"/>
      <c r="WJQ110" s="70"/>
      <c r="WJR110" s="73"/>
      <c r="WJS110" s="74"/>
      <c r="WJT110" s="74"/>
      <c r="WJU110" s="62"/>
      <c r="WJV110" s="75"/>
      <c r="WJW110" s="76"/>
      <c r="WJX110" s="216"/>
      <c r="WJY110" s="75"/>
      <c r="WJZ110" s="75"/>
      <c r="WKA110" s="204"/>
      <c r="WKB110" s="205"/>
      <c r="WKC110" s="72"/>
      <c r="WKD110" s="70"/>
      <c r="WKE110" s="73"/>
      <c r="WKF110" s="74"/>
      <c r="WKG110" s="74"/>
      <c r="WKH110" s="62"/>
      <c r="WKI110" s="75"/>
      <c r="WKJ110" s="76"/>
      <c r="WKK110" s="216"/>
      <c r="WKL110" s="75"/>
      <c r="WKM110" s="75"/>
      <c r="WKN110" s="204"/>
      <c r="WKO110" s="205"/>
      <c r="WKP110" s="72"/>
      <c r="WKQ110" s="70"/>
      <c r="WKR110" s="73"/>
      <c r="WKS110" s="74"/>
      <c r="WKT110" s="74"/>
      <c r="WKU110" s="62"/>
      <c r="WKV110" s="75"/>
      <c r="WKW110" s="76"/>
      <c r="WKX110" s="216"/>
      <c r="WKY110" s="75"/>
      <c r="WKZ110" s="75"/>
      <c r="WLA110" s="204"/>
      <c r="WLB110" s="205"/>
      <c r="WLC110" s="72"/>
      <c r="WLD110" s="70"/>
      <c r="WLE110" s="73"/>
      <c r="WLF110" s="74"/>
      <c r="WLG110" s="74"/>
      <c r="WLH110" s="62"/>
      <c r="WLI110" s="75"/>
      <c r="WLJ110" s="76"/>
      <c r="WLK110" s="216"/>
      <c r="WLL110" s="75"/>
      <c r="WLM110" s="75"/>
      <c r="WLN110" s="204"/>
      <c r="WLO110" s="205"/>
      <c r="WLP110" s="72"/>
      <c r="WLQ110" s="70"/>
      <c r="WLR110" s="73"/>
      <c r="WLS110" s="74"/>
      <c r="WLT110" s="74"/>
      <c r="WLU110" s="62"/>
      <c r="WLV110" s="75"/>
      <c r="WLW110" s="76"/>
      <c r="WLX110" s="216"/>
      <c r="WLY110" s="75"/>
      <c r="WLZ110" s="75"/>
      <c r="WMA110" s="204"/>
      <c r="WMB110" s="205"/>
      <c r="WMC110" s="72"/>
      <c r="WMD110" s="70"/>
      <c r="WME110" s="73"/>
      <c r="WMF110" s="74"/>
      <c r="WMG110" s="74"/>
      <c r="WMH110" s="62"/>
      <c r="WMI110" s="75"/>
      <c r="WMJ110" s="76"/>
      <c r="WMK110" s="216"/>
      <c r="WML110" s="75"/>
      <c r="WMM110" s="75"/>
      <c r="WMN110" s="204"/>
      <c r="WMO110" s="205"/>
      <c r="WMP110" s="72"/>
      <c r="WMQ110" s="70"/>
      <c r="WMR110" s="73"/>
      <c r="WMS110" s="74"/>
      <c r="WMT110" s="74"/>
      <c r="WMU110" s="62"/>
      <c r="WMV110" s="75"/>
      <c r="WMW110" s="76"/>
      <c r="WMX110" s="216"/>
      <c r="WMY110" s="75"/>
      <c r="WMZ110" s="75"/>
      <c r="WNA110" s="204"/>
      <c r="WNB110" s="205"/>
      <c r="WNC110" s="72"/>
      <c r="WND110" s="70"/>
      <c r="WNE110" s="73"/>
      <c r="WNF110" s="74"/>
      <c r="WNG110" s="74"/>
      <c r="WNH110" s="62"/>
      <c r="WNI110" s="75"/>
      <c r="WNJ110" s="76"/>
      <c r="WNK110" s="216"/>
      <c r="WNL110" s="75"/>
      <c r="WNM110" s="75"/>
      <c r="WNN110" s="204"/>
      <c r="WNO110" s="205"/>
      <c r="WNP110" s="72"/>
      <c r="WNQ110" s="70"/>
      <c r="WNR110" s="73"/>
      <c r="WNS110" s="74"/>
      <c r="WNT110" s="74"/>
      <c r="WNU110" s="62"/>
      <c r="WNV110" s="75"/>
      <c r="WNW110" s="76"/>
      <c r="WNX110" s="216"/>
      <c r="WNY110" s="75"/>
      <c r="WNZ110" s="75"/>
      <c r="WOA110" s="204"/>
      <c r="WOB110" s="205"/>
      <c r="WOC110" s="72"/>
      <c r="WOD110" s="70"/>
      <c r="WOE110" s="73"/>
      <c r="WOF110" s="74"/>
      <c r="WOG110" s="74"/>
      <c r="WOH110" s="62"/>
      <c r="WOI110" s="75"/>
      <c r="WOJ110" s="76"/>
      <c r="WOK110" s="216"/>
      <c r="WOL110" s="75"/>
      <c r="WOM110" s="75"/>
      <c r="WON110" s="204"/>
      <c r="WOO110" s="205"/>
      <c r="WOP110" s="72"/>
      <c r="WOQ110" s="70"/>
      <c r="WOR110" s="73"/>
      <c r="WOS110" s="74"/>
      <c r="WOT110" s="74"/>
      <c r="WOU110" s="62"/>
      <c r="WOV110" s="75"/>
      <c r="WOW110" s="76"/>
      <c r="WOX110" s="216"/>
      <c r="WOY110" s="75"/>
      <c r="WOZ110" s="75"/>
      <c r="WPA110" s="204"/>
      <c r="WPB110" s="205"/>
      <c r="WPC110" s="72"/>
      <c r="WPD110" s="70"/>
      <c r="WPE110" s="73"/>
      <c r="WPF110" s="74"/>
      <c r="WPG110" s="74"/>
      <c r="WPH110" s="62"/>
      <c r="WPI110" s="75"/>
      <c r="WPJ110" s="76"/>
      <c r="WPK110" s="216"/>
      <c r="WPL110" s="75"/>
      <c r="WPM110" s="75"/>
      <c r="WPN110" s="204"/>
      <c r="WPO110" s="205"/>
      <c r="WPP110" s="72"/>
      <c r="WPQ110" s="70"/>
      <c r="WPR110" s="73"/>
      <c r="WPS110" s="74"/>
      <c r="WPT110" s="74"/>
      <c r="WPU110" s="62"/>
      <c r="WPV110" s="75"/>
      <c r="WPW110" s="76"/>
      <c r="WPX110" s="216"/>
      <c r="WPY110" s="75"/>
      <c r="WPZ110" s="75"/>
      <c r="WQA110" s="204"/>
      <c r="WQB110" s="205"/>
      <c r="WQC110" s="72"/>
      <c r="WQD110" s="70"/>
      <c r="WQE110" s="73"/>
      <c r="WQF110" s="74"/>
      <c r="WQG110" s="74"/>
      <c r="WQH110" s="62"/>
      <c r="WQI110" s="75"/>
      <c r="WQJ110" s="76"/>
      <c r="WQK110" s="216"/>
      <c r="WQL110" s="75"/>
      <c r="WQM110" s="75"/>
      <c r="WQN110" s="204"/>
      <c r="WQO110" s="205"/>
      <c r="WQP110" s="72"/>
      <c r="WQQ110" s="70"/>
      <c r="WQR110" s="73"/>
      <c r="WQS110" s="74"/>
      <c r="WQT110" s="74"/>
      <c r="WQU110" s="62"/>
      <c r="WQV110" s="75"/>
      <c r="WQW110" s="76"/>
      <c r="WQX110" s="216"/>
      <c r="WQY110" s="75"/>
      <c r="WQZ110" s="75"/>
      <c r="WRA110" s="204"/>
      <c r="WRB110" s="205"/>
      <c r="WRC110" s="72"/>
      <c r="WRD110" s="70"/>
      <c r="WRE110" s="73"/>
      <c r="WRF110" s="74"/>
      <c r="WRG110" s="74"/>
      <c r="WRH110" s="62"/>
      <c r="WRI110" s="75"/>
      <c r="WRJ110" s="76"/>
      <c r="WRK110" s="216"/>
      <c r="WRL110" s="75"/>
      <c r="WRM110" s="75"/>
      <c r="WRN110" s="204"/>
      <c r="WRO110" s="205"/>
      <c r="WRP110" s="72"/>
      <c r="WRQ110" s="70"/>
      <c r="WRR110" s="73"/>
      <c r="WRS110" s="74"/>
      <c r="WRT110" s="74"/>
      <c r="WRU110" s="62"/>
      <c r="WRV110" s="75"/>
      <c r="WRW110" s="76"/>
      <c r="WRX110" s="216"/>
      <c r="WRY110" s="75"/>
      <c r="WRZ110" s="75"/>
      <c r="WSA110" s="204"/>
      <c r="WSB110" s="205"/>
      <c r="WSC110" s="72"/>
      <c r="WSD110" s="70"/>
      <c r="WSE110" s="73"/>
      <c r="WSF110" s="74"/>
      <c r="WSG110" s="74"/>
      <c r="WSH110" s="62"/>
      <c r="WSI110" s="75"/>
      <c r="WSJ110" s="76"/>
      <c r="WSK110" s="216"/>
      <c r="WSL110" s="75"/>
      <c r="WSM110" s="75"/>
      <c r="WSN110" s="204"/>
      <c r="WSO110" s="205"/>
      <c r="WSP110" s="72"/>
      <c r="WSQ110" s="70"/>
      <c r="WSR110" s="73"/>
      <c r="WSS110" s="74"/>
      <c r="WST110" s="74"/>
      <c r="WSU110" s="62"/>
      <c r="WSV110" s="75"/>
      <c r="WSW110" s="76"/>
      <c r="WSX110" s="216"/>
      <c r="WSY110" s="75"/>
      <c r="WSZ110" s="75"/>
      <c r="WTA110" s="204"/>
      <c r="WTB110" s="205"/>
      <c r="WTC110" s="72"/>
      <c r="WTD110" s="70"/>
      <c r="WTE110" s="73"/>
      <c r="WTF110" s="74"/>
      <c r="WTG110" s="74"/>
      <c r="WTH110" s="62"/>
      <c r="WTI110" s="75"/>
      <c r="WTJ110" s="76"/>
      <c r="WTK110" s="216"/>
      <c r="WTL110" s="75"/>
      <c r="WTM110" s="75"/>
      <c r="WTN110" s="204"/>
      <c r="WTO110" s="205"/>
      <c r="WTP110" s="72"/>
      <c r="WTQ110" s="70"/>
      <c r="WTR110" s="73"/>
      <c r="WTS110" s="74"/>
      <c r="WTT110" s="74"/>
      <c r="WTU110" s="62"/>
      <c r="WTV110" s="75"/>
      <c r="WTW110" s="76"/>
      <c r="WTX110" s="216"/>
      <c r="WTY110" s="75"/>
      <c r="WTZ110" s="75"/>
      <c r="WUA110" s="204"/>
      <c r="WUB110" s="205"/>
      <c r="WUC110" s="72"/>
      <c r="WUD110" s="70"/>
      <c r="WUE110" s="73"/>
      <c r="WUF110" s="74"/>
      <c r="WUG110" s="74"/>
      <c r="WUH110" s="62"/>
      <c r="WUI110" s="75"/>
      <c r="WUJ110" s="76"/>
      <c r="WUK110" s="216"/>
      <c r="WUL110" s="75"/>
      <c r="WUM110" s="75"/>
      <c r="WUN110" s="204"/>
      <c r="WUO110" s="205"/>
      <c r="WUP110" s="72"/>
      <c r="WUQ110" s="70"/>
      <c r="WUR110" s="73"/>
      <c r="WUS110" s="74"/>
      <c r="WUT110" s="74"/>
      <c r="WUU110" s="62"/>
      <c r="WUV110" s="75"/>
      <c r="WUW110" s="76"/>
      <c r="WUX110" s="216"/>
      <c r="WUY110" s="75"/>
      <c r="WUZ110" s="75"/>
      <c r="WVA110" s="204"/>
      <c r="WVB110" s="205"/>
      <c r="WVC110" s="72"/>
      <c r="WVD110" s="70"/>
      <c r="WVE110" s="73"/>
      <c r="WVF110" s="74"/>
      <c r="WVG110" s="74"/>
      <c r="WVH110" s="62"/>
      <c r="WVI110" s="75"/>
      <c r="WVJ110" s="76"/>
      <c r="WVK110" s="216"/>
      <c r="WVL110" s="75"/>
      <c r="WVM110" s="75"/>
      <c r="WVN110" s="204"/>
      <c r="WVO110" s="205"/>
      <c r="WVP110" s="72"/>
      <c r="WVQ110" s="70"/>
      <c r="WVR110" s="73"/>
      <c r="WVS110" s="74"/>
      <c r="WVT110" s="74"/>
      <c r="WVU110" s="62"/>
      <c r="WVV110" s="75"/>
      <c r="WVW110" s="76"/>
      <c r="WVX110" s="216"/>
      <c r="WVY110" s="75"/>
      <c r="WVZ110" s="75"/>
      <c r="WWA110" s="204"/>
      <c r="WWB110" s="205"/>
      <c r="WWC110" s="72"/>
      <c r="WWD110" s="70"/>
      <c r="WWE110" s="73"/>
      <c r="WWF110" s="74"/>
      <c r="WWG110" s="74"/>
      <c r="WWH110" s="62"/>
      <c r="WWI110" s="75"/>
      <c r="WWJ110" s="76"/>
      <c r="WWK110" s="216"/>
      <c r="WWL110" s="75"/>
      <c r="WWM110" s="75"/>
      <c r="WWN110" s="204"/>
      <c r="WWO110" s="205"/>
      <c r="WWP110" s="72"/>
      <c r="WWQ110" s="70"/>
      <c r="WWR110" s="73"/>
      <c r="WWS110" s="74"/>
      <c r="WWT110" s="74"/>
      <c r="WWU110" s="62"/>
      <c r="WWV110" s="75"/>
      <c r="WWW110" s="76"/>
      <c r="WWX110" s="216"/>
      <c r="WWY110" s="75"/>
      <c r="WWZ110" s="75"/>
      <c r="WXA110" s="204"/>
      <c r="WXB110" s="205"/>
      <c r="WXC110" s="72"/>
      <c r="WXD110" s="70"/>
      <c r="WXE110" s="73"/>
      <c r="WXF110" s="74"/>
      <c r="WXG110" s="74"/>
      <c r="WXH110" s="62"/>
      <c r="WXI110" s="75"/>
      <c r="WXJ110" s="76"/>
      <c r="WXK110" s="216"/>
      <c r="WXL110" s="75"/>
      <c r="WXM110" s="75"/>
      <c r="WXN110" s="204"/>
      <c r="WXO110" s="205"/>
      <c r="WXP110" s="72"/>
      <c r="WXQ110" s="70"/>
      <c r="WXR110" s="73"/>
      <c r="WXS110" s="74"/>
      <c r="WXT110" s="74"/>
      <c r="WXU110" s="62"/>
      <c r="WXV110" s="75"/>
      <c r="WXW110" s="76"/>
      <c r="WXX110" s="216"/>
      <c r="WXY110" s="75"/>
      <c r="WXZ110" s="75"/>
      <c r="WYA110" s="204"/>
      <c r="WYB110" s="205"/>
      <c r="WYC110" s="72"/>
      <c r="WYD110" s="70"/>
      <c r="WYE110" s="73"/>
      <c r="WYF110" s="74"/>
      <c r="WYG110" s="74"/>
      <c r="WYH110" s="62"/>
      <c r="WYI110" s="75"/>
      <c r="WYJ110" s="76"/>
      <c r="WYK110" s="216"/>
      <c r="WYL110" s="75"/>
      <c r="WYM110" s="75"/>
      <c r="WYN110" s="204"/>
      <c r="WYO110" s="205"/>
      <c r="WYP110" s="72"/>
      <c r="WYQ110" s="70"/>
      <c r="WYR110" s="73"/>
      <c r="WYS110" s="74"/>
      <c r="WYT110" s="74"/>
      <c r="WYU110" s="62"/>
      <c r="WYV110" s="75"/>
      <c r="WYW110" s="76"/>
      <c r="WYX110" s="216"/>
      <c r="WYY110" s="75"/>
      <c r="WYZ110" s="75"/>
      <c r="WZA110" s="204"/>
      <c r="WZB110" s="205"/>
      <c r="WZC110" s="72"/>
      <c r="WZD110" s="70"/>
      <c r="WZE110" s="73"/>
      <c r="WZF110" s="74"/>
      <c r="WZG110" s="74"/>
      <c r="WZH110" s="62"/>
      <c r="WZI110" s="75"/>
      <c r="WZJ110" s="76"/>
      <c r="WZK110" s="216"/>
      <c r="WZL110" s="75"/>
      <c r="WZM110" s="75"/>
      <c r="WZN110" s="204"/>
      <c r="WZO110" s="205"/>
      <c r="WZP110" s="72"/>
      <c r="WZQ110" s="70"/>
      <c r="WZR110" s="73"/>
      <c r="WZS110" s="74"/>
      <c r="WZT110" s="74"/>
      <c r="WZU110" s="62"/>
      <c r="WZV110" s="75"/>
      <c r="WZW110" s="76"/>
      <c r="WZX110" s="216"/>
      <c r="WZY110" s="75"/>
      <c r="WZZ110" s="75"/>
      <c r="XAA110" s="204"/>
      <c r="XAB110" s="205"/>
      <c r="XAC110" s="72"/>
      <c r="XAD110" s="70"/>
      <c r="XAE110" s="73"/>
      <c r="XAF110" s="74"/>
      <c r="XAG110" s="74"/>
      <c r="XAH110" s="62"/>
      <c r="XAI110" s="75"/>
      <c r="XAJ110" s="76"/>
      <c r="XAK110" s="216"/>
      <c r="XAL110" s="75"/>
      <c r="XAM110" s="75"/>
      <c r="XAN110" s="204"/>
      <c r="XAO110" s="205"/>
      <c r="XAP110" s="72"/>
      <c r="XAQ110" s="70"/>
      <c r="XAR110" s="73"/>
      <c r="XAS110" s="74"/>
      <c r="XAT110" s="74"/>
      <c r="XAU110" s="62"/>
      <c r="XAV110" s="75"/>
      <c r="XAW110" s="76"/>
      <c r="XAX110" s="216"/>
      <c r="XAY110" s="75"/>
      <c r="XAZ110" s="75"/>
      <c r="XBA110" s="204"/>
      <c r="XBB110" s="205"/>
      <c r="XBC110" s="72"/>
      <c r="XBD110" s="70"/>
      <c r="XBE110" s="73"/>
      <c r="XBF110" s="74"/>
      <c r="XBG110" s="74"/>
      <c r="XBH110" s="62"/>
      <c r="XBI110" s="75"/>
      <c r="XBJ110" s="76"/>
      <c r="XBK110" s="216"/>
      <c r="XBL110" s="75"/>
      <c r="XBM110" s="75"/>
      <c r="XBN110" s="204"/>
      <c r="XBO110" s="205"/>
      <c r="XBP110" s="72"/>
      <c r="XBQ110" s="70"/>
      <c r="XBR110" s="73"/>
      <c r="XBS110" s="74"/>
      <c r="XBT110" s="74"/>
      <c r="XBU110" s="62"/>
      <c r="XBV110" s="75"/>
      <c r="XBW110" s="76"/>
      <c r="XBX110" s="216"/>
      <c r="XBY110" s="75"/>
      <c r="XBZ110" s="75"/>
      <c r="XCA110" s="204"/>
      <c r="XCB110" s="205"/>
      <c r="XCC110" s="72"/>
      <c r="XCD110" s="70"/>
      <c r="XCE110" s="73"/>
      <c r="XCF110" s="74"/>
      <c r="XCG110" s="74"/>
      <c r="XCH110" s="62"/>
      <c r="XCI110" s="75"/>
      <c r="XCJ110" s="76"/>
      <c r="XCK110" s="216"/>
      <c r="XCL110" s="75"/>
      <c r="XCM110" s="75"/>
      <c r="XCN110" s="204"/>
      <c r="XCO110" s="205"/>
      <c r="XCP110" s="72"/>
      <c r="XCQ110" s="70"/>
      <c r="XCR110" s="73"/>
      <c r="XCS110" s="74"/>
      <c r="XCT110" s="74"/>
      <c r="XCU110" s="62"/>
      <c r="XCV110" s="75"/>
      <c r="XCW110" s="76"/>
      <c r="XCX110" s="216"/>
      <c r="XCY110" s="75"/>
      <c r="XCZ110" s="75"/>
      <c r="XDA110" s="204"/>
      <c r="XDB110" s="205"/>
      <c r="XDC110" s="72"/>
      <c r="XDD110" s="70"/>
      <c r="XDE110" s="73"/>
      <c r="XDF110" s="74"/>
      <c r="XDG110" s="74"/>
      <c r="XDH110" s="62"/>
      <c r="XDI110" s="75"/>
      <c r="XDJ110" s="76"/>
      <c r="XDK110" s="216"/>
      <c r="XDL110" s="75"/>
      <c r="XDM110" s="75"/>
      <c r="XDN110" s="204"/>
      <c r="XDO110" s="205"/>
      <c r="XDP110" s="72"/>
      <c r="XDQ110" s="70"/>
      <c r="XDR110" s="73"/>
      <c r="XDS110" s="74"/>
      <c r="XDT110" s="74"/>
      <c r="XDU110" s="62"/>
      <c r="XDV110" s="75"/>
      <c r="XDW110" s="76"/>
      <c r="XDX110" s="216"/>
      <c r="XDY110" s="75"/>
      <c r="XDZ110" s="75"/>
      <c r="XEA110" s="204"/>
      <c r="XEB110" s="205"/>
      <c r="XEC110" s="72"/>
      <c r="XED110" s="70"/>
      <c r="XEE110" s="73"/>
      <c r="XEF110" s="74"/>
      <c r="XEG110" s="74"/>
      <c r="XEH110" s="62"/>
      <c r="XEI110" s="75"/>
      <c r="XEJ110" s="76"/>
      <c r="XEK110" s="216"/>
      <c r="XEL110" s="75"/>
      <c r="XEM110" s="75"/>
      <c r="XEN110" s="204"/>
      <c r="XEO110" s="205"/>
      <c r="XEP110" s="72"/>
      <c r="XEQ110" s="70"/>
      <c r="XER110" s="73"/>
      <c r="XES110" s="74"/>
      <c r="XET110" s="74"/>
      <c r="XEU110" s="62"/>
      <c r="XEV110" s="75"/>
      <c r="XEW110" s="76"/>
      <c r="XEX110" s="216"/>
      <c r="XEY110" s="75"/>
      <c r="XEZ110" s="75"/>
      <c r="XFA110" s="204"/>
      <c r="XFB110" s="205"/>
      <c r="XFC110" s="72"/>
      <c r="XFD110" s="70"/>
    </row>
    <row r="111" spans="1:16384" s="1" customFormat="1" ht="16.5" hidden="1" customHeight="1" x14ac:dyDescent="0.35">
      <c r="A111" s="210">
        <f t="shared" si="40"/>
        <v>100.98000000000002</v>
      </c>
      <c r="B111" s="28">
        <v>6098044</v>
      </c>
      <c r="C111" s="90" t="s">
        <v>113</v>
      </c>
      <c r="D111" s="69"/>
      <c r="E111" s="203"/>
      <c r="F111" s="92">
        <f t="shared" si="41"/>
        <v>46053.803810183606</v>
      </c>
      <c r="G111" s="92">
        <f t="shared" si="42"/>
        <v>46053.803810183606</v>
      </c>
      <c r="H111" s="93">
        <f>$E$68*O111</f>
        <v>8.4150000000000009</v>
      </c>
      <c r="I111" s="52">
        <f t="shared" si="36"/>
        <v>0</v>
      </c>
      <c r="J111" s="94">
        <f>$E$69</f>
        <v>0.5</v>
      </c>
      <c r="K111" s="217"/>
      <c r="L111" s="171">
        <f t="shared" si="46"/>
        <v>0</v>
      </c>
      <c r="M111" s="171">
        <f t="shared" si="38"/>
        <v>0</v>
      </c>
      <c r="N111" s="53">
        <f t="shared" si="39"/>
        <v>-158.21999999999997</v>
      </c>
      <c r="O111" s="54">
        <f t="shared" si="43"/>
        <v>1</v>
      </c>
      <c r="P111" s="53">
        <v>259.2</v>
      </c>
      <c r="Q111" s="218"/>
      <c r="R111" s="114">
        <f>+Q111-D111</f>
        <v>0</v>
      </c>
      <c r="S111" s="18" t="e">
        <f>+Q111/D111</f>
        <v>#DIV/0!</v>
      </c>
    </row>
    <row r="112" spans="1:16384" ht="15.75" customHeight="1" x14ac:dyDescent="0.35">
      <c r="A112" s="219"/>
      <c r="B112" s="219"/>
      <c r="C112" s="219" t="s">
        <v>68</v>
      </c>
      <c r="D112" s="220">
        <f>SUM(D76:D111)</f>
        <v>5999.8475473370627</v>
      </c>
      <c r="E112" s="220">
        <f>SUM(E76:E111)</f>
        <v>105</v>
      </c>
      <c r="F112" s="153"/>
      <c r="G112" s="153"/>
      <c r="H112" s="220">
        <f t="shared" ref="H112:Q112" si="51">SUM(H76:H111)</f>
        <v>586.96691999999985</v>
      </c>
      <c r="I112" s="220">
        <f t="shared" si="51"/>
        <v>372.04527635201208</v>
      </c>
      <c r="J112" s="220">
        <f t="shared" si="51"/>
        <v>23.094999999999995</v>
      </c>
      <c r="K112" s="220">
        <f t="shared" si="51"/>
        <v>64</v>
      </c>
      <c r="L112" s="220">
        <f t="shared" si="51"/>
        <v>198.24616805515785</v>
      </c>
      <c r="M112" s="220">
        <f t="shared" si="51"/>
        <v>23.762143516965416</v>
      </c>
      <c r="N112" s="220">
        <f t="shared" si="51"/>
        <v>6435.2038032000009</v>
      </c>
      <c r="O112" s="220">
        <f t="shared" si="51"/>
        <v>36</v>
      </c>
      <c r="P112" s="220">
        <f t="shared" si="51"/>
        <v>2606.3999999999996</v>
      </c>
      <c r="Q112" s="220">
        <f t="shared" si="51"/>
        <v>4500</v>
      </c>
      <c r="R112" s="220">
        <f>SUM(R96:R100)</f>
        <v>55.465822922160442</v>
      </c>
      <c r="S112" s="220"/>
      <c r="T112" s="220"/>
    </row>
    <row r="113" spans="2:14" x14ac:dyDescent="0.35">
      <c r="D113" s="221"/>
      <c r="F113">
        <v>60</v>
      </c>
      <c r="G113" s="22"/>
      <c r="I113" s="221"/>
      <c r="J113" s="221"/>
    </row>
    <row r="114" spans="2:14" x14ac:dyDescent="0.35">
      <c r="B114" s="222"/>
      <c r="C114" s="87"/>
      <c r="D114" s="223"/>
      <c r="F114" s="87"/>
      <c r="G114" s="224"/>
      <c r="J114" s="225"/>
      <c r="K114" s="2"/>
      <c r="L114" s="2"/>
      <c r="M114" s="2"/>
      <c r="N114" s="2"/>
    </row>
    <row r="115" spans="2:14" x14ac:dyDescent="0.35">
      <c r="D115" s="226"/>
      <c r="E115" s="113"/>
      <c r="F115" s="113"/>
      <c r="G115" s="113"/>
    </row>
    <row r="119" spans="2:14" x14ac:dyDescent="0.35">
      <c r="D119" s="227"/>
      <c r="G119" s="228"/>
    </row>
    <row r="120" spans="2:14" x14ac:dyDescent="0.35">
      <c r="G120" s="228"/>
      <c r="J120" s="229"/>
      <c r="K120" s="230"/>
    </row>
    <row r="121" spans="2:14" x14ac:dyDescent="0.35">
      <c r="F121" s="228"/>
      <c r="G121" s="228"/>
      <c r="J121" s="231"/>
      <c r="K121" s="227"/>
    </row>
    <row r="122" spans="2:14" x14ac:dyDescent="0.35">
      <c r="J122" s="231"/>
      <c r="K122" s="227"/>
    </row>
    <row r="123" spans="2:14" x14ac:dyDescent="0.35">
      <c r="D123" s="113"/>
      <c r="E123" s="113"/>
      <c r="F123" s="113"/>
      <c r="G123" s="232"/>
      <c r="H123" s="113"/>
      <c r="J123" s="231"/>
      <c r="K123" s="227"/>
    </row>
    <row r="124" spans="2:14" x14ac:dyDescent="0.35">
      <c r="E124" s="233"/>
      <c r="G124" s="55"/>
      <c r="J124" s="231"/>
      <c r="K124" s="227"/>
    </row>
    <row r="125" spans="2:14" x14ac:dyDescent="0.35">
      <c r="J125" s="231"/>
      <c r="K125" s="227"/>
    </row>
    <row r="126" spans="2:14" x14ac:dyDescent="0.35">
      <c r="D126" s="234"/>
      <c r="E126" s="234"/>
      <c r="F126" s="234"/>
      <c r="G126" s="55"/>
      <c r="J126" s="231"/>
      <c r="K126" s="227"/>
    </row>
    <row r="127" spans="2:14" x14ac:dyDescent="0.35">
      <c r="D127" s="234"/>
      <c r="E127" s="234"/>
      <c r="F127" s="234"/>
      <c r="G127" s="55"/>
      <c r="J127" s="231"/>
      <c r="K127" s="227"/>
    </row>
    <row r="128" spans="2:14" x14ac:dyDescent="0.35">
      <c r="G128" s="55"/>
      <c r="J128" s="231"/>
      <c r="K128" s="227"/>
    </row>
    <row r="129" spans="7:11" x14ac:dyDescent="0.35">
      <c r="G129" s="55"/>
      <c r="J129" s="232"/>
      <c r="K129" s="226"/>
    </row>
  </sheetData>
  <mergeCells count="2">
    <mergeCell ref="D126:F126"/>
    <mergeCell ref="D127:F12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AC67B-2647-4023-B5E8-0EC7DC67E361}">
  <sheetPr>
    <tabColor rgb="FF92D050"/>
  </sheetPr>
  <dimension ref="A1:XFD129"/>
  <sheetViews>
    <sheetView showGridLines="0" zoomScale="70" zoomScaleNormal="70" workbookViewId="0">
      <selection activeCell="F28" sqref="F28"/>
    </sheetView>
  </sheetViews>
  <sheetFormatPr baseColWidth="10" defaultRowHeight="14.5" x14ac:dyDescent="0.35"/>
  <cols>
    <col min="1" max="1" width="10.26953125" customWidth="1"/>
    <col min="2" max="2" width="10.7265625" customWidth="1"/>
    <col min="3" max="3" width="43" bestFit="1" customWidth="1"/>
    <col min="4" max="4" width="13.7265625" customWidth="1"/>
    <col min="5" max="5" width="12" customWidth="1"/>
    <col min="6" max="6" width="18.54296875" customWidth="1"/>
    <col min="7" max="7" width="19.81640625" customWidth="1"/>
    <col min="8" max="8" width="16.54296875" customWidth="1"/>
    <col min="9" max="9" width="9.54296875" customWidth="1"/>
    <col min="10" max="10" width="26.1796875" customWidth="1"/>
    <col min="11" max="11" width="12.81640625" customWidth="1"/>
    <col min="12" max="12" width="10" hidden="1" customWidth="1"/>
    <col min="13" max="14" width="9.81640625" hidden="1" customWidth="1"/>
    <col min="15" max="15" width="7.7265625" hidden="1" customWidth="1"/>
    <col min="16" max="16" width="15.81640625" hidden="1" customWidth="1"/>
    <col min="17" max="17" width="17.7265625" hidden="1" customWidth="1"/>
    <col min="18" max="18" width="9" hidden="1" customWidth="1"/>
    <col min="19" max="19" width="11.54296875" hidden="1" customWidth="1"/>
    <col min="20" max="20" width="53.453125" hidden="1" customWidth="1"/>
    <col min="21" max="21" width="10.453125" hidden="1" customWidth="1"/>
    <col min="22" max="22" width="31.54296875" hidden="1" customWidth="1"/>
    <col min="23" max="23" width="22.54296875" hidden="1" customWidth="1"/>
    <col min="24" max="24" width="12.7265625" hidden="1" customWidth="1"/>
    <col min="25" max="25" width="13.453125" hidden="1" customWidth="1"/>
    <col min="26" max="26" width="29" hidden="1" customWidth="1"/>
    <col min="27" max="31" width="11.453125" hidden="1" customWidth="1"/>
    <col min="32" max="32" width="31.26953125" hidden="1" customWidth="1"/>
    <col min="33" max="57" width="11.453125" hidden="1" customWidth="1"/>
  </cols>
  <sheetData>
    <row r="1" spans="1:54" s="1" customFormat="1" ht="15.5" x14ac:dyDescent="0.35">
      <c r="B1" s="2"/>
      <c r="C1" s="3"/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</row>
    <row r="2" spans="1:54" s="1" customFormat="1" ht="15.5" x14ac:dyDescent="0.35">
      <c r="B2" s="2"/>
      <c r="C2" s="5" t="s">
        <v>11</v>
      </c>
      <c r="D2" s="6">
        <v>70</v>
      </c>
      <c r="E2" s="6">
        <v>75</v>
      </c>
      <c r="F2" s="6">
        <v>75</v>
      </c>
      <c r="G2" s="6">
        <v>65</v>
      </c>
      <c r="H2" s="6">
        <v>73</v>
      </c>
      <c r="I2" s="6">
        <v>75</v>
      </c>
      <c r="J2" s="6">
        <v>60</v>
      </c>
      <c r="K2" s="6">
        <v>75</v>
      </c>
      <c r="L2" s="6">
        <v>73</v>
      </c>
      <c r="M2" s="6">
        <v>70</v>
      </c>
      <c r="N2" s="6">
        <v>65</v>
      </c>
      <c r="W2" s="1" t="s">
        <v>12</v>
      </c>
    </row>
    <row r="3" spans="1:54" s="1" customFormat="1" ht="15.5" x14ac:dyDescent="0.35">
      <c r="B3" s="7"/>
      <c r="C3" s="5" t="s">
        <v>13</v>
      </c>
      <c r="D3" s="8">
        <v>0.97</v>
      </c>
      <c r="E3" s="9">
        <f>97%</f>
        <v>0.97</v>
      </c>
      <c r="F3" s="8">
        <v>0.97</v>
      </c>
      <c r="G3" s="8">
        <v>0.97</v>
      </c>
      <c r="H3" s="8">
        <v>0.97</v>
      </c>
      <c r="I3" s="8">
        <v>0.97</v>
      </c>
      <c r="J3" s="8">
        <v>0.97</v>
      </c>
      <c r="K3" s="10">
        <v>0.97</v>
      </c>
      <c r="L3" s="11">
        <v>0.97</v>
      </c>
      <c r="M3" s="10">
        <v>0.97</v>
      </c>
      <c r="N3" s="11">
        <v>0.97</v>
      </c>
      <c r="P3" s="12"/>
      <c r="W3" s="1" t="s">
        <v>14</v>
      </c>
    </row>
    <row r="4" spans="1:54" s="1" customFormat="1" ht="15.5" x14ac:dyDescent="0.35">
      <c r="B4" s="13"/>
      <c r="C4" s="5" t="s">
        <v>15</v>
      </c>
      <c r="D4" s="14">
        <v>0.88805846492058471</v>
      </c>
      <c r="E4" s="15">
        <v>0.95</v>
      </c>
      <c r="F4" s="15">
        <v>0.96199999999999997</v>
      </c>
      <c r="G4" s="16">
        <f>94%-4%</f>
        <v>0.89999999999999991</v>
      </c>
      <c r="H4" s="15">
        <v>0.99559580758951627</v>
      </c>
      <c r="I4" s="15">
        <f>94%-4%</f>
        <v>0.89999999999999991</v>
      </c>
      <c r="J4" s="15">
        <v>0.93519860077071959</v>
      </c>
      <c r="K4" s="15">
        <v>0.93999999999999972</v>
      </c>
      <c r="L4" s="15">
        <v>0.91269315232113568</v>
      </c>
      <c r="M4" s="17">
        <v>0.93392548405667453</v>
      </c>
      <c r="N4" s="17">
        <f>94%-4%</f>
        <v>0.89999999999999991</v>
      </c>
      <c r="P4" s="18"/>
    </row>
    <row r="5" spans="1:54" s="1" customFormat="1" ht="15.5" x14ac:dyDescent="0.35">
      <c r="B5" s="7"/>
      <c r="C5" s="19" t="s">
        <v>16</v>
      </c>
      <c r="D5" s="20">
        <f>D2*D3*D4</f>
        <v>60.299169768107696</v>
      </c>
      <c r="E5" s="21">
        <f>E2*E3*E4</f>
        <v>69.112499999999997</v>
      </c>
      <c r="F5" s="21">
        <f t="shared" ref="F5:N5" si="0">F2*F3*F4</f>
        <v>69.985500000000002</v>
      </c>
      <c r="G5" s="21">
        <f t="shared" si="0"/>
        <v>56.74499999999999</v>
      </c>
      <c r="H5" s="21">
        <f t="shared" si="0"/>
        <v>70.498139135413652</v>
      </c>
      <c r="I5" s="21">
        <f t="shared" si="0"/>
        <v>65.474999999999994</v>
      </c>
      <c r="J5" s="20">
        <f>J2*J3*J4</f>
        <v>54.428558564855877</v>
      </c>
      <c r="K5" s="21">
        <f>K2*K3*K4</f>
        <v>68.384999999999977</v>
      </c>
      <c r="L5" s="21">
        <f>L2*L3*L4</f>
        <v>64.627802115859623</v>
      </c>
      <c r="M5" s="21">
        <f t="shared" si="0"/>
        <v>63.413540367448192</v>
      </c>
      <c r="N5" s="21">
        <f t="shared" si="0"/>
        <v>56.74499999999999</v>
      </c>
      <c r="P5" s="18"/>
    </row>
    <row r="6" spans="1:54" s="1" customFormat="1" ht="15.5" x14ac:dyDescent="0.35">
      <c r="B6" s="22"/>
      <c r="C6" s="19" t="s">
        <v>17</v>
      </c>
      <c r="D6" s="11">
        <f>76.1622156280909%+3.46%</f>
        <v>0.79622215628090898</v>
      </c>
      <c r="E6" s="23">
        <f>72.4907945752239%</f>
        <v>0.72490794575223905</v>
      </c>
      <c r="F6" s="11">
        <f>71.5865434994415%</f>
        <v>0.71586543499441502</v>
      </c>
      <c r="G6" s="11">
        <f>69%+12%</f>
        <v>0.80999999999999994</v>
      </c>
      <c r="H6" s="11">
        <f>70.3%+0.5%</f>
        <v>0.70799999999999996</v>
      </c>
      <c r="I6" s="23">
        <v>0.73319999999999996</v>
      </c>
      <c r="J6" s="23">
        <f>80.5416797846398%-3.8%-4%-2.1%</f>
        <v>0.70641679784639788</v>
      </c>
      <c r="K6" s="23">
        <f>73.2619732409178%</f>
        <v>0.73261973240917799</v>
      </c>
      <c r="L6" s="11">
        <f>74.2910798122066%</f>
        <v>0.74291079812206606</v>
      </c>
      <c r="M6" s="23">
        <f>72.4217311233886%+1%+2.3%</f>
        <v>0.75721731123388603</v>
      </c>
      <c r="N6" s="24">
        <v>0.65</v>
      </c>
      <c r="P6" s="18"/>
    </row>
    <row r="7" spans="1:54" ht="15.5" x14ac:dyDescent="0.35">
      <c r="C7" s="25" t="s">
        <v>18</v>
      </c>
      <c r="D7" s="26">
        <f>D5*D6</f>
        <v>48.01153497471131</v>
      </c>
      <c r="E7" s="26">
        <f>E5*E6</f>
        <v>50.100200400801619</v>
      </c>
      <c r="F7" s="26">
        <f t="shared" ref="F7:N7" si="1">F5*F6</f>
        <v>50.100200400801633</v>
      </c>
      <c r="G7" s="26">
        <f t="shared" si="1"/>
        <v>45.963449999999987</v>
      </c>
      <c r="H7" s="26">
        <f t="shared" si="1"/>
        <v>49.912682507872866</v>
      </c>
      <c r="I7" s="26">
        <f>I5*I6</f>
        <v>48.006269999999994</v>
      </c>
      <c r="J7" s="26">
        <f>J5*J6</f>
        <v>38.449248052780625</v>
      </c>
      <c r="K7" s="26">
        <f>K5*K6</f>
        <v>50.100200400801619</v>
      </c>
      <c r="L7" s="26">
        <f t="shared" si="1"/>
        <v>48.012692050768223</v>
      </c>
      <c r="M7" s="26">
        <f>M5*M6</f>
        <v>48.017830532860614</v>
      </c>
      <c r="N7" s="27">
        <f t="shared" si="1"/>
        <v>36.884249999999994</v>
      </c>
    </row>
    <row r="8" spans="1:54" s="1" customFormat="1" ht="15.5" x14ac:dyDescent="0.35">
      <c r="B8" s="22"/>
      <c r="C8" s="5" t="s">
        <v>19</v>
      </c>
      <c r="D8" s="11">
        <v>0.998</v>
      </c>
      <c r="E8" s="11">
        <v>0.998</v>
      </c>
      <c r="F8" s="11">
        <v>0.998</v>
      </c>
      <c r="G8" s="11">
        <v>0.998</v>
      </c>
      <c r="H8" s="11">
        <v>0.998</v>
      </c>
      <c r="I8" s="11">
        <v>0.998</v>
      </c>
      <c r="J8" s="11">
        <v>0.998</v>
      </c>
      <c r="K8" s="11">
        <v>0.998</v>
      </c>
      <c r="L8" s="11">
        <v>0.998</v>
      </c>
      <c r="M8" s="11">
        <v>0.998</v>
      </c>
      <c r="N8" s="11">
        <v>0.998</v>
      </c>
      <c r="P8" s="28">
        <v>6098008</v>
      </c>
      <c r="Q8" s="29" t="s">
        <v>20</v>
      </c>
      <c r="U8" s="30">
        <f>24*60</f>
        <v>1440</v>
      </c>
      <c r="V8" s="31"/>
    </row>
    <row r="9" spans="1:54" s="1" customFormat="1" ht="15.5" x14ac:dyDescent="0.35">
      <c r="B9" s="2"/>
      <c r="C9" s="5" t="s">
        <v>21</v>
      </c>
      <c r="D9" s="32">
        <f>D7*24*D8</f>
        <v>1149.9722857142854</v>
      </c>
      <c r="E9" s="32">
        <f>E7*24*E8</f>
        <v>1200.0000000000005</v>
      </c>
      <c r="F9" s="32">
        <f>F7*24*F8</f>
        <v>1200.0000000000007</v>
      </c>
      <c r="G9" s="32">
        <f t="shared" ref="G9:N9" si="2">G7*24*G8</f>
        <v>1100.9165543999995</v>
      </c>
      <c r="H9" s="32">
        <f t="shared" si="2"/>
        <v>1195.508571428571</v>
      </c>
      <c r="I9" s="32">
        <f>I7*24*I8</f>
        <v>1149.8461790399997</v>
      </c>
      <c r="J9" s="32">
        <f>J7*24*J8</f>
        <v>920.93638936020147</v>
      </c>
      <c r="K9" s="32">
        <f>K7*24*K8</f>
        <v>1200.0000000000005</v>
      </c>
      <c r="L9" s="32">
        <f t="shared" si="2"/>
        <v>1150.0000000000005</v>
      </c>
      <c r="M9" s="32">
        <f t="shared" si="2"/>
        <v>1150.1230769230774</v>
      </c>
      <c r="N9" s="33">
        <f t="shared" si="2"/>
        <v>883.45155599999987</v>
      </c>
      <c r="P9" s="28">
        <v>6097996</v>
      </c>
      <c r="Q9" s="29" t="s">
        <v>22</v>
      </c>
      <c r="U9" s="30">
        <v>51</v>
      </c>
      <c r="V9" s="31"/>
      <c r="W9" s="31"/>
      <c r="X9" s="31"/>
      <c r="Z9" s="30"/>
      <c r="AA9" s="30">
        <v>5550</v>
      </c>
      <c r="AB9" s="30"/>
    </row>
    <row r="10" spans="1:54" s="1" customFormat="1" x14ac:dyDescent="0.35">
      <c r="B10" s="28"/>
      <c r="C10" s="34"/>
      <c r="D10" s="35">
        <v>1058.3999999999999</v>
      </c>
      <c r="E10" s="35">
        <v>1108.8</v>
      </c>
      <c r="F10" s="35">
        <v>1070.1599999999999</v>
      </c>
      <c r="G10" s="35">
        <v>1066.8</v>
      </c>
      <c r="H10" s="35">
        <v>1075.1999999999998</v>
      </c>
      <c r="I10" s="35">
        <v>1075.1999999999998</v>
      </c>
      <c r="J10" s="35">
        <v>785.41714285714295</v>
      </c>
      <c r="K10" s="35">
        <v>1092</v>
      </c>
      <c r="L10" s="35">
        <v>1041.5999999999999</v>
      </c>
      <c r="M10" s="35">
        <v>1041.5999999999999</v>
      </c>
      <c r="N10" s="35">
        <v>1068.48</v>
      </c>
      <c r="U10" s="30">
        <f>+U8/U9</f>
        <v>28.235294117647058</v>
      </c>
      <c r="W10" s="36"/>
      <c r="Y10" s="30">
        <v>28</v>
      </c>
      <c r="Z10" s="30">
        <f>+Y10*37</f>
        <v>1036</v>
      </c>
      <c r="AA10" s="30">
        <v>789</v>
      </c>
      <c r="AB10" s="30"/>
    </row>
    <row r="11" spans="1:54" s="1" customFormat="1" ht="35.25" customHeight="1" x14ac:dyDescent="0.35">
      <c r="A11" s="37" t="s">
        <v>23</v>
      </c>
      <c r="B11" s="37" t="s">
        <v>24</v>
      </c>
      <c r="C11" s="37" t="s">
        <v>25</v>
      </c>
      <c r="D11" s="37" t="s">
        <v>26</v>
      </c>
      <c r="E11" s="37" t="s">
        <v>27</v>
      </c>
      <c r="F11" s="37" t="s">
        <v>28</v>
      </c>
      <c r="G11" s="37" t="s">
        <v>29</v>
      </c>
      <c r="H11" s="38" t="s">
        <v>30</v>
      </c>
      <c r="I11" s="38" t="s">
        <v>31</v>
      </c>
      <c r="J11" s="38" t="s">
        <v>32</v>
      </c>
      <c r="K11" s="38" t="s">
        <v>33</v>
      </c>
      <c r="L11" s="39" t="s">
        <v>34</v>
      </c>
      <c r="M11" s="39" t="s">
        <v>35</v>
      </c>
      <c r="O11" s="40" t="s">
        <v>36</v>
      </c>
      <c r="P11" s="41">
        <v>1</v>
      </c>
      <c r="Q11" s="37" t="s">
        <v>37</v>
      </c>
      <c r="R11" s="37" t="s">
        <v>38</v>
      </c>
      <c r="S11" s="37"/>
      <c r="T11" s="37" t="s">
        <v>39</v>
      </c>
      <c r="U11" s="38" t="s">
        <v>40</v>
      </c>
      <c r="Z11" s="30"/>
      <c r="AA11" s="30">
        <f>+AA9-AA10</f>
        <v>4761</v>
      </c>
      <c r="AB11" s="30"/>
    </row>
    <row r="12" spans="1:54" ht="15.75" hidden="1" customHeight="1" x14ac:dyDescent="0.35">
      <c r="A12" s="42">
        <f>H12*24*J12</f>
        <v>1152.2768393930714</v>
      </c>
      <c r="B12" s="43"/>
      <c r="C12" s="44" t="s">
        <v>41</v>
      </c>
      <c r="D12" s="45"/>
      <c r="E12" s="46"/>
      <c r="F12" s="47">
        <v>46053.916666666664</v>
      </c>
      <c r="G12" s="47">
        <f t="shared" ref="G12:G61" si="3">F12+M12</f>
        <v>46053.916666666664</v>
      </c>
      <c r="H12" s="48">
        <f>D5</f>
        <v>60.299169768107696</v>
      </c>
      <c r="I12" s="49">
        <f t="shared" ref="I12:I60" si="4">IFERROR(D12/H12,0)</f>
        <v>0</v>
      </c>
      <c r="J12" s="50">
        <f>$D$6</f>
        <v>0.79622215628090898</v>
      </c>
      <c r="K12" s="51"/>
      <c r="L12" s="52">
        <f t="shared" ref="L12:L60" si="5">(D12/H12)/J12-I12</f>
        <v>0</v>
      </c>
      <c r="M12" s="28">
        <f t="shared" ref="M12:M60" si="6">(I12+L12)/24</f>
        <v>0</v>
      </c>
      <c r="N12" s="53"/>
      <c r="O12" s="54">
        <f t="shared" ref="O12:O59" si="7">$P$11</f>
        <v>1</v>
      </c>
      <c r="P12" s="41"/>
      <c r="S12" s="55"/>
      <c r="V12" s="31"/>
      <c r="W12" s="31"/>
      <c r="X12" s="31"/>
      <c r="Y12" s="1"/>
      <c r="Z12" s="30"/>
      <c r="AA12" s="30">
        <f>+AA11/Z10</f>
        <v>4.5955598455598459</v>
      </c>
      <c r="AB12" s="30"/>
    </row>
    <row r="13" spans="1:54" ht="15" hidden="1" customHeight="1" x14ac:dyDescent="0.35">
      <c r="A13" s="56">
        <f>H13*24*J13</f>
        <v>1202.4048096192391</v>
      </c>
      <c r="B13" s="57">
        <v>6098500</v>
      </c>
      <c r="C13" s="58" t="s">
        <v>42</v>
      </c>
      <c r="D13" s="59"/>
      <c r="E13" s="60"/>
      <c r="F13" s="61">
        <f t="shared" ref="F13:F61" si="8">G12+K12/24+E12/24</f>
        <v>46053.916666666664</v>
      </c>
      <c r="G13" s="61">
        <f t="shared" si="3"/>
        <v>46053.916666666664</v>
      </c>
      <c r="H13" s="62">
        <f>+$F$5</f>
        <v>69.985500000000002</v>
      </c>
      <c r="I13" s="63">
        <f t="shared" si="4"/>
        <v>0</v>
      </c>
      <c r="J13" s="64">
        <f>$F$6</f>
        <v>0.71586543499441502</v>
      </c>
      <c r="K13" s="63"/>
      <c r="L13" s="65">
        <f t="shared" si="5"/>
        <v>0</v>
      </c>
      <c r="M13" s="65">
        <f t="shared" si="6"/>
        <v>0</v>
      </c>
      <c r="N13" s="18"/>
      <c r="O13" s="54">
        <f t="shared" si="7"/>
        <v>1</v>
      </c>
      <c r="P13" s="41"/>
      <c r="Q13" s="66"/>
      <c r="R13" s="55"/>
      <c r="S13" s="18"/>
      <c r="V13" s="31"/>
      <c r="W13" s="31"/>
      <c r="X13" s="1"/>
      <c r="Y13" s="1"/>
      <c r="Z13" s="30"/>
      <c r="AA13" s="30"/>
      <c r="AB13" s="30"/>
      <c r="BA13">
        <f>24</f>
        <v>24</v>
      </c>
      <c r="BB13">
        <f>BA13-11</f>
        <v>13</v>
      </c>
    </row>
    <row r="14" spans="1:54" ht="14.25" customHeight="1" x14ac:dyDescent="0.35">
      <c r="A14" s="56">
        <f>H14*24*J14*$D$8</f>
        <v>1200.0000000000005</v>
      </c>
      <c r="B14" s="57">
        <v>6098011</v>
      </c>
      <c r="C14" s="58" t="s">
        <v>43</v>
      </c>
      <c r="D14" s="70">
        <v>286</v>
      </c>
      <c r="E14" s="60"/>
      <c r="F14" s="61">
        <f t="shared" si="8"/>
        <v>46053.916666666664</v>
      </c>
      <c r="G14" s="61">
        <f t="shared" si="3"/>
        <v>46054.154523333331</v>
      </c>
      <c r="H14" s="62">
        <f>$K$5</f>
        <v>68.384999999999977</v>
      </c>
      <c r="I14" s="63">
        <f t="shared" si="4"/>
        <v>4.182203699641736</v>
      </c>
      <c r="J14" s="64">
        <f>$K$6</f>
        <v>0.73261973240917799</v>
      </c>
      <c r="K14" s="63"/>
      <c r="L14" s="65">
        <f t="shared" si="5"/>
        <v>1.5263563003582625</v>
      </c>
      <c r="M14" s="65">
        <f t="shared" si="6"/>
        <v>0.23785666666666661</v>
      </c>
      <c r="O14">
        <f t="shared" si="7"/>
        <v>1</v>
      </c>
      <c r="Q14" s="67"/>
      <c r="R14" s="67">
        <f t="shared" ref="R14:R20" si="9">Q14-D14</f>
        <v>-286</v>
      </c>
      <c r="S14" s="68"/>
      <c r="T14" s="60"/>
      <c r="U14" s="69"/>
      <c r="Y14" s="55"/>
      <c r="Z14" s="30"/>
      <c r="AA14" s="30"/>
      <c r="AB14" s="30"/>
    </row>
    <row r="15" spans="1:54" ht="14.25" customHeight="1" x14ac:dyDescent="0.35">
      <c r="A15" s="56">
        <f>H15*24*J15*$D$8</f>
        <v>1200.0000000000005</v>
      </c>
      <c r="B15" s="57">
        <v>6098013</v>
      </c>
      <c r="C15" s="58" t="s">
        <v>44</v>
      </c>
      <c r="D15" s="70">
        <v>360.01</v>
      </c>
      <c r="E15" s="60"/>
      <c r="F15" s="61">
        <f t="shared" si="8"/>
        <v>46054.154523333331</v>
      </c>
      <c r="G15" s="61">
        <f t="shared" si="3"/>
        <v>46054.453931649994</v>
      </c>
      <c r="H15" s="62">
        <f>$K$5</f>
        <v>68.384999999999977</v>
      </c>
      <c r="I15" s="63">
        <f t="shared" si="4"/>
        <v>5.2644585800979762</v>
      </c>
      <c r="J15" s="64">
        <f>$K$6</f>
        <v>0.73261973240917799</v>
      </c>
      <c r="K15" s="63"/>
      <c r="L15" s="65">
        <f t="shared" si="5"/>
        <v>1.9213410199020213</v>
      </c>
      <c r="M15" s="65">
        <f t="shared" si="6"/>
        <v>0.29940831666666656</v>
      </c>
      <c r="O15">
        <f t="shared" si="7"/>
        <v>1</v>
      </c>
      <c r="Q15" s="67"/>
      <c r="R15" s="67">
        <f t="shared" si="9"/>
        <v>-360.01</v>
      </c>
      <c r="S15" s="68"/>
      <c r="T15" s="60"/>
      <c r="U15" s="69"/>
      <c r="Z15" s="55"/>
      <c r="AA15" s="55"/>
      <c r="AC15" s="55"/>
    </row>
    <row r="16" spans="1:54" ht="15" customHeight="1" x14ac:dyDescent="0.35">
      <c r="A16" s="56">
        <f>H16*24*J16*$D$8</f>
        <v>1200.0000000000005</v>
      </c>
      <c r="B16" s="57">
        <v>6098018</v>
      </c>
      <c r="C16" s="58" t="s">
        <v>66</v>
      </c>
      <c r="D16" s="67">
        <v>233</v>
      </c>
      <c r="E16" s="60"/>
      <c r="F16" s="61">
        <f t="shared" si="8"/>
        <v>46054.453931649994</v>
      </c>
      <c r="G16" s="61">
        <f t="shared" si="3"/>
        <v>46054.647709983328</v>
      </c>
      <c r="H16" s="62">
        <f>$K$5</f>
        <v>68.384999999999977</v>
      </c>
      <c r="I16" s="63">
        <f t="shared" si="4"/>
        <v>3.407179937120715</v>
      </c>
      <c r="J16" s="64">
        <f>$K$6</f>
        <v>0.73261973240917799</v>
      </c>
      <c r="K16" s="63"/>
      <c r="L16" s="65">
        <f t="shared" si="5"/>
        <v>1.2435000628792836</v>
      </c>
      <c r="M16" s="65">
        <f t="shared" si="6"/>
        <v>0.19377833333333327</v>
      </c>
      <c r="N16" s="96"/>
      <c r="O16">
        <f t="shared" si="7"/>
        <v>1</v>
      </c>
      <c r="P16" s="104"/>
      <c r="Q16" s="69">
        <v>142.838045880278</v>
      </c>
      <c r="R16" s="69">
        <f t="shared" si="9"/>
        <v>-90.161954119721997</v>
      </c>
      <c r="S16" s="133"/>
      <c r="T16" s="90"/>
      <c r="U16" s="69"/>
      <c r="V16" s="31"/>
      <c r="W16" s="31"/>
      <c r="X16" s="36"/>
      <c r="Z16" s="55"/>
      <c r="AA16" s="55"/>
      <c r="AF16" s="88"/>
      <c r="AG16" s="89"/>
    </row>
    <row r="17" spans="1:52" ht="14.25" customHeight="1" x14ac:dyDescent="0.35">
      <c r="A17" s="56">
        <f>H17*24*J17*$D$8</f>
        <v>1200.0000000000005</v>
      </c>
      <c r="B17" s="57">
        <v>6099373</v>
      </c>
      <c r="C17" s="58" t="s">
        <v>45</v>
      </c>
      <c r="D17" s="70">
        <v>324.00900000000001</v>
      </c>
      <c r="E17" s="60"/>
      <c r="F17" s="61">
        <f t="shared" si="8"/>
        <v>46054.647709983328</v>
      </c>
      <c r="G17" s="61">
        <f t="shared" si="3"/>
        <v>46054.917177468327</v>
      </c>
      <c r="H17" s="62">
        <f>$K$5</f>
        <v>68.384999999999977</v>
      </c>
      <c r="I17" s="63">
        <f t="shared" si="4"/>
        <v>4.7380127220881789</v>
      </c>
      <c r="J17" s="64">
        <f>$K$6</f>
        <v>0.73261973240917799</v>
      </c>
      <c r="K17" s="63">
        <v>4</v>
      </c>
      <c r="L17" s="65">
        <f t="shared" si="5"/>
        <v>1.729206917911819</v>
      </c>
      <c r="M17" s="65">
        <f t="shared" si="6"/>
        <v>0.2694674849999999</v>
      </c>
      <c r="O17">
        <f t="shared" si="7"/>
        <v>1</v>
      </c>
      <c r="Q17" s="67"/>
      <c r="R17" s="67">
        <f t="shared" si="9"/>
        <v>-324.00900000000001</v>
      </c>
      <c r="S17" s="68"/>
      <c r="T17" s="60"/>
      <c r="U17" s="69"/>
      <c r="Y17" s="55"/>
      <c r="Z17" s="55"/>
      <c r="AA17" s="55"/>
      <c r="AC17" s="55"/>
    </row>
    <row r="18" spans="1:52" ht="15" hidden="1" customHeight="1" x14ac:dyDescent="0.35">
      <c r="A18" s="56">
        <f>H18*24*J18</f>
        <v>1152.4279327886545</v>
      </c>
      <c r="B18" s="71">
        <v>6097968</v>
      </c>
      <c r="C18" s="72" t="s">
        <v>46</v>
      </c>
      <c r="D18" s="70"/>
      <c r="E18" s="73"/>
      <c r="F18" s="74">
        <f t="shared" si="8"/>
        <v>46055.083844134992</v>
      </c>
      <c r="G18" s="74">
        <f t="shared" si="3"/>
        <v>46055.083844134992</v>
      </c>
      <c r="H18" s="62">
        <f>$M$5</f>
        <v>63.413540367448192</v>
      </c>
      <c r="I18" s="75">
        <f t="shared" si="4"/>
        <v>0</v>
      </c>
      <c r="J18" s="76">
        <f>$M$6</f>
        <v>0.75721731123388603</v>
      </c>
      <c r="K18" s="77"/>
      <c r="L18" s="65">
        <f t="shared" si="5"/>
        <v>0</v>
      </c>
      <c r="M18" s="65">
        <f t="shared" si="6"/>
        <v>0</v>
      </c>
      <c r="N18" s="18"/>
      <c r="O18" s="54"/>
      <c r="P18" s="41"/>
      <c r="Q18" s="70">
        <v>79</v>
      </c>
      <c r="R18" s="69">
        <f t="shared" si="9"/>
        <v>79</v>
      </c>
      <c r="S18" s="18"/>
      <c r="T18" s="72"/>
      <c r="V18" s="31"/>
      <c r="W18" s="31"/>
      <c r="X18" s="1"/>
      <c r="Y18" s="1"/>
      <c r="Z18" s="30"/>
      <c r="AA18" s="30"/>
      <c r="AB18" s="30"/>
    </row>
    <row r="19" spans="1:52" ht="15" hidden="1" customHeight="1" x14ac:dyDescent="0.35">
      <c r="A19" s="56">
        <f>H19*24*J19</f>
        <v>1152.4279327886545</v>
      </c>
      <c r="B19" s="71">
        <v>6097982</v>
      </c>
      <c r="C19" s="72" t="s">
        <v>47</v>
      </c>
      <c r="D19" s="70"/>
      <c r="E19" s="73"/>
      <c r="F19" s="74">
        <f t="shared" si="8"/>
        <v>46055.083844134992</v>
      </c>
      <c r="G19" s="74">
        <f t="shared" si="3"/>
        <v>46055.083844134992</v>
      </c>
      <c r="H19" s="62">
        <f>$M$5</f>
        <v>63.413540367448192</v>
      </c>
      <c r="I19" s="75">
        <f t="shared" si="4"/>
        <v>0</v>
      </c>
      <c r="J19" s="76">
        <f>$M$6</f>
        <v>0.75721731123388603</v>
      </c>
      <c r="K19" s="77"/>
      <c r="L19" s="65">
        <f t="shared" si="5"/>
        <v>0</v>
      </c>
      <c r="M19" s="65">
        <f t="shared" si="6"/>
        <v>0</v>
      </c>
      <c r="N19" s="18"/>
      <c r="O19" s="54"/>
      <c r="P19" s="41"/>
      <c r="Q19" s="70">
        <v>102</v>
      </c>
      <c r="R19" s="69">
        <f t="shared" si="9"/>
        <v>102</v>
      </c>
      <c r="S19" s="18"/>
      <c r="T19" s="72"/>
      <c r="V19" s="31"/>
      <c r="W19" s="31"/>
      <c r="X19" s="1"/>
      <c r="Y19" s="1"/>
      <c r="Z19" s="30"/>
      <c r="AA19" s="30"/>
      <c r="AB19" s="30"/>
    </row>
    <row r="20" spans="1:52" s="87" customFormat="1" ht="14.25" hidden="1" customHeight="1" x14ac:dyDescent="0.35">
      <c r="A20" s="78">
        <f t="shared" ref="A20:A60" si="10">H20*24*J20*$D$8</f>
        <v>1150.1230769230772</v>
      </c>
      <c r="B20" s="57">
        <v>6097970</v>
      </c>
      <c r="C20" s="58" t="s">
        <v>48</v>
      </c>
      <c r="D20" s="70"/>
      <c r="E20" s="60"/>
      <c r="F20" s="61">
        <f t="shared" si="8"/>
        <v>46055.083844134992</v>
      </c>
      <c r="G20" s="61">
        <f t="shared" si="3"/>
        <v>46055.083844134992</v>
      </c>
      <c r="H20" s="62">
        <f>$M$5</f>
        <v>63.413540367448192</v>
      </c>
      <c r="I20" s="63">
        <f t="shared" si="4"/>
        <v>0</v>
      </c>
      <c r="J20" s="64">
        <f>$M$6</f>
        <v>0.75721731123388603</v>
      </c>
      <c r="K20" s="63"/>
      <c r="L20" s="79">
        <f t="shared" si="5"/>
        <v>0</v>
      </c>
      <c r="M20" s="79">
        <f t="shared" si="6"/>
        <v>0</v>
      </c>
      <c r="N20" s="80"/>
      <c r="O20">
        <f t="shared" si="7"/>
        <v>1</v>
      </c>
      <c r="P20" s="81"/>
      <c r="Q20" s="69"/>
      <c r="R20" s="69">
        <f t="shared" si="9"/>
        <v>0</v>
      </c>
      <c r="S20" s="82"/>
      <c r="T20" s="83"/>
      <c r="U20" s="70"/>
      <c r="V20" s="84"/>
      <c r="W20" s="84"/>
      <c r="X20" s="85"/>
      <c r="Y20" s="86"/>
      <c r="AF20" s="88"/>
      <c r="AG20" s="89"/>
    </row>
    <row r="21" spans="1:52" ht="18.5" x14ac:dyDescent="0.35">
      <c r="A21" s="56">
        <f t="shared" si="10"/>
        <v>1100.9165543999995</v>
      </c>
      <c r="B21" s="83">
        <v>6098495</v>
      </c>
      <c r="C21" s="90" t="s">
        <v>67</v>
      </c>
      <c r="D21" s="69">
        <v>469.613</v>
      </c>
      <c r="E21" s="91">
        <v>25</v>
      </c>
      <c r="F21" s="92">
        <f t="shared" si="8"/>
        <v>46055.083844134992</v>
      </c>
      <c r="G21" s="92">
        <f t="shared" si="3"/>
        <v>46055.50955648542</v>
      </c>
      <c r="H21" s="93">
        <f>$G$5</f>
        <v>56.74499999999999</v>
      </c>
      <c r="I21" s="52">
        <f t="shared" si="4"/>
        <v>8.2758480923429385</v>
      </c>
      <c r="J21" s="94">
        <f>$G$6</f>
        <v>0.80999999999999994</v>
      </c>
      <c r="K21" s="95">
        <v>4</v>
      </c>
      <c r="L21" s="65">
        <f t="shared" si="5"/>
        <v>1.9412483179569868</v>
      </c>
      <c r="M21" s="65">
        <f t="shared" si="6"/>
        <v>0.42571235042916356</v>
      </c>
      <c r="N21" s="96"/>
      <c r="O21">
        <f t="shared" si="7"/>
        <v>1</v>
      </c>
      <c r="P21" s="104"/>
      <c r="Q21" s="2"/>
      <c r="R21" s="2">
        <f>+Q21-D21</f>
        <v>-469.613</v>
      </c>
      <c r="U21" s="106"/>
      <c r="Z21" s="55"/>
      <c r="AA21" s="55"/>
    </row>
    <row r="22" spans="1:52" ht="14.25" customHeight="1" x14ac:dyDescent="0.35">
      <c r="A22" s="56">
        <f t="shared" si="10"/>
        <v>1200.0000000000007</v>
      </c>
      <c r="B22" s="57">
        <v>6098500</v>
      </c>
      <c r="C22" s="58" t="s">
        <v>42</v>
      </c>
      <c r="D22" s="70">
        <v>3644.192647755483</v>
      </c>
      <c r="E22" s="60"/>
      <c r="F22" s="61">
        <f t="shared" si="8"/>
        <v>46056.717889818749</v>
      </c>
      <c r="G22" s="61">
        <f t="shared" si="3"/>
        <v>46059.748643370796</v>
      </c>
      <c r="H22" s="62">
        <f>+$F$5</f>
        <v>69.985500000000002</v>
      </c>
      <c r="I22" s="63">
        <f t="shared" si="4"/>
        <v>52.070681037578971</v>
      </c>
      <c r="J22" s="64">
        <f>$F$6</f>
        <v>0.71586543499441502</v>
      </c>
      <c r="K22" s="63">
        <v>4</v>
      </c>
      <c r="L22" s="65">
        <f t="shared" si="5"/>
        <v>20.667404211620429</v>
      </c>
      <c r="M22" s="65">
        <f t="shared" si="6"/>
        <v>3.0307535520499749</v>
      </c>
      <c r="N22" s="96"/>
      <c r="O22">
        <f t="shared" si="7"/>
        <v>1</v>
      </c>
      <c r="P22" s="104"/>
      <c r="Q22" s="67"/>
      <c r="R22" s="67">
        <f>Q22-D22</f>
        <v>-3644.192647755483</v>
      </c>
      <c r="S22" s="105"/>
      <c r="T22" s="67"/>
      <c r="U22" s="67"/>
      <c r="V22" s="31"/>
      <c r="W22" s="31"/>
      <c r="X22" s="36"/>
      <c r="Y22" s="106"/>
      <c r="Z22" s="55"/>
      <c r="AA22" s="55"/>
      <c r="AG22" s="89"/>
      <c r="AZ22" s="107">
        <v>45963</v>
      </c>
    </row>
    <row r="23" spans="1:52" x14ac:dyDescent="0.35">
      <c r="A23" s="56">
        <f t="shared" si="10"/>
        <v>1200.0000000000002</v>
      </c>
      <c r="B23" s="83">
        <v>6098499</v>
      </c>
      <c r="C23" s="90" t="s">
        <v>51</v>
      </c>
      <c r="D23" s="69">
        <v>4100</v>
      </c>
      <c r="E23" s="91"/>
      <c r="F23" s="92">
        <f t="shared" si="8"/>
        <v>46059.915310037461</v>
      </c>
      <c r="G23" s="92">
        <f t="shared" si="3"/>
        <v>46063.325143370792</v>
      </c>
      <c r="H23" s="93">
        <f>$E$5</f>
        <v>69.112499999999997</v>
      </c>
      <c r="I23" s="52">
        <f t="shared" si="4"/>
        <v>59.323566648580218</v>
      </c>
      <c r="J23" s="94">
        <f>$E$6</f>
        <v>0.72490794575223905</v>
      </c>
      <c r="K23" s="95">
        <v>4</v>
      </c>
      <c r="L23" s="65">
        <f t="shared" si="5"/>
        <v>22.512433351419766</v>
      </c>
      <c r="M23" s="65">
        <f t="shared" si="6"/>
        <v>3.4098333333333328</v>
      </c>
      <c r="N23" s="96"/>
      <c r="O23">
        <f t="shared" si="7"/>
        <v>1</v>
      </c>
      <c r="Q23" s="70">
        <v>3600</v>
      </c>
      <c r="R23" s="70">
        <f>Q23-D23</f>
        <v>-500</v>
      </c>
      <c r="S23" s="108"/>
      <c r="T23" s="72"/>
      <c r="U23" s="69"/>
      <c r="Z23" s="109"/>
      <c r="AA23" s="110"/>
      <c r="AB23" s="110"/>
      <c r="AZ23" s="107">
        <v>45963</v>
      </c>
    </row>
    <row r="24" spans="1:52" ht="15" customHeight="1" x14ac:dyDescent="0.35">
      <c r="A24" s="56">
        <f t="shared" si="10"/>
        <v>1195.5085714285708</v>
      </c>
      <c r="B24" s="83">
        <v>6098496</v>
      </c>
      <c r="C24" s="90" t="s">
        <v>52</v>
      </c>
      <c r="D24" s="69">
        <v>1035.6562230669688</v>
      </c>
      <c r="E24" s="91"/>
      <c r="F24" s="92">
        <f t="shared" si="8"/>
        <v>46063.491810037456</v>
      </c>
      <c r="G24" s="92">
        <f t="shared" si="3"/>
        <v>46064.356366708416</v>
      </c>
      <c r="H24" s="93">
        <f>$H$5</f>
        <v>70.498139135413652</v>
      </c>
      <c r="I24" s="52">
        <f>IFERROR(D24/H24,0)</f>
        <v>14.690546952986491</v>
      </c>
      <c r="J24" s="94">
        <f>$H$6</f>
        <v>0.70799999999999996</v>
      </c>
      <c r="K24" s="95">
        <v>4</v>
      </c>
      <c r="L24" s="65">
        <f>(D24/H24)/J24-I24</f>
        <v>6.0588131501017735</v>
      </c>
      <c r="M24" s="65">
        <f>(I24+L24)/24</f>
        <v>0.86455667096201105</v>
      </c>
      <c r="N24" s="96"/>
      <c r="O24">
        <f t="shared" si="7"/>
        <v>1</v>
      </c>
      <c r="P24" s="97"/>
      <c r="Q24" s="69">
        <v>1004</v>
      </c>
      <c r="R24" s="69">
        <f>Q24-D24</f>
        <v>-31.656223066968778</v>
      </c>
      <c r="S24" s="112"/>
      <c r="T24" s="90"/>
      <c r="U24" s="67"/>
      <c r="V24" s="31"/>
      <c r="W24" s="31"/>
      <c r="X24" s="36"/>
      <c r="Y24" s="113"/>
      <c r="Z24" s="114"/>
      <c r="AA24" s="83">
        <v>6097996</v>
      </c>
      <c r="AB24" s="90" t="s">
        <v>22</v>
      </c>
      <c r="AF24" s="88"/>
      <c r="AG24" s="89"/>
    </row>
    <row r="25" spans="1:52" ht="14.25" customHeight="1" x14ac:dyDescent="0.35">
      <c r="A25" s="56">
        <f t="shared" si="10"/>
        <v>1149.9722857142854</v>
      </c>
      <c r="B25" s="57">
        <v>6098498</v>
      </c>
      <c r="C25" s="58" t="s">
        <v>58</v>
      </c>
      <c r="D25" s="67">
        <v>2737.8726172209554</v>
      </c>
      <c r="E25" s="60"/>
      <c r="F25" s="61">
        <f t="shared" si="8"/>
        <v>46064.523033375081</v>
      </c>
      <c r="G25" s="61">
        <f t="shared" si="3"/>
        <v>46066.899087916507</v>
      </c>
      <c r="H25" s="62">
        <f>+$D$5</f>
        <v>60.299169768107696</v>
      </c>
      <c r="I25" s="63">
        <f>IFERROR(D25/H25,0)</f>
        <v>45.404814489983565</v>
      </c>
      <c r="J25" s="64">
        <f>+$D$6</f>
        <v>0.79622215628090898</v>
      </c>
      <c r="K25" s="63">
        <v>6</v>
      </c>
      <c r="L25" s="65">
        <f>(D25/H25)/J25-I25</f>
        <v>11.620494504262311</v>
      </c>
      <c r="M25" s="65">
        <f>(I25+L25)/24</f>
        <v>2.3760545414269116</v>
      </c>
      <c r="N25" s="96"/>
      <c r="O25">
        <f t="shared" si="7"/>
        <v>1</v>
      </c>
      <c r="P25" s="97"/>
      <c r="Q25" s="69">
        <v>2390</v>
      </c>
      <c r="R25" s="69">
        <f>Q25-D25</f>
        <v>-347.87261722095536</v>
      </c>
      <c r="S25" s="112"/>
      <c r="T25" s="90"/>
      <c r="U25" s="67"/>
      <c r="V25" s="31"/>
      <c r="W25" s="31"/>
      <c r="X25" s="36"/>
      <c r="Y25" s="106"/>
      <c r="Z25" s="55"/>
      <c r="AA25" s="55"/>
      <c r="AG25" s="89"/>
    </row>
    <row r="26" spans="1:52" s="87" customFormat="1" ht="15" customHeight="1" x14ac:dyDescent="0.35">
      <c r="A26" s="56">
        <f t="shared" si="10"/>
        <v>920.93638936020147</v>
      </c>
      <c r="B26" s="57">
        <v>6098008</v>
      </c>
      <c r="C26" s="58" t="s">
        <v>20</v>
      </c>
      <c r="D26" s="67">
        <v>851.15653072625696</v>
      </c>
      <c r="E26" s="60"/>
      <c r="F26" s="61">
        <f t="shared" si="8"/>
        <v>46067.149087916507</v>
      </c>
      <c r="G26" s="61">
        <f t="shared" si="3"/>
        <v>46068.071468905553</v>
      </c>
      <c r="H26" s="62">
        <f>$J$5</f>
        <v>54.428558564855877</v>
      </c>
      <c r="I26" s="63">
        <f t="shared" si="4"/>
        <v>15.638050192198962</v>
      </c>
      <c r="J26" s="64">
        <f>$J$6</f>
        <v>0.70641679784639788</v>
      </c>
      <c r="K26" s="63"/>
      <c r="L26" s="65">
        <f t="shared" si="5"/>
        <v>6.4990935448604663</v>
      </c>
      <c r="M26" s="65">
        <f t="shared" si="6"/>
        <v>0.9223809890441429</v>
      </c>
      <c r="N26" s="96"/>
      <c r="O26">
        <f t="shared" si="7"/>
        <v>1</v>
      </c>
      <c r="P26" s="81"/>
      <c r="Q26" s="69"/>
      <c r="R26" s="69"/>
      <c r="S26" s="112"/>
      <c r="T26" s="110"/>
      <c r="U26" s="115"/>
      <c r="V26" s="84"/>
      <c r="W26" s="84"/>
      <c r="X26" s="85"/>
      <c r="Y26" s="86"/>
      <c r="AF26" s="88"/>
      <c r="AG26" s="89"/>
    </row>
    <row r="27" spans="1:52" ht="15" customHeight="1" x14ac:dyDescent="0.35">
      <c r="A27" s="56">
        <f t="shared" si="10"/>
        <v>920.93638936020147</v>
      </c>
      <c r="B27" s="57">
        <v>6098005</v>
      </c>
      <c r="C27" s="58" t="s">
        <v>60</v>
      </c>
      <c r="D27" s="67">
        <v>3923.1842791692657</v>
      </c>
      <c r="E27" s="60"/>
      <c r="F27" s="61">
        <f t="shared" si="8"/>
        <v>46068.071468905553</v>
      </c>
      <c r="G27" s="61">
        <f t="shared" si="3"/>
        <v>46072.322943769446</v>
      </c>
      <c r="H27" s="62">
        <f t="shared" ref="H27:H32" si="11">$J$5</f>
        <v>54.428558564855877</v>
      </c>
      <c r="I27" s="63">
        <f t="shared" si="4"/>
        <v>72.07951822744829</v>
      </c>
      <c r="J27" s="64">
        <f t="shared" ref="J27:J32" si="12">$J$6</f>
        <v>0.70641679784639788</v>
      </c>
      <c r="K27" s="63"/>
      <c r="L27" s="65">
        <f t="shared" si="5"/>
        <v>29.955878506026821</v>
      </c>
      <c r="M27" s="65">
        <f t="shared" si="6"/>
        <v>4.2514748638947966</v>
      </c>
      <c r="N27" s="96"/>
      <c r="O27">
        <f t="shared" si="7"/>
        <v>1</v>
      </c>
      <c r="P27" s="104"/>
      <c r="Q27" s="69"/>
      <c r="R27" s="69"/>
      <c r="S27" s="91"/>
      <c r="T27" s="101"/>
      <c r="V27" s="31"/>
      <c r="W27" s="31"/>
      <c r="X27" s="36"/>
      <c r="AF27" s="88"/>
      <c r="AG27" s="89"/>
    </row>
    <row r="28" spans="1:52" ht="15" customHeight="1" x14ac:dyDescent="0.35">
      <c r="A28" s="56">
        <f t="shared" si="10"/>
        <v>920.93638936020147</v>
      </c>
      <c r="B28" s="57">
        <v>6098007</v>
      </c>
      <c r="C28" s="58" t="s">
        <v>61</v>
      </c>
      <c r="D28" s="67">
        <v>798.57091061452502</v>
      </c>
      <c r="E28" s="60"/>
      <c r="F28" s="61">
        <f t="shared" si="8"/>
        <v>46072.322943769446</v>
      </c>
      <c r="G28" s="61">
        <f t="shared" si="3"/>
        <v>46073.188338793465</v>
      </c>
      <c r="H28" s="62">
        <f t="shared" si="11"/>
        <v>54.428558564855877</v>
      </c>
      <c r="I28" s="63">
        <f t="shared" si="4"/>
        <v>14.671909961807375</v>
      </c>
      <c r="J28" s="64">
        <f t="shared" si="12"/>
        <v>0.70641679784639788</v>
      </c>
      <c r="K28" s="63"/>
      <c r="L28" s="65">
        <f t="shared" si="5"/>
        <v>6.0975706147255888</v>
      </c>
      <c r="M28" s="65">
        <f t="shared" si="6"/>
        <v>0.8653950240222068</v>
      </c>
      <c r="N28" s="96"/>
      <c r="O28">
        <f t="shared" si="7"/>
        <v>1</v>
      </c>
      <c r="P28" s="104"/>
      <c r="Q28" s="69"/>
      <c r="R28" s="69"/>
      <c r="S28" s="91"/>
      <c r="T28" s="101"/>
      <c r="V28" s="31"/>
      <c r="W28" s="31"/>
      <c r="X28" s="36"/>
      <c r="AF28" s="88"/>
      <c r="AG28" s="89"/>
    </row>
    <row r="29" spans="1:52" ht="15" customHeight="1" x14ac:dyDescent="0.35">
      <c r="A29" s="56">
        <f t="shared" si="10"/>
        <v>920.93638936020147</v>
      </c>
      <c r="B29" s="57">
        <v>6134124</v>
      </c>
      <c r="C29" s="58" t="s">
        <v>62</v>
      </c>
      <c r="D29" s="67">
        <v>375.56562015503874</v>
      </c>
      <c r="E29" s="60"/>
      <c r="F29" s="61">
        <f t="shared" si="8"/>
        <v>46073.188338793465</v>
      </c>
      <c r="G29" s="61">
        <f t="shared" si="3"/>
        <v>46073.595331603443</v>
      </c>
      <c r="H29" s="62">
        <f t="shared" si="11"/>
        <v>54.428558564855877</v>
      </c>
      <c r="I29" s="63">
        <f t="shared" si="4"/>
        <v>6.9001573816716641</v>
      </c>
      <c r="J29" s="64">
        <f t="shared" si="12"/>
        <v>0.70641679784639788</v>
      </c>
      <c r="K29" s="63"/>
      <c r="L29" s="65">
        <f t="shared" si="5"/>
        <v>2.8676700577489127</v>
      </c>
      <c r="M29" s="65">
        <f t="shared" si="6"/>
        <v>0.40699280997585735</v>
      </c>
      <c r="N29" s="96"/>
      <c r="O29">
        <f t="shared" si="7"/>
        <v>1</v>
      </c>
      <c r="P29" s="97"/>
      <c r="Q29" s="69"/>
      <c r="R29" s="69">
        <f>+Q29-D29</f>
        <v>-375.56562015503874</v>
      </c>
      <c r="S29" s="91"/>
      <c r="T29" s="101"/>
      <c r="V29" s="31"/>
      <c r="W29" s="31"/>
      <c r="X29" s="36"/>
      <c r="AF29" s="88"/>
      <c r="AG29" s="89"/>
    </row>
    <row r="30" spans="1:52" ht="15" customHeight="1" x14ac:dyDescent="0.35">
      <c r="A30" s="56">
        <f t="shared" si="10"/>
        <v>920.93638936020147</v>
      </c>
      <c r="B30" s="57">
        <v>6097999</v>
      </c>
      <c r="C30" s="58" t="s">
        <v>63</v>
      </c>
      <c r="D30" s="67">
        <v>266.04451735754191</v>
      </c>
      <c r="E30" s="60"/>
      <c r="F30" s="61">
        <f t="shared" si="8"/>
        <v>46073.595331603443</v>
      </c>
      <c r="G30" s="61">
        <f t="shared" si="3"/>
        <v>46073.883638625935</v>
      </c>
      <c r="H30" s="62">
        <f t="shared" si="11"/>
        <v>54.428558564855877</v>
      </c>
      <c r="I30" s="63">
        <f t="shared" si="4"/>
        <v>4.8879581670444034</v>
      </c>
      <c r="J30" s="64">
        <f t="shared" si="12"/>
        <v>0.70641679784639788</v>
      </c>
      <c r="K30" s="63"/>
      <c r="L30" s="65">
        <f t="shared" si="5"/>
        <v>2.0314103728119113</v>
      </c>
      <c r="M30" s="65">
        <f t="shared" si="6"/>
        <v>0.28830702249401313</v>
      </c>
      <c r="N30" s="96"/>
      <c r="O30">
        <f t="shared" si="7"/>
        <v>1</v>
      </c>
      <c r="P30" s="104"/>
      <c r="Q30" s="69"/>
      <c r="R30" s="69"/>
      <c r="S30" s="91"/>
      <c r="T30" s="101"/>
      <c r="V30" s="31"/>
      <c r="W30" s="31"/>
      <c r="X30" s="36"/>
      <c r="AF30" s="88"/>
      <c r="AG30" s="89"/>
    </row>
    <row r="31" spans="1:52" ht="15" customHeight="1" x14ac:dyDescent="0.35">
      <c r="A31" s="56">
        <f t="shared" si="10"/>
        <v>920.93638936020147</v>
      </c>
      <c r="B31" s="57">
        <v>6097996</v>
      </c>
      <c r="C31" s="58" t="s">
        <v>22</v>
      </c>
      <c r="D31" s="67">
        <v>961.72673018759065</v>
      </c>
      <c r="E31" s="60"/>
      <c r="F31" s="61">
        <f t="shared" si="8"/>
        <v>46073.883638625935</v>
      </c>
      <c r="G31" s="61">
        <f t="shared" si="3"/>
        <v>46074.925842287143</v>
      </c>
      <c r="H31" s="62">
        <f t="shared" si="11"/>
        <v>54.428558564855877</v>
      </c>
      <c r="I31" s="63">
        <f t="shared" si="4"/>
        <v>17.66952415323691</v>
      </c>
      <c r="J31" s="64">
        <f t="shared" si="12"/>
        <v>0.70641679784639788</v>
      </c>
      <c r="K31" s="63"/>
      <c r="L31" s="65">
        <f t="shared" si="5"/>
        <v>7.3433637156596383</v>
      </c>
      <c r="M31" s="65">
        <f t="shared" si="6"/>
        <v>1.0422036612040229</v>
      </c>
      <c r="N31" s="96"/>
      <c r="O31">
        <f t="shared" si="7"/>
        <v>1</v>
      </c>
      <c r="P31" s="104"/>
      <c r="Q31" s="69"/>
      <c r="R31" s="69"/>
      <c r="S31" s="91"/>
      <c r="T31" s="101"/>
      <c r="V31" s="31"/>
      <c r="W31" s="31"/>
      <c r="X31" s="36"/>
      <c r="AF31" s="88"/>
      <c r="AG31" s="89"/>
    </row>
    <row r="32" spans="1:52" ht="15" customHeight="1" x14ac:dyDescent="0.35">
      <c r="A32" s="56">
        <f t="shared" si="10"/>
        <v>920.93638936020147</v>
      </c>
      <c r="B32" s="57">
        <v>6097998</v>
      </c>
      <c r="C32" s="58" t="s">
        <v>64</v>
      </c>
      <c r="D32" s="67">
        <v>662.87343570510086</v>
      </c>
      <c r="E32" s="60"/>
      <c r="F32" s="61">
        <f t="shared" si="8"/>
        <v>46074.925842287143</v>
      </c>
      <c r="G32" s="61">
        <f t="shared" si="3"/>
        <v>46075.644184722601</v>
      </c>
      <c r="H32" s="62">
        <f t="shared" si="11"/>
        <v>54.428558564855877</v>
      </c>
      <c r="I32" s="63">
        <f t="shared" si="4"/>
        <v>12.178779912299817</v>
      </c>
      <c r="J32" s="64">
        <f t="shared" si="12"/>
        <v>0.70641679784639788</v>
      </c>
      <c r="K32" s="63">
        <v>4</v>
      </c>
      <c r="L32" s="65">
        <f t="shared" si="5"/>
        <v>5.0614385386605605</v>
      </c>
      <c r="M32" s="65">
        <f t="shared" si="6"/>
        <v>0.71834243545668242</v>
      </c>
      <c r="N32" s="96"/>
      <c r="O32">
        <f t="shared" si="7"/>
        <v>1</v>
      </c>
      <c r="P32" s="104"/>
      <c r="Q32" s="69"/>
      <c r="R32" s="69"/>
      <c r="S32" s="91"/>
      <c r="T32" s="101"/>
      <c r="V32" s="31"/>
      <c r="W32" s="31"/>
      <c r="X32" s="36"/>
      <c r="AF32" s="88"/>
      <c r="AG32" s="89"/>
    </row>
    <row r="33" spans="1:55" ht="15" customHeight="1" x14ac:dyDescent="0.35">
      <c r="A33" s="56">
        <f t="shared" si="10"/>
        <v>1150.1230769230772</v>
      </c>
      <c r="B33" s="83">
        <v>6097968</v>
      </c>
      <c r="C33" s="90" t="s">
        <v>46</v>
      </c>
      <c r="D33" s="69">
        <v>110.15958820316767</v>
      </c>
      <c r="E33" s="91"/>
      <c r="F33" s="92">
        <f t="shared" si="8"/>
        <v>46075.810851389266</v>
      </c>
      <c r="G33" s="92">
        <f t="shared" si="3"/>
        <v>46075.906440523358</v>
      </c>
      <c r="H33" s="93">
        <f>$M$5</f>
        <v>63.413540367448192</v>
      </c>
      <c r="I33" s="52">
        <f t="shared" si="4"/>
        <v>1.737161930478107</v>
      </c>
      <c r="J33" s="94">
        <f>$M$6</f>
        <v>0.75721731123388603</v>
      </c>
      <c r="K33" s="95"/>
      <c r="L33" s="65">
        <f t="shared" si="5"/>
        <v>0.55697728782291245</v>
      </c>
      <c r="M33" s="65">
        <f t="shared" si="6"/>
        <v>9.5589134095875813E-2</v>
      </c>
      <c r="N33" s="96"/>
      <c r="O33">
        <f t="shared" si="7"/>
        <v>1</v>
      </c>
      <c r="P33" s="97"/>
      <c r="Q33" s="70">
        <v>49.224174545775895</v>
      </c>
      <c r="R33" s="70">
        <f t="shared" ref="R33:R59" si="13">Q33-D33</f>
        <v>-60.935413657391777</v>
      </c>
      <c r="S33" s="98"/>
      <c r="T33" s="72"/>
      <c r="U33" s="99"/>
      <c r="V33" s="31"/>
      <c r="W33" s="31"/>
      <c r="X33" s="36"/>
      <c r="Y33" s="55"/>
      <c r="Z33" s="55"/>
      <c r="AA33" s="55"/>
      <c r="AF33" s="88"/>
      <c r="AG33" s="89"/>
    </row>
    <row r="34" spans="1:55" ht="14.25" customHeight="1" x14ac:dyDescent="0.35">
      <c r="A34" s="56">
        <f t="shared" si="10"/>
        <v>1150.1230769230772</v>
      </c>
      <c r="B34" s="83">
        <v>6097986</v>
      </c>
      <c r="C34" s="90" t="s">
        <v>49</v>
      </c>
      <c r="D34" s="69">
        <v>50.721000000000004</v>
      </c>
      <c r="E34" s="91"/>
      <c r="F34" s="92">
        <f t="shared" si="8"/>
        <v>46075.906440523358</v>
      </c>
      <c r="G34" s="92">
        <f t="shared" si="3"/>
        <v>46075.950452819969</v>
      </c>
      <c r="H34" s="93">
        <f>$M$5</f>
        <v>63.413540367448192</v>
      </c>
      <c r="I34" s="52">
        <f t="shared" si="4"/>
        <v>0.79984494961325958</v>
      </c>
      <c r="J34" s="94">
        <f>$M$6</f>
        <v>0.75721731123388603</v>
      </c>
      <c r="K34" s="95"/>
      <c r="L34" s="65">
        <f t="shared" si="5"/>
        <v>0.25645016903624906</v>
      </c>
      <c r="M34" s="65">
        <f t="shared" si="6"/>
        <v>4.4012296610396191E-2</v>
      </c>
      <c r="N34" s="96"/>
      <c r="O34">
        <f t="shared" si="7"/>
        <v>1</v>
      </c>
      <c r="P34" s="97"/>
      <c r="Q34" s="70">
        <v>75.259</v>
      </c>
      <c r="R34" s="70">
        <f t="shared" si="13"/>
        <v>24.537999999999997</v>
      </c>
      <c r="S34" s="98"/>
      <c r="T34" s="72"/>
      <c r="U34" s="99"/>
      <c r="V34" s="31"/>
      <c r="W34" s="31"/>
      <c r="X34" s="36"/>
      <c r="Z34" s="55"/>
      <c r="AA34" s="55"/>
      <c r="AG34" s="89"/>
    </row>
    <row r="35" spans="1:55" ht="15" customHeight="1" x14ac:dyDescent="0.35">
      <c r="A35" s="56">
        <f t="shared" si="10"/>
        <v>1150.1230769230772</v>
      </c>
      <c r="B35" s="83">
        <v>6097970</v>
      </c>
      <c r="C35" s="90" t="s">
        <v>48</v>
      </c>
      <c r="D35" s="69">
        <v>866.8206209041864</v>
      </c>
      <c r="E35" s="91"/>
      <c r="F35" s="92">
        <f t="shared" si="8"/>
        <v>46075.950452819969</v>
      </c>
      <c r="G35" s="92">
        <f t="shared" si="3"/>
        <v>46076.7026218678</v>
      </c>
      <c r="H35" s="93">
        <f>$M$5</f>
        <v>63.413540367448192</v>
      </c>
      <c r="I35" s="52">
        <f t="shared" si="4"/>
        <v>13.669330175880667</v>
      </c>
      <c r="J35" s="94">
        <f>$M$6</f>
        <v>0.75721731123388603</v>
      </c>
      <c r="K35" s="95"/>
      <c r="L35" s="65">
        <f t="shared" si="5"/>
        <v>4.3827269721611373</v>
      </c>
      <c r="M35" s="65">
        <f t="shared" si="6"/>
        <v>0.75216904783507521</v>
      </c>
      <c r="N35" s="96"/>
      <c r="O35">
        <f t="shared" si="7"/>
        <v>1</v>
      </c>
      <c r="P35" s="101"/>
      <c r="Q35" s="70">
        <v>1502.326221240965</v>
      </c>
      <c r="R35" s="70">
        <f t="shared" si="13"/>
        <v>635.50560033677857</v>
      </c>
      <c r="S35" s="98"/>
      <c r="T35" s="72"/>
      <c r="U35" s="99"/>
      <c r="V35" s="31"/>
      <c r="W35" s="31"/>
      <c r="X35" s="36"/>
      <c r="Z35" s="55"/>
      <c r="AA35" s="55"/>
      <c r="AG35" s="89"/>
    </row>
    <row r="36" spans="1:55" ht="15" customHeight="1" x14ac:dyDescent="0.35">
      <c r="A36" s="56">
        <f t="shared" si="10"/>
        <v>1150.1230769230772</v>
      </c>
      <c r="B36" s="83">
        <v>6132286</v>
      </c>
      <c r="C36" s="90" t="s">
        <v>50</v>
      </c>
      <c r="D36" s="69">
        <v>72.73015503875969</v>
      </c>
      <c r="E36" s="91"/>
      <c r="F36" s="92">
        <f t="shared" si="8"/>
        <v>46076.7026218678</v>
      </c>
      <c r="G36" s="92">
        <f t="shared" si="3"/>
        <v>46076.765732239364</v>
      </c>
      <c r="H36" s="93">
        <f>$M$5</f>
        <v>63.413540367448192</v>
      </c>
      <c r="I36" s="52">
        <f t="shared" si="4"/>
        <v>1.1469183807957513</v>
      </c>
      <c r="J36" s="94">
        <f>$M$6</f>
        <v>0.75721731123388603</v>
      </c>
      <c r="K36" s="95"/>
      <c r="L36" s="65">
        <f t="shared" si="5"/>
        <v>0.36773053673473566</v>
      </c>
      <c r="M36" s="65">
        <f t="shared" si="6"/>
        <v>6.3110371563770293E-2</v>
      </c>
      <c r="N36" s="96"/>
      <c r="O36">
        <f t="shared" si="7"/>
        <v>1</v>
      </c>
      <c r="P36" s="101"/>
      <c r="Q36" s="70">
        <v>70.565999999999988</v>
      </c>
      <c r="R36" s="70">
        <f t="shared" si="13"/>
        <v>-2.1641550387597022</v>
      </c>
      <c r="S36" s="98"/>
      <c r="T36" s="72"/>
      <c r="U36" s="99"/>
      <c r="V36" s="31"/>
      <c r="W36" s="31"/>
      <c r="X36" s="36"/>
      <c r="Z36" s="55"/>
      <c r="AA36" s="55"/>
      <c r="AG36" s="89"/>
    </row>
    <row r="37" spans="1:55" ht="15" customHeight="1" x14ac:dyDescent="0.35">
      <c r="A37" s="56">
        <f t="shared" si="10"/>
        <v>1150.1230769230772</v>
      </c>
      <c r="B37" s="83">
        <v>6097982</v>
      </c>
      <c r="C37" s="90" t="s">
        <v>47</v>
      </c>
      <c r="D37" s="69">
        <v>315.91690983801914</v>
      </c>
      <c r="E37" s="91"/>
      <c r="F37" s="92">
        <f t="shared" si="8"/>
        <v>46076.765732239364</v>
      </c>
      <c r="G37" s="92">
        <f t="shared" si="3"/>
        <v>46077.039863836537</v>
      </c>
      <c r="H37" s="93">
        <f>$M$5</f>
        <v>63.413540367448192</v>
      </c>
      <c r="I37" s="52">
        <f t="shared" si="4"/>
        <v>4.9818525823892879</v>
      </c>
      <c r="J37" s="94">
        <f>$M$6</f>
        <v>0.75721731123388603</v>
      </c>
      <c r="K37" s="95">
        <v>4</v>
      </c>
      <c r="L37" s="65">
        <f t="shared" si="5"/>
        <v>1.5973057496770462</v>
      </c>
      <c r="M37" s="65">
        <f t="shared" si="6"/>
        <v>0.27413159716943059</v>
      </c>
      <c r="N37" s="96"/>
      <c r="O37">
        <f t="shared" si="7"/>
        <v>1</v>
      </c>
      <c r="P37" s="97"/>
      <c r="Q37" s="70">
        <v>507.12433899858411</v>
      </c>
      <c r="R37" s="70">
        <f t="shared" si="13"/>
        <v>191.20742916056497</v>
      </c>
      <c r="S37" s="98"/>
      <c r="T37" s="72"/>
      <c r="U37" s="99"/>
      <c r="V37" s="31"/>
      <c r="W37" s="31"/>
      <c r="X37" s="36"/>
      <c r="Y37" s="55"/>
      <c r="Z37" s="55"/>
      <c r="AA37" s="55"/>
      <c r="AG37" s="89"/>
    </row>
    <row r="38" spans="1:55" ht="15" hidden="1" customHeight="1" x14ac:dyDescent="0.35">
      <c r="A38" s="56">
        <f t="shared" si="10"/>
        <v>1150.0000000000005</v>
      </c>
      <c r="B38" s="83">
        <v>6097990</v>
      </c>
      <c r="C38" s="90" t="s">
        <v>54</v>
      </c>
      <c r="D38" s="69">
        <v>0</v>
      </c>
      <c r="E38" s="91"/>
      <c r="F38" s="92">
        <f t="shared" si="8"/>
        <v>46077.206530503201</v>
      </c>
      <c r="G38" s="92">
        <f t="shared" si="3"/>
        <v>46077.206530503201</v>
      </c>
      <c r="H38" s="93">
        <f>L5</f>
        <v>64.627802115859623</v>
      </c>
      <c r="I38" s="52">
        <f t="shared" si="4"/>
        <v>0</v>
      </c>
      <c r="J38" s="94">
        <f>+L6</f>
        <v>0.74291079812206606</v>
      </c>
      <c r="K38" s="95"/>
      <c r="L38" s="65">
        <f t="shared" si="5"/>
        <v>0</v>
      </c>
      <c r="M38" s="65">
        <f t="shared" si="6"/>
        <v>0</v>
      </c>
      <c r="N38" s="96"/>
      <c r="O38">
        <f t="shared" si="7"/>
        <v>1</v>
      </c>
      <c r="P38" s="104"/>
      <c r="Q38" s="69">
        <v>352.41951997238903</v>
      </c>
      <c r="R38" s="69">
        <f t="shared" si="13"/>
        <v>352.41951997238903</v>
      </c>
      <c r="S38" s="82"/>
      <c r="T38" s="90"/>
      <c r="U38" s="69"/>
      <c r="V38" s="31"/>
      <c r="W38" s="31"/>
      <c r="X38" s="36"/>
      <c r="Z38" s="18"/>
      <c r="AF38" s="88"/>
      <c r="AG38" s="89"/>
    </row>
    <row r="39" spans="1:55" ht="15" hidden="1" customHeight="1" x14ac:dyDescent="0.35">
      <c r="A39" s="56">
        <f t="shared" si="10"/>
        <v>1150.0000000000005</v>
      </c>
      <c r="B39" s="83">
        <v>6097991</v>
      </c>
      <c r="C39" s="90" t="s">
        <v>55</v>
      </c>
      <c r="D39" s="69">
        <v>0</v>
      </c>
      <c r="E39" s="91"/>
      <c r="F39" s="92">
        <f t="shared" si="8"/>
        <v>46077.206530503201</v>
      </c>
      <c r="G39" s="92">
        <f t="shared" si="3"/>
        <v>46077.206530503201</v>
      </c>
      <c r="H39" s="93">
        <f>L5</f>
        <v>64.627802115859623</v>
      </c>
      <c r="I39" s="52">
        <f t="shared" si="4"/>
        <v>0</v>
      </c>
      <c r="J39" s="94">
        <f>$L$6</f>
        <v>0.74291079812206606</v>
      </c>
      <c r="K39" s="95"/>
      <c r="L39" s="65">
        <f t="shared" si="5"/>
        <v>0</v>
      </c>
      <c r="M39" s="65">
        <f t="shared" si="6"/>
        <v>0</v>
      </c>
      <c r="N39" s="96"/>
      <c r="O39">
        <f t="shared" si="7"/>
        <v>1</v>
      </c>
      <c r="P39" s="104"/>
      <c r="Q39" s="69">
        <v>109.07185258237558</v>
      </c>
      <c r="R39" s="69">
        <f t="shared" si="13"/>
        <v>109.07185258237558</v>
      </c>
      <c r="S39" s="82"/>
      <c r="T39" s="90"/>
      <c r="U39" s="69"/>
      <c r="V39" s="31"/>
      <c r="W39" s="31"/>
      <c r="X39" s="36"/>
      <c r="AB39" s="113"/>
      <c r="AF39" s="88"/>
      <c r="AG39" s="89"/>
    </row>
    <row r="40" spans="1:55" ht="15" hidden="1" customHeight="1" x14ac:dyDescent="0.35">
      <c r="A40" s="56">
        <f t="shared" si="10"/>
        <v>1150.0000000000005</v>
      </c>
      <c r="B40" s="83">
        <v>6097989</v>
      </c>
      <c r="C40" s="90" t="s">
        <v>56</v>
      </c>
      <c r="D40" s="69">
        <v>0</v>
      </c>
      <c r="E40" s="91"/>
      <c r="F40" s="92">
        <f t="shared" si="8"/>
        <v>46077.206530503201</v>
      </c>
      <c r="G40" s="92">
        <f t="shared" si="3"/>
        <v>46077.206530503201</v>
      </c>
      <c r="H40" s="93">
        <f>$L$5</f>
        <v>64.627802115859623</v>
      </c>
      <c r="I40" s="52">
        <f t="shared" si="4"/>
        <v>0</v>
      </c>
      <c r="J40" s="94">
        <f>$L$6</f>
        <v>0.74291079812206606</v>
      </c>
      <c r="K40" s="95"/>
      <c r="L40" s="65">
        <f t="shared" si="5"/>
        <v>0</v>
      </c>
      <c r="M40" s="65">
        <f t="shared" si="6"/>
        <v>0</v>
      </c>
      <c r="N40" s="96"/>
      <c r="O40">
        <f t="shared" si="7"/>
        <v>1</v>
      </c>
      <c r="P40" s="104"/>
      <c r="Q40" s="69">
        <v>238.47481165287712</v>
      </c>
      <c r="R40" s="69">
        <f t="shared" si="13"/>
        <v>238.47481165287712</v>
      </c>
      <c r="S40" s="68"/>
      <c r="T40" s="90"/>
      <c r="U40" s="69"/>
      <c r="V40" s="31"/>
      <c r="W40" s="31"/>
      <c r="X40" s="36"/>
      <c r="AB40" s="113"/>
      <c r="AF40" s="88"/>
      <c r="AG40" s="89"/>
    </row>
    <row r="41" spans="1:55" ht="15" hidden="1" customHeight="1" x14ac:dyDescent="0.35">
      <c r="A41" s="56">
        <f t="shared" si="10"/>
        <v>1150.0000000000005</v>
      </c>
      <c r="B41" s="83">
        <v>6097993</v>
      </c>
      <c r="C41" s="90" t="s">
        <v>57</v>
      </c>
      <c r="D41" s="69">
        <v>0</v>
      </c>
      <c r="E41" s="91"/>
      <c r="F41" s="92">
        <f t="shared" si="8"/>
        <v>46077.206530503201</v>
      </c>
      <c r="G41" s="92">
        <f t="shared" si="3"/>
        <v>46077.206530503201</v>
      </c>
      <c r="H41" s="93">
        <f>$L$5</f>
        <v>64.627802115859623</v>
      </c>
      <c r="I41" s="52">
        <f t="shared" si="4"/>
        <v>0</v>
      </c>
      <c r="J41" s="94">
        <f>$L$6</f>
        <v>0.74291079812206606</v>
      </c>
      <c r="K41" s="95"/>
      <c r="L41" s="65">
        <f t="shared" si="5"/>
        <v>0</v>
      </c>
      <c r="M41" s="65">
        <f t="shared" si="6"/>
        <v>0</v>
      </c>
      <c r="N41" s="96"/>
      <c r="O41">
        <f t="shared" si="7"/>
        <v>1</v>
      </c>
      <c r="P41" s="104"/>
      <c r="Q41" s="69">
        <v>7.5150000000000006</v>
      </c>
      <c r="R41" s="69">
        <f t="shared" si="13"/>
        <v>7.5150000000000006</v>
      </c>
      <c r="S41" s="68"/>
      <c r="T41" s="90"/>
      <c r="U41" s="69"/>
      <c r="V41" s="31"/>
      <c r="W41" s="31"/>
      <c r="X41" s="36"/>
      <c r="AF41" s="88"/>
      <c r="AG41" s="89"/>
    </row>
    <row r="42" spans="1:55" s="87" customFormat="1" ht="15" customHeight="1" x14ac:dyDescent="0.35">
      <c r="A42" s="56">
        <f t="shared" si="10"/>
        <v>1149.8461790399997</v>
      </c>
      <c r="B42" s="57">
        <v>6098497</v>
      </c>
      <c r="C42" s="58" t="s">
        <v>65</v>
      </c>
      <c r="D42" s="67">
        <v>536.52003416236732</v>
      </c>
      <c r="E42" s="60"/>
      <c r="F42" s="61">
        <f t="shared" si="8"/>
        <v>46077.206530503201</v>
      </c>
      <c r="G42" s="61">
        <f t="shared" si="3"/>
        <v>46077.672198871594</v>
      </c>
      <c r="H42" s="62">
        <f>$I$5</f>
        <v>65.474999999999994</v>
      </c>
      <c r="I42" s="63">
        <f t="shared" si="4"/>
        <v>8.1942731449006097</v>
      </c>
      <c r="J42" s="64">
        <f>$I$6</f>
        <v>0.73319999999999996</v>
      </c>
      <c r="K42" s="63">
        <v>4</v>
      </c>
      <c r="L42" s="65">
        <f t="shared" si="5"/>
        <v>2.9817676964804729</v>
      </c>
      <c r="M42" s="65">
        <f t="shared" si="6"/>
        <v>0.46566836839087844</v>
      </c>
      <c r="N42" s="96"/>
      <c r="O42">
        <f t="shared" si="7"/>
        <v>1</v>
      </c>
      <c r="P42" s="81"/>
      <c r="Q42" s="69">
        <v>0</v>
      </c>
      <c r="R42" s="69">
        <f t="shared" si="13"/>
        <v>-536.52003416236732</v>
      </c>
      <c r="S42" s="112"/>
      <c r="T42" s="90"/>
      <c r="U42" s="70"/>
      <c r="V42" s="84"/>
      <c r="W42" s="84"/>
      <c r="X42" s="85"/>
      <c r="Y42" s="86"/>
      <c r="AF42" s="88"/>
      <c r="AG42" s="89"/>
    </row>
    <row r="43" spans="1:55" x14ac:dyDescent="0.35">
      <c r="A43" s="56">
        <f t="shared" si="10"/>
        <v>1200.0000000000002</v>
      </c>
      <c r="B43" s="83">
        <v>6098499</v>
      </c>
      <c r="C43" s="90" t="s">
        <v>51</v>
      </c>
      <c r="D43" s="69">
        <v>3019.08983235295</v>
      </c>
      <c r="E43" s="91"/>
      <c r="F43" s="92">
        <f t="shared" si="8"/>
        <v>46077.838865538259</v>
      </c>
      <c r="G43" s="92">
        <f t="shared" si="3"/>
        <v>46080.349741915496</v>
      </c>
      <c r="H43" s="93">
        <f>$E$5</f>
        <v>69.112499999999997</v>
      </c>
      <c r="I43" s="52">
        <f t="shared" si="4"/>
        <v>43.68370167991246</v>
      </c>
      <c r="J43" s="94">
        <f>$E$6</f>
        <v>0.72490794575223905</v>
      </c>
      <c r="K43" s="95">
        <v>4</v>
      </c>
      <c r="L43" s="65">
        <f t="shared" si="5"/>
        <v>16.577331373852395</v>
      </c>
      <c r="M43" s="65">
        <f t="shared" si="6"/>
        <v>2.5108763772402023</v>
      </c>
      <c r="N43" s="96"/>
      <c r="O43">
        <f t="shared" si="7"/>
        <v>1</v>
      </c>
      <c r="P43" s="117"/>
      <c r="Q43" s="70">
        <v>4135.95096795069</v>
      </c>
      <c r="R43" s="70">
        <f t="shared" si="13"/>
        <v>1116.86113559774</v>
      </c>
      <c r="S43" s="118"/>
      <c r="T43" s="72"/>
      <c r="U43" s="69"/>
      <c r="Z43" s="109"/>
      <c r="AA43" s="110"/>
      <c r="AB43" s="110"/>
    </row>
    <row r="44" spans="1:55" ht="15" hidden="1" customHeight="1" x14ac:dyDescent="0.35">
      <c r="A44" s="56">
        <f t="shared" si="10"/>
        <v>920.93638936020147</v>
      </c>
      <c r="B44" s="57">
        <v>6098005</v>
      </c>
      <c r="C44" s="58" t="s">
        <v>60</v>
      </c>
      <c r="D44" s="67"/>
      <c r="E44" s="60"/>
      <c r="F44" s="61">
        <f t="shared" si="8"/>
        <v>46080.51640858216</v>
      </c>
      <c r="G44" s="61">
        <f t="shared" si="3"/>
        <v>46080.51640858216</v>
      </c>
      <c r="H44" s="62">
        <f t="shared" ref="H44:H57" si="14">$J$5</f>
        <v>54.428558564855877</v>
      </c>
      <c r="I44" s="63">
        <f t="shared" si="4"/>
        <v>0</v>
      </c>
      <c r="J44" s="64">
        <f>$J$6</f>
        <v>0.70641679784639788</v>
      </c>
      <c r="K44" s="63"/>
      <c r="L44" s="65">
        <f t="shared" si="5"/>
        <v>0</v>
      </c>
      <c r="M44" s="65">
        <f t="shared" si="6"/>
        <v>0</v>
      </c>
      <c r="N44" s="96"/>
      <c r="O44">
        <f t="shared" si="7"/>
        <v>1</v>
      </c>
      <c r="P44" s="104"/>
      <c r="Q44" s="67">
        <v>3738.1320253414701</v>
      </c>
      <c r="R44" s="67">
        <f t="shared" si="13"/>
        <v>3738.1320253414701</v>
      </c>
      <c r="S44" s="119"/>
      <c r="T44" s="58"/>
      <c r="V44" s="31"/>
      <c r="W44" s="31"/>
      <c r="X44" s="36"/>
      <c r="AF44" s="88"/>
      <c r="AG44" s="89"/>
      <c r="BB44">
        <v>921</v>
      </c>
    </row>
    <row r="45" spans="1:55" ht="15" hidden="1" customHeight="1" x14ac:dyDescent="0.35">
      <c r="A45" s="56">
        <f t="shared" si="10"/>
        <v>920.93638936020147</v>
      </c>
      <c r="B45" s="57">
        <v>6098007</v>
      </c>
      <c r="C45" s="58" t="s">
        <v>61</v>
      </c>
      <c r="D45" s="67"/>
      <c r="E45" s="60"/>
      <c r="F45" s="61">
        <f t="shared" si="8"/>
        <v>46080.51640858216</v>
      </c>
      <c r="G45" s="61">
        <f t="shared" si="3"/>
        <v>46080.51640858216</v>
      </c>
      <c r="H45" s="62">
        <f t="shared" si="14"/>
        <v>54.428558564855877</v>
      </c>
      <c r="I45" s="63">
        <f t="shared" si="4"/>
        <v>0</v>
      </c>
      <c r="J45" s="64">
        <f>$J$6</f>
        <v>0.70641679784639788</v>
      </c>
      <c r="K45" s="63"/>
      <c r="L45" s="65">
        <f t="shared" si="5"/>
        <v>0</v>
      </c>
      <c r="M45" s="65">
        <f t="shared" si="6"/>
        <v>0</v>
      </c>
      <c r="N45" s="96"/>
      <c r="O45">
        <f t="shared" si="7"/>
        <v>1</v>
      </c>
      <c r="P45" s="97"/>
      <c r="Q45" s="67">
        <v>699.63276282456138</v>
      </c>
      <c r="R45" s="67">
        <f t="shared" si="13"/>
        <v>699.63276282456138</v>
      </c>
      <c r="S45" s="105"/>
      <c r="T45" s="58"/>
      <c r="U45" s="69"/>
      <c r="V45" s="31"/>
      <c r="W45" s="31"/>
      <c r="X45" s="36"/>
      <c r="Y45" s="113"/>
      <c r="AA45" s="83">
        <v>6097999</v>
      </c>
      <c r="AB45" s="90" t="s">
        <v>63</v>
      </c>
      <c r="AG45" s="89"/>
      <c r="AZ45" s="107">
        <v>45963</v>
      </c>
      <c r="BA45">
        <v>13</v>
      </c>
      <c r="BB45">
        <f>BB44/24</f>
        <v>38.375</v>
      </c>
      <c r="BC45">
        <f>BB45*BA45</f>
        <v>498.875</v>
      </c>
    </row>
    <row r="46" spans="1:55" ht="15" hidden="1" customHeight="1" x14ac:dyDescent="0.35">
      <c r="A46" s="56">
        <f t="shared" si="10"/>
        <v>920.93638936020147</v>
      </c>
      <c r="B46" s="57">
        <v>6134124</v>
      </c>
      <c r="C46" s="58" t="s">
        <v>62</v>
      </c>
      <c r="D46" s="67"/>
      <c r="E46" s="60"/>
      <c r="F46" s="61">
        <f t="shared" si="8"/>
        <v>46080.51640858216</v>
      </c>
      <c r="G46" s="61">
        <f t="shared" si="3"/>
        <v>46080.51640858216</v>
      </c>
      <c r="H46" s="62">
        <f t="shared" si="14"/>
        <v>54.428558564855877</v>
      </c>
      <c r="I46" s="63">
        <f t="shared" si="4"/>
        <v>0</v>
      </c>
      <c r="J46" s="64">
        <f>$J$6</f>
        <v>0.70641679784639788</v>
      </c>
      <c r="K46" s="63"/>
      <c r="L46" s="65">
        <f t="shared" si="5"/>
        <v>0</v>
      </c>
      <c r="M46" s="65">
        <f t="shared" si="6"/>
        <v>0</v>
      </c>
      <c r="N46" s="96"/>
      <c r="O46">
        <f t="shared" si="7"/>
        <v>1</v>
      </c>
      <c r="P46" s="97"/>
      <c r="Q46" s="67">
        <v>410.10255405405405</v>
      </c>
      <c r="R46" s="67">
        <f t="shared" si="13"/>
        <v>410.10255405405405</v>
      </c>
      <c r="S46" s="105"/>
      <c r="T46" s="58"/>
      <c r="U46" s="69"/>
      <c r="V46" s="31"/>
      <c r="W46" s="31"/>
      <c r="X46" s="36"/>
      <c r="Y46" s="113"/>
      <c r="AA46" s="83">
        <v>6098007</v>
      </c>
      <c r="AB46" s="90" t="s">
        <v>61</v>
      </c>
      <c r="AF46" s="88"/>
      <c r="AG46" s="89"/>
      <c r="AX46">
        <f>R46/0.973</f>
        <v>421.48258381711622</v>
      </c>
      <c r="AZ46" s="107">
        <v>45964</v>
      </c>
      <c r="BA46">
        <v>24</v>
      </c>
      <c r="BC46">
        <f>BB45*BA46</f>
        <v>921</v>
      </c>
    </row>
    <row r="47" spans="1:55" ht="15" hidden="1" customHeight="1" x14ac:dyDescent="0.35">
      <c r="A47" s="120">
        <f t="shared" si="10"/>
        <v>920.93638936020147</v>
      </c>
      <c r="B47" s="121">
        <v>6097996</v>
      </c>
      <c r="C47" s="122" t="s">
        <v>22</v>
      </c>
      <c r="D47" s="123"/>
      <c r="E47" s="124"/>
      <c r="F47" s="125">
        <f t="shared" si="8"/>
        <v>46080.51640858216</v>
      </c>
      <c r="G47" s="125">
        <f t="shared" si="3"/>
        <v>46080.51640858216</v>
      </c>
      <c r="H47" s="126">
        <f t="shared" si="14"/>
        <v>54.428558564855877</v>
      </c>
      <c r="I47" s="127">
        <f t="shared" si="4"/>
        <v>0</v>
      </c>
      <c r="J47" s="128">
        <f>$J$6</f>
        <v>0.70641679784639788</v>
      </c>
      <c r="K47" s="127"/>
      <c r="L47" s="65">
        <f t="shared" si="5"/>
        <v>0</v>
      </c>
      <c r="M47" s="65">
        <f t="shared" si="6"/>
        <v>0</v>
      </c>
      <c r="N47" s="96"/>
      <c r="O47">
        <f t="shared" si="7"/>
        <v>1</v>
      </c>
      <c r="P47" s="97"/>
      <c r="Q47" s="67">
        <v>0</v>
      </c>
      <c r="R47" s="67">
        <f t="shared" si="13"/>
        <v>0</v>
      </c>
      <c r="S47" s="105"/>
      <c r="T47" s="58"/>
      <c r="U47" s="69"/>
      <c r="V47" s="31"/>
      <c r="W47" s="31"/>
      <c r="X47" s="36"/>
      <c r="AA47" s="83">
        <v>6098005</v>
      </c>
      <c r="AB47" s="90" t="s">
        <v>60</v>
      </c>
      <c r="AF47" s="88"/>
      <c r="AG47" s="89"/>
      <c r="AZ47" s="107">
        <v>45965</v>
      </c>
    </row>
    <row r="48" spans="1:55" hidden="1" x14ac:dyDescent="0.35">
      <c r="A48" s="56">
        <f t="shared" si="10"/>
        <v>920.93638936020147</v>
      </c>
      <c r="B48" s="57">
        <v>6097998</v>
      </c>
      <c r="C48" s="58" t="s">
        <v>64</v>
      </c>
      <c r="D48" s="67"/>
      <c r="E48" s="60"/>
      <c r="F48" s="61">
        <f t="shared" si="8"/>
        <v>46080.51640858216</v>
      </c>
      <c r="G48" s="61">
        <f t="shared" si="3"/>
        <v>46080.51640858216</v>
      </c>
      <c r="H48" s="62">
        <f t="shared" si="14"/>
        <v>54.428558564855877</v>
      </c>
      <c r="I48" s="63">
        <f t="shared" si="4"/>
        <v>0</v>
      </c>
      <c r="J48" s="64">
        <f>$J$6</f>
        <v>0.70641679784639788</v>
      </c>
      <c r="K48" s="63"/>
      <c r="L48" s="65">
        <f t="shared" si="5"/>
        <v>0</v>
      </c>
      <c r="M48" s="65">
        <f t="shared" si="6"/>
        <v>0</v>
      </c>
      <c r="N48" s="96"/>
      <c r="O48">
        <f t="shared" si="7"/>
        <v>1</v>
      </c>
      <c r="Q48" s="67">
        <v>442.996156874343</v>
      </c>
      <c r="R48" s="67">
        <f t="shared" si="13"/>
        <v>442.996156874343</v>
      </c>
      <c r="S48" s="105"/>
      <c r="T48" s="58"/>
      <c r="U48" s="69"/>
      <c r="Z48" s="83">
        <v>6097996</v>
      </c>
      <c r="AA48" s="90" t="s">
        <v>22</v>
      </c>
      <c r="AB48" s="90" t="s">
        <v>64</v>
      </c>
      <c r="AZ48" s="107">
        <v>45963</v>
      </c>
    </row>
    <row r="49" spans="1:35" ht="15" customHeight="1" x14ac:dyDescent="0.35">
      <c r="A49" s="56">
        <f t="shared" si="10"/>
        <v>1200.0000000000005</v>
      </c>
      <c r="B49" s="57">
        <v>6098011</v>
      </c>
      <c r="C49" s="58" t="s">
        <v>43</v>
      </c>
      <c r="D49" s="67">
        <v>576.5586533723432</v>
      </c>
      <c r="E49" s="60"/>
      <c r="F49" s="61">
        <f t="shared" si="8"/>
        <v>46080.51640858216</v>
      </c>
      <c r="G49" s="61">
        <f t="shared" si="3"/>
        <v>46080.995913195547</v>
      </c>
      <c r="H49" s="62">
        <f>$K$5</f>
        <v>68.384999999999977</v>
      </c>
      <c r="I49" s="63">
        <f t="shared" si="4"/>
        <v>8.4310689971827646</v>
      </c>
      <c r="J49" s="64">
        <f>$K$6</f>
        <v>0.73261973240917799</v>
      </c>
      <c r="K49" s="63"/>
      <c r="L49" s="65">
        <f t="shared" si="5"/>
        <v>3.0770417241292005</v>
      </c>
      <c r="M49" s="65">
        <f t="shared" si="6"/>
        <v>0.47950461338799855</v>
      </c>
      <c r="N49" s="96"/>
      <c r="O49">
        <f t="shared" si="7"/>
        <v>1</v>
      </c>
      <c r="P49" s="41"/>
      <c r="Q49" s="69">
        <v>80.3060087987418</v>
      </c>
      <c r="R49" s="69">
        <f t="shared" si="13"/>
        <v>-496.2526445736014</v>
      </c>
      <c r="S49" s="132"/>
      <c r="T49" s="90"/>
      <c r="V49" s="31"/>
      <c r="W49" s="31"/>
      <c r="X49" s="1"/>
      <c r="Y49" s="1"/>
      <c r="Z49" s="30"/>
      <c r="AA49" s="30"/>
      <c r="AB49" s="30"/>
    </row>
    <row r="50" spans="1:35" ht="15" customHeight="1" x14ac:dyDescent="0.35">
      <c r="A50" s="56">
        <f t="shared" si="10"/>
        <v>1200.0000000000005</v>
      </c>
      <c r="B50" s="57">
        <v>6099373</v>
      </c>
      <c r="C50" s="58" t="s">
        <v>45</v>
      </c>
      <c r="D50" s="67">
        <v>0</v>
      </c>
      <c r="E50" s="60"/>
      <c r="F50" s="61">
        <f t="shared" si="8"/>
        <v>46080.995913195547</v>
      </c>
      <c r="G50" s="61">
        <f t="shared" si="3"/>
        <v>46080.995913195547</v>
      </c>
      <c r="H50" s="62">
        <f>$K$5</f>
        <v>68.384999999999977</v>
      </c>
      <c r="I50" s="63">
        <f t="shared" si="4"/>
        <v>0</v>
      </c>
      <c r="J50" s="64">
        <f>$K$6</f>
        <v>0.73261973240917799</v>
      </c>
      <c r="K50" s="63"/>
      <c r="L50" s="65">
        <f t="shared" si="5"/>
        <v>0</v>
      </c>
      <c r="M50" s="65">
        <f t="shared" si="6"/>
        <v>0</v>
      </c>
      <c r="N50" s="96"/>
      <c r="O50">
        <f t="shared" si="7"/>
        <v>1</v>
      </c>
      <c r="P50" s="41"/>
      <c r="Q50" s="69">
        <v>414.16886083208402</v>
      </c>
      <c r="R50" s="69">
        <f t="shared" si="13"/>
        <v>414.16886083208402</v>
      </c>
      <c r="S50" s="133"/>
      <c r="T50" s="90"/>
      <c r="V50" s="31"/>
      <c r="W50" s="31"/>
      <c r="X50" s="1"/>
      <c r="Y50" s="1"/>
      <c r="Z50" s="30"/>
      <c r="AA50" s="30"/>
      <c r="AB50" s="30"/>
    </row>
    <row r="51" spans="1:35" ht="15" customHeight="1" x14ac:dyDescent="0.35">
      <c r="A51" s="56">
        <f t="shared" si="10"/>
        <v>1200.0000000000005</v>
      </c>
      <c r="B51" s="57">
        <v>6098013</v>
      </c>
      <c r="C51" s="58" t="s">
        <v>44</v>
      </c>
      <c r="D51" s="67">
        <v>512.65308469695674</v>
      </c>
      <c r="E51" s="60"/>
      <c r="F51" s="61">
        <f t="shared" si="8"/>
        <v>46080.995913195547</v>
      </c>
      <c r="G51" s="61">
        <f t="shared" si="3"/>
        <v>46081.422269677656</v>
      </c>
      <c r="H51" s="62">
        <f>$K$5</f>
        <v>68.384999999999977</v>
      </c>
      <c r="I51" s="63">
        <f t="shared" si="4"/>
        <v>7.4965721239593028</v>
      </c>
      <c r="J51" s="64">
        <f>$K$6</f>
        <v>0.73261973240917799</v>
      </c>
      <c r="K51" s="63"/>
      <c r="L51" s="65">
        <f t="shared" si="5"/>
        <v>2.735983446591951</v>
      </c>
      <c r="M51" s="65">
        <f t="shared" si="6"/>
        <v>0.42635648210630223</v>
      </c>
      <c r="N51" s="96"/>
      <c r="O51">
        <f t="shared" si="7"/>
        <v>1</v>
      </c>
      <c r="P51" s="41"/>
      <c r="Q51" s="69">
        <v>1738.1804459298328</v>
      </c>
      <c r="R51" s="69">
        <f t="shared" si="13"/>
        <v>1225.527361232876</v>
      </c>
      <c r="S51" s="133"/>
      <c r="T51" s="90"/>
      <c r="V51" s="31"/>
      <c r="W51" s="31"/>
      <c r="X51" s="1"/>
      <c r="Y51" s="1"/>
      <c r="Z51" s="30"/>
      <c r="AA51" s="30"/>
      <c r="AB51" s="30"/>
    </row>
    <row r="52" spans="1:35" ht="15" customHeight="1" x14ac:dyDescent="0.35">
      <c r="A52" s="56">
        <f t="shared" si="10"/>
        <v>1200.0000000000005</v>
      </c>
      <c r="B52" s="57">
        <v>6098018</v>
      </c>
      <c r="C52" s="58" t="s">
        <v>66</v>
      </c>
      <c r="D52" s="67">
        <v>109.83806145251395</v>
      </c>
      <c r="E52" s="60"/>
      <c r="F52" s="61">
        <f t="shared" si="8"/>
        <v>46081.422269677656</v>
      </c>
      <c r="G52" s="61">
        <f t="shared" si="3"/>
        <v>46081.513618332094</v>
      </c>
      <c r="H52" s="62">
        <f>$K$5</f>
        <v>68.384999999999977</v>
      </c>
      <c r="I52" s="63">
        <f t="shared" si="4"/>
        <v>1.6061718425460845</v>
      </c>
      <c r="J52" s="64">
        <f>$K$6</f>
        <v>0.73261973240917799</v>
      </c>
      <c r="K52" s="63"/>
      <c r="L52" s="65">
        <f t="shared" si="5"/>
        <v>0.58619586404609314</v>
      </c>
      <c r="M52" s="65">
        <f t="shared" si="6"/>
        <v>9.1348654441340729E-2</v>
      </c>
      <c r="N52" s="96"/>
      <c r="O52">
        <f t="shared" si="7"/>
        <v>1</v>
      </c>
      <c r="P52" s="104"/>
      <c r="Q52" s="69">
        <v>142.838045880278</v>
      </c>
      <c r="R52" s="69">
        <f t="shared" si="13"/>
        <v>32.999984427764048</v>
      </c>
      <c r="S52" s="133"/>
      <c r="T52" s="90"/>
      <c r="U52" s="69"/>
      <c r="V52" s="31"/>
      <c r="W52" s="31"/>
      <c r="X52" s="36"/>
      <c r="Z52" s="55"/>
      <c r="AA52" s="55"/>
      <c r="AF52" s="88"/>
      <c r="AG52" s="89"/>
    </row>
    <row r="53" spans="1:35" s="87" customFormat="1" ht="14.25" hidden="1" customHeight="1" x14ac:dyDescent="0.35">
      <c r="A53" s="78">
        <f t="shared" si="10"/>
        <v>1150.1230769230772</v>
      </c>
      <c r="B53" s="57">
        <v>6097968</v>
      </c>
      <c r="C53" s="58" t="s">
        <v>46</v>
      </c>
      <c r="D53" s="67"/>
      <c r="E53" s="60"/>
      <c r="F53" s="61">
        <f t="shared" si="8"/>
        <v>46081.513618332094</v>
      </c>
      <c r="G53" s="61">
        <f t="shared" si="3"/>
        <v>46081.513618332094</v>
      </c>
      <c r="H53" s="62">
        <f>$M$5</f>
        <v>63.413540367448192</v>
      </c>
      <c r="I53" s="63">
        <f t="shared" si="4"/>
        <v>0</v>
      </c>
      <c r="J53" s="64">
        <f>$M$6</f>
        <v>0.75721731123388603</v>
      </c>
      <c r="K53" s="63"/>
      <c r="L53" s="79">
        <f t="shared" si="5"/>
        <v>0</v>
      </c>
      <c r="M53" s="79">
        <f t="shared" si="6"/>
        <v>0</v>
      </c>
      <c r="N53" s="80"/>
      <c r="O53">
        <f t="shared" si="7"/>
        <v>1</v>
      </c>
      <c r="P53" s="81"/>
      <c r="Q53" s="69"/>
      <c r="R53" s="69">
        <f t="shared" si="13"/>
        <v>0</v>
      </c>
      <c r="S53" s="82"/>
      <c r="T53" s="83"/>
      <c r="U53" s="70"/>
      <c r="V53" s="84"/>
      <c r="W53" s="84"/>
      <c r="X53" s="85"/>
      <c r="Y53" s="86"/>
      <c r="AF53" s="88"/>
      <c r="AG53" s="89"/>
    </row>
    <row r="54" spans="1:35" s="87" customFormat="1" ht="14.25" hidden="1" customHeight="1" x14ac:dyDescent="0.35">
      <c r="A54" s="78">
        <f t="shared" si="10"/>
        <v>1150.1230769230772</v>
      </c>
      <c r="B54" s="57">
        <v>6097986</v>
      </c>
      <c r="C54" s="58" t="s">
        <v>49</v>
      </c>
      <c r="D54" s="67"/>
      <c r="E54" s="60"/>
      <c r="F54" s="61">
        <f t="shared" si="8"/>
        <v>46081.513618332094</v>
      </c>
      <c r="G54" s="61">
        <f t="shared" si="3"/>
        <v>46081.513618332094</v>
      </c>
      <c r="H54" s="62">
        <f>$M$5</f>
        <v>63.413540367448192</v>
      </c>
      <c r="I54" s="63">
        <f t="shared" si="4"/>
        <v>0</v>
      </c>
      <c r="J54" s="64">
        <f>$M$6</f>
        <v>0.75721731123388603</v>
      </c>
      <c r="K54" s="63"/>
      <c r="L54" s="79">
        <f t="shared" si="5"/>
        <v>0</v>
      </c>
      <c r="M54" s="79">
        <f t="shared" si="6"/>
        <v>0</v>
      </c>
      <c r="N54" s="80"/>
      <c r="O54">
        <f t="shared" si="7"/>
        <v>1</v>
      </c>
      <c r="P54" s="81"/>
      <c r="Q54" s="69"/>
      <c r="R54" s="69">
        <f t="shared" si="13"/>
        <v>0</v>
      </c>
      <c r="S54" s="82"/>
      <c r="T54" s="83"/>
      <c r="U54" s="70"/>
      <c r="V54" s="84"/>
      <c r="W54" s="84"/>
      <c r="X54" s="85"/>
      <c r="Y54" s="86"/>
      <c r="AF54" s="88"/>
      <c r="AG54" s="89"/>
    </row>
    <row r="55" spans="1:35" s="87" customFormat="1" ht="15" hidden="1" customHeight="1" x14ac:dyDescent="0.35">
      <c r="A55" s="78">
        <f t="shared" si="10"/>
        <v>1150.1230769230772</v>
      </c>
      <c r="B55" s="57">
        <v>6097982</v>
      </c>
      <c r="C55" s="58" t="s">
        <v>47</v>
      </c>
      <c r="D55" s="67"/>
      <c r="E55" s="60"/>
      <c r="F55" s="61">
        <f t="shared" si="8"/>
        <v>46081.513618332094</v>
      </c>
      <c r="G55" s="61">
        <f t="shared" si="3"/>
        <v>46081.513618332094</v>
      </c>
      <c r="H55" s="62">
        <f>$M$5</f>
        <v>63.413540367448192</v>
      </c>
      <c r="I55" s="63">
        <f t="shared" si="4"/>
        <v>0</v>
      </c>
      <c r="J55" s="64">
        <f>$M$6</f>
        <v>0.75721731123388603</v>
      </c>
      <c r="K55" s="63"/>
      <c r="L55" s="79">
        <f t="shared" si="5"/>
        <v>0</v>
      </c>
      <c r="M55" s="79">
        <f t="shared" si="6"/>
        <v>0</v>
      </c>
      <c r="N55" s="80"/>
      <c r="O55">
        <f t="shared" si="7"/>
        <v>1</v>
      </c>
      <c r="P55" s="81"/>
      <c r="Q55" s="69"/>
      <c r="R55" s="69">
        <f t="shared" si="13"/>
        <v>0</v>
      </c>
      <c r="S55" s="82"/>
      <c r="T55" s="83"/>
      <c r="U55" s="70"/>
      <c r="V55" s="84"/>
      <c r="W55" s="84"/>
      <c r="X55" s="85"/>
      <c r="Y55" s="86"/>
      <c r="AF55" s="88"/>
      <c r="AG55" s="89"/>
    </row>
    <row r="56" spans="1:35" ht="15" hidden="1" customHeight="1" x14ac:dyDescent="0.35">
      <c r="A56" s="56">
        <f t="shared" si="10"/>
        <v>920.93638936020147</v>
      </c>
      <c r="B56" s="57">
        <v>6098008</v>
      </c>
      <c r="C56" s="58" t="s">
        <v>20</v>
      </c>
      <c r="D56" s="134"/>
      <c r="E56" s="60"/>
      <c r="F56" s="61">
        <f t="shared" si="8"/>
        <v>46081.513618332094</v>
      </c>
      <c r="G56" s="61">
        <f t="shared" si="3"/>
        <v>46081.513618332094</v>
      </c>
      <c r="H56" s="62">
        <f t="shared" si="14"/>
        <v>54.428558564855877</v>
      </c>
      <c r="I56" s="63">
        <f t="shared" si="4"/>
        <v>0</v>
      </c>
      <c r="J56" s="64">
        <f>$J$6</f>
        <v>0.70641679784639788</v>
      </c>
      <c r="K56" s="63"/>
      <c r="L56" s="65">
        <f t="shared" si="5"/>
        <v>0</v>
      </c>
      <c r="M56" s="65">
        <f t="shared" si="6"/>
        <v>0</v>
      </c>
      <c r="N56" s="96"/>
      <c r="O56">
        <f t="shared" si="7"/>
        <v>1</v>
      </c>
      <c r="P56" s="97"/>
      <c r="Q56" s="67">
        <v>657.98099999999999</v>
      </c>
      <c r="R56" s="67">
        <f t="shared" si="13"/>
        <v>657.98099999999999</v>
      </c>
      <c r="S56" s="105"/>
      <c r="T56" s="58"/>
      <c r="U56" s="69"/>
      <c r="V56" s="31"/>
      <c r="W56" s="31"/>
      <c r="X56" s="36"/>
      <c r="Y56" s="113"/>
      <c r="AA56" s="83">
        <v>6134124</v>
      </c>
      <c r="AB56" s="90" t="s">
        <v>62</v>
      </c>
      <c r="AF56" s="88"/>
      <c r="AG56" s="89"/>
    </row>
    <row r="57" spans="1:35" s="137" customFormat="1" ht="15.75" hidden="1" customHeight="1" x14ac:dyDescent="0.35">
      <c r="A57" s="56">
        <f t="shared" si="10"/>
        <v>920.93638936020147</v>
      </c>
      <c r="B57" s="57">
        <v>6097999</v>
      </c>
      <c r="C57" s="58" t="s">
        <v>63</v>
      </c>
      <c r="D57" s="67"/>
      <c r="E57" s="60"/>
      <c r="F57" s="61">
        <f t="shared" si="8"/>
        <v>46081.513618332094</v>
      </c>
      <c r="G57" s="61">
        <f t="shared" si="3"/>
        <v>46081.513618332094</v>
      </c>
      <c r="H57" s="62">
        <f t="shared" si="14"/>
        <v>54.428558564855877</v>
      </c>
      <c r="I57" s="63">
        <f t="shared" si="4"/>
        <v>0</v>
      </c>
      <c r="J57" s="64">
        <f>$J$6</f>
        <v>0.70641679784639788</v>
      </c>
      <c r="K57" s="63"/>
      <c r="L57" s="135">
        <f t="shared" si="5"/>
        <v>0</v>
      </c>
      <c r="M57" s="135">
        <f t="shared" si="6"/>
        <v>0</v>
      </c>
      <c r="N57" s="136"/>
      <c r="O57" s="137">
        <f t="shared" si="7"/>
        <v>1</v>
      </c>
      <c r="P57" s="97"/>
      <c r="Q57" s="67">
        <v>172.50208333333299</v>
      </c>
      <c r="R57" s="67">
        <f t="shared" si="13"/>
        <v>172.50208333333299</v>
      </c>
      <c r="S57" s="105"/>
      <c r="T57" s="58"/>
      <c r="U57" s="69"/>
      <c r="V57" s="138"/>
      <c r="W57" s="138"/>
      <c r="X57" s="139"/>
      <c r="Z57" s="140"/>
      <c r="AG57" s="141"/>
      <c r="AI57" s="142"/>
    </row>
    <row r="58" spans="1:35" ht="15" hidden="1" customHeight="1" x14ac:dyDescent="0.35">
      <c r="A58" s="56">
        <f t="shared" si="10"/>
        <v>1200.0000000000007</v>
      </c>
      <c r="B58" s="57">
        <v>6098500</v>
      </c>
      <c r="C58" s="58" t="s">
        <v>42</v>
      </c>
      <c r="D58" s="67"/>
      <c r="E58" s="60"/>
      <c r="F58" s="61">
        <f t="shared" si="8"/>
        <v>46081.513618332094</v>
      </c>
      <c r="G58" s="61">
        <f t="shared" si="3"/>
        <v>46081.513618332094</v>
      </c>
      <c r="H58" s="62">
        <f>$F$5</f>
        <v>69.985500000000002</v>
      </c>
      <c r="I58" s="63">
        <f t="shared" si="4"/>
        <v>0</v>
      </c>
      <c r="J58" s="64">
        <f>$F$6</f>
        <v>0.71586543499441502</v>
      </c>
      <c r="K58" s="63"/>
      <c r="L58" s="65">
        <f t="shared" si="5"/>
        <v>0</v>
      </c>
      <c r="M58" s="65">
        <f t="shared" si="6"/>
        <v>0</v>
      </c>
      <c r="N58" s="1"/>
      <c r="O58">
        <f t="shared" si="7"/>
        <v>1</v>
      </c>
      <c r="P58" s="41"/>
      <c r="Q58" s="67">
        <v>4280.2281691876506</v>
      </c>
      <c r="R58" s="67">
        <f t="shared" si="13"/>
        <v>4280.2281691876506</v>
      </c>
      <c r="S58" s="98"/>
      <c r="T58" s="58"/>
      <c r="U58" s="146"/>
      <c r="V58" s="114"/>
      <c r="W58" s="114"/>
      <c r="X58" s="147"/>
      <c r="AF58" s="88"/>
      <c r="AG58" s="89"/>
    </row>
    <row r="59" spans="1:35" s="87" customFormat="1" ht="14.25" hidden="1" customHeight="1" x14ac:dyDescent="0.35">
      <c r="A59" s="78">
        <f t="shared" si="10"/>
        <v>1150.1230769230772</v>
      </c>
      <c r="B59" s="83">
        <v>6132286</v>
      </c>
      <c r="C59" s="90" t="s">
        <v>50</v>
      </c>
      <c r="D59" s="69"/>
      <c r="E59" s="83"/>
      <c r="F59" s="61">
        <f t="shared" si="8"/>
        <v>46081.513618332094</v>
      </c>
      <c r="G59" s="61">
        <f t="shared" si="3"/>
        <v>46081.513618332094</v>
      </c>
      <c r="H59" s="93">
        <f>$M$5</f>
        <v>63.413540367448192</v>
      </c>
      <c r="I59" s="148">
        <f t="shared" si="4"/>
        <v>0</v>
      </c>
      <c r="J59" s="149">
        <f>$M$6</f>
        <v>0.75721731123388603</v>
      </c>
      <c r="K59" s="148"/>
      <c r="L59" s="79">
        <f t="shared" si="5"/>
        <v>0</v>
      </c>
      <c r="M59" s="79">
        <f t="shared" si="6"/>
        <v>0</v>
      </c>
      <c r="N59" s="80"/>
      <c r="O59">
        <f t="shared" si="7"/>
        <v>1</v>
      </c>
      <c r="P59" s="81"/>
      <c r="Q59" s="69"/>
      <c r="R59" s="69">
        <f t="shared" si="13"/>
        <v>0</v>
      </c>
      <c r="S59" s="82"/>
      <c r="T59" s="83"/>
      <c r="U59" s="70"/>
      <c r="V59" s="84"/>
      <c r="W59" s="84"/>
      <c r="X59" s="85"/>
      <c r="Y59" s="86"/>
      <c r="AF59" s="88"/>
      <c r="AG59" s="89"/>
    </row>
    <row r="60" spans="1:35" ht="15" hidden="1" customHeight="1" x14ac:dyDescent="0.35">
      <c r="A60" s="56">
        <f t="shared" si="10"/>
        <v>1149.9722857142854</v>
      </c>
      <c r="B60" s="71">
        <v>6098498</v>
      </c>
      <c r="C60" s="72" t="s">
        <v>58</v>
      </c>
      <c r="D60" s="70"/>
      <c r="E60" s="73"/>
      <c r="F60" s="61">
        <f t="shared" si="8"/>
        <v>46081.513618332094</v>
      </c>
      <c r="G60" s="61">
        <f t="shared" si="3"/>
        <v>46081.513618332094</v>
      </c>
      <c r="H60" s="62">
        <f>+$D$5</f>
        <v>60.299169768107696</v>
      </c>
      <c r="I60" s="75">
        <f t="shared" si="4"/>
        <v>0</v>
      </c>
      <c r="J60" s="76">
        <f>+$D$6</f>
        <v>0.79622215628090898</v>
      </c>
      <c r="K60" s="77"/>
      <c r="L60" s="65">
        <f t="shared" si="5"/>
        <v>0</v>
      </c>
      <c r="M60" s="65">
        <f t="shared" si="6"/>
        <v>0</v>
      </c>
      <c r="N60" s="102"/>
      <c r="P60" s="104"/>
      <c r="Q60" s="70"/>
      <c r="R60" s="70"/>
      <c r="S60" s="73"/>
      <c r="T60" s="91"/>
      <c r="U60" s="69"/>
      <c r="V60" s="114"/>
      <c r="W60" s="114"/>
      <c r="X60" s="147"/>
      <c r="Y60" s="55"/>
      <c r="Z60" s="55"/>
      <c r="AA60" s="55"/>
      <c r="AG60" s="89"/>
    </row>
    <row r="61" spans="1:35" s="1" customFormat="1" ht="12.5" customHeight="1" x14ac:dyDescent="0.35">
      <c r="A61" s="150"/>
      <c r="B61" s="150"/>
      <c r="C61" s="151" t="s">
        <v>68</v>
      </c>
      <c r="D61" s="150">
        <f>SUM(D13:D60)</f>
        <v>27200.483451979995</v>
      </c>
      <c r="E61" s="152">
        <f>SUM(E12:E60)</f>
        <v>25</v>
      </c>
      <c r="F61" s="153">
        <f t="shared" si="8"/>
        <v>46081.513618332094</v>
      </c>
      <c r="G61" s="153">
        <f t="shared" si="3"/>
        <v>46081.513618332094</v>
      </c>
      <c r="H61" s="153"/>
      <c r="I61" s="153"/>
      <c r="J61" s="153"/>
      <c r="K61" s="153"/>
      <c r="L61" s="154"/>
      <c r="M61" s="155"/>
      <c r="N61" s="156"/>
      <c r="O61" s="54"/>
      <c r="Q61" s="150">
        <f>SUM(Q18:Q19)</f>
        <v>181</v>
      </c>
      <c r="R61" s="150">
        <f>SUM(R18:R19)</f>
        <v>181</v>
      </c>
      <c r="S61" s="152"/>
      <c r="T61" s="157"/>
      <c r="U61"/>
      <c r="Z61" s="55"/>
    </row>
    <row r="62" spans="1:35" s="1" customFormat="1" x14ac:dyDescent="0.35">
      <c r="A62" s="158"/>
      <c r="B62" s="159"/>
      <c r="C62" s="159"/>
      <c r="D62" s="160"/>
      <c r="E62" s="160"/>
      <c r="F62" s="161"/>
      <c r="G62" s="161"/>
      <c r="H62" s="162"/>
      <c r="I62" s="162"/>
      <c r="J62" s="156"/>
      <c r="K62" s="163"/>
      <c r="L62" s="163"/>
      <c r="M62" s="164"/>
      <c r="N62" s="164"/>
      <c r="O62" s="164"/>
      <c r="P62" s="164"/>
      <c r="Q62" s="70"/>
      <c r="R62" s="70"/>
      <c r="S62"/>
      <c r="T62" s="165"/>
      <c r="V62" s="166"/>
      <c r="W62" s="166"/>
      <c r="X62" s="166"/>
    </row>
    <row r="63" spans="1:35" s="1" customFormat="1" x14ac:dyDescent="0.35">
      <c r="A63" s="159"/>
      <c r="B63" s="159"/>
      <c r="C63" s="167"/>
      <c r="D63" s="43"/>
      <c r="E63" s="43"/>
      <c r="F63" s="161"/>
      <c r="G63" s="161"/>
      <c r="H63" s="161"/>
      <c r="I63" s="161"/>
      <c r="J63" s="168"/>
      <c r="K63" s="169"/>
      <c r="L63" s="170"/>
      <c r="M63" s="73"/>
      <c r="N63" s="171"/>
      <c r="O63" s="171"/>
      <c r="P63" s="164"/>
      <c r="Q63" s="70"/>
      <c r="R63" s="70"/>
      <c r="S63"/>
      <c r="T63" s="55"/>
      <c r="V63" s="3"/>
      <c r="W63" s="3"/>
      <c r="X63" s="172"/>
    </row>
    <row r="64" spans="1:35" s="1" customFormat="1" ht="15.5" x14ac:dyDescent="0.35">
      <c r="A64" s="159"/>
      <c r="B64" s="28"/>
      <c r="C64" s="29"/>
      <c r="D64" s="173">
        <v>0.91840997293789972</v>
      </c>
      <c r="E64" s="4" t="s">
        <v>2</v>
      </c>
      <c r="F64" s="4" t="s">
        <v>69</v>
      </c>
      <c r="G64" s="4" t="s">
        <v>70</v>
      </c>
      <c r="H64" s="4" t="s">
        <v>71</v>
      </c>
      <c r="I64" s="4" t="s">
        <v>72</v>
      </c>
      <c r="J64" s="4" t="s">
        <v>73</v>
      </c>
      <c r="K64" s="169">
        <f>+K63*4</f>
        <v>0</v>
      </c>
      <c r="L64" s="174">
        <v>140</v>
      </c>
      <c r="M64" s="164"/>
      <c r="N64" s="164"/>
      <c r="O64" s="164"/>
      <c r="P64" s="164"/>
      <c r="Q64" s="69"/>
      <c r="R64" s="69"/>
      <c r="S64">
        <v>6400</v>
      </c>
      <c r="T64" s="55"/>
      <c r="V64" s="175"/>
      <c r="W64" s="175"/>
      <c r="X64" s="176"/>
      <c r="Y64" s="114"/>
    </row>
    <row r="65" spans="1:51" s="1" customFormat="1" ht="15.5" x14ac:dyDescent="0.35">
      <c r="A65" s="159"/>
      <c r="B65" s="28"/>
      <c r="C65" s="5" t="s">
        <v>74</v>
      </c>
      <c r="D65" s="5"/>
      <c r="E65" s="177">
        <v>11</v>
      </c>
      <c r="F65" s="178">
        <v>20</v>
      </c>
      <c r="G65" s="178">
        <v>20</v>
      </c>
      <c r="H65" s="178">
        <v>20</v>
      </c>
      <c r="I65" s="178">
        <v>20</v>
      </c>
      <c r="J65" s="178">
        <v>20</v>
      </c>
      <c r="K65" s="179">
        <v>1299</v>
      </c>
      <c r="L65" s="179">
        <v>850</v>
      </c>
      <c r="M65" s="164">
        <f>+L65-345</f>
        <v>505</v>
      </c>
      <c r="N65" s="164"/>
      <c r="O65" s="164"/>
      <c r="P65" s="164"/>
      <c r="Q65" s="70"/>
      <c r="R65" s="70"/>
      <c r="S65"/>
      <c r="T65" s="55"/>
      <c r="V65" s="175"/>
      <c r="W65" s="175"/>
      <c r="X65" s="176"/>
      <c r="Y65" s="114"/>
    </row>
    <row r="66" spans="1:51" s="1" customFormat="1" ht="15.5" x14ac:dyDescent="0.35">
      <c r="A66" s="159"/>
      <c r="B66" s="180"/>
      <c r="C66" s="5" t="s">
        <v>13</v>
      </c>
      <c r="D66" s="5"/>
      <c r="E66" s="181">
        <v>0.9</v>
      </c>
      <c r="F66" s="182">
        <v>0.90600000000000003</v>
      </c>
      <c r="G66" s="182">
        <v>0.90600000000000003</v>
      </c>
      <c r="H66" s="181">
        <v>0.91</v>
      </c>
      <c r="I66" s="181">
        <v>0.91</v>
      </c>
      <c r="J66" s="182">
        <v>0.90200000000000002</v>
      </c>
      <c r="K66" s="179">
        <v>426</v>
      </c>
      <c r="L66" s="179">
        <v>550</v>
      </c>
      <c r="M66" s="164"/>
      <c r="N66" s="164"/>
      <c r="O66" s="164"/>
      <c r="P66" s="164"/>
      <c r="Q66" s="69"/>
      <c r="R66" s="69"/>
      <c r="S66"/>
      <c r="V66" s="175"/>
      <c r="W66" s="175"/>
      <c r="X66" s="176"/>
      <c r="Y66" s="114"/>
    </row>
    <row r="67" spans="1:51" s="1" customFormat="1" ht="15.5" x14ac:dyDescent="0.35">
      <c r="A67" s="159"/>
      <c r="B67" s="180"/>
      <c r="C67" s="5" t="s">
        <v>75</v>
      </c>
      <c r="D67" s="5"/>
      <c r="E67" s="183">
        <v>0.85</v>
      </c>
      <c r="F67" s="183">
        <f>99.1%-4.8%+1%-12%</f>
        <v>0.83299999999999996</v>
      </c>
      <c r="G67" s="183">
        <v>0.89</v>
      </c>
      <c r="H67" s="183">
        <f>99.1%-1%</f>
        <v>0.98099999999999998</v>
      </c>
      <c r="I67" s="183">
        <f>99.1%+0.2%</f>
        <v>0.99299999999999999</v>
      </c>
      <c r="J67" s="183">
        <f>99.1%-4%-1%-1%</f>
        <v>0.93099999999999994</v>
      </c>
      <c r="K67" s="179">
        <v>162</v>
      </c>
      <c r="L67" s="179">
        <v>68</v>
      </c>
      <c r="M67" s="164"/>
      <c r="N67" s="164"/>
      <c r="O67" s="164"/>
      <c r="P67" s="164"/>
      <c r="Q67" s="67"/>
      <c r="R67" s="67"/>
      <c r="S67"/>
      <c r="T67"/>
      <c r="V67" s="3"/>
      <c r="W67" s="3"/>
      <c r="X67" s="172"/>
      <c r="Y67" s="114"/>
    </row>
    <row r="68" spans="1:51" s="1" customFormat="1" ht="15.5" x14ac:dyDescent="0.35">
      <c r="A68" s="159"/>
      <c r="B68" s="180"/>
      <c r="C68" s="5" t="s">
        <v>16</v>
      </c>
      <c r="D68" s="184" t="s">
        <v>76</v>
      </c>
      <c r="E68" s="185">
        <f t="shared" ref="E68:J68" si="15">E65*E66*E67</f>
        <v>8.4150000000000009</v>
      </c>
      <c r="F68" s="185">
        <f t="shared" si="15"/>
        <v>15.093960000000001</v>
      </c>
      <c r="G68" s="185">
        <f t="shared" si="15"/>
        <v>16.126799999999999</v>
      </c>
      <c r="H68" s="185">
        <f t="shared" si="15"/>
        <v>17.854199999999999</v>
      </c>
      <c r="I68" s="185">
        <f t="shared" si="15"/>
        <v>18.072599999999998</v>
      </c>
      <c r="J68" s="185">
        <f t="shared" si="15"/>
        <v>16.79524</v>
      </c>
      <c r="K68" s="179">
        <f>+K65+K66+K67</f>
        <v>1887</v>
      </c>
      <c r="L68" s="179">
        <f>+L65+L66+L67+L64</f>
        <v>1608</v>
      </c>
      <c r="M68" s="164"/>
      <c r="N68" s="164"/>
      <c r="O68" s="164"/>
      <c r="P68" s="164"/>
      <c r="Q68" s="67"/>
      <c r="R68" s="67"/>
      <c r="S68"/>
      <c r="V68" s="3"/>
      <c r="W68" s="3"/>
      <c r="X68" s="172"/>
      <c r="Y68" s="114"/>
      <c r="Z68" s="114"/>
    </row>
    <row r="69" spans="1:51" s="1" customFormat="1" ht="15.5" x14ac:dyDescent="0.35">
      <c r="A69" s="159"/>
      <c r="B69" s="159"/>
      <c r="C69" s="5" t="s">
        <v>17</v>
      </c>
      <c r="D69" s="184" t="s">
        <v>17</v>
      </c>
      <c r="E69" s="186">
        <v>0.5</v>
      </c>
      <c r="F69" s="187">
        <f>62%+5%-0.65%</f>
        <v>0.66350000000000009</v>
      </c>
      <c r="G69" s="187">
        <f>63.4%+1%+0.3%+2.7%</f>
        <v>0.67400000000000004</v>
      </c>
      <c r="H69" s="187">
        <f>60%+2.1%+2%-0.7%-2%-1%</f>
        <v>0.60399999999999998</v>
      </c>
      <c r="I69" s="188">
        <f>60%+3.3%+2%-1.9%-3%-0.5%</f>
        <v>0.59899999999999998</v>
      </c>
      <c r="J69" s="189">
        <f>50%+14%+2%-1.7%</f>
        <v>0.64300000000000002</v>
      </c>
      <c r="K69" s="179"/>
      <c r="L69" s="179">
        <f>+K68-L68</f>
        <v>279</v>
      </c>
      <c r="M69" s="155"/>
      <c r="N69" s="164"/>
      <c r="O69" s="164"/>
      <c r="P69" s="164"/>
      <c r="Q69" s="67"/>
      <c r="R69" s="67"/>
      <c r="S69"/>
      <c r="V69" s="3"/>
      <c r="W69" s="3"/>
      <c r="X69" s="172"/>
      <c r="Y69" s="114"/>
    </row>
    <row r="70" spans="1:51" s="1" customFormat="1" ht="15.5" x14ac:dyDescent="0.35">
      <c r="A70" s="159"/>
      <c r="B70" s="159"/>
      <c r="C70" s="25" t="s">
        <v>18</v>
      </c>
      <c r="D70" s="184"/>
      <c r="E70" s="190">
        <f t="shared" ref="E70:J70" si="16">E68*E69</f>
        <v>4.2075000000000005</v>
      </c>
      <c r="F70" s="190">
        <f t="shared" si="16"/>
        <v>10.014842460000002</v>
      </c>
      <c r="G70" s="190">
        <f t="shared" si="16"/>
        <v>10.8694632</v>
      </c>
      <c r="H70" s="190">
        <f t="shared" si="16"/>
        <v>10.783936799999999</v>
      </c>
      <c r="I70" s="190">
        <f t="shared" si="16"/>
        <v>10.825487399999998</v>
      </c>
      <c r="J70" s="190">
        <f t="shared" si="16"/>
        <v>10.79933932</v>
      </c>
      <c r="K70" s="179"/>
      <c r="L70" s="179">
        <v>140</v>
      </c>
      <c r="M70" s="155"/>
      <c r="P70" s="164"/>
      <c r="Q70" s="67"/>
      <c r="R70" s="67"/>
      <c r="S70"/>
      <c r="V70" s="3"/>
      <c r="W70" s="3"/>
      <c r="X70" s="172"/>
      <c r="Y70" s="114"/>
    </row>
    <row r="71" spans="1:51" s="1" customFormat="1" ht="15.5" x14ac:dyDescent="0.35">
      <c r="A71" s="159"/>
      <c r="B71" s="159"/>
      <c r="C71" s="5" t="s">
        <v>19</v>
      </c>
      <c r="D71" s="184" t="s">
        <v>77</v>
      </c>
      <c r="E71" s="191">
        <v>0.998</v>
      </c>
      <c r="F71" s="191">
        <v>0.998</v>
      </c>
      <c r="G71" s="191">
        <v>0.998</v>
      </c>
      <c r="H71" s="191">
        <v>0.998</v>
      </c>
      <c r="I71" s="191">
        <v>0.998</v>
      </c>
      <c r="J71" s="191">
        <v>0.998</v>
      </c>
      <c r="K71" s="192"/>
      <c r="L71" s="163"/>
      <c r="M71" s="155"/>
      <c r="P71" s="2"/>
      <c r="Q71" s="67"/>
      <c r="R71" s="67"/>
      <c r="S71"/>
      <c r="V71" s="3"/>
      <c r="W71" s="3"/>
      <c r="X71" s="172"/>
      <c r="Y71" s="114"/>
    </row>
    <row r="72" spans="1:51" ht="15.5" x14ac:dyDescent="0.35">
      <c r="A72" s="159"/>
      <c r="B72" s="159"/>
      <c r="C72" s="5" t="s">
        <v>21</v>
      </c>
      <c r="D72" s="193"/>
      <c r="E72" s="194">
        <f t="shared" ref="E72:J72" si="17">E70*E71*24</f>
        <v>100.77804</v>
      </c>
      <c r="F72" s="194">
        <f t="shared" si="17"/>
        <v>239.87550660192005</v>
      </c>
      <c r="G72" s="194">
        <f t="shared" si="17"/>
        <v>260.34538256640002</v>
      </c>
      <c r="H72" s="194">
        <f t="shared" si="17"/>
        <v>258.29685423359996</v>
      </c>
      <c r="I72" s="194">
        <f t="shared" si="17"/>
        <v>259.29207420479997</v>
      </c>
      <c r="J72" s="194">
        <f t="shared" si="17"/>
        <v>258.66577539264</v>
      </c>
      <c r="M72" s="195"/>
      <c r="O72" t="s">
        <v>78</v>
      </c>
      <c r="P72">
        <v>450</v>
      </c>
      <c r="Q72" s="67"/>
      <c r="R72" s="67"/>
      <c r="T72">
        <v>11</v>
      </c>
      <c r="U72">
        <v>24</v>
      </c>
      <c r="V72" s="175"/>
      <c r="W72" s="175"/>
      <c r="X72" s="196"/>
      <c r="AX72">
        <v>11</v>
      </c>
      <c r="AY72">
        <v>9</v>
      </c>
    </row>
    <row r="73" spans="1:51" x14ac:dyDescent="0.35">
      <c r="A73" s="159"/>
      <c r="B73" s="159"/>
      <c r="C73" s="159"/>
      <c r="D73" s="193"/>
      <c r="E73" s="193"/>
      <c r="F73" s="193"/>
      <c r="G73" s="193"/>
      <c r="M73" s="195"/>
      <c r="Q73" s="67"/>
      <c r="R73" s="67"/>
      <c r="U73">
        <f>T72*U72</f>
        <v>264</v>
      </c>
      <c r="V73" s="197"/>
      <c r="AX73">
        <f>U73+AY72</f>
        <v>273</v>
      </c>
    </row>
    <row r="74" spans="1:51" x14ac:dyDescent="0.35">
      <c r="A74" s="159"/>
      <c r="B74" s="159"/>
      <c r="C74" s="159"/>
      <c r="D74" s="198"/>
      <c r="E74" s="198"/>
      <c r="F74" s="161"/>
      <c r="G74" s="161"/>
      <c r="M74" s="195"/>
      <c r="R74" s="55"/>
    </row>
    <row r="75" spans="1:51" s="1" customFormat="1" ht="39" x14ac:dyDescent="0.35">
      <c r="A75" s="37" t="s">
        <v>79</v>
      </c>
      <c r="B75" s="37" t="s">
        <v>24</v>
      </c>
      <c r="C75" s="37" t="s">
        <v>80</v>
      </c>
      <c r="D75" s="37" t="s">
        <v>81</v>
      </c>
      <c r="E75" s="37" t="s">
        <v>27</v>
      </c>
      <c r="F75" s="37" t="s">
        <v>28</v>
      </c>
      <c r="G75" s="37" t="s">
        <v>29</v>
      </c>
      <c r="H75" s="37" t="s">
        <v>30</v>
      </c>
      <c r="I75" s="37" t="s">
        <v>31</v>
      </c>
      <c r="J75" s="37" t="s">
        <v>82</v>
      </c>
      <c r="K75" s="37" t="s">
        <v>83</v>
      </c>
      <c r="L75" s="39" t="s">
        <v>34</v>
      </c>
      <c r="M75" s="39" t="s">
        <v>35</v>
      </c>
      <c r="O75" s="40" t="s">
        <v>36</v>
      </c>
      <c r="P75" s="41">
        <v>1</v>
      </c>
      <c r="Q75" s="37" t="s">
        <v>84</v>
      </c>
      <c r="R75" s="37" t="s">
        <v>38</v>
      </c>
      <c r="S75" s="37" t="s">
        <v>85</v>
      </c>
      <c r="T75" s="37"/>
      <c r="U75">
        <v>240</v>
      </c>
      <c r="V75" s="197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>
        <f>U75/24</f>
        <v>10</v>
      </c>
    </row>
    <row r="76" spans="1:51" s="1" customFormat="1" ht="15" hidden="1" customHeight="1" x14ac:dyDescent="0.35">
      <c r="A76" s="148">
        <f t="shared" ref="A76:A111" si="18">H76*24*J76</f>
        <v>260.86711679999996</v>
      </c>
      <c r="B76" s="28"/>
      <c r="C76" s="34" t="s">
        <v>86</v>
      </c>
      <c r="D76" s="199"/>
      <c r="E76" s="200"/>
      <c r="F76" s="92">
        <v>46053.916666666664</v>
      </c>
      <c r="G76" s="92">
        <f>F76+M76</f>
        <v>46053.916666666664</v>
      </c>
      <c r="H76" s="93">
        <f>$G$68*O76</f>
        <v>16.126799999999999</v>
      </c>
      <c r="I76" s="148">
        <f t="shared" ref="I76:I111" si="19">IFERROR(D76/H76,0)</f>
        <v>0</v>
      </c>
      <c r="J76" s="94">
        <f>$G$69</f>
        <v>0.67400000000000004</v>
      </c>
      <c r="K76" s="201"/>
      <c r="L76" s="171">
        <f t="shared" ref="L76:L111" si="20">I76/J76-I76</f>
        <v>0</v>
      </c>
      <c r="M76" s="171">
        <f t="shared" ref="M76:M111" si="21">(I76+L76)/24</f>
        <v>0</v>
      </c>
      <c r="N76" s="53">
        <f t="shared" ref="N76:N111" si="22">A76-P76</f>
        <v>260.86711679999996</v>
      </c>
      <c r="O76" s="54">
        <v>1</v>
      </c>
      <c r="P76" s="202"/>
      <c r="Q76"/>
      <c r="R76" s="55"/>
      <c r="S76"/>
    </row>
    <row r="77" spans="1:51" s="1" customFormat="1" ht="15" hidden="1" customHeight="1" x14ac:dyDescent="0.35">
      <c r="A77" s="148">
        <f t="shared" si="18"/>
        <v>240.35621904000004</v>
      </c>
      <c r="B77" s="28">
        <v>6098046</v>
      </c>
      <c r="C77" s="90" t="s">
        <v>87</v>
      </c>
      <c r="D77" s="69"/>
      <c r="E77" s="203"/>
      <c r="F77" s="92">
        <f>G76+K76/24+E76/24</f>
        <v>46053.916666666664</v>
      </c>
      <c r="G77" s="92">
        <f>F77+M77</f>
        <v>46053.916666666664</v>
      </c>
      <c r="H77" s="93">
        <f>$F$68*O77</f>
        <v>15.093960000000001</v>
      </c>
      <c r="I77" s="52">
        <f t="shared" si="19"/>
        <v>0</v>
      </c>
      <c r="J77" s="94">
        <f>$F$69</f>
        <v>0.66350000000000009</v>
      </c>
      <c r="K77" s="69"/>
      <c r="L77" s="171">
        <f t="shared" si="20"/>
        <v>0</v>
      </c>
      <c r="M77" s="171">
        <f t="shared" si="21"/>
        <v>0</v>
      </c>
      <c r="N77" s="204">
        <f t="shared" si="22"/>
        <v>240.35621904000004</v>
      </c>
      <c r="O77" s="205">
        <f t="shared" ref="O77:O84" si="23">$P$75</f>
        <v>1</v>
      </c>
      <c r="P77" s="202"/>
      <c r="Q77"/>
      <c r="R77" s="55"/>
      <c r="S77"/>
    </row>
    <row r="78" spans="1:51" s="1" customFormat="1" ht="15" hidden="1" customHeight="1" x14ac:dyDescent="0.35">
      <c r="A78" s="148">
        <f t="shared" si="18"/>
        <v>240.35621904000004</v>
      </c>
      <c r="B78" s="28">
        <v>6098047</v>
      </c>
      <c r="C78" s="90" t="s">
        <v>88</v>
      </c>
      <c r="D78" s="69"/>
      <c r="E78" s="203"/>
      <c r="F78" s="92">
        <f t="shared" ref="F78:F111" si="24">G77+K77/24+E77/24</f>
        <v>46053.916666666664</v>
      </c>
      <c r="G78" s="92">
        <f t="shared" ref="G78:G111" si="25">F78+M78</f>
        <v>46053.916666666664</v>
      </c>
      <c r="H78" s="93">
        <f>$F$68*O78</f>
        <v>15.093960000000001</v>
      </c>
      <c r="I78" s="52">
        <f t="shared" si="19"/>
        <v>0</v>
      </c>
      <c r="J78" s="94">
        <f>$F$69</f>
        <v>0.66350000000000009</v>
      </c>
      <c r="K78" s="69"/>
      <c r="L78" s="171">
        <f t="shared" si="20"/>
        <v>0</v>
      </c>
      <c r="M78" s="171">
        <f t="shared" si="21"/>
        <v>0</v>
      </c>
      <c r="N78" s="204">
        <f t="shared" si="22"/>
        <v>240.35621904000004</v>
      </c>
      <c r="O78" s="205">
        <f t="shared" si="23"/>
        <v>1</v>
      </c>
      <c r="P78" s="202"/>
      <c r="Q78"/>
      <c r="R78" s="55"/>
      <c r="S78"/>
      <c r="AX78">
        <v>11</v>
      </c>
      <c r="AY78">
        <f>AX78*AX75</f>
        <v>110</v>
      </c>
    </row>
    <row r="79" spans="1:51" s="1" customFormat="1" ht="15" hidden="1" customHeight="1" x14ac:dyDescent="0.35">
      <c r="A79" s="28">
        <f t="shared" si="18"/>
        <v>259.18414367999998</v>
      </c>
      <c r="B79" s="28">
        <v>6195032</v>
      </c>
      <c r="C79" s="90" t="s">
        <v>89</v>
      </c>
      <c r="D79" s="69"/>
      <c r="E79" s="203"/>
      <c r="F79" s="92">
        <f t="shared" si="24"/>
        <v>46053.916666666664</v>
      </c>
      <c r="G79" s="92">
        <f t="shared" si="25"/>
        <v>46053.916666666664</v>
      </c>
      <c r="H79" s="93">
        <f>$J$68*O79</f>
        <v>16.79524</v>
      </c>
      <c r="I79" s="52">
        <f t="shared" si="19"/>
        <v>0</v>
      </c>
      <c r="J79" s="94">
        <f>$J$69</f>
        <v>0.64300000000000002</v>
      </c>
      <c r="K79" s="69"/>
      <c r="L79" s="171">
        <f t="shared" si="20"/>
        <v>0</v>
      </c>
      <c r="M79" s="171">
        <f t="shared" si="21"/>
        <v>0</v>
      </c>
      <c r="N79" s="204">
        <f t="shared" si="22"/>
        <v>259.18414367999998</v>
      </c>
      <c r="O79" s="205">
        <f t="shared" si="23"/>
        <v>1</v>
      </c>
      <c r="P79" s="202"/>
      <c r="Q79"/>
      <c r="R79" s="55"/>
      <c r="S79"/>
      <c r="AX79"/>
      <c r="AY79"/>
    </row>
    <row r="80" spans="1:51" s="1" customFormat="1" ht="15" hidden="1" customHeight="1" x14ac:dyDescent="0.35">
      <c r="A80" s="28">
        <f t="shared" si="18"/>
        <v>259.18414367999998</v>
      </c>
      <c r="B80" s="28">
        <v>6098059</v>
      </c>
      <c r="C80" s="90" t="s">
        <v>90</v>
      </c>
      <c r="D80" s="69"/>
      <c r="E80" s="203"/>
      <c r="F80" s="92">
        <f t="shared" si="24"/>
        <v>46053.916666666664</v>
      </c>
      <c r="G80" s="92">
        <f t="shared" si="25"/>
        <v>46053.916666666664</v>
      </c>
      <c r="H80" s="93">
        <f>$J$68*O80</f>
        <v>16.79524</v>
      </c>
      <c r="I80" s="52">
        <f t="shared" si="19"/>
        <v>0</v>
      </c>
      <c r="J80" s="94">
        <f>$J$69</f>
        <v>0.64300000000000002</v>
      </c>
      <c r="K80" s="69"/>
      <c r="L80" s="171">
        <f t="shared" si="20"/>
        <v>0</v>
      </c>
      <c r="M80" s="171">
        <f t="shared" si="21"/>
        <v>0</v>
      </c>
      <c r="N80" s="204">
        <f t="shared" si="22"/>
        <v>259.18414367999998</v>
      </c>
      <c r="O80" s="205">
        <f t="shared" si="23"/>
        <v>1</v>
      </c>
      <c r="P80" s="202"/>
      <c r="Q80"/>
      <c r="R80" s="55"/>
      <c r="S80"/>
      <c r="AX80"/>
      <c r="AY80"/>
    </row>
    <row r="81" spans="1:16384" s="1" customFormat="1" ht="15" hidden="1" customHeight="1" x14ac:dyDescent="0.35">
      <c r="A81" s="206">
        <f t="shared" si="18"/>
        <v>240.35621904000004</v>
      </c>
      <c r="B81" s="28">
        <v>6099562</v>
      </c>
      <c r="C81" s="90" t="s">
        <v>91</v>
      </c>
      <c r="D81" s="69"/>
      <c r="E81" s="203"/>
      <c r="F81" s="92">
        <f t="shared" si="24"/>
        <v>46053.916666666664</v>
      </c>
      <c r="G81" s="92">
        <f t="shared" si="25"/>
        <v>46053.916666666664</v>
      </c>
      <c r="H81" s="93">
        <f>$F$68*O81</f>
        <v>15.093960000000001</v>
      </c>
      <c r="I81" s="52">
        <f t="shared" si="19"/>
        <v>0</v>
      </c>
      <c r="J81" s="94">
        <f>$F$69</f>
        <v>0.66350000000000009</v>
      </c>
      <c r="K81" s="69"/>
      <c r="L81" s="171">
        <f t="shared" si="20"/>
        <v>0</v>
      </c>
      <c r="M81" s="171">
        <f t="shared" si="21"/>
        <v>0</v>
      </c>
      <c r="N81" s="204">
        <f t="shared" si="22"/>
        <v>240.35621904000004</v>
      </c>
      <c r="O81" s="205">
        <f t="shared" si="23"/>
        <v>1</v>
      </c>
      <c r="P81" s="202"/>
      <c r="Q81"/>
      <c r="R81" s="55"/>
      <c r="S81"/>
      <c r="AX81">
        <v>24</v>
      </c>
      <c r="AY81">
        <f>AX81*$AX$75</f>
        <v>240</v>
      </c>
    </row>
    <row r="82" spans="1:16384" s="1" customFormat="1" ht="15" hidden="1" customHeight="1" x14ac:dyDescent="0.35">
      <c r="A82" s="206">
        <f t="shared" si="18"/>
        <v>240.35621904000004</v>
      </c>
      <c r="B82" s="28">
        <v>6099561</v>
      </c>
      <c r="C82" s="90" t="s">
        <v>92</v>
      </c>
      <c r="D82" s="69"/>
      <c r="E82" s="203"/>
      <c r="F82" s="92">
        <f t="shared" si="24"/>
        <v>46053.916666666664</v>
      </c>
      <c r="G82" s="92">
        <f t="shared" si="25"/>
        <v>46053.916666666664</v>
      </c>
      <c r="H82" s="93">
        <f>$F$68*O82</f>
        <v>15.093960000000001</v>
      </c>
      <c r="I82" s="52">
        <f t="shared" si="19"/>
        <v>0</v>
      </c>
      <c r="J82" s="94">
        <f>$F$69</f>
        <v>0.66350000000000009</v>
      </c>
      <c r="K82" s="69"/>
      <c r="L82" s="171">
        <f t="shared" si="20"/>
        <v>0</v>
      </c>
      <c r="M82" s="171">
        <f t="shared" si="21"/>
        <v>0</v>
      </c>
      <c r="N82" s="204">
        <f t="shared" si="22"/>
        <v>240.35621904000004</v>
      </c>
      <c r="O82" s="205">
        <f t="shared" si="23"/>
        <v>1</v>
      </c>
      <c r="P82" s="202"/>
      <c r="Q82"/>
      <c r="R82" s="55"/>
      <c r="S82"/>
      <c r="AX82">
        <v>24</v>
      </c>
      <c r="AY82">
        <f>AX82*$AX$75</f>
        <v>240</v>
      </c>
    </row>
    <row r="83" spans="1:16384" s="1" customFormat="1" x14ac:dyDescent="0.35">
      <c r="A83" s="52">
        <f t="shared" si="18"/>
        <v>260.86711679999996</v>
      </c>
      <c r="B83" s="28">
        <v>6099564</v>
      </c>
      <c r="C83" s="90" t="s">
        <v>103</v>
      </c>
      <c r="D83" s="69">
        <v>21</v>
      </c>
      <c r="E83" s="203"/>
      <c r="F83" s="92">
        <f t="shared" si="24"/>
        <v>46053.916666666664</v>
      </c>
      <c r="G83" s="92">
        <f t="shared" si="25"/>
        <v>46053.997167422211</v>
      </c>
      <c r="H83" s="93">
        <f>$G$68*O83</f>
        <v>16.126799999999999</v>
      </c>
      <c r="I83" s="52">
        <f t="shared" si="19"/>
        <v>1.3021802217426892</v>
      </c>
      <c r="J83" s="94">
        <f>$G$69</f>
        <v>0.67400000000000004</v>
      </c>
      <c r="K83" s="210"/>
      <c r="L83" s="171">
        <f t="shared" si="20"/>
        <v>0.6298379114067012</v>
      </c>
      <c r="M83" s="171">
        <f t="shared" si="21"/>
        <v>8.0500755547891267E-2</v>
      </c>
      <c r="N83" s="157">
        <f t="shared" si="22"/>
        <v>260.86711679999996</v>
      </c>
      <c r="O83" s="157">
        <f t="shared" si="23"/>
        <v>1</v>
      </c>
      <c r="P83" s="161"/>
      <c r="Q83" s="99">
        <v>102</v>
      </c>
      <c r="R83" s="99">
        <f t="shared" ref="R83:R95" si="26">Q83-D83</f>
        <v>81</v>
      </c>
      <c r="S83" s="18">
        <f t="shared" ref="S83:S89" si="27">+Q83/D83</f>
        <v>4.8571428571428568</v>
      </c>
      <c r="T83" s="99"/>
      <c r="U83" s="167">
        <f>U104*0.91</f>
        <v>1001</v>
      </c>
      <c r="V83" s="43"/>
      <c r="W83" s="208"/>
      <c r="X83" s="157"/>
      <c r="Y83" s="157"/>
      <c r="Z83" s="161"/>
      <c r="AA83" s="161"/>
      <c r="AB83" s="168"/>
      <c r="AC83" s="169"/>
      <c r="AD83" s="170"/>
      <c r="AE83" s="167"/>
      <c r="AF83" s="43"/>
      <c r="AG83" s="208"/>
      <c r="AH83" s="157"/>
      <c r="AI83" s="157"/>
      <c r="AJ83" s="161"/>
      <c r="AK83" s="161"/>
      <c r="AL83" s="168"/>
      <c r="AM83" s="169"/>
      <c r="AN83" s="170"/>
      <c r="AO83" s="167"/>
      <c r="AP83" s="43"/>
      <c r="AQ83" s="208"/>
      <c r="AR83" s="157"/>
      <c r="AS83" s="157"/>
      <c r="AT83" s="161"/>
      <c r="AU83" s="161"/>
      <c r="AV83" s="168"/>
      <c r="AW83" s="169"/>
      <c r="AX83" s="170"/>
      <c r="AY83" s="167"/>
      <c r="AZ83" s="43"/>
      <c r="BA83" s="208"/>
      <c r="BB83" s="157"/>
      <c r="BC83" s="157"/>
      <c r="BD83" s="161"/>
      <c r="BE83" s="161"/>
      <c r="BF83" s="168"/>
      <c r="BG83" s="169"/>
      <c r="BH83" s="170"/>
      <c r="BI83" s="167"/>
      <c r="BJ83" s="43"/>
      <c r="BK83" s="208"/>
      <c r="BL83" s="157"/>
      <c r="BM83" s="157"/>
      <c r="BN83" s="161"/>
      <c r="BO83" s="161"/>
      <c r="BP83" s="168"/>
      <c r="BQ83" s="169"/>
      <c r="BR83" s="170"/>
      <c r="BS83" s="167"/>
      <c r="BT83" s="43"/>
      <c r="BU83" s="208"/>
      <c r="BV83" s="157"/>
      <c r="BW83" s="157"/>
      <c r="BX83" s="161"/>
      <c r="BY83" s="161"/>
      <c r="BZ83" s="168"/>
      <c r="CA83" s="169"/>
      <c r="CB83" s="170"/>
      <c r="CC83" s="167"/>
      <c r="CD83" s="43"/>
      <c r="CE83" s="208"/>
      <c r="CF83" s="157"/>
      <c r="CG83" s="157"/>
      <c r="CH83" s="161"/>
      <c r="CI83" s="161"/>
      <c r="CJ83" s="168"/>
      <c r="CK83" s="169"/>
      <c r="CL83" s="170"/>
      <c r="CM83" s="167"/>
      <c r="CN83" s="43"/>
      <c r="CO83" s="208"/>
      <c r="CP83" s="157"/>
      <c r="CQ83" s="157"/>
      <c r="CR83" s="161"/>
      <c r="CS83" s="161"/>
      <c r="CT83" s="168"/>
      <c r="CU83" s="169"/>
      <c r="CV83" s="170"/>
      <c r="CW83" s="167"/>
      <c r="CX83" s="43"/>
      <c r="CY83" s="208"/>
      <c r="CZ83" s="157"/>
      <c r="DA83" s="157"/>
      <c r="DB83" s="161"/>
      <c r="DC83" s="161"/>
      <c r="DD83" s="168"/>
      <c r="DE83" s="169"/>
      <c r="DF83" s="170"/>
      <c r="DG83" s="167"/>
      <c r="DH83" s="43"/>
      <c r="DI83" s="208"/>
      <c r="DJ83" s="157"/>
      <c r="DK83" s="157"/>
      <c r="DL83" s="161"/>
      <c r="DM83" s="161"/>
      <c r="DN83" s="168"/>
      <c r="DO83" s="169"/>
      <c r="DP83" s="170"/>
      <c r="DQ83" s="167"/>
      <c r="DR83" s="43"/>
      <c r="DS83" s="208"/>
      <c r="DT83" s="157"/>
      <c r="DU83" s="157"/>
      <c r="DV83" s="161"/>
      <c r="DW83" s="161"/>
      <c r="DX83" s="168"/>
      <c r="DY83" s="169"/>
      <c r="DZ83" s="170"/>
      <c r="EA83" s="167"/>
      <c r="EB83" s="43"/>
      <c r="EC83" s="208"/>
      <c r="ED83" s="157"/>
      <c r="EE83" s="157"/>
      <c r="EF83" s="161"/>
      <c r="EG83" s="161"/>
      <c r="EH83" s="168"/>
      <c r="EI83" s="169"/>
      <c r="EJ83" s="170"/>
      <c r="EK83" s="167"/>
      <c r="EL83" s="43"/>
      <c r="EM83" s="208"/>
      <c r="EN83" s="157"/>
      <c r="EO83" s="157"/>
      <c r="EP83" s="161"/>
      <c r="EQ83" s="161"/>
      <c r="ER83" s="168"/>
      <c r="ES83" s="169"/>
      <c r="ET83" s="170"/>
      <c r="EU83" s="167"/>
      <c r="EV83" s="43"/>
      <c r="EW83" s="208"/>
      <c r="EX83" s="157"/>
      <c r="EY83" s="157"/>
      <c r="EZ83" s="161"/>
      <c r="FA83" s="161"/>
      <c r="FB83" s="168"/>
      <c r="FC83" s="169"/>
      <c r="FD83" s="170"/>
      <c r="FE83" s="167"/>
      <c r="FF83" s="43"/>
      <c r="FG83" s="208"/>
      <c r="FH83" s="157"/>
      <c r="FI83" s="157"/>
      <c r="FJ83" s="161"/>
      <c r="FK83" s="161"/>
      <c r="FL83" s="168"/>
      <c r="FM83" s="169"/>
      <c r="FN83" s="170"/>
      <c r="FO83" s="167"/>
      <c r="FP83" s="43"/>
      <c r="FQ83" s="208"/>
      <c r="FR83" s="157"/>
      <c r="FS83" s="157"/>
      <c r="FT83" s="161"/>
      <c r="FU83" s="161"/>
      <c r="FV83" s="168"/>
      <c r="FW83" s="169"/>
      <c r="FX83" s="170"/>
      <c r="FY83" s="167"/>
      <c r="FZ83" s="43"/>
      <c r="GA83" s="208"/>
      <c r="GB83" s="157"/>
      <c r="GC83" s="157"/>
      <c r="GD83" s="161"/>
      <c r="GE83" s="161"/>
      <c r="GF83" s="168"/>
      <c r="GG83" s="169"/>
      <c r="GH83" s="170"/>
      <c r="GI83" s="167"/>
      <c r="GJ83" s="43"/>
      <c r="GK83" s="208"/>
      <c r="GL83" s="157"/>
      <c r="GM83" s="157"/>
      <c r="GN83" s="161"/>
      <c r="GO83" s="161"/>
      <c r="GP83" s="168"/>
      <c r="GQ83" s="169"/>
      <c r="GR83" s="170"/>
      <c r="GS83" s="167"/>
      <c r="GT83" s="43"/>
      <c r="GU83" s="208"/>
      <c r="GV83" s="157"/>
      <c r="GW83" s="157"/>
      <c r="GX83" s="161"/>
      <c r="GY83" s="161"/>
      <c r="GZ83" s="168"/>
      <c r="HA83" s="169"/>
      <c r="HB83" s="170"/>
      <c r="HC83" s="167"/>
      <c r="HD83" s="43"/>
      <c r="HE83" s="208"/>
      <c r="HF83" s="157"/>
      <c r="HG83" s="157"/>
      <c r="HH83" s="161"/>
      <c r="HI83" s="161"/>
      <c r="HJ83" s="168"/>
      <c r="HK83" s="169"/>
      <c r="HL83" s="170"/>
      <c r="HM83" s="167"/>
      <c r="HN83" s="43"/>
      <c r="HO83" s="208"/>
      <c r="HP83" s="157"/>
      <c r="HQ83" s="157"/>
      <c r="HR83" s="161"/>
      <c r="HS83" s="161"/>
      <c r="HT83" s="168"/>
      <c r="HU83" s="169"/>
      <c r="HV83" s="170"/>
      <c r="HW83" s="167"/>
      <c r="HX83" s="43"/>
      <c r="HY83" s="208"/>
      <c r="HZ83" s="157"/>
      <c r="IA83" s="157"/>
      <c r="IB83" s="161"/>
      <c r="IC83" s="161"/>
      <c r="ID83" s="168"/>
      <c r="IE83" s="169"/>
      <c r="IF83" s="170"/>
      <c r="IG83" s="167"/>
      <c r="IH83" s="43"/>
      <c r="II83" s="208"/>
      <c r="IJ83" s="157"/>
      <c r="IK83" s="157"/>
      <c r="IL83" s="161"/>
      <c r="IM83" s="161"/>
      <c r="IN83" s="168"/>
      <c r="IO83" s="169"/>
      <c r="IP83" s="170"/>
      <c r="IQ83" s="167"/>
      <c r="IR83" s="43"/>
      <c r="IS83" s="208"/>
      <c r="IT83" s="157"/>
      <c r="IU83" s="157"/>
      <c r="IV83" s="161"/>
      <c r="IW83" s="161"/>
      <c r="IX83" s="168"/>
      <c r="IY83" s="169"/>
      <c r="IZ83" s="170"/>
      <c r="JA83" s="167"/>
      <c r="JB83" s="43"/>
      <c r="JC83" s="208"/>
      <c r="JD83" s="157"/>
      <c r="JE83" s="157"/>
      <c r="JF83" s="161"/>
      <c r="JG83" s="161"/>
      <c r="JH83" s="168"/>
      <c r="JI83" s="169"/>
      <c r="JJ83" s="170"/>
      <c r="JK83" s="167"/>
      <c r="JL83" s="43"/>
      <c r="JM83" s="208"/>
      <c r="JN83" s="157"/>
      <c r="JO83" s="157"/>
      <c r="JP83" s="161"/>
      <c r="JQ83" s="161"/>
      <c r="JR83" s="168"/>
      <c r="JS83" s="169"/>
      <c r="JT83" s="170"/>
      <c r="JU83" s="167"/>
      <c r="JV83" s="43"/>
      <c r="JW83" s="208"/>
      <c r="JX83" s="157"/>
      <c r="JY83" s="157"/>
      <c r="JZ83" s="161"/>
      <c r="KA83" s="161"/>
      <c r="KB83" s="168"/>
      <c r="KC83" s="169"/>
      <c r="KD83" s="170"/>
      <c r="KE83" s="167"/>
      <c r="KF83" s="43"/>
      <c r="KG83" s="208"/>
      <c r="KH83" s="157"/>
      <c r="KI83" s="157"/>
      <c r="KJ83" s="161"/>
      <c r="KK83" s="161"/>
      <c r="KL83" s="168"/>
      <c r="KM83" s="169"/>
      <c r="KN83" s="170"/>
      <c r="KO83" s="167"/>
      <c r="KP83" s="43"/>
      <c r="KQ83" s="208"/>
      <c r="KR83" s="157"/>
      <c r="KS83" s="157"/>
      <c r="KT83" s="161"/>
      <c r="KU83" s="161"/>
      <c r="KV83" s="168"/>
      <c r="KW83" s="169"/>
      <c r="KX83" s="170"/>
      <c r="KY83" s="167"/>
      <c r="KZ83" s="43"/>
      <c r="LA83" s="208"/>
      <c r="LB83" s="157"/>
      <c r="LC83" s="157"/>
      <c r="LD83" s="161"/>
      <c r="LE83" s="161"/>
      <c r="LF83" s="168"/>
      <c r="LG83" s="169"/>
      <c r="LH83" s="170"/>
      <c r="LI83" s="167"/>
      <c r="LJ83" s="43"/>
      <c r="LK83" s="208"/>
      <c r="LL83" s="157"/>
      <c r="LM83" s="157"/>
      <c r="LN83" s="161"/>
      <c r="LO83" s="161"/>
      <c r="LP83" s="168"/>
      <c r="LQ83" s="169"/>
      <c r="LR83" s="170"/>
      <c r="LS83" s="167"/>
      <c r="LT83" s="43"/>
      <c r="LU83" s="208"/>
      <c r="LV83" s="157"/>
      <c r="LW83" s="157"/>
      <c r="LX83" s="161"/>
      <c r="LY83" s="161"/>
      <c r="LZ83" s="168"/>
      <c r="MA83" s="169"/>
      <c r="MB83" s="170"/>
      <c r="MC83" s="167"/>
      <c r="MD83" s="43"/>
      <c r="ME83" s="208"/>
      <c r="MF83" s="157"/>
      <c r="MG83" s="157"/>
      <c r="MH83" s="161"/>
      <c r="MI83" s="161"/>
      <c r="MJ83" s="168"/>
      <c r="MK83" s="169"/>
      <c r="ML83" s="170"/>
      <c r="MM83" s="167"/>
      <c r="MN83" s="43"/>
      <c r="MO83" s="208"/>
      <c r="MP83" s="157"/>
      <c r="MQ83" s="157"/>
      <c r="MR83" s="161"/>
      <c r="MS83" s="161"/>
      <c r="MT83" s="168"/>
      <c r="MU83" s="169"/>
      <c r="MV83" s="170"/>
      <c r="MW83" s="167"/>
      <c r="MX83" s="43"/>
      <c r="MY83" s="208"/>
      <c r="MZ83" s="157"/>
      <c r="NA83" s="157"/>
      <c r="NB83" s="161"/>
      <c r="NC83" s="161"/>
      <c r="ND83" s="168"/>
      <c r="NE83" s="169"/>
      <c r="NF83" s="170"/>
      <c r="NG83" s="167"/>
      <c r="NH83" s="43"/>
      <c r="NI83" s="208"/>
      <c r="NJ83" s="157"/>
      <c r="NK83" s="157"/>
      <c r="NL83" s="161"/>
      <c r="NM83" s="161"/>
      <c r="NN83" s="168"/>
      <c r="NO83" s="169"/>
      <c r="NP83" s="170"/>
      <c r="NQ83" s="167"/>
      <c r="NR83" s="43"/>
      <c r="NS83" s="208"/>
      <c r="NT83" s="157"/>
      <c r="NU83" s="157"/>
      <c r="NV83" s="161"/>
      <c r="NW83" s="161"/>
      <c r="NX83" s="168"/>
      <c r="NY83" s="169"/>
      <c r="NZ83" s="170"/>
      <c r="OA83" s="167"/>
      <c r="OB83" s="43"/>
      <c r="OC83" s="208"/>
      <c r="OD83" s="157"/>
      <c r="OE83" s="157"/>
      <c r="OF83" s="161"/>
      <c r="OG83" s="161"/>
      <c r="OH83" s="168"/>
      <c r="OI83" s="169"/>
      <c r="OJ83" s="170"/>
      <c r="OK83" s="167"/>
      <c r="OL83" s="43"/>
      <c r="OM83" s="208"/>
      <c r="ON83" s="157"/>
      <c r="OO83" s="157"/>
      <c r="OP83" s="161"/>
      <c r="OQ83" s="161"/>
      <c r="OR83" s="168"/>
      <c r="OS83" s="169"/>
      <c r="OT83" s="170"/>
      <c r="OU83" s="167"/>
      <c r="OV83" s="43"/>
      <c r="OW83" s="208"/>
      <c r="OX83" s="157"/>
      <c r="OY83" s="157"/>
      <c r="OZ83" s="161"/>
      <c r="PA83" s="161"/>
      <c r="PB83" s="168"/>
      <c r="PC83" s="169"/>
      <c r="PD83" s="170"/>
      <c r="PE83" s="167"/>
      <c r="PF83" s="43"/>
      <c r="PG83" s="208"/>
      <c r="PH83" s="157"/>
      <c r="PI83" s="157"/>
      <c r="PJ83" s="161"/>
      <c r="PK83" s="161"/>
      <c r="PL83" s="168"/>
      <c r="PM83" s="169"/>
      <c r="PN83" s="170"/>
      <c r="PO83" s="167"/>
      <c r="PP83" s="43"/>
      <c r="PQ83" s="208"/>
      <c r="PR83" s="157"/>
      <c r="PS83" s="157"/>
      <c r="PT83" s="161"/>
      <c r="PU83" s="161"/>
      <c r="PV83" s="168"/>
      <c r="PW83" s="169"/>
      <c r="PX83" s="170"/>
      <c r="PY83" s="167"/>
      <c r="PZ83" s="43"/>
      <c r="QA83" s="208"/>
      <c r="QB83" s="157"/>
      <c r="QC83" s="157"/>
      <c r="QD83" s="161"/>
      <c r="QE83" s="161"/>
      <c r="QF83" s="168"/>
      <c r="QG83" s="169"/>
      <c r="QH83" s="170"/>
      <c r="QI83" s="167"/>
      <c r="QJ83" s="43"/>
      <c r="QK83" s="208"/>
      <c r="QL83" s="157"/>
      <c r="QM83" s="157"/>
      <c r="QN83" s="161"/>
      <c r="QO83" s="161"/>
      <c r="QP83" s="168"/>
      <c r="QQ83" s="169"/>
      <c r="QR83" s="170"/>
      <c r="QS83" s="167"/>
      <c r="QT83" s="43"/>
      <c r="QU83" s="208"/>
      <c r="QV83" s="157"/>
      <c r="QW83" s="157"/>
      <c r="QX83" s="161"/>
      <c r="QY83" s="161"/>
      <c r="QZ83" s="168"/>
      <c r="RA83" s="169"/>
      <c r="RB83" s="170"/>
      <c r="RC83" s="167"/>
      <c r="RD83" s="43"/>
      <c r="RE83" s="208"/>
      <c r="RF83" s="157"/>
      <c r="RG83" s="157"/>
      <c r="RH83" s="161"/>
      <c r="RI83" s="161"/>
      <c r="RJ83" s="168"/>
      <c r="RK83" s="169"/>
      <c r="RL83" s="170"/>
      <c r="RM83" s="167"/>
      <c r="RN83" s="43"/>
      <c r="RO83" s="208"/>
      <c r="RP83" s="157"/>
      <c r="RQ83" s="157"/>
      <c r="RR83" s="161"/>
      <c r="RS83" s="161"/>
      <c r="RT83" s="168"/>
      <c r="RU83" s="169"/>
      <c r="RV83" s="170"/>
      <c r="RW83" s="167"/>
      <c r="RX83" s="43"/>
      <c r="RY83" s="208"/>
      <c r="RZ83" s="157"/>
      <c r="SA83" s="157"/>
      <c r="SB83" s="161"/>
      <c r="SC83" s="161"/>
      <c r="SD83" s="168"/>
      <c r="SE83" s="169"/>
      <c r="SF83" s="170"/>
      <c r="SG83" s="167"/>
      <c r="SH83" s="43"/>
      <c r="SI83" s="208"/>
      <c r="SJ83" s="157"/>
      <c r="SK83" s="157"/>
      <c r="SL83" s="161"/>
      <c r="SM83" s="161"/>
      <c r="SN83" s="168"/>
      <c r="SO83" s="169"/>
      <c r="SP83" s="170"/>
      <c r="SQ83" s="167"/>
      <c r="SR83" s="43"/>
      <c r="SS83" s="208"/>
      <c r="ST83" s="157"/>
      <c r="SU83" s="157"/>
      <c r="SV83" s="161"/>
      <c r="SW83" s="161"/>
      <c r="SX83" s="168"/>
      <c r="SY83" s="169"/>
      <c r="SZ83" s="170"/>
      <c r="TA83" s="167"/>
      <c r="TB83" s="43"/>
      <c r="TC83" s="208"/>
      <c r="TD83" s="157"/>
      <c r="TE83" s="157"/>
      <c r="TF83" s="161"/>
      <c r="TG83" s="161"/>
      <c r="TH83" s="168"/>
      <c r="TI83" s="169"/>
      <c r="TJ83" s="170"/>
      <c r="TK83" s="167"/>
      <c r="TL83" s="43"/>
      <c r="TM83" s="208"/>
      <c r="TN83" s="157"/>
      <c r="TO83" s="157"/>
      <c r="TP83" s="161"/>
      <c r="TQ83" s="161"/>
      <c r="TR83" s="168"/>
      <c r="TS83" s="169"/>
      <c r="TT83" s="170"/>
      <c r="TU83" s="167"/>
      <c r="TV83" s="43"/>
      <c r="TW83" s="208"/>
      <c r="TX83" s="157"/>
      <c r="TY83" s="157"/>
      <c r="TZ83" s="161"/>
      <c r="UA83" s="161"/>
      <c r="UB83" s="168"/>
      <c r="UC83" s="169"/>
      <c r="UD83" s="170"/>
      <c r="UE83" s="167"/>
      <c r="UF83" s="43"/>
      <c r="UG83" s="208"/>
      <c r="UH83" s="157"/>
      <c r="UI83" s="157"/>
      <c r="UJ83" s="161"/>
      <c r="UK83" s="161"/>
      <c r="UL83" s="168"/>
      <c r="UM83" s="169"/>
      <c r="UN83" s="170"/>
      <c r="UO83" s="167"/>
      <c r="UP83" s="43"/>
      <c r="UQ83" s="208"/>
      <c r="UR83" s="157"/>
      <c r="US83" s="157"/>
      <c r="UT83" s="161"/>
      <c r="UU83" s="161"/>
      <c r="UV83" s="168"/>
      <c r="UW83" s="169"/>
      <c r="UX83" s="170"/>
      <c r="UY83" s="167"/>
      <c r="UZ83" s="43"/>
      <c r="VA83" s="208"/>
      <c r="VB83" s="157"/>
      <c r="VC83" s="157"/>
      <c r="VD83" s="161"/>
      <c r="VE83" s="161"/>
      <c r="VF83" s="168"/>
      <c r="VG83" s="169"/>
      <c r="VH83" s="170"/>
      <c r="VI83" s="167"/>
      <c r="VJ83" s="43"/>
      <c r="VK83" s="208"/>
      <c r="VL83" s="157"/>
      <c r="VM83" s="157"/>
      <c r="VN83" s="161"/>
      <c r="VO83" s="161"/>
      <c r="VP83" s="168"/>
      <c r="VQ83" s="169"/>
      <c r="VR83" s="170"/>
      <c r="VS83" s="167"/>
      <c r="VT83" s="43"/>
      <c r="VU83" s="208"/>
      <c r="VV83" s="157"/>
      <c r="VW83" s="157"/>
      <c r="VX83" s="161"/>
      <c r="VY83" s="161"/>
      <c r="VZ83" s="168"/>
      <c r="WA83" s="169"/>
      <c r="WB83" s="170"/>
      <c r="WC83" s="167"/>
      <c r="WD83" s="43"/>
      <c r="WE83" s="208"/>
      <c r="WF83" s="157"/>
      <c r="WG83" s="157"/>
      <c r="WH83" s="161"/>
      <c r="WI83" s="161"/>
      <c r="WJ83" s="168"/>
      <c r="WK83" s="169"/>
      <c r="WL83" s="170"/>
      <c r="WM83" s="167"/>
      <c r="WN83" s="43"/>
      <c r="WO83" s="208"/>
      <c r="WP83" s="157"/>
      <c r="WQ83" s="157"/>
      <c r="WR83" s="161"/>
      <c r="WS83" s="161"/>
      <c r="WT83" s="168"/>
      <c r="WU83" s="169"/>
      <c r="WV83" s="170"/>
      <c r="WW83" s="167"/>
      <c r="WX83" s="43"/>
      <c r="WY83" s="208"/>
      <c r="WZ83" s="157"/>
      <c r="XA83" s="157"/>
      <c r="XB83" s="161"/>
      <c r="XC83" s="161"/>
      <c r="XD83" s="168"/>
      <c r="XE83" s="169"/>
      <c r="XF83" s="170"/>
      <c r="XG83" s="167"/>
      <c r="XH83" s="43"/>
      <c r="XI83" s="208"/>
      <c r="XJ83" s="157"/>
      <c r="XK83" s="157"/>
      <c r="XL83" s="161"/>
      <c r="XM83" s="161"/>
      <c r="XN83" s="168"/>
      <c r="XO83" s="169"/>
      <c r="XP83" s="170"/>
      <c r="XQ83" s="167"/>
      <c r="XR83" s="43"/>
      <c r="XS83" s="208"/>
      <c r="XT83" s="157"/>
      <c r="XU83" s="157"/>
      <c r="XV83" s="161"/>
      <c r="XW83" s="161"/>
      <c r="XX83" s="168"/>
      <c r="XY83" s="169"/>
      <c r="XZ83" s="170"/>
      <c r="YA83" s="167"/>
      <c r="YB83" s="43"/>
      <c r="YC83" s="208"/>
      <c r="YD83" s="157"/>
      <c r="YE83" s="157"/>
      <c r="YF83" s="161"/>
      <c r="YG83" s="161"/>
      <c r="YH83" s="168"/>
      <c r="YI83" s="169"/>
      <c r="YJ83" s="170"/>
      <c r="YK83" s="167"/>
      <c r="YL83" s="43"/>
      <c r="YM83" s="208"/>
      <c r="YN83" s="157"/>
      <c r="YO83" s="157"/>
      <c r="YP83" s="161"/>
      <c r="YQ83" s="161"/>
      <c r="YR83" s="168"/>
      <c r="YS83" s="169"/>
      <c r="YT83" s="170"/>
      <c r="YU83" s="167"/>
      <c r="YV83" s="43"/>
      <c r="YW83" s="208"/>
      <c r="YX83" s="157"/>
      <c r="YY83" s="157"/>
      <c r="YZ83" s="161"/>
      <c r="ZA83" s="161"/>
      <c r="ZB83" s="168"/>
      <c r="ZC83" s="169"/>
      <c r="ZD83" s="170"/>
      <c r="ZE83" s="167"/>
      <c r="ZF83" s="43"/>
      <c r="ZG83" s="208"/>
      <c r="ZH83" s="157"/>
      <c r="ZI83" s="157"/>
      <c r="ZJ83" s="161"/>
      <c r="ZK83" s="161"/>
      <c r="ZL83" s="168"/>
      <c r="ZM83" s="169"/>
      <c r="ZN83" s="170"/>
      <c r="ZO83" s="167"/>
      <c r="ZP83" s="43"/>
      <c r="ZQ83" s="208"/>
      <c r="ZR83" s="157"/>
      <c r="ZS83" s="157"/>
      <c r="ZT83" s="161"/>
      <c r="ZU83" s="161"/>
      <c r="ZV83" s="168"/>
      <c r="ZW83" s="169"/>
      <c r="ZX83" s="170"/>
      <c r="ZY83" s="167"/>
      <c r="ZZ83" s="43"/>
      <c r="AAA83" s="208"/>
      <c r="AAB83" s="157"/>
      <c r="AAC83" s="157"/>
      <c r="AAD83" s="161"/>
      <c r="AAE83" s="161"/>
      <c r="AAF83" s="168"/>
      <c r="AAG83" s="169"/>
      <c r="AAH83" s="170"/>
      <c r="AAI83" s="167"/>
      <c r="AAJ83" s="43"/>
      <c r="AAK83" s="208"/>
      <c r="AAL83" s="157"/>
      <c r="AAM83" s="157"/>
      <c r="AAN83" s="161"/>
      <c r="AAO83" s="161"/>
      <c r="AAP83" s="168"/>
      <c r="AAQ83" s="169"/>
      <c r="AAR83" s="170"/>
      <c r="AAS83" s="167"/>
      <c r="AAT83" s="43"/>
      <c r="AAU83" s="208"/>
      <c r="AAV83" s="157"/>
      <c r="AAW83" s="157"/>
      <c r="AAX83" s="161"/>
      <c r="AAY83" s="161"/>
      <c r="AAZ83" s="168"/>
      <c r="ABA83" s="169"/>
      <c r="ABB83" s="170"/>
      <c r="ABC83" s="167"/>
      <c r="ABD83" s="43"/>
      <c r="ABE83" s="208"/>
      <c r="ABF83" s="157"/>
      <c r="ABG83" s="157"/>
      <c r="ABH83" s="161"/>
      <c r="ABI83" s="161"/>
      <c r="ABJ83" s="168"/>
      <c r="ABK83" s="169"/>
      <c r="ABL83" s="170"/>
      <c r="ABM83" s="167"/>
      <c r="ABN83" s="43"/>
      <c r="ABO83" s="208"/>
      <c r="ABP83" s="157"/>
      <c r="ABQ83" s="157"/>
      <c r="ABR83" s="161"/>
      <c r="ABS83" s="161"/>
      <c r="ABT83" s="168"/>
      <c r="ABU83" s="169"/>
      <c r="ABV83" s="170"/>
      <c r="ABW83" s="167"/>
      <c r="ABX83" s="43"/>
      <c r="ABY83" s="208"/>
      <c r="ABZ83" s="157"/>
      <c r="ACA83" s="157"/>
      <c r="ACB83" s="161"/>
      <c r="ACC83" s="161"/>
      <c r="ACD83" s="168"/>
      <c r="ACE83" s="169"/>
      <c r="ACF83" s="170"/>
      <c r="ACG83" s="167"/>
      <c r="ACH83" s="43"/>
      <c r="ACI83" s="208"/>
      <c r="ACJ83" s="157"/>
      <c r="ACK83" s="157"/>
      <c r="ACL83" s="161"/>
      <c r="ACM83" s="161"/>
      <c r="ACN83" s="168"/>
      <c r="ACO83" s="169"/>
      <c r="ACP83" s="170"/>
      <c r="ACQ83" s="167"/>
      <c r="ACR83" s="43"/>
      <c r="ACS83" s="208"/>
      <c r="ACT83" s="157"/>
      <c r="ACU83" s="157"/>
      <c r="ACV83" s="161"/>
      <c r="ACW83" s="161"/>
      <c r="ACX83" s="168"/>
      <c r="ACY83" s="169"/>
      <c r="ACZ83" s="170"/>
      <c r="ADA83" s="167"/>
      <c r="ADB83" s="43"/>
      <c r="ADC83" s="208"/>
      <c r="ADD83" s="157"/>
      <c r="ADE83" s="157"/>
      <c r="ADF83" s="161"/>
      <c r="ADG83" s="161"/>
      <c r="ADH83" s="168"/>
      <c r="ADI83" s="169"/>
      <c r="ADJ83" s="170"/>
      <c r="ADK83" s="167"/>
      <c r="ADL83" s="43"/>
      <c r="ADM83" s="208"/>
      <c r="ADN83" s="157"/>
      <c r="ADO83" s="157"/>
      <c r="ADP83" s="161"/>
      <c r="ADQ83" s="161"/>
      <c r="ADR83" s="168"/>
      <c r="ADS83" s="169"/>
      <c r="ADT83" s="170"/>
      <c r="ADU83" s="167"/>
      <c r="ADV83" s="43"/>
      <c r="ADW83" s="208"/>
      <c r="ADX83" s="157"/>
      <c r="ADY83" s="157"/>
      <c r="ADZ83" s="161"/>
      <c r="AEA83" s="161"/>
      <c r="AEB83" s="168"/>
      <c r="AEC83" s="169"/>
      <c r="AED83" s="170"/>
      <c r="AEE83" s="167"/>
      <c r="AEF83" s="43"/>
      <c r="AEG83" s="208"/>
      <c r="AEH83" s="157"/>
      <c r="AEI83" s="157"/>
      <c r="AEJ83" s="161"/>
      <c r="AEK83" s="161"/>
      <c r="AEL83" s="168"/>
      <c r="AEM83" s="169"/>
      <c r="AEN83" s="170"/>
      <c r="AEO83" s="167"/>
      <c r="AEP83" s="43"/>
      <c r="AEQ83" s="208"/>
      <c r="AER83" s="157"/>
      <c r="AES83" s="157"/>
      <c r="AET83" s="161"/>
      <c r="AEU83" s="161"/>
      <c r="AEV83" s="168"/>
      <c r="AEW83" s="169"/>
      <c r="AEX83" s="170"/>
      <c r="AEY83" s="167"/>
      <c r="AEZ83" s="43"/>
      <c r="AFA83" s="208"/>
      <c r="AFB83" s="157"/>
      <c r="AFC83" s="157"/>
      <c r="AFD83" s="161"/>
      <c r="AFE83" s="161"/>
      <c r="AFF83" s="168"/>
      <c r="AFG83" s="169"/>
      <c r="AFH83" s="170"/>
      <c r="AFI83" s="167"/>
      <c r="AFJ83" s="43"/>
      <c r="AFK83" s="208"/>
      <c r="AFL83" s="157"/>
      <c r="AFM83" s="157"/>
      <c r="AFN83" s="161"/>
      <c r="AFO83" s="161"/>
      <c r="AFP83" s="168"/>
      <c r="AFQ83" s="169"/>
      <c r="AFR83" s="170"/>
      <c r="AFS83" s="167"/>
      <c r="AFT83" s="43"/>
      <c r="AFU83" s="208"/>
      <c r="AFV83" s="157"/>
      <c r="AFW83" s="157"/>
      <c r="AFX83" s="161"/>
      <c r="AFY83" s="161"/>
      <c r="AFZ83" s="168"/>
      <c r="AGA83" s="169"/>
      <c r="AGB83" s="170"/>
      <c r="AGC83" s="167"/>
      <c r="AGD83" s="43"/>
      <c r="AGE83" s="208"/>
      <c r="AGF83" s="157"/>
      <c r="AGG83" s="157"/>
      <c r="AGH83" s="161"/>
      <c r="AGI83" s="161"/>
      <c r="AGJ83" s="168"/>
      <c r="AGK83" s="169"/>
      <c r="AGL83" s="170"/>
      <c r="AGM83" s="167"/>
      <c r="AGN83" s="43"/>
      <c r="AGO83" s="208"/>
      <c r="AGP83" s="157"/>
      <c r="AGQ83" s="157"/>
      <c r="AGR83" s="161"/>
      <c r="AGS83" s="161"/>
      <c r="AGT83" s="168"/>
      <c r="AGU83" s="169"/>
      <c r="AGV83" s="170"/>
      <c r="AGW83" s="167"/>
      <c r="AGX83" s="43"/>
      <c r="AGY83" s="208"/>
      <c r="AGZ83" s="157"/>
      <c r="AHA83" s="157"/>
      <c r="AHB83" s="161"/>
      <c r="AHC83" s="161"/>
      <c r="AHD83" s="168"/>
      <c r="AHE83" s="169"/>
      <c r="AHF83" s="170"/>
      <c r="AHG83" s="167"/>
      <c r="AHH83" s="43"/>
      <c r="AHI83" s="208"/>
      <c r="AHJ83" s="157"/>
      <c r="AHK83" s="157"/>
      <c r="AHL83" s="161"/>
      <c r="AHM83" s="161"/>
      <c r="AHN83" s="168"/>
      <c r="AHO83" s="169"/>
      <c r="AHP83" s="170"/>
      <c r="AHQ83" s="167"/>
      <c r="AHR83" s="43"/>
      <c r="AHS83" s="208"/>
      <c r="AHT83" s="157"/>
      <c r="AHU83" s="157"/>
      <c r="AHV83" s="161"/>
      <c r="AHW83" s="161"/>
      <c r="AHX83" s="168"/>
      <c r="AHY83" s="169"/>
      <c r="AHZ83" s="170"/>
      <c r="AIA83" s="167"/>
      <c r="AIB83" s="43"/>
      <c r="AIC83" s="208"/>
      <c r="AID83" s="157"/>
      <c r="AIE83" s="157"/>
      <c r="AIF83" s="161"/>
      <c r="AIG83" s="161"/>
      <c r="AIH83" s="168"/>
      <c r="AII83" s="169"/>
      <c r="AIJ83" s="170"/>
      <c r="AIK83" s="167"/>
      <c r="AIL83" s="43"/>
      <c r="AIM83" s="208"/>
      <c r="AIN83" s="157"/>
      <c r="AIO83" s="157"/>
      <c r="AIP83" s="161"/>
      <c r="AIQ83" s="161"/>
      <c r="AIR83" s="168"/>
      <c r="AIS83" s="169"/>
      <c r="AIT83" s="170"/>
      <c r="AIU83" s="167"/>
      <c r="AIV83" s="43"/>
      <c r="AIW83" s="208"/>
      <c r="AIX83" s="157"/>
      <c r="AIY83" s="157"/>
      <c r="AIZ83" s="161"/>
      <c r="AJA83" s="161"/>
      <c r="AJB83" s="168"/>
      <c r="AJC83" s="169"/>
      <c r="AJD83" s="170"/>
      <c r="AJE83" s="167"/>
      <c r="AJF83" s="43"/>
      <c r="AJG83" s="208"/>
      <c r="AJH83" s="157"/>
      <c r="AJI83" s="157"/>
      <c r="AJJ83" s="161"/>
      <c r="AJK83" s="161"/>
      <c r="AJL83" s="168"/>
      <c r="AJM83" s="169"/>
      <c r="AJN83" s="170"/>
      <c r="AJO83" s="167"/>
      <c r="AJP83" s="43"/>
      <c r="AJQ83" s="208"/>
      <c r="AJR83" s="157"/>
      <c r="AJS83" s="157"/>
      <c r="AJT83" s="161"/>
      <c r="AJU83" s="161"/>
      <c r="AJV83" s="168"/>
      <c r="AJW83" s="169"/>
      <c r="AJX83" s="170"/>
      <c r="AJY83" s="167"/>
      <c r="AJZ83" s="43"/>
      <c r="AKA83" s="208"/>
      <c r="AKB83" s="157"/>
      <c r="AKC83" s="157"/>
      <c r="AKD83" s="161"/>
      <c r="AKE83" s="161"/>
      <c r="AKF83" s="168"/>
      <c r="AKG83" s="169"/>
      <c r="AKH83" s="170"/>
      <c r="AKI83" s="167"/>
      <c r="AKJ83" s="43"/>
      <c r="AKK83" s="208"/>
      <c r="AKL83" s="157"/>
      <c r="AKM83" s="157"/>
      <c r="AKN83" s="161"/>
      <c r="AKO83" s="161"/>
      <c r="AKP83" s="168"/>
      <c r="AKQ83" s="169"/>
      <c r="AKR83" s="170"/>
      <c r="AKS83" s="167"/>
      <c r="AKT83" s="43"/>
      <c r="AKU83" s="208"/>
      <c r="AKV83" s="157"/>
      <c r="AKW83" s="157"/>
      <c r="AKX83" s="161"/>
      <c r="AKY83" s="161"/>
      <c r="AKZ83" s="168"/>
      <c r="ALA83" s="169"/>
      <c r="ALB83" s="170"/>
      <c r="ALC83" s="167"/>
      <c r="ALD83" s="43"/>
      <c r="ALE83" s="208"/>
      <c r="ALF83" s="157"/>
      <c r="ALG83" s="157"/>
      <c r="ALH83" s="161"/>
      <c r="ALI83" s="161"/>
      <c r="ALJ83" s="168"/>
      <c r="ALK83" s="169"/>
      <c r="ALL83" s="170"/>
      <c r="ALM83" s="167"/>
      <c r="ALN83" s="43"/>
      <c r="ALO83" s="208"/>
      <c r="ALP83" s="157"/>
      <c r="ALQ83" s="157"/>
      <c r="ALR83" s="161"/>
      <c r="ALS83" s="161"/>
      <c r="ALT83" s="168"/>
      <c r="ALU83" s="169"/>
      <c r="ALV83" s="170"/>
      <c r="ALW83" s="167"/>
      <c r="ALX83" s="43"/>
      <c r="ALY83" s="208"/>
      <c r="ALZ83" s="157"/>
      <c r="AMA83" s="157"/>
      <c r="AMB83" s="161"/>
      <c r="AMC83" s="161"/>
      <c r="AMD83" s="168"/>
      <c r="AME83" s="169"/>
      <c r="AMF83" s="170"/>
      <c r="AMG83" s="167"/>
      <c r="AMH83" s="43"/>
      <c r="AMI83" s="208"/>
      <c r="AMJ83" s="157"/>
      <c r="AMK83" s="157"/>
      <c r="AML83" s="161"/>
      <c r="AMM83" s="161"/>
      <c r="AMN83" s="168"/>
      <c r="AMO83" s="169"/>
      <c r="AMP83" s="170"/>
      <c r="AMQ83" s="167"/>
      <c r="AMR83" s="43"/>
      <c r="AMS83" s="208"/>
      <c r="AMT83" s="157"/>
      <c r="AMU83" s="157"/>
      <c r="AMV83" s="161"/>
      <c r="AMW83" s="161"/>
      <c r="AMX83" s="168"/>
      <c r="AMY83" s="169"/>
      <c r="AMZ83" s="170"/>
      <c r="ANA83" s="167"/>
      <c r="ANB83" s="43"/>
      <c r="ANC83" s="208"/>
      <c r="AND83" s="157"/>
      <c r="ANE83" s="157"/>
      <c r="ANF83" s="161"/>
      <c r="ANG83" s="161"/>
      <c r="ANH83" s="168"/>
      <c r="ANI83" s="169"/>
      <c r="ANJ83" s="170"/>
      <c r="ANK83" s="167"/>
      <c r="ANL83" s="43"/>
      <c r="ANM83" s="208"/>
      <c r="ANN83" s="157"/>
      <c r="ANO83" s="157"/>
      <c r="ANP83" s="161"/>
      <c r="ANQ83" s="161"/>
      <c r="ANR83" s="168"/>
      <c r="ANS83" s="169"/>
      <c r="ANT83" s="170"/>
      <c r="ANU83" s="167"/>
      <c r="ANV83" s="43"/>
      <c r="ANW83" s="208"/>
      <c r="ANX83" s="157"/>
      <c r="ANY83" s="157"/>
      <c r="ANZ83" s="161"/>
      <c r="AOA83" s="161"/>
      <c r="AOB83" s="168"/>
      <c r="AOC83" s="169"/>
      <c r="AOD83" s="170"/>
      <c r="AOE83" s="167"/>
      <c r="AOF83" s="43"/>
      <c r="AOG83" s="208"/>
      <c r="AOH83" s="157"/>
      <c r="AOI83" s="157"/>
      <c r="AOJ83" s="161"/>
      <c r="AOK83" s="161"/>
      <c r="AOL83" s="168"/>
      <c r="AOM83" s="169"/>
      <c r="AON83" s="170"/>
      <c r="AOO83" s="167"/>
      <c r="AOP83" s="43"/>
      <c r="AOQ83" s="208"/>
      <c r="AOR83" s="157"/>
      <c r="AOS83" s="157"/>
      <c r="AOT83" s="161"/>
      <c r="AOU83" s="161"/>
      <c r="AOV83" s="168"/>
      <c r="AOW83" s="169"/>
      <c r="AOX83" s="170"/>
      <c r="AOY83" s="167"/>
      <c r="AOZ83" s="43"/>
      <c r="APA83" s="208"/>
      <c r="APB83" s="157"/>
      <c r="APC83" s="157"/>
      <c r="APD83" s="161"/>
      <c r="APE83" s="161"/>
      <c r="APF83" s="168"/>
      <c r="APG83" s="169"/>
      <c r="APH83" s="170"/>
      <c r="API83" s="167"/>
      <c r="APJ83" s="43"/>
      <c r="APK83" s="208"/>
      <c r="APL83" s="157"/>
      <c r="APM83" s="157"/>
      <c r="APN83" s="161"/>
      <c r="APO83" s="161"/>
      <c r="APP83" s="168"/>
      <c r="APQ83" s="169"/>
      <c r="APR83" s="170"/>
      <c r="APS83" s="167"/>
      <c r="APT83" s="43"/>
      <c r="APU83" s="208"/>
      <c r="APV83" s="157"/>
      <c r="APW83" s="157"/>
      <c r="APX83" s="161"/>
      <c r="APY83" s="161"/>
      <c r="APZ83" s="168"/>
      <c r="AQA83" s="169"/>
      <c r="AQB83" s="170"/>
      <c r="AQC83" s="167"/>
      <c r="AQD83" s="43"/>
      <c r="AQE83" s="208"/>
      <c r="AQF83" s="157"/>
      <c r="AQG83" s="157"/>
      <c r="AQH83" s="161"/>
      <c r="AQI83" s="161"/>
      <c r="AQJ83" s="168"/>
      <c r="AQK83" s="169"/>
      <c r="AQL83" s="170"/>
      <c r="AQM83" s="167"/>
      <c r="AQN83" s="43"/>
      <c r="AQO83" s="208"/>
      <c r="AQP83" s="157"/>
      <c r="AQQ83" s="157"/>
      <c r="AQR83" s="161"/>
      <c r="AQS83" s="161"/>
      <c r="AQT83" s="168"/>
      <c r="AQU83" s="169"/>
      <c r="AQV83" s="170"/>
      <c r="AQW83" s="167"/>
      <c r="AQX83" s="43"/>
      <c r="AQY83" s="208"/>
      <c r="AQZ83" s="157"/>
      <c r="ARA83" s="157"/>
      <c r="ARB83" s="161"/>
      <c r="ARC83" s="161"/>
      <c r="ARD83" s="168"/>
      <c r="ARE83" s="169"/>
      <c r="ARF83" s="170"/>
      <c r="ARG83" s="167"/>
      <c r="ARH83" s="43"/>
      <c r="ARI83" s="208"/>
      <c r="ARJ83" s="157"/>
      <c r="ARK83" s="157"/>
      <c r="ARL83" s="161"/>
      <c r="ARM83" s="161"/>
      <c r="ARN83" s="168"/>
      <c r="ARO83" s="169"/>
      <c r="ARP83" s="170"/>
      <c r="ARQ83" s="167"/>
      <c r="ARR83" s="43"/>
      <c r="ARS83" s="208"/>
      <c r="ART83" s="157"/>
      <c r="ARU83" s="157"/>
      <c r="ARV83" s="161"/>
      <c r="ARW83" s="161"/>
      <c r="ARX83" s="168"/>
      <c r="ARY83" s="169"/>
      <c r="ARZ83" s="170"/>
      <c r="ASA83" s="167"/>
      <c r="ASB83" s="43"/>
      <c r="ASC83" s="208"/>
      <c r="ASD83" s="157"/>
      <c r="ASE83" s="157"/>
      <c r="ASF83" s="161"/>
      <c r="ASG83" s="161"/>
      <c r="ASH83" s="168"/>
      <c r="ASI83" s="169"/>
      <c r="ASJ83" s="170"/>
      <c r="ASK83" s="167"/>
      <c r="ASL83" s="43"/>
      <c r="ASM83" s="208"/>
      <c r="ASN83" s="157"/>
      <c r="ASO83" s="157"/>
      <c r="ASP83" s="161"/>
      <c r="ASQ83" s="161"/>
      <c r="ASR83" s="168"/>
      <c r="ASS83" s="169"/>
      <c r="AST83" s="170"/>
      <c r="ASU83" s="167"/>
      <c r="ASV83" s="43"/>
      <c r="ASW83" s="208"/>
      <c r="ASX83" s="157"/>
      <c r="ASY83" s="157"/>
      <c r="ASZ83" s="161"/>
      <c r="ATA83" s="161"/>
      <c r="ATB83" s="168"/>
      <c r="ATC83" s="169"/>
      <c r="ATD83" s="170"/>
      <c r="ATE83" s="167"/>
      <c r="ATF83" s="43"/>
      <c r="ATG83" s="208"/>
      <c r="ATH83" s="157"/>
      <c r="ATI83" s="157"/>
      <c r="ATJ83" s="161"/>
      <c r="ATK83" s="161"/>
      <c r="ATL83" s="168"/>
      <c r="ATM83" s="169"/>
      <c r="ATN83" s="170"/>
      <c r="ATO83" s="167"/>
      <c r="ATP83" s="43"/>
      <c r="ATQ83" s="208"/>
      <c r="ATR83" s="157"/>
      <c r="ATS83" s="157"/>
      <c r="ATT83" s="161"/>
      <c r="ATU83" s="161"/>
      <c r="ATV83" s="168"/>
      <c r="ATW83" s="169"/>
      <c r="ATX83" s="170"/>
      <c r="ATY83" s="167"/>
      <c r="ATZ83" s="43"/>
      <c r="AUA83" s="208"/>
      <c r="AUB83" s="157"/>
      <c r="AUC83" s="157"/>
      <c r="AUD83" s="161"/>
      <c r="AUE83" s="161"/>
      <c r="AUF83" s="168"/>
      <c r="AUG83" s="169"/>
      <c r="AUH83" s="170"/>
      <c r="AUI83" s="167"/>
      <c r="AUJ83" s="43"/>
      <c r="AUK83" s="208"/>
      <c r="AUL83" s="157"/>
      <c r="AUM83" s="157"/>
      <c r="AUN83" s="161"/>
      <c r="AUO83" s="161"/>
      <c r="AUP83" s="168"/>
      <c r="AUQ83" s="169"/>
      <c r="AUR83" s="170"/>
      <c r="AUS83" s="167"/>
      <c r="AUT83" s="43"/>
      <c r="AUU83" s="208"/>
      <c r="AUV83" s="157"/>
      <c r="AUW83" s="157"/>
      <c r="AUX83" s="161"/>
      <c r="AUY83" s="161"/>
      <c r="AUZ83" s="168"/>
      <c r="AVA83" s="169"/>
      <c r="AVB83" s="170"/>
      <c r="AVC83" s="167"/>
      <c r="AVD83" s="43"/>
      <c r="AVE83" s="208"/>
      <c r="AVF83" s="157"/>
      <c r="AVG83" s="157"/>
      <c r="AVH83" s="161"/>
      <c r="AVI83" s="161"/>
      <c r="AVJ83" s="168"/>
      <c r="AVK83" s="169"/>
      <c r="AVL83" s="170"/>
      <c r="AVM83" s="167"/>
      <c r="AVN83" s="43"/>
      <c r="AVO83" s="208"/>
      <c r="AVP83" s="157"/>
      <c r="AVQ83" s="157"/>
      <c r="AVR83" s="161"/>
      <c r="AVS83" s="161"/>
      <c r="AVT83" s="168"/>
      <c r="AVU83" s="169"/>
      <c r="AVV83" s="170"/>
      <c r="AVW83" s="167"/>
      <c r="AVX83" s="43"/>
      <c r="AVY83" s="208"/>
      <c r="AVZ83" s="157"/>
      <c r="AWA83" s="157"/>
      <c r="AWB83" s="161"/>
      <c r="AWC83" s="161"/>
      <c r="AWD83" s="168"/>
      <c r="AWE83" s="169"/>
      <c r="AWF83" s="170"/>
      <c r="AWG83" s="167"/>
      <c r="AWH83" s="43"/>
      <c r="AWI83" s="208"/>
      <c r="AWJ83" s="157"/>
      <c r="AWK83" s="157"/>
      <c r="AWL83" s="161"/>
      <c r="AWM83" s="161"/>
      <c r="AWN83" s="168"/>
      <c r="AWO83" s="169"/>
      <c r="AWP83" s="170"/>
      <c r="AWQ83" s="167"/>
      <c r="AWR83" s="43"/>
      <c r="AWS83" s="208"/>
      <c r="AWT83" s="157"/>
      <c r="AWU83" s="157"/>
      <c r="AWV83" s="161"/>
      <c r="AWW83" s="161"/>
      <c r="AWX83" s="168"/>
      <c r="AWY83" s="169"/>
      <c r="AWZ83" s="170"/>
      <c r="AXA83" s="167"/>
      <c r="AXB83" s="43"/>
      <c r="AXC83" s="208"/>
      <c r="AXD83" s="157"/>
      <c r="AXE83" s="157"/>
      <c r="AXF83" s="161"/>
      <c r="AXG83" s="161"/>
      <c r="AXH83" s="168"/>
      <c r="AXI83" s="169"/>
      <c r="AXJ83" s="170"/>
      <c r="AXK83" s="167"/>
      <c r="AXL83" s="43"/>
      <c r="AXM83" s="208"/>
      <c r="AXN83" s="157"/>
      <c r="AXO83" s="157"/>
      <c r="AXP83" s="161"/>
      <c r="AXQ83" s="161"/>
      <c r="AXR83" s="168"/>
      <c r="AXS83" s="169"/>
      <c r="AXT83" s="170"/>
      <c r="AXU83" s="167"/>
      <c r="AXV83" s="43"/>
      <c r="AXW83" s="208"/>
      <c r="AXX83" s="157"/>
      <c r="AXY83" s="157"/>
      <c r="AXZ83" s="161"/>
      <c r="AYA83" s="161"/>
      <c r="AYB83" s="168"/>
      <c r="AYC83" s="169"/>
      <c r="AYD83" s="170"/>
      <c r="AYE83" s="167"/>
      <c r="AYF83" s="43"/>
      <c r="AYG83" s="208"/>
      <c r="AYH83" s="157"/>
      <c r="AYI83" s="157"/>
      <c r="AYJ83" s="161"/>
      <c r="AYK83" s="161"/>
      <c r="AYL83" s="168"/>
      <c r="AYM83" s="169"/>
      <c r="AYN83" s="170"/>
      <c r="AYO83" s="167"/>
      <c r="AYP83" s="43"/>
      <c r="AYQ83" s="208"/>
      <c r="AYR83" s="157"/>
      <c r="AYS83" s="157"/>
      <c r="AYT83" s="161"/>
      <c r="AYU83" s="161"/>
      <c r="AYV83" s="168"/>
      <c r="AYW83" s="169"/>
      <c r="AYX83" s="170"/>
      <c r="AYY83" s="167"/>
      <c r="AYZ83" s="43"/>
      <c r="AZA83" s="208"/>
      <c r="AZB83" s="157"/>
      <c r="AZC83" s="157"/>
      <c r="AZD83" s="161"/>
      <c r="AZE83" s="161"/>
      <c r="AZF83" s="168"/>
      <c r="AZG83" s="169"/>
      <c r="AZH83" s="170"/>
      <c r="AZI83" s="167"/>
      <c r="AZJ83" s="43"/>
      <c r="AZK83" s="208"/>
      <c r="AZL83" s="157"/>
      <c r="AZM83" s="157"/>
      <c r="AZN83" s="161"/>
      <c r="AZO83" s="161"/>
      <c r="AZP83" s="168"/>
      <c r="AZQ83" s="169"/>
      <c r="AZR83" s="170"/>
      <c r="AZS83" s="167"/>
      <c r="AZT83" s="43"/>
      <c r="AZU83" s="208"/>
      <c r="AZV83" s="157"/>
      <c r="AZW83" s="157"/>
      <c r="AZX83" s="161"/>
      <c r="AZY83" s="161"/>
      <c r="AZZ83" s="168"/>
      <c r="BAA83" s="169"/>
      <c r="BAB83" s="170"/>
      <c r="BAC83" s="167"/>
      <c r="BAD83" s="43"/>
      <c r="BAE83" s="208"/>
      <c r="BAF83" s="157"/>
      <c r="BAG83" s="157"/>
      <c r="BAH83" s="161"/>
      <c r="BAI83" s="161"/>
      <c r="BAJ83" s="168"/>
      <c r="BAK83" s="169"/>
      <c r="BAL83" s="170"/>
      <c r="BAM83" s="167"/>
      <c r="BAN83" s="43"/>
      <c r="BAO83" s="208"/>
      <c r="BAP83" s="157"/>
      <c r="BAQ83" s="157"/>
      <c r="BAR83" s="161"/>
      <c r="BAS83" s="161"/>
      <c r="BAT83" s="168"/>
      <c r="BAU83" s="169"/>
      <c r="BAV83" s="170"/>
      <c r="BAW83" s="167"/>
      <c r="BAX83" s="43"/>
      <c r="BAY83" s="208"/>
      <c r="BAZ83" s="157"/>
      <c r="BBA83" s="157"/>
      <c r="BBB83" s="161"/>
      <c r="BBC83" s="161"/>
      <c r="BBD83" s="168"/>
      <c r="BBE83" s="169"/>
      <c r="BBF83" s="170"/>
      <c r="BBG83" s="167"/>
      <c r="BBH83" s="43"/>
      <c r="BBI83" s="208"/>
      <c r="BBJ83" s="157"/>
      <c r="BBK83" s="157"/>
      <c r="BBL83" s="161"/>
      <c r="BBM83" s="161"/>
      <c r="BBN83" s="168"/>
      <c r="BBO83" s="169"/>
      <c r="BBP83" s="170"/>
      <c r="BBQ83" s="167"/>
      <c r="BBR83" s="43"/>
      <c r="BBS83" s="208"/>
      <c r="BBT83" s="157"/>
      <c r="BBU83" s="157"/>
      <c r="BBV83" s="161"/>
      <c r="BBW83" s="161"/>
      <c r="BBX83" s="168"/>
      <c r="BBY83" s="169"/>
      <c r="BBZ83" s="170"/>
      <c r="BCA83" s="167"/>
      <c r="BCB83" s="43"/>
      <c r="BCC83" s="208"/>
      <c r="BCD83" s="157"/>
      <c r="BCE83" s="157"/>
      <c r="BCF83" s="161"/>
      <c r="BCG83" s="161"/>
      <c r="BCH83" s="168"/>
      <c r="BCI83" s="169"/>
      <c r="BCJ83" s="170"/>
      <c r="BCK83" s="167"/>
      <c r="BCL83" s="43"/>
      <c r="BCM83" s="208"/>
      <c r="BCN83" s="157"/>
      <c r="BCO83" s="157"/>
      <c r="BCP83" s="161"/>
      <c r="BCQ83" s="161"/>
      <c r="BCR83" s="168"/>
      <c r="BCS83" s="169"/>
      <c r="BCT83" s="170"/>
      <c r="BCU83" s="167"/>
      <c r="BCV83" s="43"/>
      <c r="BCW83" s="208"/>
      <c r="BCX83" s="157"/>
      <c r="BCY83" s="157"/>
      <c r="BCZ83" s="161"/>
      <c r="BDA83" s="161"/>
      <c r="BDB83" s="168"/>
      <c r="BDC83" s="169"/>
      <c r="BDD83" s="170"/>
      <c r="BDE83" s="167"/>
      <c r="BDF83" s="43"/>
      <c r="BDG83" s="208"/>
      <c r="BDH83" s="157"/>
      <c r="BDI83" s="157"/>
      <c r="BDJ83" s="161"/>
      <c r="BDK83" s="161"/>
      <c r="BDL83" s="168"/>
      <c r="BDM83" s="169"/>
      <c r="BDN83" s="170"/>
      <c r="BDO83" s="167"/>
      <c r="BDP83" s="43"/>
      <c r="BDQ83" s="208"/>
      <c r="BDR83" s="157"/>
      <c r="BDS83" s="157"/>
      <c r="BDT83" s="161"/>
      <c r="BDU83" s="161"/>
      <c r="BDV83" s="168"/>
      <c r="BDW83" s="169"/>
      <c r="BDX83" s="170"/>
      <c r="BDY83" s="167"/>
      <c r="BDZ83" s="43"/>
      <c r="BEA83" s="208"/>
      <c r="BEB83" s="157"/>
      <c r="BEC83" s="157"/>
      <c r="BED83" s="161"/>
      <c r="BEE83" s="161"/>
      <c r="BEF83" s="168"/>
      <c r="BEG83" s="169"/>
      <c r="BEH83" s="170"/>
      <c r="BEI83" s="167"/>
      <c r="BEJ83" s="43"/>
      <c r="BEK83" s="208"/>
      <c r="BEL83" s="157"/>
      <c r="BEM83" s="157"/>
      <c r="BEN83" s="161"/>
      <c r="BEO83" s="161"/>
      <c r="BEP83" s="168"/>
      <c r="BEQ83" s="169"/>
      <c r="BER83" s="170"/>
      <c r="BES83" s="167"/>
      <c r="BET83" s="43"/>
      <c r="BEU83" s="208"/>
      <c r="BEV83" s="157"/>
      <c r="BEW83" s="157"/>
      <c r="BEX83" s="161"/>
      <c r="BEY83" s="161"/>
      <c r="BEZ83" s="168"/>
      <c r="BFA83" s="169"/>
      <c r="BFB83" s="170"/>
      <c r="BFC83" s="167"/>
      <c r="BFD83" s="43"/>
      <c r="BFE83" s="208"/>
      <c r="BFF83" s="157"/>
      <c r="BFG83" s="157"/>
      <c r="BFH83" s="161"/>
      <c r="BFI83" s="161"/>
      <c r="BFJ83" s="168"/>
      <c r="BFK83" s="169"/>
      <c r="BFL83" s="170"/>
      <c r="BFM83" s="167"/>
      <c r="BFN83" s="43"/>
      <c r="BFO83" s="208"/>
      <c r="BFP83" s="157"/>
      <c r="BFQ83" s="157"/>
      <c r="BFR83" s="161"/>
      <c r="BFS83" s="161"/>
      <c r="BFT83" s="168"/>
      <c r="BFU83" s="169"/>
      <c r="BFV83" s="170"/>
      <c r="BFW83" s="167"/>
      <c r="BFX83" s="43"/>
      <c r="BFY83" s="208"/>
      <c r="BFZ83" s="157"/>
      <c r="BGA83" s="157"/>
      <c r="BGB83" s="161"/>
      <c r="BGC83" s="161"/>
      <c r="BGD83" s="168"/>
      <c r="BGE83" s="169"/>
      <c r="BGF83" s="170"/>
      <c r="BGG83" s="167"/>
      <c r="BGH83" s="43"/>
      <c r="BGI83" s="208"/>
      <c r="BGJ83" s="157"/>
      <c r="BGK83" s="157"/>
      <c r="BGL83" s="161"/>
      <c r="BGM83" s="161"/>
      <c r="BGN83" s="168"/>
      <c r="BGO83" s="169"/>
      <c r="BGP83" s="170"/>
      <c r="BGQ83" s="167"/>
      <c r="BGR83" s="43"/>
      <c r="BGS83" s="208"/>
      <c r="BGT83" s="157"/>
      <c r="BGU83" s="157"/>
      <c r="BGV83" s="161"/>
      <c r="BGW83" s="161"/>
      <c r="BGX83" s="168"/>
      <c r="BGY83" s="169"/>
      <c r="BGZ83" s="170"/>
      <c r="BHA83" s="167"/>
      <c r="BHB83" s="43"/>
      <c r="BHC83" s="208"/>
      <c r="BHD83" s="157"/>
      <c r="BHE83" s="157"/>
      <c r="BHF83" s="161"/>
      <c r="BHG83" s="161"/>
      <c r="BHH83" s="168"/>
      <c r="BHI83" s="169"/>
      <c r="BHJ83" s="170"/>
      <c r="BHK83" s="167"/>
      <c r="BHL83" s="43"/>
      <c r="BHM83" s="208"/>
      <c r="BHN83" s="157"/>
      <c r="BHO83" s="157"/>
      <c r="BHP83" s="161"/>
      <c r="BHQ83" s="161"/>
      <c r="BHR83" s="168"/>
      <c r="BHS83" s="169"/>
      <c r="BHT83" s="170"/>
      <c r="BHU83" s="167"/>
      <c r="BHV83" s="43"/>
      <c r="BHW83" s="208"/>
      <c r="BHX83" s="157"/>
      <c r="BHY83" s="157"/>
      <c r="BHZ83" s="161"/>
      <c r="BIA83" s="161"/>
      <c r="BIB83" s="168"/>
      <c r="BIC83" s="169"/>
      <c r="BID83" s="170"/>
      <c r="BIE83" s="167"/>
      <c r="BIF83" s="43"/>
      <c r="BIG83" s="208"/>
      <c r="BIH83" s="157"/>
      <c r="BII83" s="157"/>
      <c r="BIJ83" s="161"/>
      <c r="BIK83" s="161"/>
      <c r="BIL83" s="168"/>
      <c r="BIM83" s="169"/>
      <c r="BIN83" s="170"/>
      <c r="BIO83" s="167"/>
      <c r="BIP83" s="43"/>
      <c r="BIQ83" s="208"/>
      <c r="BIR83" s="157"/>
      <c r="BIS83" s="157"/>
      <c r="BIT83" s="161"/>
      <c r="BIU83" s="161"/>
      <c r="BIV83" s="168"/>
      <c r="BIW83" s="169"/>
      <c r="BIX83" s="170"/>
      <c r="BIY83" s="167"/>
      <c r="BIZ83" s="43"/>
      <c r="BJA83" s="208"/>
      <c r="BJB83" s="157"/>
      <c r="BJC83" s="157"/>
      <c r="BJD83" s="161"/>
      <c r="BJE83" s="161"/>
      <c r="BJF83" s="168"/>
      <c r="BJG83" s="169"/>
      <c r="BJH83" s="170"/>
      <c r="BJI83" s="167"/>
      <c r="BJJ83" s="43"/>
      <c r="BJK83" s="208"/>
      <c r="BJL83" s="157"/>
      <c r="BJM83" s="157"/>
      <c r="BJN83" s="161"/>
      <c r="BJO83" s="161"/>
      <c r="BJP83" s="168"/>
      <c r="BJQ83" s="169"/>
      <c r="BJR83" s="170"/>
      <c r="BJS83" s="167"/>
      <c r="BJT83" s="43"/>
      <c r="BJU83" s="208"/>
      <c r="BJV83" s="157"/>
      <c r="BJW83" s="157"/>
      <c r="BJX83" s="161"/>
      <c r="BJY83" s="161"/>
      <c r="BJZ83" s="168"/>
      <c r="BKA83" s="169"/>
      <c r="BKB83" s="170"/>
      <c r="BKC83" s="167"/>
      <c r="BKD83" s="43"/>
      <c r="BKE83" s="208"/>
      <c r="BKF83" s="157"/>
      <c r="BKG83" s="157"/>
      <c r="BKH83" s="161"/>
      <c r="BKI83" s="161"/>
      <c r="BKJ83" s="168"/>
      <c r="BKK83" s="169"/>
      <c r="BKL83" s="170"/>
      <c r="BKM83" s="167"/>
      <c r="BKN83" s="43"/>
      <c r="BKO83" s="208"/>
      <c r="BKP83" s="157"/>
      <c r="BKQ83" s="157"/>
      <c r="BKR83" s="161"/>
      <c r="BKS83" s="161"/>
      <c r="BKT83" s="168"/>
      <c r="BKU83" s="169"/>
      <c r="BKV83" s="170"/>
      <c r="BKW83" s="167"/>
      <c r="BKX83" s="43"/>
      <c r="BKY83" s="208"/>
      <c r="BKZ83" s="157"/>
      <c r="BLA83" s="157"/>
      <c r="BLB83" s="161"/>
      <c r="BLC83" s="161"/>
      <c r="BLD83" s="168"/>
      <c r="BLE83" s="169"/>
      <c r="BLF83" s="170"/>
      <c r="BLG83" s="167"/>
      <c r="BLH83" s="43"/>
      <c r="BLI83" s="208"/>
      <c r="BLJ83" s="157"/>
      <c r="BLK83" s="157"/>
      <c r="BLL83" s="161"/>
      <c r="BLM83" s="161"/>
      <c r="BLN83" s="168"/>
      <c r="BLO83" s="169"/>
      <c r="BLP83" s="170"/>
      <c r="BLQ83" s="167"/>
      <c r="BLR83" s="43"/>
      <c r="BLS83" s="208"/>
      <c r="BLT83" s="157"/>
      <c r="BLU83" s="157"/>
      <c r="BLV83" s="161"/>
      <c r="BLW83" s="161"/>
      <c r="BLX83" s="168"/>
      <c r="BLY83" s="169"/>
      <c r="BLZ83" s="170"/>
      <c r="BMA83" s="167"/>
      <c r="BMB83" s="43"/>
      <c r="BMC83" s="208"/>
      <c r="BMD83" s="157"/>
      <c r="BME83" s="157"/>
      <c r="BMF83" s="161"/>
      <c r="BMG83" s="161"/>
      <c r="BMH83" s="168"/>
      <c r="BMI83" s="169"/>
      <c r="BMJ83" s="170"/>
      <c r="BMK83" s="167"/>
      <c r="BML83" s="43"/>
      <c r="BMM83" s="208"/>
      <c r="BMN83" s="157"/>
      <c r="BMO83" s="157"/>
      <c r="BMP83" s="161"/>
      <c r="BMQ83" s="161"/>
      <c r="BMR83" s="168"/>
      <c r="BMS83" s="169"/>
      <c r="BMT83" s="170"/>
      <c r="BMU83" s="167"/>
      <c r="BMV83" s="43"/>
      <c r="BMW83" s="208"/>
      <c r="BMX83" s="157"/>
      <c r="BMY83" s="157"/>
      <c r="BMZ83" s="161"/>
      <c r="BNA83" s="161"/>
      <c r="BNB83" s="168"/>
      <c r="BNC83" s="169"/>
      <c r="BND83" s="170"/>
      <c r="BNE83" s="167"/>
      <c r="BNF83" s="43"/>
      <c r="BNG83" s="208"/>
      <c r="BNH83" s="157"/>
      <c r="BNI83" s="157"/>
      <c r="BNJ83" s="161"/>
      <c r="BNK83" s="161"/>
      <c r="BNL83" s="168"/>
      <c r="BNM83" s="169"/>
      <c r="BNN83" s="170"/>
      <c r="BNO83" s="167"/>
      <c r="BNP83" s="43"/>
      <c r="BNQ83" s="208"/>
      <c r="BNR83" s="157"/>
      <c r="BNS83" s="157"/>
      <c r="BNT83" s="161"/>
      <c r="BNU83" s="161"/>
      <c r="BNV83" s="168"/>
      <c r="BNW83" s="169"/>
      <c r="BNX83" s="170"/>
      <c r="BNY83" s="167"/>
      <c r="BNZ83" s="43"/>
      <c r="BOA83" s="208"/>
      <c r="BOB83" s="157"/>
      <c r="BOC83" s="157"/>
      <c r="BOD83" s="161"/>
      <c r="BOE83" s="161"/>
      <c r="BOF83" s="168"/>
      <c r="BOG83" s="169"/>
      <c r="BOH83" s="170"/>
      <c r="BOI83" s="167"/>
      <c r="BOJ83" s="43"/>
      <c r="BOK83" s="208"/>
      <c r="BOL83" s="157"/>
      <c r="BOM83" s="157"/>
      <c r="BON83" s="161"/>
      <c r="BOO83" s="161"/>
      <c r="BOP83" s="168"/>
      <c r="BOQ83" s="169"/>
      <c r="BOR83" s="170"/>
      <c r="BOS83" s="167"/>
      <c r="BOT83" s="43"/>
      <c r="BOU83" s="208"/>
      <c r="BOV83" s="157"/>
      <c r="BOW83" s="157"/>
      <c r="BOX83" s="161"/>
      <c r="BOY83" s="161"/>
      <c r="BOZ83" s="168"/>
      <c r="BPA83" s="169"/>
      <c r="BPB83" s="170"/>
      <c r="BPC83" s="167"/>
      <c r="BPD83" s="43"/>
      <c r="BPE83" s="208"/>
      <c r="BPF83" s="157"/>
      <c r="BPG83" s="157"/>
      <c r="BPH83" s="161"/>
      <c r="BPI83" s="161"/>
      <c r="BPJ83" s="168"/>
      <c r="BPK83" s="169"/>
      <c r="BPL83" s="170"/>
      <c r="BPM83" s="167"/>
      <c r="BPN83" s="43"/>
      <c r="BPO83" s="208"/>
      <c r="BPP83" s="157"/>
      <c r="BPQ83" s="157"/>
      <c r="BPR83" s="161"/>
      <c r="BPS83" s="161"/>
      <c r="BPT83" s="168"/>
      <c r="BPU83" s="169"/>
      <c r="BPV83" s="170"/>
      <c r="BPW83" s="167"/>
      <c r="BPX83" s="43"/>
      <c r="BPY83" s="208"/>
      <c r="BPZ83" s="157"/>
      <c r="BQA83" s="157"/>
      <c r="BQB83" s="161"/>
      <c r="BQC83" s="161"/>
      <c r="BQD83" s="168"/>
      <c r="BQE83" s="169"/>
      <c r="BQF83" s="170"/>
      <c r="BQG83" s="167"/>
      <c r="BQH83" s="43"/>
      <c r="BQI83" s="208"/>
      <c r="BQJ83" s="157"/>
      <c r="BQK83" s="157"/>
      <c r="BQL83" s="161"/>
      <c r="BQM83" s="161"/>
      <c r="BQN83" s="168"/>
      <c r="BQO83" s="169"/>
      <c r="BQP83" s="170"/>
      <c r="BQQ83" s="167"/>
      <c r="BQR83" s="43"/>
      <c r="BQS83" s="208"/>
      <c r="BQT83" s="157"/>
      <c r="BQU83" s="157"/>
      <c r="BQV83" s="161"/>
      <c r="BQW83" s="161"/>
      <c r="BQX83" s="168"/>
      <c r="BQY83" s="169"/>
      <c r="BQZ83" s="170"/>
      <c r="BRA83" s="167"/>
      <c r="BRB83" s="43"/>
      <c r="BRC83" s="208"/>
      <c r="BRD83" s="157"/>
      <c r="BRE83" s="157"/>
      <c r="BRF83" s="161"/>
      <c r="BRG83" s="161"/>
      <c r="BRH83" s="168"/>
      <c r="BRI83" s="169"/>
      <c r="BRJ83" s="170"/>
      <c r="BRK83" s="167"/>
      <c r="BRL83" s="43"/>
      <c r="BRM83" s="208"/>
      <c r="BRN83" s="157"/>
      <c r="BRO83" s="157"/>
      <c r="BRP83" s="161"/>
      <c r="BRQ83" s="161"/>
      <c r="BRR83" s="168"/>
      <c r="BRS83" s="169"/>
      <c r="BRT83" s="170"/>
      <c r="BRU83" s="167"/>
      <c r="BRV83" s="43"/>
      <c r="BRW83" s="208"/>
      <c r="BRX83" s="157"/>
      <c r="BRY83" s="157"/>
      <c r="BRZ83" s="161"/>
      <c r="BSA83" s="161"/>
      <c r="BSB83" s="168"/>
      <c r="BSC83" s="169"/>
      <c r="BSD83" s="170"/>
      <c r="BSE83" s="167"/>
      <c r="BSF83" s="43"/>
      <c r="BSG83" s="208"/>
      <c r="BSH83" s="157"/>
      <c r="BSI83" s="157"/>
      <c r="BSJ83" s="161"/>
      <c r="BSK83" s="161"/>
      <c r="BSL83" s="168"/>
      <c r="BSM83" s="169"/>
      <c r="BSN83" s="170"/>
      <c r="BSO83" s="167"/>
      <c r="BSP83" s="43"/>
      <c r="BSQ83" s="208"/>
      <c r="BSR83" s="157"/>
      <c r="BSS83" s="157"/>
      <c r="BST83" s="161"/>
      <c r="BSU83" s="161"/>
      <c r="BSV83" s="168"/>
      <c r="BSW83" s="169"/>
      <c r="BSX83" s="170"/>
      <c r="BSY83" s="167"/>
      <c r="BSZ83" s="43"/>
      <c r="BTA83" s="208"/>
      <c r="BTB83" s="157"/>
      <c r="BTC83" s="157"/>
      <c r="BTD83" s="161"/>
      <c r="BTE83" s="161"/>
      <c r="BTF83" s="168"/>
      <c r="BTG83" s="169"/>
      <c r="BTH83" s="170"/>
      <c r="BTI83" s="167"/>
      <c r="BTJ83" s="43"/>
      <c r="BTK83" s="208"/>
      <c r="BTL83" s="157"/>
      <c r="BTM83" s="157"/>
      <c r="BTN83" s="161"/>
      <c r="BTO83" s="161"/>
      <c r="BTP83" s="168"/>
      <c r="BTQ83" s="169"/>
      <c r="BTR83" s="170"/>
      <c r="BTS83" s="167"/>
      <c r="BTT83" s="43"/>
      <c r="BTU83" s="208"/>
      <c r="BTV83" s="157"/>
      <c r="BTW83" s="157"/>
      <c r="BTX83" s="161"/>
      <c r="BTY83" s="161"/>
      <c r="BTZ83" s="168"/>
      <c r="BUA83" s="169"/>
      <c r="BUB83" s="170"/>
      <c r="BUC83" s="167"/>
      <c r="BUD83" s="43"/>
      <c r="BUE83" s="208"/>
      <c r="BUF83" s="157"/>
      <c r="BUG83" s="157"/>
      <c r="BUH83" s="161"/>
      <c r="BUI83" s="161"/>
      <c r="BUJ83" s="168"/>
      <c r="BUK83" s="169"/>
      <c r="BUL83" s="170"/>
      <c r="BUM83" s="167"/>
      <c r="BUN83" s="43"/>
      <c r="BUO83" s="208"/>
      <c r="BUP83" s="157"/>
      <c r="BUQ83" s="157"/>
      <c r="BUR83" s="161"/>
      <c r="BUS83" s="161"/>
      <c r="BUT83" s="168"/>
      <c r="BUU83" s="169"/>
      <c r="BUV83" s="170"/>
      <c r="BUW83" s="167"/>
      <c r="BUX83" s="43"/>
      <c r="BUY83" s="208"/>
      <c r="BUZ83" s="157"/>
      <c r="BVA83" s="157"/>
      <c r="BVB83" s="161"/>
      <c r="BVC83" s="161"/>
      <c r="BVD83" s="168"/>
      <c r="BVE83" s="169"/>
      <c r="BVF83" s="170"/>
      <c r="BVG83" s="167"/>
      <c r="BVH83" s="43"/>
      <c r="BVI83" s="208"/>
      <c r="BVJ83" s="157"/>
      <c r="BVK83" s="157"/>
      <c r="BVL83" s="161"/>
      <c r="BVM83" s="161"/>
      <c r="BVN83" s="168"/>
      <c r="BVO83" s="169"/>
      <c r="BVP83" s="170"/>
      <c r="BVQ83" s="167"/>
      <c r="BVR83" s="43"/>
      <c r="BVS83" s="208"/>
      <c r="BVT83" s="157"/>
      <c r="BVU83" s="157"/>
      <c r="BVV83" s="161"/>
      <c r="BVW83" s="161"/>
      <c r="BVX83" s="168"/>
      <c r="BVY83" s="169"/>
      <c r="BVZ83" s="170"/>
      <c r="BWA83" s="167"/>
      <c r="BWB83" s="43"/>
      <c r="BWC83" s="208"/>
      <c r="BWD83" s="157"/>
      <c r="BWE83" s="157"/>
      <c r="BWF83" s="161"/>
      <c r="BWG83" s="161"/>
      <c r="BWH83" s="168"/>
      <c r="BWI83" s="169"/>
      <c r="BWJ83" s="170"/>
      <c r="BWK83" s="167"/>
      <c r="BWL83" s="43"/>
      <c r="BWM83" s="208"/>
      <c r="BWN83" s="157"/>
      <c r="BWO83" s="157"/>
      <c r="BWP83" s="161"/>
      <c r="BWQ83" s="161"/>
      <c r="BWR83" s="168"/>
      <c r="BWS83" s="169"/>
      <c r="BWT83" s="170"/>
      <c r="BWU83" s="167"/>
      <c r="BWV83" s="43"/>
      <c r="BWW83" s="208"/>
      <c r="BWX83" s="157"/>
      <c r="BWY83" s="157"/>
      <c r="BWZ83" s="161"/>
      <c r="BXA83" s="161"/>
      <c r="BXB83" s="168"/>
      <c r="BXC83" s="169"/>
      <c r="BXD83" s="170"/>
      <c r="BXE83" s="167"/>
      <c r="BXF83" s="43"/>
      <c r="BXG83" s="208"/>
      <c r="BXH83" s="157"/>
      <c r="BXI83" s="157"/>
      <c r="BXJ83" s="161"/>
      <c r="BXK83" s="161"/>
      <c r="BXL83" s="168"/>
      <c r="BXM83" s="169"/>
      <c r="BXN83" s="170"/>
      <c r="BXO83" s="167"/>
      <c r="BXP83" s="43"/>
      <c r="BXQ83" s="208"/>
      <c r="BXR83" s="157"/>
      <c r="BXS83" s="157"/>
      <c r="BXT83" s="161"/>
      <c r="BXU83" s="161"/>
      <c r="BXV83" s="168"/>
      <c r="BXW83" s="169"/>
      <c r="BXX83" s="170"/>
      <c r="BXY83" s="167"/>
      <c r="BXZ83" s="43"/>
      <c r="BYA83" s="208"/>
      <c r="BYB83" s="157"/>
      <c r="BYC83" s="157"/>
      <c r="BYD83" s="161"/>
      <c r="BYE83" s="161"/>
      <c r="BYF83" s="168"/>
      <c r="BYG83" s="169"/>
      <c r="BYH83" s="170"/>
      <c r="BYI83" s="167"/>
      <c r="BYJ83" s="43"/>
      <c r="BYK83" s="208"/>
      <c r="BYL83" s="157"/>
      <c r="BYM83" s="157"/>
      <c r="BYN83" s="161"/>
      <c r="BYO83" s="161"/>
      <c r="BYP83" s="168"/>
      <c r="BYQ83" s="169"/>
      <c r="BYR83" s="170"/>
      <c r="BYS83" s="167"/>
      <c r="BYT83" s="43"/>
      <c r="BYU83" s="208"/>
      <c r="BYV83" s="157"/>
      <c r="BYW83" s="157"/>
      <c r="BYX83" s="161"/>
      <c r="BYY83" s="161"/>
      <c r="BYZ83" s="168"/>
      <c r="BZA83" s="169"/>
      <c r="BZB83" s="170"/>
      <c r="BZC83" s="167"/>
      <c r="BZD83" s="43"/>
      <c r="BZE83" s="208"/>
      <c r="BZF83" s="157"/>
      <c r="BZG83" s="157"/>
      <c r="BZH83" s="161"/>
      <c r="BZI83" s="161"/>
      <c r="BZJ83" s="168"/>
      <c r="BZK83" s="169"/>
      <c r="BZL83" s="170"/>
      <c r="BZM83" s="167"/>
      <c r="BZN83" s="43"/>
      <c r="BZO83" s="208"/>
      <c r="BZP83" s="157"/>
      <c r="BZQ83" s="157"/>
      <c r="BZR83" s="161"/>
      <c r="BZS83" s="161"/>
      <c r="BZT83" s="168"/>
      <c r="BZU83" s="169"/>
      <c r="BZV83" s="170"/>
      <c r="BZW83" s="167"/>
      <c r="BZX83" s="43"/>
      <c r="BZY83" s="208"/>
      <c r="BZZ83" s="157"/>
      <c r="CAA83" s="157"/>
      <c r="CAB83" s="161"/>
      <c r="CAC83" s="161"/>
      <c r="CAD83" s="168"/>
      <c r="CAE83" s="169"/>
      <c r="CAF83" s="170"/>
      <c r="CAG83" s="167"/>
      <c r="CAH83" s="43"/>
      <c r="CAI83" s="208"/>
      <c r="CAJ83" s="157"/>
      <c r="CAK83" s="157"/>
      <c r="CAL83" s="161"/>
      <c r="CAM83" s="161"/>
      <c r="CAN83" s="168"/>
      <c r="CAO83" s="169"/>
      <c r="CAP83" s="170"/>
      <c r="CAQ83" s="167"/>
      <c r="CAR83" s="43"/>
      <c r="CAS83" s="208"/>
      <c r="CAT83" s="157"/>
      <c r="CAU83" s="157"/>
      <c r="CAV83" s="161"/>
      <c r="CAW83" s="161"/>
      <c r="CAX83" s="168"/>
      <c r="CAY83" s="169"/>
      <c r="CAZ83" s="170"/>
      <c r="CBA83" s="167"/>
      <c r="CBB83" s="43"/>
      <c r="CBC83" s="208"/>
      <c r="CBD83" s="157"/>
      <c r="CBE83" s="157"/>
      <c r="CBF83" s="161"/>
      <c r="CBG83" s="161"/>
      <c r="CBH83" s="168"/>
      <c r="CBI83" s="169"/>
      <c r="CBJ83" s="170"/>
      <c r="CBK83" s="167"/>
      <c r="CBL83" s="43"/>
      <c r="CBM83" s="208"/>
      <c r="CBN83" s="157"/>
      <c r="CBO83" s="157"/>
      <c r="CBP83" s="161"/>
      <c r="CBQ83" s="161"/>
      <c r="CBR83" s="168"/>
      <c r="CBS83" s="169"/>
      <c r="CBT83" s="170"/>
      <c r="CBU83" s="167"/>
      <c r="CBV83" s="43"/>
      <c r="CBW83" s="208"/>
      <c r="CBX83" s="157"/>
      <c r="CBY83" s="157"/>
      <c r="CBZ83" s="161"/>
      <c r="CCA83" s="161"/>
      <c r="CCB83" s="168"/>
      <c r="CCC83" s="169"/>
      <c r="CCD83" s="170"/>
      <c r="CCE83" s="167"/>
      <c r="CCF83" s="43"/>
      <c r="CCG83" s="208"/>
      <c r="CCH83" s="157"/>
      <c r="CCI83" s="157"/>
      <c r="CCJ83" s="161"/>
      <c r="CCK83" s="161"/>
      <c r="CCL83" s="168"/>
      <c r="CCM83" s="169"/>
      <c r="CCN83" s="170"/>
      <c r="CCO83" s="167"/>
      <c r="CCP83" s="43"/>
      <c r="CCQ83" s="208"/>
      <c r="CCR83" s="157"/>
      <c r="CCS83" s="157"/>
      <c r="CCT83" s="161"/>
      <c r="CCU83" s="161"/>
      <c r="CCV83" s="168"/>
      <c r="CCW83" s="169"/>
      <c r="CCX83" s="170"/>
      <c r="CCY83" s="167"/>
      <c r="CCZ83" s="43"/>
      <c r="CDA83" s="208"/>
      <c r="CDB83" s="157"/>
      <c r="CDC83" s="157"/>
      <c r="CDD83" s="161"/>
      <c r="CDE83" s="161"/>
      <c r="CDF83" s="168"/>
      <c r="CDG83" s="169"/>
      <c r="CDH83" s="170"/>
      <c r="CDI83" s="167"/>
      <c r="CDJ83" s="43"/>
      <c r="CDK83" s="208"/>
      <c r="CDL83" s="157"/>
      <c r="CDM83" s="157"/>
      <c r="CDN83" s="161"/>
      <c r="CDO83" s="161"/>
      <c r="CDP83" s="168"/>
      <c r="CDQ83" s="169"/>
      <c r="CDR83" s="170"/>
      <c r="CDS83" s="167"/>
      <c r="CDT83" s="43"/>
      <c r="CDU83" s="208"/>
      <c r="CDV83" s="157"/>
      <c r="CDW83" s="157"/>
      <c r="CDX83" s="161"/>
      <c r="CDY83" s="161"/>
      <c r="CDZ83" s="168"/>
      <c r="CEA83" s="169"/>
      <c r="CEB83" s="170"/>
      <c r="CEC83" s="167"/>
      <c r="CED83" s="43"/>
      <c r="CEE83" s="208"/>
      <c r="CEF83" s="157"/>
      <c r="CEG83" s="157"/>
      <c r="CEH83" s="161"/>
      <c r="CEI83" s="161"/>
      <c r="CEJ83" s="168"/>
      <c r="CEK83" s="169"/>
      <c r="CEL83" s="170"/>
      <c r="CEM83" s="167"/>
      <c r="CEN83" s="43"/>
      <c r="CEO83" s="208"/>
      <c r="CEP83" s="157"/>
      <c r="CEQ83" s="157"/>
      <c r="CER83" s="161"/>
      <c r="CES83" s="161"/>
      <c r="CET83" s="168"/>
      <c r="CEU83" s="169"/>
      <c r="CEV83" s="170"/>
      <c r="CEW83" s="167"/>
      <c r="CEX83" s="43"/>
      <c r="CEY83" s="208"/>
      <c r="CEZ83" s="157"/>
      <c r="CFA83" s="157"/>
      <c r="CFB83" s="161"/>
      <c r="CFC83" s="161"/>
      <c r="CFD83" s="168"/>
      <c r="CFE83" s="169"/>
      <c r="CFF83" s="170"/>
      <c r="CFG83" s="167"/>
      <c r="CFH83" s="43"/>
      <c r="CFI83" s="208"/>
      <c r="CFJ83" s="157"/>
      <c r="CFK83" s="157"/>
      <c r="CFL83" s="161"/>
      <c r="CFM83" s="161"/>
      <c r="CFN83" s="168"/>
      <c r="CFO83" s="169"/>
      <c r="CFP83" s="170"/>
      <c r="CFQ83" s="167"/>
      <c r="CFR83" s="43"/>
      <c r="CFS83" s="208"/>
      <c r="CFT83" s="157"/>
      <c r="CFU83" s="157"/>
      <c r="CFV83" s="161"/>
      <c r="CFW83" s="161"/>
      <c r="CFX83" s="168"/>
      <c r="CFY83" s="169"/>
      <c r="CFZ83" s="170"/>
      <c r="CGA83" s="167"/>
      <c r="CGB83" s="43"/>
      <c r="CGC83" s="208"/>
      <c r="CGD83" s="157"/>
      <c r="CGE83" s="157"/>
      <c r="CGF83" s="161"/>
      <c r="CGG83" s="161"/>
      <c r="CGH83" s="168"/>
      <c r="CGI83" s="169"/>
      <c r="CGJ83" s="170"/>
      <c r="CGK83" s="167"/>
      <c r="CGL83" s="43"/>
      <c r="CGM83" s="208"/>
      <c r="CGN83" s="157"/>
      <c r="CGO83" s="157"/>
      <c r="CGP83" s="161"/>
      <c r="CGQ83" s="161"/>
      <c r="CGR83" s="168"/>
      <c r="CGS83" s="169"/>
      <c r="CGT83" s="170"/>
      <c r="CGU83" s="167"/>
      <c r="CGV83" s="43"/>
      <c r="CGW83" s="208"/>
      <c r="CGX83" s="157"/>
      <c r="CGY83" s="157"/>
      <c r="CGZ83" s="161"/>
      <c r="CHA83" s="161"/>
      <c r="CHB83" s="168"/>
      <c r="CHC83" s="169"/>
      <c r="CHD83" s="170"/>
      <c r="CHE83" s="167"/>
      <c r="CHF83" s="43"/>
      <c r="CHG83" s="208"/>
      <c r="CHH83" s="157"/>
      <c r="CHI83" s="157"/>
      <c r="CHJ83" s="161"/>
      <c r="CHK83" s="161"/>
      <c r="CHL83" s="168"/>
      <c r="CHM83" s="169"/>
      <c r="CHN83" s="170"/>
      <c r="CHO83" s="167"/>
      <c r="CHP83" s="43"/>
      <c r="CHQ83" s="208"/>
      <c r="CHR83" s="157"/>
      <c r="CHS83" s="157"/>
      <c r="CHT83" s="161"/>
      <c r="CHU83" s="161"/>
      <c r="CHV83" s="168"/>
      <c r="CHW83" s="169"/>
      <c r="CHX83" s="170"/>
      <c r="CHY83" s="167"/>
      <c r="CHZ83" s="43"/>
      <c r="CIA83" s="208"/>
      <c r="CIB83" s="157"/>
      <c r="CIC83" s="157"/>
      <c r="CID83" s="161"/>
      <c r="CIE83" s="161"/>
      <c r="CIF83" s="168"/>
      <c r="CIG83" s="169"/>
      <c r="CIH83" s="170"/>
      <c r="CII83" s="167"/>
      <c r="CIJ83" s="43"/>
      <c r="CIK83" s="208"/>
      <c r="CIL83" s="157"/>
      <c r="CIM83" s="157"/>
      <c r="CIN83" s="161"/>
      <c r="CIO83" s="161"/>
      <c r="CIP83" s="168"/>
      <c r="CIQ83" s="169"/>
      <c r="CIR83" s="170"/>
      <c r="CIS83" s="167"/>
      <c r="CIT83" s="43"/>
      <c r="CIU83" s="208"/>
      <c r="CIV83" s="157"/>
      <c r="CIW83" s="157"/>
      <c r="CIX83" s="161"/>
      <c r="CIY83" s="161"/>
      <c r="CIZ83" s="168"/>
      <c r="CJA83" s="169"/>
      <c r="CJB83" s="170"/>
      <c r="CJC83" s="167"/>
      <c r="CJD83" s="43"/>
      <c r="CJE83" s="208"/>
      <c r="CJF83" s="157"/>
      <c r="CJG83" s="157"/>
      <c r="CJH83" s="161"/>
      <c r="CJI83" s="161"/>
      <c r="CJJ83" s="168"/>
      <c r="CJK83" s="169"/>
      <c r="CJL83" s="170"/>
      <c r="CJM83" s="167"/>
      <c r="CJN83" s="43"/>
      <c r="CJO83" s="208"/>
      <c r="CJP83" s="157"/>
      <c r="CJQ83" s="157"/>
      <c r="CJR83" s="161"/>
      <c r="CJS83" s="161"/>
      <c r="CJT83" s="168"/>
      <c r="CJU83" s="169"/>
      <c r="CJV83" s="170"/>
      <c r="CJW83" s="167"/>
      <c r="CJX83" s="43"/>
      <c r="CJY83" s="208"/>
      <c r="CJZ83" s="157"/>
      <c r="CKA83" s="157"/>
      <c r="CKB83" s="161"/>
      <c r="CKC83" s="161"/>
      <c r="CKD83" s="168"/>
      <c r="CKE83" s="169"/>
      <c r="CKF83" s="170"/>
      <c r="CKG83" s="167"/>
      <c r="CKH83" s="43"/>
      <c r="CKI83" s="208"/>
      <c r="CKJ83" s="157"/>
      <c r="CKK83" s="157"/>
      <c r="CKL83" s="161"/>
      <c r="CKM83" s="161"/>
      <c r="CKN83" s="168"/>
      <c r="CKO83" s="169"/>
      <c r="CKP83" s="170"/>
      <c r="CKQ83" s="167"/>
      <c r="CKR83" s="43"/>
      <c r="CKS83" s="208"/>
      <c r="CKT83" s="157"/>
      <c r="CKU83" s="157"/>
      <c r="CKV83" s="161"/>
      <c r="CKW83" s="161"/>
      <c r="CKX83" s="168"/>
      <c r="CKY83" s="169"/>
      <c r="CKZ83" s="170"/>
      <c r="CLA83" s="167"/>
      <c r="CLB83" s="43"/>
      <c r="CLC83" s="208"/>
      <c r="CLD83" s="157"/>
      <c r="CLE83" s="157"/>
      <c r="CLF83" s="161"/>
      <c r="CLG83" s="161"/>
      <c r="CLH83" s="168"/>
      <c r="CLI83" s="169"/>
      <c r="CLJ83" s="170"/>
      <c r="CLK83" s="167"/>
      <c r="CLL83" s="43"/>
      <c r="CLM83" s="208"/>
      <c r="CLN83" s="157"/>
      <c r="CLO83" s="157"/>
      <c r="CLP83" s="161"/>
      <c r="CLQ83" s="161"/>
      <c r="CLR83" s="168"/>
      <c r="CLS83" s="169"/>
      <c r="CLT83" s="170"/>
      <c r="CLU83" s="167"/>
      <c r="CLV83" s="43"/>
      <c r="CLW83" s="208"/>
      <c r="CLX83" s="157"/>
      <c r="CLY83" s="157"/>
      <c r="CLZ83" s="161"/>
      <c r="CMA83" s="161"/>
      <c r="CMB83" s="168"/>
      <c r="CMC83" s="169"/>
      <c r="CMD83" s="170"/>
      <c r="CME83" s="167"/>
      <c r="CMF83" s="43"/>
      <c r="CMG83" s="208"/>
      <c r="CMH83" s="157"/>
      <c r="CMI83" s="157"/>
      <c r="CMJ83" s="161"/>
      <c r="CMK83" s="161"/>
      <c r="CML83" s="168"/>
      <c r="CMM83" s="169"/>
      <c r="CMN83" s="170"/>
      <c r="CMO83" s="167"/>
      <c r="CMP83" s="43"/>
      <c r="CMQ83" s="208"/>
      <c r="CMR83" s="157"/>
      <c r="CMS83" s="157"/>
      <c r="CMT83" s="161"/>
      <c r="CMU83" s="161"/>
      <c r="CMV83" s="168"/>
      <c r="CMW83" s="169"/>
      <c r="CMX83" s="170"/>
      <c r="CMY83" s="167"/>
      <c r="CMZ83" s="43"/>
      <c r="CNA83" s="208"/>
      <c r="CNB83" s="157"/>
      <c r="CNC83" s="157"/>
      <c r="CND83" s="161"/>
      <c r="CNE83" s="161"/>
      <c r="CNF83" s="168"/>
      <c r="CNG83" s="169"/>
      <c r="CNH83" s="170"/>
      <c r="CNI83" s="167"/>
      <c r="CNJ83" s="43"/>
      <c r="CNK83" s="208"/>
      <c r="CNL83" s="157"/>
      <c r="CNM83" s="157"/>
      <c r="CNN83" s="161"/>
      <c r="CNO83" s="161"/>
      <c r="CNP83" s="168"/>
      <c r="CNQ83" s="169"/>
      <c r="CNR83" s="170"/>
      <c r="CNS83" s="167"/>
      <c r="CNT83" s="43"/>
      <c r="CNU83" s="208"/>
      <c r="CNV83" s="157"/>
      <c r="CNW83" s="157"/>
      <c r="CNX83" s="161"/>
      <c r="CNY83" s="161"/>
      <c r="CNZ83" s="168"/>
      <c r="COA83" s="169"/>
      <c r="COB83" s="170"/>
      <c r="COC83" s="167"/>
      <c r="COD83" s="43"/>
      <c r="COE83" s="208"/>
      <c r="COF83" s="157"/>
      <c r="COG83" s="157"/>
      <c r="COH83" s="161"/>
      <c r="COI83" s="161"/>
      <c r="COJ83" s="168"/>
      <c r="COK83" s="169"/>
      <c r="COL83" s="170"/>
      <c r="COM83" s="167"/>
      <c r="CON83" s="43"/>
      <c r="COO83" s="208"/>
      <c r="COP83" s="157"/>
      <c r="COQ83" s="157"/>
      <c r="COR83" s="161"/>
      <c r="COS83" s="161"/>
      <c r="COT83" s="168"/>
      <c r="COU83" s="169"/>
      <c r="COV83" s="170"/>
      <c r="COW83" s="167"/>
      <c r="COX83" s="43"/>
      <c r="COY83" s="208"/>
      <c r="COZ83" s="157"/>
      <c r="CPA83" s="157"/>
      <c r="CPB83" s="161"/>
      <c r="CPC83" s="161"/>
      <c r="CPD83" s="168"/>
      <c r="CPE83" s="169"/>
      <c r="CPF83" s="170"/>
      <c r="CPG83" s="167"/>
      <c r="CPH83" s="43"/>
      <c r="CPI83" s="208"/>
      <c r="CPJ83" s="157"/>
      <c r="CPK83" s="157"/>
      <c r="CPL83" s="161"/>
      <c r="CPM83" s="161"/>
      <c r="CPN83" s="168"/>
      <c r="CPO83" s="169"/>
      <c r="CPP83" s="170"/>
      <c r="CPQ83" s="167"/>
      <c r="CPR83" s="43"/>
      <c r="CPS83" s="208"/>
      <c r="CPT83" s="157"/>
      <c r="CPU83" s="157"/>
      <c r="CPV83" s="161"/>
      <c r="CPW83" s="161"/>
      <c r="CPX83" s="168"/>
      <c r="CPY83" s="169"/>
      <c r="CPZ83" s="170"/>
      <c r="CQA83" s="167"/>
      <c r="CQB83" s="43"/>
      <c r="CQC83" s="208"/>
      <c r="CQD83" s="157"/>
      <c r="CQE83" s="157"/>
      <c r="CQF83" s="161"/>
      <c r="CQG83" s="161"/>
      <c r="CQH83" s="168"/>
      <c r="CQI83" s="169"/>
      <c r="CQJ83" s="170"/>
      <c r="CQK83" s="167"/>
      <c r="CQL83" s="43"/>
      <c r="CQM83" s="208"/>
      <c r="CQN83" s="157"/>
      <c r="CQO83" s="157"/>
      <c r="CQP83" s="161"/>
      <c r="CQQ83" s="161"/>
      <c r="CQR83" s="168"/>
      <c r="CQS83" s="169"/>
      <c r="CQT83" s="170"/>
      <c r="CQU83" s="167"/>
      <c r="CQV83" s="43"/>
      <c r="CQW83" s="208"/>
      <c r="CQX83" s="157"/>
      <c r="CQY83" s="157"/>
      <c r="CQZ83" s="161"/>
      <c r="CRA83" s="161"/>
      <c r="CRB83" s="168"/>
      <c r="CRC83" s="169"/>
      <c r="CRD83" s="170"/>
      <c r="CRE83" s="167"/>
      <c r="CRF83" s="43"/>
      <c r="CRG83" s="208"/>
      <c r="CRH83" s="157"/>
      <c r="CRI83" s="157"/>
      <c r="CRJ83" s="161"/>
      <c r="CRK83" s="161"/>
      <c r="CRL83" s="168"/>
      <c r="CRM83" s="169"/>
      <c r="CRN83" s="170"/>
      <c r="CRO83" s="167"/>
      <c r="CRP83" s="43"/>
      <c r="CRQ83" s="208"/>
      <c r="CRR83" s="157"/>
      <c r="CRS83" s="157"/>
      <c r="CRT83" s="161"/>
      <c r="CRU83" s="161"/>
      <c r="CRV83" s="168"/>
      <c r="CRW83" s="169"/>
      <c r="CRX83" s="170"/>
      <c r="CRY83" s="167"/>
      <c r="CRZ83" s="43"/>
      <c r="CSA83" s="208"/>
      <c r="CSB83" s="157"/>
      <c r="CSC83" s="157"/>
      <c r="CSD83" s="161"/>
      <c r="CSE83" s="161"/>
      <c r="CSF83" s="168"/>
      <c r="CSG83" s="169"/>
      <c r="CSH83" s="170"/>
      <c r="CSI83" s="167"/>
      <c r="CSJ83" s="43"/>
      <c r="CSK83" s="208"/>
      <c r="CSL83" s="157"/>
      <c r="CSM83" s="157"/>
      <c r="CSN83" s="161"/>
      <c r="CSO83" s="161"/>
      <c r="CSP83" s="168"/>
      <c r="CSQ83" s="169"/>
      <c r="CSR83" s="170"/>
      <c r="CSS83" s="167"/>
      <c r="CST83" s="43"/>
      <c r="CSU83" s="208"/>
      <c r="CSV83" s="157"/>
      <c r="CSW83" s="157"/>
      <c r="CSX83" s="161"/>
      <c r="CSY83" s="161"/>
      <c r="CSZ83" s="168"/>
      <c r="CTA83" s="169"/>
      <c r="CTB83" s="170"/>
      <c r="CTC83" s="167"/>
      <c r="CTD83" s="43"/>
      <c r="CTE83" s="208"/>
      <c r="CTF83" s="157"/>
      <c r="CTG83" s="157"/>
      <c r="CTH83" s="161"/>
      <c r="CTI83" s="161"/>
      <c r="CTJ83" s="168"/>
      <c r="CTK83" s="169"/>
      <c r="CTL83" s="170"/>
      <c r="CTM83" s="167"/>
      <c r="CTN83" s="43"/>
      <c r="CTO83" s="208"/>
      <c r="CTP83" s="157"/>
      <c r="CTQ83" s="157"/>
      <c r="CTR83" s="161"/>
      <c r="CTS83" s="161"/>
      <c r="CTT83" s="168"/>
      <c r="CTU83" s="169"/>
      <c r="CTV83" s="170"/>
      <c r="CTW83" s="167"/>
      <c r="CTX83" s="43"/>
      <c r="CTY83" s="208"/>
      <c r="CTZ83" s="157"/>
      <c r="CUA83" s="157"/>
      <c r="CUB83" s="161"/>
      <c r="CUC83" s="161"/>
      <c r="CUD83" s="168"/>
      <c r="CUE83" s="169"/>
      <c r="CUF83" s="170"/>
      <c r="CUG83" s="167"/>
      <c r="CUH83" s="43"/>
      <c r="CUI83" s="208"/>
      <c r="CUJ83" s="157"/>
      <c r="CUK83" s="157"/>
      <c r="CUL83" s="161"/>
      <c r="CUM83" s="161"/>
      <c r="CUN83" s="168"/>
      <c r="CUO83" s="169"/>
      <c r="CUP83" s="170"/>
      <c r="CUQ83" s="167"/>
      <c r="CUR83" s="43"/>
      <c r="CUS83" s="208"/>
      <c r="CUT83" s="157"/>
      <c r="CUU83" s="157"/>
      <c r="CUV83" s="161"/>
      <c r="CUW83" s="161"/>
      <c r="CUX83" s="168"/>
      <c r="CUY83" s="169"/>
      <c r="CUZ83" s="170"/>
      <c r="CVA83" s="167"/>
      <c r="CVB83" s="43"/>
      <c r="CVC83" s="208"/>
      <c r="CVD83" s="157"/>
      <c r="CVE83" s="157"/>
      <c r="CVF83" s="161"/>
      <c r="CVG83" s="161"/>
      <c r="CVH83" s="168"/>
      <c r="CVI83" s="169"/>
      <c r="CVJ83" s="170"/>
      <c r="CVK83" s="167"/>
      <c r="CVL83" s="43"/>
      <c r="CVM83" s="208"/>
      <c r="CVN83" s="157"/>
      <c r="CVO83" s="157"/>
      <c r="CVP83" s="161"/>
      <c r="CVQ83" s="161"/>
      <c r="CVR83" s="168"/>
      <c r="CVS83" s="169"/>
      <c r="CVT83" s="170"/>
      <c r="CVU83" s="167"/>
      <c r="CVV83" s="43"/>
      <c r="CVW83" s="208"/>
      <c r="CVX83" s="157"/>
      <c r="CVY83" s="157"/>
      <c r="CVZ83" s="161"/>
      <c r="CWA83" s="161"/>
      <c r="CWB83" s="168"/>
      <c r="CWC83" s="169"/>
      <c r="CWD83" s="170"/>
      <c r="CWE83" s="167"/>
      <c r="CWF83" s="43"/>
      <c r="CWG83" s="208"/>
      <c r="CWH83" s="157"/>
      <c r="CWI83" s="157"/>
      <c r="CWJ83" s="161"/>
      <c r="CWK83" s="161"/>
      <c r="CWL83" s="168"/>
      <c r="CWM83" s="169"/>
      <c r="CWN83" s="170"/>
      <c r="CWO83" s="167"/>
      <c r="CWP83" s="43"/>
      <c r="CWQ83" s="208"/>
      <c r="CWR83" s="157"/>
      <c r="CWS83" s="157"/>
      <c r="CWT83" s="161"/>
      <c r="CWU83" s="161"/>
      <c r="CWV83" s="168"/>
      <c r="CWW83" s="169"/>
      <c r="CWX83" s="170"/>
      <c r="CWY83" s="167"/>
      <c r="CWZ83" s="43"/>
      <c r="CXA83" s="208"/>
      <c r="CXB83" s="157"/>
      <c r="CXC83" s="157"/>
      <c r="CXD83" s="161"/>
      <c r="CXE83" s="161"/>
      <c r="CXF83" s="168"/>
      <c r="CXG83" s="169"/>
      <c r="CXH83" s="170"/>
      <c r="CXI83" s="167"/>
      <c r="CXJ83" s="43"/>
      <c r="CXK83" s="208"/>
      <c r="CXL83" s="157"/>
      <c r="CXM83" s="157"/>
      <c r="CXN83" s="161"/>
      <c r="CXO83" s="161"/>
      <c r="CXP83" s="168"/>
      <c r="CXQ83" s="169"/>
      <c r="CXR83" s="170"/>
      <c r="CXS83" s="167"/>
      <c r="CXT83" s="43"/>
      <c r="CXU83" s="208"/>
      <c r="CXV83" s="157"/>
      <c r="CXW83" s="157"/>
      <c r="CXX83" s="161"/>
      <c r="CXY83" s="161"/>
      <c r="CXZ83" s="168"/>
      <c r="CYA83" s="169"/>
      <c r="CYB83" s="170"/>
      <c r="CYC83" s="167"/>
      <c r="CYD83" s="43"/>
      <c r="CYE83" s="208"/>
      <c r="CYF83" s="157"/>
      <c r="CYG83" s="157"/>
      <c r="CYH83" s="161"/>
      <c r="CYI83" s="161"/>
      <c r="CYJ83" s="168"/>
      <c r="CYK83" s="169"/>
      <c r="CYL83" s="170"/>
      <c r="CYM83" s="167"/>
      <c r="CYN83" s="43"/>
      <c r="CYO83" s="208"/>
      <c r="CYP83" s="157"/>
      <c r="CYQ83" s="157"/>
      <c r="CYR83" s="161"/>
      <c r="CYS83" s="161"/>
      <c r="CYT83" s="168"/>
      <c r="CYU83" s="169"/>
      <c r="CYV83" s="170"/>
      <c r="CYW83" s="167"/>
      <c r="CYX83" s="43"/>
      <c r="CYY83" s="208"/>
      <c r="CYZ83" s="157"/>
      <c r="CZA83" s="157"/>
      <c r="CZB83" s="161"/>
      <c r="CZC83" s="161"/>
      <c r="CZD83" s="168"/>
      <c r="CZE83" s="169"/>
      <c r="CZF83" s="170"/>
      <c r="CZG83" s="167"/>
      <c r="CZH83" s="43"/>
      <c r="CZI83" s="208"/>
      <c r="CZJ83" s="157"/>
      <c r="CZK83" s="157"/>
      <c r="CZL83" s="161"/>
      <c r="CZM83" s="161"/>
      <c r="CZN83" s="168"/>
      <c r="CZO83" s="169"/>
      <c r="CZP83" s="170"/>
      <c r="CZQ83" s="167"/>
      <c r="CZR83" s="43"/>
      <c r="CZS83" s="208"/>
      <c r="CZT83" s="157"/>
      <c r="CZU83" s="157"/>
      <c r="CZV83" s="161"/>
      <c r="CZW83" s="161"/>
      <c r="CZX83" s="168"/>
      <c r="CZY83" s="169"/>
      <c r="CZZ83" s="170"/>
      <c r="DAA83" s="167"/>
      <c r="DAB83" s="43"/>
      <c r="DAC83" s="208"/>
      <c r="DAD83" s="157"/>
      <c r="DAE83" s="157"/>
      <c r="DAF83" s="161"/>
      <c r="DAG83" s="161"/>
      <c r="DAH83" s="168"/>
      <c r="DAI83" s="169"/>
      <c r="DAJ83" s="170"/>
      <c r="DAK83" s="167"/>
      <c r="DAL83" s="43"/>
      <c r="DAM83" s="208"/>
      <c r="DAN83" s="157"/>
      <c r="DAO83" s="157"/>
      <c r="DAP83" s="161"/>
      <c r="DAQ83" s="161"/>
      <c r="DAR83" s="168"/>
      <c r="DAS83" s="169"/>
      <c r="DAT83" s="170"/>
      <c r="DAU83" s="167"/>
      <c r="DAV83" s="43"/>
      <c r="DAW83" s="208"/>
      <c r="DAX83" s="157"/>
      <c r="DAY83" s="157"/>
      <c r="DAZ83" s="161"/>
      <c r="DBA83" s="161"/>
      <c r="DBB83" s="168"/>
      <c r="DBC83" s="169"/>
      <c r="DBD83" s="170"/>
      <c r="DBE83" s="167"/>
      <c r="DBF83" s="43"/>
      <c r="DBG83" s="208"/>
      <c r="DBH83" s="157"/>
      <c r="DBI83" s="157"/>
      <c r="DBJ83" s="161"/>
      <c r="DBK83" s="161"/>
      <c r="DBL83" s="168"/>
      <c r="DBM83" s="169"/>
      <c r="DBN83" s="170"/>
      <c r="DBO83" s="167"/>
      <c r="DBP83" s="43"/>
      <c r="DBQ83" s="208"/>
      <c r="DBR83" s="157"/>
      <c r="DBS83" s="157"/>
      <c r="DBT83" s="161"/>
      <c r="DBU83" s="161"/>
      <c r="DBV83" s="168"/>
      <c r="DBW83" s="169"/>
      <c r="DBX83" s="170"/>
      <c r="DBY83" s="167"/>
      <c r="DBZ83" s="43"/>
      <c r="DCA83" s="208"/>
      <c r="DCB83" s="157"/>
      <c r="DCC83" s="157"/>
      <c r="DCD83" s="161"/>
      <c r="DCE83" s="161"/>
      <c r="DCF83" s="168"/>
      <c r="DCG83" s="169"/>
      <c r="DCH83" s="170"/>
      <c r="DCI83" s="167"/>
      <c r="DCJ83" s="43"/>
      <c r="DCK83" s="208"/>
      <c r="DCL83" s="157"/>
      <c r="DCM83" s="157"/>
      <c r="DCN83" s="161"/>
      <c r="DCO83" s="161"/>
      <c r="DCP83" s="168"/>
      <c r="DCQ83" s="169"/>
      <c r="DCR83" s="170"/>
      <c r="DCS83" s="167"/>
      <c r="DCT83" s="43"/>
      <c r="DCU83" s="208"/>
      <c r="DCV83" s="157"/>
      <c r="DCW83" s="157"/>
      <c r="DCX83" s="161"/>
      <c r="DCY83" s="161"/>
      <c r="DCZ83" s="168"/>
      <c r="DDA83" s="169"/>
      <c r="DDB83" s="170"/>
      <c r="DDC83" s="167"/>
      <c r="DDD83" s="43"/>
      <c r="DDE83" s="208"/>
      <c r="DDF83" s="157"/>
      <c r="DDG83" s="157"/>
      <c r="DDH83" s="161"/>
      <c r="DDI83" s="161"/>
      <c r="DDJ83" s="168"/>
      <c r="DDK83" s="169"/>
      <c r="DDL83" s="170"/>
      <c r="DDM83" s="167"/>
      <c r="DDN83" s="43"/>
      <c r="DDO83" s="208"/>
      <c r="DDP83" s="157"/>
      <c r="DDQ83" s="157"/>
      <c r="DDR83" s="161"/>
      <c r="DDS83" s="161"/>
      <c r="DDT83" s="168"/>
      <c r="DDU83" s="169"/>
      <c r="DDV83" s="170"/>
      <c r="DDW83" s="167"/>
      <c r="DDX83" s="43"/>
      <c r="DDY83" s="208"/>
      <c r="DDZ83" s="157"/>
      <c r="DEA83" s="157"/>
      <c r="DEB83" s="161"/>
      <c r="DEC83" s="161"/>
      <c r="DED83" s="168"/>
      <c r="DEE83" s="169"/>
      <c r="DEF83" s="170"/>
      <c r="DEG83" s="167"/>
      <c r="DEH83" s="43"/>
      <c r="DEI83" s="208"/>
      <c r="DEJ83" s="157"/>
      <c r="DEK83" s="157"/>
      <c r="DEL83" s="161"/>
      <c r="DEM83" s="161"/>
      <c r="DEN83" s="168"/>
      <c r="DEO83" s="169"/>
      <c r="DEP83" s="170"/>
      <c r="DEQ83" s="167"/>
      <c r="DER83" s="43"/>
      <c r="DES83" s="208"/>
      <c r="DET83" s="157"/>
      <c r="DEU83" s="157"/>
      <c r="DEV83" s="161"/>
      <c r="DEW83" s="161"/>
      <c r="DEX83" s="168"/>
      <c r="DEY83" s="169"/>
      <c r="DEZ83" s="170"/>
      <c r="DFA83" s="167"/>
      <c r="DFB83" s="43"/>
      <c r="DFC83" s="208"/>
      <c r="DFD83" s="157"/>
      <c r="DFE83" s="157"/>
      <c r="DFF83" s="161"/>
      <c r="DFG83" s="161"/>
      <c r="DFH83" s="168"/>
      <c r="DFI83" s="169"/>
      <c r="DFJ83" s="170"/>
      <c r="DFK83" s="167"/>
      <c r="DFL83" s="43"/>
      <c r="DFM83" s="208"/>
      <c r="DFN83" s="157"/>
      <c r="DFO83" s="157"/>
      <c r="DFP83" s="161"/>
      <c r="DFQ83" s="161"/>
      <c r="DFR83" s="168"/>
      <c r="DFS83" s="169"/>
      <c r="DFT83" s="170"/>
      <c r="DFU83" s="167"/>
      <c r="DFV83" s="43"/>
      <c r="DFW83" s="208"/>
      <c r="DFX83" s="157"/>
      <c r="DFY83" s="157"/>
      <c r="DFZ83" s="161"/>
      <c r="DGA83" s="161"/>
      <c r="DGB83" s="168"/>
      <c r="DGC83" s="169"/>
      <c r="DGD83" s="170"/>
      <c r="DGE83" s="167"/>
      <c r="DGF83" s="43"/>
      <c r="DGG83" s="208"/>
      <c r="DGH83" s="157"/>
      <c r="DGI83" s="157"/>
      <c r="DGJ83" s="161"/>
      <c r="DGK83" s="161"/>
      <c r="DGL83" s="168"/>
      <c r="DGM83" s="169"/>
      <c r="DGN83" s="170"/>
      <c r="DGO83" s="167"/>
      <c r="DGP83" s="43"/>
      <c r="DGQ83" s="208"/>
      <c r="DGR83" s="157"/>
      <c r="DGS83" s="157"/>
      <c r="DGT83" s="161"/>
      <c r="DGU83" s="161"/>
      <c r="DGV83" s="168"/>
      <c r="DGW83" s="169"/>
      <c r="DGX83" s="170"/>
      <c r="DGY83" s="167"/>
      <c r="DGZ83" s="43"/>
      <c r="DHA83" s="208"/>
      <c r="DHB83" s="157"/>
      <c r="DHC83" s="157"/>
      <c r="DHD83" s="161"/>
      <c r="DHE83" s="161"/>
      <c r="DHF83" s="168"/>
      <c r="DHG83" s="169"/>
      <c r="DHH83" s="170"/>
      <c r="DHI83" s="167"/>
      <c r="DHJ83" s="43"/>
      <c r="DHK83" s="208"/>
      <c r="DHL83" s="157"/>
      <c r="DHM83" s="157"/>
      <c r="DHN83" s="161"/>
      <c r="DHO83" s="161"/>
      <c r="DHP83" s="168"/>
      <c r="DHQ83" s="169"/>
      <c r="DHR83" s="170"/>
      <c r="DHS83" s="167"/>
      <c r="DHT83" s="43"/>
      <c r="DHU83" s="208"/>
      <c r="DHV83" s="157"/>
      <c r="DHW83" s="157"/>
      <c r="DHX83" s="161"/>
      <c r="DHY83" s="161"/>
      <c r="DHZ83" s="168"/>
      <c r="DIA83" s="169"/>
      <c r="DIB83" s="170"/>
      <c r="DIC83" s="167"/>
      <c r="DID83" s="43"/>
      <c r="DIE83" s="208"/>
      <c r="DIF83" s="157"/>
      <c r="DIG83" s="157"/>
      <c r="DIH83" s="161"/>
      <c r="DII83" s="161"/>
      <c r="DIJ83" s="168"/>
      <c r="DIK83" s="169"/>
      <c r="DIL83" s="170"/>
      <c r="DIM83" s="167"/>
      <c r="DIN83" s="43"/>
      <c r="DIO83" s="208"/>
      <c r="DIP83" s="157"/>
      <c r="DIQ83" s="157"/>
      <c r="DIR83" s="161"/>
      <c r="DIS83" s="161"/>
      <c r="DIT83" s="168"/>
      <c r="DIU83" s="169"/>
      <c r="DIV83" s="170"/>
      <c r="DIW83" s="167"/>
      <c r="DIX83" s="43"/>
      <c r="DIY83" s="208"/>
      <c r="DIZ83" s="157"/>
      <c r="DJA83" s="157"/>
      <c r="DJB83" s="161"/>
      <c r="DJC83" s="161"/>
      <c r="DJD83" s="168"/>
      <c r="DJE83" s="169"/>
      <c r="DJF83" s="170"/>
      <c r="DJG83" s="167"/>
      <c r="DJH83" s="43"/>
      <c r="DJI83" s="208"/>
      <c r="DJJ83" s="157"/>
      <c r="DJK83" s="157"/>
      <c r="DJL83" s="161"/>
      <c r="DJM83" s="161"/>
      <c r="DJN83" s="168"/>
      <c r="DJO83" s="169"/>
      <c r="DJP83" s="170"/>
      <c r="DJQ83" s="167"/>
      <c r="DJR83" s="43"/>
      <c r="DJS83" s="208"/>
      <c r="DJT83" s="157"/>
      <c r="DJU83" s="157"/>
      <c r="DJV83" s="161"/>
      <c r="DJW83" s="161"/>
      <c r="DJX83" s="168"/>
      <c r="DJY83" s="169"/>
      <c r="DJZ83" s="170"/>
      <c r="DKA83" s="167"/>
      <c r="DKB83" s="43"/>
      <c r="DKC83" s="208"/>
      <c r="DKD83" s="157"/>
      <c r="DKE83" s="157"/>
      <c r="DKF83" s="161"/>
      <c r="DKG83" s="161"/>
      <c r="DKH83" s="168"/>
      <c r="DKI83" s="169"/>
      <c r="DKJ83" s="170"/>
      <c r="DKK83" s="167"/>
      <c r="DKL83" s="43"/>
      <c r="DKM83" s="208"/>
      <c r="DKN83" s="157"/>
      <c r="DKO83" s="157"/>
      <c r="DKP83" s="161"/>
      <c r="DKQ83" s="161"/>
      <c r="DKR83" s="168"/>
      <c r="DKS83" s="169"/>
      <c r="DKT83" s="170"/>
      <c r="DKU83" s="167"/>
      <c r="DKV83" s="43"/>
      <c r="DKW83" s="208"/>
      <c r="DKX83" s="157"/>
      <c r="DKY83" s="157"/>
      <c r="DKZ83" s="161"/>
      <c r="DLA83" s="161"/>
      <c r="DLB83" s="168"/>
      <c r="DLC83" s="169"/>
      <c r="DLD83" s="170"/>
      <c r="DLE83" s="167"/>
      <c r="DLF83" s="43"/>
      <c r="DLG83" s="208"/>
      <c r="DLH83" s="157"/>
      <c r="DLI83" s="157"/>
      <c r="DLJ83" s="161"/>
      <c r="DLK83" s="161"/>
      <c r="DLL83" s="168"/>
      <c r="DLM83" s="169"/>
      <c r="DLN83" s="170"/>
      <c r="DLO83" s="167"/>
      <c r="DLP83" s="43"/>
      <c r="DLQ83" s="208"/>
      <c r="DLR83" s="157"/>
      <c r="DLS83" s="157"/>
      <c r="DLT83" s="161"/>
      <c r="DLU83" s="161"/>
      <c r="DLV83" s="168"/>
      <c r="DLW83" s="169"/>
      <c r="DLX83" s="170"/>
      <c r="DLY83" s="167"/>
      <c r="DLZ83" s="43"/>
      <c r="DMA83" s="208"/>
      <c r="DMB83" s="157"/>
      <c r="DMC83" s="157"/>
      <c r="DMD83" s="161"/>
      <c r="DME83" s="161"/>
      <c r="DMF83" s="168"/>
      <c r="DMG83" s="169"/>
      <c r="DMH83" s="170"/>
      <c r="DMI83" s="167"/>
      <c r="DMJ83" s="43"/>
      <c r="DMK83" s="208"/>
      <c r="DML83" s="157"/>
      <c r="DMM83" s="157"/>
      <c r="DMN83" s="161"/>
      <c r="DMO83" s="161"/>
      <c r="DMP83" s="168"/>
      <c r="DMQ83" s="169"/>
      <c r="DMR83" s="170"/>
      <c r="DMS83" s="167"/>
      <c r="DMT83" s="43"/>
      <c r="DMU83" s="208"/>
      <c r="DMV83" s="157"/>
      <c r="DMW83" s="157"/>
      <c r="DMX83" s="161"/>
      <c r="DMY83" s="161"/>
      <c r="DMZ83" s="168"/>
      <c r="DNA83" s="169"/>
      <c r="DNB83" s="170"/>
      <c r="DNC83" s="167"/>
      <c r="DND83" s="43"/>
      <c r="DNE83" s="208"/>
      <c r="DNF83" s="157"/>
      <c r="DNG83" s="157"/>
      <c r="DNH83" s="161"/>
      <c r="DNI83" s="161"/>
      <c r="DNJ83" s="168"/>
      <c r="DNK83" s="169"/>
      <c r="DNL83" s="170"/>
      <c r="DNM83" s="167"/>
      <c r="DNN83" s="43"/>
      <c r="DNO83" s="208"/>
      <c r="DNP83" s="157"/>
      <c r="DNQ83" s="157"/>
      <c r="DNR83" s="161"/>
      <c r="DNS83" s="161"/>
      <c r="DNT83" s="168"/>
      <c r="DNU83" s="169"/>
      <c r="DNV83" s="170"/>
      <c r="DNW83" s="167"/>
      <c r="DNX83" s="43"/>
      <c r="DNY83" s="208"/>
      <c r="DNZ83" s="157"/>
      <c r="DOA83" s="157"/>
      <c r="DOB83" s="161"/>
      <c r="DOC83" s="161"/>
      <c r="DOD83" s="168"/>
      <c r="DOE83" s="169"/>
      <c r="DOF83" s="170"/>
      <c r="DOG83" s="167"/>
      <c r="DOH83" s="43"/>
      <c r="DOI83" s="208"/>
      <c r="DOJ83" s="157"/>
      <c r="DOK83" s="157"/>
      <c r="DOL83" s="161"/>
      <c r="DOM83" s="161"/>
      <c r="DON83" s="168"/>
      <c r="DOO83" s="169"/>
      <c r="DOP83" s="170"/>
      <c r="DOQ83" s="167"/>
      <c r="DOR83" s="43"/>
      <c r="DOS83" s="208"/>
      <c r="DOT83" s="157"/>
      <c r="DOU83" s="157"/>
      <c r="DOV83" s="161"/>
      <c r="DOW83" s="161"/>
      <c r="DOX83" s="168"/>
      <c r="DOY83" s="169"/>
      <c r="DOZ83" s="170"/>
      <c r="DPA83" s="167"/>
      <c r="DPB83" s="43"/>
      <c r="DPC83" s="208"/>
      <c r="DPD83" s="157"/>
      <c r="DPE83" s="157"/>
      <c r="DPF83" s="161"/>
      <c r="DPG83" s="161"/>
      <c r="DPH83" s="168"/>
      <c r="DPI83" s="169"/>
      <c r="DPJ83" s="170"/>
      <c r="DPK83" s="167"/>
      <c r="DPL83" s="43"/>
      <c r="DPM83" s="208"/>
      <c r="DPN83" s="157"/>
      <c r="DPO83" s="157"/>
      <c r="DPP83" s="161"/>
      <c r="DPQ83" s="161"/>
      <c r="DPR83" s="168"/>
      <c r="DPS83" s="169"/>
      <c r="DPT83" s="170"/>
      <c r="DPU83" s="167"/>
      <c r="DPV83" s="43"/>
      <c r="DPW83" s="208"/>
      <c r="DPX83" s="157"/>
      <c r="DPY83" s="157"/>
      <c r="DPZ83" s="161"/>
      <c r="DQA83" s="161"/>
      <c r="DQB83" s="168"/>
      <c r="DQC83" s="169"/>
      <c r="DQD83" s="170"/>
      <c r="DQE83" s="167"/>
      <c r="DQF83" s="43"/>
      <c r="DQG83" s="208"/>
      <c r="DQH83" s="157"/>
      <c r="DQI83" s="157"/>
      <c r="DQJ83" s="161"/>
      <c r="DQK83" s="161"/>
      <c r="DQL83" s="168"/>
      <c r="DQM83" s="169"/>
      <c r="DQN83" s="170"/>
      <c r="DQO83" s="167"/>
      <c r="DQP83" s="43"/>
      <c r="DQQ83" s="208"/>
      <c r="DQR83" s="157"/>
      <c r="DQS83" s="157"/>
      <c r="DQT83" s="161"/>
      <c r="DQU83" s="161"/>
      <c r="DQV83" s="168"/>
      <c r="DQW83" s="169"/>
      <c r="DQX83" s="170"/>
      <c r="DQY83" s="167"/>
      <c r="DQZ83" s="43"/>
      <c r="DRA83" s="208"/>
      <c r="DRB83" s="157"/>
      <c r="DRC83" s="157"/>
      <c r="DRD83" s="161"/>
      <c r="DRE83" s="161"/>
      <c r="DRF83" s="168"/>
      <c r="DRG83" s="169"/>
      <c r="DRH83" s="170"/>
      <c r="DRI83" s="167"/>
      <c r="DRJ83" s="43"/>
      <c r="DRK83" s="208"/>
      <c r="DRL83" s="157"/>
      <c r="DRM83" s="157"/>
      <c r="DRN83" s="161"/>
      <c r="DRO83" s="161"/>
      <c r="DRP83" s="168"/>
      <c r="DRQ83" s="169"/>
      <c r="DRR83" s="170"/>
      <c r="DRS83" s="167"/>
      <c r="DRT83" s="43"/>
      <c r="DRU83" s="208"/>
      <c r="DRV83" s="157"/>
      <c r="DRW83" s="157"/>
      <c r="DRX83" s="161"/>
      <c r="DRY83" s="161"/>
      <c r="DRZ83" s="168"/>
      <c r="DSA83" s="169"/>
      <c r="DSB83" s="170"/>
      <c r="DSC83" s="167"/>
      <c r="DSD83" s="43"/>
      <c r="DSE83" s="208"/>
      <c r="DSF83" s="157"/>
      <c r="DSG83" s="157"/>
      <c r="DSH83" s="161"/>
      <c r="DSI83" s="161"/>
      <c r="DSJ83" s="168"/>
      <c r="DSK83" s="169"/>
      <c r="DSL83" s="170"/>
      <c r="DSM83" s="167"/>
      <c r="DSN83" s="43"/>
      <c r="DSO83" s="208"/>
      <c r="DSP83" s="157"/>
      <c r="DSQ83" s="157"/>
      <c r="DSR83" s="161"/>
      <c r="DSS83" s="161"/>
      <c r="DST83" s="168"/>
      <c r="DSU83" s="169"/>
      <c r="DSV83" s="170"/>
      <c r="DSW83" s="167"/>
      <c r="DSX83" s="43"/>
      <c r="DSY83" s="208"/>
      <c r="DSZ83" s="157"/>
      <c r="DTA83" s="157"/>
      <c r="DTB83" s="161"/>
      <c r="DTC83" s="161"/>
      <c r="DTD83" s="168"/>
      <c r="DTE83" s="169"/>
      <c r="DTF83" s="170"/>
      <c r="DTG83" s="167"/>
      <c r="DTH83" s="43"/>
      <c r="DTI83" s="208"/>
      <c r="DTJ83" s="157"/>
      <c r="DTK83" s="157"/>
      <c r="DTL83" s="161"/>
      <c r="DTM83" s="161"/>
      <c r="DTN83" s="168"/>
      <c r="DTO83" s="169"/>
      <c r="DTP83" s="170"/>
      <c r="DTQ83" s="167"/>
      <c r="DTR83" s="43"/>
      <c r="DTS83" s="208"/>
      <c r="DTT83" s="157"/>
      <c r="DTU83" s="157"/>
      <c r="DTV83" s="161"/>
      <c r="DTW83" s="161"/>
      <c r="DTX83" s="168"/>
      <c r="DTY83" s="169"/>
      <c r="DTZ83" s="170"/>
      <c r="DUA83" s="167"/>
      <c r="DUB83" s="43"/>
      <c r="DUC83" s="208"/>
      <c r="DUD83" s="157"/>
      <c r="DUE83" s="157"/>
      <c r="DUF83" s="161"/>
      <c r="DUG83" s="161"/>
      <c r="DUH83" s="168"/>
      <c r="DUI83" s="169"/>
      <c r="DUJ83" s="170"/>
      <c r="DUK83" s="167"/>
      <c r="DUL83" s="43"/>
      <c r="DUM83" s="208"/>
      <c r="DUN83" s="157"/>
      <c r="DUO83" s="157"/>
      <c r="DUP83" s="161"/>
      <c r="DUQ83" s="161"/>
      <c r="DUR83" s="168"/>
      <c r="DUS83" s="169"/>
      <c r="DUT83" s="170"/>
      <c r="DUU83" s="167"/>
      <c r="DUV83" s="43"/>
      <c r="DUW83" s="208"/>
      <c r="DUX83" s="157"/>
      <c r="DUY83" s="157"/>
      <c r="DUZ83" s="161"/>
      <c r="DVA83" s="161"/>
      <c r="DVB83" s="168"/>
      <c r="DVC83" s="169"/>
      <c r="DVD83" s="170"/>
      <c r="DVE83" s="167"/>
      <c r="DVF83" s="43"/>
      <c r="DVG83" s="208"/>
      <c r="DVH83" s="157"/>
      <c r="DVI83" s="157"/>
      <c r="DVJ83" s="161"/>
      <c r="DVK83" s="161"/>
      <c r="DVL83" s="168"/>
      <c r="DVM83" s="169"/>
      <c r="DVN83" s="170"/>
      <c r="DVO83" s="167"/>
      <c r="DVP83" s="43"/>
      <c r="DVQ83" s="208"/>
      <c r="DVR83" s="157"/>
      <c r="DVS83" s="157"/>
      <c r="DVT83" s="161"/>
      <c r="DVU83" s="161"/>
      <c r="DVV83" s="168"/>
      <c r="DVW83" s="169"/>
      <c r="DVX83" s="170"/>
      <c r="DVY83" s="167"/>
      <c r="DVZ83" s="43"/>
      <c r="DWA83" s="208"/>
      <c r="DWB83" s="157"/>
      <c r="DWC83" s="157"/>
      <c r="DWD83" s="161"/>
      <c r="DWE83" s="161"/>
      <c r="DWF83" s="168"/>
      <c r="DWG83" s="169"/>
      <c r="DWH83" s="170"/>
      <c r="DWI83" s="167"/>
      <c r="DWJ83" s="43"/>
      <c r="DWK83" s="208"/>
      <c r="DWL83" s="157"/>
      <c r="DWM83" s="157"/>
      <c r="DWN83" s="161"/>
      <c r="DWO83" s="161"/>
      <c r="DWP83" s="168"/>
      <c r="DWQ83" s="169"/>
      <c r="DWR83" s="170"/>
      <c r="DWS83" s="167"/>
      <c r="DWT83" s="43"/>
      <c r="DWU83" s="208"/>
      <c r="DWV83" s="157"/>
      <c r="DWW83" s="157"/>
      <c r="DWX83" s="161"/>
      <c r="DWY83" s="161"/>
      <c r="DWZ83" s="168"/>
      <c r="DXA83" s="169"/>
      <c r="DXB83" s="170"/>
      <c r="DXC83" s="167"/>
      <c r="DXD83" s="43"/>
      <c r="DXE83" s="208"/>
      <c r="DXF83" s="157"/>
      <c r="DXG83" s="157"/>
      <c r="DXH83" s="161"/>
      <c r="DXI83" s="161"/>
      <c r="DXJ83" s="168"/>
      <c r="DXK83" s="169"/>
      <c r="DXL83" s="170"/>
      <c r="DXM83" s="167"/>
      <c r="DXN83" s="43"/>
      <c r="DXO83" s="208"/>
      <c r="DXP83" s="157"/>
      <c r="DXQ83" s="157"/>
      <c r="DXR83" s="161"/>
      <c r="DXS83" s="161"/>
      <c r="DXT83" s="168"/>
      <c r="DXU83" s="169"/>
      <c r="DXV83" s="170"/>
      <c r="DXW83" s="167"/>
      <c r="DXX83" s="43"/>
      <c r="DXY83" s="208"/>
      <c r="DXZ83" s="157"/>
      <c r="DYA83" s="157"/>
      <c r="DYB83" s="161"/>
      <c r="DYC83" s="161"/>
      <c r="DYD83" s="168"/>
      <c r="DYE83" s="169"/>
      <c r="DYF83" s="170"/>
      <c r="DYG83" s="167"/>
      <c r="DYH83" s="43"/>
      <c r="DYI83" s="208"/>
      <c r="DYJ83" s="157"/>
      <c r="DYK83" s="157"/>
      <c r="DYL83" s="161"/>
      <c r="DYM83" s="161"/>
      <c r="DYN83" s="168"/>
      <c r="DYO83" s="169"/>
      <c r="DYP83" s="170"/>
      <c r="DYQ83" s="167"/>
      <c r="DYR83" s="43"/>
      <c r="DYS83" s="208"/>
      <c r="DYT83" s="157"/>
      <c r="DYU83" s="157"/>
      <c r="DYV83" s="161"/>
      <c r="DYW83" s="161"/>
      <c r="DYX83" s="168"/>
      <c r="DYY83" s="169"/>
      <c r="DYZ83" s="170"/>
      <c r="DZA83" s="167"/>
      <c r="DZB83" s="43"/>
      <c r="DZC83" s="208"/>
      <c r="DZD83" s="157"/>
      <c r="DZE83" s="157"/>
      <c r="DZF83" s="161"/>
      <c r="DZG83" s="161"/>
      <c r="DZH83" s="168"/>
      <c r="DZI83" s="169"/>
      <c r="DZJ83" s="170"/>
      <c r="DZK83" s="167"/>
      <c r="DZL83" s="43"/>
      <c r="DZM83" s="208"/>
      <c r="DZN83" s="157"/>
      <c r="DZO83" s="157"/>
      <c r="DZP83" s="161"/>
      <c r="DZQ83" s="161"/>
      <c r="DZR83" s="168"/>
      <c r="DZS83" s="169"/>
      <c r="DZT83" s="170"/>
      <c r="DZU83" s="167"/>
      <c r="DZV83" s="43"/>
      <c r="DZW83" s="208"/>
      <c r="DZX83" s="157"/>
      <c r="DZY83" s="157"/>
      <c r="DZZ83" s="161"/>
      <c r="EAA83" s="161"/>
      <c r="EAB83" s="168"/>
      <c r="EAC83" s="169"/>
      <c r="EAD83" s="170"/>
      <c r="EAE83" s="167"/>
      <c r="EAF83" s="43"/>
      <c r="EAG83" s="208"/>
      <c r="EAH83" s="157"/>
      <c r="EAI83" s="157"/>
      <c r="EAJ83" s="161"/>
      <c r="EAK83" s="161"/>
      <c r="EAL83" s="168"/>
      <c r="EAM83" s="169"/>
      <c r="EAN83" s="170"/>
      <c r="EAO83" s="167"/>
      <c r="EAP83" s="43"/>
      <c r="EAQ83" s="208"/>
      <c r="EAR83" s="157"/>
      <c r="EAS83" s="157"/>
      <c r="EAT83" s="161"/>
      <c r="EAU83" s="161"/>
      <c r="EAV83" s="168"/>
      <c r="EAW83" s="169"/>
      <c r="EAX83" s="170"/>
      <c r="EAY83" s="167"/>
      <c r="EAZ83" s="43"/>
      <c r="EBA83" s="208"/>
      <c r="EBB83" s="157"/>
      <c r="EBC83" s="157"/>
      <c r="EBD83" s="161"/>
      <c r="EBE83" s="161"/>
      <c r="EBF83" s="168"/>
      <c r="EBG83" s="169"/>
      <c r="EBH83" s="170"/>
      <c r="EBI83" s="167"/>
      <c r="EBJ83" s="43"/>
      <c r="EBK83" s="208"/>
      <c r="EBL83" s="157"/>
      <c r="EBM83" s="157"/>
      <c r="EBN83" s="161"/>
      <c r="EBO83" s="161"/>
      <c r="EBP83" s="168"/>
      <c r="EBQ83" s="169"/>
      <c r="EBR83" s="170"/>
      <c r="EBS83" s="167"/>
      <c r="EBT83" s="43"/>
      <c r="EBU83" s="208"/>
      <c r="EBV83" s="157"/>
      <c r="EBW83" s="157"/>
      <c r="EBX83" s="161"/>
      <c r="EBY83" s="161"/>
      <c r="EBZ83" s="168"/>
      <c r="ECA83" s="169"/>
      <c r="ECB83" s="170"/>
      <c r="ECC83" s="167"/>
      <c r="ECD83" s="43"/>
      <c r="ECE83" s="208"/>
      <c r="ECF83" s="157"/>
      <c r="ECG83" s="157"/>
      <c r="ECH83" s="161"/>
      <c r="ECI83" s="161"/>
      <c r="ECJ83" s="168"/>
      <c r="ECK83" s="169"/>
      <c r="ECL83" s="170"/>
      <c r="ECM83" s="167"/>
      <c r="ECN83" s="43"/>
      <c r="ECO83" s="208"/>
      <c r="ECP83" s="157"/>
      <c r="ECQ83" s="157"/>
      <c r="ECR83" s="161"/>
      <c r="ECS83" s="161"/>
      <c r="ECT83" s="168"/>
      <c r="ECU83" s="169"/>
      <c r="ECV83" s="170"/>
      <c r="ECW83" s="167"/>
      <c r="ECX83" s="43"/>
      <c r="ECY83" s="208"/>
      <c r="ECZ83" s="157"/>
      <c r="EDA83" s="157"/>
      <c r="EDB83" s="161"/>
      <c r="EDC83" s="161"/>
      <c r="EDD83" s="168"/>
      <c r="EDE83" s="169"/>
      <c r="EDF83" s="170"/>
      <c r="EDG83" s="167"/>
      <c r="EDH83" s="43"/>
      <c r="EDI83" s="208"/>
      <c r="EDJ83" s="157"/>
      <c r="EDK83" s="157"/>
      <c r="EDL83" s="161"/>
      <c r="EDM83" s="161"/>
      <c r="EDN83" s="168"/>
      <c r="EDO83" s="169"/>
      <c r="EDP83" s="170"/>
      <c r="EDQ83" s="167"/>
      <c r="EDR83" s="43"/>
      <c r="EDS83" s="208"/>
      <c r="EDT83" s="157"/>
      <c r="EDU83" s="157"/>
      <c r="EDV83" s="161"/>
      <c r="EDW83" s="161"/>
      <c r="EDX83" s="168"/>
      <c r="EDY83" s="169"/>
      <c r="EDZ83" s="170"/>
      <c r="EEA83" s="167"/>
      <c r="EEB83" s="43"/>
      <c r="EEC83" s="208"/>
      <c r="EED83" s="157"/>
      <c r="EEE83" s="157"/>
      <c r="EEF83" s="161"/>
      <c r="EEG83" s="161"/>
      <c r="EEH83" s="168"/>
      <c r="EEI83" s="169"/>
      <c r="EEJ83" s="170"/>
      <c r="EEK83" s="167"/>
      <c r="EEL83" s="43"/>
      <c r="EEM83" s="208"/>
      <c r="EEN83" s="157"/>
      <c r="EEO83" s="157"/>
      <c r="EEP83" s="161"/>
      <c r="EEQ83" s="161"/>
      <c r="EER83" s="168"/>
      <c r="EES83" s="169"/>
      <c r="EET83" s="170"/>
      <c r="EEU83" s="167"/>
      <c r="EEV83" s="43"/>
      <c r="EEW83" s="208"/>
      <c r="EEX83" s="157"/>
      <c r="EEY83" s="157"/>
      <c r="EEZ83" s="161"/>
      <c r="EFA83" s="161"/>
      <c r="EFB83" s="168"/>
      <c r="EFC83" s="169"/>
      <c r="EFD83" s="170"/>
      <c r="EFE83" s="167"/>
      <c r="EFF83" s="43"/>
      <c r="EFG83" s="208"/>
      <c r="EFH83" s="157"/>
      <c r="EFI83" s="157"/>
      <c r="EFJ83" s="161"/>
      <c r="EFK83" s="161"/>
      <c r="EFL83" s="168"/>
      <c r="EFM83" s="169"/>
      <c r="EFN83" s="170"/>
      <c r="EFO83" s="167"/>
      <c r="EFP83" s="43"/>
      <c r="EFQ83" s="208"/>
      <c r="EFR83" s="157"/>
      <c r="EFS83" s="157"/>
      <c r="EFT83" s="161"/>
      <c r="EFU83" s="161"/>
      <c r="EFV83" s="168"/>
      <c r="EFW83" s="169"/>
      <c r="EFX83" s="170"/>
      <c r="EFY83" s="167"/>
      <c r="EFZ83" s="43"/>
      <c r="EGA83" s="208"/>
      <c r="EGB83" s="157"/>
      <c r="EGC83" s="157"/>
      <c r="EGD83" s="161"/>
      <c r="EGE83" s="161"/>
      <c r="EGF83" s="168"/>
      <c r="EGG83" s="169"/>
      <c r="EGH83" s="170"/>
      <c r="EGI83" s="167"/>
      <c r="EGJ83" s="43"/>
      <c r="EGK83" s="208"/>
      <c r="EGL83" s="157"/>
      <c r="EGM83" s="157"/>
      <c r="EGN83" s="161"/>
      <c r="EGO83" s="161"/>
      <c r="EGP83" s="168"/>
      <c r="EGQ83" s="169"/>
      <c r="EGR83" s="170"/>
      <c r="EGS83" s="167"/>
      <c r="EGT83" s="43"/>
      <c r="EGU83" s="208"/>
      <c r="EGV83" s="157"/>
      <c r="EGW83" s="157"/>
      <c r="EGX83" s="161"/>
      <c r="EGY83" s="161"/>
      <c r="EGZ83" s="168"/>
      <c r="EHA83" s="169"/>
      <c r="EHB83" s="170"/>
      <c r="EHC83" s="167"/>
      <c r="EHD83" s="43"/>
      <c r="EHE83" s="208"/>
      <c r="EHF83" s="157"/>
      <c r="EHG83" s="157"/>
      <c r="EHH83" s="161"/>
      <c r="EHI83" s="161"/>
      <c r="EHJ83" s="168"/>
      <c r="EHK83" s="169"/>
      <c r="EHL83" s="170"/>
      <c r="EHM83" s="167"/>
      <c r="EHN83" s="43"/>
      <c r="EHO83" s="208"/>
      <c r="EHP83" s="157"/>
      <c r="EHQ83" s="157"/>
      <c r="EHR83" s="161"/>
      <c r="EHS83" s="161"/>
      <c r="EHT83" s="168"/>
      <c r="EHU83" s="169"/>
      <c r="EHV83" s="170"/>
      <c r="EHW83" s="167"/>
      <c r="EHX83" s="43"/>
      <c r="EHY83" s="208"/>
      <c r="EHZ83" s="157"/>
      <c r="EIA83" s="157"/>
      <c r="EIB83" s="161"/>
      <c r="EIC83" s="161"/>
      <c r="EID83" s="168"/>
      <c r="EIE83" s="169"/>
      <c r="EIF83" s="170"/>
      <c r="EIG83" s="167"/>
      <c r="EIH83" s="43"/>
      <c r="EII83" s="208"/>
      <c r="EIJ83" s="157"/>
      <c r="EIK83" s="157"/>
      <c r="EIL83" s="161"/>
      <c r="EIM83" s="161"/>
      <c r="EIN83" s="168"/>
      <c r="EIO83" s="169"/>
      <c r="EIP83" s="170"/>
      <c r="EIQ83" s="167"/>
      <c r="EIR83" s="43"/>
      <c r="EIS83" s="208"/>
      <c r="EIT83" s="157"/>
      <c r="EIU83" s="157"/>
      <c r="EIV83" s="161"/>
      <c r="EIW83" s="161"/>
      <c r="EIX83" s="168"/>
      <c r="EIY83" s="169"/>
      <c r="EIZ83" s="170"/>
      <c r="EJA83" s="167"/>
      <c r="EJB83" s="43"/>
      <c r="EJC83" s="208"/>
      <c r="EJD83" s="157"/>
      <c r="EJE83" s="157"/>
      <c r="EJF83" s="161"/>
      <c r="EJG83" s="161"/>
      <c r="EJH83" s="168"/>
      <c r="EJI83" s="169"/>
      <c r="EJJ83" s="170"/>
      <c r="EJK83" s="167"/>
      <c r="EJL83" s="43"/>
      <c r="EJM83" s="208"/>
      <c r="EJN83" s="157"/>
      <c r="EJO83" s="157"/>
      <c r="EJP83" s="161"/>
      <c r="EJQ83" s="161"/>
      <c r="EJR83" s="168"/>
      <c r="EJS83" s="169"/>
      <c r="EJT83" s="170"/>
      <c r="EJU83" s="167"/>
      <c r="EJV83" s="43"/>
      <c r="EJW83" s="208"/>
      <c r="EJX83" s="157"/>
      <c r="EJY83" s="157"/>
      <c r="EJZ83" s="161"/>
      <c r="EKA83" s="161"/>
      <c r="EKB83" s="168"/>
      <c r="EKC83" s="169"/>
      <c r="EKD83" s="170"/>
      <c r="EKE83" s="167"/>
      <c r="EKF83" s="43"/>
      <c r="EKG83" s="208"/>
      <c r="EKH83" s="157"/>
      <c r="EKI83" s="157"/>
      <c r="EKJ83" s="161"/>
      <c r="EKK83" s="161"/>
      <c r="EKL83" s="168"/>
      <c r="EKM83" s="169"/>
      <c r="EKN83" s="170"/>
      <c r="EKO83" s="167"/>
      <c r="EKP83" s="43"/>
      <c r="EKQ83" s="208"/>
      <c r="EKR83" s="157"/>
      <c r="EKS83" s="157"/>
      <c r="EKT83" s="161"/>
      <c r="EKU83" s="161"/>
      <c r="EKV83" s="168"/>
      <c r="EKW83" s="169"/>
      <c r="EKX83" s="170"/>
      <c r="EKY83" s="167"/>
      <c r="EKZ83" s="43"/>
      <c r="ELA83" s="208"/>
      <c r="ELB83" s="157"/>
      <c r="ELC83" s="157"/>
      <c r="ELD83" s="161"/>
      <c r="ELE83" s="161"/>
      <c r="ELF83" s="168"/>
      <c r="ELG83" s="169"/>
      <c r="ELH83" s="170"/>
      <c r="ELI83" s="167"/>
      <c r="ELJ83" s="43"/>
      <c r="ELK83" s="208"/>
      <c r="ELL83" s="157"/>
      <c r="ELM83" s="157"/>
      <c r="ELN83" s="161"/>
      <c r="ELO83" s="161"/>
      <c r="ELP83" s="168"/>
      <c r="ELQ83" s="169"/>
      <c r="ELR83" s="170"/>
      <c r="ELS83" s="167"/>
      <c r="ELT83" s="43"/>
      <c r="ELU83" s="208"/>
      <c r="ELV83" s="157"/>
      <c r="ELW83" s="157"/>
      <c r="ELX83" s="161"/>
      <c r="ELY83" s="161"/>
      <c r="ELZ83" s="168"/>
      <c r="EMA83" s="169"/>
      <c r="EMB83" s="170"/>
      <c r="EMC83" s="167"/>
      <c r="EMD83" s="43"/>
      <c r="EME83" s="208"/>
      <c r="EMF83" s="157"/>
      <c r="EMG83" s="157"/>
      <c r="EMH83" s="161"/>
      <c r="EMI83" s="161"/>
      <c r="EMJ83" s="168"/>
      <c r="EMK83" s="169"/>
      <c r="EML83" s="170"/>
      <c r="EMM83" s="167"/>
      <c r="EMN83" s="43"/>
      <c r="EMO83" s="208"/>
      <c r="EMP83" s="157"/>
      <c r="EMQ83" s="157"/>
      <c r="EMR83" s="161"/>
      <c r="EMS83" s="161"/>
      <c r="EMT83" s="168"/>
      <c r="EMU83" s="169"/>
      <c r="EMV83" s="170"/>
      <c r="EMW83" s="167"/>
      <c r="EMX83" s="43"/>
      <c r="EMY83" s="208"/>
      <c r="EMZ83" s="157"/>
      <c r="ENA83" s="157"/>
      <c r="ENB83" s="161"/>
      <c r="ENC83" s="161"/>
      <c r="END83" s="168"/>
      <c r="ENE83" s="169"/>
      <c r="ENF83" s="170"/>
      <c r="ENG83" s="167"/>
      <c r="ENH83" s="43"/>
      <c r="ENI83" s="208"/>
      <c r="ENJ83" s="157"/>
      <c r="ENK83" s="157"/>
      <c r="ENL83" s="161"/>
      <c r="ENM83" s="161"/>
      <c r="ENN83" s="168"/>
      <c r="ENO83" s="169"/>
      <c r="ENP83" s="170"/>
      <c r="ENQ83" s="167"/>
      <c r="ENR83" s="43"/>
      <c r="ENS83" s="208"/>
      <c r="ENT83" s="157"/>
      <c r="ENU83" s="157"/>
      <c r="ENV83" s="161"/>
      <c r="ENW83" s="161"/>
      <c r="ENX83" s="168"/>
      <c r="ENY83" s="169"/>
      <c r="ENZ83" s="170"/>
      <c r="EOA83" s="167"/>
      <c r="EOB83" s="43"/>
      <c r="EOC83" s="208"/>
      <c r="EOD83" s="157"/>
      <c r="EOE83" s="157"/>
      <c r="EOF83" s="161"/>
      <c r="EOG83" s="161"/>
      <c r="EOH83" s="168"/>
      <c r="EOI83" s="169"/>
      <c r="EOJ83" s="170"/>
      <c r="EOK83" s="167"/>
      <c r="EOL83" s="43"/>
      <c r="EOM83" s="208"/>
      <c r="EON83" s="157"/>
      <c r="EOO83" s="157"/>
      <c r="EOP83" s="161"/>
      <c r="EOQ83" s="161"/>
      <c r="EOR83" s="168"/>
      <c r="EOS83" s="169"/>
      <c r="EOT83" s="170"/>
      <c r="EOU83" s="167"/>
      <c r="EOV83" s="43"/>
      <c r="EOW83" s="208"/>
      <c r="EOX83" s="157"/>
      <c r="EOY83" s="157"/>
      <c r="EOZ83" s="161"/>
      <c r="EPA83" s="161"/>
      <c r="EPB83" s="168"/>
      <c r="EPC83" s="169"/>
      <c r="EPD83" s="170"/>
      <c r="EPE83" s="167"/>
      <c r="EPF83" s="43"/>
      <c r="EPG83" s="208"/>
      <c r="EPH83" s="157"/>
      <c r="EPI83" s="157"/>
      <c r="EPJ83" s="161"/>
      <c r="EPK83" s="161"/>
      <c r="EPL83" s="168"/>
      <c r="EPM83" s="169"/>
      <c r="EPN83" s="170"/>
      <c r="EPO83" s="167"/>
      <c r="EPP83" s="43"/>
      <c r="EPQ83" s="208"/>
      <c r="EPR83" s="157"/>
      <c r="EPS83" s="157"/>
      <c r="EPT83" s="161"/>
      <c r="EPU83" s="161"/>
      <c r="EPV83" s="168"/>
      <c r="EPW83" s="169"/>
      <c r="EPX83" s="170"/>
      <c r="EPY83" s="167"/>
      <c r="EPZ83" s="43"/>
      <c r="EQA83" s="208"/>
      <c r="EQB83" s="157"/>
      <c r="EQC83" s="157"/>
      <c r="EQD83" s="161"/>
      <c r="EQE83" s="161"/>
      <c r="EQF83" s="168"/>
      <c r="EQG83" s="169"/>
      <c r="EQH83" s="170"/>
      <c r="EQI83" s="167"/>
      <c r="EQJ83" s="43"/>
      <c r="EQK83" s="208"/>
      <c r="EQL83" s="157"/>
      <c r="EQM83" s="157"/>
      <c r="EQN83" s="161"/>
      <c r="EQO83" s="161"/>
      <c r="EQP83" s="168"/>
      <c r="EQQ83" s="169"/>
      <c r="EQR83" s="170"/>
      <c r="EQS83" s="167"/>
      <c r="EQT83" s="43"/>
      <c r="EQU83" s="208"/>
      <c r="EQV83" s="157"/>
      <c r="EQW83" s="157"/>
      <c r="EQX83" s="161"/>
      <c r="EQY83" s="161"/>
      <c r="EQZ83" s="168"/>
      <c r="ERA83" s="169"/>
      <c r="ERB83" s="170"/>
      <c r="ERC83" s="167"/>
      <c r="ERD83" s="43"/>
      <c r="ERE83" s="208"/>
      <c r="ERF83" s="157"/>
      <c r="ERG83" s="157"/>
      <c r="ERH83" s="161"/>
      <c r="ERI83" s="161"/>
      <c r="ERJ83" s="168"/>
      <c r="ERK83" s="169"/>
      <c r="ERL83" s="170"/>
      <c r="ERM83" s="167"/>
      <c r="ERN83" s="43"/>
      <c r="ERO83" s="208"/>
      <c r="ERP83" s="157"/>
      <c r="ERQ83" s="157"/>
      <c r="ERR83" s="161"/>
      <c r="ERS83" s="161"/>
      <c r="ERT83" s="168"/>
      <c r="ERU83" s="169"/>
      <c r="ERV83" s="170"/>
      <c r="ERW83" s="167"/>
      <c r="ERX83" s="43"/>
      <c r="ERY83" s="208"/>
      <c r="ERZ83" s="157"/>
      <c r="ESA83" s="157"/>
      <c r="ESB83" s="161"/>
      <c r="ESC83" s="161"/>
      <c r="ESD83" s="168"/>
      <c r="ESE83" s="169"/>
      <c r="ESF83" s="170"/>
      <c r="ESG83" s="167"/>
      <c r="ESH83" s="43"/>
      <c r="ESI83" s="208"/>
      <c r="ESJ83" s="157"/>
      <c r="ESK83" s="157"/>
      <c r="ESL83" s="161"/>
      <c r="ESM83" s="161"/>
      <c r="ESN83" s="168"/>
      <c r="ESO83" s="169"/>
      <c r="ESP83" s="170"/>
      <c r="ESQ83" s="167"/>
      <c r="ESR83" s="43"/>
      <c r="ESS83" s="208"/>
      <c r="EST83" s="157"/>
      <c r="ESU83" s="157"/>
      <c r="ESV83" s="161"/>
      <c r="ESW83" s="161"/>
      <c r="ESX83" s="168"/>
      <c r="ESY83" s="169"/>
      <c r="ESZ83" s="170"/>
      <c r="ETA83" s="167"/>
      <c r="ETB83" s="43"/>
      <c r="ETC83" s="208"/>
      <c r="ETD83" s="157"/>
      <c r="ETE83" s="157"/>
      <c r="ETF83" s="161"/>
      <c r="ETG83" s="161"/>
      <c r="ETH83" s="168"/>
      <c r="ETI83" s="169"/>
      <c r="ETJ83" s="170"/>
      <c r="ETK83" s="167"/>
      <c r="ETL83" s="43"/>
      <c r="ETM83" s="208"/>
      <c r="ETN83" s="157"/>
      <c r="ETO83" s="157"/>
      <c r="ETP83" s="161"/>
      <c r="ETQ83" s="161"/>
      <c r="ETR83" s="168"/>
      <c r="ETS83" s="169"/>
      <c r="ETT83" s="170"/>
      <c r="ETU83" s="167"/>
      <c r="ETV83" s="43"/>
      <c r="ETW83" s="208"/>
      <c r="ETX83" s="157"/>
      <c r="ETY83" s="157"/>
      <c r="ETZ83" s="161"/>
      <c r="EUA83" s="161"/>
      <c r="EUB83" s="168"/>
      <c r="EUC83" s="169"/>
      <c r="EUD83" s="170"/>
      <c r="EUE83" s="167"/>
      <c r="EUF83" s="43"/>
      <c r="EUG83" s="208"/>
      <c r="EUH83" s="157"/>
      <c r="EUI83" s="157"/>
      <c r="EUJ83" s="161"/>
      <c r="EUK83" s="161"/>
      <c r="EUL83" s="168"/>
      <c r="EUM83" s="169"/>
      <c r="EUN83" s="170"/>
      <c r="EUO83" s="167"/>
      <c r="EUP83" s="43"/>
      <c r="EUQ83" s="208"/>
      <c r="EUR83" s="157"/>
      <c r="EUS83" s="157"/>
      <c r="EUT83" s="161"/>
      <c r="EUU83" s="161"/>
      <c r="EUV83" s="168"/>
      <c r="EUW83" s="169"/>
      <c r="EUX83" s="170"/>
      <c r="EUY83" s="167"/>
      <c r="EUZ83" s="43"/>
      <c r="EVA83" s="208"/>
      <c r="EVB83" s="157"/>
      <c r="EVC83" s="157"/>
      <c r="EVD83" s="161"/>
      <c r="EVE83" s="161"/>
      <c r="EVF83" s="168"/>
      <c r="EVG83" s="169"/>
      <c r="EVH83" s="170"/>
      <c r="EVI83" s="167"/>
      <c r="EVJ83" s="43"/>
      <c r="EVK83" s="208"/>
      <c r="EVL83" s="157"/>
      <c r="EVM83" s="157"/>
      <c r="EVN83" s="161"/>
      <c r="EVO83" s="161"/>
      <c r="EVP83" s="168"/>
      <c r="EVQ83" s="169"/>
      <c r="EVR83" s="170"/>
      <c r="EVS83" s="167"/>
      <c r="EVT83" s="43"/>
      <c r="EVU83" s="208"/>
      <c r="EVV83" s="157"/>
      <c r="EVW83" s="157"/>
      <c r="EVX83" s="161"/>
      <c r="EVY83" s="161"/>
      <c r="EVZ83" s="168"/>
      <c r="EWA83" s="169"/>
      <c r="EWB83" s="170"/>
      <c r="EWC83" s="167"/>
      <c r="EWD83" s="43"/>
      <c r="EWE83" s="208"/>
      <c r="EWF83" s="157"/>
      <c r="EWG83" s="157"/>
      <c r="EWH83" s="161"/>
      <c r="EWI83" s="161"/>
      <c r="EWJ83" s="168"/>
      <c r="EWK83" s="169"/>
      <c r="EWL83" s="170"/>
      <c r="EWM83" s="167"/>
      <c r="EWN83" s="43"/>
      <c r="EWO83" s="208"/>
      <c r="EWP83" s="157"/>
      <c r="EWQ83" s="157"/>
      <c r="EWR83" s="161"/>
      <c r="EWS83" s="161"/>
      <c r="EWT83" s="168"/>
      <c r="EWU83" s="169"/>
      <c r="EWV83" s="170"/>
      <c r="EWW83" s="167"/>
      <c r="EWX83" s="43"/>
      <c r="EWY83" s="208"/>
      <c r="EWZ83" s="157"/>
      <c r="EXA83" s="157"/>
      <c r="EXB83" s="161"/>
      <c r="EXC83" s="161"/>
      <c r="EXD83" s="168"/>
      <c r="EXE83" s="169"/>
      <c r="EXF83" s="170"/>
      <c r="EXG83" s="167"/>
      <c r="EXH83" s="43"/>
      <c r="EXI83" s="208"/>
      <c r="EXJ83" s="157"/>
      <c r="EXK83" s="157"/>
      <c r="EXL83" s="161"/>
      <c r="EXM83" s="161"/>
      <c r="EXN83" s="168"/>
      <c r="EXO83" s="169"/>
      <c r="EXP83" s="170"/>
      <c r="EXQ83" s="167"/>
      <c r="EXR83" s="43"/>
      <c r="EXS83" s="208"/>
      <c r="EXT83" s="157"/>
      <c r="EXU83" s="157"/>
      <c r="EXV83" s="161"/>
      <c r="EXW83" s="161"/>
      <c r="EXX83" s="168"/>
      <c r="EXY83" s="169"/>
      <c r="EXZ83" s="170"/>
      <c r="EYA83" s="167"/>
      <c r="EYB83" s="43"/>
      <c r="EYC83" s="208"/>
      <c r="EYD83" s="157"/>
      <c r="EYE83" s="157"/>
      <c r="EYF83" s="161"/>
      <c r="EYG83" s="161"/>
      <c r="EYH83" s="168"/>
      <c r="EYI83" s="169"/>
      <c r="EYJ83" s="170"/>
      <c r="EYK83" s="167"/>
      <c r="EYL83" s="43"/>
      <c r="EYM83" s="208"/>
      <c r="EYN83" s="157"/>
      <c r="EYO83" s="157"/>
      <c r="EYP83" s="161"/>
      <c r="EYQ83" s="161"/>
      <c r="EYR83" s="168"/>
      <c r="EYS83" s="169"/>
      <c r="EYT83" s="170"/>
      <c r="EYU83" s="167"/>
      <c r="EYV83" s="43"/>
      <c r="EYW83" s="208"/>
      <c r="EYX83" s="157"/>
      <c r="EYY83" s="157"/>
      <c r="EYZ83" s="161"/>
      <c r="EZA83" s="161"/>
      <c r="EZB83" s="168"/>
      <c r="EZC83" s="169"/>
      <c r="EZD83" s="170"/>
      <c r="EZE83" s="167"/>
      <c r="EZF83" s="43"/>
      <c r="EZG83" s="208"/>
      <c r="EZH83" s="157"/>
      <c r="EZI83" s="157"/>
      <c r="EZJ83" s="161"/>
      <c r="EZK83" s="161"/>
      <c r="EZL83" s="168"/>
      <c r="EZM83" s="169"/>
      <c r="EZN83" s="170"/>
      <c r="EZO83" s="167"/>
      <c r="EZP83" s="43"/>
      <c r="EZQ83" s="208"/>
      <c r="EZR83" s="157"/>
      <c r="EZS83" s="157"/>
      <c r="EZT83" s="161"/>
      <c r="EZU83" s="161"/>
      <c r="EZV83" s="168"/>
      <c r="EZW83" s="169"/>
      <c r="EZX83" s="170"/>
      <c r="EZY83" s="167"/>
      <c r="EZZ83" s="43"/>
      <c r="FAA83" s="208"/>
      <c r="FAB83" s="157"/>
      <c r="FAC83" s="157"/>
      <c r="FAD83" s="161"/>
      <c r="FAE83" s="161"/>
      <c r="FAF83" s="168"/>
      <c r="FAG83" s="169"/>
      <c r="FAH83" s="170"/>
      <c r="FAI83" s="167"/>
      <c r="FAJ83" s="43"/>
      <c r="FAK83" s="208"/>
      <c r="FAL83" s="157"/>
      <c r="FAM83" s="157"/>
      <c r="FAN83" s="161"/>
      <c r="FAO83" s="161"/>
      <c r="FAP83" s="168"/>
      <c r="FAQ83" s="169"/>
      <c r="FAR83" s="170"/>
      <c r="FAS83" s="167"/>
      <c r="FAT83" s="43"/>
      <c r="FAU83" s="208"/>
      <c r="FAV83" s="157"/>
      <c r="FAW83" s="157"/>
      <c r="FAX83" s="161"/>
      <c r="FAY83" s="161"/>
      <c r="FAZ83" s="168"/>
      <c r="FBA83" s="169"/>
      <c r="FBB83" s="170"/>
      <c r="FBC83" s="167"/>
      <c r="FBD83" s="43"/>
      <c r="FBE83" s="208"/>
      <c r="FBF83" s="157"/>
      <c r="FBG83" s="157"/>
      <c r="FBH83" s="161"/>
      <c r="FBI83" s="161"/>
      <c r="FBJ83" s="168"/>
      <c r="FBK83" s="169"/>
      <c r="FBL83" s="170"/>
      <c r="FBM83" s="167"/>
      <c r="FBN83" s="43"/>
      <c r="FBO83" s="208"/>
      <c r="FBP83" s="157"/>
      <c r="FBQ83" s="157"/>
      <c r="FBR83" s="161"/>
      <c r="FBS83" s="161"/>
      <c r="FBT83" s="168"/>
      <c r="FBU83" s="169"/>
      <c r="FBV83" s="170"/>
      <c r="FBW83" s="167"/>
      <c r="FBX83" s="43"/>
      <c r="FBY83" s="208"/>
      <c r="FBZ83" s="157"/>
      <c r="FCA83" s="157"/>
      <c r="FCB83" s="161"/>
      <c r="FCC83" s="161"/>
      <c r="FCD83" s="168"/>
      <c r="FCE83" s="169"/>
      <c r="FCF83" s="170"/>
      <c r="FCG83" s="167"/>
      <c r="FCH83" s="43"/>
      <c r="FCI83" s="208"/>
      <c r="FCJ83" s="157"/>
      <c r="FCK83" s="157"/>
      <c r="FCL83" s="161"/>
      <c r="FCM83" s="161"/>
      <c r="FCN83" s="168"/>
      <c r="FCO83" s="169"/>
      <c r="FCP83" s="170"/>
      <c r="FCQ83" s="167"/>
      <c r="FCR83" s="43"/>
      <c r="FCS83" s="208"/>
      <c r="FCT83" s="157"/>
      <c r="FCU83" s="157"/>
      <c r="FCV83" s="161"/>
      <c r="FCW83" s="161"/>
      <c r="FCX83" s="168"/>
      <c r="FCY83" s="169"/>
      <c r="FCZ83" s="170"/>
      <c r="FDA83" s="167"/>
      <c r="FDB83" s="43"/>
      <c r="FDC83" s="208"/>
      <c r="FDD83" s="157"/>
      <c r="FDE83" s="157"/>
      <c r="FDF83" s="161"/>
      <c r="FDG83" s="161"/>
      <c r="FDH83" s="168"/>
      <c r="FDI83" s="169"/>
      <c r="FDJ83" s="170"/>
      <c r="FDK83" s="167"/>
      <c r="FDL83" s="43"/>
      <c r="FDM83" s="208"/>
      <c r="FDN83" s="157"/>
      <c r="FDO83" s="157"/>
      <c r="FDP83" s="161"/>
      <c r="FDQ83" s="161"/>
      <c r="FDR83" s="168"/>
      <c r="FDS83" s="169"/>
      <c r="FDT83" s="170"/>
      <c r="FDU83" s="167"/>
      <c r="FDV83" s="43"/>
      <c r="FDW83" s="208"/>
      <c r="FDX83" s="157"/>
      <c r="FDY83" s="157"/>
      <c r="FDZ83" s="161"/>
      <c r="FEA83" s="161"/>
      <c r="FEB83" s="168"/>
      <c r="FEC83" s="169"/>
      <c r="FED83" s="170"/>
      <c r="FEE83" s="167"/>
      <c r="FEF83" s="43"/>
      <c r="FEG83" s="208"/>
      <c r="FEH83" s="157"/>
      <c r="FEI83" s="157"/>
      <c r="FEJ83" s="161"/>
      <c r="FEK83" s="161"/>
      <c r="FEL83" s="168"/>
      <c r="FEM83" s="169"/>
      <c r="FEN83" s="170"/>
      <c r="FEO83" s="167"/>
      <c r="FEP83" s="43"/>
      <c r="FEQ83" s="208"/>
      <c r="FER83" s="157"/>
      <c r="FES83" s="157"/>
      <c r="FET83" s="161"/>
      <c r="FEU83" s="161"/>
      <c r="FEV83" s="168"/>
      <c r="FEW83" s="169"/>
      <c r="FEX83" s="170"/>
      <c r="FEY83" s="167"/>
      <c r="FEZ83" s="43"/>
      <c r="FFA83" s="208"/>
      <c r="FFB83" s="157"/>
      <c r="FFC83" s="157"/>
      <c r="FFD83" s="161"/>
      <c r="FFE83" s="161"/>
      <c r="FFF83" s="168"/>
      <c r="FFG83" s="169"/>
      <c r="FFH83" s="170"/>
      <c r="FFI83" s="167"/>
      <c r="FFJ83" s="43"/>
      <c r="FFK83" s="208"/>
      <c r="FFL83" s="157"/>
      <c r="FFM83" s="157"/>
      <c r="FFN83" s="161"/>
      <c r="FFO83" s="161"/>
      <c r="FFP83" s="168"/>
      <c r="FFQ83" s="169"/>
      <c r="FFR83" s="170"/>
      <c r="FFS83" s="167"/>
      <c r="FFT83" s="43"/>
      <c r="FFU83" s="208"/>
      <c r="FFV83" s="157"/>
      <c r="FFW83" s="157"/>
      <c r="FFX83" s="161"/>
      <c r="FFY83" s="161"/>
      <c r="FFZ83" s="168"/>
      <c r="FGA83" s="169"/>
      <c r="FGB83" s="170"/>
      <c r="FGC83" s="167"/>
      <c r="FGD83" s="43"/>
      <c r="FGE83" s="208"/>
      <c r="FGF83" s="157"/>
      <c r="FGG83" s="157"/>
      <c r="FGH83" s="161"/>
      <c r="FGI83" s="161"/>
      <c r="FGJ83" s="168"/>
      <c r="FGK83" s="169"/>
      <c r="FGL83" s="170"/>
      <c r="FGM83" s="167"/>
      <c r="FGN83" s="43"/>
      <c r="FGO83" s="208"/>
      <c r="FGP83" s="157"/>
      <c r="FGQ83" s="157"/>
      <c r="FGR83" s="161"/>
      <c r="FGS83" s="161"/>
      <c r="FGT83" s="168"/>
      <c r="FGU83" s="169"/>
      <c r="FGV83" s="170"/>
      <c r="FGW83" s="167"/>
      <c r="FGX83" s="43"/>
      <c r="FGY83" s="208"/>
      <c r="FGZ83" s="157"/>
      <c r="FHA83" s="157"/>
      <c r="FHB83" s="161"/>
      <c r="FHC83" s="161"/>
      <c r="FHD83" s="168"/>
      <c r="FHE83" s="169"/>
      <c r="FHF83" s="170"/>
      <c r="FHG83" s="167"/>
      <c r="FHH83" s="43"/>
      <c r="FHI83" s="208"/>
      <c r="FHJ83" s="157"/>
      <c r="FHK83" s="157"/>
      <c r="FHL83" s="161"/>
      <c r="FHM83" s="161"/>
      <c r="FHN83" s="168"/>
      <c r="FHO83" s="169"/>
      <c r="FHP83" s="170"/>
      <c r="FHQ83" s="167"/>
      <c r="FHR83" s="43"/>
      <c r="FHS83" s="208"/>
      <c r="FHT83" s="157"/>
      <c r="FHU83" s="157"/>
      <c r="FHV83" s="161"/>
      <c r="FHW83" s="161"/>
      <c r="FHX83" s="168"/>
      <c r="FHY83" s="169"/>
      <c r="FHZ83" s="170"/>
      <c r="FIA83" s="167"/>
      <c r="FIB83" s="43"/>
      <c r="FIC83" s="208"/>
      <c r="FID83" s="157"/>
      <c r="FIE83" s="157"/>
      <c r="FIF83" s="161"/>
      <c r="FIG83" s="161"/>
      <c r="FIH83" s="168"/>
      <c r="FII83" s="169"/>
      <c r="FIJ83" s="170"/>
      <c r="FIK83" s="167"/>
      <c r="FIL83" s="43"/>
      <c r="FIM83" s="208"/>
      <c r="FIN83" s="157"/>
      <c r="FIO83" s="157"/>
      <c r="FIP83" s="161"/>
      <c r="FIQ83" s="161"/>
      <c r="FIR83" s="168"/>
      <c r="FIS83" s="169"/>
      <c r="FIT83" s="170"/>
      <c r="FIU83" s="167"/>
      <c r="FIV83" s="43"/>
      <c r="FIW83" s="208"/>
      <c r="FIX83" s="157"/>
      <c r="FIY83" s="157"/>
      <c r="FIZ83" s="161"/>
      <c r="FJA83" s="161"/>
      <c r="FJB83" s="168"/>
      <c r="FJC83" s="169"/>
      <c r="FJD83" s="170"/>
      <c r="FJE83" s="167"/>
      <c r="FJF83" s="43"/>
      <c r="FJG83" s="208"/>
      <c r="FJH83" s="157"/>
      <c r="FJI83" s="157"/>
      <c r="FJJ83" s="161"/>
      <c r="FJK83" s="161"/>
      <c r="FJL83" s="168"/>
      <c r="FJM83" s="169"/>
      <c r="FJN83" s="170"/>
      <c r="FJO83" s="167"/>
      <c r="FJP83" s="43"/>
      <c r="FJQ83" s="208"/>
      <c r="FJR83" s="157"/>
      <c r="FJS83" s="157"/>
      <c r="FJT83" s="161"/>
      <c r="FJU83" s="161"/>
      <c r="FJV83" s="168"/>
      <c r="FJW83" s="169"/>
      <c r="FJX83" s="170"/>
      <c r="FJY83" s="167"/>
      <c r="FJZ83" s="43"/>
      <c r="FKA83" s="208"/>
      <c r="FKB83" s="157"/>
      <c r="FKC83" s="157"/>
      <c r="FKD83" s="161"/>
      <c r="FKE83" s="161"/>
      <c r="FKF83" s="168"/>
      <c r="FKG83" s="169"/>
      <c r="FKH83" s="170"/>
      <c r="FKI83" s="167"/>
      <c r="FKJ83" s="43"/>
      <c r="FKK83" s="208"/>
      <c r="FKL83" s="157"/>
      <c r="FKM83" s="157"/>
      <c r="FKN83" s="161"/>
      <c r="FKO83" s="161"/>
      <c r="FKP83" s="168"/>
      <c r="FKQ83" s="169"/>
      <c r="FKR83" s="170"/>
      <c r="FKS83" s="167"/>
      <c r="FKT83" s="43"/>
      <c r="FKU83" s="208"/>
      <c r="FKV83" s="157"/>
      <c r="FKW83" s="157"/>
      <c r="FKX83" s="161"/>
      <c r="FKY83" s="161"/>
      <c r="FKZ83" s="168"/>
      <c r="FLA83" s="169"/>
      <c r="FLB83" s="170"/>
      <c r="FLC83" s="167"/>
      <c r="FLD83" s="43"/>
      <c r="FLE83" s="208"/>
      <c r="FLF83" s="157"/>
      <c r="FLG83" s="157"/>
      <c r="FLH83" s="161"/>
      <c r="FLI83" s="161"/>
      <c r="FLJ83" s="168"/>
      <c r="FLK83" s="169"/>
      <c r="FLL83" s="170"/>
      <c r="FLM83" s="167"/>
      <c r="FLN83" s="43"/>
      <c r="FLO83" s="208"/>
      <c r="FLP83" s="157"/>
      <c r="FLQ83" s="157"/>
      <c r="FLR83" s="161"/>
      <c r="FLS83" s="161"/>
      <c r="FLT83" s="168"/>
      <c r="FLU83" s="169"/>
      <c r="FLV83" s="170"/>
      <c r="FLW83" s="167"/>
      <c r="FLX83" s="43"/>
      <c r="FLY83" s="208"/>
      <c r="FLZ83" s="157"/>
      <c r="FMA83" s="157"/>
      <c r="FMB83" s="161"/>
      <c r="FMC83" s="161"/>
      <c r="FMD83" s="168"/>
      <c r="FME83" s="169"/>
      <c r="FMF83" s="170"/>
      <c r="FMG83" s="167"/>
      <c r="FMH83" s="43"/>
      <c r="FMI83" s="208"/>
      <c r="FMJ83" s="157"/>
      <c r="FMK83" s="157"/>
      <c r="FML83" s="161"/>
      <c r="FMM83" s="161"/>
      <c r="FMN83" s="168"/>
      <c r="FMO83" s="169"/>
      <c r="FMP83" s="170"/>
      <c r="FMQ83" s="167"/>
      <c r="FMR83" s="43"/>
      <c r="FMS83" s="208"/>
      <c r="FMT83" s="157"/>
      <c r="FMU83" s="157"/>
      <c r="FMV83" s="161"/>
      <c r="FMW83" s="161"/>
      <c r="FMX83" s="168"/>
      <c r="FMY83" s="169"/>
      <c r="FMZ83" s="170"/>
      <c r="FNA83" s="167"/>
      <c r="FNB83" s="43"/>
      <c r="FNC83" s="208"/>
      <c r="FND83" s="157"/>
      <c r="FNE83" s="157"/>
      <c r="FNF83" s="161"/>
      <c r="FNG83" s="161"/>
      <c r="FNH83" s="168"/>
      <c r="FNI83" s="169"/>
      <c r="FNJ83" s="170"/>
      <c r="FNK83" s="167"/>
      <c r="FNL83" s="43"/>
      <c r="FNM83" s="208"/>
      <c r="FNN83" s="157"/>
      <c r="FNO83" s="157"/>
      <c r="FNP83" s="161"/>
      <c r="FNQ83" s="161"/>
      <c r="FNR83" s="168"/>
      <c r="FNS83" s="169"/>
      <c r="FNT83" s="170"/>
      <c r="FNU83" s="167"/>
      <c r="FNV83" s="43"/>
      <c r="FNW83" s="208"/>
      <c r="FNX83" s="157"/>
      <c r="FNY83" s="157"/>
      <c r="FNZ83" s="161"/>
      <c r="FOA83" s="161"/>
      <c r="FOB83" s="168"/>
      <c r="FOC83" s="169"/>
      <c r="FOD83" s="170"/>
      <c r="FOE83" s="167"/>
      <c r="FOF83" s="43"/>
      <c r="FOG83" s="208"/>
      <c r="FOH83" s="157"/>
      <c r="FOI83" s="157"/>
      <c r="FOJ83" s="161"/>
      <c r="FOK83" s="161"/>
      <c r="FOL83" s="168"/>
      <c r="FOM83" s="169"/>
      <c r="FON83" s="170"/>
      <c r="FOO83" s="167"/>
      <c r="FOP83" s="43"/>
      <c r="FOQ83" s="208"/>
      <c r="FOR83" s="157"/>
      <c r="FOS83" s="157"/>
      <c r="FOT83" s="161"/>
      <c r="FOU83" s="161"/>
      <c r="FOV83" s="168"/>
      <c r="FOW83" s="169"/>
      <c r="FOX83" s="170"/>
      <c r="FOY83" s="167"/>
      <c r="FOZ83" s="43"/>
      <c r="FPA83" s="208"/>
      <c r="FPB83" s="157"/>
      <c r="FPC83" s="157"/>
      <c r="FPD83" s="161"/>
      <c r="FPE83" s="161"/>
      <c r="FPF83" s="168"/>
      <c r="FPG83" s="169"/>
      <c r="FPH83" s="170"/>
      <c r="FPI83" s="167"/>
      <c r="FPJ83" s="43"/>
      <c r="FPK83" s="208"/>
      <c r="FPL83" s="157"/>
      <c r="FPM83" s="157"/>
      <c r="FPN83" s="161"/>
      <c r="FPO83" s="161"/>
      <c r="FPP83" s="168"/>
      <c r="FPQ83" s="169"/>
      <c r="FPR83" s="170"/>
      <c r="FPS83" s="167"/>
      <c r="FPT83" s="43"/>
      <c r="FPU83" s="208"/>
      <c r="FPV83" s="157"/>
      <c r="FPW83" s="157"/>
      <c r="FPX83" s="161"/>
      <c r="FPY83" s="161"/>
      <c r="FPZ83" s="168"/>
      <c r="FQA83" s="169"/>
      <c r="FQB83" s="170"/>
      <c r="FQC83" s="167"/>
      <c r="FQD83" s="43"/>
      <c r="FQE83" s="208"/>
      <c r="FQF83" s="157"/>
      <c r="FQG83" s="157"/>
      <c r="FQH83" s="161"/>
      <c r="FQI83" s="161"/>
      <c r="FQJ83" s="168"/>
      <c r="FQK83" s="169"/>
      <c r="FQL83" s="170"/>
      <c r="FQM83" s="167"/>
      <c r="FQN83" s="43"/>
      <c r="FQO83" s="208"/>
      <c r="FQP83" s="157"/>
      <c r="FQQ83" s="157"/>
      <c r="FQR83" s="161"/>
      <c r="FQS83" s="161"/>
      <c r="FQT83" s="168"/>
      <c r="FQU83" s="169"/>
      <c r="FQV83" s="170"/>
      <c r="FQW83" s="167"/>
      <c r="FQX83" s="43"/>
      <c r="FQY83" s="208"/>
      <c r="FQZ83" s="157"/>
      <c r="FRA83" s="157"/>
      <c r="FRB83" s="161"/>
      <c r="FRC83" s="161"/>
      <c r="FRD83" s="168"/>
      <c r="FRE83" s="169"/>
      <c r="FRF83" s="170"/>
      <c r="FRG83" s="167"/>
      <c r="FRH83" s="43"/>
      <c r="FRI83" s="208"/>
      <c r="FRJ83" s="157"/>
      <c r="FRK83" s="157"/>
      <c r="FRL83" s="161"/>
      <c r="FRM83" s="161"/>
      <c r="FRN83" s="168"/>
      <c r="FRO83" s="169"/>
      <c r="FRP83" s="170"/>
      <c r="FRQ83" s="167"/>
      <c r="FRR83" s="43"/>
      <c r="FRS83" s="208"/>
      <c r="FRT83" s="157"/>
      <c r="FRU83" s="157"/>
      <c r="FRV83" s="161"/>
      <c r="FRW83" s="161"/>
      <c r="FRX83" s="168"/>
      <c r="FRY83" s="169"/>
      <c r="FRZ83" s="170"/>
      <c r="FSA83" s="167"/>
      <c r="FSB83" s="43"/>
      <c r="FSC83" s="208"/>
      <c r="FSD83" s="157"/>
      <c r="FSE83" s="157"/>
      <c r="FSF83" s="161"/>
      <c r="FSG83" s="161"/>
      <c r="FSH83" s="168"/>
      <c r="FSI83" s="169"/>
      <c r="FSJ83" s="170"/>
      <c r="FSK83" s="167"/>
      <c r="FSL83" s="43"/>
      <c r="FSM83" s="208"/>
      <c r="FSN83" s="157"/>
      <c r="FSO83" s="157"/>
      <c r="FSP83" s="161"/>
      <c r="FSQ83" s="161"/>
      <c r="FSR83" s="168"/>
      <c r="FSS83" s="169"/>
      <c r="FST83" s="170"/>
      <c r="FSU83" s="167"/>
      <c r="FSV83" s="43"/>
      <c r="FSW83" s="208"/>
      <c r="FSX83" s="157"/>
      <c r="FSY83" s="157"/>
      <c r="FSZ83" s="161"/>
      <c r="FTA83" s="161"/>
      <c r="FTB83" s="168"/>
      <c r="FTC83" s="169"/>
      <c r="FTD83" s="170"/>
      <c r="FTE83" s="167"/>
      <c r="FTF83" s="43"/>
      <c r="FTG83" s="208"/>
      <c r="FTH83" s="157"/>
      <c r="FTI83" s="157"/>
      <c r="FTJ83" s="161"/>
      <c r="FTK83" s="161"/>
      <c r="FTL83" s="168"/>
      <c r="FTM83" s="169"/>
      <c r="FTN83" s="170"/>
      <c r="FTO83" s="167"/>
      <c r="FTP83" s="43"/>
      <c r="FTQ83" s="208"/>
      <c r="FTR83" s="157"/>
      <c r="FTS83" s="157"/>
      <c r="FTT83" s="161"/>
      <c r="FTU83" s="161"/>
      <c r="FTV83" s="168"/>
      <c r="FTW83" s="169"/>
      <c r="FTX83" s="170"/>
      <c r="FTY83" s="167"/>
      <c r="FTZ83" s="43"/>
      <c r="FUA83" s="208"/>
      <c r="FUB83" s="157"/>
      <c r="FUC83" s="157"/>
      <c r="FUD83" s="161"/>
      <c r="FUE83" s="161"/>
      <c r="FUF83" s="168"/>
      <c r="FUG83" s="169"/>
      <c r="FUH83" s="170"/>
      <c r="FUI83" s="167"/>
      <c r="FUJ83" s="43"/>
      <c r="FUK83" s="208"/>
      <c r="FUL83" s="157"/>
      <c r="FUM83" s="157"/>
      <c r="FUN83" s="161"/>
      <c r="FUO83" s="161"/>
      <c r="FUP83" s="168"/>
      <c r="FUQ83" s="169"/>
      <c r="FUR83" s="170"/>
      <c r="FUS83" s="167"/>
      <c r="FUT83" s="43"/>
      <c r="FUU83" s="208"/>
      <c r="FUV83" s="157"/>
      <c r="FUW83" s="157"/>
      <c r="FUX83" s="161"/>
      <c r="FUY83" s="161"/>
      <c r="FUZ83" s="168"/>
      <c r="FVA83" s="169"/>
      <c r="FVB83" s="170"/>
      <c r="FVC83" s="167"/>
      <c r="FVD83" s="43"/>
      <c r="FVE83" s="208"/>
      <c r="FVF83" s="157"/>
      <c r="FVG83" s="157"/>
      <c r="FVH83" s="161"/>
      <c r="FVI83" s="161"/>
      <c r="FVJ83" s="168"/>
      <c r="FVK83" s="169"/>
      <c r="FVL83" s="170"/>
      <c r="FVM83" s="167"/>
      <c r="FVN83" s="43"/>
      <c r="FVO83" s="208"/>
      <c r="FVP83" s="157"/>
      <c r="FVQ83" s="157"/>
      <c r="FVR83" s="161"/>
      <c r="FVS83" s="161"/>
      <c r="FVT83" s="168"/>
      <c r="FVU83" s="169"/>
      <c r="FVV83" s="170"/>
      <c r="FVW83" s="167"/>
      <c r="FVX83" s="43"/>
      <c r="FVY83" s="208"/>
      <c r="FVZ83" s="157"/>
      <c r="FWA83" s="157"/>
      <c r="FWB83" s="161"/>
      <c r="FWC83" s="161"/>
      <c r="FWD83" s="168"/>
      <c r="FWE83" s="169"/>
      <c r="FWF83" s="170"/>
      <c r="FWG83" s="167"/>
      <c r="FWH83" s="43"/>
      <c r="FWI83" s="208"/>
      <c r="FWJ83" s="157"/>
      <c r="FWK83" s="157"/>
      <c r="FWL83" s="161"/>
      <c r="FWM83" s="161"/>
      <c r="FWN83" s="168"/>
      <c r="FWO83" s="169"/>
      <c r="FWP83" s="170"/>
      <c r="FWQ83" s="167"/>
      <c r="FWR83" s="43"/>
      <c r="FWS83" s="208"/>
      <c r="FWT83" s="157"/>
      <c r="FWU83" s="157"/>
      <c r="FWV83" s="161"/>
      <c r="FWW83" s="161"/>
      <c r="FWX83" s="168"/>
      <c r="FWY83" s="169"/>
      <c r="FWZ83" s="170"/>
      <c r="FXA83" s="167"/>
      <c r="FXB83" s="43"/>
      <c r="FXC83" s="208"/>
      <c r="FXD83" s="157"/>
      <c r="FXE83" s="157"/>
      <c r="FXF83" s="161"/>
      <c r="FXG83" s="161"/>
      <c r="FXH83" s="168"/>
      <c r="FXI83" s="169"/>
      <c r="FXJ83" s="170"/>
      <c r="FXK83" s="167"/>
      <c r="FXL83" s="43"/>
      <c r="FXM83" s="208"/>
      <c r="FXN83" s="157"/>
      <c r="FXO83" s="157"/>
      <c r="FXP83" s="161"/>
      <c r="FXQ83" s="161"/>
      <c r="FXR83" s="168"/>
      <c r="FXS83" s="169"/>
      <c r="FXT83" s="170"/>
      <c r="FXU83" s="167"/>
      <c r="FXV83" s="43"/>
      <c r="FXW83" s="208"/>
      <c r="FXX83" s="157"/>
      <c r="FXY83" s="157"/>
      <c r="FXZ83" s="161"/>
      <c r="FYA83" s="161"/>
      <c r="FYB83" s="168"/>
      <c r="FYC83" s="169"/>
      <c r="FYD83" s="170"/>
      <c r="FYE83" s="167"/>
      <c r="FYF83" s="43"/>
      <c r="FYG83" s="208"/>
      <c r="FYH83" s="157"/>
      <c r="FYI83" s="157"/>
      <c r="FYJ83" s="161"/>
      <c r="FYK83" s="161"/>
      <c r="FYL83" s="168"/>
      <c r="FYM83" s="169"/>
      <c r="FYN83" s="170"/>
      <c r="FYO83" s="167"/>
      <c r="FYP83" s="43"/>
      <c r="FYQ83" s="208"/>
      <c r="FYR83" s="157"/>
      <c r="FYS83" s="157"/>
      <c r="FYT83" s="161"/>
      <c r="FYU83" s="161"/>
      <c r="FYV83" s="168"/>
      <c r="FYW83" s="169"/>
      <c r="FYX83" s="170"/>
      <c r="FYY83" s="167"/>
      <c r="FYZ83" s="43"/>
      <c r="FZA83" s="208"/>
      <c r="FZB83" s="157"/>
      <c r="FZC83" s="157"/>
      <c r="FZD83" s="161"/>
      <c r="FZE83" s="161"/>
      <c r="FZF83" s="168"/>
      <c r="FZG83" s="169"/>
      <c r="FZH83" s="170"/>
      <c r="FZI83" s="167"/>
      <c r="FZJ83" s="43"/>
      <c r="FZK83" s="208"/>
      <c r="FZL83" s="157"/>
      <c r="FZM83" s="157"/>
      <c r="FZN83" s="161"/>
      <c r="FZO83" s="161"/>
      <c r="FZP83" s="168"/>
      <c r="FZQ83" s="169"/>
      <c r="FZR83" s="170"/>
      <c r="FZS83" s="167"/>
      <c r="FZT83" s="43"/>
      <c r="FZU83" s="208"/>
      <c r="FZV83" s="157"/>
      <c r="FZW83" s="157"/>
      <c r="FZX83" s="161"/>
      <c r="FZY83" s="161"/>
      <c r="FZZ83" s="168"/>
      <c r="GAA83" s="169"/>
      <c r="GAB83" s="170"/>
      <c r="GAC83" s="167"/>
      <c r="GAD83" s="43"/>
      <c r="GAE83" s="208"/>
      <c r="GAF83" s="157"/>
      <c r="GAG83" s="157"/>
      <c r="GAH83" s="161"/>
      <c r="GAI83" s="161"/>
      <c r="GAJ83" s="168"/>
      <c r="GAK83" s="169"/>
      <c r="GAL83" s="170"/>
      <c r="GAM83" s="167"/>
      <c r="GAN83" s="43"/>
      <c r="GAO83" s="208"/>
      <c r="GAP83" s="157"/>
      <c r="GAQ83" s="157"/>
      <c r="GAR83" s="161"/>
      <c r="GAS83" s="161"/>
      <c r="GAT83" s="168"/>
      <c r="GAU83" s="169"/>
      <c r="GAV83" s="170"/>
      <c r="GAW83" s="167"/>
      <c r="GAX83" s="43"/>
      <c r="GAY83" s="208"/>
      <c r="GAZ83" s="157"/>
      <c r="GBA83" s="157"/>
      <c r="GBB83" s="161"/>
      <c r="GBC83" s="161"/>
      <c r="GBD83" s="168"/>
      <c r="GBE83" s="169"/>
      <c r="GBF83" s="170"/>
      <c r="GBG83" s="167"/>
      <c r="GBH83" s="43"/>
      <c r="GBI83" s="208"/>
      <c r="GBJ83" s="157"/>
      <c r="GBK83" s="157"/>
      <c r="GBL83" s="161"/>
      <c r="GBM83" s="161"/>
      <c r="GBN83" s="168"/>
      <c r="GBO83" s="169"/>
      <c r="GBP83" s="170"/>
      <c r="GBQ83" s="167"/>
      <c r="GBR83" s="43"/>
      <c r="GBS83" s="208"/>
      <c r="GBT83" s="157"/>
      <c r="GBU83" s="157"/>
      <c r="GBV83" s="161"/>
      <c r="GBW83" s="161"/>
      <c r="GBX83" s="168"/>
      <c r="GBY83" s="169"/>
      <c r="GBZ83" s="170"/>
      <c r="GCA83" s="167"/>
      <c r="GCB83" s="43"/>
      <c r="GCC83" s="208"/>
      <c r="GCD83" s="157"/>
      <c r="GCE83" s="157"/>
      <c r="GCF83" s="161"/>
      <c r="GCG83" s="161"/>
      <c r="GCH83" s="168"/>
      <c r="GCI83" s="169"/>
      <c r="GCJ83" s="170"/>
      <c r="GCK83" s="167"/>
      <c r="GCL83" s="43"/>
      <c r="GCM83" s="208"/>
      <c r="GCN83" s="157"/>
      <c r="GCO83" s="157"/>
      <c r="GCP83" s="161"/>
      <c r="GCQ83" s="161"/>
      <c r="GCR83" s="168"/>
      <c r="GCS83" s="169"/>
      <c r="GCT83" s="170"/>
      <c r="GCU83" s="167"/>
      <c r="GCV83" s="43"/>
      <c r="GCW83" s="208"/>
      <c r="GCX83" s="157"/>
      <c r="GCY83" s="157"/>
      <c r="GCZ83" s="161"/>
      <c r="GDA83" s="161"/>
      <c r="GDB83" s="168"/>
      <c r="GDC83" s="169"/>
      <c r="GDD83" s="170"/>
      <c r="GDE83" s="167"/>
      <c r="GDF83" s="43"/>
      <c r="GDG83" s="208"/>
      <c r="GDH83" s="157"/>
      <c r="GDI83" s="157"/>
      <c r="GDJ83" s="161"/>
      <c r="GDK83" s="161"/>
      <c r="GDL83" s="168"/>
      <c r="GDM83" s="169"/>
      <c r="GDN83" s="170"/>
      <c r="GDO83" s="167"/>
      <c r="GDP83" s="43"/>
      <c r="GDQ83" s="208"/>
      <c r="GDR83" s="157"/>
      <c r="GDS83" s="157"/>
      <c r="GDT83" s="161"/>
      <c r="GDU83" s="161"/>
      <c r="GDV83" s="168"/>
      <c r="GDW83" s="169"/>
      <c r="GDX83" s="170"/>
      <c r="GDY83" s="167"/>
      <c r="GDZ83" s="43"/>
      <c r="GEA83" s="208"/>
      <c r="GEB83" s="157"/>
      <c r="GEC83" s="157"/>
      <c r="GED83" s="161"/>
      <c r="GEE83" s="161"/>
      <c r="GEF83" s="168"/>
      <c r="GEG83" s="169"/>
      <c r="GEH83" s="170"/>
      <c r="GEI83" s="167"/>
      <c r="GEJ83" s="43"/>
      <c r="GEK83" s="208"/>
      <c r="GEL83" s="157"/>
      <c r="GEM83" s="157"/>
      <c r="GEN83" s="161"/>
      <c r="GEO83" s="161"/>
      <c r="GEP83" s="168"/>
      <c r="GEQ83" s="169"/>
      <c r="GER83" s="170"/>
      <c r="GES83" s="167"/>
      <c r="GET83" s="43"/>
      <c r="GEU83" s="208"/>
      <c r="GEV83" s="157"/>
      <c r="GEW83" s="157"/>
      <c r="GEX83" s="161"/>
      <c r="GEY83" s="161"/>
      <c r="GEZ83" s="168"/>
      <c r="GFA83" s="169"/>
      <c r="GFB83" s="170"/>
      <c r="GFC83" s="167"/>
      <c r="GFD83" s="43"/>
      <c r="GFE83" s="208"/>
      <c r="GFF83" s="157"/>
      <c r="GFG83" s="157"/>
      <c r="GFH83" s="161"/>
      <c r="GFI83" s="161"/>
      <c r="GFJ83" s="168"/>
      <c r="GFK83" s="169"/>
      <c r="GFL83" s="170"/>
      <c r="GFM83" s="167"/>
      <c r="GFN83" s="43"/>
      <c r="GFO83" s="208"/>
      <c r="GFP83" s="157"/>
      <c r="GFQ83" s="157"/>
      <c r="GFR83" s="161"/>
      <c r="GFS83" s="161"/>
      <c r="GFT83" s="168"/>
      <c r="GFU83" s="169"/>
      <c r="GFV83" s="170"/>
      <c r="GFW83" s="167"/>
      <c r="GFX83" s="43"/>
      <c r="GFY83" s="208"/>
      <c r="GFZ83" s="157"/>
      <c r="GGA83" s="157"/>
      <c r="GGB83" s="161"/>
      <c r="GGC83" s="161"/>
      <c r="GGD83" s="168"/>
      <c r="GGE83" s="169"/>
      <c r="GGF83" s="170"/>
      <c r="GGG83" s="167"/>
      <c r="GGH83" s="43"/>
      <c r="GGI83" s="208"/>
      <c r="GGJ83" s="157"/>
      <c r="GGK83" s="157"/>
      <c r="GGL83" s="161"/>
      <c r="GGM83" s="161"/>
      <c r="GGN83" s="168"/>
      <c r="GGO83" s="169"/>
      <c r="GGP83" s="170"/>
      <c r="GGQ83" s="167"/>
      <c r="GGR83" s="43"/>
      <c r="GGS83" s="208"/>
      <c r="GGT83" s="157"/>
      <c r="GGU83" s="157"/>
      <c r="GGV83" s="161"/>
      <c r="GGW83" s="161"/>
      <c r="GGX83" s="168"/>
      <c r="GGY83" s="169"/>
      <c r="GGZ83" s="170"/>
      <c r="GHA83" s="167"/>
      <c r="GHB83" s="43"/>
      <c r="GHC83" s="208"/>
      <c r="GHD83" s="157"/>
      <c r="GHE83" s="157"/>
      <c r="GHF83" s="161"/>
      <c r="GHG83" s="161"/>
      <c r="GHH83" s="168"/>
      <c r="GHI83" s="169"/>
      <c r="GHJ83" s="170"/>
      <c r="GHK83" s="167"/>
      <c r="GHL83" s="43"/>
      <c r="GHM83" s="208"/>
      <c r="GHN83" s="157"/>
      <c r="GHO83" s="157"/>
      <c r="GHP83" s="161"/>
      <c r="GHQ83" s="161"/>
      <c r="GHR83" s="168"/>
      <c r="GHS83" s="169"/>
      <c r="GHT83" s="170"/>
      <c r="GHU83" s="167"/>
      <c r="GHV83" s="43"/>
      <c r="GHW83" s="208"/>
      <c r="GHX83" s="157"/>
      <c r="GHY83" s="157"/>
      <c r="GHZ83" s="161"/>
      <c r="GIA83" s="161"/>
      <c r="GIB83" s="168"/>
      <c r="GIC83" s="169"/>
      <c r="GID83" s="170"/>
      <c r="GIE83" s="167"/>
      <c r="GIF83" s="43"/>
      <c r="GIG83" s="208"/>
      <c r="GIH83" s="157"/>
      <c r="GII83" s="157"/>
      <c r="GIJ83" s="161"/>
      <c r="GIK83" s="161"/>
      <c r="GIL83" s="168"/>
      <c r="GIM83" s="169"/>
      <c r="GIN83" s="170"/>
      <c r="GIO83" s="167"/>
      <c r="GIP83" s="43"/>
      <c r="GIQ83" s="208"/>
      <c r="GIR83" s="157"/>
      <c r="GIS83" s="157"/>
      <c r="GIT83" s="161"/>
      <c r="GIU83" s="161"/>
      <c r="GIV83" s="168"/>
      <c r="GIW83" s="169"/>
      <c r="GIX83" s="170"/>
      <c r="GIY83" s="167"/>
      <c r="GIZ83" s="43"/>
      <c r="GJA83" s="208"/>
      <c r="GJB83" s="157"/>
      <c r="GJC83" s="157"/>
      <c r="GJD83" s="161"/>
      <c r="GJE83" s="161"/>
      <c r="GJF83" s="168"/>
      <c r="GJG83" s="169"/>
      <c r="GJH83" s="170"/>
      <c r="GJI83" s="167"/>
      <c r="GJJ83" s="43"/>
      <c r="GJK83" s="208"/>
      <c r="GJL83" s="157"/>
      <c r="GJM83" s="157"/>
      <c r="GJN83" s="161"/>
      <c r="GJO83" s="161"/>
      <c r="GJP83" s="168"/>
      <c r="GJQ83" s="169"/>
      <c r="GJR83" s="170"/>
      <c r="GJS83" s="167"/>
      <c r="GJT83" s="43"/>
      <c r="GJU83" s="208"/>
      <c r="GJV83" s="157"/>
      <c r="GJW83" s="157"/>
      <c r="GJX83" s="161"/>
      <c r="GJY83" s="161"/>
      <c r="GJZ83" s="168"/>
      <c r="GKA83" s="169"/>
      <c r="GKB83" s="170"/>
      <c r="GKC83" s="167"/>
      <c r="GKD83" s="43"/>
      <c r="GKE83" s="208"/>
      <c r="GKF83" s="157"/>
      <c r="GKG83" s="157"/>
      <c r="GKH83" s="161"/>
      <c r="GKI83" s="161"/>
      <c r="GKJ83" s="168"/>
      <c r="GKK83" s="169"/>
      <c r="GKL83" s="170"/>
      <c r="GKM83" s="167"/>
      <c r="GKN83" s="43"/>
      <c r="GKO83" s="208"/>
      <c r="GKP83" s="157"/>
      <c r="GKQ83" s="157"/>
      <c r="GKR83" s="161"/>
      <c r="GKS83" s="161"/>
      <c r="GKT83" s="168"/>
      <c r="GKU83" s="169"/>
      <c r="GKV83" s="170"/>
      <c r="GKW83" s="167"/>
      <c r="GKX83" s="43"/>
      <c r="GKY83" s="208"/>
      <c r="GKZ83" s="157"/>
      <c r="GLA83" s="157"/>
      <c r="GLB83" s="161"/>
      <c r="GLC83" s="161"/>
      <c r="GLD83" s="168"/>
      <c r="GLE83" s="169"/>
      <c r="GLF83" s="170"/>
      <c r="GLG83" s="167"/>
      <c r="GLH83" s="43"/>
      <c r="GLI83" s="208"/>
      <c r="GLJ83" s="157"/>
      <c r="GLK83" s="157"/>
      <c r="GLL83" s="161"/>
      <c r="GLM83" s="161"/>
      <c r="GLN83" s="168"/>
      <c r="GLO83" s="169"/>
      <c r="GLP83" s="170"/>
      <c r="GLQ83" s="167"/>
      <c r="GLR83" s="43"/>
      <c r="GLS83" s="208"/>
      <c r="GLT83" s="157"/>
      <c r="GLU83" s="157"/>
      <c r="GLV83" s="161"/>
      <c r="GLW83" s="161"/>
      <c r="GLX83" s="168"/>
      <c r="GLY83" s="169"/>
      <c r="GLZ83" s="170"/>
      <c r="GMA83" s="167"/>
      <c r="GMB83" s="43"/>
      <c r="GMC83" s="208"/>
      <c r="GMD83" s="157"/>
      <c r="GME83" s="157"/>
      <c r="GMF83" s="161"/>
      <c r="GMG83" s="161"/>
      <c r="GMH83" s="168"/>
      <c r="GMI83" s="169"/>
      <c r="GMJ83" s="170"/>
      <c r="GMK83" s="167"/>
      <c r="GML83" s="43"/>
      <c r="GMM83" s="208"/>
      <c r="GMN83" s="157"/>
      <c r="GMO83" s="157"/>
      <c r="GMP83" s="161"/>
      <c r="GMQ83" s="161"/>
      <c r="GMR83" s="168"/>
      <c r="GMS83" s="169"/>
      <c r="GMT83" s="170"/>
      <c r="GMU83" s="167"/>
      <c r="GMV83" s="43"/>
      <c r="GMW83" s="208"/>
      <c r="GMX83" s="157"/>
      <c r="GMY83" s="157"/>
      <c r="GMZ83" s="161"/>
      <c r="GNA83" s="161"/>
      <c r="GNB83" s="168"/>
      <c r="GNC83" s="169"/>
      <c r="GND83" s="170"/>
      <c r="GNE83" s="167"/>
      <c r="GNF83" s="43"/>
      <c r="GNG83" s="208"/>
      <c r="GNH83" s="157"/>
      <c r="GNI83" s="157"/>
      <c r="GNJ83" s="161"/>
      <c r="GNK83" s="161"/>
      <c r="GNL83" s="168"/>
      <c r="GNM83" s="169"/>
      <c r="GNN83" s="170"/>
      <c r="GNO83" s="167"/>
      <c r="GNP83" s="43"/>
      <c r="GNQ83" s="208"/>
      <c r="GNR83" s="157"/>
      <c r="GNS83" s="157"/>
      <c r="GNT83" s="161"/>
      <c r="GNU83" s="161"/>
      <c r="GNV83" s="168"/>
      <c r="GNW83" s="169"/>
      <c r="GNX83" s="170"/>
      <c r="GNY83" s="167"/>
      <c r="GNZ83" s="43"/>
      <c r="GOA83" s="208"/>
      <c r="GOB83" s="157"/>
      <c r="GOC83" s="157"/>
      <c r="GOD83" s="161"/>
      <c r="GOE83" s="161"/>
      <c r="GOF83" s="168"/>
      <c r="GOG83" s="169"/>
      <c r="GOH83" s="170"/>
      <c r="GOI83" s="167"/>
      <c r="GOJ83" s="43"/>
      <c r="GOK83" s="208"/>
      <c r="GOL83" s="157"/>
      <c r="GOM83" s="157"/>
      <c r="GON83" s="161"/>
      <c r="GOO83" s="161"/>
      <c r="GOP83" s="168"/>
      <c r="GOQ83" s="169"/>
      <c r="GOR83" s="170"/>
      <c r="GOS83" s="167"/>
      <c r="GOT83" s="43"/>
      <c r="GOU83" s="208"/>
      <c r="GOV83" s="157"/>
      <c r="GOW83" s="157"/>
      <c r="GOX83" s="161"/>
      <c r="GOY83" s="161"/>
      <c r="GOZ83" s="168"/>
      <c r="GPA83" s="169"/>
      <c r="GPB83" s="170"/>
      <c r="GPC83" s="167"/>
      <c r="GPD83" s="43"/>
      <c r="GPE83" s="208"/>
      <c r="GPF83" s="157"/>
      <c r="GPG83" s="157"/>
      <c r="GPH83" s="161"/>
      <c r="GPI83" s="161"/>
      <c r="GPJ83" s="168"/>
      <c r="GPK83" s="169"/>
      <c r="GPL83" s="170"/>
      <c r="GPM83" s="167"/>
      <c r="GPN83" s="43"/>
      <c r="GPO83" s="208"/>
      <c r="GPP83" s="157"/>
      <c r="GPQ83" s="157"/>
      <c r="GPR83" s="161"/>
      <c r="GPS83" s="161"/>
      <c r="GPT83" s="168"/>
      <c r="GPU83" s="169"/>
      <c r="GPV83" s="170"/>
      <c r="GPW83" s="167"/>
      <c r="GPX83" s="43"/>
      <c r="GPY83" s="208"/>
      <c r="GPZ83" s="157"/>
      <c r="GQA83" s="157"/>
      <c r="GQB83" s="161"/>
      <c r="GQC83" s="161"/>
      <c r="GQD83" s="168"/>
      <c r="GQE83" s="169"/>
      <c r="GQF83" s="170"/>
      <c r="GQG83" s="167"/>
      <c r="GQH83" s="43"/>
      <c r="GQI83" s="208"/>
      <c r="GQJ83" s="157"/>
      <c r="GQK83" s="157"/>
      <c r="GQL83" s="161"/>
      <c r="GQM83" s="161"/>
      <c r="GQN83" s="168"/>
      <c r="GQO83" s="169"/>
      <c r="GQP83" s="170"/>
      <c r="GQQ83" s="167"/>
      <c r="GQR83" s="43"/>
      <c r="GQS83" s="208"/>
      <c r="GQT83" s="157"/>
      <c r="GQU83" s="157"/>
      <c r="GQV83" s="161"/>
      <c r="GQW83" s="161"/>
      <c r="GQX83" s="168"/>
      <c r="GQY83" s="169"/>
      <c r="GQZ83" s="170"/>
      <c r="GRA83" s="167"/>
      <c r="GRB83" s="43"/>
      <c r="GRC83" s="208"/>
      <c r="GRD83" s="157"/>
      <c r="GRE83" s="157"/>
      <c r="GRF83" s="161"/>
      <c r="GRG83" s="161"/>
      <c r="GRH83" s="168"/>
      <c r="GRI83" s="169"/>
      <c r="GRJ83" s="170"/>
      <c r="GRK83" s="167"/>
      <c r="GRL83" s="43"/>
      <c r="GRM83" s="208"/>
      <c r="GRN83" s="157"/>
      <c r="GRO83" s="157"/>
      <c r="GRP83" s="161"/>
      <c r="GRQ83" s="161"/>
      <c r="GRR83" s="168"/>
      <c r="GRS83" s="169"/>
      <c r="GRT83" s="170"/>
      <c r="GRU83" s="167"/>
      <c r="GRV83" s="43"/>
      <c r="GRW83" s="208"/>
      <c r="GRX83" s="157"/>
      <c r="GRY83" s="157"/>
      <c r="GRZ83" s="161"/>
      <c r="GSA83" s="161"/>
      <c r="GSB83" s="168"/>
      <c r="GSC83" s="169"/>
      <c r="GSD83" s="170"/>
      <c r="GSE83" s="167"/>
      <c r="GSF83" s="43"/>
      <c r="GSG83" s="208"/>
      <c r="GSH83" s="157"/>
      <c r="GSI83" s="157"/>
      <c r="GSJ83" s="161"/>
      <c r="GSK83" s="161"/>
      <c r="GSL83" s="168"/>
      <c r="GSM83" s="169"/>
      <c r="GSN83" s="170"/>
      <c r="GSO83" s="167"/>
      <c r="GSP83" s="43"/>
      <c r="GSQ83" s="208"/>
      <c r="GSR83" s="157"/>
      <c r="GSS83" s="157"/>
      <c r="GST83" s="161"/>
      <c r="GSU83" s="161"/>
      <c r="GSV83" s="168"/>
      <c r="GSW83" s="169"/>
      <c r="GSX83" s="170"/>
      <c r="GSY83" s="167"/>
      <c r="GSZ83" s="43"/>
      <c r="GTA83" s="208"/>
      <c r="GTB83" s="157"/>
      <c r="GTC83" s="157"/>
      <c r="GTD83" s="161"/>
      <c r="GTE83" s="161"/>
      <c r="GTF83" s="168"/>
      <c r="GTG83" s="169"/>
      <c r="GTH83" s="170"/>
      <c r="GTI83" s="167"/>
      <c r="GTJ83" s="43"/>
      <c r="GTK83" s="208"/>
      <c r="GTL83" s="157"/>
      <c r="GTM83" s="157"/>
      <c r="GTN83" s="161"/>
      <c r="GTO83" s="161"/>
      <c r="GTP83" s="168"/>
      <c r="GTQ83" s="169"/>
      <c r="GTR83" s="170"/>
      <c r="GTS83" s="167"/>
      <c r="GTT83" s="43"/>
      <c r="GTU83" s="208"/>
      <c r="GTV83" s="157"/>
      <c r="GTW83" s="157"/>
      <c r="GTX83" s="161"/>
      <c r="GTY83" s="161"/>
      <c r="GTZ83" s="168"/>
      <c r="GUA83" s="169"/>
      <c r="GUB83" s="170"/>
      <c r="GUC83" s="167"/>
      <c r="GUD83" s="43"/>
      <c r="GUE83" s="208"/>
      <c r="GUF83" s="157"/>
      <c r="GUG83" s="157"/>
      <c r="GUH83" s="161"/>
      <c r="GUI83" s="161"/>
      <c r="GUJ83" s="168"/>
      <c r="GUK83" s="169"/>
      <c r="GUL83" s="170"/>
      <c r="GUM83" s="167"/>
      <c r="GUN83" s="43"/>
      <c r="GUO83" s="208"/>
      <c r="GUP83" s="157"/>
      <c r="GUQ83" s="157"/>
      <c r="GUR83" s="161"/>
      <c r="GUS83" s="161"/>
      <c r="GUT83" s="168"/>
      <c r="GUU83" s="169"/>
      <c r="GUV83" s="170"/>
      <c r="GUW83" s="167"/>
      <c r="GUX83" s="43"/>
      <c r="GUY83" s="208"/>
      <c r="GUZ83" s="157"/>
      <c r="GVA83" s="157"/>
      <c r="GVB83" s="161"/>
      <c r="GVC83" s="161"/>
      <c r="GVD83" s="168"/>
      <c r="GVE83" s="169"/>
      <c r="GVF83" s="170"/>
      <c r="GVG83" s="167"/>
      <c r="GVH83" s="43"/>
      <c r="GVI83" s="208"/>
      <c r="GVJ83" s="157"/>
      <c r="GVK83" s="157"/>
      <c r="GVL83" s="161"/>
      <c r="GVM83" s="161"/>
      <c r="GVN83" s="168"/>
      <c r="GVO83" s="169"/>
      <c r="GVP83" s="170"/>
      <c r="GVQ83" s="167"/>
      <c r="GVR83" s="43"/>
      <c r="GVS83" s="208"/>
      <c r="GVT83" s="157"/>
      <c r="GVU83" s="157"/>
      <c r="GVV83" s="161"/>
      <c r="GVW83" s="161"/>
      <c r="GVX83" s="168"/>
      <c r="GVY83" s="169"/>
      <c r="GVZ83" s="170"/>
      <c r="GWA83" s="167"/>
      <c r="GWB83" s="43"/>
      <c r="GWC83" s="208"/>
      <c r="GWD83" s="157"/>
      <c r="GWE83" s="157"/>
      <c r="GWF83" s="161"/>
      <c r="GWG83" s="161"/>
      <c r="GWH83" s="168"/>
      <c r="GWI83" s="169"/>
      <c r="GWJ83" s="170"/>
      <c r="GWK83" s="167"/>
      <c r="GWL83" s="43"/>
      <c r="GWM83" s="208"/>
      <c r="GWN83" s="157"/>
      <c r="GWO83" s="157"/>
      <c r="GWP83" s="161"/>
      <c r="GWQ83" s="161"/>
      <c r="GWR83" s="168"/>
      <c r="GWS83" s="169"/>
      <c r="GWT83" s="170"/>
      <c r="GWU83" s="167"/>
      <c r="GWV83" s="43"/>
      <c r="GWW83" s="208"/>
      <c r="GWX83" s="157"/>
      <c r="GWY83" s="157"/>
      <c r="GWZ83" s="161"/>
      <c r="GXA83" s="161"/>
      <c r="GXB83" s="168"/>
      <c r="GXC83" s="169"/>
      <c r="GXD83" s="170"/>
      <c r="GXE83" s="167"/>
      <c r="GXF83" s="43"/>
      <c r="GXG83" s="208"/>
      <c r="GXH83" s="157"/>
      <c r="GXI83" s="157"/>
      <c r="GXJ83" s="161"/>
      <c r="GXK83" s="161"/>
      <c r="GXL83" s="168"/>
      <c r="GXM83" s="169"/>
      <c r="GXN83" s="170"/>
      <c r="GXO83" s="167"/>
      <c r="GXP83" s="43"/>
      <c r="GXQ83" s="208"/>
      <c r="GXR83" s="157"/>
      <c r="GXS83" s="157"/>
      <c r="GXT83" s="161"/>
      <c r="GXU83" s="161"/>
      <c r="GXV83" s="168"/>
      <c r="GXW83" s="169"/>
      <c r="GXX83" s="170"/>
      <c r="GXY83" s="167"/>
      <c r="GXZ83" s="43"/>
      <c r="GYA83" s="208"/>
      <c r="GYB83" s="157"/>
      <c r="GYC83" s="157"/>
      <c r="GYD83" s="161"/>
      <c r="GYE83" s="161"/>
      <c r="GYF83" s="168"/>
      <c r="GYG83" s="169"/>
      <c r="GYH83" s="170"/>
      <c r="GYI83" s="167"/>
      <c r="GYJ83" s="43"/>
      <c r="GYK83" s="208"/>
      <c r="GYL83" s="157"/>
      <c r="GYM83" s="157"/>
      <c r="GYN83" s="161"/>
      <c r="GYO83" s="161"/>
      <c r="GYP83" s="168"/>
      <c r="GYQ83" s="169"/>
      <c r="GYR83" s="170"/>
      <c r="GYS83" s="167"/>
      <c r="GYT83" s="43"/>
      <c r="GYU83" s="208"/>
      <c r="GYV83" s="157"/>
      <c r="GYW83" s="157"/>
      <c r="GYX83" s="161"/>
      <c r="GYY83" s="161"/>
      <c r="GYZ83" s="168"/>
      <c r="GZA83" s="169"/>
      <c r="GZB83" s="170"/>
      <c r="GZC83" s="167"/>
      <c r="GZD83" s="43"/>
      <c r="GZE83" s="208"/>
      <c r="GZF83" s="157"/>
      <c r="GZG83" s="157"/>
      <c r="GZH83" s="161"/>
      <c r="GZI83" s="161"/>
      <c r="GZJ83" s="168"/>
      <c r="GZK83" s="169"/>
      <c r="GZL83" s="170"/>
      <c r="GZM83" s="167"/>
      <c r="GZN83" s="43"/>
      <c r="GZO83" s="208"/>
      <c r="GZP83" s="157"/>
      <c r="GZQ83" s="157"/>
      <c r="GZR83" s="161"/>
      <c r="GZS83" s="161"/>
      <c r="GZT83" s="168"/>
      <c r="GZU83" s="169"/>
      <c r="GZV83" s="170"/>
      <c r="GZW83" s="167"/>
      <c r="GZX83" s="43"/>
      <c r="GZY83" s="208"/>
      <c r="GZZ83" s="157"/>
      <c r="HAA83" s="157"/>
      <c r="HAB83" s="161"/>
      <c r="HAC83" s="161"/>
      <c r="HAD83" s="168"/>
      <c r="HAE83" s="169"/>
      <c r="HAF83" s="170"/>
      <c r="HAG83" s="167"/>
      <c r="HAH83" s="43"/>
      <c r="HAI83" s="208"/>
      <c r="HAJ83" s="157"/>
      <c r="HAK83" s="157"/>
      <c r="HAL83" s="161"/>
      <c r="HAM83" s="161"/>
      <c r="HAN83" s="168"/>
      <c r="HAO83" s="169"/>
      <c r="HAP83" s="170"/>
      <c r="HAQ83" s="167"/>
      <c r="HAR83" s="43"/>
      <c r="HAS83" s="208"/>
      <c r="HAT83" s="157"/>
      <c r="HAU83" s="157"/>
      <c r="HAV83" s="161"/>
      <c r="HAW83" s="161"/>
      <c r="HAX83" s="168"/>
      <c r="HAY83" s="169"/>
      <c r="HAZ83" s="170"/>
      <c r="HBA83" s="167"/>
      <c r="HBB83" s="43"/>
      <c r="HBC83" s="208"/>
      <c r="HBD83" s="157"/>
      <c r="HBE83" s="157"/>
      <c r="HBF83" s="161"/>
      <c r="HBG83" s="161"/>
      <c r="HBH83" s="168"/>
      <c r="HBI83" s="169"/>
      <c r="HBJ83" s="170"/>
      <c r="HBK83" s="167"/>
      <c r="HBL83" s="43"/>
      <c r="HBM83" s="208"/>
      <c r="HBN83" s="157"/>
      <c r="HBO83" s="157"/>
      <c r="HBP83" s="161"/>
      <c r="HBQ83" s="161"/>
      <c r="HBR83" s="168"/>
      <c r="HBS83" s="169"/>
      <c r="HBT83" s="170"/>
      <c r="HBU83" s="167"/>
      <c r="HBV83" s="43"/>
      <c r="HBW83" s="208"/>
      <c r="HBX83" s="157"/>
      <c r="HBY83" s="157"/>
      <c r="HBZ83" s="161"/>
      <c r="HCA83" s="161"/>
      <c r="HCB83" s="168"/>
      <c r="HCC83" s="169"/>
      <c r="HCD83" s="170"/>
      <c r="HCE83" s="167"/>
      <c r="HCF83" s="43"/>
      <c r="HCG83" s="208"/>
      <c r="HCH83" s="157"/>
      <c r="HCI83" s="157"/>
      <c r="HCJ83" s="161"/>
      <c r="HCK83" s="161"/>
      <c r="HCL83" s="168"/>
      <c r="HCM83" s="169"/>
      <c r="HCN83" s="170"/>
      <c r="HCO83" s="167"/>
      <c r="HCP83" s="43"/>
      <c r="HCQ83" s="208"/>
      <c r="HCR83" s="157"/>
      <c r="HCS83" s="157"/>
      <c r="HCT83" s="161"/>
      <c r="HCU83" s="161"/>
      <c r="HCV83" s="168"/>
      <c r="HCW83" s="169"/>
      <c r="HCX83" s="170"/>
      <c r="HCY83" s="167"/>
      <c r="HCZ83" s="43"/>
      <c r="HDA83" s="208"/>
      <c r="HDB83" s="157"/>
      <c r="HDC83" s="157"/>
      <c r="HDD83" s="161"/>
      <c r="HDE83" s="161"/>
      <c r="HDF83" s="168"/>
      <c r="HDG83" s="169"/>
      <c r="HDH83" s="170"/>
      <c r="HDI83" s="167"/>
      <c r="HDJ83" s="43"/>
      <c r="HDK83" s="208"/>
      <c r="HDL83" s="157"/>
      <c r="HDM83" s="157"/>
      <c r="HDN83" s="161"/>
      <c r="HDO83" s="161"/>
      <c r="HDP83" s="168"/>
      <c r="HDQ83" s="169"/>
      <c r="HDR83" s="170"/>
      <c r="HDS83" s="167"/>
      <c r="HDT83" s="43"/>
      <c r="HDU83" s="208"/>
      <c r="HDV83" s="157"/>
      <c r="HDW83" s="157"/>
      <c r="HDX83" s="161"/>
      <c r="HDY83" s="161"/>
      <c r="HDZ83" s="168"/>
      <c r="HEA83" s="169"/>
      <c r="HEB83" s="170"/>
      <c r="HEC83" s="167"/>
      <c r="HED83" s="43"/>
      <c r="HEE83" s="208"/>
      <c r="HEF83" s="157"/>
      <c r="HEG83" s="157"/>
      <c r="HEH83" s="161"/>
      <c r="HEI83" s="161"/>
      <c r="HEJ83" s="168"/>
      <c r="HEK83" s="169"/>
      <c r="HEL83" s="170"/>
      <c r="HEM83" s="167"/>
      <c r="HEN83" s="43"/>
      <c r="HEO83" s="208"/>
      <c r="HEP83" s="157"/>
      <c r="HEQ83" s="157"/>
      <c r="HER83" s="161"/>
      <c r="HES83" s="161"/>
      <c r="HET83" s="168"/>
      <c r="HEU83" s="169"/>
      <c r="HEV83" s="170"/>
      <c r="HEW83" s="167"/>
      <c r="HEX83" s="43"/>
      <c r="HEY83" s="208"/>
      <c r="HEZ83" s="157"/>
      <c r="HFA83" s="157"/>
      <c r="HFB83" s="161"/>
      <c r="HFC83" s="161"/>
      <c r="HFD83" s="168"/>
      <c r="HFE83" s="169"/>
      <c r="HFF83" s="170"/>
      <c r="HFG83" s="167"/>
      <c r="HFH83" s="43"/>
      <c r="HFI83" s="208"/>
      <c r="HFJ83" s="157"/>
      <c r="HFK83" s="157"/>
      <c r="HFL83" s="161"/>
      <c r="HFM83" s="161"/>
      <c r="HFN83" s="168"/>
      <c r="HFO83" s="169"/>
      <c r="HFP83" s="170"/>
      <c r="HFQ83" s="167"/>
      <c r="HFR83" s="43"/>
      <c r="HFS83" s="208"/>
      <c r="HFT83" s="157"/>
      <c r="HFU83" s="157"/>
      <c r="HFV83" s="161"/>
      <c r="HFW83" s="161"/>
      <c r="HFX83" s="168"/>
      <c r="HFY83" s="169"/>
      <c r="HFZ83" s="170"/>
      <c r="HGA83" s="167"/>
      <c r="HGB83" s="43"/>
      <c r="HGC83" s="208"/>
      <c r="HGD83" s="157"/>
      <c r="HGE83" s="157"/>
      <c r="HGF83" s="161"/>
      <c r="HGG83" s="161"/>
      <c r="HGH83" s="168"/>
      <c r="HGI83" s="169"/>
      <c r="HGJ83" s="170"/>
      <c r="HGK83" s="167"/>
      <c r="HGL83" s="43"/>
      <c r="HGM83" s="208"/>
      <c r="HGN83" s="157"/>
      <c r="HGO83" s="157"/>
      <c r="HGP83" s="161"/>
      <c r="HGQ83" s="161"/>
      <c r="HGR83" s="168"/>
      <c r="HGS83" s="169"/>
      <c r="HGT83" s="170"/>
      <c r="HGU83" s="167"/>
      <c r="HGV83" s="43"/>
      <c r="HGW83" s="208"/>
      <c r="HGX83" s="157"/>
      <c r="HGY83" s="157"/>
      <c r="HGZ83" s="161"/>
      <c r="HHA83" s="161"/>
      <c r="HHB83" s="168"/>
      <c r="HHC83" s="169"/>
      <c r="HHD83" s="170"/>
      <c r="HHE83" s="167"/>
      <c r="HHF83" s="43"/>
      <c r="HHG83" s="208"/>
      <c r="HHH83" s="157"/>
      <c r="HHI83" s="157"/>
      <c r="HHJ83" s="161"/>
      <c r="HHK83" s="161"/>
      <c r="HHL83" s="168"/>
      <c r="HHM83" s="169"/>
      <c r="HHN83" s="170"/>
      <c r="HHO83" s="167"/>
      <c r="HHP83" s="43"/>
      <c r="HHQ83" s="208"/>
      <c r="HHR83" s="157"/>
      <c r="HHS83" s="157"/>
      <c r="HHT83" s="161"/>
      <c r="HHU83" s="161"/>
      <c r="HHV83" s="168"/>
      <c r="HHW83" s="169"/>
      <c r="HHX83" s="170"/>
      <c r="HHY83" s="167"/>
      <c r="HHZ83" s="43"/>
      <c r="HIA83" s="208"/>
      <c r="HIB83" s="157"/>
      <c r="HIC83" s="157"/>
      <c r="HID83" s="161"/>
      <c r="HIE83" s="161"/>
      <c r="HIF83" s="168"/>
      <c r="HIG83" s="169"/>
      <c r="HIH83" s="170"/>
      <c r="HII83" s="167"/>
      <c r="HIJ83" s="43"/>
      <c r="HIK83" s="208"/>
      <c r="HIL83" s="157"/>
      <c r="HIM83" s="157"/>
      <c r="HIN83" s="161"/>
      <c r="HIO83" s="161"/>
      <c r="HIP83" s="168"/>
      <c r="HIQ83" s="169"/>
      <c r="HIR83" s="170"/>
      <c r="HIS83" s="167"/>
      <c r="HIT83" s="43"/>
      <c r="HIU83" s="208"/>
      <c r="HIV83" s="157"/>
      <c r="HIW83" s="157"/>
      <c r="HIX83" s="161"/>
      <c r="HIY83" s="161"/>
      <c r="HIZ83" s="168"/>
      <c r="HJA83" s="169"/>
      <c r="HJB83" s="170"/>
      <c r="HJC83" s="167"/>
      <c r="HJD83" s="43"/>
      <c r="HJE83" s="208"/>
      <c r="HJF83" s="157"/>
      <c r="HJG83" s="157"/>
      <c r="HJH83" s="161"/>
      <c r="HJI83" s="161"/>
      <c r="HJJ83" s="168"/>
      <c r="HJK83" s="169"/>
      <c r="HJL83" s="170"/>
      <c r="HJM83" s="167"/>
      <c r="HJN83" s="43"/>
      <c r="HJO83" s="208"/>
      <c r="HJP83" s="157"/>
      <c r="HJQ83" s="157"/>
      <c r="HJR83" s="161"/>
      <c r="HJS83" s="161"/>
      <c r="HJT83" s="168"/>
      <c r="HJU83" s="169"/>
      <c r="HJV83" s="170"/>
      <c r="HJW83" s="167"/>
      <c r="HJX83" s="43"/>
      <c r="HJY83" s="208"/>
      <c r="HJZ83" s="157"/>
      <c r="HKA83" s="157"/>
      <c r="HKB83" s="161"/>
      <c r="HKC83" s="161"/>
      <c r="HKD83" s="168"/>
      <c r="HKE83" s="169"/>
      <c r="HKF83" s="170"/>
      <c r="HKG83" s="167"/>
      <c r="HKH83" s="43"/>
      <c r="HKI83" s="208"/>
      <c r="HKJ83" s="157"/>
      <c r="HKK83" s="157"/>
      <c r="HKL83" s="161"/>
      <c r="HKM83" s="161"/>
      <c r="HKN83" s="168"/>
      <c r="HKO83" s="169"/>
      <c r="HKP83" s="170"/>
      <c r="HKQ83" s="167"/>
      <c r="HKR83" s="43"/>
      <c r="HKS83" s="208"/>
      <c r="HKT83" s="157"/>
      <c r="HKU83" s="157"/>
      <c r="HKV83" s="161"/>
      <c r="HKW83" s="161"/>
      <c r="HKX83" s="168"/>
      <c r="HKY83" s="169"/>
      <c r="HKZ83" s="170"/>
      <c r="HLA83" s="167"/>
      <c r="HLB83" s="43"/>
      <c r="HLC83" s="208"/>
      <c r="HLD83" s="157"/>
      <c r="HLE83" s="157"/>
      <c r="HLF83" s="161"/>
      <c r="HLG83" s="161"/>
      <c r="HLH83" s="168"/>
      <c r="HLI83" s="169"/>
      <c r="HLJ83" s="170"/>
      <c r="HLK83" s="167"/>
      <c r="HLL83" s="43"/>
      <c r="HLM83" s="208"/>
      <c r="HLN83" s="157"/>
      <c r="HLO83" s="157"/>
      <c r="HLP83" s="161"/>
      <c r="HLQ83" s="161"/>
      <c r="HLR83" s="168"/>
      <c r="HLS83" s="169"/>
      <c r="HLT83" s="170"/>
      <c r="HLU83" s="167"/>
      <c r="HLV83" s="43"/>
      <c r="HLW83" s="208"/>
      <c r="HLX83" s="157"/>
      <c r="HLY83" s="157"/>
      <c r="HLZ83" s="161"/>
      <c r="HMA83" s="161"/>
      <c r="HMB83" s="168"/>
      <c r="HMC83" s="169"/>
      <c r="HMD83" s="170"/>
      <c r="HME83" s="167"/>
      <c r="HMF83" s="43"/>
      <c r="HMG83" s="208"/>
      <c r="HMH83" s="157"/>
      <c r="HMI83" s="157"/>
      <c r="HMJ83" s="161"/>
      <c r="HMK83" s="161"/>
      <c r="HML83" s="168"/>
      <c r="HMM83" s="169"/>
      <c r="HMN83" s="170"/>
      <c r="HMO83" s="167"/>
      <c r="HMP83" s="43"/>
      <c r="HMQ83" s="208"/>
      <c r="HMR83" s="157"/>
      <c r="HMS83" s="157"/>
      <c r="HMT83" s="161"/>
      <c r="HMU83" s="161"/>
      <c r="HMV83" s="168"/>
      <c r="HMW83" s="169"/>
      <c r="HMX83" s="170"/>
      <c r="HMY83" s="167"/>
      <c r="HMZ83" s="43"/>
      <c r="HNA83" s="208"/>
      <c r="HNB83" s="157"/>
      <c r="HNC83" s="157"/>
      <c r="HND83" s="161"/>
      <c r="HNE83" s="161"/>
      <c r="HNF83" s="168"/>
      <c r="HNG83" s="169"/>
      <c r="HNH83" s="170"/>
      <c r="HNI83" s="167"/>
      <c r="HNJ83" s="43"/>
      <c r="HNK83" s="208"/>
      <c r="HNL83" s="157"/>
      <c r="HNM83" s="157"/>
      <c r="HNN83" s="161"/>
      <c r="HNO83" s="161"/>
      <c r="HNP83" s="168"/>
      <c r="HNQ83" s="169"/>
      <c r="HNR83" s="170"/>
      <c r="HNS83" s="167"/>
      <c r="HNT83" s="43"/>
      <c r="HNU83" s="208"/>
      <c r="HNV83" s="157"/>
      <c r="HNW83" s="157"/>
      <c r="HNX83" s="161"/>
      <c r="HNY83" s="161"/>
      <c r="HNZ83" s="168"/>
      <c r="HOA83" s="169"/>
      <c r="HOB83" s="170"/>
      <c r="HOC83" s="167"/>
      <c r="HOD83" s="43"/>
      <c r="HOE83" s="208"/>
      <c r="HOF83" s="157"/>
      <c r="HOG83" s="157"/>
      <c r="HOH83" s="161"/>
      <c r="HOI83" s="161"/>
      <c r="HOJ83" s="168"/>
      <c r="HOK83" s="169"/>
      <c r="HOL83" s="170"/>
      <c r="HOM83" s="167"/>
      <c r="HON83" s="43"/>
      <c r="HOO83" s="208"/>
      <c r="HOP83" s="157"/>
      <c r="HOQ83" s="157"/>
      <c r="HOR83" s="161"/>
      <c r="HOS83" s="161"/>
      <c r="HOT83" s="168"/>
      <c r="HOU83" s="169"/>
      <c r="HOV83" s="170"/>
      <c r="HOW83" s="167"/>
      <c r="HOX83" s="43"/>
      <c r="HOY83" s="208"/>
      <c r="HOZ83" s="157"/>
      <c r="HPA83" s="157"/>
      <c r="HPB83" s="161"/>
      <c r="HPC83" s="161"/>
      <c r="HPD83" s="168"/>
      <c r="HPE83" s="169"/>
      <c r="HPF83" s="170"/>
      <c r="HPG83" s="167"/>
      <c r="HPH83" s="43"/>
      <c r="HPI83" s="208"/>
      <c r="HPJ83" s="157"/>
      <c r="HPK83" s="157"/>
      <c r="HPL83" s="161"/>
      <c r="HPM83" s="161"/>
      <c r="HPN83" s="168"/>
      <c r="HPO83" s="169"/>
      <c r="HPP83" s="170"/>
      <c r="HPQ83" s="167"/>
      <c r="HPR83" s="43"/>
      <c r="HPS83" s="208"/>
      <c r="HPT83" s="157"/>
      <c r="HPU83" s="157"/>
      <c r="HPV83" s="161"/>
      <c r="HPW83" s="161"/>
      <c r="HPX83" s="168"/>
      <c r="HPY83" s="169"/>
      <c r="HPZ83" s="170"/>
      <c r="HQA83" s="167"/>
      <c r="HQB83" s="43"/>
      <c r="HQC83" s="208"/>
      <c r="HQD83" s="157"/>
      <c r="HQE83" s="157"/>
      <c r="HQF83" s="161"/>
      <c r="HQG83" s="161"/>
      <c r="HQH83" s="168"/>
      <c r="HQI83" s="169"/>
      <c r="HQJ83" s="170"/>
      <c r="HQK83" s="167"/>
      <c r="HQL83" s="43"/>
      <c r="HQM83" s="208"/>
      <c r="HQN83" s="157"/>
      <c r="HQO83" s="157"/>
      <c r="HQP83" s="161"/>
      <c r="HQQ83" s="161"/>
      <c r="HQR83" s="168"/>
      <c r="HQS83" s="169"/>
      <c r="HQT83" s="170"/>
      <c r="HQU83" s="167"/>
      <c r="HQV83" s="43"/>
      <c r="HQW83" s="208"/>
      <c r="HQX83" s="157"/>
      <c r="HQY83" s="157"/>
      <c r="HQZ83" s="161"/>
      <c r="HRA83" s="161"/>
      <c r="HRB83" s="168"/>
      <c r="HRC83" s="169"/>
      <c r="HRD83" s="170"/>
      <c r="HRE83" s="167"/>
      <c r="HRF83" s="43"/>
      <c r="HRG83" s="208"/>
      <c r="HRH83" s="157"/>
      <c r="HRI83" s="157"/>
      <c r="HRJ83" s="161"/>
      <c r="HRK83" s="161"/>
      <c r="HRL83" s="168"/>
      <c r="HRM83" s="169"/>
      <c r="HRN83" s="170"/>
      <c r="HRO83" s="167"/>
      <c r="HRP83" s="43"/>
      <c r="HRQ83" s="208"/>
      <c r="HRR83" s="157"/>
      <c r="HRS83" s="157"/>
      <c r="HRT83" s="161"/>
      <c r="HRU83" s="161"/>
      <c r="HRV83" s="168"/>
      <c r="HRW83" s="169"/>
      <c r="HRX83" s="170"/>
      <c r="HRY83" s="167"/>
      <c r="HRZ83" s="43"/>
      <c r="HSA83" s="208"/>
      <c r="HSB83" s="157"/>
      <c r="HSC83" s="157"/>
      <c r="HSD83" s="161"/>
      <c r="HSE83" s="161"/>
      <c r="HSF83" s="168"/>
      <c r="HSG83" s="169"/>
      <c r="HSH83" s="170"/>
      <c r="HSI83" s="167"/>
      <c r="HSJ83" s="43"/>
      <c r="HSK83" s="208"/>
      <c r="HSL83" s="157"/>
      <c r="HSM83" s="157"/>
      <c r="HSN83" s="161"/>
      <c r="HSO83" s="161"/>
      <c r="HSP83" s="168"/>
      <c r="HSQ83" s="169"/>
      <c r="HSR83" s="170"/>
      <c r="HSS83" s="167"/>
      <c r="HST83" s="43"/>
      <c r="HSU83" s="208"/>
      <c r="HSV83" s="157"/>
      <c r="HSW83" s="157"/>
      <c r="HSX83" s="161"/>
      <c r="HSY83" s="161"/>
      <c r="HSZ83" s="168"/>
      <c r="HTA83" s="169"/>
      <c r="HTB83" s="170"/>
      <c r="HTC83" s="167"/>
      <c r="HTD83" s="43"/>
      <c r="HTE83" s="208"/>
      <c r="HTF83" s="157"/>
      <c r="HTG83" s="157"/>
      <c r="HTH83" s="161"/>
      <c r="HTI83" s="161"/>
      <c r="HTJ83" s="168"/>
      <c r="HTK83" s="169"/>
      <c r="HTL83" s="170"/>
      <c r="HTM83" s="167"/>
      <c r="HTN83" s="43"/>
      <c r="HTO83" s="208"/>
      <c r="HTP83" s="157"/>
      <c r="HTQ83" s="157"/>
      <c r="HTR83" s="161"/>
      <c r="HTS83" s="161"/>
      <c r="HTT83" s="168"/>
      <c r="HTU83" s="169"/>
      <c r="HTV83" s="170"/>
      <c r="HTW83" s="167"/>
      <c r="HTX83" s="43"/>
      <c r="HTY83" s="208"/>
      <c r="HTZ83" s="157"/>
      <c r="HUA83" s="157"/>
      <c r="HUB83" s="161"/>
      <c r="HUC83" s="161"/>
      <c r="HUD83" s="168"/>
      <c r="HUE83" s="169"/>
      <c r="HUF83" s="170"/>
      <c r="HUG83" s="167"/>
      <c r="HUH83" s="43"/>
      <c r="HUI83" s="208"/>
      <c r="HUJ83" s="157"/>
      <c r="HUK83" s="157"/>
      <c r="HUL83" s="161"/>
      <c r="HUM83" s="161"/>
      <c r="HUN83" s="168"/>
      <c r="HUO83" s="169"/>
      <c r="HUP83" s="170"/>
      <c r="HUQ83" s="167"/>
      <c r="HUR83" s="43"/>
      <c r="HUS83" s="208"/>
      <c r="HUT83" s="157"/>
      <c r="HUU83" s="157"/>
      <c r="HUV83" s="161"/>
      <c r="HUW83" s="161"/>
      <c r="HUX83" s="168"/>
      <c r="HUY83" s="169"/>
      <c r="HUZ83" s="170"/>
      <c r="HVA83" s="167"/>
      <c r="HVB83" s="43"/>
      <c r="HVC83" s="208"/>
      <c r="HVD83" s="157"/>
      <c r="HVE83" s="157"/>
      <c r="HVF83" s="161"/>
      <c r="HVG83" s="161"/>
      <c r="HVH83" s="168"/>
      <c r="HVI83" s="169"/>
      <c r="HVJ83" s="170"/>
      <c r="HVK83" s="167"/>
      <c r="HVL83" s="43"/>
      <c r="HVM83" s="208"/>
      <c r="HVN83" s="157"/>
      <c r="HVO83" s="157"/>
      <c r="HVP83" s="161"/>
      <c r="HVQ83" s="161"/>
      <c r="HVR83" s="168"/>
      <c r="HVS83" s="169"/>
      <c r="HVT83" s="170"/>
      <c r="HVU83" s="167"/>
      <c r="HVV83" s="43"/>
      <c r="HVW83" s="208"/>
      <c r="HVX83" s="157"/>
      <c r="HVY83" s="157"/>
      <c r="HVZ83" s="161"/>
      <c r="HWA83" s="161"/>
      <c r="HWB83" s="168"/>
      <c r="HWC83" s="169"/>
      <c r="HWD83" s="170"/>
      <c r="HWE83" s="167"/>
      <c r="HWF83" s="43"/>
      <c r="HWG83" s="208"/>
      <c r="HWH83" s="157"/>
      <c r="HWI83" s="157"/>
      <c r="HWJ83" s="161"/>
      <c r="HWK83" s="161"/>
      <c r="HWL83" s="168"/>
      <c r="HWM83" s="169"/>
      <c r="HWN83" s="170"/>
      <c r="HWO83" s="167"/>
      <c r="HWP83" s="43"/>
      <c r="HWQ83" s="208"/>
      <c r="HWR83" s="157"/>
      <c r="HWS83" s="157"/>
      <c r="HWT83" s="161"/>
      <c r="HWU83" s="161"/>
      <c r="HWV83" s="168"/>
      <c r="HWW83" s="169"/>
      <c r="HWX83" s="170"/>
      <c r="HWY83" s="167"/>
      <c r="HWZ83" s="43"/>
      <c r="HXA83" s="208"/>
      <c r="HXB83" s="157"/>
      <c r="HXC83" s="157"/>
      <c r="HXD83" s="161"/>
      <c r="HXE83" s="161"/>
      <c r="HXF83" s="168"/>
      <c r="HXG83" s="169"/>
      <c r="HXH83" s="170"/>
      <c r="HXI83" s="167"/>
      <c r="HXJ83" s="43"/>
      <c r="HXK83" s="208"/>
      <c r="HXL83" s="157"/>
      <c r="HXM83" s="157"/>
      <c r="HXN83" s="161"/>
      <c r="HXO83" s="161"/>
      <c r="HXP83" s="168"/>
      <c r="HXQ83" s="169"/>
      <c r="HXR83" s="170"/>
      <c r="HXS83" s="167"/>
      <c r="HXT83" s="43"/>
      <c r="HXU83" s="208"/>
      <c r="HXV83" s="157"/>
      <c r="HXW83" s="157"/>
      <c r="HXX83" s="161"/>
      <c r="HXY83" s="161"/>
      <c r="HXZ83" s="168"/>
      <c r="HYA83" s="169"/>
      <c r="HYB83" s="170"/>
      <c r="HYC83" s="167"/>
      <c r="HYD83" s="43"/>
      <c r="HYE83" s="208"/>
      <c r="HYF83" s="157"/>
      <c r="HYG83" s="157"/>
      <c r="HYH83" s="161"/>
      <c r="HYI83" s="161"/>
      <c r="HYJ83" s="168"/>
      <c r="HYK83" s="169"/>
      <c r="HYL83" s="170"/>
      <c r="HYM83" s="167"/>
      <c r="HYN83" s="43"/>
      <c r="HYO83" s="208"/>
      <c r="HYP83" s="157"/>
      <c r="HYQ83" s="157"/>
      <c r="HYR83" s="161"/>
      <c r="HYS83" s="161"/>
      <c r="HYT83" s="168"/>
      <c r="HYU83" s="169"/>
      <c r="HYV83" s="170"/>
      <c r="HYW83" s="167"/>
      <c r="HYX83" s="43"/>
      <c r="HYY83" s="208"/>
      <c r="HYZ83" s="157"/>
      <c r="HZA83" s="157"/>
      <c r="HZB83" s="161"/>
      <c r="HZC83" s="161"/>
      <c r="HZD83" s="168"/>
      <c r="HZE83" s="169"/>
      <c r="HZF83" s="170"/>
      <c r="HZG83" s="167"/>
      <c r="HZH83" s="43"/>
      <c r="HZI83" s="208"/>
      <c r="HZJ83" s="157"/>
      <c r="HZK83" s="157"/>
      <c r="HZL83" s="161"/>
      <c r="HZM83" s="161"/>
      <c r="HZN83" s="168"/>
      <c r="HZO83" s="169"/>
      <c r="HZP83" s="170"/>
      <c r="HZQ83" s="167"/>
      <c r="HZR83" s="43"/>
      <c r="HZS83" s="208"/>
      <c r="HZT83" s="157"/>
      <c r="HZU83" s="157"/>
      <c r="HZV83" s="161"/>
      <c r="HZW83" s="161"/>
      <c r="HZX83" s="168"/>
      <c r="HZY83" s="169"/>
      <c r="HZZ83" s="170"/>
      <c r="IAA83" s="167"/>
      <c r="IAB83" s="43"/>
      <c r="IAC83" s="208"/>
      <c r="IAD83" s="157"/>
      <c r="IAE83" s="157"/>
      <c r="IAF83" s="161"/>
      <c r="IAG83" s="161"/>
      <c r="IAH83" s="168"/>
      <c r="IAI83" s="169"/>
      <c r="IAJ83" s="170"/>
      <c r="IAK83" s="167"/>
      <c r="IAL83" s="43"/>
      <c r="IAM83" s="208"/>
      <c r="IAN83" s="157"/>
      <c r="IAO83" s="157"/>
      <c r="IAP83" s="161"/>
      <c r="IAQ83" s="161"/>
      <c r="IAR83" s="168"/>
      <c r="IAS83" s="169"/>
      <c r="IAT83" s="170"/>
      <c r="IAU83" s="167"/>
      <c r="IAV83" s="43"/>
      <c r="IAW83" s="208"/>
      <c r="IAX83" s="157"/>
      <c r="IAY83" s="157"/>
      <c r="IAZ83" s="161"/>
      <c r="IBA83" s="161"/>
      <c r="IBB83" s="168"/>
      <c r="IBC83" s="169"/>
      <c r="IBD83" s="170"/>
      <c r="IBE83" s="167"/>
      <c r="IBF83" s="43"/>
      <c r="IBG83" s="208"/>
      <c r="IBH83" s="157"/>
      <c r="IBI83" s="157"/>
      <c r="IBJ83" s="161"/>
      <c r="IBK83" s="161"/>
      <c r="IBL83" s="168"/>
      <c r="IBM83" s="169"/>
      <c r="IBN83" s="170"/>
      <c r="IBO83" s="167"/>
      <c r="IBP83" s="43"/>
      <c r="IBQ83" s="208"/>
      <c r="IBR83" s="157"/>
      <c r="IBS83" s="157"/>
      <c r="IBT83" s="161"/>
      <c r="IBU83" s="161"/>
      <c r="IBV83" s="168"/>
      <c r="IBW83" s="169"/>
      <c r="IBX83" s="170"/>
      <c r="IBY83" s="167"/>
      <c r="IBZ83" s="43"/>
      <c r="ICA83" s="208"/>
      <c r="ICB83" s="157"/>
      <c r="ICC83" s="157"/>
      <c r="ICD83" s="161"/>
      <c r="ICE83" s="161"/>
      <c r="ICF83" s="168"/>
      <c r="ICG83" s="169"/>
      <c r="ICH83" s="170"/>
      <c r="ICI83" s="167"/>
      <c r="ICJ83" s="43"/>
      <c r="ICK83" s="208"/>
      <c r="ICL83" s="157"/>
      <c r="ICM83" s="157"/>
      <c r="ICN83" s="161"/>
      <c r="ICO83" s="161"/>
      <c r="ICP83" s="168"/>
      <c r="ICQ83" s="169"/>
      <c r="ICR83" s="170"/>
      <c r="ICS83" s="167"/>
      <c r="ICT83" s="43"/>
      <c r="ICU83" s="208"/>
      <c r="ICV83" s="157"/>
      <c r="ICW83" s="157"/>
      <c r="ICX83" s="161"/>
      <c r="ICY83" s="161"/>
      <c r="ICZ83" s="168"/>
      <c r="IDA83" s="169"/>
      <c r="IDB83" s="170"/>
      <c r="IDC83" s="167"/>
      <c r="IDD83" s="43"/>
      <c r="IDE83" s="208"/>
      <c r="IDF83" s="157"/>
      <c r="IDG83" s="157"/>
      <c r="IDH83" s="161"/>
      <c r="IDI83" s="161"/>
      <c r="IDJ83" s="168"/>
      <c r="IDK83" s="169"/>
      <c r="IDL83" s="170"/>
      <c r="IDM83" s="167"/>
      <c r="IDN83" s="43"/>
      <c r="IDO83" s="208"/>
      <c r="IDP83" s="157"/>
      <c r="IDQ83" s="157"/>
      <c r="IDR83" s="161"/>
      <c r="IDS83" s="161"/>
      <c r="IDT83" s="168"/>
      <c r="IDU83" s="169"/>
      <c r="IDV83" s="170"/>
      <c r="IDW83" s="167"/>
      <c r="IDX83" s="43"/>
      <c r="IDY83" s="208"/>
      <c r="IDZ83" s="157"/>
      <c r="IEA83" s="157"/>
      <c r="IEB83" s="161"/>
      <c r="IEC83" s="161"/>
      <c r="IED83" s="168"/>
      <c r="IEE83" s="169"/>
      <c r="IEF83" s="170"/>
      <c r="IEG83" s="167"/>
      <c r="IEH83" s="43"/>
      <c r="IEI83" s="208"/>
      <c r="IEJ83" s="157"/>
      <c r="IEK83" s="157"/>
      <c r="IEL83" s="161"/>
      <c r="IEM83" s="161"/>
      <c r="IEN83" s="168"/>
      <c r="IEO83" s="169"/>
      <c r="IEP83" s="170"/>
      <c r="IEQ83" s="167"/>
      <c r="IER83" s="43"/>
      <c r="IES83" s="208"/>
      <c r="IET83" s="157"/>
      <c r="IEU83" s="157"/>
      <c r="IEV83" s="161"/>
      <c r="IEW83" s="161"/>
      <c r="IEX83" s="168"/>
      <c r="IEY83" s="169"/>
      <c r="IEZ83" s="170"/>
      <c r="IFA83" s="167"/>
      <c r="IFB83" s="43"/>
      <c r="IFC83" s="208"/>
      <c r="IFD83" s="157"/>
      <c r="IFE83" s="157"/>
      <c r="IFF83" s="161"/>
      <c r="IFG83" s="161"/>
      <c r="IFH83" s="168"/>
      <c r="IFI83" s="169"/>
      <c r="IFJ83" s="170"/>
      <c r="IFK83" s="167"/>
      <c r="IFL83" s="43"/>
      <c r="IFM83" s="208"/>
      <c r="IFN83" s="157"/>
      <c r="IFO83" s="157"/>
      <c r="IFP83" s="161"/>
      <c r="IFQ83" s="161"/>
      <c r="IFR83" s="168"/>
      <c r="IFS83" s="169"/>
      <c r="IFT83" s="170"/>
      <c r="IFU83" s="167"/>
      <c r="IFV83" s="43"/>
      <c r="IFW83" s="208"/>
      <c r="IFX83" s="157"/>
      <c r="IFY83" s="157"/>
      <c r="IFZ83" s="161"/>
      <c r="IGA83" s="161"/>
      <c r="IGB83" s="168"/>
      <c r="IGC83" s="169"/>
      <c r="IGD83" s="170"/>
      <c r="IGE83" s="167"/>
      <c r="IGF83" s="43"/>
      <c r="IGG83" s="208"/>
      <c r="IGH83" s="157"/>
      <c r="IGI83" s="157"/>
      <c r="IGJ83" s="161"/>
      <c r="IGK83" s="161"/>
      <c r="IGL83" s="168"/>
      <c r="IGM83" s="169"/>
      <c r="IGN83" s="170"/>
      <c r="IGO83" s="167"/>
      <c r="IGP83" s="43"/>
      <c r="IGQ83" s="208"/>
      <c r="IGR83" s="157"/>
      <c r="IGS83" s="157"/>
      <c r="IGT83" s="161"/>
      <c r="IGU83" s="161"/>
      <c r="IGV83" s="168"/>
      <c r="IGW83" s="169"/>
      <c r="IGX83" s="170"/>
      <c r="IGY83" s="167"/>
      <c r="IGZ83" s="43"/>
      <c r="IHA83" s="208"/>
      <c r="IHB83" s="157"/>
      <c r="IHC83" s="157"/>
      <c r="IHD83" s="161"/>
      <c r="IHE83" s="161"/>
      <c r="IHF83" s="168"/>
      <c r="IHG83" s="169"/>
      <c r="IHH83" s="170"/>
      <c r="IHI83" s="167"/>
      <c r="IHJ83" s="43"/>
      <c r="IHK83" s="208"/>
      <c r="IHL83" s="157"/>
      <c r="IHM83" s="157"/>
      <c r="IHN83" s="161"/>
      <c r="IHO83" s="161"/>
      <c r="IHP83" s="168"/>
      <c r="IHQ83" s="169"/>
      <c r="IHR83" s="170"/>
      <c r="IHS83" s="167"/>
      <c r="IHT83" s="43"/>
      <c r="IHU83" s="208"/>
      <c r="IHV83" s="157"/>
      <c r="IHW83" s="157"/>
      <c r="IHX83" s="161"/>
      <c r="IHY83" s="161"/>
      <c r="IHZ83" s="168"/>
      <c r="IIA83" s="169"/>
      <c r="IIB83" s="170"/>
      <c r="IIC83" s="167"/>
      <c r="IID83" s="43"/>
      <c r="IIE83" s="208"/>
      <c r="IIF83" s="157"/>
      <c r="IIG83" s="157"/>
      <c r="IIH83" s="161"/>
      <c r="III83" s="161"/>
      <c r="IIJ83" s="168"/>
      <c r="IIK83" s="169"/>
      <c r="IIL83" s="170"/>
      <c r="IIM83" s="167"/>
      <c r="IIN83" s="43"/>
      <c r="IIO83" s="208"/>
      <c r="IIP83" s="157"/>
      <c r="IIQ83" s="157"/>
      <c r="IIR83" s="161"/>
      <c r="IIS83" s="161"/>
      <c r="IIT83" s="168"/>
      <c r="IIU83" s="169"/>
      <c r="IIV83" s="170"/>
      <c r="IIW83" s="167"/>
      <c r="IIX83" s="43"/>
      <c r="IIY83" s="208"/>
      <c r="IIZ83" s="157"/>
      <c r="IJA83" s="157"/>
      <c r="IJB83" s="161"/>
      <c r="IJC83" s="161"/>
      <c r="IJD83" s="168"/>
      <c r="IJE83" s="169"/>
      <c r="IJF83" s="170"/>
      <c r="IJG83" s="167"/>
      <c r="IJH83" s="43"/>
      <c r="IJI83" s="208"/>
      <c r="IJJ83" s="157"/>
      <c r="IJK83" s="157"/>
      <c r="IJL83" s="161"/>
      <c r="IJM83" s="161"/>
      <c r="IJN83" s="168"/>
      <c r="IJO83" s="169"/>
      <c r="IJP83" s="170"/>
      <c r="IJQ83" s="167"/>
      <c r="IJR83" s="43"/>
      <c r="IJS83" s="208"/>
      <c r="IJT83" s="157"/>
      <c r="IJU83" s="157"/>
      <c r="IJV83" s="161"/>
      <c r="IJW83" s="161"/>
      <c r="IJX83" s="168"/>
      <c r="IJY83" s="169"/>
      <c r="IJZ83" s="170"/>
      <c r="IKA83" s="167"/>
      <c r="IKB83" s="43"/>
      <c r="IKC83" s="208"/>
      <c r="IKD83" s="157"/>
      <c r="IKE83" s="157"/>
      <c r="IKF83" s="161"/>
      <c r="IKG83" s="161"/>
      <c r="IKH83" s="168"/>
      <c r="IKI83" s="169"/>
      <c r="IKJ83" s="170"/>
      <c r="IKK83" s="167"/>
      <c r="IKL83" s="43"/>
      <c r="IKM83" s="208"/>
      <c r="IKN83" s="157"/>
      <c r="IKO83" s="157"/>
      <c r="IKP83" s="161"/>
      <c r="IKQ83" s="161"/>
      <c r="IKR83" s="168"/>
      <c r="IKS83" s="169"/>
      <c r="IKT83" s="170"/>
      <c r="IKU83" s="167"/>
      <c r="IKV83" s="43"/>
      <c r="IKW83" s="208"/>
      <c r="IKX83" s="157"/>
      <c r="IKY83" s="157"/>
      <c r="IKZ83" s="161"/>
      <c r="ILA83" s="161"/>
      <c r="ILB83" s="168"/>
      <c r="ILC83" s="169"/>
      <c r="ILD83" s="170"/>
      <c r="ILE83" s="167"/>
      <c r="ILF83" s="43"/>
      <c r="ILG83" s="208"/>
      <c r="ILH83" s="157"/>
      <c r="ILI83" s="157"/>
      <c r="ILJ83" s="161"/>
      <c r="ILK83" s="161"/>
      <c r="ILL83" s="168"/>
      <c r="ILM83" s="169"/>
      <c r="ILN83" s="170"/>
      <c r="ILO83" s="167"/>
      <c r="ILP83" s="43"/>
      <c r="ILQ83" s="208"/>
      <c r="ILR83" s="157"/>
      <c r="ILS83" s="157"/>
      <c r="ILT83" s="161"/>
      <c r="ILU83" s="161"/>
      <c r="ILV83" s="168"/>
      <c r="ILW83" s="169"/>
      <c r="ILX83" s="170"/>
      <c r="ILY83" s="167"/>
      <c r="ILZ83" s="43"/>
      <c r="IMA83" s="208"/>
      <c r="IMB83" s="157"/>
      <c r="IMC83" s="157"/>
      <c r="IMD83" s="161"/>
      <c r="IME83" s="161"/>
      <c r="IMF83" s="168"/>
      <c r="IMG83" s="169"/>
      <c r="IMH83" s="170"/>
      <c r="IMI83" s="167"/>
      <c r="IMJ83" s="43"/>
      <c r="IMK83" s="208"/>
      <c r="IML83" s="157"/>
      <c r="IMM83" s="157"/>
      <c r="IMN83" s="161"/>
      <c r="IMO83" s="161"/>
      <c r="IMP83" s="168"/>
      <c r="IMQ83" s="169"/>
      <c r="IMR83" s="170"/>
      <c r="IMS83" s="167"/>
      <c r="IMT83" s="43"/>
      <c r="IMU83" s="208"/>
      <c r="IMV83" s="157"/>
      <c r="IMW83" s="157"/>
      <c r="IMX83" s="161"/>
      <c r="IMY83" s="161"/>
      <c r="IMZ83" s="168"/>
      <c r="INA83" s="169"/>
      <c r="INB83" s="170"/>
      <c r="INC83" s="167"/>
      <c r="IND83" s="43"/>
      <c r="INE83" s="208"/>
      <c r="INF83" s="157"/>
      <c r="ING83" s="157"/>
      <c r="INH83" s="161"/>
      <c r="INI83" s="161"/>
      <c r="INJ83" s="168"/>
      <c r="INK83" s="169"/>
      <c r="INL83" s="170"/>
      <c r="INM83" s="167"/>
      <c r="INN83" s="43"/>
      <c r="INO83" s="208"/>
      <c r="INP83" s="157"/>
      <c r="INQ83" s="157"/>
      <c r="INR83" s="161"/>
      <c r="INS83" s="161"/>
      <c r="INT83" s="168"/>
      <c r="INU83" s="169"/>
      <c r="INV83" s="170"/>
      <c r="INW83" s="167"/>
      <c r="INX83" s="43"/>
      <c r="INY83" s="208"/>
      <c r="INZ83" s="157"/>
      <c r="IOA83" s="157"/>
      <c r="IOB83" s="161"/>
      <c r="IOC83" s="161"/>
      <c r="IOD83" s="168"/>
      <c r="IOE83" s="169"/>
      <c r="IOF83" s="170"/>
      <c r="IOG83" s="167"/>
      <c r="IOH83" s="43"/>
      <c r="IOI83" s="208"/>
      <c r="IOJ83" s="157"/>
      <c r="IOK83" s="157"/>
      <c r="IOL83" s="161"/>
      <c r="IOM83" s="161"/>
      <c r="ION83" s="168"/>
      <c r="IOO83" s="169"/>
      <c r="IOP83" s="170"/>
      <c r="IOQ83" s="167"/>
      <c r="IOR83" s="43"/>
      <c r="IOS83" s="208"/>
      <c r="IOT83" s="157"/>
      <c r="IOU83" s="157"/>
      <c r="IOV83" s="161"/>
      <c r="IOW83" s="161"/>
      <c r="IOX83" s="168"/>
      <c r="IOY83" s="169"/>
      <c r="IOZ83" s="170"/>
      <c r="IPA83" s="167"/>
      <c r="IPB83" s="43"/>
      <c r="IPC83" s="208"/>
      <c r="IPD83" s="157"/>
      <c r="IPE83" s="157"/>
      <c r="IPF83" s="161"/>
      <c r="IPG83" s="161"/>
      <c r="IPH83" s="168"/>
      <c r="IPI83" s="169"/>
      <c r="IPJ83" s="170"/>
      <c r="IPK83" s="167"/>
      <c r="IPL83" s="43"/>
      <c r="IPM83" s="208"/>
      <c r="IPN83" s="157"/>
      <c r="IPO83" s="157"/>
      <c r="IPP83" s="161"/>
      <c r="IPQ83" s="161"/>
      <c r="IPR83" s="168"/>
      <c r="IPS83" s="169"/>
      <c r="IPT83" s="170"/>
      <c r="IPU83" s="167"/>
      <c r="IPV83" s="43"/>
      <c r="IPW83" s="208"/>
      <c r="IPX83" s="157"/>
      <c r="IPY83" s="157"/>
      <c r="IPZ83" s="161"/>
      <c r="IQA83" s="161"/>
      <c r="IQB83" s="168"/>
      <c r="IQC83" s="169"/>
      <c r="IQD83" s="170"/>
      <c r="IQE83" s="167"/>
      <c r="IQF83" s="43"/>
      <c r="IQG83" s="208"/>
      <c r="IQH83" s="157"/>
      <c r="IQI83" s="157"/>
      <c r="IQJ83" s="161"/>
      <c r="IQK83" s="161"/>
      <c r="IQL83" s="168"/>
      <c r="IQM83" s="169"/>
      <c r="IQN83" s="170"/>
      <c r="IQO83" s="167"/>
      <c r="IQP83" s="43"/>
      <c r="IQQ83" s="208"/>
      <c r="IQR83" s="157"/>
      <c r="IQS83" s="157"/>
      <c r="IQT83" s="161"/>
      <c r="IQU83" s="161"/>
      <c r="IQV83" s="168"/>
      <c r="IQW83" s="169"/>
      <c r="IQX83" s="170"/>
      <c r="IQY83" s="167"/>
      <c r="IQZ83" s="43"/>
      <c r="IRA83" s="208"/>
      <c r="IRB83" s="157"/>
      <c r="IRC83" s="157"/>
      <c r="IRD83" s="161"/>
      <c r="IRE83" s="161"/>
      <c r="IRF83" s="168"/>
      <c r="IRG83" s="169"/>
      <c r="IRH83" s="170"/>
      <c r="IRI83" s="167"/>
      <c r="IRJ83" s="43"/>
      <c r="IRK83" s="208"/>
      <c r="IRL83" s="157"/>
      <c r="IRM83" s="157"/>
      <c r="IRN83" s="161"/>
      <c r="IRO83" s="161"/>
      <c r="IRP83" s="168"/>
      <c r="IRQ83" s="169"/>
      <c r="IRR83" s="170"/>
      <c r="IRS83" s="167"/>
      <c r="IRT83" s="43"/>
      <c r="IRU83" s="208"/>
      <c r="IRV83" s="157"/>
      <c r="IRW83" s="157"/>
      <c r="IRX83" s="161"/>
      <c r="IRY83" s="161"/>
      <c r="IRZ83" s="168"/>
      <c r="ISA83" s="169"/>
      <c r="ISB83" s="170"/>
      <c r="ISC83" s="167"/>
      <c r="ISD83" s="43"/>
      <c r="ISE83" s="208"/>
      <c r="ISF83" s="157"/>
      <c r="ISG83" s="157"/>
      <c r="ISH83" s="161"/>
      <c r="ISI83" s="161"/>
      <c r="ISJ83" s="168"/>
      <c r="ISK83" s="169"/>
      <c r="ISL83" s="170"/>
      <c r="ISM83" s="167"/>
      <c r="ISN83" s="43"/>
      <c r="ISO83" s="208"/>
      <c r="ISP83" s="157"/>
      <c r="ISQ83" s="157"/>
      <c r="ISR83" s="161"/>
      <c r="ISS83" s="161"/>
      <c r="IST83" s="168"/>
      <c r="ISU83" s="169"/>
      <c r="ISV83" s="170"/>
      <c r="ISW83" s="167"/>
      <c r="ISX83" s="43"/>
      <c r="ISY83" s="208"/>
      <c r="ISZ83" s="157"/>
      <c r="ITA83" s="157"/>
      <c r="ITB83" s="161"/>
      <c r="ITC83" s="161"/>
      <c r="ITD83" s="168"/>
      <c r="ITE83" s="169"/>
      <c r="ITF83" s="170"/>
      <c r="ITG83" s="167"/>
      <c r="ITH83" s="43"/>
      <c r="ITI83" s="208"/>
      <c r="ITJ83" s="157"/>
      <c r="ITK83" s="157"/>
      <c r="ITL83" s="161"/>
      <c r="ITM83" s="161"/>
      <c r="ITN83" s="168"/>
      <c r="ITO83" s="169"/>
      <c r="ITP83" s="170"/>
      <c r="ITQ83" s="167"/>
      <c r="ITR83" s="43"/>
      <c r="ITS83" s="208"/>
      <c r="ITT83" s="157"/>
      <c r="ITU83" s="157"/>
      <c r="ITV83" s="161"/>
      <c r="ITW83" s="161"/>
      <c r="ITX83" s="168"/>
      <c r="ITY83" s="169"/>
      <c r="ITZ83" s="170"/>
      <c r="IUA83" s="167"/>
      <c r="IUB83" s="43"/>
      <c r="IUC83" s="208"/>
      <c r="IUD83" s="157"/>
      <c r="IUE83" s="157"/>
      <c r="IUF83" s="161"/>
      <c r="IUG83" s="161"/>
      <c r="IUH83" s="168"/>
      <c r="IUI83" s="169"/>
      <c r="IUJ83" s="170"/>
      <c r="IUK83" s="167"/>
      <c r="IUL83" s="43"/>
      <c r="IUM83" s="208"/>
      <c r="IUN83" s="157"/>
      <c r="IUO83" s="157"/>
      <c r="IUP83" s="161"/>
      <c r="IUQ83" s="161"/>
      <c r="IUR83" s="168"/>
      <c r="IUS83" s="169"/>
      <c r="IUT83" s="170"/>
      <c r="IUU83" s="167"/>
      <c r="IUV83" s="43"/>
      <c r="IUW83" s="208"/>
      <c r="IUX83" s="157"/>
      <c r="IUY83" s="157"/>
      <c r="IUZ83" s="161"/>
      <c r="IVA83" s="161"/>
      <c r="IVB83" s="168"/>
      <c r="IVC83" s="169"/>
      <c r="IVD83" s="170"/>
      <c r="IVE83" s="167"/>
      <c r="IVF83" s="43"/>
      <c r="IVG83" s="208"/>
      <c r="IVH83" s="157"/>
      <c r="IVI83" s="157"/>
      <c r="IVJ83" s="161"/>
      <c r="IVK83" s="161"/>
      <c r="IVL83" s="168"/>
      <c r="IVM83" s="169"/>
      <c r="IVN83" s="170"/>
      <c r="IVO83" s="167"/>
      <c r="IVP83" s="43"/>
      <c r="IVQ83" s="208"/>
      <c r="IVR83" s="157"/>
      <c r="IVS83" s="157"/>
      <c r="IVT83" s="161"/>
      <c r="IVU83" s="161"/>
      <c r="IVV83" s="168"/>
      <c r="IVW83" s="169"/>
      <c r="IVX83" s="170"/>
      <c r="IVY83" s="167"/>
      <c r="IVZ83" s="43"/>
      <c r="IWA83" s="208"/>
      <c r="IWB83" s="157"/>
      <c r="IWC83" s="157"/>
      <c r="IWD83" s="161"/>
      <c r="IWE83" s="161"/>
      <c r="IWF83" s="168"/>
      <c r="IWG83" s="169"/>
      <c r="IWH83" s="170"/>
      <c r="IWI83" s="167"/>
      <c r="IWJ83" s="43"/>
      <c r="IWK83" s="208"/>
      <c r="IWL83" s="157"/>
      <c r="IWM83" s="157"/>
      <c r="IWN83" s="161"/>
      <c r="IWO83" s="161"/>
      <c r="IWP83" s="168"/>
      <c r="IWQ83" s="169"/>
      <c r="IWR83" s="170"/>
      <c r="IWS83" s="167"/>
      <c r="IWT83" s="43"/>
      <c r="IWU83" s="208"/>
      <c r="IWV83" s="157"/>
      <c r="IWW83" s="157"/>
      <c r="IWX83" s="161"/>
      <c r="IWY83" s="161"/>
      <c r="IWZ83" s="168"/>
      <c r="IXA83" s="169"/>
      <c r="IXB83" s="170"/>
      <c r="IXC83" s="167"/>
      <c r="IXD83" s="43"/>
      <c r="IXE83" s="208"/>
      <c r="IXF83" s="157"/>
      <c r="IXG83" s="157"/>
      <c r="IXH83" s="161"/>
      <c r="IXI83" s="161"/>
      <c r="IXJ83" s="168"/>
      <c r="IXK83" s="169"/>
      <c r="IXL83" s="170"/>
      <c r="IXM83" s="167"/>
      <c r="IXN83" s="43"/>
      <c r="IXO83" s="208"/>
      <c r="IXP83" s="157"/>
      <c r="IXQ83" s="157"/>
      <c r="IXR83" s="161"/>
      <c r="IXS83" s="161"/>
      <c r="IXT83" s="168"/>
      <c r="IXU83" s="169"/>
      <c r="IXV83" s="170"/>
      <c r="IXW83" s="167"/>
      <c r="IXX83" s="43"/>
      <c r="IXY83" s="208"/>
      <c r="IXZ83" s="157"/>
      <c r="IYA83" s="157"/>
      <c r="IYB83" s="161"/>
      <c r="IYC83" s="161"/>
      <c r="IYD83" s="168"/>
      <c r="IYE83" s="169"/>
      <c r="IYF83" s="170"/>
      <c r="IYG83" s="167"/>
      <c r="IYH83" s="43"/>
      <c r="IYI83" s="208"/>
      <c r="IYJ83" s="157"/>
      <c r="IYK83" s="157"/>
      <c r="IYL83" s="161"/>
      <c r="IYM83" s="161"/>
      <c r="IYN83" s="168"/>
      <c r="IYO83" s="169"/>
      <c r="IYP83" s="170"/>
      <c r="IYQ83" s="167"/>
      <c r="IYR83" s="43"/>
      <c r="IYS83" s="208"/>
      <c r="IYT83" s="157"/>
      <c r="IYU83" s="157"/>
      <c r="IYV83" s="161"/>
      <c r="IYW83" s="161"/>
      <c r="IYX83" s="168"/>
      <c r="IYY83" s="169"/>
      <c r="IYZ83" s="170"/>
      <c r="IZA83" s="167"/>
      <c r="IZB83" s="43"/>
      <c r="IZC83" s="208"/>
      <c r="IZD83" s="157"/>
      <c r="IZE83" s="157"/>
      <c r="IZF83" s="161"/>
      <c r="IZG83" s="161"/>
      <c r="IZH83" s="168"/>
      <c r="IZI83" s="169"/>
      <c r="IZJ83" s="170"/>
      <c r="IZK83" s="167"/>
      <c r="IZL83" s="43"/>
      <c r="IZM83" s="208"/>
      <c r="IZN83" s="157"/>
      <c r="IZO83" s="157"/>
      <c r="IZP83" s="161"/>
      <c r="IZQ83" s="161"/>
      <c r="IZR83" s="168"/>
      <c r="IZS83" s="169"/>
      <c r="IZT83" s="170"/>
      <c r="IZU83" s="167"/>
      <c r="IZV83" s="43"/>
      <c r="IZW83" s="208"/>
      <c r="IZX83" s="157"/>
      <c r="IZY83" s="157"/>
      <c r="IZZ83" s="161"/>
      <c r="JAA83" s="161"/>
      <c r="JAB83" s="168"/>
      <c r="JAC83" s="169"/>
      <c r="JAD83" s="170"/>
      <c r="JAE83" s="167"/>
      <c r="JAF83" s="43"/>
      <c r="JAG83" s="208"/>
      <c r="JAH83" s="157"/>
      <c r="JAI83" s="157"/>
      <c r="JAJ83" s="161"/>
      <c r="JAK83" s="161"/>
      <c r="JAL83" s="168"/>
      <c r="JAM83" s="169"/>
      <c r="JAN83" s="170"/>
      <c r="JAO83" s="167"/>
      <c r="JAP83" s="43"/>
      <c r="JAQ83" s="208"/>
      <c r="JAR83" s="157"/>
      <c r="JAS83" s="157"/>
      <c r="JAT83" s="161"/>
      <c r="JAU83" s="161"/>
      <c r="JAV83" s="168"/>
      <c r="JAW83" s="169"/>
      <c r="JAX83" s="170"/>
      <c r="JAY83" s="167"/>
      <c r="JAZ83" s="43"/>
      <c r="JBA83" s="208"/>
      <c r="JBB83" s="157"/>
      <c r="JBC83" s="157"/>
      <c r="JBD83" s="161"/>
      <c r="JBE83" s="161"/>
      <c r="JBF83" s="168"/>
      <c r="JBG83" s="169"/>
      <c r="JBH83" s="170"/>
      <c r="JBI83" s="167"/>
      <c r="JBJ83" s="43"/>
      <c r="JBK83" s="208"/>
      <c r="JBL83" s="157"/>
      <c r="JBM83" s="157"/>
      <c r="JBN83" s="161"/>
      <c r="JBO83" s="161"/>
      <c r="JBP83" s="168"/>
      <c r="JBQ83" s="169"/>
      <c r="JBR83" s="170"/>
      <c r="JBS83" s="167"/>
      <c r="JBT83" s="43"/>
      <c r="JBU83" s="208"/>
      <c r="JBV83" s="157"/>
      <c r="JBW83" s="157"/>
      <c r="JBX83" s="161"/>
      <c r="JBY83" s="161"/>
      <c r="JBZ83" s="168"/>
      <c r="JCA83" s="169"/>
      <c r="JCB83" s="170"/>
      <c r="JCC83" s="167"/>
      <c r="JCD83" s="43"/>
      <c r="JCE83" s="208"/>
      <c r="JCF83" s="157"/>
      <c r="JCG83" s="157"/>
      <c r="JCH83" s="161"/>
      <c r="JCI83" s="161"/>
      <c r="JCJ83" s="168"/>
      <c r="JCK83" s="169"/>
      <c r="JCL83" s="170"/>
      <c r="JCM83" s="167"/>
      <c r="JCN83" s="43"/>
      <c r="JCO83" s="208"/>
      <c r="JCP83" s="157"/>
      <c r="JCQ83" s="157"/>
      <c r="JCR83" s="161"/>
      <c r="JCS83" s="161"/>
      <c r="JCT83" s="168"/>
      <c r="JCU83" s="169"/>
      <c r="JCV83" s="170"/>
      <c r="JCW83" s="167"/>
      <c r="JCX83" s="43"/>
      <c r="JCY83" s="208"/>
      <c r="JCZ83" s="157"/>
      <c r="JDA83" s="157"/>
      <c r="JDB83" s="161"/>
      <c r="JDC83" s="161"/>
      <c r="JDD83" s="168"/>
      <c r="JDE83" s="169"/>
      <c r="JDF83" s="170"/>
      <c r="JDG83" s="167"/>
      <c r="JDH83" s="43"/>
      <c r="JDI83" s="208"/>
      <c r="JDJ83" s="157"/>
      <c r="JDK83" s="157"/>
      <c r="JDL83" s="161"/>
      <c r="JDM83" s="161"/>
      <c r="JDN83" s="168"/>
      <c r="JDO83" s="169"/>
      <c r="JDP83" s="170"/>
      <c r="JDQ83" s="167"/>
      <c r="JDR83" s="43"/>
      <c r="JDS83" s="208"/>
      <c r="JDT83" s="157"/>
      <c r="JDU83" s="157"/>
      <c r="JDV83" s="161"/>
      <c r="JDW83" s="161"/>
      <c r="JDX83" s="168"/>
      <c r="JDY83" s="169"/>
      <c r="JDZ83" s="170"/>
      <c r="JEA83" s="167"/>
      <c r="JEB83" s="43"/>
      <c r="JEC83" s="208"/>
      <c r="JED83" s="157"/>
      <c r="JEE83" s="157"/>
      <c r="JEF83" s="161"/>
      <c r="JEG83" s="161"/>
      <c r="JEH83" s="168"/>
      <c r="JEI83" s="169"/>
      <c r="JEJ83" s="170"/>
      <c r="JEK83" s="167"/>
      <c r="JEL83" s="43"/>
      <c r="JEM83" s="208"/>
      <c r="JEN83" s="157"/>
      <c r="JEO83" s="157"/>
      <c r="JEP83" s="161"/>
      <c r="JEQ83" s="161"/>
      <c r="JER83" s="168"/>
      <c r="JES83" s="169"/>
      <c r="JET83" s="170"/>
      <c r="JEU83" s="167"/>
      <c r="JEV83" s="43"/>
      <c r="JEW83" s="208"/>
      <c r="JEX83" s="157"/>
      <c r="JEY83" s="157"/>
      <c r="JEZ83" s="161"/>
      <c r="JFA83" s="161"/>
      <c r="JFB83" s="168"/>
      <c r="JFC83" s="169"/>
      <c r="JFD83" s="170"/>
      <c r="JFE83" s="167"/>
      <c r="JFF83" s="43"/>
      <c r="JFG83" s="208"/>
      <c r="JFH83" s="157"/>
      <c r="JFI83" s="157"/>
      <c r="JFJ83" s="161"/>
      <c r="JFK83" s="161"/>
      <c r="JFL83" s="168"/>
      <c r="JFM83" s="169"/>
      <c r="JFN83" s="170"/>
      <c r="JFO83" s="167"/>
      <c r="JFP83" s="43"/>
      <c r="JFQ83" s="208"/>
      <c r="JFR83" s="157"/>
      <c r="JFS83" s="157"/>
      <c r="JFT83" s="161"/>
      <c r="JFU83" s="161"/>
      <c r="JFV83" s="168"/>
      <c r="JFW83" s="169"/>
      <c r="JFX83" s="170"/>
      <c r="JFY83" s="167"/>
      <c r="JFZ83" s="43"/>
      <c r="JGA83" s="208"/>
      <c r="JGB83" s="157"/>
      <c r="JGC83" s="157"/>
      <c r="JGD83" s="161"/>
      <c r="JGE83" s="161"/>
      <c r="JGF83" s="168"/>
      <c r="JGG83" s="169"/>
      <c r="JGH83" s="170"/>
      <c r="JGI83" s="167"/>
      <c r="JGJ83" s="43"/>
      <c r="JGK83" s="208"/>
      <c r="JGL83" s="157"/>
      <c r="JGM83" s="157"/>
      <c r="JGN83" s="161"/>
      <c r="JGO83" s="161"/>
      <c r="JGP83" s="168"/>
      <c r="JGQ83" s="169"/>
      <c r="JGR83" s="170"/>
      <c r="JGS83" s="167"/>
      <c r="JGT83" s="43"/>
      <c r="JGU83" s="208"/>
      <c r="JGV83" s="157"/>
      <c r="JGW83" s="157"/>
      <c r="JGX83" s="161"/>
      <c r="JGY83" s="161"/>
      <c r="JGZ83" s="168"/>
      <c r="JHA83" s="169"/>
      <c r="JHB83" s="170"/>
      <c r="JHC83" s="167"/>
      <c r="JHD83" s="43"/>
      <c r="JHE83" s="208"/>
      <c r="JHF83" s="157"/>
      <c r="JHG83" s="157"/>
      <c r="JHH83" s="161"/>
      <c r="JHI83" s="161"/>
      <c r="JHJ83" s="168"/>
      <c r="JHK83" s="169"/>
      <c r="JHL83" s="170"/>
      <c r="JHM83" s="167"/>
      <c r="JHN83" s="43"/>
      <c r="JHO83" s="208"/>
      <c r="JHP83" s="157"/>
      <c r="JHQ83" s="157"/>
      <c r="JHR83" s="161"/>
      <c r="JHS83" s="161"/>
      <c r="JHT83" s="168"/>
      <c r="JHU83" s="169"/>
      <c r="JHV83" s="170"/>
      <c r="JHW83" s="167"/>
      <c r="JHX83" s="43"/>
      <c r="JHY83" s="208"/>
      <c r="JHZ83" s="157"/>
      <c r="JIA83" s="157"/>
      <c r="JIB83" s="161"/>
      <c r="JIC83" s="161"/>
      <c r="JID83" s="168"/>
      <c r="JIE83" s="169"/>
      <c r="JIF83" s="170"/>
      <c r="JIG83" s="167"/>
      <c r="JIH83" s="43"/>
      <c r="JII83" s="208"/>
      <c r="JIJ83" s="157"/>
      <c r="JIK83" s="157"/>
      <c r="JIL83" s="161"/>
      <c r="JIM83" s="161"/>
      <c r="JIN83" s="168"/>
      <c r="JIO83" s="169"/>
      <c r="JIP83" s="170"/>
      <c r="JIQ83" s="167"/>
      <c r="JIR83" s="43"/>
      <c r="JIS83" s="208"/>
      <c r="JIT83" s="157"/>
      <c r="JIU83" s="157"/>
      <c r="JIV83" s="161"/>
      <c r="JIW83" s="161"/>
      <c r="JIX83" s="168"/>
      <c r="JIY83" s="169"/>
      <c r="JIZ83" s="170"/>
      <c r="JJA83" s="167"/>
      <c r="JJB83" s="43"/>
      <c r="JJC83" s="208"/>
      <c r="JJD83" s="157"/>
      <c r="JJE83" s="157"/>
      <c r="JJF83" s="161"/>
      <c r="JJG83" s="161"/>
      <c r="JJH83" s="168"/>
      <c r="JJI83" s="169"/>
      <c r="JJJ83" s="170"/>
      <c r="JJK83" s="167"/>
      <c r="JJL83" s="43"/>
      <c r="JJM83" s="208"/>
      <c r="JJN83" s="157"/>
      <c r="JJO83" s="157"/>
      <c r="JJP83" s="161"/>
      <c r="JJQ83" s="161"/>
      <c r="JJR83" s="168"/>
      <c r="JJS83" s="169"/>
      <c r="JJT83" s="170"/>
      <c r="JJU83" s="167"/>
      <c r="JJV83" s="43"/>
      <c r="JJW83" s="208"/>
      <c r="JJX83" s="157"/>
      <c r="JJY83" s="157"/>
      <c r="JJZ83" s="161"/>
      <c r="JKA83" s="161"/>
      <c r="JKB83" s="168"/>
      <c r="JKC83" s="169"/>
      <c r="JKD83" s="170"/>
      <c r="JKE83" s="167"/>
      <c r="JKF83" s="43"/>
      <c r="JKG83" s="208"/>
      <c r="JKH83" s="157"/>
      <c r="JKI83" s="157"/>
      <c r="JKJ83" s="161"/>
      <c r="JKK83" s="161"/>
      <c r="JKL83" s="168"/>
      <c r="JKM83" s="169"/>
      <c r="JKN83" s="170"/>
      <c r="JKO83" s="167"/>
      <c r="JKP83" s="43"/>
      <c r="JKQ83" s="208"/>
      <c r="JKR83" s="157"/>
      <c r="JKS83" s="157"/>
      <c r="JKT83" s="161"/>
      <c r="JKU83" s="161"/>
      <c r="JKV83" s="168"/>
      <c r="JKW83" s="169"/>
      <c r="JKX83" s="170"/>
      <c r="JKY83" s="167"/>
      <c r="JKZ83" s="43"/>
      <c r="JLA83" s="208"/>
      <c r="JLB83" s="157"/>
      <c r="JLC83" s="157"/>
      <c r="JLD83" s="161"/>
      <c r="JLE83" s="161"/>
      <c r="JLF83" s="168"/>
      <c r="JLG83" s="169"/>
      <c r="JLH83" s="170"/>
      <c r="JLI83" s="167"/>
      <c r="JLJ83" s="43"/>
      <c r="JLK83" s="208"/>
      <c r="JLL83" s="157"/>
      <c r="JLM83" s="157"/>
      <c r="JLN83" s="161"/>
      <c r="JLO83" s="161"/>
      <c r="JLP83" s="168"/>
      <c r="JLQ83" s="169"/>
      <c r="JLR83" s="170"/>
      <c r="JLS83" s="167"/>
      <c r="JLT83" s="43"/>
      <c r="JLU83" s="208"/>
      <c r="JLV83" s="157"/>
      <c r="JLW83" s="157"/>
      <c r="JLX83" s="161"/>
      <c r="JLY83" s="161"/>
      <c r="JLZ83" s="168"/>
      <c r="JMA83" s="169"/>
      <c r="JMB83" s="170"/>
      <c r="JMC83" s="167"/>
      <c r="JMD83" s="43"/>
      <c r="JME83" s="208"/>
      <c r="JMF83" s="157"/>
      <c r="JMG83" s="157"/>
      <c r="JMH83" s="161"/>
      <c r="JMI83" s="161"/>
      <c r="JMJ83" s="168"/>
      <c r="JMK83" s="169"/>
      <c r="JML83" s="170"/>
      <c r="JMM83" s="167"/>
      <c r="JMN83" s="43"/>
      <c r="JMO83" s="208"/>
      <c r="JMP83" s="157"/>
      <c r="JMQ83" s="157"/>
      <c r="JMR83" s="161"/>
      <c r="JMS83" s="161"/>
      <c r="JMT83" s="168"/>
      <c r="JMU83" s="169"/>
      <c r="JMV83" s="170"/>
      <c r="JMW83" s="167"/>
      <c r="JMX83" s="43"/>
      <c r="JMY83" s="208"/>
      <c r="JMZ83" s="157"/>
      <c r="JNA83" s="157"/>
      <c r="JNB83" s="161"/>
      <c r="JNC83" s="161"/>
      <c r="JND83" s="168"/>
      <c r="JNE83" s="169"/>
      <c r="JNF83" s="170"/>
      <c r="JNG83" s="167"/>
      <c r="JNH83" s="43"/>
      <c r="JNI83" s="208"/>
      <c r="JNJ83" s="157"/>
      <c r="JNK83" s="157"/>
      <c r="JNL83" s="161"/>
      <c r="JNM83" s="161"/>
      <c r="JNN83" s="168"/>
      <c r="JNO83" s="169"/>
      <c r="JNP83" s="170"/>
      <c r="JNQ83" s="167"/>
      <c r="JNR83" s="43"/>
      <c r="JNS83" s="208"/>
      <c r="JNT83" s="157"/>
      <c r="JNU83" s="157"/>
      <c r="JNV83" s="161"/>
      <c r="JNW83" s="161"/>
      <c r="JNX83" s="168"/>
      <c r="JNY83" s="169"/>
      <c r="JNZ83" s="170"/>
      <c r="JOA83" s="167"/>
      <c r="JOB83" s="43"/>
      <c r="JOC83" s="208"/>
      <c r="JOD83" s="157"/>
      <c r="JOE83" s="157"/>
      <c r="JOF83" s="161"/>
      <c r="JOG83" s="161"/>
      <c r="JOH83" s="168"/>
      <c r="JOI83" s="169"/>
      <c r="JOJ83" s="170"/>
      <c r="JOK83" s="167"/>
      <c r="JOL83" s="43"/>
      <c r="JOM83" s="208"/>
      <c r="JON83" s="157"/>
      <c r="JOO83" s="157"/>
      <c r="JOP83" s="161"/>
      <c r="JOQ83" s="161"/>
      <c r="JOR83" s="168"/>
      <c r="JOS83" s="169"/>
      <c r="JOT83" s="170"/>
      <c r="JOU83" s="167"/>
      <c r="JOV83" s="43"/>
      <c r="JOW83" s="208"/>
      <c r="JOX83" s="157"/>
      <c r="JOY83" s="157"/>
      <c r="JOZ83" s="161"/>
      <c r="JPA83" s="161"/>
      <c r="JPB83" s="168"/>
      <c r="JPC83" s="169"/>
      <c r="JPD83" s="170"/>
      <c r="JPE83" s="167"/>
      <c r="JPF83" s="43"/>
      <c r="JPG83" s="208"/>
      <c r="JPH83" s="157"/>
      <c r="JPI83" s="157"/>
      <c r="JPJ83" s="161"/>
      <c r="JPK83" s="161"/>
      <c r="JPL83" s="168"/>
      <c r="JPM83" s="169"/>
      <c r="JPN83" s="170"/>
      <c r="JPO83" s="167"/>
      <c r="JPP83" s="43"/>
      <c r="JPQ83" s="208"/>
      <c r="JPR83" s="157"/>
      <c r="JPS83" s="157"/>
      <c r="JPT83" s="161"/>
      <c r="JPU83" s="161"/>
      <c r="JPV83" s="168"/>
      <c r="JPW83" s="169"/>
      <c r="JPX83" s="170"/>
      <c r="JPY83" s="167"/>
      <c r="JPZ83" s="43"/>
      <c r="JQA83" s="208"/>
      <c r="JQB83" s="157"/>
      <c r="JQC83" s="157"/>
      <c r="JQD83" s="161"/>
      <c r="JQE83" s="161"/>
      <c r="JQF83" s="168"/>
      <c r="JQG83" s="169"/>
      <c r="JQH83" s="170"/>
      <c r="JQI83" s="167"/>
      <c r="JQJ83" s="43"/>
      <c r="JQK83" s="208"/>
      <c r="JQL83" s="157"/>
      <c r="JQM83" s="157"/>
      <c r="JQN83" s="161"/>
      <c r="JQO83" s="161"/>
      <c r="JQP83" s="168"/>
      <c r="JQQ83" s="169"/>
      <c r="JQR83" s="170"/>
      <c r="JQS83" s="167"/>
      <c r="JQT83" s="43"/>
      <c r="JQU83" s="208"/>
      <c r="JQV83" s="157"/>
      <c r="JQW83" s="157"/>
      <c r="JQX83" s="161"/>
      <c r="JQY83" s="161"/>
      <c r="JQZ83" s="168"/>
      <c r="JRA83" s="169"/>
      <c r="JRB83" s="170"/>
      <c r="JRC83" s="167"/>
      <c r="JRD83" s="43"/>
      <c r="JRE83" s="208"/>
      <c r="JRF83" s="157"/>
      <c r="JRG83" s="157"/>
      <c r="JRH83" s="161"/>
      <c r="JRI83" s="161"/>
      <c r="JRJ83" s="168"/>
      <c r="JRK83" s="169"/>
      <c r="JRL83" s="170"/>
      <c r="JRM83" s="167"/>
      <c r="JRN83" s="43"/>
      <c r="JRO83" s="208"/>
      <c r="JRP83" s="157"/>
      <c r="JRQ83" s="157"/>
      <c r="JRR83" s="161"/>
      <c r="JRS83" s="161"/>
      <c r="JRT83" s="168"/>
      <c r="JRU83" s="169"/>
      <c r="JRV83" s="170"/>
      <c r="JRW83" s="167"/>
      <c r="JRX83" s="43"/>
      <c r="JRY83" s="208"/>
      <c r="JRZ83" s="157"/>
      <c r="JSA83" s="157"/>
      <c r="JSB83" s="161"/>
      <c r="JSC83" s="161"/>
      <c r="JSD83" s="168"/>
      <c r="JSE83" s="169"/>
      <c r="JSF83" s="170"/>
      <c r="JSG83" s="167"/>
      <c r="JSH83" s="43"/>
      <c r="JSI83" s="208"/>
      <c r="JSJ83" s="157"/>
      <c r="JSK83" s="157"/>
      <c r="JSL83" s="161"/>
      <c r="JSM83" s="161"/>
      <c r="JSN83" s="168"/>
      <c r="JSO83" s="169"/>
      <c r="JSP83" s="170"/>
      <c r="JSQ83" s="167"/>
      <c r="JSR83" s="43"/>
      <c r="JSS83" s="208"/>
      <c r="JST83" s="157"/>
      <c r="JSU83" s="157"/>
      <c r="JSV83" s="161"/>
      <c r="JSW83" s="161"/>
      <c r="JSX83" s="168"/>
      <c r="JSY83" s="169"/>
      <c r="JSZ83" s="170"/>
      <c r="JTA83" s="167"/>
      <c r="JTB83" s="43"/>
      <c r="JTC83" s="208"/>
      <c r="JTD83" s="157"/>
      <c r="JTE83" s="157"/>
      <c r="JTF83" s="161"/>
      <c r="JTG83" s="161"/>
      <c r="JTH83" s="168"/>
      <c r="JTI83" s="169"/>
      <c r="JTJ83" s="170"/>
      <c r="JTK83" s="167"/>
      <c r="JTL83" s="43"/>
      <c r="JTM83" s="208"/>
      <c r="JTN83" s="157"/>
      <c r="JTO83" s="157"/>
      <c r="JTP83" s="161"/>
      <c r="JTQ83" s="161"/>
      <c r="JTR83" s="168"/>
      <c r="JTS83" s="169"/>
      <c r="JTT83" s="170"/>
      <c r="JTU83" s="167"/>
      <c r="JTV83" s="43"/>
      <c r="JTW83" s="208"/>
      <c r="JTX83" s="157"/>
      <c r="JTY83" s="157"/>
      <c r="JTZ83" s="161"/>
      <c r="JUA83" s="161"/>
      <c r="JUB83" s="168"/>
      <c r="JUC83" s="169"/>
      <c r="JUD83" s="170"/>
      <c r="JUE83" s="167"/>
      <c r="JUF83" s="43"/>
      <c r="JUG83" s="208"/>
      <c r="JUH83" s="157"/>
      <c r="JUI83" s="157"/>
      <c r="JUJ83" s="161"/>
      <c r="JUK83" s="161"/>
      <c r="JUL83" s="168"/>
      <c r="JUM83" s="169"/>
      <c r="JUN83" s="170"/>
      <c r="JUO83" s="167"/>
      <c r="JUP83" s="43"/>
      <c r="JUQ83" s="208"/>
      <c r="JUR83" s="157"/>
      <c r="JUS83" s="157"/>
      <c r="JUT83" s="161"/>
      <c r="JUU83" s="161"/>
      <c r="JUV83" s="168"/>
      <c r="JUW83" s="169"/>
      <c r="JUX83" s="170"/>
      <c r="JUY83" s="167"/>
      <c r="JUZ83" s="43"/>
      <c r="JVA83" s="208"/>
      <c r="JVB83" s="157"/>
      <c r="JVC83" s="157"/>
      <c r="JVD83" s="161"/>
      <c r="JVE83" s="161"/>
      <c r="JVF83" s="168"/>
      <c r="JVG83" s="169"/>
      <c r="JVH83" s="170"/>
      <c r="JVI83" s="167"/>
      <c r="JVJ83" s="43"/>
      <c r="JVK83" s="208"/>
      <c r="JVL83" s="157"/>
      <c r="JVM83" s="157"/>
      <c r="JVN83" s="161"/>
      <c r="JVO83" s="161"/>
      <c r="JVP83" s="168"/>
      <c r="JVQ83" s="169"/>
      <c r="JVR83" s="170"/>
      <c r="JVS83" s="167"/>
      <c r="JVT83" s="43"/>
      <c r="JVU83" s="208"/>
      <c r="JVV83" s="157"/>
      <c r="JVW83" s="157"/>
      <c r="JVX83" s="161"/>
      <c r="JVY83" s="161"/>
      <c r="JVZ83" s="168"/>
      <c r="JWA83" s="169"/>
      <c r="JWB83" s="170"/>
      <c r="JWC83" s="167"/>
      <c r="JWD83" s="43"/>
      <c r="JWE83" s="208"/>
      <c r="JWF83" s="157"/>
      <c r="JWG83" s="157"/>
      <c r="JWH83" s="161"/>
      <c r="JWI83" s="161"/>
      <c r="JWJ83" s="168"/>
      <c r="JWK83" s="169"/>
      <c r="JWL83" s="170"/>
      <c r="JWM83" s="167"/>
      <c r="JWN83" s="43"/>
      <c r="JWO83" s="208"/>
      <c r="JWP83" s="157"/>
      <c r="JWQ83" s="157"/>
      <c r="JWR83" s="161"/>
      <c r="JWS83" s="161"/>
      <c r="JWT83" s="168"/>
      <c r="JWU83" s="169"/>
      <c r="JWV83" s="170"/>
      <c r="JWW83" s="167"/>
      <c r="JWX83" s="43"/>
      <c r="JWY83" s="208"/>
      <c r="JWZ83" s="157"/>
      <c r="JXA83" s="157"/>
      <c r="JXB83" s="161"/>
      <c r="JXC83" s="161"/>
      <c r="JXD83" s="168"/>
      <c r="JXE83" s="169"/>
      <c r="JXF83" s="170"/>
      <c r="JXG83" s="167"/>
      <c r="JXH83" s="43"/>
      <c r="JXI83" s="208"/>
      <c r="JXJ83" s="157"/>
      <c r="JXK83" s="157"/>
      <c r="JXL83" s="161"/>
      <c r="JXM83" s="161"/>
      <c r="JXN83" s="168"/>
      <c r="JXO83" s="169"/>
      <c r="JXP83" s="170"/>
      <c r="JXQ83" s="167"/>
      <c r="JXR83" s="43"/>
      <c r="JXS83" s="208"/>
      <c r="JXT83" s="157"/>
      <c r="JXU83" s="157"/>
      <c r="JXV83" s="161"/>
      <c r="JXW83" s="161"/>
      <c r="JXX83" s="168"/>
      <c r="JXY83" s="169"/>
      <c r="JXZ83" s="170"/>
      <c r="JYA83" s="167"/>
      <c r="JYB83" s="43"/>
      <c r="JYC83" s="208"/>
      <c r="JYD83" s="157"/>
      <c r="JYE83" s="157"/>
      <c r="JYF83" s="161"/>
      <c r="JYG83" s="161"/>
      <c r="JYH83" s="168"/>
      <c r="JYI83" s="169"/>
      <c r="JYJ83" s="170"/>
      <c r="JYK83" s="167"/>
      <c r="JYL83" s="43"/>
      <c r="JYM83" s="208"/>
      <c r="JYN83" s="157"/>
      <c r="JYO83" s="157"/>
      <c r="JYP83" s="161"/>
      <c r="JYQ83" s="161"/>
      <c r="JYR83" s="168"/>
      <c r="JYS83" s="169"/>
      <c r="JYT83" s="170"/>
      <c r="JYU83" s="167"/>
      <c r="JYV83" s="43"/>
      <c r="JYW83" s="208"/>
      <c r="JYX83" s="157"/>
      <c r="JYY83" s="157"/>
      <c r="JYZ83" s="161"/>
      <c r="JZA83" s="161"/>
      <c r="JZB83" s="168"/>
      <c r="JZC83" s="169"/>
      <c r="JZD83" s="170"/>
      <c r="JZE83" s="167"/>
      <c r="JZF83" s="43"/>
      <c r="JZG83" s="208"/>
      <c r="JZH83" s="157"/>
      <c r="JZI83" s="157"/>
      <c r="JZJ83" s="161"/>
      <c r="JZK83" s="161"/>
      <c r="JZL83" s="168"/>
      <c r="JZM83" s="169"/>
      <c r="JZN83" s="170"/>
      <c r="JZO83" s="167"/>
      <c r="JZP83" s="43"/>
      <c r="JZQ83" s="208"/>
      <c r="JZR83" s="157"/>
      <c r="JZS83" s="157"/>
      <c r="JZT83" s="161"/>
      <c r="JZU83" s="161"/>
      <c r="JZV83" s="168"/>
      <c r="JZW83" s="169"/>
      <c r="JZX83" s="170"/>
      <c r="JZY83" s="167"/>
      <c r="JZZ83" s="43"/>
      <c r="KAA83" s="208"/>
      <c r="KAB83" s="157"/>
      <c r="KAC83" s="157"/>
      <c r="KAD83" s="161"/>
      <c r="KAE83" s="161"/>
      <c r="KAF83" s="168"/>
      <c r="KAG83" s="169"/>
      <c r="KAH83" s="170"/>
      <c r="KAI83" s="167"/>
      <c r="KAJ83" s="43"/>
      <c r="KAK83" s="208"/>
      <c r="KAL83" s="157"/>
      <c r="KAM83" s="157"/>
      <c r="KAN83" s="161"/>
      <c r="KAO83" s="161"/>
      <c r="KAP83" s="168"/>
      <c r="KAQ83" s="169"/>
      <c r="KAR83" s="170"/>
      <c r="KAS83" s="167"/>
      <c r="KAT83" s="43"/>
      <c r="KAU83" s="208"/>
      <c r="KAV83" s="157"/>
      <c r="KAW83" s="157"/>
      <c r="KAX83" s="161"/>
      <c r="KAY83" s="161"/>
      <c r="KAZ83" s="168"/>
      <c r="KBA83" s="169"/>
      <c r="KBB83" s="170"/>
      <c r="KBC83" s="167"/>
      <c r="KBD83" s="43"/>
      <c r="KBE83" s="208"/>
      <c r="KBF83" s="157"/>
      <c r="KBG83" s="157"/>
      <c r="KBH83" s="161"/>
      <c r="KBI83" s="161"/>
      <c r="KBJ83" s="168"/>
      <c r="KBK83" s="169"/>
      <c r="KBL83" s="170"/>
      <c r="KBM83" s="167"/>
      <c r="KBN83" s="43"/>
      <c r="KBO83" s="208"/>
      <c r="KBP83" s="157"/>
      <c r="KBQ83" s="157"/>
      <c r="KBR83" s="161"/>
      <c r="KBS83" s="161"/>
      <c r="KBT83" s="168"/>
      <c r="KBU83" s="169"/>
      <c r="KBV83" s="170"/>
      <c r="KBW83" s="167"/>
      <c r="KBX83" s="43"/>
      <c r="KBY83" s="208"/>
      <c r="KBZ83" s="157"/>
      <c r="KCA83" s="157"/>
      <c r="KCB83" s="161"/>
      <c r="KCC83" s="161"/>
      <c r="KCD83" s="168"/>
      <c r="KCE83" s="169"/>
      <c r="KCF83" s="170"/>
      <c r="KCG83" s="167"/>
      <c r="KCH83" s="43"/>
      <c r="KCI83" s="208"/>
      <c r="KCJ83" s="157"/>
      <c r="KCK83" s="157"/>
      <c r="KCL83" s="161"/>
      <c r="KCM83" s="161"/>
      <c r="KCN83" s="168"/>
      <c r="KCO83" s="169"/>
      <c r="KCP83" s="170"/>
      <c r="KCQ83" s="167"/>
      <c r="KCR83" s="43"/>
      <c r="KCS83" s="208"/>
      <c r="KCT83" s="157"/>
      <c r="KCU83" s="157"/>
      <c r="KCV83" s="161"/>
      <c r="KCW83" s="161"/>
      <c r="KCX83" s="168"/>
      <c r="KCY83" s="169"/>
      <c r="KCZ83" s="170"/>
      <c r="KDA83" s="167"/>
      <c r="KDB83" s="43"/>
      <c r="KDC83" s="208"/>
      <c r="KDD83" s="157"/>
      <c r="KDE83" s="157"/>
      <c r="KDF83" s="161"/>
      <c r="KDG83" s="161"/>
      <c r="KDH83" s="168"/>
      <c r="KDI83" s="169"/>
      <c r="KDJ83" s="170"/>
      <c r="KDK83" s="167"/>
      <c r="KDL83" s="43"/>
      <c r="KDM83" s="208"/>
      <c r="KDN83" s="157"/>
      <c r="KDO83" s="157"/>
      <c r="KDP83" s="161"/>
      <c r="KDQ83" s="161"/>
      <c r="KDR83" s="168"/>
      <c r="KDS83" s="169"/>
      <c r="KDT83" s="170"/>
      <c r="KDU83" s="167"/>
      <c r="KDV83" s="43"/>
      <c r="KDW83" s="208"/>
      <c r="KDX83" s="157"/>
      <c r="KDY83" s="157"/>
      <c r="KDZ83" s="161"/>
      <c r="KEA83" s="161"/>
      <c r="KEB83" s="168"/>
      <c r="KEC83" s="169"/>
      <c r="KED83" s="170"/>
      <c r="KEE83" s="167"/>
      <c r="KEF83" s="43"/>
      <c r="KEG83" s="208"/>
      <c r="KEH83" s="157"/>
      <c r="KEI83" s="157"/>
      <c r="KEJ83" s="161"/>
      <c r="KEK83" s="161"/>
      <c r="KEL83" s="168"/>
      <c r="KEM83" s="169"/>
      <c r="KEN83" s="170"/>
      <c r="KEO83" s="167"/>
      <c r="KEP83" s="43"/>
      <c r="KEQ83" s="208"/>
      <c r="KER83" s="157"/>
      <c r="KES83" s="157"/>
      <c r="KET83" s="161"/>
      <c r="KEU83" s="161"/>
      <c r="KEV83" s="168"/>
      <c r="KEW83" s="169"/>
      <c r="KEX83" s="170"/>
      <c r="KEY83" s="167"/>
      <c r="KEZ83" s="43"/>
      <c r="KFA83" s="208"/>
      <c r="KFB83" s="157"/>
      <c r="KFC83" s="157"/>
      <c r="KFD83" s="161"/>
      <c r="KFE83" s="161"/>
      <c r="KFF83" s="168"/>
      <c r="KFG83" s="169"/>
      <c r="KFH83" s="170"/>
      <c r="KFI83" s="167"/>
      <c r="KFJ83" s="43"/>
      <c r="KFK83" s="208"/>
      <c r="KFL83" s="157"/>
      <c r="KFM83" s="157"/>
      <c r="KFN83" s="161"/>
      <c r="KFO83" s="161"/>
      <c r="KFP83" s="168"/>
      <c r="KFQ83" s="169"/>
      <c r="KFR83" s="170"/>
      <c r="KFS83" s="167"/>
      <c r="KFT83" s="43"/>
      <c r="KFU83" s="208"/>
      <c r="KFV83" s="157"/>
      <c r="KFW83" s="157"/>
      <c r="KFX83" s="161"/>
      <c r="KFY83" s="161"/>
      <c r="KFZ83" s="168"/>
      <c r="KGA83" s="169"/>
      <c r="KGB83" s="170"/>
      <c r="KGC83" s="167"/>
      <c r="KGD83" s="43"/>
      <c r="KGE83" s="208"/>
      <c r="KGF83" s="157"/>
      <c r="KGG83" s="157"/>
      <c r="KGH83" s="161"/>
      <c r="KGI83" s="161"/>
      <c r="KGJ83" s="168"/>
      <c r="KGK83" s="169"/>
      <c r="KGL83" s="170"/>
      <c r="KGM83" s="167"/>
      <c r="KGN83" s="43"/>
      <c r="KGO83" s="208"/>
      <c r="KGP83" s="157"/>
      <c r="KGQ83" s="157"/>
      <c r="KGR83" s="161"/>
      <c r="KGS83" s="161"/>
      <c r="KGT83" s="168"/>
      <c r="KGU83" s="169"/>
      <c r="KGV83" s="170"/>
      <c r="KGW83" s="167"/>
      <c r="KGX83" s="43"/>
      <c r="KGY83" s="208"/>
      <c r="KGZ83" s="157"/>
      <c r="KHA83" s="157"/>
      <c r="KHB83" s="161"/>
      <c r="KHC83" s="161"/>
      <c r="KHD83" s="168"/>
      <c r="KHE83" s="169"/>
      <c r="KHF83" s="170"/>
      <c r="KHG83" s="167"/>
      <c r="KHH83" s="43"/>
      <c r="KHI83" s="208"/>
      <c r="KHJ83" s="157"/>
      <c r="KHK83" s="157"/>
      <c r="KHL83" s="161"/>
      <c r="KHM83" s="161"/>
      <c r="KHN83" s="168"/>
      <c r="KHO83" s="169"/>
      <c r="KHP83" s="170"/>
      <c r="KHQ83" s="167"/>
      <c r="KHR83" s="43"/>
      <c r="KHS83" s="208"/>
      <c r="KHT83" s="157"/>
      <c r="KHU83" s="157"/>
      <c r="KHV83" s="161"/>
      <c r="KHW83" s="161"/>
      <c r="KHX83" s="168"/>
      <c r="KHY83" s="169"/>
      <c r="KHZ83" s="170"/>
      <c r="KIA83" s="167"/>
      <c r="KIB83" s="43"/>
      <c r="KIC83" s="208"/>
      <c r="KID83" s="157"/>
      <c r="KIE83" s="157"/>
      <c r="KIF83" s="161"/>
      <c r="KIG83" s="161"/>
      <c r="KIH83" s="168"/>
      <c r="KII83" s="169"/>
      <c r="KIJ83" s="170"/>
      <c r="KIK83" s="167"/>
      <c r="KIL83" s="43"/>
      <c r="KIM83" s="208"/>
      <c r="KIN83" s="157"/>
      <c r="KIO83" s="157"/>
      <c r="KIP83" s="161"/>
      <c r="KIQ83" s="161"/>
      <c r="KIR83" s="168"/>
      <c r="KIS83" s="169"/>
      <c r="KIT83" s="170"/>
      <c r="KIU83" s="167"/>
      <c r="KIV83" s="43"/>
      <c r="KIW83" s="208"/>
      <c r="KIX83" s="157"/>
      <c r="KIY83" s="157"/>
      <c r="KIZ83" s="161"/>
      <c r="KJA83" s="161"/>
      <c r="KJB83" s="168"/>
      <c r="KJC83" s="169"/>
      <c r="KJD83" s="170"/>
      <c r="KJE83" s="167"/>
      <c r="KJF83" s="43"/>
      <c r="KJG83" s="208"/>
      <c r="KJH83" s="157"/>
      <c r="KJI83" s="157"/>
      <c r="KJJ83" s="161"/>
      <c r="KJK83" s="161"/>
      <c r="KJL83" s="168"/>
      <c r="KJM83" s="169"/>
      <c r="KJN83" s="170"/>
      <c r="KJO83" s="167"/>
      <c r="KJP83" s="43"/>
      <c r="KJQ83" s="208"/>
      <c r="KJR83" s="157"/>
      <c r="KJS83" s="157"/>
      <c r="KJT83" s="161"/>
      <c r="KJU83" s="161"/>
      <c r="KJV83" s="168"/>
      <c r="KJW83" s="169"/>
      <c r="KJX83" s="170"/>
      <c r="KJY83" s="167"/>
      <c r="KJZ83" s="43"/>
      <c r="KKA83" s="208"/>
      <c r="KKB83" s="157"/>
      <c r="KKC83" s="157"/>
      <c r="KKD83" s="161"/>
      <c r="KKE83" s="161"/>
      <c r="KKF83" s="168"/>
      <c r="KKG83" s="169"/>
      <c r="KKH83" s="170"/>
      <c r="KKI83" s="167"/>
      <c r="KKJ83" s="43"/>
      <c r="KKK83" s="208"/>
      <c r="KKL83" s="157"/>
      <c r="KKM83" s="157"/>
      <c r="KKN83" s="161"/>
      <c r="KKO83" s="161"/>
      <c r="KKP83" s="168"/>
      <c r="KKQ83" s="169"/>
      <c r="KKR83" s="170"/>
      <c r="KKS83" s="167"/>
      <c r="KKT83" s="43"/>
      <c r="KKU83" s="208"/>
      <c r="KKV83" s="157"/>
      <c r="KKW83" s="157"/>
      <c r="KKX83" s="161"/>
      <c r="KKY83" s="161"/>
      <c r="KKZ83" s="168"/>
      <c r="KLA83" s="169"/>
      <c r="KLB83" s="170"/>
      <c r="KLC83" s="167"/>
      <c r="KLD83" s="43"/>
      <c r="KLE83" s="208"/>
      <c r="KLF83" s="157"/>
      <c r="KLG83" s="157"/>
      <c r="KLH83" s="161"/>
      <c r="KLI83" s="161"/>
      <c r="KLJ83" s="168"/>
      <c r="KLK83" s="169"/>
      <c r="KLL83" s="170"/>
      <c r="KLM83" s="167"/>
      <c r="KLN83" s="43"/>
      <c r="KLO83" s="208"/>
      <c r="KLP83" s="157"/>
      <c r="KLQ83" s="157"/>
      <c r="KLR83" s="161"/>
      <c r="KLS83" s="161"/>
      <c r="KLT83" s="168"/>
      <c r="KLU83" s="169"/>
      <c r="KLV83" s="170"/>
      <c r="KLW83" s="167"/>
      <c r="KLX83" s="43"/>
      <c r="KLY83" s="208"/>
      <c r="KLZ83" s="157"/>
      <c r="KMA83" s="157"/>
      <c r="KMB83" s="161"/>
      <c r="KMC83" s="161"/>
      <c r="KMD83" s="168"/>
      <c r="KME83" s="169"/>
      <c r="KMF83" s="170"/>
      <c r="KMG83" s="167"/>
      <c r="KMH83" s="43"/>
      <c r="KMI83" s="208"/>
      <c r="KMJ83" s="157"/>
      <c r="KMK83" s="157"/>
      <c r="KML83" s="161"/>
      <c r="KMM83" s="161"/>
      <c r="KMN83" s="168"/>
      <c r="KMO83" s="169"/>
      <c r="KMP83" s="170"/>
      <c r="KMQ83" s="167"/>
      <c r="KMR83" s="43"/>
      <c r="KMS83" s="208"/>
      <c r="KMT83" s="157"/>
      <c r="KMU83" s="157"/>
      <c r="KMV83" s="161"/>
      <c r="KMW83" s="161"/>
      <c r="KMX83" s="168"/>
      <c r="KMY83" s="169"/>
      <c r="KMZ83" s="170"/>
      <c r="KNA83" s="167"/>
      <c r="KNB83" s="43"/>
      <c r="KNC83" s="208"/>
      <c r="KND83" s="157"/>
      <c r="KNE83" s="157"/>
      <c r="KNF83" s="161"/>
      <c r="KNG83" s="161"/>
      <c r="KNH83" s="168"/>
      <c r="KNI83" s="169"/>
      <c r="KNJ83" s="170"/>
      <c r="KNK83" s="167"/>
      <c r="KNL83" s="43"/>
      <c r="KNM83" s="208"/>
      <c r="KNN83" s="157"/>
      <c r="KNO83" s="157"/>
      <c r="KNP83" s="161"/>
      <c r="KNQ83" s="161"/>
      <c r="KNR83" s="168"/>
      <c r="KNS83" s="169"/>
      <c r="KNT83" s="170"/>
      <c r="KNU83" s="167"/>
      <c r="KNV83" s="43"/>
      <c r="KNW83" s="208"/>
      <c r="KNX83" s="157"/>
      <c r="KNY83" s="157"/>
      <c r="KNZ83" s="161"/>
      <c r="KOA83" s="161"/>
      <c r="KOB83" s="168"/>
      <c r="KOC83" s="169"/>
      <c r="KOD83" s="170"/>
      <c r="KOE83" s="167"/>
      <c r="KOF83" s="43"/>
      <c r="KOG83" s="208"/>
      <c r="KOH83" s="157"/>
      <c r="KOI83" s="157"/>
      <c r="KOJ83" s="161"/>
      <c r="KOK83" s="161"/>
      <c r="KOL83" s="168"/>
      <c r="KOM83" s="169"/>
      <c r="KON83" s="170"/>
      <c r="KOO83" s="167"/>
      <c r="KOP83" s="43"/>
      <c r="KOQ83" s="208"/>
      <c r="KOR83" s="157"/>
      <c r="KOS83" s="157"/>
      <c r="KOT83" s="161"/>
      <c r="KOU83" s="161"/>
      <c r="KOV83" s="168"/>
      <c r="KOW83" s="169"/>
      <c r="KOX83" s="170"/>
      <c r="KOY83" s="167"/>
      <c r="KOZ83" s="43"/>
      <c r="KPA83" s="208"/>
      <c r="KPB83" s="157"/>
      <c r="KPC83" s="157"/>
      <c r="KPD83" s="161"/>
      <c r="KPE83" s="161"/>
      <c r="KPF83" s="168"/>
      <c r="KPG83" s="169"/>
      <c r="KPH83" s="170"/>
      <c r="KPI83" s="167"/>
      <c r="KPJ83" s="43"/>
      <c r="KPK83" s="208"/>
      <c r="KPL83" s="157"/>
      <c r="KPM83" s="157"/>
      <c r="KPN83" s="161"/>
      <c r="KPO83" s="161"/>
      <c r="KPP83" s="168"/>
      <c r="KPQ83" s="169"/>
      <c r="KPR83" s="170"/>
      <c r="KPS83" s="167"/>
      <c r="KPT83" s="43"/>
      <c r="KPU83" s="208"/>
      <c r="KPV83" s="157"/>
      <c r="KPW83" s="157"/>
      <c r="KPX83" s="161"/>
      <c r="KPY83" s="161"/>
      <c r="KPZ83" s="168"/>
      <c r="KQA83" s="169"/>
      <c r="KQB83" s="170"/>
      <c r="KQC83" s="167"/>
      <c r="KQD83" s="43"/>
      <c r="KQE83" s="208"/>
      <c r="KQF83" s="157"/>
      <c r="KQG83" s="157"/>
      <c r="KQH83" s="161"/>
      <c r="KQI83" s="161"/>
      <c r="KQJ83" s="168"/>
      <c r="KQK83" s="169"/>
      <c r="KQL83" s="170"/>
      <c r="KQM83" s="167"/>
      <c r="KQN83" s="43"/>
      <c r="KQO83" s="208"/>
      <c r="KQP83" s="157"/>
      <c r="KQQ83" s="157"/>
      <c r="KQR83" s="161"/>
      <c r="KQS83" s="161"/>
      <c r="KQT83" s="168"/>
      <c r="KQU83" s="169"/>
      <c r="KQV83" s="170"/>
      <c r="KQW83" s="167"/>
      <c r="KQX83" s="43"/>
      <c r="KQY83" s="208"/>
      <c r="KQZ83" s="157"/>
      <c r="KRA83" s="157"/>
      <c r="KRB83" s="161"/>
      <c r="KRC83" s="161"/>
      <c r="KRD83" s="168"/>
      <c r="KRE83" s="169"/>
      <c r="KRF83" s="170"/>
      <c r="KRG83" s="167"/>
      <c r="KRH83" s="43"/>
      <c r="KRI83" s="208"/>
      <c r="KRJ83" s="157"/>
      <c r="KRK83" s="157"/>
      <c r="KRL83" s="161"/>
      <c r="KRM83" s="161"/>
      <c r="KRN83" s="168"/>
      <c r="KRO83" s="169"/>
      <c r="KRP83" s="170"/>
      <c r="KRQ83" s="167"/>
      <c r="KRR83" s="43"/>
      <c r="KRS83" s="208"/>
      <c r="KRT83" s="157"/>
      <c r="KRU83" s="157"/>
      <c r="KRV83" s="161"/>
      <c r="KRW83" s="161"/>
      <c r="KRX83" s="168"/>
      <c r="KRY83" s="169"/>
      <c r="KRZ83" s="170"/>
      <c r="KSA83" s="167"/>
      <c r="KSB83" s="43"/>
      <c r="KSC83" s="208"/>
      <c r="KSD83" s="157"/>
      <c r="KSE83" s="157"/>
      <c r="KSF83" s="161"/>
      <c r="KSG83" s="161"/>
      <c r="KSH83" s="168"/>
      <c r="KSI83" s="169"/>
      <c r="KSJ83" s="170"/>
      <c r="KSK83" s="167"/>
      <c r="KSL83" s="43"/>
      <c r="KSM83" s="208"/>
      <c r="KSN83" s="157"/>
      <c r="KSO83" s="157"/>
      <c r="KSP83" s="161"/>
      <c r="KSQ83" s="161"/>
      <c r="KSR83" s="168"/>
      <c r="KSS83" s="169"/>
      <c r="KST83" s="170"/>
      <c r="KSU83" s="167"/>
      <c r="KSV83" s="43"/>
      <c r="KSW83" s="208"/>
      <c r="KSX83" s="157"/>
      <c r="KSY83" s="157"/>
      <c r="KSZ83" s="161"/>
      <c r="KTA83" s="161"/>
      <c r="KTB83" s="168"/>
      <c r="KTC83" s="169"/>
      <c r="KTD83" s="170"/>
      <c r="KTE83" s="167"/>
      <c r="KTF83" s="43"/>
      <c r="KTG83" s="208"/>
      <c r="KTH83" s="157"/>
      <c r="KTI83" s="157"/>
      <c r="KTJ83" s="161"/>
      <c r="KTK83" s="161"/>
      <c r="KTL83" s="168"/>
      <c r="KTM83" s="169"/>
      <c r="KTN83" s="170"/>
      <c r="KTO83" s="167"/>
      <c r="KTP83" s="43"/>
      <c r="KTQ83" s="208"/>
      <c r="KTR83" s="157"/>
      <c r="KTS83" s="157"/>
      <c r="KTT83" s="161"/>
      <c r="KTU83" s="161"/>
      <c r="KTV83" s="168"/>
      <c r="KTW83" s="169"/>
      <c r="KTX83" s="170"/>
      <c r="KTY83" s="167"/>
      <c r="KTZ83" s="43"/>
      <c r="KUA83" s="208"/>
      <c r="KUB83" s="157"/>
      <c r="KUC83" s="157"/>
      <c r="KUD83" s="161"/>
      <c r="KUE83" s="161"/>
      <c r="KUF83" s="168"/>
      <c r="KUG83" s="169"/>
      <c r="KUH83" s="170"/>
      <c r="KUI83" s="167"/>
      <c r="KUJ83" s="43"/>
      <c r="KUK83" s="208"/>
      <c r="KUL83" s="157"/>
      <c r="KUM83" s="157"/>
      <c r="KUN83" s="161"/>
      <c r="KUO83" s="161"/>
      <c r="KUP83" s="168"/>
      <c r="KUQ83" s="169"/>
      <c r="KUR83" s="170"/>
      <c r="KUS83" s="167"/>
      <c r="KUT83" s="43"/>
      <c r="KUU83" s="208"/>
      <c r="KUV83" s="157"/>
      <c r="KUW83" s="157"/>
      <c r="KUX83" s="161"/>
      <c r="KUY83" s="161"/>
      <c r="KUZ83" s="168"/>
      <c r="KVA83" s="169"/>
      <c r="KVB83" s="170"/>
      <c r="KVC83" s="167"/>
      <c r="KVD83" s="43"/>
      <c r="KVE83" s="208"/>
      <c r="KVF83" s="157"/>
      <c r="KVG83" s="157"/>
      <c r="KVH83" s="161"/>
      <c r="KVI83" s="161"/>
      <c r="KVJ83" s="168"/>
      <c r="KVK83" s="169"/>
      <c r="KVL83" s="170"/>
      <c r="KVM83" s="167"/>
      <c r="KVN83" s="43"/>
      <c r="KVO83" s="208"/>
      <c r="KVP83" s="157"/>
      <c r="KVQ83" s="157"/>
      <c r="KVR83" s="161"/>
      <c r="KVS83" s="161"/>
      <c r="KVT83" s="168"/>
      <c r="KVU83" s="169"/>
      <c r="KVV83" s="170"/>
      <c r="KVW83" s="167"/>
      <c r="KVX83" s="43"/>
      <c r="KVY83" s="208"/>
      <c r="KVZ83" s="157"/>
      <c r="KWA83" s="157"/>
      <c r="KWB83" s="161"/>
      <c r="KWC83" s="161"/>
      <c r="KWD83" s="168"/>
      <c r="KWE83" s="169"/>
      <c r="KWF83" s="170"/>
      <c r="KWG83" s="167"/>
      <c r="KWH83" s="43"/>
      <c r="KWI83" s="208"/>
      <c r="KWJ83" s="157"/>
      <c r="KWK83" s="157"/>
      <c r="KWL83" s="161"/>
      <c r="KWM83" s="161"/>
      <c r="KWN83" s="168"/>
      <c r="KWO83" s="169"/>
      <c r="KWP83" s="170"/>
      <c r="KWQ83" s="167"/>
      <c r="KWR83" s="43"/>
      <c r="KWS83" s="208"/>
      <c r="KWT83" s="157"/>
      <c r="KWU83" s="157"/>
      <c r="KWV83" s="161"/>
      <c r="KWW83" s="161"/>
      <c r="KWX83" s="168"/>
      <c r="KWY83" s="169"/>
      <c r="KWZ83" s="170"/>
      <c r="KXA83" s="167"/>
      <c r="KXB83" s="43"/>
      <c r="KXC83" s="208"/>
      <c r="KXD83" s="157"/>
      <c r="KXE83" s="157"/>
      <c r="KXF83" s="161"/>
      <c r="KXG83" s="161"/>
      <c r="KXH83" s="168"/>
      <c r="KXI83" s="169"/>
      <c r="KXJ83" s="170"/>
      <c r="KXK83" s="167"/>
      <c r="KXL83" s="43"/>
      <c r="KXM83" s="208"/>
      <c r="KXN83" s="157"/>
      <c r="KXO83" s="157"/>
      <c r="KXP83" s="161"/>
      <c r="KXQ83" s="161"/>
      <c r="KXR83" s="168"/>
      <c r="KXS83" s="169"/>
      <c r="KXT83" s="170"/>
      <c r="KXU83" s="167"/>
      <c r="KXV83" s="43"/>
      <c r="KXW83" s="208"/>
      <c r="KXX83" s="157"/>
      <c r="KXY83" s="157"/>
      <c r="KXZ83" s="161"/>
      <c r="KYA83" s="161"/>
      <c r="KYB83" s="168"/>
      <c r="KYC83" s="169"/>
      <c r="KYD83" s="170"/>
      <c r="KYE83" s="167"/>
      <c r="KYF83" s="43"/>
      <c r="KYG83" s="208"/>
      <c r="KYH83" s="157"/>
      <c r="KYI83" s="157"/>
      <c r="KYJ83" s="161"/>
      <c r="KYK83" s="161"/>
      <c r="KYL83" s="168"/>
      <c r="KYM83" s="169"/>
      <c r="KYN83" s="170"/>
      <c r="KYO83" s="167"/>
      <c r="KYP83" s="43"/>
      <c r="KYQ83" s="208"/>
      <c r="KYR83" s="157"/>
      <c r="KYS83" s="157"/>
      <c r="KYT83" s="161"/>
      <c r="KYU83" s="161"/>
      <c r="KYV83" s="168"/>
      <c r="KYW83" s="169"/>
      <c r="KYX83" s="170"/>
      <c r="KYY83" s="167"/>
      <c r="KYZ83" s="43"/>
      <c r="KZA83" s="208"/>
      <c r="KZB83" s="157"/>
      <c r="KZC83" s="157"/>
      <c r="KZD83" s="161"/>
      <c r="KZE83" s="161"/>
      <c r="KZF83" s="168"/>
      <c r="KZG83" s="169"/>
      <c r="KZH83" s="170"/>
      <c r="KZI83" s="167"/>
      <c r="KZJ83" s="43"/>
      <c r="KZK83" s="208"/>
      <c r="KZL83" s="157"/>
      <c r="KZM83" s="157"/>
      <c r="KZN83" s="161"/>
      <c r="KZO83" s="161"/>
      <c r="KZP83" s="168"/>
      <c r="KZQ83" s="169"/>
      <c r="KZR83" s="170"/>
      <c r="KZS83" s="167"/>
      <c r="KZT83" s="43"/>
      <c r="KZU83" s="208"/>
      <c r="KZV83" s="157"/>
      <c r="KZW83" s="157"/>
      <c r="KZX83" s="161"/>
      <c r="KZY83" s="161"/>
      <c r="KZZ83" s="168"/>
      <c r="LAA83" s="169"/>
      <c r="LAB83" s="170"/>
      <c r="LAC83" s="167"/>
      <c r="LAD83" s="43"/>
      <c r="LAE83" s="208"/>
      <c r="LAF83" s="157"/>
      <c r="LAG83" s="157"/>
      <c r="LAH83" s="161"/>
      <c r="LAI83" s="161"/>
      <c r="LAJ83" s="168"/>
      <c r="LAK83" s="169"/>
      <c r="LAL83" s="170"/>
      <c r="LAM83" s="167"/>
      <c r="LAN83" s="43"/>
      <c r="LAO83" s="208"/>
      <c r="LAP83" s="157"/>
      <c r="LAQ83" s="157"/>
      <c r="LAR83" s="161"/>
      <c r="LAS83" s="161"/>
      <c r="LAT83" s="168"/>
      <c r="LAU83" s="169"/>
      <c r="LAV83" s="170"/>
      <c r="LAW83" s="167"/>
      <c r="LAX83" s="43"/>
      <c r="LAY83" s="208"/>
      <c r="LAZ83" s="157"/>
      <c r="LBA83" s="157"/>
      <c r="LBB83" s="161"/>
      <c r="LBC83" s="161"/>
      <c r="LBD83" s="168"/>
      <c r="LBE83" s="169"/>
      <c r="LBF83" s="170"/>
      <c r="LBG83" s="167"/>
      <c r="LBH83" s="43"/>
      <c r="LBI83" s="208"/>
      <c r="LBJ83" s="157"/>
      <c r="LBK83" s="157"/>
      <c r="LBL83" s="161"/>
      <c r="LBM83" s="161"/>
      <c r="LBN83" s="168"/>
      <c r="LBO83" s="169"/>
      <c r="LBP83" s="170"/>
      <c r="LBQ83" s="167"/>
      <c r="LBR83" s="43"/>
      <c r="LBS83" s="208"/>
      <c r="LBT83" s="157"/>
      <c r="LBU83" s="157"/>
      <c r="LBV83" s="161"/>
      <c r="LBW83" s="161"/>
      <c r="LBX83" s="168"/>
      <c r="LBY83" s="169"/>
      <c r="LBZ83" s="170"/>
      <c r="LCA83" s="167"/>
      <c r="LCB83" s="43"/>
      <c r="LCC83" s="208"/>
      <c r="LCD83" s="157"/>
      <c r="LCE83" s="157"/>
      <c r="LCF83" s="161"/>
      <c r="LCG83" s="161"/>
      <c r="LCH83" s="168"/>
      <c r="LCI83" s="169"/>
      <c r="LCJ83" s="170"/>
      <c r="LCK83" s="167"/>
      <c r="LCL83" s="43"/>
      <c r="LCM83" s="208"/>
      <c r="LCN83" s="157"/>
      <c r="LCO83" s="157"/>
      <c r="LCP83" s="161"/>
      <c r="LCQ83" s="161"/>
      <c r="LCR83" s="168"/>
      <c r="LCS83" s="169"/>
      <c r="LCT83" s="170"/>
      <c r="LCU83" s="167"/>
      <c r="LCV83" s="43"/>
      <c r="LCW83" s="208"/>
      <c r="LCX83" s="157"/>
      <c r="LCY83" s="157"/>
      <c r="LCZ83" s="161"/>
      <c r="LDA83" s="161"/>
      <c r="LDB83" s="168"/>
      <c r="LDC83" s="169"/>
      <c r="LDD83" s="170"/>
      <c r="LDE83" s="167"/>
      <c r="LDF83" s="43"/>
      <c r="LDG83" s="208"/>
      <c r="LDH83" s="157"/>
      <c r="LDI83" s="157"/>
      <c r="LDJ83" s="161"/>
      <c r="LDK83" s="161"/>
      <c r="LDL83" s="168"/>
      <c r="LDM83" s="169"/>
      <c r="LDN83" s="170"/>
      <c r="LDO83" s="167"/>
      <c r="LDP83" s="43"/>
      <c r="LDQ83" s="208"/>
      <c r="LDR83" s="157"/>
      <c r="LDS83" s="157"/>
      <c r="LDT83" s="161"/>
      <c r="LDU83" s="161"/>
      <c r="LDV83" s="168"/>
      <c r="LDW83" s="169"/>
      <c r="LDX83" s="170"/>
      <c r="LDY83" s="167"/>
      <c r="LDZ83" s="43"/>
      <c r="LEA83" s="208"/>
      <c r="LEB83" s="157"/>
      <c r="LEC83" s="157"/>
      <c r="LED83" s="161"/>
      <c r="LEE83" s="161"/>
      <c r="LEF83" s="168"/>
      <c r="LEG83" s="169"/>
      <c r="LEH83" s="170"/>
      <c r="LEI83" s="167"/>
      <c r="LEJ83" s="43"/>
      <c r="LEK83" s="208"/>
      <c r="LEL83" s="157"/>
      <c r="LEM83" s="157"/>
      <c r="LEN83" s="161"/>
      <c r="LEO83" s="161"/>
      <c r="LEP83" s="168"/>
      <c r="LEQ83" s="169"/>
      <c r="LER83" s="170"/>
      <c r="LES83" s="167"/>
      <c r="LET83" s="43"/>
      <c r="LEU83" s="208"/>
      <c r="LEV83" s="157"/>
      <c r="LEW83" s="157"/>
      <c r="LEX83" s="161"/>
      <c r="LEY83" s="161"/>
      <c r="LEZ83" s="168"/>
      <c r="LFA83" s="169"/>
      <c r="LFB83" s="170"/>
      <c r="LFC83" s="167"/>
      <c r="LFD83" s="43"/>
      <c r="LFE83" s="208"/>
      <c r="LFF83" s="157"/>
      <c r="LFG83" s="157"/>
      <c r="LFH83" s="161"/>
      <c r="LFI83" s="161"/>
      <c r="LFJ83" s="168"/>
      <c r="LFK83" s="169"/>
      <c r="LFL83" s="170"/>
      <c r="LFM83" s="167"/>
      <c r="LFN83" s="43"/>
      <c r="LFO83" s="208"/>
      <c r="LFP83" s="157"/>
      <c r="LFQ83" s="157"/>
      <c r="LFR83" s="161"/>
      <c r="LFS83" s="161"/>
      <c r="LFT83" s="168"/>
      <c r="LFU83" s="169"/>
      <c r="LFV83" s="170"/>
      <c r="LFW83" s="167"/>
      <c r="LFX83" s="43"/>
      <c r="LFY83" s="208"/>
      <c r="LFZ83" s="157"/>
      <c r="LGA83" s="157"/>
      <c r="LGB83" s="161"/>
      <c r="LGC83" s="161"/>
      <c r="LGD83" s="168"/>
      <c r="LGE83" s="169"/>
      <c r="LGF83" s="170"/>
      <c r="LGG83" s="167"/>
      <c r="LGH83" s="43"/>
      <c r="LGI83" s="208"/>
      <c r="LGJ83" s="157"/>
      <c r="LGK83" s="157"/>
      <c r="LGL83" s="161"/>
      <c r="LGM83" s="161"/>
      <c r="LGN83" s="168"/>
      <c r="LGO83" s="169"/>
      <c r="LGP83" s="170"/>
      <c r="LGQ83" s="167"/>
      <c r="LGR83" s="43"/>
      <c r="LGS83" s="208"/>
      <c r="LGT83" s="157"/>
      <c r="LGU83" s="157"/>
      <c r="LGV83" s="161"/>
      <c r="LGW83" s="161"/>
      <c r="LGX83" s="168"/>
      <c r="LGY83" s="169"/>
      <c r="LGZ83" s="170"/>
      <c r="LHA83" s="167"/>
      <c r="LHB83" s="43"/>
      <c r="LHC83" s="208"/>
      <c r="LHD83" s="157"/>
      <c r="LHE83" s="157"/>
      <c r="LHF83" s="161"/>
      <c r="LHG83" s="161"/>
      <c r="LHH83" s="168"/>
      <c r="LHI83" s="169"/>
      <c r="LHJ83" s="170"/>
      <c r="LHK83" s="167"/>
      <c r="LHL83" s="43"/>
      <c r="LHM83" s="208"/>
      <c r="LHN83" s="157"/>
      <c r="LHO83" s="157"/>
      <c r="LHP83" s="161"/>
      <c r="LHQ83" s="161"/>
      <c r="LHR83" s="168"/>
      <c r="LHS83" s="169"/>
      <c r="LHT83" s="170"/>
      <c r="LHU83" s="167"/>
      <c r="LHV83" s="43"/>
      <c r="LHW83" s="208"/>
      <c r="LHX83" s="157"/>
      <c r="LHY83" s="157"/>
      <c r="LHZ83" s="161"/>
      <c r="LIA83" s="161"/>
      <c r="LIB83" s="168"/>
      <c r="LIC83" s="169"/>
      <c r="LID83" s="170"/>
      <c r="LIE83" s="167"/>
      <c r="LIF83" s="43"/>
      <c r="LIG83" s="208"/>
      <c r="LIH83" s="157"/>
      <c r="LII83" s="157"/>
      <c r="LIJ83" s="161"/>
      <c r="LIK83" s="161"/>
      <c r="LIL83" s="168"/>
      <c r="LIM83" s="169"/>
      <c r="LIN83" s="170"/>
      <c r="LIO83" s="167"/>
      <c r="LIP83" s="43"/>
      <c r="LIQ83" s="208"/>
      <c r="LIR83" s="157"/>
      <c r="LIS83" s="157"/>
      <c r="LIT83" s="161"/>
      <c r="LIU83" s="161"/>
      <c r="LIV83" s="168"/>
      <c r="LIW83" s="169"/>
      <c r="LIX83" s="170"/>
      <c r="LIY83" s="167"/>
      <c r="LIZ83" s="43"/>
      <c r="LJA83" s="208"/>
      <c r="LJB83" s="157"/>
      <c r="LJC83" s="157"/>
      <c r="LJD83" s="161"/>
      <c r="LJE83" s="161"/>
      <c r="LJF83" s="168"/>
      <c r="LJG83" s="169"/>
      <c r="LJH83" s="170"/>
      <c r="LJI83" s="167"/>
      <c r="LJJ83" s="43"/>
      <c r="LJK83" s="208"/>
      <c r="LJL83" s="157"/>
      <c r="LJM83" s="157"/>
      <c r="LJN83" s="161"/>
      <c r="LJO83" s="161"/>
      <c r="LJP83" s="168"/>
      <c r="LJQ83" s="169"/>
      <c r="LJR83" s="170"/>
      <c r="LJS83" s="167"/>
      <c r="LJT83" s="43"/>
      <c r="LJU83" s="208"/>
      <c r="LJV83" s="157"/>
      <c r="LJW83" s="157"/>
      <c r="LJX83" s="161"/>
      <c r="LJY83" s="161"/>
      <c r="LJZ83" s="168"/>
      <c r="LKA83" s="169"/>
      <c r="LKB83" s="170"/>
      <c r="LKC83" s="167"/>
      <c r="LKD83" s="43"/>
      <c r="LKE83" s="208"/>
      <c r="LKF83" s="157"/>
      <c r="LKG83" s="157"/>
      <c r="LKH83" s="161"/>
      <c r="LKI83" s="161"/>
      <c r="LKJ83" s="168"/>
      <c r="LKK83" s="169"/>
      <c r="LKL83" s="170"/>
      <c r="LKM83" s="167"/>
      <c r="LKN83" s="43"/>
      <c r="LKO83" s="208"/>
      <c r="LKP83" s="157"/>
      <c r="LKQ83" s="157"/>
      <c r="LKR83" s="161"/>
      <c r="LKS83" s="161"/>
      <c r="LKT83" s="168"/>
      <c r="LKU83" s="169"/>
      <c r="LKV83" s="170"/>
      <c r="LKW83" s="167"/>
      <c r="LKX83" s="43"/>
      <c r="LKY83" s="208"/>
      <c r="LKZ83" s="157"/>
      <c r="LLA83" s="157"/>
      <c r="LLB83" s="161"/>
      <c r="LLC83" s="161"/>
      <c r="LLD83" s="168"/>
      <c r="LLE83" s="169"/>
      <c r="LLF83" s="170"/>
      <c r="LLG83" s="167"/>
      <c r="LLH83" s="43"/>
      <c r="LLI83" s="208"/>
      <c r="LLJ83" s="157"/>
      <c r="LLK83" s="157"/>
      <c r="LLL83" s="161"/>
      <c r="LLM83" s="161"/>
      <c r="LLN83" s="168"/>
      <c r="LLO83" s="169"/>
      <c r="LLP83" s="170"/>
      <c r="LLQ83" s="167"/>
      <c r="LLR83" s="43"/>
      <c r="LLS83" s="208"/>
      <c r="LLT83" s="157"/>
      <c r="LLU83" s="157"/>
      <c r="LLV83" s="161"/>
      <c r="LLW83" s="161"/>
      <c r="LLX83" s="168"/>
      <c r="LLY83" s="169"/>
      <c r="LLZ83" s="170"/>
      <c r="LMA83" s="167"/>
      <c r="LMB83" s="43"/>
      <c r="LMC83" s="208"/>
      <c r="LMD83" s="157"/>
      <c r="LME83" s="157"/>
      <c r="LMF83" s="161"/>
      <c r="LMG83" s="161"/>
      <c r="LMH83" s="168"/>
      <c r="LMI83" s="169"/>
      <c r="LMJ83" s="170"/>
      <c r="LMK83" s="167"/>
      <c r="LML83" s="43"/>
      <c r="LMM83" s="208"/>
      <c r="LMN83" s="157"/>
      <c r="LMO83" s="157"/>
      <c r="LMP83" s="161"/>
      <c r="LMQ83" s="161"/>
      <c r="LMR83" s="168"/>
      <c r="LMS83" s="169"/>
      <c r="LMT83" s="170"/>
      <c r="LMU83" s="167"/>
      <c r="LMV83" s="43"/>
      <c r="LMW83" s="208"/>
      <c r="LMX83" s="157"/>
      <c r="LMY83" s="157"/>
      <c r="LMZ83" s="161"/>
      <c r="LNA83" s="161"/>
      <c r="LNB83" s="168"/>
      <c r="LNC83" s="169"/>
      <c r="LND83" s="170"/>
      <c r="LNE83" s="167"/>
      <c r="LNF83" s="43"/>
      <c r="LNG83" s="208"/>
      <c r="LNH83" s="157"/>
      <c r="LNI83" s="157"/>
      <c r="LNJ83" s="161"/>
      <c r="LNK83" s="161"/>
      <c r="LNL83" s="168"/>
      <c r="LNM83" s="169"/>
      <c r="LNN83" s="170"/>
      <c r="LNO83" s="167"/>
      <c r="LNP83" s="43"/>
      <c r="LNQ83" s="208"/>
      <c r="LNR83" s="157"/>
      <c r="LNS83" s="157"/>
      <c r="LNT83" s="161"/>
      <c r="LNU83" s="161"/>
      <c r="LNV83" s="168"/>
      <c r="LNW83" s="169"/>
      <c r="LNX83" s="170"/>
      <c r="LNY83" s="167"/>
      <c r="LNZ83" s="43"/>
      <c r="LOA83" s="208"/>
      <c r="LOB83" s="157"/>
      <c r="LOC83" s="157"/>
      <c r="LOD83" s="161"/>
      <c r="LOE83" s="161"/>
      <c r="LOF83" s="168"/>
      <c r="LOG83" s="169"/>
      <c r="LOH83" s="170"/>
      <c r="LOI83" s="167"/>
      <c r="LOJ83" s="43"/>
      <c r="LOK83" s="208"/>
      <c r="LOL83" s="157"/>
      <c r="LOM83" s="157"/>
      <c r="LON83" s="161"/>
      <c r="LOO83" s="161"/>
      <c r="LOP83" s="168"/>
      <c r="LOQ83" s="169"/>
      <c r="LOR83" s="170"/>
      <c r="LOS83" s="167"/>
      <c r="LOT83" s="43"/>
      <c r="LOU83" s="208"/>
      <c r="LOV83" s="157"/>
      <c r="LOW83" s="157"/>
      <c r="LOX83" s="161"/>
      <c r="LOY83" s="161"/>
      <c r="LOZ83" s="168"/>
      <c r="LPA83" s="169"/>
      <c r="LPB83" s="170"/>
      <c r="LPC83" s="167"/>
      <c r="LPD83" s="43"/>
      <c r="LPE83" s="208"/>
      <c r="LPF83" s="157"/>
      <c r="LPG83" s="157"/>
      <c r="LPH83" s="161"/>
      <c r="LPI83" s="161"/>
      <c r="LPJ83" s="168"/>
      <c r="LPK83" s="169"/>
      <c r="LPL83" s="170"/>
      <c r="LPM83" s="167"/>
      <c r="LPN83" s="43"/>
      <c r="LPO83" s="208"/>
      <c r="LPP83" s="157"/>
      <c r="LPQ83" s="157"/>
      <c r="LPR83" s="161"/>
      <c r="LPS83" s="161"/>
      <c r="LPT83" s="168"/>
      <c r="LPU83" s="169"/>
      <c r="LPV83" s="170"/>
      <c r="LPW83" s="167"/>
      <c r="LPX83" s="43"/>
      <c r="LPY83" s="208"/>
      <c r="LPZ83" s="157"/>
      <c r="LQA83" s="157"/>
      <c r="LQB83" s="161"/>
      <c r="LQC83" s="161"/>
      <c r="LQD83" s="168"/>
      <c r="LQE83" s="169"/>
      <c r="LQF83" s="170"/>
      <c r="LQG83" s="167"/>
      <c r="LQH83" s="43"/>
      <c r="LQI83" s="208"/>
      <c r="LQJ83" s="157"/>
      <c r="LQK83" s="157"/>
      <c r="LQL83" s="161"/>
      <c r="LQM83" s="161"/>
      <c r="LQN83" s="168"/>
      <c r="LQO83" s="169"/>
      <c r="LQP83" s="170"/>
      <c r="LQQ83" s="167"/>
      <c r="LQR83" s="43"/>
      <c r="LQS83" s="208"/>
      <c r="LQT83" s="157"/>
      <c r="LQU83" s="157"/>
      <c r="LQV83" s="161"/>
      <c r="LQW83" s="161"/>
      <c r="LQX83" s="168"/>
      <c r="LQY83" s="169"/>
      <c r="LQZ83" s="170"/>
      <c r="LRA83" s="167"/>
      <c r="LRB83" s="43"/>
      <c r="LRC83" s="208"/>
      <c r="LRD83" s="157"/>
      <c r="LRE83" s="157"/>
      <c r="LRF83" s="161"/>
      <c r="LRG83" s="161"/>
      <c r="LRH83" s="168"/>
      <c r="LRI83" s="169"/>
      <c r="LRJ83" s="170"/>
      <c r="LRK83" s="167"/>
      <c r="LRL83" s="43"/>
      <c r="LRM83" s="208"/>
      <c r="LRN83" s="157"/>
      <c r="LRO83" s="157"/>
      <c r="LRP83" s="161"/>
      <c r="LRQ83" s="161"/>
      <c r="LRR83" s="168"/>
      <c r="LRS83" s="169"/>
      <c r="LRT83" s="170"/>
      <c r="LRU83" s="167"/>
      <c r="LRV83" s="43"/>
      <c r="LRW83" s="208"/>
      <c r="LRX83" s="157"/>
      <c r="LRY83" s="157"/>
      <c r="LRZ83" s="161"/>
      <c r="LSA83" s="161"/>
      <c r="LSB83" s="168"/>
      <c r="LSC83" s="169"/>
      <c r="LSD83" s="170"/>
      <c r="LSE83" s="167"/>
      <c r="LSF83" s="43"/>
      <c r="LSG83" s="208"/>
      <c r="LSH83" s="157"/>
      <c r="LSI83" s="157"/>
      <c r="LSJ83" s="161"/>
      <c r="LSK83" s="161"/>
      <c r="LSL83" s="168"/>
      <c r="LSM83" s="169"/>
      <c r="LSN83" s="170"/>
      <c r="LSO83" s="167"/>
      <c r="LSP83" s="43"/>
      <c r="LSQ83" s="208"/>
      <c r="LSR83" s="157"/>
      <c r="LSS83" s="157"/>
      <c r="LST83" s="161"/>
      <c r="LSU83" s="161"/>
      <c r="LSV83" s="168"/>
      <c r="LSW83" s="169"/>
      <c r="LSX83" s="170"/>
      <c r="LSY83" s="167"/>
      <c r="LSZ83" s="43"/>
      <c r="LTA83" s="208"/>
      <c r="LTB83" s="157"/>
      <c r="LTC83" s="157"/>
      <c r="LTD83" s="161"/>
      <c r="LTE83" s="161"/>
      <c r="LTF83" s="168"/>
      <c r="LTG83" s="169"/>
      <c r="LTH83" s="170"/>
      <c r="LTI83" s="167"/>
      <c r="LTJ83" s="43"/>
      <c r="LTK83" s="208"/>
      <c r="LTL83" s="157"/>
      <c r="LTM83" s="157"/>
      <c r="LTN83" s="161"/>
      <c r="LTO83" s="161"/>
      <c r="LTP83" s="168"/>
      <c r="LTQ83" s="169"/>
      <c r="LTR83" s="170"/>
      <c r="LTS83" s="167"/>
      <c r="LTT83" s="43"/>
      <c r="LTU83" s="208"/>
      <c r="LTV83" s="157"/>
      <c r="LTW83" s="157"/>
      <c r="LTX83" s="161"/>
      <c r="LTY83" s="161"/>
      <c r="LTZ83" s="168"/>
      <c r="LUA83" s="169"/>
      <c r="LUB83" s="170"/>
      <c r="LUC83" s="167"/>
      <c r="LUD83" s="43"/>
      <c r="LUE83" s="208"/>
      <c r="LUF83" s="157"/>
      <c r="LUG83" s="157"/>
      <c r="LUH83" s="161"/>
      <c r="LUI83" s="161"/>
      <c r="LUJ83" s="168"/>
      <c r="LUK83" s="169"/>
      <c r="LUL83" s="170"/>
      <c r="LUM83" s="167"/>
      <c r="LUN83" s="43"/>
      <c r="LUO83" s="208"/>
      <c r="LUP83" s="157"/>
      <c r="LUQ83" s="157"/>
      <c r="LUR83" s="161"/>
      <c r="LUS83" s="161"/>
      <c r="LUT83" s="168"/>
      <c r="LUU83" s="169"/>
      <c r="LUV83" s="170"/>
      <c r="LUW83" s="167"/>
      <c r="LUX83" s="43"/>
      <c r="LUY83" s="208"/>
      <c r="LUZ83" s="157"/>
      <c r="LVA83" s="157"/>
      <c r="LVB83" s="161"/>
      <c r="LVC83" s="161"/>
      <c r="LVD83" s="168"/>
      <c r="LVE83" s="169"/>
      <c r="LVF83" s="170"/>
      <c r="LVG83" s="167"/>
      <c r="LVH83" s="43"/>
      <c r="LVI83" s="208"/>
      <c r="LVJ83" s="157"/>
      <c r="LVK83" s="157"/>
      <c r="LVL83" s="161"/>
      <c r="LVM83" s="161"/>
      <c r="LVN83" s="168"/>
      <c r="LVO83" s="169"/>
      <c r="LVP83" s="170"/>
      <c r="LVQ83" s="167"/>
      <c r="LVR83" s="43"/>
      <c r="LVS83" s="208"/>
      <c r="LVT83" s="157"/>
      <c r="LVU83" s="157"/>
      <c r="LVV83" s="161"/>
      <c r="LVW83" s="161"/>
      <c r="LVX83" s="168"/>
      <c r="LVY83" s="169"/>
      <c r="LVZ83" s="170"/>
      <c r="LWA83" s="167"/>
      <c r="LWB83" s="43"/>
      <c r="LWC83" s="208"/>
      <c r="LWD83" s="157"/>
      <c r="LWE83" s="157"/>
      <c r="LWF83" s="161"/>
      <c r="LWG83" s="161"/>
      <c r="LWH83" s="168"/>
      <c r="LWI83" s="169"/>
      <c r="LWJ83" s="170"/>
      <c r="LWK83" s="167"/>
      <c r="LWL83" s="43"/>
      <c r="LWM83" s="208"/>
      <c r="LWN83" s="157"/>
      <c r="LWO83" s="157"/>
      <c r="LWP83" s="161"/>
      <c r="LWQ83" s="161"/>
      <c r="LWR83" s="168"/>
      <c r="LWS83" s="169"/>
      <c r="LWT83" s="170"/>
      <c r="LWU83" s="167"/>
      <c r="LWV83" s="43"/>
      <c r="LWW83" s="208"/>
      <c r="LWX83" s="157"/>
      <c r="LWY83" s="157"/>
      <c r="LWZ83" s="161"/>
      <c r="LXA83" s="161"/>
      <c r="LXB83" s="168"/>
      <c r="LXC83" s="169"/>
      <c r="LXD83" s="170"/>
      <c r="LXE83" s="167"/>
      <c r="LXF83" s="43"/>
      <c r="LXG83" s="208"/>
      <c r="LXH83" s="157"/>
      <c r="LXI83" s="157"/>
      <c r="LXJ83" s="161"/>
      <c r="LXK83" s="161"/>
      <c r="LXL83" s="168"/>
      <c r="LXM83" s="169"/>
      <c r="LXN83" s="170"/>
      <c r="LXO83" s="167"/>
      <c r="LXP83" s="43"/>
      <c r="LXQ83" s="208"/>
      <c r="LXR83" s="157"/>
      <c r="LXS83" s="157"/>
      <c r="LXT83" s="161"/>
      <c r="LXU83" s="161"/>
      <c r="LXV83" s="168"/>
      <c r="LXW83" s="169"/>
      <c r="LXX83" s="170"/>
      <c r="LXY83" s="167"/>
      <c r="LXZ83" s="43"/>
      <c r="LYA83" s="208"/>
      <c r="LYB83" s="157"/>
      <c r="LYC83" s="157"/>
      <c r="LYD83" s="161"/>
      <c r="LYE83" s="161"/>
      <c r="LYF83" s="168"/>
      <c r="LYG83" s="169"/>
      <c r="LYH83" s="170"/>
      <c r="LYI83" s="167"/>
      <c r="LYJ83" s="43"/>
      <c r="LYK83" s="208"/>
      <c r="LYL83" s="157"/>
      <c r="LYM83" s="157"/>
      <c r="LYN83" s="161"/>
      <c r="LYO83" s="161"/>
      <c r="LYP83" s="168"/>
      <c r="LYQ83" s="169"/>
      <c r="LYR83" s="170"/>
      <c r="LYS83" s="167"/>
      <c r="LYT83" s="43"/>
      <c r="LYU83" s="208"/>
      <c r="LYV83" s="157"/>
      <c r="LYW83" s="157"/>
      <c r="LYX83" s="161"/>
      <c r="LYY83" s="161"/>
      <c r="LYZ83" s="168"/>
      <c r="LZA83" s="169"/>
      <c r="LZB83" s="170"/>
      <c r="LZC83" s="167"/>
      <c r="LZD83" s="43"/>
      <c r="LZE83" s="208"/>
      <c r="LZF83" s="157"/>
      <c r="LZG83" s="157"/>
      <c r="LZH83" s="161"/>
      <c r="LZI83" s="161"/>
      <c r="LZJ83" s="168"/>
      <c r="LZK83" s="169"/>
      <c r="LZL83" s="170"/>
      <c r="LZM83" s="167"/>
      <c r="LZN83" s="43"/>
      <c r="LZO83" s="208"/>
      <c r="LZP83" s="157"/>
      <c r="LZQ83" s="157"/>
      <c r="LZR83" s="161"/>
      <c r="LZS83" s="161"/>
      <c r="LZT83" s="168"/>
      <c r="LZU83" s="169"/>
      <c r="LZV83" s="170"/>
      <c r="LZW83" s="167"/>
      <c r="LZX83" s="43"/>
      <c r="LZY83" s="208"/>
      <c r="LZZ83" s="157"/>
      <c r="MAA83" s="157"/>
      <c r="MAB83" s="161"/>
      <c r="MAC83" s="161"/>
      <c r="MAD83" s="168"/>
      <c r="MAE83" s="169"/>
      <c r="MAF83" s="170"/>
      <c r="MAG83" s="167"/>
      <c r="MAH83" s="43"/>
      <c r="MAI83" s="208"/>
      <c r="MAJ83" s="157"/>
      <c r="MAK83" s="157"/>
      <c r="MAL83" s="161"/>
      <c r="MAM83" s="161"/>
      <c r="MAN83" s="168"/>
      <c r="MAO83" s="169"/>
      <c r="MAP83" s="170"/>
      <c r="MAQ83" s="167"/>
      <c r="MAR83" s="43"/>
      <c r="MAS83" s="208"/>
      <c r="MAT83" s="157"/>
      <c r="MAU83" s="157"/>
      <c r="MAV83" s="161"/>
      <c r="MAW83" s="161"/>
      <c r="MAX83" s="168"/>
      <c r="MAY83" s="169"/>
      <c r="MAZ83" s="170"/>
      <c r="MBA83" s="167"/>
      <c r="MBB83" s="43"/>
      <c r="MBC83" s="208"/>
      <c r="MBD83" s="157"/>
      <c r="MBE83" s="157"/>
      <c r="MBF83" s="161"/>
      <c r="MBG83" s="161"/>
      <c r="MBH83" s="168"/>
      <c r="MBI83" s="169"/>
      <c r="MBJ83" s="170"/>
      <c r="MBK83" s="167"/>
      <c r="MBL83" s="43"/>
      <c r="MBM83" s="208"/>
      <c r="MBN83" s="157"/>
      <c r="MBO83" s="157"/>
      <c r="MBP83" s="161"/>
      <c r="MBQ83" s="161"/>
      <c r="MBR83" s="168"/>
      <c r="MBS83" s="169"/>
      <c r="MBT83" s="170"/>
      <c r="MBU83" s="167"/>
      <c r="MBV83" s="43"/>
      <c r="MBW83" s="208"/>
      <c r="MBX83" s="157"/>
      <c r="MBY83" s="157"/>
      <c r="MBZ83" s="161"/>
      <c r="MCA83" s="161"/>
      <c r="MCB83" s="168"/>
      <c r="MCC83" s="169"/>
      <c r="MCD83" s="170"/>
      <c r="MCE83" s="167"/>
      <c r="MCF83" s="43"/>
      <c r="MCG83" s="208"/>
      <c r="MCH83" s="157"/>
      <c r="MCI83" s="157"/>
      <c r="MCJ83" s="161"/>
      <c r="MCK83" s="161"/>
      <c r="MCL83" s="168"/>
      <c r="MCM83" s="169"/>
      <c r="MCN83" s="170"/>
      <c r="MCO83" s="167"/>
      <c r="MCP83" s="43"/>
      <c r="MCQ83" s="208"/>
      <c r="MCR83" s="157"/>
      <c r="MCS83" s="157"/>
      <c r="MCT83" s="161"/>
      <c r="MCU83" s="161"/>
      <c r="MCV83" s="168"/>
      <c r="MCW83" s="169"/>
      <c r="MCX83" s="170"/>
      <c r="MCY83" s="167"/>
      <c r="MCZ83" s="43"/>
      <c r="MDA83" s="208"/>
      <c r="MDB83" s="157"/>
      <c r="MDC83" s="157"/>
      <c r="MDD83" s="161"/>
      <c r="MDE83" s="161"/>
      <c r="MDF83" s="168"/>
      <c r="MDG83" s="169"/>
      <c r="MDH83" s="170"/>
      <c r="MDI83" s="167"/>
      <c r="MDJ83" s="43"/>
      <c r="MDK83" s="208"/>
      <c r="MDL83" s="157"/>
      <c r="MDM83" s="157"/>
      <c r="MDN83" s="161"/>
      <c r="MDO83" s="161"/>
      <c r="MDP83" s="168"/>
      <c r="MDQ83" s="169"/>
      <c r="MDR83" s="170"/>
      <c r="MDS83" s="167"/>
      <c r="MDT83" s="43"/>
      <c r="MDU83" s="208"/>
      <c r="MDV83" s="157"/>
      <c r="MDW83" s="157"/>
      <c r="MDX83" s="161"/>
      <c r="MDY83" s="161"/>
      <c r="MDZ83" s="168"/>
      <c r="MEA83" s="169"/>
      <c r="MEB83" s="170"/>
      <c r="MEC83" s="167"/>
      <c r="MED83" s="43"/>
      <c r="MEE83" s="208"/>
      <c r="MEF83" s="157"/>
      <c r="MEG83" s="157"/>
      <c r="MEH83" s="161"/>
      <c r="MEI83" s="161"/>
      <c r="MEJ83" s="168"/>
      <c r="MEK83" s="169"/>
      <c r="MEL83" s="170"/>
      <c r="MEM83" s="167"/>
      <c r="MEN83" s="43"/>
      <c r="MEO83" s="208"/>
      <c r="MEP83" s="157"/>
      <c r="MEQ83" s="157"/>
      <c r="MER83" s="161"/>
      <c r="MES83" s="161"/>
      <c r="MET83" s="168"/>
      <c r="MEU83" s="169"/>
      <c r="MEV83" s="170"/>
      <c r="MEW83" s="167"/>
      <c r="MEX83" s="43"/>
      <c r="MEY83" s="208"/>
      <c r="MEZ83" s="157"/>
      <c r="MFA83" s="157"/>
      <c r="MFB83" s="161"/>
      <c r="MFC83" s="161"/>
      <c r="MFD83" s="168"/>
      <c r="MFE83" s="169"/>
      <c r="MFF83" s="170"/>
      <c r="MFG83" s="167"/>
      <c r="MFH83" s="43"/>
      <c r="MFI83" s="208"/>
      <c r="MFJ83" s="157"/>
      <c r="MFK83" s="157"/>
      <c r="MFL83" s="161"/>
      <c r="MFM83" s="161"/>
      <c r="MFN83" s="168"/>
      <c r="MFO83" s="169"/>
      <c r="MFP83" s="170"/>
      <c r="MFQ83" s="167"/>
      <c r="MFR83" s="43"/>
      <c r="MFS83" s="208"/>
      <c r="MFT83" s="157"/>
      <c r="MFU83" s="157"/>
      <c r="MFV83" s="161"/>
      <c r="MFW83" s="161"/>
      <c r="MFX83" s="168"/>
      <c r="MFY83" s="169"/>
      <c r="MFZ83" s="170"/>
      <c r="MGA83" s="167"/>
      <c r="MGB83" s="43"/>
      <c r="MGC83" s="208"/>
      <c r="MGD83" s="157"/>
      <c r="MGE83" s="157"/>
      <c r="MGF83" s="161"/>
      <c r="MGG83" s="161"/>
      <c r="MGH83" s="168"/>
      <c r="MGI83" s="169"/>
      <c r="MGJ83" s="170"/>
      <c r="MGK83" s="167"/>
      <c r="MGL83" s="43"/>
      <c r="MGM83" s="208"/>
      <c r="MGN83" s="157"/>
      <c r="MGO83" s="157"/>
      <c r="MGP83" s="161"/>
      <c r="MGQ83" s="161"/>
      <c r="MGR83" s="168"/>
      <c r="MGS83" s="169"/>
      <c r="MGT83" s="170"/>
      <c r="MGU83" s="167"/>
      <c r="MGV83" s="43"/>
      <c r="MGW83" s="208"/>
      <c r="MGX83" s="157"/>
      <c r="MGY83" s="157"/>
      <c r="MGZ83" s="161"/>
      <c r="MHA83" s="161"/>
      <c r="MHB83" s="168"/>
      <c r="MHC83" s="169"/>
      <c r="MHD83" s="170"/>
      <c r="MHE83" s="167"/>
      <c r="MHF83" s="43"/>
      <c r="MHG83" s="208"/>
      <c r="MHH83" s="157"/>
      <c r="MHI83" s="157"/>
      <c r="MHJ83" s="161"/>
      <c r="MHK83" s="161"/>
      <c r="MHL83" s="168"/>
      <c r="MHM83" s="169"/>
      <c r="MHN83" s="170"/>
      <c r="MHO83" s="167"/>
      <c r="MHP83" s="43"/>
      <c r="MHQ83" s="208"/>
      <c r="MHR83" s="157"/>
      <c r="MHS83" s="157"/>
      <c r="MHT83" s="161"/>
      <c r="MHU83" s="161"/>
      <c r="MHV83" s="168"/>
      <c r="MHW83" s="169"/>
      <c r="MHX83" s="170"/>
      <c r="MHY83" s="167"/>
      <c r="MHZ83" s="43"/>
      <c r="MIA83" s="208"/>
      <c r="MIB83" s="157"/>
      <c r="MIC83" s="157"/>
      <c r="MID83" s="161"/>
      <c r="MIE83" s="161"/>
      <c r="MIF83" s="168"/>
      <c r="MIG83" s="169"/>
      <c r="MIH83" s="170"/>
      <c r="MII83" s="167"/>
      <c r="MIJ83" s="43"/>
      <c r="MIK83" s="208"/>
      <c r="MIL83" s="157"/>
      <c r="MIM83" s="157"/>
      <c r="MIN83" s="161"/>
      <c r="MIO83" s="161"/>
      <c r="MIP83" s="168"/>
      <c r="MIQ83" s="169"/>
      <c r="MIR83" s="170"/>
      <c r="MIS83" s="167"/>
      <c r="MIT83" s="43"/>
      <c r="MIU83" s="208"/>
      <c r="MIV83" s="157"/>
      <c r="MIW83" s="157"/>
      <c r="MIX83" s="161"/>
      <c r="MIY83" s="161"/>
      <c r="MIZ83" s="168"/>
      <c r="MJA83" s="169"/>
      <c r="MJB83" s="170"/>
      <c r="MJC83" s="167"/>
      <c r="MJD83" s="43"/>
      <c r="MJE83" s="208"/>
      <c r="MJF83" s="157"/>
      <c r="MJG83" s="157"/>
      <c r="MJH83" s="161"/>
      <c r="MJI83" s="161"/>
      <c r="MJJ83" s="168"/>
      <c r="MJK83" s="169"/>
      <c r="MJL83" s="170"/>
      <c r="MJM83" s="167"/>
      <c r="MJN83" s="43"/>
      <c r="MJO83" s="208"/>
      <c r="MJP83" s="157"/>
      <c r="MJQ83" s="157"/>
      <c r="MJR83" s="161"/>
      <c r="MJS83" s="161"/>
      <c r="MJT83" s="168"/>
      <c r="MJU83" s="169"/>
      <c r="MJV83" s="170"/>
      <c r="MJW83" s="167"/>
      <c r="MJX83" s="43"/>
      <c r="MJY83" s="208"/>
      <c r="MJZ83" s="157"/>
      <c r="MKA83" s="157"/>
      <c r="MKB83" s="161"/>
      <c r="MKC83" s="161"/>
      <c r="MKD83" s="168"/>
      <c r="MKE83" s="169"/>
      <c r="MKF83" s="170"/>
      <c r="MKG83" s="167"/>
      <c r="MKH83" s="43"/>
      <c r="MKI83" s="208"/>
      <c r="MKJ83" s="157"/>
      <c r="MKK83" s="157"/>
      <c r="MKL83" s="161"/>
      <c r="MKM83" s="161"/>
      <c r="MKN83" s="168"/>
      <c r="MKO83" s="169"/>
      <c r="MKP83" s="170"/>
      <c r="MKQ83" s="167"/>
      <c r="MKR83" s="43"/>
      <c r="MKS83" s="208"/>
      <c r="MKT83" s="157"/>
      <c r="MKU83" s="157"/>
      <c r="MKV83" s="161"/>
      <c r="MKW83" s="161"/>
      <c r="MKX83" s="168"/>
      <c r="MKY83" s="169"/>
      <c r="MKZ83" s="170"/>
      <c r="MLA83" s="167"/>
      <c r="MLB83" s="43"/>
      <c r="MLC83" s="208"/>
      <c r="MLD83" s="157"/>
      <c r="MLE83" s="157"/>
      <c r="MLF83" s="161"/>
      <c r="MLG83" s="161"/>
      <c r="MLH83" s="168"/>
      <c r="MLI83" s="169"/>
      <c r="MLJ83" s="170"/>
      <c r="MLK83" s="167"/>
      <c r="MLL83" s="43"/>
      <c r="MLM83" s="208"/>
      <c r="MLN83" s="157"/>
      <c r="MLO83" s="157"/>
      <c r="MLP83" s="161"/>
      <c r="MLQ83" s="161"/>
      <c r="MLR83" s="168"/>
      <c r="MLS83" s="169"/>
      <c r="MLT83" s="170"/>
      <c r="MLU83" s="167"/>
      <c r="MLV83" s="43"/>
      <c r="MLW83" s="208"/>
      <c r="MLX83" s="157"/>
      <c r="MLY83" s="157"/>
      <c r="MLZ83" s="161"/>
      <c r="MMA83" s="161"/>
      <c r="MMB83" s="168"/>
      <c r="MMC83" s="169"/>
      <c r="MMD83" s="170"/>
      <c r="MME83" s="167"/>
      <c r="MMF83" s="43"/>
      <c r="MMG83" s="208"/>
      <c r="MMH83" s="157"/>
      <c r="MMI83" s="157"/>
      <c r="MMJ83" s="161"/>
      <c r="MMK83" s="161"/>
      <c r="MML83" s="168"/>
      <c r="MMM83" s="169"/>
      <c r="MMN83" s="170"/>
      <c r="MMO83" s="167"/>
      <c r="MMP83" s="43"/>
      <c r="MMQ83" s="208"/>
      <c r="MMR83" s="157"/>
      <c r="MMS83" s="157"/>
      <c r="MMT83" s="161"/>
      <c r="MMU83" s="161"/>
      <c r="MMV83" s="168"/>
      <c r="MMW83" s="169"/>
      <c r="MMX83" s="170"/>
      <c r="MMY83" s="167"/>
      <c r="MMZ83" s="43"/>
      <c r="MNA83" s="208"/>
      <c r="MNB83" s="157"/>
      <c r="MNC83" s="157"/>
      <c r="MND83" s="161"/>
      <c r="MNE83" s="161"/>
      <c r="MNF83" s="168"/>
      <c r="MNG83" s="169"/>
      <c r="MNH83" s="170"/>
      <c r="MNI83" s="167"/>
      <c r="MNJ83" s="43"/>
      <c r="MNK83" s="208"/>
      <c r="MNL83" s="157"/>
      <c r="MNM83" s="157"/>
      <c r="MNN83" s="161"/>
      <c r="MNO83" s="161"/>
      <c r="MNP83" s="168"/>
      <c r="MNQ83" s="169"/>
      <c r="MNR83" s="170"/>
      <c r="MNS83" s="167"/>
      <c r="MNT83" s="43"/>
      <c r="MNU83" s="208"/>
      <c r="MNV83" s="157"/>
      <c r="MNW83" s="157"/>
      <c r="MNX83" s="161"/>
      <c r="MNY83" s="161"/>
      <c r="MNZ83" s="168"/>
      <c r="MOA83" s="169"/>
      <c r="MOB83" s="170"/>
      <c r="MOC83" s="167"/>
      <c r="MOD83" s="43"/>
      <c r="MOE83" s="208"/>
      <c r="MOF83" s="157"/>
      <c r="MOG83" s="157"/>
      <c r="MOH83" s="161"/>
      <c r="MOI83" s="161"/>
      <c r="MOJ83" s="168"/>
      <c r="MOK83" s="169"/>
      <c r="MOL83" s="170"/>
      <c r="MOM83" s="167"/>
      <c r="MON83" s="43"/>
      <c r="MOO83" s="208"/>
      <c r="MOP83" s="157"/>
      <c r="MOQ83" s="157"/>
      <c r="MOR83" s="161"/>
      <c r="MOS83" s="161"/>
      <c r="MOT83" s="168"/>
      <c r="MOU83" s="169"/>
      <c r="MOV83" s="170"/>
      <c r="MOW83" s="167"/>
      <c r="MOX83" s="43"/>
      <c r="MOY83" s="208"/>
      <c r="MOZ83" s="157"/>
      <c r="MPA83" s="157"/>
      <c r="MPB83" s="161"/>
      <c r="MPC83" s="161"/>
      <c r="MPD83" s="168"/>
      <c r="MPE83" s="169"/>
      <c r="MPF83" s="170"/>
      <c r="MPG83" s="167"/>
      <c r="MPH83" s="43"/>
      <c r="MPI83" s="208"/>
      <c r="MPJ83" s="157"/>
      <c r="MPK83" s="157"/>
      <c r="MPL83" s="161"/>
      <c r="MPM83" s="161"/>
      <c r="MPN83" s="168"/>
      <c r="MPO83" s="169"/>
      <c r="MPP83" s="170"/>
      <c r="MPQ83" s="167"/>
      <c r="MPR83" s="43"/>
      <c r="MPS83" s="208"/>
      <c r="MPT83" s="157"/>
      <c r="MPU83" s="157"/>
      <c r="MPV83" s="161"/>
      <c r="MPW83" s="161"/>
      <c r="MPX83" s="168"/>
      <c r="MPY83" s="169"/>
      <c r="MPZ83" s="170"/>
      <c r="MQA83" s="167"/>
      <c r="MQB83" s="43"/>
      <c r="MQC83" s="208"/>
      <c r="MQD83" s="157"/>
      <c r="MQE83" s="157"/>
      <c r="MQF83" s="161"/>
      <c r="MQG83" s="161"/>
      <c r="MQH83" s="168"/>
      <c r="MQI83" s="169"/>
      <c r="MQJ83" s="170"/>
      <c r="MQK83" s="167"/>
      <c r="MQL83" s="43"/>
      <c r="MQM83" s="208"/>
      <c r="MQN83" s="157"/>
      <c r="MQO83" s="157"/>
      <c r="MQP83" s="161"/>
      <c r="MQQ83" s="161"/>
      <c r="MQR83" s="168"/>
      <c r="MQS83" s="169"/>
      <c r="MQT83" s="170"/>
      <c r="MQU83" s="167"/>
      <c r="MQV83" s="43"/>
      <c r="MQW83" s="208"/>
      <c r="MQX83" s="157"/>
      <c r="MQY83" s="157"/>
      <c r="MQZ83" s="161"/>
      <c r="MRA83" s="161"/>
      <c r="MRB83" s="168"/>
      <c r="MRC83" s="169"/>
      <c r="MRD83" s="170"/>
      <c r="MRE83" s="167"/>
      <c r="MRF83" s="43"/>
      <c r="MRG83" s="208"/>
      <c r="MRH83" s="157"/>
      <c r="MRI83" s="157"/>
      <c r="MRJ83" s="161"/>
      <c r="MRK83" s="161"/>
      <c r="MRL83" s="168"/>
      <c r="MRM83" s="169"/>
      <c r="MRN83" s="170"/>
      <c r="MRO83" s="167"/>
      <c r="MRP83" s="43"/>
      <c r="MRQ83" s="208"/>
      <c r="MRR83" s="157"/>
      <c r="MRS83" s="157"/>
      <c r="MRT83" s="161"/>
      <c r="MRU83" s="161"/>
      <c r="MRV83" s="168"/>
      <c r="MRW83" s="169"/>
      <c r="MRX83" s="170"/>
      <c r="MRY83" s="167"/>
      <c r="MRZ83" s="43"/>
      <c r="MSA83" s="208"/>
      <c r="MSB83" s="157"/>
      <c r="MSC83" s="157"/>
      <c r="MSD83" s="161"/>
      <c r="MSE83" s="161"/>
      <c r="MSF83" s="168"/>
      <c r="MSG83" s="169"/>
      <c r="MSH83" s="170"/>
      <c r="MSI83" s="167"/>
      <c r="MSJ83" s="43"/>
      <c r="MSK83" s="208"/>
      <c r="MSL83" s="157"/>
      <c r="MSM83" s="157"/>
      <c r="MSN83" s="161"/>
      <c r="MSO83" s="161"/>
      <c r="MSP83" s="168"/>
      <c r="MSQ83" s="169"/>
      <c r="MSR83" s="170"/>
      <c r="MSS83" s="167"/>
      <c r="MST83" s="43"/>
      <c r="MSU83" s="208"/>
      <c r="MSV83" s="157"/>
      <c r="MSW83" s="157"/>
      <c r="MSX83" s="161"/>
      <c r="MSY83" s="161"/>
      <c r="MSZ83" s="168"/>
      <c r="MTA83" s="169"/>
      <c r="MTB83" s="170"/>
      <c r="MTC83" s="167"/>
      <c r="MTD83" s="43"/>
      <c r="MTE83" s="208"/>
      <c r="MTF83" s="157"/>
      <c r="MTG83" s="157"/>
      <c r="MTH83" s="161"/>
      <c r="MTI83" s="161"/>
      <c r="MTJ83" s="168"/>
      <c r="MTK83" s="169"/>
      <c r="MTL83" s="170"/>
      <c r="MTM83" s="167"/>
      <c r="MTN83" s="43"/>
      <c r="MTO83" s="208"/>
      <c r="MTP83" s="157"/>
      <c r="MTQ83" s="157"/>
      <c r="MTR83" s="161"/>
      <c r="MTS83" s="161"/>
      <c r="MTT83" s="168"/>
      <c r="MTU83" s="169"/>
      <c r="MTV83" s="170"/>
      <c r="MTW83" s="167"/>
      <c r="MTX83" s="43"/>
      <c r="MTY83" s="208"/>
      <c r="MTZ83" s="157"/>
      <c r="MUA83" s="157"/>
      <c r="MUB83" s="161"/>
      <c r="MUC83" s="161"/>
      <c r="MUD83" s="168"/>
      <c r="MUE83" s="169"/>
      <c r="MUF83" s="170"/>
      <c r="MUG83" s="167"/>
      <c r="MUH83" s="43"/>
      <c r="MUI83" s="208"/>
      <c r="MUJ83" s="157"/>
      <c r="MUK83" s="157"/>
      <c r="MUL83" s="161"/>
      <c r="MUM83" s="161"/>
      <c r="MUN83" s="168"/>
      <c r="MUO83" s="169"/>
      <c r="MUP83" s="170"/>
      <c r="MUQ83" s="167"/>
      <c r="MUR83" s="43"/>
      <c r="MUS83" s="208"/>
      <c r="MUT83" s="157"/>
      <c r="MUU83" s="157"/>
      <c r="MUV83" s="161"/>
      <c r="MUW83" s="161"/>
      <c r="MUX83" s="168"/>
      <c r="MUY83" s="169"/>
      <c r="MUZ83" s="170"/>
      <c r="MVA83" s="167"/>
      <c r="MVB83" s="43"/>
      <c r="MVC83" s="208"/>
      <c r="MVD83" s="157"/>
      <c r="MVE83" s="157"/>
      <c r="MVF83" s="161"/>
      <c r="MVG83" s="161"/>
      <c r="MVH83" s="168"/>
      <c r="MVI83" s="169"/>
      <c r="MVJ83" s="170"/>
      <c r="MVK83" s="167"/>
      <c r="MVL83" s="43"/>
      <c r="MVM83" s="208"/>
      <c r="MVN83" s="157"/>
      <c r="MVO83" s="157"/>
      <c r="MVP83" s="161"/>
      <c r="MVQ83" s="161"/>
      <c r="MVR83" s="168"/>
      <c r="MVS83" s="169"/>
      <c r="MVT83" s="170"/>
      <c r="MVU83" s="167"/>
      <c r="MVV83" s="43"/>
      <c r="MVW83" s="208"/>
      <c r="MVX83" s="157"/>
      <c r="MVY83" s="157"/>
      <c r="MVZ83" s="161"/>
      <c r="MWA83" s="161"/>
      <c r="MWB83" s="168"/>
      <c r="MWC83" s="169"/>
      <c r="MWD83" s="170"/>
      <c r="MWE83" s="167"/>
      <c r="MWF83" s="43"/>
      <c r="MWG83" s="208"/>
      <c r="MWH83" s="157"/>
      <c r="MWI83" s="157"/>
      <c r="MWJ83" s="161"/>
      <c r="MWK83" s="161"/>
      <c r="MWL83" s="168"/>
      <c r="MWM83" s="169"/>
      <c r="MWN83" s="170"/>
      <c r="MWO83" s="167"/>
      <c r="MWP83" s="43"/>
      <c r="MWQ83" s="208"/>
      <c r="MWR83" s="157"/>
      <c r="MWS83" s="157"/>
      <c r="MWT83" s="161"/>
      <c r="MWU83" s="161"/>
      <c r="MWV83" s="168"/>
      <c r="MWW83" s="169"/>
      <c r="MWX83" s="170"/>
      <c r="MWY83" s="167"/>
      <c r="MWZ83" s="43"/>
      <c r="MXA83" s="208"/>
      <c r="MXB83" s="157"/>
      <c r="MXC83" s="157"/>
      <c r="MXD83" s="161"/>
      <c r="MXE83" s="161"/>
      <c r="MXF83" s="168"/>
      <c r="MXG83" s="169"/>
      <c r="MXH83" s="170"/>
      <c r="MXI83" s="167"/>
      <c r="MXJ83" s="43"/>
      <c r="MXK83" s="208"/>
      <c r="MXL83" s="157"/>
      <c r="MXM83" s="157"/>
      <c r="MXN83" s="161"/>
      <c r="MXO83" s="161"/>
      <c r="MXP83" s="168"/>
      <c r="MXQ83" s="169"/>
      <c r="MXR83" s="170"/>
      <c r="MXS83" s="167"/>
      <c r="MXT83" s="43"/>
      <c r="MXU83" s="208"/>
      <c r="MXV83" s="157"/>
      <c r="MXW83" s="157"/>
      <c r="MXX83" s="161"/>
      <c r="MXY83" s="161"/>
      <c r="MXZ83" s="168"/>
      <c r="MYA83" s="169"/>
      <c r="MYB83" s="170"/>
      <c r="MYC83" s="167"/>
      <c r="MYD83" s="43"/>
      <c r="MYE83" s="208"/>
      <c r="MYF83" s="157"/>
      <c r="MYG83" s="157"/>
      <c r="MYH83" s="161"/>
      <c r="MYI83" s="161"/>
      <c r="MYJ83" s="168"/>
      <c r="MYK83" s="169"/>
      <c r="MYL83" s="170"/>
      <c r="MYM83" s="167"/>
      <c r="MYN83" s="43"/>
      <c r="MYO83" s="208"/>
      <c r="MYP83" s="157"/>
      <c r="MYQ83" s="157"/>
      <c r="MYR83" s="161"/>
      <c r="MYS83" s="161"/>
      <c r="MYT83" s="168"/>
      <c r="MYU83" s="169"/>
      <c r="MYV83" s="170"/>
      <c r="MYW83" s="167"/>
      <c r="MYX83" s="43"/>
      <c r="MYY83" s="208"/>
      <c r="MYZ83" s="157"/>
      <c r="MZA83" s="157"/>
      <c r="MZB83" s="161"/>
      <c r="MZC83" s="161"/>
      <c r="MZD83" s="168"/>
      <c r="MZE83" s="169"/>
      <c r="MZF83" s="170"/>
      <c r="MZG83" s="167"/>
      <c r="MZH83" s="43"/>
      <c r="MZI83" s="208"/>
      <c r="MZJ83" s="157"/>
      <c r="MZK83" s="157"/>
      <c r="MZL83" s="161"/>
      <c r="MZM83" s="161"/>
      <c r="MZN83" s="168"/>
      <c r="MZO83" s="169"/>
      <c r="MZP83" s="170"/>
      <c r="MZQ83" s="167"/>
      <c r="MZR83" s="43"/>
      <c r="MZS83" s="208"/>
      <c r="MZT83" s="157"/>
      <c r="MZU83" s="157"/>
      <c r="MZV83" s="161"/>
      <c r="MZW83" s="161"/>
      <c r="MZX83" s="168"/>
      <c r="MZY83" s="169"/>
      <c r="MZZ83" s="170"/>
      <c r="NAA83" s="167"/>
      <c r="NAB83" s="43"/>
      <c r="NAC83" s="208"/>
      <c r="NAD83" s="157"/>
      <c r="NAE83" s="157"/>
      <c r="NAF83" s="161"/>
      <c r="NAG83" s="161"/>
      <c r="NAH83" s="168"/>
      <c r="NAI83" s="169"/>
      <c r="NAJ83" s="170"/>
      <c r="NAK83" s="167"/>
      <c r="NAL83" s="43"/>
      <c r="NAM83" s="208"/>
      <c r="NAN83" s="157"/>
      <c r="NAO83" s="157"/>
      <c r="NAP83" s="161"/>
      <c r="NAQ83" s="161"/>
      <c r="NAR83" s="168"/>
      <c r="NAS83" s="169"/>
      <c r="NAT83" s="170"/>
      <c r="NAU83" s="167"/>
      <c r="NAV83" s="43"/>
      <c r="NAW83" s="208"/>
      <c r="NAX83" s="157"/>
      <c r="NAY83" s="157"/>
      <c r="NAZ83" s="161"/>
      <c r="NBA83" s="161"/>
      <c r="NBB83" s="168"/>
      <c r="NBC83" s="169"/>
      <c r="NBD83" s="170"/>
      <c r="NBE83" s="167"/>
      <c r="NBF83" s="43"/>
      <c r="NBG83" s="208"/>
      <c r="NBH83" s="157"/>
      <c r="NBI83" s="157"/>
      <c r="NBJ83" s="161"/>
      <c r="NBK83" s="161"/>
      <c r="NBL83" s="168"/>
      <c r="NBM83" s="169"/>
      <c r="NBN83" s="170"/>
      <c r="NBO83" s="167"/>
      <c r="NBP83" s="43"/>
      <c r="NBQ83" s="208"/>
      <c r="NBR83" s="157"/>
      <c r="NBS83" s="157"/>
      <c r="NBT83" s="161"/>
      <c r="NBU83" s="161"/>
      <c r="NBV83" s="168"/>
      <c r="NBW83" s="169"/>
      <c r="NBX83" s="170"/>
      <c r="NBY83" s="167"/>
      <c r="NBZ83" s="43"/>
      <c r="NCA83" s="208"/>
      <c r="NCB83" s="157"/>
      <c r="NCC83" s="157"/>
      <c r="NCD83" s="161"/>
      <c r="NCE83" s="161"/>
      <c r="NCF83" s="168"/>
      <c r="NCG83" s="169"/>
      <c r="NCH83" s="170"/>
      <c r="NCI83" s="167"/>
      <c r="NCJ83" s="43"/>
      <c r="NCK83" s="208"/>
      <c r="NCL83" s="157"/>
      <c r="NCM83" s="157"/>
      <c r="NCN83" s="161"/>
      <c r="NCO83" s="161"/>
      <c r="NCP83" s="168"/>
      <c r="NCQ83" s="169"/>
      <c r="NCR83" s="170"/>
      <c r="NCS83" s="167"/>
      <c r="NCT83" s="43"/>
      <c r="NCU83" s="208"/>
      <c r="NCV83" s="157"/>
      <c r="NCW83" s="157"/>
      <c r="NCX83" s="161"/>
      <c r="NCY83" s="161"/>
      <c r="NCZ83" s="168"/>
      <c r="NDA83" s="169"/>
      <c r="NDB83" s="170"/>
      <c r="NDC83" s="167"/>
      <c r="NDD83" s="43"/>
      <c r="NDE83" s="208"/>
      <c r="NDF83" s="157"/>
      <c r="NDG83" s="157"/>
      <c r="NDH83" s="161"/>
      <c r="NDI83" s="161"/>
      <c r="NDJ83" s="168"/>
      <c r="NDK83" s="169"/>
      <c r="NDL83" s="170"/>
      <c r="NDM83" s="167"/>
      <c r="NDN83" s="43"/>
      <c r="NDO83" s="208"/>
      <c r="NDP83" s="157"/>
      <c r="NDQ83" s="157"/>
      <c r="NDR83" s="161"/>
      <c r="NDS83" s="161"/>
      <c r="NDT83" s="168"/>
      <c r="NDU83" s="169"/>
      <c r="NDV83" s="170"/>
      <c r="NDW83" s="167"/>
      <c r="NDX83" s="43"/>
      <c r="NDY83" s="208"/>
      <c r="NDZ83" s="157"/>
      <c r="NEA83" s="157"/>
      <c r="NEB83" s="161"/>
      <c r="NEC83" s="161"/>
      <c r="NED83" s="168"/>
      <c r="NEE83" s="169"/>
      <c r="NEF83" s="170"/>
      <c r="NEG83" s="167"/>
      <c r="NEH83" s="43"/>
      <c r="NEI83" s="208"/>
      <c r="NEJ83" s="157"/>
      <c r="NEK83" s="157"/>
      <c r="NEL83" s="161"/>
      <c r="NEM83" s="161"/>
      <c r="NEN83" s="168"/>
      <c r="NEO83" s="169"/>
      <c r="NEP83" s="170"/>
      <c r="NEQ83" s="167"/>
      <c r="NER83" s="43"/>
      <c r="NES83" s="208"/>
      <c r="NET83" s="157"/>
      <c r="NEU83" s="157"/>
      <c r="NEV83" s="161"/>
      <c r="NEW83" s="161"/>
      <c r="NEX83" s="168"/>
      <c r="NEY83" s="169"/>
      <c r="NEZ83" s="170"/>
      <c r="NFA83" s="167"/>
      <c r="NFB83" s="43"/>
      <c r="NFC83" s="208"/>
      <c r="NFD83" s="157"/>
      <c r="NFE83" s="157"/>
      <c r="NFF83" s="161"/>
      <c r="NFG83" s="161"/>
      <c r="NFH83" s="168"/>
      <c r="NFI83" s="169"/>
      <c r="NFJ83" s="170"/>
      <c r="NFK83" s="167"/>
      <c r="NFL83" s="43"/>
      <c r="NFM83" s="208"/>
      <c r="NFN83" s="157"/>
      <c r="NFO83" s="157"/>
      <c r="NFP83" s="161"/>
      <c r="NFQ83" s="161"/>
      <c r="NFR83" s="168"/>
      <c r="NFS83" s="169"/>
      <c r="NFT83" s="170"/>
      <c r="NFU83" s="167"/>
      <c r="NFV83" s="43"/>
      <c r="NFW83" s="208"/>
      <c r="NFX83" s="157"/>
      <c r="NFY83" s="157"/>
      <c r="NFZ83" s="161"/>
      <c r="NGA83" s="161"/>
      <c r="NGB83" s="168"/>
      <c r="NGC83" s="169"/>
      <c r="NGD83" s="170"/>
      <c r="NGE83" s="167"/>
      <c r="NGF83" s="43"/>
      <c r="NGG83" s="208"/>
      <c r="NGH83" s="157"/>
      <c r="NGI83" s="157"/>
      <c r="NGJ83" s="161"/>
      <c r="NGK83" s="161"/>
      <c r="NGL83" s="168"/>
      <c r="NGM83" s="169"/>
      <c r="NGN83" s="170"/>
      <c r="NGO83" s="167"/>
      <c r="NGP83" s="43"/>
      <c r="NGQ83" s="208"/>
      <c r="NGR83" s="157"/>
      <c r="NGS83" s="157"/>
      <c r="NGT83" s="161"/>
      <c r="NGU83" s="161"/>
      <c r="NGV83" s="168"/>
      <c r="NGW83" s="169"/>
      <c r="NGX83" s="170"/>
      <c r="NGY83" s="167"/>
      <c r="NGZ83" s="43"/>
      <c r="NHA83" s="208"/>
      <c r="NHB83" s="157"/>
      <c r="NHC83" s="157"/>
      <c r="NHD83" s="161"/>
      <c r="NHE83" s="161"/>
      <c r="NHF83" s="168"/>
      <c r="NHG83" s="169"/>
      <c r="NHH83" s="170"/>
      <c r="NHI83" s="167"/>
      <c r="NHJ83" s="43"/>
      <c r="NHK83" s="208"/>
      <c r="NHL83" s="157"/>
      <c r="NHM83" s="157"/>
      <c r="NHN83" s="161"/>
      <c r="NHO83" s="161"/>
      <c r="NHP83" s="168"/>
      <c r="NHQ83" s="169"/>
      <c r="NHR83" s="170"/>
      <c r="NHS83" s="167"/>
      <c r="NHT83" s="43"/>
      <c r="NHU83" s="208"/>
      <c r="NHV83" s="157"/>
      <c r="NHW83" s="157"/>
      <c r="NHX83" s="161"/>
      <c r="NHY83" s="161"/>
      <c r="NHZ83" s="168"/>
      <c r="NIA83" s="169"/>
      <c r="NIB83" s="170"/>
      <c r="NIC83" s="167"/>
      <c r="NID83" s="43"/>
      <c r="NIE83" s="208"/>
      <c r="NIF83" s="157"/>
      <c r="NIG83" s="157"/>
      <c r="NIH83" s="161"/>
      <c r="NII83" s="161"/>
      <c r="NIJ83" s="168"/>
      <c r="NIK83" s="169"/>
      <c r="NIL83" s="170"/>
      <c r="NIM83" s="167"/>
      <c r="NIN83" s="43"/>
      <c r="NIO83" s="208"/>
      <c r="NIP83" s="157"/>
      <c r="NIQ83" s="157"/>
      <c r="NIR83" s="161"/>
      <c r="NIS83" s="161"/>
      <c r="NIT83" s="168"/>
      <c r="NIU83" s="169"/>
      <c r="NIV83" s="170"/>
      <c r="NIW83" s="167"/>
      <c r="NIX83" s="43"/>
      <c r="NIY83" s="208"/>
      <c r="NIZ83" s="157"/>
      <c r="NJA83" s="157"/>
      <c r="NJB83" s="161"/>
      <c r="NJC83" s="161"/>
      <c r="NJD83" s="168"/>
      <c r="NJE83" s="169"/>
      <c r="NJF83" s="170"/>
      <c r="NJG83" s="167"/>
      <c r="NJH83" s="43"/>
      <c r="NJI83" s="208"/>
      <c r="NJJ83" s="157"/>
      <c r="NJK83" s="157"/>
      <c r="NJL83" s="161"/>
      <c r="NJM83" s="161"/>
      <c r="NJN83" s="168"/>
      <c r="NJO83" s="169"/>
      <c r="NJP83" s="170"/>
      <c r="NJQ83" s="167"/>
      <c r="NJR83" s="43"/>
      <c r="NJS83" s="208"/>
      <c r="NJT83" s="157"/>
      <c r="NJU83" s="157"/>
      <c r="NJV83" s="161"/>
      <c r="NJW83" s="161"/>
      <c r="NJX83" s="168"/>
      <c r="NJY83" s="169"/>
      <c r="NJZ83" s="170"/>
      <c r="NKA83" s="167"/>
      <c r="NKB83" s="43"/>
      <c r="NKC83" s="208"/>
      <c r="NKD83" s="157"/>
      <c r="NKE83" s="157"/>
      <c r="NKF83" s="161"/>
      <c r="NKG83" s="161"/>
      <c r="NKH83" s="168"/>
      <c r="NKI83" s="169"/>
      <c r="NKJ83" s="170"/>
      <c r="NKK83" s="167"/>
      <c r="NKL83" s="43"/>
      <c r="NKM83" s="208"/>
      <c r="NKN83" s="157"/>
      <c r="NKO83" s="157"/>
      <c r="NKP83" s="161"/>
      <c r="NKQ83" s="161"/>
      <c r="NKR83" s="168"/>
      <c r="NKS83" s="169"/>
      <c r="NKT83" s="170"/>
      <c r="NKU83" s="167"/>
      <c r="NKV83" s="43"/>
      <c r="NKW83" s="208"/>
      <c r="NKX83" s="157"/>
      <c r="NKY83" s="157"/>
      <c r="NKZ83" s="161"/>
      <c r="NLA83" s="161"/>
      <c r="NLB83" s="168"/>
      <c r="NLC83" s="169"/>
      <c r="NLD83" s="170"/>
      <c r="NLE83" s="167"/>
      <c r="NLF83" s="43"/>
      <c r="NLG83" s="208"/>
      <c r="NLH83" s="157"/>
      <c r="NLI83" s="157"/>
      <c r="NLJ83" s="161"/>
      <c r="NLK83" s="161"/>
      <c r="NLL83" s="168"/>
      <c r="NLM83" s="169"/>
      <c r="NLN83" s="170"/>
      <c r="NLO83" s="167"/>
      <c r="NLP83" s="43"/>
      <c r="NLQ83" s="208"/>
      <c r="NLR83" s="157"/>
      <c r="NLS83" s="157"/>
      <c r="NLT83" s="161"/>
      <c r="NLU83" s="161"/>
      <c r="NLV83" s="168"/>
      <c r="NLW83" s="169"/>
      <c r="NLX83" s="170"/>
      <c r="NLY83" s="167"/>
      <c r="NLZ83" s="43"/>
      <c r="NMA83" s="208"/>
      <c r="NMB83" s="157"/>
      <c r="NMC83" s="157"/>
      <c r="NMD83" s="161"/>
      <c r="NME83" s="161"/>
      <c r="NMF83" s="168"/>
      <c r="NMG83" s="169"/>
      <c r="NMH83" s="170"/>
      <c r="NMI83" s="167"/>
      <c r="NMJ83" s="43"/>
      <c r="NMK83" s="208"/>
      <c r="NML83" s="157"/>
      <c r="NMM83" s="157"/>
      <c r="NMN83" s="161"/>
      <c r="NMO83" s="161"/>
      <c r="NMP83" s="168"/>
      <c r="NMQ83" s="169"/>
      <c r="NMR83" s="170"/>
      <c r="NMS83" s="167"/>
      <c r="NMT83" s="43"/>
      <c r="NMU83" s="208"/>
      <c r="NMV83" s="157"/>
      <c r="NMW83" s="157"/>
      <c r="NMX83" s="161"/>
      <c r="NMY83" s="161"/>
      <c r="NMZ83" s="168"/>
      <c r="NNA83" s="169"/>
      <c r="NNB83" s="170"/>
      <c r="NNC83" s="167"/>
      <c r="NND83" s="43"/>
      <c r="NNE83" s="208"/>
      <c r="NNF83" s="157"/>
      <c r="NNG83" s="157"/>
      <c r="NNH83" s="161"/>
      <c r="NNI83" s="161"/>
      <c r="NNJ83" s="168"/>
      <c r="NNK83" s="169"/>
      <c r="NNL83" s="170"/>
      <c r="NNM83" s="167"/>
      <c r="NNN83" s="43"/>
      <c r="NNO83" s="208"/>
      <c r="NNP83" s="157"/>
      <c r="NNQ83" s="157"/>
      <c r="NNR83" s="161"/>
      <c r="NNS83" s="161"/>
      <c r="NNT83" s="168"/>
      <c r="NNU83" s="169"/>
      <c r="NNV83" s="170"/>
      <c r="NNW83" s="167"/>
      <c r="NNX83" s="43"/>
      <c r="NNY83" s="208"/>
      <c r="NNZ83" s="157"/>
      <c r="NOA83" s="157"/>
      <c r="NOB83" s="161"/>
      <c r="NOC83" s="161"/>
      <c r="NOD83" s="168"/>
      <c r="NOE83" s="169"/>
      <c r="NOF83" s="170"/>
      <c r="NOG83" s="167"/>
      <c r="NOH83" s="43"/>
      <c r="NOI83" s="208"/>
      <c r="NOJ83" s="157"/>
      <c r="NOK83" s="157"/>
      <c r="NOL83" s="161"/>
      <c r="NOM83" s="161"/>
      <c r="NON83" s="168"/>
      <c r="NOO83" s="169"/>
      <c r="NOP83" s="170"/>
      <c r="NOQ83" s="167"/>
      <c r="NOR83" s="43"/>
      <c r="NOS83" s="208"/>
      <c r="NOT83" s="157"/>
      <c r="NOU83" s="157"/>
      <c r="NOV83" s="161"/>
      <c r="NOW83" s="161"/>
      <c r="NOX83" s="168"/>
      <c r="NOY83" s="169"/>
      <c r="NOZ83" s="170"/>
      <c r="NPA83" s="167"/>
      <c r="NPB83" s="43"/>
      <c r="NPC83" s="208"/>
      <c r="NPD83" s="157"/>
      <c r="NPE83" s="157"/>
      <c r="NPF83" s="161"/>
      <c r="NPG83" s="161"/>
      <c r="NPH83" s="168"/>
      <c r="NPI83" s="169"/>
      <c r="NPJ83" s="170"/>
      <c r="NPK83" s="167"/>
      <c r="NPL83" s="43"/>
      <c r="NPM83" s="208"/>
      <c r="NPN83" s="157"/>
      <c r="NPO83" s="157"/>
      <c r="NPP83" s="161"/>
      <c r="NPQ83" s="161"/>
      <c r="NPR83" s="168"/>
      <c r="NPS83" s="169"/>
      <c r="NPT83" s="170"/>
      <c r="NPU83" s="167"/>
      <c r="NPV83" s="43"/>
      <c r="NPW83" s="208"/>
      <c r="NPX83" s="157"/>
      <c r="NPY83" s="157"/>
      <c r="NPZ83" s="161"/>
      <c r="NQA83" s="161"/>
      <c r="NQB83" s="168"/>
      <c r="NQC83" s="169"/>
      <c r="NQD83" s="170"/>
      <c r="NQE83" s="167"/>
      <c r="NQF83" s="43"/>
      <c r="NQG83" s="208"/>
      <c r="NQH83" s="157"/>
      <c r="NQI83" s="157"/>
      <c r="NQJ83" s="161"/>
      <c r="NQK83" s="161"/>
      <c r="NQL83" s="168"/>
      <c r="NQM83" s="169"/>
      <c r="NQN83" s="170"/>
      <c r="NQO83" s="167"/>
      <c r="NQP83" s="43"/>
      <c r="NQQ83" s="208"/>
      <c r="NQR83" s="157"/>
      <c r="NQS83" s="157"/>
      <c r="NQT83" s="161"/>
      <c r="NQU83" s="161"/>
      <c r="NQV83" s="168"/>
      <c r="NQW83" s="169"/>
      <c r="NQX83" s="170"/>
      <c r="NQY83" s="167"/>
      <c r="NQZ83" s="43"/>
      <c r="NRA83" s="208"/>
      <c r="NRB83" s="157"/>
      <c r="NRC83" s="157"/>
      <c r="NRD83" s="161"/>
      <c r="NRE83" s="161"/>
      <c r="NRF83" s="168"/>
      <c r="NRG83" s="169"/>
      <c r="NRH83" s="170"/>
      <c r="NRI83" s="167"/>
      <c r="NRJ83" s="43"/>
      <c r="NRK83" s="208"/>
      <c r="NRL83" s="157"/>
      <c r="NRM83" s="157"/>
      <c r="NRN83" s="161"/>
      <c r="NRO83" s="161"/>
      <c r="NRP83" s="168"/>
      <c r="NRQ83" s="169"/>
      <c r="NRR83" s="170"/>
      <c r="NRS83" s="167"/>
      <c r="NRT83" s="43"/>
      <c r="NRU83" s="208"/>
      <c r="NRV83" s="157"/>
      <c r="NRW83" s="157"/>
      <c r="NRX83" s="161"/>
      <c r="NRY83" s="161"/>
      <c r="NRZ83" s="168"/>
      <c r="NSA83" s="169"/>
      <c r="NSB83" s="170"/>
      <c r="NSC83" s="167"/>
      <c r="NSD83" s="43"/>
      <c r="NSE83" s="208"/>
      <c r="NSF83" s="157"/>
      <c r="NSG83" s="157"/>
      <c r="NSH83" s="161"/>
      <c r="NSI83" s="161"/>
      <c r="NSJ83" s="168"/>
      <c r="NSK83" s="169"/>
      <c r="NSL83" s="170"/>
      <c r="NSM83" s="167"/>
      <c r="NSN83" s="43"/>
      <c r="NSO83" s="208"/>
      <c r="NSP83" s="157"/>
      <c r="NSQ83" s="157"/>
      <c r="NSR83" s="161"/>
      <c r="NSS83" s="161"/>
      <c r="NST83" s="168"/>
      <c r="NSU83" s="169"/>
      <c r="NSV83" s="170"/>
      <c r="NSW83" s="167"/>
      <c r="NSX83" s="43"/>
      <c r="NSY83" s="208"/>
      <c r="NSZ83" s="157"/>
      <c r="NTA83" s="157"/>
      <c r="NTB83" s="161"/>
      <c r="NTC83" s="161"/>
      <c r="NTD83" s="168"/>
      <c r="NTE83" s="169"/>
      <c r="NTF83" s="170"/>
      <c r="NTG83" s="167"/>
      <c r="NTH83" s="43"/>
      <c r="NTI83" s="208"/>
      <c r="NTJ83" s="157"/>
      <c r="NTK83" s="157"/>
      <c r="NTL83" s="161"/>
      <c r="NTM83" s="161"/>
      <c r="NTN83" s="168"/>
      <c r="NTO83" s="169"/>
      <c r="NTP83" s="170"/>
      <c r="NTQ83" s="167"/>
      <c r="NTR83" s="43"/>
      <c r="NTS83" s="208"/>
      <c r="NTT83" s="157"/>
      <c r="NTU83" s="157"/>
      <c r="NTV83" s="161"/>
      <c r="NTW83" s="161"/>
      <c r="NTX83" s="168"/>
      <c r="NTY83" s="169"/>
      <c r="NTZ83" s="170"/>
      <c r="NUA83" s="167"/>
      <c r="NUB83" s="43"/>
      <c r="NUC83" s="208"/>
      <c r="NUD83" s="157"/>
      <c r="NUE83" s="157"/>
      <c r="NUF83" s="161"/>
      <c r="NUG83" s="161"/>
      <c r="NUH83" s="168"/>
      <c r="NUI83" s="169"/>
      <c r="NUJ83" s="170"/>
      <c r="NUK83" s="167"/>
      <c r="NUL83" s="43"/>
      <c r="NUM83" s="208"/>
      <c r="NUN83" s="157"/>
      <c r="NUO83" s="157"/>
      <c r="NUP83" s="161"/>
      <c r="NUQ83" s="161"/>
      <c r="NUR83" s="168"/>
      <c r="NUS83" s="169"/>
      <c r="NUT83" s="170"/>
      <c r="NUU83" s="167"/>
      <c r="NUV83" s="43"/>
      <c r="NUW83" s="208"/>
      <c r="NUX83" s="157"/>
      <c r="NUY83" s="157"/>
      <c r="NUZ83" s="161"/>
      <c r="NVA83" s="161"/>
      <c r="NVB83" s="168"/>
      <c r="NVC83" s="169"/>
      <c r="NVD83" s="170"/>
      <c r="NVE83" s="167"/>
      <c r="NVF83" s="43"/>
      <c r="NVG83" s="208"/>
      <c r="NVH83" s="157"/>
      <c r="NVI83" s="157"/>
      <c r="NVJ83" s="161"/>
      <c r="NVK83" s="161"/>
      <c r="NVL83" s="168"/>
      <c r="NVM83" s="169"/>
      <c r="NVN83" s="170"/>
      <c r="NVO83" s="167"/>
      <c r="NVP83" s="43"/>
      <c r="NVQ83" s="208"/>
      <c r="NVR83" s="157"/>
      <c r="NVS83" s="157"/>
      <c r="NVT83" s="161"/>
      <c r="NVU83" s="161"/>
      <c r="NVV83" s="168"/>
      <c r="NVW83" s="169"/>
      <c r="NVX83" s="170"/>
      <c r="NVY83" s="167"/>
      <c r="NVZ83" s="43"/>
      <c r="NWA83" s="208"/>
      <c r="NWB83" s="157"/>
      <c r="NWC83" s="157"/>
      <c r="NWD83" s="161"/>
      <c r="NWE83" s="161"/>
      <c r="NWF83" s="168"/>
      <c r="NWG83" s="169"/>
      <c r="NWH83" s="170"/>
      <c r="NWI83" s="167"/>
      <c r="NWJ83" s="43"/>
      <c r="NWK83" s="208"/>
      <c r="NWL83" s="157"/>
      <c r="NWM83" s="157"/>
      <c r="NWN83" s="161"/>
      <c r="NWO83" s="161"/>
      <c r="NWP83" s="168"/>
      <c r="NWQ83" s="169"/>
      <c r="NWR83" s="170"/>
      <c r="NWS83" s="167"/>
      <c r="NWT83" s="43"/>
      <c r="NWU83" s="208"/>
      <c r="NWV83" s="157"/>
      <c r="NWW83" s="157"/>
      <c r="NWX83" s="161"/>
      <c r="NWY83" s="161"/>
      <c r="NWZ83" s="168"/>
      <c r="NXA83" s="169"/>
      <c r="NXB83" s="170"/>
      <c r="NXC83" s="167"/>
      <c r="NXD83" s="43"/>
      <c r="NXE83" s="208"/>
      <c r="NXF83" s="157"/>
      <c r="NXG83" s="157"/>
      <c r="NXH83" s="161"/>
      <c r="NXI83" s="161"/>
      <c r="NXJ83" s="168"/>
      <c r="NXK83" s="169"/>
      <c r="NXL83" s="170"/>
      <c r="NXM83" s="167"/>
      <c r="NXN83" s="43"/>
      <c r="NXO83" s="208"/>
      <c r="NXP83" s="157"/>
      <c r="NXQ83" s="157"/>
      <c r="NXR83" s="161"/>
      <c r="NXS83" s="161"/>
      <c r="NXT83" s="168"/>
      <c r="NXU83" s="169"/>
      <c r="NXV83" s="170"/>
      <c r="NXW83" s="167"/>
      <c r="NXX83" s="43"/>
      <c r="NXY83" s="208"/>
      <c r="NXZ83" s="157"/>
      <c r="NYA83" s="157"/>
      <c r="NYB83" s="161"/>
      <c r="NYC83" s="161"/>
      <c r="NYD83" s="168"/>
      <c r="NYE83" s="169"/>
      <c r="NYF83" s="170"/>
      <c r="NYG83" s="167"/>
      <c r="NYH83" s="43"/>
      <c r="NYI83" s="208"/>
      <c r="NYJ83" s="157"/>
      <c r="NYK83" s="157"/>
      <c r="NYL83" s="161"/>
      <c r="NYM83" s="161"/>
      <c r="NYN83" s="168"/>
      <c r="NYO83" s="169"/>
      <c r="NYP83" s="170"/>
      <c r="NYQ83" s="167"/>
      <c r="NYR83" s="43"/>
      <c r="NYS83" s="208"/>
      <c r="NYT83" s="157"/>
      <c r="NYU83" s="157"/>
      <c r="NYV83" s="161"/>
      <c r="NYW83" s="161"/>
      <c r="NYX83" s="168"/>
      <c r="NYY83" s="169"/>
      <c r="NYZ83" s="170"/>
      <c r="NZA83" s="167"/>
      <c r="NZB83" s="43"/>
      <c r="NZC83" s="208"/>
      <c r="NZD83" s="157"/>
      <c r="NZE83" s="157"/>
      <c r="NZF83" s="161"/>
      <c r="NZG83" s="161"/>
      <c r="NZH83" s="168"/>
      <c r="NZI83" s="169"/>
      <c r="NZJ83" s="170"/>
      <c r="NZK83" s="167"/>
      <c r="NZL83" s="43"/>
      <c r="NZM83" s="208"/>
      <c r="NZN83" s="157"/>
      <c r="NZO83" s="157"/>
      <c r="NZP83" s="161"/>
      <c r="NZQ83" s="161"/>
      <c r="NZR83" s="168"/>
      <c r="NZS83" s="169"/>
      <c r="NZT83" s="170"/>
      <c r="NZU83" s="167"/>
      <c r="NZV83" s="43"/>
      <c r="NZW83" s="208"/>
      <c r="NZX83" s="157"/>
      <c r="NZY83" s="157"/>
      <c r="NZZ83" s="161"/>
      <c r="OAA83" s="161"/>
      <c r="OAB83" s="168"/>
      <c r="OAC83" s="169"/>
      <c r="OAD83" s="170"/>
      <c r="OAE83" s="167"/>
      <c r="OAF83" s="43"/>
      <c r="OAG83" s="208"/>
      <c r="OAH83" s="157"/>
      <c r="OAI83" s="157"/>
      <c r="OAJ83" s="161"/>
      <c r="OAK83" s="161"/>
      <c r="OAL83" s="168"/>
      <c r="OAM83" s="169"/>
      <c r="OAN83" s="170"/>
      <c r="OAO83" s="167"/>
      <c r="OAP83" s="43"/>
      <c r="OAQ83" s="208"/>
      <c r="OAR83" s="157"/>
      <c r="OAS83" s="157"/>
      <c r="OAT83" s="161"/>
      <c r="OAU83" s="161"/>
      <c r="OAV83" s="168"/>
      <c r="OAW83" s="169"/>
      <c r="OAX83" s="170"/>
      <c r="OAY83" s="167"/>
      <c r="OAZ83" s="43"/>
      <c r="OBA83" s="208"/>
      <c r="OBB83" s="157"/>
      <c r="OBC83" s="157"/>
      <c r="OBD83" s="161"/>
      <c r="OBE83" s="161"/>
      <c r="OBF83" s="168"/>
      <c r="OBG83" s="169"/>
      <c r="OBH83" s="170"/>
      <c r="OBI83" s="167"/>
      <c r="OBJ83" s="43"/>
      <c r="OBK83" s="208"/>
      <c r="OBL83" s="157"/>
      <c r="OBM83" s="157"/>
      <c r="OBN83" s="161"/>
      <c r="OBO83" s="161"/>
      <c r="OBP83" s="168"/>
      <c r="OBQ83" s="169"/>
      <c r="OBR83" s="170"/>
      <c r="OBS83" s="167"/>
      <c r="OBT83" s="43"/>
      <c r="OBU83" s="208"/>
      <c r="OBV83" s="157"/>
      <c r="OBW83" s="157"/>
      <c r="OBX83" s="161"/>
      <c r="OBY83" s="161"/>
      <c r="OBZ83" s="168"/>
      <c r="OCA83" s="169"/>
      <c r="OCB83" s="170"/>
      <c r="OCC83" s="167"/>
      <c r="OCD83" s="43"/>
      <c r="OCE83" s="208"/>
      <c r="OCF83" s="157"/>
      <c r="OCG83" s="157"/>
      <c r="OCH83" s="161"/>
      <c r="OCI83" s="161"/>
      <c r="OCJ83" s="168"/>
      <c r="OCK83" s="169"/>
      <c r="OCL83" s="170"/>
      <c r="OCM83" s="167"/>
      <c r="OCN83" s="43"/>
      <c r="OCO83" s="208"/>
      <c r="OCP83" s="157"/>
      <c r="OCQ83" s="157"/>
      <c r="OCR83" s="161"/>
      <c r="OCS83" s="161"/>
      <c r="OCT83" s="168"/>
      <c r="OCU83" s="169"/>
      <c r="OCV83" s="170"/>
      <c r="OCW83" s="167"/>
      <c r="OCX83" s="43"/>
      <c r="OCY83" s="208"/>
      <c r="OCZ83" s="157"/>
      <c r="ODA83" s="157"/>
      <c r="ODB83" s="161"/>
      <c r="ODC83" s="161"/>
      <c r="ODD83" s="168"/>
      <c r="ODE83" s="169"/>
      <c r="ODF83" s="170"/>
      <c r="ODG83" s="167"/>
      <c r="ODH83" s="43"/>
      <c r="ODI83" s="208"/>
      <c r="ODJ83" s="157"/>
      <c r="ODK83" s="157"/>
      <c r="ODL83" s="161"/>
      <c r="ODM83" s="161"/>
      <c r="ODN83" s="168"/>
      <c r="ODO83" s="169"/>
      <c r="ODP83" s="170"/>
      <c r="ODQ83" s="167"/>
      <c r="ODR83" s="43"/>
      <c r="ODS83" s="208"/>
      <c r="ODT83" s="157"/>
      <c r="ODU83" s="157"/>
      <c r="ODV83" s="161"/>
      <c r="ODW83" s="161"/>
      <c r="ODX83" s="168"/>
      <c r="ODY83" s="169"/>
      <c r="ODZ83" s="170"/>
      <c r="OEA83" s="167"/>
      <c r="OEB83" s="43"/>
      <c r="OEC83" s="208"/>
      <c r="OED83" s="157"/>
      <c r="OEE83" s="157"/>
      <c r="OEF83" s="161"/>
      <c r="OEG83" s="161"/>
      <c r="OEH83" s="168"/>
      <c r="OEI83" s="169"/>
      <c r="OEJ83" s="170"/>
      <c r="OEK83" s="167"/>
      <c r="OEL83" s="43"/>
      <c r="OEM83" s="208"/>
      <c r="OEN83" s="157"/>
      <c r="OEO83" s="157"/>
      <c r="OEP83" s="161"/>
      <c r="OEQ83" s="161"/>
      <c r="OER83" s="168"/>
      <c r="OES83" s="169"/>
      <c r="OET83" s="170"/>
      <c r="OEU83" s="167"/>
      <c r="OEV83" s="43"/>
      <c r="OEW83" s="208"/>
      <c r="OEX83" s="157"/>
      <c r="OEY83" s="157"/>
      <c r="OEZ83" s="161"/>
      <c r="OFA83" s="161"/>
      <c r="OFB83" s="168"/>
      <c r="OFC83" s="169"/>
      <c r="OFD83" s="170"/>
      <c r="OFE83" s="167"/>
      <c r="OFF83" s="43"/>
      <c r="OFG83" s="208"/>
      <c r="OFH83" s="157"/>
      <c r="OFI83" s="157"/>
      <c r="OFJ83" s="161"/>
      <c r="OFK83" s="161"/>
      <c r="OFL83" s="168"/>
      <c r="OFM83" s="169"/>
      <c r="OFN83" s="170"/>
      <c r="OFO83" s="167"/>
      <c r="OFP83" s="43"/>
      <c r="OFQ83" s="208"/>
      <c r="OFR83" s="157"/>
      <c r="OFS83" s="157"/>
      <c r="OFT83" s="161"/>
      <c r="OFU83" s="161"/>
      <c r="OFV83" s="168"/>
      <c r="OFW83" s="169"/>
      <c r="OFX83" s="170"/>
      <c r="OFY83" s="167"/>
      <c r="OFZ83" s="43"/>
      <c r="OGA83" s="208"/>
      <c r="OGB83" s="157"/>
      <c r="OGC83" s="157"/>
      <c r="OGD83" s="161"/>
      <c r="OGE83" s="161"/>
      <c r="OGF83" s="168"/>
      <c r="OGG83" s="169"/>
      <c r="OGH83" s="170"/>
      <c r="OGI83" s="167"/>
      <c r="OGJ83" s="43"/>
      <c r="OGK83" s="208"/>
      <c r="OGL83" s="157"/>
      <c r="OGM83" s="157"/>
      <c r="OGN83" s="161"/>
      <c r="OGO83" s="161"/>
      <c r="OGP83" s="168"/>
      <c r="OGQ83" s="169"/>
      <c r="OGR83" s="170"/>
      <c r="OGS83" s="167"/>
      <c r="OGT83" s="43"/>
      <c r="OGU83" s="208"/>
      <c r="OGV83" s="157"/>
      <c r="OGW83" s="157"/>
      <c r="OGX83" s="161"/>
      <c r="OGY83" s="161"/>
      <c r="OGZ83" s="168"/>
      <c r="OHA83" s="169"/>
      <c r="OHB83" s="170"/>
      <c r="OHC83" s="167"/>
      <c r="OHD83" s="43"/>
      <c r="OHE83" s="208"/>
      <c r="OHF83" s="157"/>
      <c r="OHG83" s="157"/>
      <c r="OHH83" s="161"/>
      <c r="OHI83" s="161"/>
      <c r="OHJ83" s="168"/>
      <c r="OHK83" s="169"/>
      <c r="OHL83" s="170"/>
      <c r="OHM83" s="167"/>
      <c r="OHN83" s="43"/>
      <c r="OHO83" s="208"/>
      <c r="OHP83" s="157"/>
      <c r="OHQ83" s="157"/>
      <c r="OHR83" s="161"/>
      <c r="OHS83" s="161"/>
      <c r="OHT83" s="168"/>
      <c r="OHU83" s="169"/>
      <c r="OHV83" s="170"/>
      <c r="OHW83" s="167"/>
      <c r="OHX83" s="43"/>
      <c r="OHY83" s="208"/>
      <c r="OHZ83" s="157"/>
      <c r="OIA83" s="157"/>
      <c r="OIB83" s="161"/>
      <c r="OIC83" s="161"/>
      <c r="OID83" s="168"/>
      <c r="OIE83" s="169"/>
      <c r="OIF83" s="170"/>
      <c r="OIG83" s="167"/>
      <c r="OIH83" s="43"/>
      <c r="OII83" s="208"/>
      <c r="OIJ83" s="157"/>
      <c r="OIK83" s="157"/>
      <c r="OIL83" s="161"/>
      <c r="OIM83" s="161"/>
      <c r="OIN83" s="168"/>
      <c r="OIO83" s="169"/>
      <c r="OIP83" s="170"/>
      <c r="OIQ83" s="167"/>
      <c r="OIR83" s="43"/>
      <c r="OIS83" s="208"/>
      <c r="OIT83" s="157"/>
      <c r="OIU83" s="157"/>
      <c r="OIV83" s="161"/>
      <c r="OIW83" s="161"/>
      <c r="OIX83" s="168"/>
      <c r="OIY83" s="169"/>
      <c r="OIZ83" s="170"/>
      <c r="OJA83" s="167"/>
      <c r="OJB83" s="43"/>
      <c r="OJC83" s="208"/>
      <c r="OJD83" s="157"/>
      <c r="OJE83" s="157"/>
      <c r="OJF83" s="161"/>
      <c r="OJG83" s="161"/>
      <c r="OJH83" s="168"/>
      <c r="OJI83" s="169"/>
      <c r="OJJ83" s="170"/>
      <c r="OJK83" s="167"/>
      <c r="OJL83" s="43"/>
      <c r="OJM83" s="208"/>
      <c r="OJN83" s="157"/>
      <c r="OJO83" s="157"/>
      <c r="OJP83" s="161"/>
      <c r="OJQ83" s="161"/>
      <c r="OJR83" s="168"/>
      <c r="OJS83" s="169"/>
      <c r="OJT83" s="170"/>
      <c r="OJU83" s="167"/>
      <c r="OJV83" s="43"/>
      <c r="OJW83" s="208"/>
      <c r="OJX83" s="157"/>
      <c r="OJY83" s="157"/>
      <c r="OJZ83" s="161"/>
      <c r="OKA83" s="161"/>
      <c r="OKB83" s="168"/>
      <c r="OKC83" s="169"/>
      <c r="OKD83" s="170"/>
      <c r="OKE83" s="167"/>
      <c r="OKF83" s="43"/>
      <c r="OKG83" s="208"/>
      <c r="OKH83" s="157"/>
      <c r="OKI83" s="157"/>
      <c r="OKJ83" s="161"/>
      <c r="OKK83" s="161"/>
      <c r="OKL83" s="168"/>
      <c r="OKM83" s="169"/>
      <c r="OKN83" s="170"/>
      <c r="OKO83" s="167"/>
      <c r="OKP83" s="43"/>
      <c r="OKQ83" s="208"/>
      <c r="OKR83" s="157"/>
      <c r="OKS83" s="157"/>
      <c r="OKT83" s="161"/>
      <c r="OKU83" s="161"/>
      <c r="OKV83" s="168"/>
      <c r="OKW83" s="169"/>
      <c r="OKX83" s="170"/>
      <c r="OKY83" s="167"/>
      <c r="OKZ83" s="43"/>
      <c r="OLA83" s="208"/>
      <c r="OLB83" s="157"/>
      <c r="OLC83" s="157"/>
      <c r="OLD83" s="161"/>
      <c r="OLE83" s="161"/>
      <c r="OLF83" s="168"/>
      <c r="OLG83" s="169"/>
      <c r="OLH83" s="170"/>
      <c r="OLI83" s="167"/>
      <c r="OLJ83" s="43"/>
      <c r="OLK83" s="208"/>
      <c r="OLL83" s="157"/>
      <c r="OLM83" s="157"/>
      <c r="OLN83" s="161"/>
      <c r="OLO83" s="161"/>
      <c r="OLP83" s="168"/>
      <c r="OLQ83" s="169"/>
      <c r="OLR83" s="170"/>
      <c r="OLS83" s="167"/>
      <c r="OLT83" s="43"/>
      <c r="OLU83" s="208"/>
      <c r="OLV83" s="157"/>
      <c r="OLW83" s="157"/>
      <c r="OLX83" s="161"/>
      <c r="OLY83" s="161"/>
      <c r="OLZ83" s="168"/>
      <c r="OMA83" s="169"/>
      <c r="OMB83" s="170"/>
      <c r="OMC83" s="167"/>
      <c r="OMD83" s="43"/>
      <c r="OME83" s="208"/>
      <c r="OMF83" s="157"/>
      <c r="OMG83" s="157"/>
      <c r="OMH83" s="161"/>
      <c r="OMI83" s="161"/>
      <c r="OMJ83" s="168"/>
      <c r="OMK83" s="169"/>
      <c r="OML83" s="170"/>
      <c r="OMM83" s="167"/>
      <c r="OMN83" s="43"/>
      <c r="OMO83" s="208"/>
      <c r="OMP83" s="157"/>
      <c r="OMQ83" s="157"/>
      <c r="OMR83" s="161"/>
      <c r="OMS83" s="161"/>
      <c r="OMT83" s="168"/>
      <c r="OMU83" s="169"/>
      <c r="OMV83" s="170"/>
      <c r="OMW83" s="167"/>
      <c r="OMX83" s="43"/>
      <c r="OMY83" s="208"/>
      <c r="OMZ83" s="157"/>
      <c r="ONA83" s="157"/>
      <c r="ONB83" s="161"/>
      <c r="ONC83" s="161"/>
      <c r="OND83" s="168"/>
      <c r="ONE83" s="169"/>
      <c r="ONF83" s="170"/>
      <c r="ONG83" s="167"/>
      <c r="ONH83" s="43"/>
      <c r="ONI83" s="208"/>
      <c r="ONJ83" s="157"/>
      <c r="ONK83" s="157"/>
      <c r="ONL83" s="161"/>
      <c r="ONM83" s="161"/>
      <c r="ONN83" s="168"/>
      <c r="ONO83" s="169"/>
      <c r="ONP83" s="170"/>
      <c r="ONQ83" s="167"/>
      <c r="ONR83" s="43"/>
      <c r="ONS83" s="208"/>
      <c r="ONT83" s="157"/>
      <c r="ONU83" s="157"/>
      <c r="ONV83" s="161"/>
      <c r="ONW83" s="161"/>
      <c r="ONX83" s="168"/>
      <c r="ONY83" s="169"/>
      <c r="ONZ83" s="170"/>
      <c r="OOA83" s="167"/>
      <c r="OOB83" s="43"/>
      <c r="OOC83" s="208"/>
      <c r="OOD83" s="157"/>
      <c r="OOE83" s="157"/>
      <c r="OOF83" s="161"/>
      <c r="OOG83" s="161"/>
      <c r="OOH83" s="168"/>
      <c r="OOI83" s="169"/>
      <c r="OOJ83" s="170"/>
      <c r="OOK83" s="167"/>
      <c r="OOL83" s="43"/>
      <c r="OOM83" s="208"/>
      <c r="OON83" s="157"/>
      <c r="OOO83" s="157"/>
      <c r="OOP83" s="161"/>
      <c r="OOQ83" s="161"/>
      <c r="OOR83" s="168"/>
      <c r="OOS83" s="169"/>
      <c r="OOT83" s="170"/>
      <c r="OOU83" s="167"/>
      <c r="OOV83" s="43"/>
      <c r="OOW83" s="208"/>
      <c r="OOX83" s="157"/>
      <c r="OOY83" s="157"/>
      <c r="OOZ83" s="161"/>
      <c r="OPA83" s="161"/>
      <c r="OPB83" s="168"/>
      <c r="OPC83" s="169"/>
      <c r="OPD83" s="170"/>
      <c r="OPE83" s="167"/>
      <c r="OPF83" s="43"/>
      <c r="OPG83" s="208"/>
      <c r="OPH83" s="157"/>
      <c r="OPI83" s="157"/>
      <c r="OPJ83" s="161"/>
      <c r="OPK83" s="161"/>
      <c r="OPL83" s="168"/>
      <c r="OPM83" s="169"/>
      <c r="OPN83" s="170"/>
      <c r="OPO83" s="167"/>
      <c r="OPP83" s="43"/>
      <c r="OPQ83" s="208"/>
      <c r="OPR83" s="157"/>
      <c r="OPS83" s="157"/>
      <c r="OPT83" s="161"/>
      <c r="OPU83" s="161"/>
      <c r="OPV83" s="168"/>
      <c r="OPW83" s="169"/>
      <c r="OPX83" s="170"/>
      <c r="OPY83" s="167"/>
      <c r="OPZ83" s="43"/>
      <c r="OQA83" s="208"/>
      <c r="OQB83" s="157"/>
      <c r="OQC83" s="157"/>
      <c r="OQD83" s="161"/>
      <c r="OQE83" s="161"/>
      <c r="OQF83" s="168"/>
      <c r="OQG83" s="169"/>
      <c r="OQH83" s="170"/>
      <c r="OQI83" s="167"/>
      <c r="OQJ83" s="43"/>
      <c r="OQK83" s="208"/>
      <c r="OQL83" s="157"/>
      <c r="OQM83" s="157"/>
      <c r="OQN83" s="161"/>
      <c r="OQO83" s="161"/>
      <c r="OQP83" s="168"/>
      <c r="OQQ83" s="169"/>
      <c r="OQR83" s="170"/>
      <c r="OQS83" s="167"/>
      <c r="OQT83" s="43"/>
      <c r="OQU83" s="208"/>
      <c r="OQV83" s="157"/>
      <c r="OQW83" s="157"/>
      <c r="OQX83" s="161"/>
      <c r="OQY83" s="161"/>
      <c r="OQZ83" s="168"/>
      <c r="ORA83" s="169"/>
      <c r="ORB83" s="170"/>
      <c r="ORC83" s="167"/>
      <c r="ORD83" s="43"/>
      <c r="ORE83" s="208"/>
      <c r="ORF83" s="157"/>
      <c r="ORG83" s="157"/>
      <c r="ORH83" s="161"/>
      <c r="ORI83" s="161"/>
      <c r="ORJ83" s="168"/>
      <c r="ORK83" s="169"/>
      <c r="ORL83" s="170"/>
      <c r="ORM83" s="167"/>
      <c r="ORN83" s="43"/>
      <c r="ORO83" s="208"/>
      <c r="ORP83" s="157"/>
      <c r="ORQ83" s="157"/>
      <c r="ORR83" s="161"/>
      <c r="ORS83" s="161"/>
      <c r="ORT83" s="168"/>
      <c r="ORU83" s="169"/>
      <c r="ORV83" s="170"/>
      <c r="ORW83" s="167"/>
      <c r="ORX83" s="43"/>
      <c r="ORY83" s="208"/>
      <c r="ORZ83" s="157"/>
      <c r="OSA83" s="157"/>
      <c r="OSB83" s="161"/>
      <c r="OSC83" s="161"/>
      <c r="OSD83" s="168"/>
      <c r="OSE83" s="169"/>
      <c r="OSF83" s="170"/>
      <c r="OSG83" s="167"/>
      <c r="OSH83" s="43"/>
      <c r="OSI83" s="208"/>
      <c r="OSJ83" s="157"/>
      <c r="OSK83" s="157"/>
      <c r="OSL83" s="161"/>
      <c r="OSM83" s="161"/>
      <c r="OSN83" s="168"/>
      <c r="OSO83" s="169"/>
      <c r="OSP83" s="170"/>
      <c r="OSQ83" s="167"/>
      <c r="OSR83" s="43"/>
      <c r="OSS83" s="208"/>
      <c r="OST83" s="157"/>
      <c r="OSU83" s="157"/>
      <c r="OSV83" s="161"/>
      <c r="OSW83" s="161"/>
      <c r="OSX83" s="168"/>
      <c r="OSY83" s="169"/>
      <c r="OSZ83" s="170"/>
      <c r="OTA83" s="167"/>
      <c r="OTB83" s="43"/>
      <c r="OTC83" s="208"/>
      <c r="OTD83" s="157"/>
      <c r="OTE83" s="157"/>
      <c r="OTF83" s="161"/>
      <c r="OTG83" s="161"/>
      <c r="OTH83" s="168"/>
      <c r="OTI83" s="169"/>
      <c r="OTJ83" s="170"/>
      <c r="OTK83" s="167"/>
      <c r="OTL83" s="43"/>
      <c r="OTM83" s="208"/>
      <c r="OTN83" s="157"/>
      <c r="OTO83" s="157"/>
      <c r="OTP83" s="161"/>
      <c r="OTQ83" s="161"/>
      <c r="OTR83" s="168"/>
      <c r="OTS83" s="169"/>
      <c r="OTT83" s="170"/>
      <c r="OTU83" s="167"/>
      <c r="OTV83" s="43"/>
      <c r="OTW83" s="208"/>
      <c r="OTX83" s="157"/>
      <c r="OTY83" s="157"/>
      <c r="OTZ83" s="161"/>
      <c r="OUA83" s="161"/>
      <c r="OUB83" s="168"/>
      <c r="OUC83" s="169"/>
      <c r="OUD83" s="170"/>
      <c r="OUE83" s="167"/>
      <c r="OUF83" s="43"/>
      <c r="OUG83" s="208"/>
      <c r="OUH83" s="157"/>
      <c r="OUI83" s="157"/>
      <c r="OUJ83" s="161"/>
      <c r="OUK83" s="161"/>
      <c r="OUL83" s="168"/>
      <c r="OUM83" s="169"/>
      <c r="OUN83" s="170"/>
      <c r="OUO83" s="167"/>
      <c r="OUP83" s="43"/>
      <c r="OUQ83" s="208"/>
      <c r="OUR83" s="157"/>
      <c r="OUS83" s="157"/>
      <c r="OUT83" s="161"/>
      <c r="OUU83" s="161"/>
      <c r="OUV83" s="168"/>
      <c r="OUW83" s="169"/>
      <c r="OUX83" s="170"/>
      <c r="OUY83" s="167"/>
      <c r="OUZ83" s="43"/>
      <c r="OVA83" s="208"/>
      <c r="OVB83" s="157"/>
      <c r="OVC83" s="157"/>
      <c r="OVD83" s="161"/>
      <c r="OVE83" s="161"/>
      <c r="OVF83" s="168"/>
      <c r="OVG83" s="169"/>
      <c r="OVH83" s="170"/>
      <c r="OVI83" s="167"/>
      <c r="OVJ83" s="43"/>
      <c r="OVK83" s="208"/>
      <c r="OVL83" s="157"/>
      <c r="OVM83" s="157"/>
      <c r="OVN83" s="161"/>
      <c r="OVO83" s="161"/>
      <c r="OVP83" s="168"/>
      <c r="OVQ83" s="169"/>
      <c r="OVR83" s="170"/>
      <c r="OVS83" s="167"/>
      <c r="OVT83" s="43"/>
      <c r="OVU83" s="208"/>
      <c r="OVV83" s="157"/>
      <c r="OVW83" s="157"/>
      <c r="OVX83" s="161"/>
      <c r="OVY83" s="161"/>
      <c r="OVZ83" s="168"/>
      <c r="OWA83" s="169"/>
      <c r="OWB83" s="170"/>
      <c r="OWC83" s="167"/>
      <c r="OWD83" s="43"/>
      <c r="OWE83" s="208"/>
      <c r="OWF83" s="157"/>
      <c r="OWG83" s="157"/>
      <c r="OWH83" s="161"/>
      <c r="OWI83" s="161"/>
      <c r="OWJ83" s="168"/>
      <c r="OWK83" s="169"/>
      <c r="OWL83" s="170"/>
      <c r="OWM83" s="167"/>
      <c r="OWN83" s="43"/>
      <c r="OWO83" s="208"/>
      <c r="OWP83" s="157"/>
      <c r="OWQ83" s="157"/>
      <c r="OWR83" s="161"/>
      <c r="OWS83" s="161"/>
      <c r="OWT83" s="168"/>
      <c r="OWU83" s="169"/>
      <c r="OWV83" s="170"/>
      <c r="OWW83" s="167"/>
      <c r="OWX83" s="43"/>
      <c r="OWY83" s="208"/>
      <c r="OWZ83" s="157"/>
      <c r="OXA83" s="157"/>
      <c r="OXB83" s="161"/>
      <c r="OXC83" s="161"/>
      <c r="OXD83" s="168"/>
      <c r="OXE83" s="169"/>
      <c r="OXF83" s="170"/>
      <c r="OXG83" s="167"/>
      <c r="OXH83" s="43"/>
      <c r="OXI83" s="208"/>
      <c r="OXJ83" s="157"/>
      <c r="OXK83" s="157"/>
      <c r="OXL83" s="161"/>
      <c r="OXM83" s="161"/>
      <c r="OXN83" s="168"/>
      <c r="OXO83" s="169"/>
      <c r="OXP83" s="170"/>
      <c r="OXQ83" s="167"/>
      <c r="OXR83" s="43"/>
      <c r="OXS83" s="208"/>
      <c r="OXT83" s="157"/>
      <c r="OXU83" s="157"/>
      <c r="OXV83" s="161"/>
      <c r="OXW83" s="161"/>
      <c r="OXX83" s="168"/>
      <c r="OXY83" s="169"/>
      <c r="OXZ83" s="170"/>
      <c r="OYA83" s="167"/>
      <c r="OYB83" s="43"/>
      <c r="OYC83" s="208"/>
      <c r="OYD83" s="157"/>
      <c r="OYE83" s="157"/>
      <c r="OYF83" s="161"/>
      <c r="OYG83" s="161"/>
      <c r="OYH83" s="168"/>
      <c r="OYI83" s="169"/>
      <c r="OYJ83" s="170"/>
      <c r="OYK83" s="167"/>
      <c r="OYL83" s="43"/>
      <c r="OYM83" s="208"/>
      <c r="OYN83" s="157"/>
      <c r="OYO83" s="157"/>
      <c r="OYP83" s="161"/>
      <c r="OYQ83" s="161"/>
      <c r="OYR83" s="168"/>
      <c r="OYS83" s="169"/>
      <c r="OYT83" s="170"/>
      <c r="OYU83" s="167"/>
      <c r="OYV83" s="43"/>
      <c r="OYW83" s="208"/>
      <c r="OYX83" s="157"/>
      <c r="OYY83" s="157"/>
      <c r="OYZ83" s="161"/>
      <c r="OZA83" s="161"/>
      <c r="OZB83" s="168"/>
      <c r="OZC83" s="169"/>
      <c r="OZD83" s="170"/>
      <c r="OZE83" s="167"/>
      <c r="OZF83" s="43"/>
      <c r="OZG83" s="208"/>
      <c r="OZH83" s="157"/>
      <c r="OZI83" s="157"/>
      <c r="OZJ83" s="161"/>
      <c r="OZK83" s="161"/>
      <c r="OZL83" s="168"/>
      <c r="OZM83" s="169"/>
      <c r="OZN83" s="170"/>
      <c r="OZO83" s="167"/>
      <c r="OZP83" s="43"/>
      <c r="OZQ83" s="208"/>
      <c r="OZR83" s="157"/>
      <c r="OZS83" s="157"/>
      <c r="OZT83" s="161"/>
      <c r="OZU83" s="161"/>
      <c r="OZV83" s="168"/>
      <c r="OZW83" s="169"/>
      <c r="OZX83" s="170"/>
      <c r="OZY83" s="167"/>
      <c r="OZZ83" s="43"/>
      <c r="PAA83" s="208"/>
      <c r="PAB83" s="157"/>
      <c r="PAC83" s="157"/>
      <c r="PAD83" s="161"/>
      <c r="PAE83" s="161"/>
      <c r="PAF83" s="168"/>
      <c r="PAG83" s="169"/>
      <c r="PAH83" s="170"/>
      <c r="PAI83" s="167"/>
      <c r="PAJ83" s="43"/>
      <c r="PAK83" s="208"/>
      <c r="PAL83" s="157"/>
      <c r="PAM83" s="157"/>
      <c r="PAN83" s="161"/>
      <c r="PAO83" s="161"/>
      <c r="PAP83" s="168"/>
      <c r="PAQ83" s="169"/>
      <c r="PAR83" s="170"/>
      <c r="PAS83" s="167"/>
      <c r="PAT83" s="43"/>
      <c r="PAU83" s="208"/>
      <c r="PAV83" s="157"/>
      <c r="PAW83" s="157"/>
      <c r="PAX83" s="161"/>
      <c r="PAY83" s="161"/>
      <c r="PAZ83" s="168"/>
      <c r="PBA83" s="169"/>
      <c r="PBB83" s="170"/>
      <c r="PBC83" s="167"/>
      <c r="PBD83" s="43"/>
      <c r="PBE83" s="208"/>
      <c r="PBF83" s="157"/>
      <c r="PBG83" s="157"/>
      <c r="PBH83" s="161"/>
      <c r="PBI83" s="161"/>
      <c r="PBJ83" s="168"/>
      <c r="PBK83" s="169"/>
      <c r="PBL83" s="170"/>
      <c r="PBM83" s="167"/>
      <c r="PBN83" s="43"/>
      <c r="PBO83" s="208"/>
      <c r="PBP83" s="157"/>
      <c r="PBQ83" s="157"/>
      <c r="PBR83" s="161"/>
      <c r="PBS83" s="161"/>
      <c r="PBT83" s="168"/>
      <c r="PBU83" s="169"/>
      <c r="PBV83" s="170"/>
      <c r="PBW83" s="167"/>
      <c r="PBX83" s="43"/>
      <c r="PBY83" s="208"/>
      <c r="PBZ83" s="157"/>
      <c r="PCA83" s="157"/>
      <c r="PCB83" s="161"/>
      <c r="PCC83" s="161"/>
      <c r="PCD83" s="168"/>
      <c r="PCE83" s="169"/>
      <c r="PCF83" s="170"/>
      <c r="PCG83" s="167"/>
      <c r="PCH83" s="43"/>
      <c r="PCI83" s="208"/>
      <c r="PCJ83" s="157"/>
      <c r="PCK83" s="157"/>
      <c r="PCL83" s="161"/>
      <c r="PCM83" s="161"/>
      <c r="PCN83" s="168"/>
      <c r="PCO83" s="169"/>
      <c r="PCP83" s="170"/>
      <c r="PCQ83" s="167"/>
      <c r="PCR83" s="43"/>
      <c r="PCS83" s="208"/>
      <c r="PCT83" s="157"/>
      <c r="PCU83" s="157"/>
      <c r="PCV83" s="161"/>
      <c r="PCW83" s="161"/>
      <c r="PCX83" s="168"/>
      <c r="PCY83" s="169"/>
      <c r="PCZ83" s="170"/>
      <c r="PDA83" s="167"/>
      <c r="PDB83" s="43"/>
      <c r="PDC83" s="208"/>
      <c r="PDD83" s="157"/>
      <c r="PDE83" s="157"/>
      <c r="PDF83" s="161"/>
      <c r="PDG83" s="161"/>
      <c r="PDH83" s="168"/>
      <c r="PDI83" s="169"/>
      <c r="PDJ83" s="170"/>
      <c r="PDK83" s="167"/>
      <c r="PDL83" s="43"/>
      <c r="PDM83" s="208"/>
      <c r="PDN83" s="157"/>
      <c r="PDO83" s="157"/>
      <c r="PDP83" s="161"/>
      <c r="PDQ83" s="161"/>
      <c r="PDR83" s="168"/>
      <c r="PDS83" s="169"/>
      <c r="PDT83" s="170"/>
      <c r="PDU83" s="167"/>
      <c r="PDV83" s="43"/>
      <c r="PDW83" s="208"/>
      <c r="PDX83" s="157"/>
      <c r="PDY83" s="157"/>
      <c r="PDZ83" s="161"/>
      <c r="PEA83" s="161"/>
      <c r="PEB83" s="168"/>
      <c r="PEC83" s="169"/>
      <c r="PED83" s="170"/>
      <c r="PEE83" s="167"/>
      <c r="PEF83" s="43"/>
      <c r="PEG83" s="208"/>
      <c r="PEH83" s="157"/>
      <c r="PEI83" s="157"/>
      <c r="PEJ83" s="161"/>
      <c r="PEK83" s="161"/>
      <c r="PEL83" s="168"/>
      <c r="PEM83" s="169"/>
      <c r="PEN83" s="170"/>
      <c r="PEO83" s="167"/>
      <c r="PEP83" s="43"/>
      <c r="PEQ83" s="208"/>
      <c r="PER83" s="157"/>
      <c r="PES83" s="157"/>
      <c r="PET83" s="161"/>
      <c r="PEU83" s="161"/>
      <c r="PEV83" s="168"/>
      <c r="PEW83" s="169"/>
      <c r="PEX83" s="170"/>
      <c r="PEY83" s="167"/>
      <c r="PEZ83" s="43"/>
      <c r="PFA83" s="208"/>
      <c r="PFB83" s="157"/>
      <c r="PFC83" s="157"/>
      <c r="PFD83" s="161"/>
      <c r="PFE83" s="161"/>
      <c r="PFF83" s="168"/>
      <c r="PFG83" s="169"/>
      <c r="PFH83" s="170"/>
      <c r="PFI83" s="167"/>
      <c r="PFJ83" s="43"/>
      <c r="PFK83" s="208"/>
      <c r="PFL83" s="157"/>
      <c r="PFM83" s="157"/>
      <c r="PFN83" s="161"/>
      <c r="PFO83" s="161"/>
      <c r="PFP83" s="168"/>
      <c r="PFQ83" s="169"/>
      <c r="PFR83" s="170"/>
      <c r="PFS83" s="167"/>
      <c r="PFT83" s="43"/>
      <c r="PFU83" s="208"/>
      <c r="PFV83" s="157"/>
      <c r="PFW83" s="157"/>
      <c r="PFX83" s="161"/>
      <c r="PFY83" s="161"/>
      <c r="PFZ83" s="168"/>
      <c r="PGA83" s="169"/>
      <c r="PGB83" s="170"/>
      <c r="PGC83" s="167"/>
      <c r="PGD83" s="43"/>
      <c r="PGE83" s="208"/>
      <c r="PGF83" s="157"/>
      <c r="PGG83" s="157"/>
      <c r="PGH83" s="161"/>
      <c r="PGI83" s="161"/>
      <c r="PGJ83" s="168"/>
      <c r="PGK83" s="169"/>
      <c r="PGL83" s="170"/>
      <c r="PGM83" s="167"/>
      <c r="PGN83" s="43"/>
      <c r="PGO83" s="208"/>
      <c r="PGP83" s="157"/>
      <c r="PGQ83" s="157"/>
      <c r="PGR83" s="161"/>
      <c r="PGS83" s="161"/>
      <c r="PGT83" s="168"/>
      <c r="PGU83" s="169"/>
      <c r="PGV83" s="170"/>
      <c r="PGW83" s="167"/>
      <c r="PGX83" s="43"/>
      <c r="PGY83" s="208"/>
      <c r="PGZ83" s="157"/>
      <c r="PHA83" s="157"/>
      <c r="PHB83" s="161"/>
      <c r="PHC83" s="161"/>
      <c r="PHD83" s="168"/>
      <c r="PHE83" s="169"/>
      <c r="PHF83" s="170"/>
      <c r="PHG83" s="167"/>
      <c r="PHH83" s="43"/>
      <c r="PHI83" s="208"/>
      <c r="PHJ83" s="157"/>
      <c r="PHK83" s="157"/>
      <c r="PHL83" s="161"/>
      <c r="PHM83" s="161"/>
      <c r="PHN83" s="168"/>
      <c r="PHO83" s="169"/>
      <c r="PHP83" s="170"/>
      <c r="PHQ83" s="167"/>
      <c r="PHR83" s="43"/>
      <c r="PHS83" s="208"/>
      <c r="PHT83" s="157"/>
      <c r="PHU83" s="157"/>
      <c r="PHV83" s="161"/>
      <c r="PHW83" s="161"/>
      <c r="PHX83" s="168"/>
      <c r="PHY83" s="169"/>
      <c r="PHZ83" s="170"/>
      <c r="PIA83" s="167"/>
      <c r="PIB83" s="43"/>
      <c r="PIC83" s="208"/>
      <c r="PID83" s="157"/>
      <c r="PIE83" s="157"/>
      <c r="PIF83" s="161"/>
      <c r="PIG83" s="161"/>
      <c r="PIH83" s="168"/>
      <c r="PII83" s="169"/>
      <c r="PIJ83" s="170"/>
      <c r="PIK83" s="167"/>
      <c r="PIL83" s="43"/>
      <c r="PIM83" s="208"/>
      <c r="PIN83" s="157"/>
      <c r="PIO83" s="157"/>
      <c r="PIP83" s="161"/>
      <c r="PIQ83" s="161"/>
      <c r="PIR83" s="168"/>
      <c r="PIS83" s="169"/>
      <c r="PIT83" s="170"/>
      <c r="PIU83" s="167"/>
      <c r="PIV83" s="43"/>
      <c r="PIW83" s="208"/>
      <c r="PIX83" s="157"/>
      <c r="PIY83" s="157"/>
      <c r="PIZ83" s="161"/>
      <c r="PJA83" s="161"/>
      <c r="PJB83" s="168"/>
      <c r="PJC83" s="169"/>
      <c r="PJD83" s="170"/>
      <c r="PJE83" s="167"/>
      <c r="PJF83" s="43"/>
      <c r="PJG83" s="208"/>
      <c r="PJH83" s="157"/>
      <c r="PJI83" s="157"/>
      <c r="PJJ83" s="161"/>
      <c r="PJK83" s="161"/>
      <c r="PJL83" s="168"/>
      <c r="PJM83" s="169"/>
      <c r="PJN83" s="170"/>
      <c r="PJO83" s="167"/>
      <c r="PJP83" s="43"/>
      <c r="PJQ83" s="208"/>
      <c r="PJR83" s="157"/>
      <c r="PJS83" s="157"/>
      <c r="PJT83" s="161"/>
      <c r="PJU83" s="161"/>
      <c r="PJV83" s="168"/>
      <c r="PJW83" s="169"/>
      <c r="PJX83" s="170"/>
      <c r="PJY83" s="167"/>
      <c r="PJZ83" s="43"/>
      <c r="PKA83" s="208"/>
      <c r="PKB83" s="157"/>
      <c r="PKC83" s="157"/>
      <c r="PKD83" s="161"/>
      <c r="PKE83" s="161"/>
      <c r="PKF83" s="168"/>
      <c r="PKG83" s="169"/>
      <c r="PKH83" s="170"/>
      <c r="PKI83" s="167"/>
      <c r="PKJ83" s="43"/>
      <c r="PKK83" s="208"/>
      <c r="PKL83" s="157"/>
      <c r="PKM83" s="157"/>
      <c r="PKN83" s="161"/>
      <c r="PKO83" s="161"/>
      <c r="PKP83" s="168"/>
      <c r="PKQ83" s="169"/>
      <c r="PKR83" s="170"/>
      <c r="PKS83" s="167"/>
      <c r="PKT83" s="43"/>
      <c r="PKU83" s="208"/>
      <c r="PKV83" s="157"/>
      <c r="PKW83" s="157"/>
      <c r="PKX83" s="161"/>
      <c r="PKY83" s="161"/>
      <c r="PKZ83" s="168"/>
      <c r="PLA83" s="169"/>
      <c r="PLB83" s="170"/>
      <c r="PLC83" s="167"/>
      <c r="PLD83" s="43"/>
      <c r="PLE83" s="208"/>
      <c r="PLF83" s="157"/>
      <c r="PLG83" s="157"/>
      <c r="PLH83" s="161"/>
      <c r="PLI83" s="161"/>
      <c r="PLJ83" s="168"/>
      <c r="PLK83" s="169"/>
      <c r="PLL83" s="170"/>
      <c r="PLM83" s="167"/>
      <c r="PLN83" s="43"/>
      <c r="PLO83" s="208"/>
      <c r="PLP83" s="157"/>
      <c r="PLQ83" s="157"/>
      <c r="PLR83" s="161"/>
      <c r="PLS83" s="161"/>
      <c r="PLT83" s="168"/>
      <c r="PLU83" s="169"/>
      <c r="PLV83" s="170"/>
      <c r="PLW83" s="167"/>
      <c r="PLX83" s="43"/>
      <c r="PLY83" s="208"/>
      <c r="PLZ83" s="157"/>
      <c r="PMA83" s="157"/>
      <c r="PMB83" s="161"/>
      <c r="PMC83" s="161"/>
      <c r="PMD83" s="168"/>
      <c r="PME83" s="169"/>
      <c r="PMF83" s="170"/>
      <c r="PMG83" s="167"/>
      <c r="PMH83" s="43"/>
      <c r="PMI83" s="208"/>
      <c r="PMJ83" s="157"/>
      <c r="PMK83" s="157"/>
      <c r="PML83" s="161"/>
      <c r="PMM83" s="161"/>
      <c r="PMN83" s="168"/>
      <c r="PMO83" s="169"/>
      <c r="PMP83" s="170"/>
      <c r="PMQ83" s="167"/>
      <c r="PMR83" s="43"/>
      <c r="PMS83" s="208"/>
      <c r="PMT83" s="157"/>
      <c r="PMU83" s="157"/>
      <c r="PMV83" s="161"/>
      <c r="PMW83" s="161"/>
      <c r="PMX83" s="168"/>
      <c r="PMY83" s="169"/>
      <c r="PMZ83" s="170"/>
      <c r="PNA83" s="167"/>
      <c r="PNB83" s="43"/>
      <c r="PNC83" s="208"/>
      <c r="PND83" s="157"/>
      <c r="PNE83" s="157"/>
      <c r="PNF83" s="161"/>
      <c r="PNG83" s="161"/>
      <c r="PNH83" s="168"/>
      <c r="PNI83" s="169"/>
      <c r="PNJ83" s="170"/>
      <c r="PNK83" s="167"/>
      <c r="PNL83" s="43"/>
      <c r="PNM83" s="208"/>
      <c r="PNN83" s="157"/>
      <c r="PNO83" s="157"/>
      <c r="PNP83" s="161"/>
      <c r="PNQ83" s="161"/>
      <c r="PNR83" s="168"/>
      <c r="PNS83" s="169"/>
      <c r="PNT83" s="170"/>
      <c r="PNU83" s="167"/>
      <c r="PNV83" s="43"/>
      <c r="PNW83" s="208"/>
      <c r="PNX83" s="157"/>
      <c r="PNY83" s="157"/>
      <c r="PNZ83" s="161"/>
      <c r="POA83" s="161"/>
      <c r="POB83" s="168"/>
      <c r="POC83" s="169"/>
      <c r="POD83" s="170"/>
      <c r="POE83" s="167"/>
      <c r="POF83" s="43"/>
      <c r="POG83" s="208"/>
      <c r="POH83" s="157"/>
      <c r="POI83" s="157"/>
      <c r="POJ83" s="161"/>
      <c r="POK83" s="161"/>
      <c r="POL83" s="168"/>
      <c r="POM83" s="169"/>
      <c r="PON83" s="170"/>
      <c r="POO83" s="167"/>
      <c r="POP83" s="43"/>
      <c r="POQ83" s="208"/>
      <c r="POR83" s="157"/>
      <c r="POS83" s="157"/>
      <c r="POT83" s="161"/>
      <c r="POU83" s="161"/>
      <c r="POV83" s="168"/>
      <c r="POW83" s="169"/>
      <c r="POX83" s="170"/>
      <c r="POY83" s="167"/>
      <c r="POZ83" s="43"/>
      <c r="PPA83" s="208"/>
      <c r="PPB83" s="157"/>
      <c r="PPC83" s="157"/>
      <c r="PPD83" s="161"/>
      <c r="PPE83" s="161"/>
      <c r="PPF83" s="168"/>
      <c r="PPG83" s="169"/>
      <c r="PPH83" s="170"/>
      <c r="PPI83" s="167"/>
      <c r="PPJ83" s="43"/>
      <c r="PPK83" s="208"/>
      <c r="PPL83" s="157"/>
      <c r="PPM83" s="157"/>
      <c r="PPN83" s="161"/>
      <c r="PPO83" s="161"/>
      <c r="PPP83" s="168"/>
      <c r="PPQ83" s="169"/>
      <c r="PPR83" s="170"/>
      <c r="PPS83" s="167"/>
      <c r="PPT83" s="43"/>
      <c r="PPU83" s="208"/>
      <c r="PPV83" s="157"/>
      <c r="PPW83" s="157"/>
      <c r="PPX83" s="161"/>
      <c r="PPY83" s="161"/>
      <c r="PPZ83" s="168"/>
      <c r="PQA83" s="169"/>
      <c r="PQB83" s="170"/>
      <c r="PQC83" s="167"/>
      <c r="PQD83" s="43"/>
      <c r="PQE83" s="208"/>
      <c r="PQF83" s="157"/>
      <c r="PQG83" s="157"/>
      <c r="PQH83" s="161"/>
      <c r="PQI83" s="161"/>
      <c r="PQJ83" s="168"/>
      <c r="PQK83" s="169"/>
      <c r="PQL83" s="170"/>
      <c r="PQM83" s="167"/>
      <c r="PQN83" s="43"/>
      <c r="PQO83" s="208"/>
      <c r="PQP83" s="157"/>
      <c r="PQQ83" s="157"/>
      <c r="PQR83" s="161"/>
      <c r="PQS83" s="161"/>
      <c r="PQT83" s="168"/>
      <c r="PQU83" s="169"/>
      <c r="PQV83" s="170"/>
      <c r="PQW83" s="167"/>
      <c r="PQX83" s="43"/>
      <c r="PQY83" s="208"/>
      <c r="PQZ83" s="157"/>
      <c r="PRA83" s="157"/>
      <c r="PRB83" s="161"/>
      <c r="PRC83" s="161"/>
      <c r="PRD83" s="168"/>
      <c r="PRE83" s="169"/>
      <c r="PRF83" s="170"/>
      <c r="PRG83" s="167"/>
      <c r="PRH83" s="43"/>
      <c r="PRI83" s="208"/>
      <c r="PRJ83" s="157"/>
      <c r="PRK83" s="157"/>
      <c r="PRL83" s="161"/>
      <c r="PRM83" s="161"/>
      <c r="PRN83" s="168"/>
      <c r="PRO83" s="169"/>
      <c r="PRP83" s="170"/>
      <c r="PRQ83" s="167"/>
      <c r="PRR83" s="43"/>
      <c r="PRS83" s="208"/>
      <c r="PRT83" s="157"/>
      <c r="PRU83" s="157"/>
      <c r="PRV83" s="161"/>
      <c r="PRW83" s="161"/>
      <c r="PRX83" s="168"/>
      <c r="PRY83" s="169"/>
      <c r="PRZ83" s="170"/>
      <c r="PSA83" s="167"/>
      <c r="PSB83" s="43"/>
      <c r="PSC83" s="208"/>
      <c r="PSD83" s="157"/>
      <c r="PSE83" s="157"/>
      <c r="PSF83" s="161"/>
      <c r="PSG83" s="161"/>
      <c r="PSH83" s="168"/>
      <c r="PSI83" s="169"/>
      <c r="PSJ83" s="170"/>
      <c r="PSK83" s="167"/>
      <c r="PSL83" s="43"/>
      <c r="PSM83" s="208"/>
      <c r="PSN83" s="157"/>
      <c r="PSO83" s="157"/>
      <c r="PSP83" s="161"/>
      <c r="PSQ83" s="161"/>
      <c r="PSR83" s="168"/>
      <c r="PSS83" s="169"/>
      <c r="PST83" s="170"/>
      <c r="PSU83" s="167"/>
      <c r="PSV83" s="43"/>
      <c r="PSW83" s="208"/>
      <c r="PSX83" s="157"/>
      <c r="PSY83" s="157"/>
      <c r="PSZ83" s="161"/>
      <c r="PTA83" s="161"/>
      <c r="PTB83" s="168"/>
      <c r="PTC83" s="169"/>
      <c r="PTD83" s="170"/>
      <c r="PTE83" s="167"/>
      <c r="PTF83" s="43"/>
      <c r="PTG83" s="208"/>
      <c r="PTH83" s="157"/>
      <c r="PTI83" s="157"/>
      <c r="PTJ83" s="161"/>
      <c r="PTK83" s="161"/>
      <c r="PTL83" s="168"/>
      <c r="PTM83" s="169"/>
      <c r="PTN83" s="170"/>
      <c r="PTO83" s="167"/>
      <c r="PTP83" s="43"/>
      <c r="PTQ83" s="208"/>
      <c r="PTR83" s="157"/>
      <c r="PTS83" s="157"/>
      <c r="PTT83" s="161"/>
      <c r="PTU83" s="161"/>
      <c r="PTV83" s="168"/>
      <c r="PTW83" s="169"/>
      <c r="PTX83" s="170"/>
      <c r="PTY83" s="167"/>
      <c r="PTZ83" s="43"/>
      <c r="PUA83" s="208"/>
      <c r="PUB83" s="157"/>
      <c r="PUC83" s="157"/>
      <c r="PUD83" s="161"/>
      <c r="PUE83" s="161"/>
      <c r="PUF83" s="168"/>
      <c r="PUG83" s="169"/>
      <c r="PUH83" s="170"/>
      <c r="PUI83" s="167"/>
      <c r="PUJ83" s="43"/>
      <c r="PUK83" s="208"/>
      <c r="PUL83" s="157"/>
      <c r="PUM83" s="157"/>
      <c r="PUN83" s="161"/>
      <c r="PUO83" s="161"/>
      <c r="PUP83" s="168"/>
      <c r="PUQ83" s="169"/>
      <c r="PUR83" s="170"/>
      <c r="PUS83" s="167"/>
      <c r="PUT83" s="43"/>
      <c r="PUU83" s="208"/>
      <c r="PUV83" s="157"/>
      <c r="PUW83" s="157"/>
      <c r="PUX83" s="161"/>
      <c r="PUY83" s="161"/>
      <c r="PUZ83" s="168"/>
      <c r="PVA83" s="169"/>
      <c r="PVB83" s="170"/>
      <c r="PVC83" s="167"/>
      <c r="PVD83" s="43"/>
      <c r="PVE83" s="208"/>
      <c r="PVF83" s="157"/>
      <c r="PVG83" s="157"/>
      <c r="PVH83" s="161"/>
      <c r="PVI83" s="161"/>
      <c r="PVJ83" s="168"/>
      <c r="PVK83" s="169"/>
      <c r="PVL83" s="170"/>
      <c r="PVM83" s="167"/>
      <c r="PVN83" s="43"/>
      <c r="PVO83" s="208"/>
      <c r="PVP83" s="157"/>
      <c r="PVQ83" s="157"/>
      <c r="PVR83" s="161"/>
      <c r="PVS83" s="161"/>
      <c r="PVT83" s="168"/>
      <c r="PVU83" s="169"/>
      <c r="PVV83" s="170"/>
      <c r="PVW83" s="167"/>
      <c r="PVX83" s="43"/>
      <c r="PVY83" s="208"/>
      <c r="PVZ83" s="157"/>
      <c r="PWA83" s="157"/>
      <c r="PWB83" s="161"/>
      <c r="PWC83" s="161"/>
      <c r="PWD83" s="168"/>
      <c r="PWE83" s="169"/>
      <c r="PWF83" s="170"/>
      <c r="PWG83" s="167"/>
      <c r="PWH83" s="43"/>
      <c r="PWI83" s="208"/>
      <c r="PWJ83" s="157"/>
      <c r="PWK83" s="157"/>
      <c r="PWL83" s="161"/>
      <c r="PWM83" s="161"/>
      <c r="PWN83" s="168"/>
      <c r="PWO83" s="169"/>
      <c r="PWP83" s="170"/>
      <c r="PWQ83" s="167"/>
      <c r="PWR83" s="43"/>
      <c r="PWS83" s="208"/>
      <c r="PWT83" s="157"/>
      <c r="PWU83" s="157"/>
      <c r="PWV83" s="161"/>
      <c r="PWW83" s="161"/>
      <c r="PWX83" s="168"/>
      <c r="PWY83" s="169"/>
      <c r="PWZ83" s="170"/>
      <c r="PXA83" s="167"/>
      <c r="PXB83" s="43"/>
      <c r="PXC83" s="208"/>
      <c r="PXD83" s="157"/>
      <c r="PXE83" s="157"/>
      <c r="PXF83" s="161"/>
      <c r="PXG83" s="161"/>
      <c r="PXH83" s="168"/>
      <c r="PXI83" s="169"/>
      <c r="PXJ83" s="170"/>
      <c r="PXK83" s="167"/>
      <c r="PXL83" s="43"/>
      <c r="PXM83" s="208"/>
      <c r="PXN83" s="157"/>
      <c r="PXO83" s="157"/>
      <c r="PXP83" s="161"/>
      <c r="PXQ83" s="161"/>
      <c r="PXR83" s="168"/>
      <c r="PXS83" s="169"/>
      <c r="PXT83" s="170"/>
      <c r="PXU83" s="167"/>
      <c r="PXV83" s="43"/>
      <c r="PXW83" s="208"/>
      <c r="PXX83" s="157"/>
      <c r="PXY83" s="157"/>
      <c r="PXZ83" s="161"/>
      <c r="PYA83" s="161"/>
      <c r="PYB83" s="168"/>
      <c r="PYC83" s="169"/>
      <c r="PYD83" s="170"/>
      <c r="PYE83" s="167"/>
      <c r="PYF83" s="43"/>
      <c r="PYG83" s="208"/>
      <c r="PYH83" s="157"/>
      <c r="PYI83" s="157"/>
      <c r="PYJ83" s="161"/>
      <c r="PYK83" s="161"/>
      <c r="PYL83" s="168"/>
      <c r="PYM83" s="169"/>
      <c r="PYN83" s="170"/>
      <c r="PYO83" s="167"/>
      <c r="PYP83" s="43"/>
      <c r="PYQ83" s="208"/>
      <c r="PYR83" s="157"/>
      <c r="PYS83" s="157"/>
      <c r="PYT83" s="161"/>
      <c r="PYU83" s="161"/>
      <c r="PYV83" s="168"/>
      <c r="PYW83" s="169"/>
      <c r="PYX83" s="170"/>
      <c r="PYY83" s="167"/>
      <c r="PYZ83" s="43"/>
      <c r="PZA83" s="208"/>
      <c r="PZB83" s="157"/>
      <c r="PZC83" s="157"/>
      <c r="PZD83" s="161"/>
      <c r="PZE83" s="161"/>
      <c r="PZF83" s="168"/>
      <c r="PZG83" s="169"/>
      <c r="PZH83" s="170"/>
      <c r="PZI83" s="167"/>
      <c r="PZJ83" s="43"/>
      <c r="PZK83" s="208"/>
      <c r="PZL83" s="157"/>
      <c r="PZM83" s="157"/>
      <c r="PZN83" s="161"/>
      <c r="PZO83" s="161"/>
      <c r="PZP83" s="168"/>
      <c r="PZQ83" s="169"/>
      <c r="PZR83" s="170"/>
      <c r="PZS83" s="167"/>
      <c r="PZT83" s="43"/>
      <c r="PZU83" s="208"/>
      <c r="PZV83" s="157"/>
      <c r="PZW83" s="157"/>
      <c r="PZX83" s="161"/>
      <c r="PZY83" s="161"/>
      <c r="PZZ83" s="168"/>
      <c r="QAA83" s="169"/>
      <c r="QAB83" s="170"/>
      <c r="QAC83" s="167"/>
      <c r="QAD83" s="43"/>
      <c r="QAE83" s="208"/>
      <c r="QAF83" s="157"/>
      <c r="QAG83" s="157"/>
      <c r="QAH83" s="161"/>
      <c r="QAI83" s="161"/>
      <c r="QAJ83" s="168"/>
      <c r="QAK83" s="169"/>
      <c r="QAL83" s="170"/>
      <c r="QAM83" s="167"/>
      <c r="QAN83" s="43"/>
      <c r="QAO83" s="208"/>
      <c r="QAP83" s="157"/>
      <c r="QAQ83" s="157"/>
      <c r="QAR83" s="161"/>
      <c r="QAS83" s="161"/>
      <c r="QAT83" s="168"/>
      <c r="QAU83" s="169"/>
      <c r="QAV83" s="170"/>
      <c r="QAW83" s="167"/>
      <c r="QAX83" s="43"/>
      <c r="QAY83" s="208"/>
      <c r="QAZ83" s="157"/>
      <c r="QBA83" s="157"/>
      <c r="QBB83" s="161"/>
      <c r="QBC83" s="161"/>
      <c r="QBD83" s="168"/>
      <c r="QBE83" s="169"/>
      <c r="QBF83" s="170"/>
      <c r="QBG83" s="167"/>
      <c r="QBH83" s="43"/>
      <c r="QBI83" s="208"/>
      <c r="QBJ83" s="157"/>
      <c r="QBK83" s="157"/>
      <c r="QBL83" s="161"/>
      <c r="QBM83" s="161"/>
      <c r="QBN83" s="168"/>
      <c r="QBO83" s="169"/>
      <c r="QBP83" s="170"/>
      <c r="QBQ83" s="167"/>
      <c r="QBR83" s="43"/>
      <c r="QBS83" s="208"/>
      <c r="QBT83" s="157"/>
      <c r="QBU83" s="157"/>
      <c r="QBV83" s="161"/>
      <c r="QBW83" s="161"/>
      <c r="QBX83" s="168"/>
      <c r="QBY83" s="169"/>
      <c r="QBZ83" s="170"/>
      <c r="QCA83" s="167"/>
      <c r="QCB83" s="43"/>
      <c r="QCC83" s="208"/>
      <c r="QCD83" s="157"/>
      <c r="QCE83" s="157"/>
      <c r="QCF83" s="161"/>
      <c r="QCG83" s="161"/>
      <c r="QCH83" s="168"/>
      <c r="QCI83" s="169"/>
      <c r="QCJ83" s="170"/>
      <c r="QCK83" s="167"/>
      <c r="QCL83" s="43"/>
      <c r="QCM83" s="208"/>
      <c r="QCN83" s="157"/>
      <c r="QCO83" s="157"/>
      <c r="QCP83" s="161"/>
      <c r="QCQ83" s="161"/>
      <c r="QCR83" s="168"/>
      <c r="QCS83" s="169"/>
      <c r="QCT83" s="170"/>
      <c r="QCU83" s="167"/>
      <c r="QCV83" s="43"/>
      <c r="QCW83" s="208"/>
      <c r="QCX83" s="157"/>
      <c r="QCY83" s="157"/>
      <c r="QCZ83" s="161"/>
      <c r="QDA83" s="161"/>
      <c r="QDB83" s="168"/>
      <c r="QDC83" s="169"/>
      <c r="QDD83" s="170"/>
      <c r="QDE83" s="167"/>
      <c r="QDF83" s="43"/>
      <c r="QDG83" s="208"/>
      <c r="QDH83" s="157"/>
      <c r="QDI83" s="157"/>
      <c r="QDJ83" s="161"/>
      <c r="QDK83" s="161"/>
      <c r="QDL83" s="168"/>
      <c r="QDM83" s="169"/>
      <c r="QDN83" s="170"/>
      <c r="QDO83" s="167"/>
      <c r="QDP83" s="43"/>
      <c r="QDQ83" s="208"/>
      <c r="QDR83" s="157"/>
      <c r="QDS83" s="157"/>
      <c r="QDT83" s="161"/>
      <c r="QDU83" s="161"/>
      <c r="QDV83" s="168"/>
      <c r="QDW83" s="169"/>
      <c r="QDX83" s="170"/>
      <c r="QDY83" s="167"/>
      <c r="QDZ83" s="43"/>
      <c r="QEA83" s="208"/>
      <c r="QEB83" s="157"/>
      <c r="QEC83" s="157"/>
      <c r="QED83" s="161"/>
      <c r="QEE83" s="161"/>
      <c r="QEF83" s="168"/>
      <c r="QEG83" s="169"/>
      <c r="QEH83" s="170"/>
      <c r="QEI83" s="167"/>
      <c r="QEJ83" s="43"/>
      <c r="QEK83" s="208"/>
      <c r="QEL83" s="157"/>
      <c r="QEM83" s="157"/>
      <c r="QEN83" s="161"/>
      <c r="QEO83" s="161"/>
      <c r="QEP83" s="168"/>
      <c r="QEQ83" s="169"/>
      <c r="QER83" s="170"/>
      <c r="QES83" s="167"/>
      <c r="QET83" s="43"/>
      <c r="QEU83" s="208"/>
      <c r="QEV83" s="157"/>
      <c r="QEW83" s="157"/>
      <c r="QEX83" s="161"/>
      <c r="QEY83" s="161"/>
      <c r="QEZ83" s="168"/>
      <c r="QFA83" s="169"/>
      <c r="QFB83" s="170"/>
      <c r="QFC83" s="167"/>
      <c r="QFD83" s="43"/>
      <c r="QFE83" s="208"/>
      <c r="QFF83" s="157"/>
      <c r="QFG83" s="157"/>
      <c r="QFH83" s="161"/>
      <c r="QFI83" s="161"/>
      <c r="QFJ83" s="168"/>
      <c r="QFK83" s="169"/>
      <c r="QFL83" s="170"/>
      <c r="QFM83" s="167"/>
      <c r="QFN83" s="43"/>
      <c r="QFO83" s="208"/>
      <c r="QFP83" s="157"/>
      <c r="QFQ83" s="157"/>
      <c r="QFR83" s="161"/>
      <c r="QFS83" s="161"/>
      <c r="QFT83" s="168"/>
      <c r="QFU83" s="169"/>
      <c r="QFV83" s="170"/>
      <c r="QFW83" s="167"/>
      <c r="QFX83" s="43"/>
      <c r="QFY83" s="208"/>
      <c r="QFZ83" s="157"/>
      <c r="QGA83" s="157"/>
      <c r="QGB83" s="161"/>
      <c r="QGC83" s="161"/>
      <c r="QGD83" s="168"/>
      <c r="QGE83" s="169"/>
      <c r="QGF83" s="170"/>
      <c r="QGG83" s="167"/>
      <c r="QGH83" s="43"/>
      <c r="QGI83" s="208"/>
      <c r="QGJ83" s="157"/>
      <c r="QGK83" s="157"/>
      <c r="QGL83" s="161"/>
      <c r="QGM83" s="161"/>
      <c r="QGN83" s="168"/>
      <c r="QGO83" s="169"/>
      <c r="QGP83" s="170"/>
      <c r="QGQ83" s="167"/>
      <c r="QGR83" s="43"/>
      <c r="QGS83" s="208"/>
      <c r="QGT83" s="157"/>
      <c r="QGU83" s="157"/>
      <c r="QGV83" s="161"/>
      <c r="QGW83" s="161"/>
      <c r="QGX83" s="168"/>
      <c r="QGY83" s="169"/>
      <c r="QGZ83" s="170"/>
      <c r="QHA83" s="167"/>
      <c r="QHB83" s="43"/>
      <c r="QHC83" s="208"/>
      <c r="QHD83" s="157"/>
      <c r="QHE83" s="157"/>
      <c r="QHF83" s="161"/>
      <c r="QHG83" s="161"/>
      <c r="QHH83" s="168"/>
      <c r="QHI83" s="169"/>
      <c r="QHJ83" s="170"/>
      <c r="QHK83" s="167"/>
      <c r="QHL83" s="43"/>
      <c r="QHM83" s="208"/>
      <c r="QHN83" s="157"/>
      <c r="QHO83" s="157"/>
      <c r="QHP83" s="161"/>
      <c r="QHQ83" s="161"/>
      <c r="QHR83" s="168"/>
      <c r="QHS83" s="169"/>
      <c r="QHT83" s="170"/>
      <c r="QHU83" s="167"/>
      <c r="QHV83" s="43"/>
      <c r="QHW83" s="208"/>
      <c r="QHX83" s="157"/>
      <c r="QHY83" s="157"/>
      <c r="QHZ83" s="161"/>
      <c r="QIA83" s="161"/>
      <c r="QIB83" s="168"/>
      <c r="QIC83" s="169"/>
      <c r="QID83" s="170"/>
      <c r="QIE83" s="167"/>
      <c r="QIF83" s="43"/>
      <c r="QIG83" s="208"/>
      <c r="QIH83" s="157"/>
      <c r="QII83" s="157"/>
      <c r="QIJ83" s="161"/>
      <c r="QIK83" s="161"/>
      <c r="QIL83" s="168"/>
      <c r="QIM83" s="169"/>
      <c r="QIN83" s="170"/>
      <c r="QIO83" s="167"/>
      <c r="QIP83" s="43"/>
      <c r="QIQ83" s="208"/>
      <c r="QIR83" s="157"/>
      <c r="QIS83" s="157"/>
      <c r="QIT83" s="161"/>
      <c r="QIU83" s="161"/>
      <c r="QIV83" s="168"/>
      <c r="QIW83" s="169"/>
      <c r="QIX83" s="170"/>
      <c r="QIY83" s="167"/>
      <c r="QIZ83" s="43"/>
      <c r="QJA83" s="208"/>
      <c r="QJB83" s="157"/>
      <c r="QJC83" s="157"/>
      <c r="QJD83" s="161"/>
      <c r="QJE83" s="161"/>
      <c r="QJF83" s="168"/>
      <c r="QJG83" s="169"/>
      <c r="QJH83" s="170"/>
      <c r="QJI83" s="167"/>
      <c r="QJJ83" s="43"/>
      <c r="QJK83" s="208"/>
      <c r="QJL83" s="157"/>
      <c r="QJM83" s="157"/>
      <c r="QJN83" s="161"/>
      <c r="QJO83" s="161"/>
      <c r="QJP83" s="168"/>
      <c r="QJQ83" s="169"/>
      <c r="QJR83" s="170"/>
      <c r="QJS83" s="167"/>
      <c r="QJT83" s="43"/>
      <c r="QJU83" s="208"/>
      <c r="QJV83" s="157"/>
      <c r="QJW83" s="157"/>
      <c r="QJX83" s="161"/>
      <c r="QJY83" s="161"/>
      <c r="QJZ83" s="168"/>
      <c r="QKA83" s="169"/>
      <c r="QKB83" s="170"/>
      <c r="QKC83" s="167"/>
      <c r="QKD83" s="43"/>
      <c r="QKE83" s="208"/>
      <c r="QKF83" s="157"/>
      <c r="QKG83" s="157"/>
      <c r="QKH83" s="161"/>
      <c r="QKI83" s="161"/>
      <c r="QKJ83" s="168"/>
      <c r="QKK83" s="169"/>
      <c r="QKL83" s="170"/>
      <c r="QKM83" s="167"/>
      <c r="QKN83" s="43"/>
      <c r="QKO83" s="208"/>
      <c r="QKP83" s="157"/>
      <c r="QKQ83" s="157"/>
      <c r="QKR83" s="161"/>
      <c r="QKS83" s="161"/>
      <c r="QKT83" s="168"/>
      <c r="QKU83" s="169"/>
      <c r="QKV83" s="170"/>
      <c r="QKW83" s="167"/>
      <c r="QKX83" s="43"/>
      <c r="QKY83" s="208"/>
      <c r="QKZ83" s="157"/>
      <c r="QLA83" s="157"/>
      <c r="QLB83" s="161"/>
      <c r="QLC83" s="161"/>
      <c r="QLD83" s="168"/>
      <c r="QLE83" s="169"/>
      <c r="QLF83" s="170"/>
      <c r="QLG83" s="167"/>
      <c r="QLH83" s="43"/>
      <c r="QLI83" s="208"/>
      <c r="QLJ83" s="157"/>
      <c r="QLK83" s="157"/>
      <c r="QLL83" s="161"/>
      <c r="QLM83" s="161"/>
      <c r="QLN83" s="168"/>
      <c r="QLO83" s="169"/>
      <c r="QLP83" s="170"/>
      <c r="QLQ83" s="167"/>
      <c r="QLR83" s="43"/>
      <c r="QLS83" s="208"/>
      <c r="QLT83" s="157"/>
      <c r="QLU83" s="157"/>
      <c r="QLV83" s="161"/>
      <c r="QLW83" s="161"/>
      <c r="QLX83" s="168"/>
      <c r="QLY83" s="169"/>
      <c r="QLZ83" s="170"/>
      <c r="QMA83" s="167"/>
      <c r="QMB83" s="43"/>
      <c r="QMC83" s="208"/>
      <c r="QMD83" s="157"/>
      <c r="QME83" s="157"/>
      <c r="QMF83" s="161"/>
      <c r="QMG83" s="161"/>
      <c r="QMH83" s="168"/>
      <c r="QMI83" s="169"/>
      <c r="QMJ83" s="170"/>
      <c r="QMK83" s="167"/>
      <c r="QML83" s="43"/>
      <c r="QMM83" s="208"/>
      <c r="QMN83" s="157"/>
      <c r="QMO83" s="157"/>
      <c r="QMP83" s="161"/>
      <c r="QMQ83" s="161"/>
      <c r="QMR83" s="168"/>
      <c r="QMS83" s="169"/>
      <c r="QMT83" s="170"/>
      <c r="QMU83" s="167"/>
      <c r="QMV83" s="43"/>
      <c r="QMW83" s="208"/>
      <c r="QMX83" s="157"/>
      <c r="QMY83" s="157"/>
      <c r="QMZ83" s="161"/>
      <c r="QNA83" s="161"/>
      <c r="QNB83" s="168"/>
      <c r="QNC83" s="169"/>
      <c r="QND83" s="170"/>
      <c r="QNE83" s="167"/>
      <c r="QNF83" s="43"/>
      <c r="QNG83" s="208"/>
      <c r="QNH83" s="157"/>
      <c r="QNI83" s="157"/>
      <c r="QNJ83" s="161"/>
      <c r="QNK83" s="161"/>
      <c r="QNL83" s="168"/>
      <c r="QNM83" s="169"/>
      <c r="QNN83" s="170"/>
      <c r="QNO83" s="167"/>
      <c r="QNP83" s="43"/>
      <c r="QNQ83" s="208"/>
      <c r="QNR83" s="157"/>
      <c r="QNS83" s="157"/>
      <c r="QNT83" s="161"/>
      <c r="QNU83" s="161"/>
      <c r="QNV83" s="168"/>
      <c r="QNW83" s="169"/>
      <c r="QNX83" s="170"/>
      <c r="QNY83" s="167"/>
      <c r="QNZ83" s="43"/>
      <c r="QOA83" s="208"/>
      <c r="QOB83" s="157"/>
      <c r="QOC83" s="157"/>
      <c r="QOD83" s="161"/>
      <c r="QOE83" s="161"/>
      <c r="QOF83" s="168"/>
      <c r="QOG83" s="169"/>
      <c r="QOH83" s="170"/>
      <c r="QOI83" s="167"/>
      <c r="QOJ83" s="43"/>
      <c r="QOK83" s="208"/>
      <c r="QOL83" s="157"/>
      <c r="QOM83" s="157"/>
      <c r="QON83" s="161"/>
      <c r="QOO83" s="161"/>
      <c r="QOP83" s="168"/>
      <c r="QOQ83" s="169"/>
      <c r="QOR83" s="170"/>
      <c r="QOS83" s="167"/>
      <c r="QOT83" s="43"/>
      <c r="QOU83" s="208"/>
      <c r="QOV83" s="157"/>
      <c r="QOW83" s="157"/>
      <c r="QOX83" s="161"/>
      <c r="QOY83" s="161"/>
      <c r="QOZ83" s="168"/>
      <c r="QPA83" s="169"/>
      <c r="QPB83" s="170"/>
      <c r="QPC83" s="167"/>
      <c r="QPD83" s="43"/>
      <c r="QPE83" s="208"/>
      <c r="QPF83" s="157"/>
      <c r="QPG83" s="157"/>
      <c r="QPH83" s="161"/>
      <c r="QPI83" s="161"/>
      <c r="QPJ83" s="168"/>
      <c r="QPK83" s="169"/>
      <c r="QPL83" s="170"/>
      <c r="QPM83" s="167"/>
      <c r="QPN83" s="43"/>
      <c r="QPO83" s="208"/>
      <c r="QPP83" s="157"/>
      <c r="QPQ83" s="157"/>
      <c r="QPR83" s="161"/>
      <c r="QPS83" s="161"/>
      <c r="QPT83" s="168"/>
      <c r="QPU83" s="169"/>
      <c r="QPV83" s="170"/>
      <c r="QPW83" s="167"/>
      <c r="QPX83" s="43"/>
      <c r="QPY83" s="208"/>
      <c r="QPZ83" s="157"/>
      <c r="QQA83" s="157"/>
      <c r="QQB83" s="161"/>
      <c r="QQC83" s="161"/>
      <c r="QQD83" s="168"/>
      <c r="QQE83" s="169"/>
      <c r="QQF83" s="170"/>
      <c r="QQG83" s="167"/>
      <c r="QQH83" s="43"/>
      <c r="QQI83" s="208"/>
      <c r="QQJ83" s="157"/>
      <c r="QQK83" s="157"/>
      <c r="QQL83" s="161"/>
      <c r="QQM83" s="161"/>
      <c r="QQN83" s="168"/>
      <c r="QQO83" s="169"/>
      <c r="QQP83" s="170"/>
      <c r="QQQ83" s="167"/>
      <c r="QQR83" s="43"/>
      <c r="QQS83" s="208"/>
      <c r="QQT83" s="157"/>
      <c r="QQU83" s="157"/>
      <c r="QQV83" s="161"/>
      <c r="QQW83" s="161"/>
      <c r="QQX83" s="168"/>
      <c r="QQY83" s="169"/>
      <c r="QQZ83" s="170"/>
      <c r="QRA83" s="167"/>
      <c r="QRB83" s="43"/>
      <c r="QRC83" s="208"/>
      <c r="QRD83" s="157"/>
      <c r="QRE83" s="157"/>
      <c r="QRF83" s="161"/>
      <c r="QRG83" s="161"/>
      <c r="QRH83" s="168"/>
      <c r="QRI83" s="169"/>
      <c r="QRJ83" s="170"/>
      <c r="QRK83" s="167"/>
      <c r="QRL83" s="43"/>
      <c r="QRM83" s="208"/>
      <c r="QRN83" s="157"/>
      <c r="QRO83" s="157"/>
      <c r="QRP83" s="161"/>
      <c r="QRQ83" s="161"/>
      <c r="QRR83" s="168"/>
      <c r="QRS83" s="169"/>
      <c r="QRT83" s="170"/>
      <c r="QRU83" s="167"/>
      <c r="QRV83" s="43"/>
      <c r="QRW83" s="208"/>
      <c r="QRX83" s="157"/>
      <c r="QRY83" s="157"/>
      <c r="QRZ83" s="161"/>
      <c r="QSA83" s="161"/>
      <c r="QSB83" s="168"/>
      <c r="QSC83" s="169"/>
      <c r="QSD83" s="170"/>
      <c r="QSE83" s="167"/>
      <c r="QSF83" s="43"/>
      <c r="QSG83" s="208"/>
      <c r="QSH83" s="157"/>
      <c r="QSI83" s="157"/>
      <c r="QSJ83" s="161"/>
      <c r="QSK83" s="161"/>
      <c r="QSL83" s="168"/>
      <c r="QSM83" s="169"/>
      <c r="QSN83" s="170"/>
      <c r="QSO83" s="167"/>
      <c r="QSP83" s="43"/>
      <c r="QSQ83" s="208"/>
      <c r="QSR83" s="157"/>
      <c r="QSS83" s="157"/>
      <c r="QST83" s="161"/>
      <c r="QSU83" s="161"/>
      <c r="QSV83" s="168"/>
      <c r="QSW83" s="169"/>
      <c r="QSX83" s="170"/>
      <c r="QSY83" s="167"/>
      <c r="QSZ83" s="43"/>
      <c r="QTA83" s="208"/>
      <c r="QTB83" s="157"/>
      <c r="QTC83" s="157"/>
      <c r="QTD83" s="161"/>
      <c r="QTE83" s="161"/>
      <c r="QTF83" s="168"/>
      <c r="QTG83" s="169"/>
      <c r="QTH83" s="170"/>
      <c r="QTI83" s="167"/>
      <c r="QTJ83" s="43"/>
      <c r="QTK83" s="208"/>
      <c r="QTL83" s="157"/>
      <c r="QTM83" s="157"/>
      <c r="QTN83" s="161"/>
      <c r="QTO83" s="161"/>
      <c r="QTP83" s="168"/>
      <c r="QTQ83" s="169"/>
      <c r="QTR83" s="170"/>
      <c r="QTS83" s="167"/>
      <c r="QTT83" s="43"/>
      <c r="QTU83" s="208"/>
      <c r="QTV83" s="157"/>
      <c r="QTW83" s="157"/>
      <c r="QTX83" s="161"/>
      <c r="QTY83" s="161"/>
      <c r="QTZ83" s="168"/>
      <c r="QUA83" s="169"/>
      <c r="QUB83" s="170"/>
      <c r="QUC83" s="167"/>
      <c r="QUD83" s="43"/>
      <c r="QUE83" s="208"/>
      <c r="QUF83" s="157"/>
      <c r="QUG83" s="157"/>
      <c r="QUH83" s="161"/>
      <c r="QUI83" s="161"/>
      <c r="QUJ83" s="168"/>
      <c r="QUK83" s="169"/>
      <c r="QUL83" s="170"/>
      <c r="QUM83" s="167"/>
      <c r="QUN83" s="43"/>
      <c r="QUO83" s="208"/>
      <c r="QUP83" s="157"/>
      <c r="QUQ83" s="157"/>
      <c r="QUR83" s="161"/>
      <c r="QUS83" s="161"/>
      <c r="QUT83" s="168"/>
      <c r="QUU83" s="169"/>
      <c r="QUV83" s="170"/>
      <c r="QUW83" s="167"/>
      <c r="QUX83" s="43"/>
      <c r="QUY83" s="208"/>
      <c r="QUZ83" s="157"/>
      <c r="QVA83" s="157"/>
      <c r="QVB83" s="161"/>
      <c r="QVC83" s="161"/>
      <c r="QVD83" s="168"/>
      <c r="QVE83" s="169"/>
      <c r="QVF83" s="170"/>
      <c r="QVG83" s="167"/>
      <c r="QVH83" s="43"/>
      <c r="QVI83" s="208"/>
      <c r="QVJ83" s="157"/>
      <c r="QVK83" s="157"/>
      <c r="QVL83" s="161"/>
      <c r="QVM83" s="161"/>
      <c r="QVN83" s="168"/>
      <c r="QVO83" s="169"/>
      <c r="QVP83" s="170"/>
      <c r="QVQ83" s="167"/>
      <c r="QVR83" s="43"/>
      <c r="QVS83" s="208"/>
      <c r="QVT83" s="157"/>
      <c r="QVU83" s="157"/>
      <c r="QVV83" s="161"/>
      <c r="QVW83" s="161"/>
      <c r="QVX83" s="168"/>
      <c r="QVY83" s="169"/>
      <c r="QVZ83" s="170"/>
      <c r="QWA83" s="167"/>
      <c r="QWB83" s="43"/>
      <c r="QWC83" s="208"/>
      <c r="QWD83" s="157"/>
      <c r="QWE83" s="157"/>
      <c r="QWF83" s="161"/>
      <c r="QWG83" s="161"/>
      <c r="QWH83" s="168"/>
      <c r="QWI83" s="169"/>
      <c r="QWJ83" s="170"/>
      <c r="QWK83" s="167"/>
      <c r="QWL83" s="43"/>
      <c r="QWM83" s="208"/>
      <c r="QWN83" s="157"/>
      <c r="QWO83" s="157"/>
      <c r="QWP83" s="161"/>
      <c r="QWQ83" s="161"/>
      <c r="QWR83" s="168"/>
      <c r="QWS83" s="169"/>
      <c r="QWT83" s="170"/>
      <c r="QWU83" s="167"/>
      <c r="QWV83" s="43"/>
      <c r="QWW83" s="208"/>
      <c r="QWX83" s="157"/>
      <c r="QWY83" s="157"/>
      <c r="QWZ83" s="161"/>
      <c r="QXA83" s="161"/>
      <c r="QXB83" s="168"/>
      <c r="QXC83" s="169"/>
      <c r="QXD83" s="170"/>
      <c r="QXE83" s="167"/>
      <c r="QXF83" s="43"/>
      <c r="QXG83" s="208"/>
      <c r="QXH83" s="157"/>
      <c r="QXI83" s="157"/>
      <c r="QXJ83" s="161"/>
      <c r="QXK83" s="161"/>
      <c r="QXL83" s="168"/>
      <c r="QXM83" s="169"/>
      <c r="QXN83" s="170"/>
      <c r="QXO83" s="167"/>
      <c r="QXP83" s="43"/>
      <c r="QXQ83" s="208"/>
      <c r="QXR83" s="157"/>
      <c r="QXS83" s="157"/>
      <c r="QXT83" s="161"/>
      <c r="QXU83" s="161"/>
      <c r="QXV83" s="168"/>
      <c r="QXW83" s="169"/>
      <c r="QXX83" s="170"/>
      <c r="QXY83" s="167"/>
      <c r="QXZ83" s="43"/>
      <c r="QYA83" s="208"/>
      <c r="QYB83" s="157"/>
      <c r="QYC83" s="157"/>
      <c r="QYD83" s="161"/>
      <c r="QYE83" s="161"/>
      <c r="QYF83" s="168"/>
      <c r="QYG83" s="169"/>
      <c r="QYH83" s="170"/>
      <c r="QYI83" s="167"/>
      <c r="QYJ83" s="43"/>
      <c r="QYK83" s="208"/>
      <c r="QYL83" s="157"/>
      <c r="QYM83" s="157"/>
      <c r="QYN83" s="161"/>
      <c r="QYO83" s="161"/>
      <c r="QYP83" s="168"/>
      <c r="QYQ83" s="169"/>
      <c r="QYR83" s="170"/>
      <c r="QYS83" s="167"/>
      <c r="QYT83" s="43"/>
      <c r="QYU83" s="208"/>
      <c r="QYV83" s="157"/>
      <c r="QYW83" s="157"/>
      <c r="QYX83" s="161"/>
      <c r="QYY83" s="161"/>
      <c r="QYZ83" s="168"/>
      <c r="QZA83" s="169"/>
      <c r="QZB83" s="170"/>
      <c r="QZC83" s="167"/>
      <c r="QZD83" s="43"/>
      <c r="QZE83" s="208"/>
      <c r="QZF83" s="157"/>
      <c r="QZG83" s="157"/>
      <c r="QZH83" s="161"/>
      <c r="QZI83" s="161"/>
      <c r="QZJ83" s="168"/>
      <c r="QZK83" s="169"/>
      <c r="QZL83" s="170"/>
      <c r="QZM83" s="167"/>
      <c r="QZN83" s="43"/>
      <c r="QZO83" s="208"/>
      <c r="QZP83" s="157"/>
      <c r="QZQ83" s="157"/>
      <c r="QZR83" s="161"/>
      <c r="QZS83" s="161"/>
      <c r="QZT83" s="168"/>
      <c r="QZU83" s="169"/>
      <c r="QZV83" s="170"/>
      <c r="QZW83" s="167"/>
      <c r="QZX83" s="43"/>
      <c r="QZY83" s="208"/>
      <c r="QZZ83" s="157"/>
      <c r="RAA83" s="157"/>
      <c r="RAB83" s="161"/>
      <c r="RAC83" s="161"/>
      <c r="RAD83" s="168"/>
      <c r="RAE83" s="169"/>
      <c r="RAF83" s="170"/>
      <c r="RAG83" s="167"/>
      <c r="RAH83" s="43"/>
      <c r="RAI83" s="208"/>
      <c r="RAJ83" s="157"/>
      <c r="RAK83" s="157"/>
      <c r="RAL83" s="161"/>
      <c r="RAM83" s="161"/>
      <c r="RAN83" s="168"/>
      <c r="RAO83" s="169"/>
      <c r="RAP83" s="170"/>
      <c r="RAQ83" s="167"/>
      <c r="RAR83" s="43"/>
      <c r="RAS83" s="208"/>
      <c r="RAT83" s="157"/>
      <c r="RAU83" s="157"/>
      <c r="RAV83" s="161"/>
      <c r="RAW83" s="161"/>
      <c r="RAX83" s="168"/>
      <c r="RAY83" s="169"/>
      <c r="RAZ83" s="170"/>
      <c r="RBA83" s="167"/>
      <c r="RBB83" s="43"/>
      <c r="RBC83" s="208"/>
      <c r="RBD83" s="157"/>
      <c r="RBE83" s="157"/>
      <c r="RBF83" s="161"/>
      <c r="RBG83" s="161"/>
      <c r="RBH83" s="168"/>
      <c r="RBI83" s="169"/>
      <c r="RBJ83" s="170"/>
      <c r="RBK83" s="167"/>
      <c r="RBL83" s="43"/>
      <c r="RBM83" s="208"/>
      <c r="RBN83" s="157"/>
      <c r="RBO83" s="157"/>
      <c r="RBP83" s="161"/>
      <c r="RBQ83" s="161"/>
      <c r="RBR83" s="168"/>
      <c r="RBS83" s="169"/>
      <c r="RBT83" s="170"/>
      <c r="RBU83" s="167"/>
      <c r="RBV83" s="43"/>
      <c r="RBW83" s="208"/>
      <c r="RBX83" s="157"/>
      <c r="RBY83" s="157"/>
      <c r="RBZ83" s="161"/>
      <c r="RCA83" s="161"/>
      <c r="RCB83" s="168"/>
      <c r="RCC83" s="169"/>
      <c r="RCD83" s="170"/>
      <c r="RCE83" s="167"/>
      <c r="RCF83" s="43"/>
      <c r="RCG83" s="208"/>
      <c r="RCH83" s="157"/>
      <c r="RCI83" s="157"/>
      <c r="RCJ83" s="161"/>
      <c r="RCK83" s="161"/>
      <c r="RCL83" s="168"/>
      <c r="RCM83" s="169"/>
      <c r="RCN83" s="170"/>
      <c r="RCO83" s="167"/>
      <c r="RCP83" s="43"/>
      <c r="RCQ83" s="208"/>
      <c r="RCR83" s="157"/>
      <c r="RCS83" s="157"/>
      <c r="RCT83" s="161"/>
      <c r="RCU83" s="161"/>
      <c r="RCV83" s="168"/>
      <c r="RCW83" s="169"/>
      <c r="RCX83" s="170"/>
      <c r="RCY83" s="167"/>
      <c r="RCZ83" s="43"/>
      <c r="RDA83" s="208"/>
      <c r="RDB83" s="157"/>
      <c r="RDC83" s="157"/>
      <c r="RDD83" s="161"/>
      <c r="RDE83" s="161"/>
      <c r="RDF83" s="168"/>
      <c r="RDG83" s="169"/>
      <c r="RDH83" s="170"/>
      <c r="RDI83" s="167"/>
      <c r="RDJ83" s="43"/>
      <c r="RDK83" s="208"/>
      <c r="RDL83" s="157"/>
      <c r="RDM83" s="157"/>
      <c r="RDN83" s="161"/>
      <c r="RDO83" s="161"/>
      <c r="RDP83" s="168"/>
      <c r="RDQ83" s="169"/>
      <c r="RDR83" s="170"/>
      <c r="RDS83" s="167"/>
      <c r="RDT83" s="43"/>
      <c r="RDU83" s="208"/>
      <c r="RDV83" s="157"/>
      <c r="RDW83" s="157"/>
      <c r="RDX83" s="161"/>
      <c r="RDY83" s="161"/>
      <c r="RDZ83" s="168"/>
      <c r="REA83" s="169"/>
      <c r="REB83" s="170"/>
      <c r="REC83" s="167"/>
      <c r="RED83" s="43"/>
      <c r="REE83" s="208"/>
      <c r="REF83" s="157"/>
      <c r="REG83" s="157"/>
      <c r="REH83" s="161"/>
      <c r="REI83" s="161"/>
      <c r="REJ83" s="168"/>
      <c r="REK83" s="169"/>
      <c r="REL83" s="170"/>
      <c r="REM83" s="167"/>
      <c r="REN83" s="43"/>
      <c r="REO83" s="208"/>
      <c r="REP83" s="157"/>
      <c r="REQ83" s="157"/>
      <c r="RER83" s="161"/>
      <c r="RES83" s="161"/>
      <c r="RET83" s="168"/>
      <c r="REU83" s="169"/>
      <c r="REV83" s="170"/>
      <c r="REW83" s="167"/>
      <c r="REX83" s="43"/>
      <c r="REY83" s="208"/>
      <c r="REZ83" s="157"/>
      <c r="RFA83" s="157"/>
      <c r="RFB83" s="161"/>
      <c r="RFC83" s="161"/>
      <c r="RFD83" s="168"/>
      <c r="RFE83" s="169"/>
      <c r="RFF83" s="170"/>
      <c r="RFG83" s="167"/>
      <c r="RFH83" s="43"/>
      <c r="RFI83" s="208"/>
      <c r="RFJ83" s="157"/>
      <c r="RFK83" s="157"/>
      <c r="RFL83" s="161"/>
      <c r="RFM83" s="161"/>
      <c r="RFN83" s="168"/>
      <c r="RFO83" s="169"/>
      <c r="RFP83" s="170"/>
      <c r="RFQ83" s="167"/>
      <c r="RFR83" s="43"/>
      <c r="RFS83" s="208"/>
      <c r="RFT83" s="157"/>
      <c r="RFU83" s="157"/>
      <c r="RFV83" s="161"/>
      <c r="RFW83" s="161"/>
      <c r="RFX83" s="168"/>
      <c r="RFY83" s="169"/>
      <c r="RFZ83" s="170"/>
      <c r="RGA83" s="167"/>
      <c r="RGB83" s="43"/>
      <c r="RGC83" s="208"/>
      <c r="RGD83" s="157"/>
      <c r="RGE83" s="157"/>
      <c r="RGF83" s="161"/>
      <c r="RGG83" s="161"/>
      <c r="RGH83" s="168"/>
      <c r="RGI83" s="169"/>
      <c r="RGJ83" s="170"/>
      <c r="RGK83" s="167"/>
      <c r="RGL83" s="43"/>
      <c r="RGM83" s="208"/>
      <c r="RGN83" s="157"/>
      <c r="RGO83" s="157"/>
      <c r="RGP83" s="161"/>
      <c r="RGQ83" s="161"/>
      <c r="RGR83" s="168"/>
      <c r="RGS83" s="169"/>
      <c r="RGT83" s="170"/>
      <c r="RGU83" s="167"/>
      <c r="RGV83" s="43"/>
      <c r="RGW83" s="208"/>
      <c r="RGX83" s="157"/>
      <c r="RGY83" s="157"/>
      <c r="RGZ83" s="161"/>
      <c r="RHA83" s="161"/>
      <c r="RHB83" s="168"/>
      <c r="RHC83" s="169"/>
      <c r="RHD83" s="170"/>
      <c r="RHE83" s="167"/>
      <c r="RHF83" s="43"/>
      <c r="RHG83" s="208"/>
      <c r="RHH83" s="157"/>
      <c r="RHI83" s="157"/>
      <c r="RHJ83" s="161"/>
      <c r="RHK83" s="161"/>
      <c r="RHL83" s="168"/>
      <c r="RHM83" s="169"/>
      <c r="RHN83" s="170"/>
      <c r="RHO83" s="167"/>
      <c r="RHP83" s="43"/>
      <c r="RHQ83" s="208"/>
      <c r="RHR83" s="157"/>
      <c r="RHS83" s="157"/>
      <c r="RHT83" s="161"/>
      <c r="RHU83" s="161"/>
      <c r="RHV83" s="168"/>
      <c r="RHW83" s="169"/>
      <c r="RHX83" s="170"/>
      <c r="RHY83" s="167"/>
      <c r="RHZ83" s="43"/>
      <c r="RIA83" s="208"/>
      <c r="RIB83" s="157"/>
      <c r="RIC83" s="157"/>
      <c r="RID83" s="161"/>
      <c r="RIE83" s="161"/>
      <c r="RIF83" s="168"/>
      <c r="RIG83" s="169"/>
      <c r="RIH83" s="170"/>
      <c r="RII83" s="167"/>
      <c r="RIJ83" s="43"/>
      <c r="RIK83" s="208"/>
      <c r="RIL83" s="157"/>
      <c r="RIM83" s="157"/>
      <c r="RIN83" s="161"/>
      <c r="RIO83" s="161"/>
      <c r="RIP83" s="168"/>
      <c r="RIQ83" s="169"/>
      <c r="RIR83" s="170"/>
      <c r="RIS83" s="167"/>
      <c r="RIT83" s="43"/>
      <c r="RIU83" s="208"/>
      <c r="RIV83" s="157"/>
      <c r="RIW83" s="157"/>
      <c r="RIX83" s="161"/>
      <c r="RIY83" s="161"/>
      <c r="RIZ83" s="168"/>
      <c r="RJA83" s="169"/>
      <c r="RJB83" s="170"/>
      <c r="RJC83" s="167"/>
      <c r="RJD83" s="43"/>
      <c r="RJE83" s="208"/>
      <c r="RJF83" s="157"/>
      <c r="RJG83" s="157"/>
      <c r="RJH83" s="161"/>
      <c r="RJI83" s="161"/>
      <c r="RJJ83" s="168"/>
      <c r="RJK83" s="169"/>
      <c r="RJL83" s="170"/>
      <c r="RJM83" s="167"/>
      <c r="RJN83" s="43"/>
      <c r="RJO83" s="208"/>
      <c r="RJP83" s="157"/>
      <c r="RJQ83" s="157"/>
      <c r="RJR83" s="161"/>
      <c r="RJS83" s="161"/>
      <c r="RJT83" s="168"/>
      <c r="RJU83" s="169"/>
      <c r="RJV83" s="170"/>
      <c r="RJW83" s="167"/>
      <c r="RJX83" s="43"/>
      <c r="RJY83" s="208"/>
      <c r="RJZ83" s="157"/>
      <c r="RKA83" s="157"/>
      <c r="RKB83" s="161"/>
      <c r="RKC83" s="161"/>
      <c r="RKD83" s="168"/>
      <c r="RKE83" s="169"/>
      <c r="RKF83" s="170"/>
      <c r="RKG83" s="167"/>
      <c r="RKH83" s="43"/>
      <c r="RKI83" s="208"/>
      <c r="RKJ83" s="157"/>
      <c r="RKK83" s="157"/>
      <c r="RKL83" s="161"/>
      <c r="RKM83" s="161"/>
      <c r="RKN83" s="168"/>
      <c r="RKO83" s="169"/>
      <c r="RKP83" s="170"/>
      <c r="RKQ83" s="167"/>
      <c r="RKR83" s="43"/>
      <c r="RKS83" s="208"/>
      <c r="RKT83" s="157"/>
      <c r="RKU83" s="157"/>
      <c r="RKV83" s="161"/>
      <c r="RKW83" s="161"/>
      <c r="RKX83" s="168"/>
      <c r="RKY83" s="169"/>
      <c r="RKZ83" s="170"/>
      <c r="RLA83" s="167"/>
      <c r="RLB83" s="43"/>
      <c r="RLC83" s="208"/>
      <c r="RLD83" s="157"/>
      <c r="RLE83" s="157"/>
      <c r="RLF83" s="161"/>
      <c r="RLG83" s="161"/>
      <c r="RLH83" s="168"/>
      <c r="RLI83" s="169"/>
      <c r="RLJ83" s="170"/>
      <c r="RLK83" s="167"/>
      <c r="RLL83" s="43"/>
      <c r="RLM83" s="208"/>
      <c r="RLN83" s="157"/>
      <c r="RLO83" s="157"/>
      <c r="RLP83" s="161"/>
      <c r="RLQ83" s="161"/>
      <c r="RLR83" s="168"/>
      <c r="RLS83" s="169"/>
      <c r="RLT83" s="170"/>
      <c r="RLU83" s="167"/>
      <c r="RLV83" s="43"/>
      <c r="RLW83" s="208"/>
      <c r="RLX83" s="157"/>
      <c r="RLY83" s="157"/>
      <c r="RLZ83" s="161"/>
      <c r="RMA83" s="161"/>
      <c r="RMB83" s="168"/>
      <c r="RMC83" s="169"/>
      <c r="RMD83" s="170"/>
      <c r="RME83" s="167"/>
      <c r="RMF83" s="43"/>
      <c r="RMG83" s="208"/>
      <c r="RMH83" s="157"/>
      <c r="RMI83" s="157"/>
      <c r="RMJ83" s="161"/>
      <c r="RMK83" s="161"/>
      <c r="RML83" s="168"/>
      <c r="RMM83" s="169"/>
      <c r="RMN83" s="170"/>
      <c r="RMO83" s="167"/>
      <c r="RMP83" s="43"/>
      <c r="RMQ83" s="208"/>
      <c r="RMR83" s="157"/>
      <c r="RMS83" s="157"/>
      <c r="RMT83" s="161"/>
      <c r="RMU83" s="161"/>
      <c r="RMV83" s="168"/>
      <c r="RMW83" s="169"/>
      <c r="RMX83" s="170"/>
      <c r="RMY83" s="167"/>
      <c r="RMZ83" s="43"/>
      <c r="RNA83" s="208"/>
      <c r="RNB83" s="157"/>
      <c r="RNC83" s="157"/>
      <c r="RND83" s="161"/>
      <c r="RNE83" s="161"/>
      <c r="RNF83" s="168"/>
      <c r="RNG83" s="169"/>
      <c r="RNH83" s="170"/>
      <c r="RNI83" s="167"/>
      <c r="RNJ83" s="43"/>
      <c r="RNK83" s="208"/>
      <c r="RNL83" s="157"/>
      <c r="RNM83" s="157"/>
      <c r="RNN83" s="161"/>
      <c r="RNO83" s="161"/>
      <c r="RNP83" s="168"/>
      <c r="RNQ83" s="169"/>
      <c r="RNR83" s="170"/>
      <c r="RNS83" s="167"/>
      <c r="RNT83" s="43"/>
      <c r="RNU83" s="208"/>
      <c r="RNV83" s="157"/>
      <c r="RNW83" s="157"/>
      <c r="RNX83" s="161"/>
      <c r="RNY83" s="161"/>
      <c r="RNZ83" s="168"/>
      <c r="ROA83" s="169"/>
      <c r="ROB83" s="170"/>
      <c r="ROC83" s="167"/>
      <c r="ROD83" s="43"/>
      <c r="ROE83" s="208"/>
      <c r="ROF83" s="157"/>
      <c r="ROG83" s="157"/>
      <c r="ROH83" s="161"/>
      <c r="ROI83" s="161"/>
      <c r="ROJ83" s="168"/>
      <c r="ROK83" s="169"/>
      <c r="ROL83" s="170"/>
      <c r="ROM83" s="167"/>
      <c r="RON83" s="43"/>
      <c r="ROO83" s="208"/>
      <c r="ROP83" s="157"/>
      <c r="ROQ83" s="157"/>
      <c r="ROR83" s="161"/>
      <c r="ROS83" s="161"/>
      <c r="ROT83" s="168"/>
      <c r="ROU83" s="169"/>
      <c r="ROV83" s="170"/>
      <c r="ROW83" s="167"/>
      <c r="ROX83" s="43"/>
      <c r="ROY83" s="208"/>
      <c r="ROZ83" s="157"/>
      <c r="RPA83" s="157"/>
      <c r="RPB83" s="161"/>
      <c r="RPC83" s="161"/>
      <c r="RPD83" s="168"/>
      <c r="RPE83" s="169"/>
      <c r="RPF83" s="170"/>
      <c r="RPG83" s="167"/>
      <c r="RPH83" s="43"/>
      <c r="RPI83" s="208"/>
      <c r="RPJ83" s="157"/>
      <c r="RPK83" s="157"/>
      <c r="RPL83" s="161"/>
      <c r="RPM83" s="161"/>
      <c r="RPN83" s="168"/>
      <c r="RPO83" s="169"/>
      <c r="RPP83" s="170"/>
      <c r="RPQ83" s="167"/>
      <c r="RPR83" s="43"/>
      <c r="RPS83" s="208"/>
      <c r="RPT83" s="157"/>
      <c r="RPU83" s="157"/>
      <c r="RPV83" s="161"/>
      <c r="RPW83" s="161"/>
      <c r="RPX83" s="168"/>
      <c r="RPY83" s="169"/>
      <c r="RPZ83" s="170"/>
      <c r="RQA83" s="167"/>
      <c r="RQB83" s="43"/>
      <c r="RQC83" s="208"/>
      <c r="RQD83" s="157"/>
      <c r="RQE83" s="157"/>
      <c r="RQF83" s="161"/>
      <c r="RQG83" s="161"/>
      <c r="RQH83" s="168"/>
      <c r="RQI83" s="169"/>
      <c r="RQJ83" s="170"/>
      <c r="RQK83" s="167"/>
      <c r="RQL83" s="43"/>
      <c r="RQM83" s="208"/>
      <c r="RQN83" s="157"/>
      <c r="RQO83" s="157"/>
      <c r="RQP83" s="161"/>
      <c r="RQQ83" s="161"/>
      <c r="RQR83" s="168"/>
      <c r="RQS83" s="169"/>
      <c r="RQT83" s="170"/>
      <c r="RQU83" s="167"/>
      <c r="RQV83" s="43"/>
      <c r="RQW83" s="208"/>
      <c r="RQX83" s="157"/>
      <c r="RQY83" s="157"/>
      <c r="RQZ83" s="161"/>
      <c r="RRA83" s="161"/>
      <c r="RRB83" s="168"/>
      <c r="RRC83" s="169"/>
      <c r="RRD83" s="170"/>
      <c r="RRE83" s="167"/>
      <c r="RRF83" s="43"/>
      <c r="RRG83" s="208"/>
      <c r="RRH83" s="157"/>
      <c r="RRI83" s="157"/>
      <c r="RRJ83" s="161"/>
      <c r="RRK83" s="161"/>
      <c r="RRL83" s="168"/>
      <c r="RRM83" s="169"/>
      <c r="RRN83" s="170"/>
      <c r="RRO83" s="167"/>
      <c r="RRP83" s="43"/>
      <c r="RRQ83" s="208"/>
      <c r="RRR83" s="157"/>
      <c r="RRS83" s="157"/>
      <c r="RRT83" s="161"/>
      <c r="RRU83" s="161"/>
      <c r="RRV83" s="168"/>
      <c r="RRW83" s="169"/>
      <c r="RRX83" s="170"/>
      <c r="RRY83" s="167"/>
      <c r="RRZ83" s="43"/>
      <c r="RSA83" s="208"/>
      <c r="RSB83" s="157"/>
      <c r="RSC83" s="157"/>
      <c r="RSD83" s="161"/>
      <c r="RSE83" s="161"/>
      <c r="RSF83" s="168"/>
      <c r="RSG83" s="169"/>
      <c r="RSH83" s="170"/>
      <c r="RSI83" s="167"/>
      <c r="RSJ83" s="43"/>
      <c r="RSK83" s="208"/>
      <c r="RSL83" s="157"/>
      <c r="RSM83" s="157"/>
      <c r="RSN83" s="161"/>
      <c r="RSO83" s="161"/>
      <c r="RSP83" s="168"/>
      <c r="RSQ83" s="169"/>
      <c r="RSR83" s="170"/>
      <c r="RSS83" s="167"/>
      <c r="RST83" s="43"/>
      <c r="RSU83" s="208"/>
      <c r="RSV83" s="157"/>
      <c r="RSW83" s="157"/>
      <c r="RSX83" s="161"/>
      <c r="RSY83" s="161"/>
      <c r="RSZ83" s="168"/>
      <c r="RTA83" s="169"/>
      <c r="RTB83" s="170"/>
      <c r="RTC83" s="167"/>
      <c r="RTD83" s="43"/>
      <c r="RTE83" s="208"/>
      <c r="RTF83" s="157"/>
      <c r="RTG83" s="157"/>
      <c r="RTH83" s="161"/>
      <c r="RTI83" s="161"/>
      <c r="RTJ83" s="168"/>
      <c r="RTK83" s="169"/>
      <c r="RTL83" s="170"/>
      <c r="RTM83" s="167"/>
      <c r="RTN83" s="43"/>
      <c r="RTO83" s="208"/>
      <c r="RTP83" s="157"/>
      <c r="RTQ83" s="157"/>
      <c r="RTR83" s="161"/>
      <c r="RTS83" s="161"/>
      <c r="RTT83" s="168"/>
      <c r="RTU83" s="169"/>
      <c r="RTV83" s="170"/>
      <c r="RTW83" s="167"/>
      <c r="RTX83" s="43"/>
      <c r="RTY83" s="208"/>
      <c r="RTZ83" s="157"/>
      <c r="RUA83" s="157"/>
      <c r="RUB83" s="161"/>
      <c r="RUC83" s="161"/>
      <c r="RUD83" s="168"/>
      <c r="RUE83" s="169"/>
      <c r="RUF83" s="170"/>
      <c r="RUG83" s="167"/>
      <c r="RUH83" s="43"/>
      <c r="RUI83" s="208"/>
      <c r="RUJ83" s="157"/>
      <c r="RUK83" s="157"/>
      <c r="RUL83" s="161"/>
      <c r="RUM83" s="161"/>
      <c r="RUN83" s="168"/>
      <c r="RUO83" s="169"/>
      <c r="RUP83" s="170"/>
      <c r="RUQ83" s="167"/>
      <c r="RUR83" s="43"/>
      <c r="RUS83" s="208"/>
      <c r="RUT83" s="157"/>
      <c r="RUU83" s="157"/>
      <c r="RUV83" s="161"/>
      <c r="RUW83" s="161"/>
      <c r="RUX83" s="168"/>
      <c r="RUY83" s="169"/>
      <c r="RUZ83" s="170"/>
      <c r="RVA83" s="167"/>
      <c r="RVB83" s="43"/>
      <c r="RVC83" s="208"/>
      <c r="RVD83" s="157"/>
      <c r="RVE83" s="157"/>
      <c r="RVF83" s="161"/>
      <c r="RVG83" s="161"/>
      <c r="RVH83" s="168"/>
      <c r="RVI83" s="169"/>
      <c r="RVJ83" s="170"/>
      <c r="RVK83" s="167"/>
      <c r="RVL83" s="43"/>
      <c r="RVM83" s="208"/>
      <c r="RVN83" s="157"/>
      <c r="RVO83" s="157"/>
      <c r="RVP83" s="161"/>
      <c r="RVQ83" s="161"/>
      <c r="RVR83" s="168"/>
      <c r="RVS83" s="169"/>
      <c r="RVT83" s="170"/>
      <c r="RVU83" s="167"/>
      <c r="RVV83" s="43"/>
      <c r="RVW83" s="208"/>
      <c r="RVX83" s="157"/>
      <c r="RVY83" s="157"/>
      <c r="RVZ83" s="161"/>
      <c r="RWA83" s="161"/>
      <c r="RWB83" s="168"/>
      <c r="RWC83" s="169"/>
      <c r="RWD83" s="170"/>
      <c r="RWE83" s="167"/>
      <c r="RWF83" s="43"/>
      <c r="RWG83" s="208"/>
      <c r="RWH83" s="157"/>
      <c r="RWI83" s="157"/>
      <c r="RWJ83" s="161"/>
      <c r="RWK83" s="161"/>
      <c r="RWL83" s="168"/>
      <c r="RWM83" s="169"/>
      <c r="RWN83" s="170"/>
      <c r="RWO83" s="167"/>
      <c r="RWP83" s="43"/>
      <c r="RWQ83" s="208"/>
      <c r="RWR83" s="157"/>
      <c r="RWS83" s="157"/>
      <c r="RWT83" s="161"/>
      <c r="RWU83" s="161"/>
      <c r="RWV83" s="168"/>
      <c r="RWW83" s="169"/>
      <c r="RWX83" s="170"/>
      <c r="RWY83" s="167"/>
      <c r="RWZ83" s="43"/>
      <c r="RXA83" s="208"/>
      <c r="RXB83" s="157"/>
      <c r="RXC83" s="157"/>
      <c r="RXD83" s="161"/>
      <c r="RXE83" s="161"/>
      <c r="RXF83" s="168"/>
      <c r="RXG83" s="169"/>
      <c r="RXH83" s="170"/>
      <c r="RXI83" s="167"/>
      <c r="RXJ83" s="43"/>
      <c r="RXK83" s="208"/>
      <c r="RXL83" s="157"/>
      <c r="RXM83" s="157"/>
      <c r="RXN83" s="161"/>
      <c r="RXO83" s="161"/>
      <c r="RXP83" s="168"/>
      <c r="RXQ83" s="169"/>
      <c r="RXR83" s="170"/>
      <c r="RXS83" s="167"/>
      <c r="RXT83" s="43"/>
      <c r="RXU83" s="208"/>
      <c r="RXV83" s="157"/>
      <c r="RXW83" s="157"/>
      <c r="RXX83" s="161"/>
      <c r="RXY83" s="161"/>
      <c r="RXZ83" s="168"/>
      <c r="RYA83" s="169"/>
      <c r="RYB83" s="170"/>
      <c r="RYC83" s="167"/>
      <c r="RYD83" s="43"/>
      <c r="RYE83" s="208"/>
      <c r="RYF83" s="157"/>
      <c r="RYG83" s="157"/>
      <c r="RYH83" s="161"/>
      <c r="RYI83" s="161"/>
      <c r="RYJ83" s="168"/>
      <c r="RYK83" s="169"/>
      <c r="RYL83" s="170"/>
      <c r="RYM83" s="167"/>
      <c r="RYN83" s="43"/>
      <c r="RYO83" s="208"/>
      <c r="RYP83" s="157"/>
      <c r="RYQ83" s="157"/>
      <c r="RYR83" s="161"/>
      <c r="RYS83" s="161"/>
      <c r="RYT83" s="168"/>
      <c r="RYU83" s="169"/>
      <c r="RYV83" s="170"/>
      <c r="RYW83" s="167"/>
      <c r="RYX83" s="43"/>
      <c r="RYY83" s="208"/>
      <c r="RYZ83" s="157"/>
      <c r="RZA83" s="157"/>
      <c r="RZB83" s="161"/>
      <c r="RZC83" s="161"/>
      <c r="RZD83" s="168"/>
      <c r="RZE83" s="169"/>
      <c r="RZF83" s="170"/>
      <c r="RZG83" s="167"/>
      <c r="RZH83" s="43"/>
      <c r="RZI83" s="208"/>
      <c r="RZJ83" s="157"/>
      <c r="RZK83" s="157"/>
      <c r="RZL83" s="161"/>
      <c r="RZM83" s="161"/>
      <c r="RZN83" s="168"/>
      <c r="RZO83" s="169"/>
      <c r="RZP83" s="170"/>
      <c r="RZQ83" s="167"/>
      <c r="RZR83" s="43"/>
      <c r="RZS83" s="208"/>
      <c r="RZT83" s="157"/>
      <c r="RZU83" s="157"/>
      <c r="RZV83" s="161"/>
      <c r="RZW83" s="161"/>
      <c r="RZX83" s="168"/>
      <c r="RZY83" s="169"/>
      <c r="RZZ83" s="170"/>
      <c r="SAA83" s="167"/>
      <c r="SAB83" s="43"/>
      <c r="SAC83" s="208"/>
      <c r="SAD83" s="157"/>
      <c r="SAE83" s="157"/>
      <c r="SAF83" s="161"/>
      <c r="SAG83" s="161"/>
      <c r="SAH83" s="168"/>
      <c r="SAI83" s="169"/>
      <c r="SAJ83" s="170"/>
      <c r="SAK83" s="167"/>
      <c r="SAL83" s="43"/>
      <c r="SAM83" s="208"/>
      <c r="SAN83" s="157"/>
      <c r="SAO83" s="157"/>
      <c r="SAP83" s="161"/>
      <c r="SAQ83" s="161"/>
      <c r="SAR83" s="168"/>
      <c r="SAS83" s="169"/>
      <c r="SAT83" s="170"/>
      <c r="SAU83" s="167"/>
      <c r="SAV83" s="43"/>
      <c r="SAW83" s="208"/>
      <c r="SAX83" s="157"/>
      <c r="SAY83" s="157"/>
      <c r="SAZ83" s="161"/>
      <c r="SBA83" s="161"/>
      <c r="SBB83" s="168"/>
      <c r="SBC83" s="169"/>
      <c r="SBD83" s="170"/>
      <c r="SBE83" s="167"/>
      <c r="SBF83" s="43"/>
      <c r="SBG83" s="208"/>
      <c r="SBH83" s="157"/>
      <c r="SBI83" s="157"/>
      <c r="SBJ83" s="161"/>
      <c r="SBK83" s="161"/>
      <c r="SBL83" s="168"/>
      <c r="SBM83" s="169"/>
      <c r="SBN83" s="170"/>
      <c r="SBO83" s="167"/>
      <c r="SBP83" s="43"/>
      <c r="SBQ83" s="208"/>
      <c r="SBR83" s="157"/>
      <c r="SBS83" s="157"/>
      <c r="SBT83" s="161"/>
      <c r="SBU83" s="161"/>
      <c r="SBV83" s="168"/>
      <c r="SBW83" s="169"/>
      <c r="SBX83" s="170"/>
      <c r="SBY83" s="167"/>
      <c r="SBZ83" s="43"/>
      <c r="SCA83" s="208"/>
      <c r="SCB83" s="157"/>
      <c r="SCC83" s="157"/>
      <c r="SCD83" s="161"/>
      <c r="SCE83" s="161"/>
      <c r="SCF83" s="168"/>
      <c r="SCG83" s="169"/>
      <c r="SCH83" s="170"/>
      <c r="SCI83" s="167"/>
      <c r="SCJ83" s="43"/>
      <c r="SCK83" s="208"/>
      <c r="SCL83" s="157"/>
      <c r="SCM83" s="157"/>
      <c r="SCN83" s="161"/>
      <c r="SCO83" s="161"/>
      <c r="SCP83" s="168"/>
      <c r="SCQ83" s="169"/>
      <c r="SCR83" s="170"/>
      <c r="SCS83" s="167"/>
      <c r="SCT83" s="43"/>
      <c r="SCU83" s="208"/>
      <c r="SCV83" s="157"/>
      <c r="SCW83" s="157"/>
      <c r="SCX83" s="161"/>
      <c r="SCY83" s="161"/>
      <c r="SCZ83" s="168"/>
      <c r="SDA83" s="169"/>
      <c r="SDB83" s="170"/>
      <c r="SDC83" s="167"/>
      <c r="SDD83" s="43"/>
      <c r="SDE83" s="208"/>
      <c r="SDF83" s="157"/>
      <c r="SDG83" s="157"/>
      <c r="SDH83" s="161"/>
      <c r="SDI83" s="161"/>
      <c r="SDJ83" s="168"/>
      <c r="SDK83" s="169"/>
      <c r="SDL83" s="170"/>
      <c r="SDM83" s="167"/>
      <c r="SDN83" s="43"/>
      <c r="SDO83" s="208"/>
      <c r="SDP83" s="157"/>
      <c r="SDQ83" s="157"/>
      <c r="SDR83" s="161"/>
      <c r="SDS83" s="161"/>
      <c r="SDT83" s="168"/>
      <c r="SDU83" s="169"/>
      <c r="SDV83" s="170"/>
      <c r="SDW83" s="167"/>
      <c r="SDX83" s="43"/>
      <c r="SDY83" s="208"/>
      <c r="SDZ83" s="157"/>
      <c r="SEA83" s="157"/>
      <c r="SEB83" s="161"/>
      <c r="SEC83" s="161"/>
      <c r="SED83" s="168"/>
      <c r="SEE83" s="169"/>
      <c r="SEF83" s="170"/>
      <c r="SEG83" s="167"/>
      <c r="SEH83" s="43"/>
      <c r="SEI83" s="208"/>
      <c r="SEJ83" s="157"/>
      <c r="SEK83" s="157"/>
      <c r="SEL83" s="161"/>
      <c r="SEM83" s="161"/>
      <c r="SEN83" s="168"/>
      <c r="SEO83" s="169"/>
      <c r="SEP83" s="170"/>
      <c r="SEQ83" s="167"/>
      <c r="SER83" s="43"/>
      <c r="SES83" s="208"/>
      <c r="SET83" s="157"/>
      <c r="SEU83" s="157"/>
      <c r="SEV83" s="161"/>
      <c r="SEW83" s="161"/>
      <c r="SEX83" s="168"/>
      <c r="SEY83" s="169"/>
      <c r="SEZ83" s="170"/>
      <c r="SFA83" s="167"/>
      <c r="SFB83" s="43"/>
      <c r="SFC83" s="208"/>
      <c r="SFD83" s="157"/>
      <c r="SFE83" s="157"/>
      <c r="SFF83" s="161"/>
      <c r="SFG83" s="161"/>
      <c r="SFH83" s="168"/>
      <c r="SFI83" s="169"/>
      <c r="SFJ83" s="170"/>
      <c r="SFK83" s="167"/>
      <c r="SFL83" s="43"/>
      <c r="SFM83" s="208"/>
      <c r="SFN83" s="157"/>
      <c r="SFO83" s="157"/>
      <c r="SFP83" s="161"/>
      <c r="SFQ83" s="161"/>
      <c r="SFR83" s="168"/>
      <c r="SFS83" s="169"/>
      <c r="SFT83" s="170"/>
      <c r="SFU83" s="167"/>
      <c r="SFV83" s="43"/>
      <c r="SFW83" s="208"/>
      <c r="SFX83" s="157"/>
      <c r="SFY83" s="157"/>
      <c r="SFZ83" s="161"/>
      <c r="SGA83" s="161"/>
      <c r="SGB83" s="168"/>
      <c r="SGC83" s="169"/>
      <c r="SGD83" s="170"/>
      <c r="SGE83" s="167"/>
      <c r="SGF83" s="43"/>
      <c r="SGG83" s="208"/>
      <c r="SGH83" s="157"/>
      <c r="SGI83" s="157"/>
      <c r="SGJ83" s="161"/>
      <c r="SGK83" s="161"/>
      <c r="SGL83" s="168"/>
      <c r="SGM83" s="169"/>
      <c r="SGN83" s="170"/>
      <c r="SGO83" s="167"/>
      <c r="SGP83" s="43"/>
      <c r="SGQ83" s="208"/>
      <c r="SGR83" s="157"/>
      <c r="SGS83" s="157"/>
      <c r="SGT83" s="161"/>
      <c r="SGU83" s="161"/>
      <c r="SGV83" s="168"/>
      <c r="SGW83" s="169"/>
      <c r="SGX83" s="170"/>
      <c r="SGY83" s="167"/>
      <c r="SGZ83" s="43"/>
      <c r="SHA83" s="208"/>
      <c r="SHB83" s="157"/>
      <c r="SHC83" s="157"/>
      <c r="SHD83" s="161"/>
      <c r="SHE83" s="161"/>
      <c r="SHF83" s="168"/>
      <c r="SHG83" s="169"/>
      <c r="SHH83" s="170"/>
      <c r="SHI83" s="167"/>
      <c r="SHJ83" s="43"/>
      <c r="SHK83" s="208"/>
      <c r="SHL83" s="157"/>
      <c r="SHM83" s="157"/>
      <c r="SHN83" s="161"/>
      <c r="SHO83" s="161"/>
      <c r="SHP83" s="168"/>
      <c r="SHQ83" s="169"/>
      <c r="SHR83" s="170"/>
      <c r="SHS83" s="167"/>
      <c r="SHT83" s="43"/>
      <c r="SHU83" s="208"/>
      <c r="SHV83" s="157"/>
      <c r="SHW83" s="157"/>
      <c r="SHX83" s="161"/>
      <c r="SHY83" s="161"/>
      <c r="SHZ83" s="168"/>
      <c r="SIA83" s="169"/>
      <c r="SIB83" s="170"/>
      <c r="SIC83" s="167"/>
      <c r="SID83" s="43"/>
      <c r="SIE83" s="208"/>
      <c r="SIF83" s="157"/>
      <c r="SIG83" s="157"/>
      <c r="SIH83" s="161"/>
      <c r="SII83" s="161"/>
      <c r="SIJ83" s="168"/>
      <c r="SIK83" s="169"/>
      <c r="SIL83" s="170"/>
      <c r="SIM83" s="167"/>
      <c r="SIN83" s="43"/>
      <c r="SIO83" s="208"/>
      <c r="SIP83" s="157"/>
      <c r="SIQ83" s="157"/>
      <c r="SIR83" s="161"/>
      <c r="SIS83" s="161"/>
      <c r="SIT83" s="168"/>
      <c r="SIU83" s="169"/>
      <c r="SIV83" s="170"/>
      <c r="SIW83" s="167"/>
      <c r="SIX83" s="43"/>
      <c r="SIY83" s="208"/>
      <c r="SIZ83" s="157"/>
      <c r="SJA83" s="157"/>
      <c r="SJB83" s="161"/>
      <c r="SJC83" s="161"/>
      <c r="SJD83" s="168"/>
      <c r="SJE83" s="169"/>
      <c r="SJF83" s="170"/>
      <c r="SJG83" s="167"/>
      <c r="SJH83" s="43"/>
      <c r="SJI83" s="208"/>
      <c r="SJJ83" s="157"/>
      <c r="SJK83" s="157"/>
      <c r="SJL83" s="161"/>
      <c r="SJM83" s="161"/>
      <c r="SJN83" s="168"/>
      <c r="SJO83" s="169"/>
      <c r="SJP83" s="170"/>
      <c r="SJQ83" s="167"/>
      <c r="SJR83" s="43"/>
      <c r="SJS83" s="208"/>
      <c r="SJT83" s="157"/>
      <c r="SJU83" s="157"/>
      <c r="SJV83" s="161"/>
      <c r="SJW83" s="161"/>
      <c r="SJX83" s="168"/>
      <c r="SJY83" s="169"/>
      <c r="SJZ83" s="170"/>
      <c r="SKA83" s="167"/>
      <c r="SKB83" s="43"/>
      <c r="SKC83" s="208"/>
      <c r="SKD83" s="157"/>
      <c r="SKE83" s="157"/>
      <c r="SKF83" s="161"/>
      <c r="SKG83" s="161"/>
      <c r="SKH83" s="168"/>
      <c r="SKI83" s="169"/>
      <c r="SKJ83" s="170"/>
      <c r="SKK83" s="167"/>
      <c r="SKL83" s="43"/>
      <c r="SKM83" s="208"/>
      <c r="SKN83" s="157"/>
      <c r="SKO83" s="157"/>
      <c r="SKP83" s="161"/>
      <c r="SKQ83" s="161"/>
      <c r="SKR83" s="168"/>
      <c r="SKS83" s="169"/>
      <c r="SKT83" s="170"/>
      <c r="SKU83" s="167"/>
      <c r="SKV83" s="43"/>
      <c r="SKW83" s="208"/>
      <c r="SKX83" s="157"/>
      <c r="SKY83" s="157"/>
      <c r="SKZ83" s="161"/>
      <c r="SLA83" s="161"/>
      <c r="SLB83" s="168"/>
      <c r="SLC83" s="169"/>
      <c r="SLD83" s="170"/>
      <c r="SLE83" s="167"/>
      <c r="SLF83" s="43"/>
      <c r="SLG83" s="208"/>
      <c r="SLH83" s="157"/>
      <c r="SLI83" s="157"/>
      <c r="SLJ83" s="161"/>
      <c r="SLK83" s="161"/>
      <c r="SLL83" s="168"/>
      <c r="SLM83" s="169"/>
      <c r="SLN83" s="170"/>
      <c r="SLO83" s="167"/>
      <c r="SLP83" s="43"/>
      <c r="SLQ83" s="208"/>
      <c r="SLR83" s="157"/>
      <c r="SLS83" s="157"/>
      <c r="SLT83" s="161"/>
      <c r="SLU83" s="161"/>
      <c r="SLV83" s="168"/>
      <c r="SLW83" s="169"/>
      <c r="SLX83" s="170"/>
      <c r="SLY83" s="167"/>
      <c r="SLZ83" s="43"/>
      <c r="SMA83" s="208"/>
      <c r="SMB83" s="157"/>
      <c r="SMC83" s="157"/>
      <c r="SMD83" s="161"/>
      <c r="SME83" s="161"/>
      <c r="SMF83" s="168"/>
      <c r="SMG83" s="169"/>
      <c r="SMH83" s="170"/>
      <c r="SMI83" s="167"/>
      <c r="SMJ83" s="43"/>
      <c r="SMK83" s="208"/>
      <c r="SML83" s="157"/>
      <c r="SMM83" s="157"/>
      <c r="SMN83" s="161"/>
      <c r="SMO83" s="161"/>
      <c r="SMP83" s="168"/>
      <c r="SMQ83" s="169"/>
      <c r="SMR83" s="170"/>
      <c r="SMS83" s="167"/>
      <c r="SMT83" s="43"/>
      <c r="SMU83" s="208"/>
      <c r="SMV83" s="157"/>
      <c r="SMW83" s="157"/>
      <c r="SMX83" s="161"/>
      <c r="SMY83" s="161"/>
      <c r="SMZ83" s="168"/>
      <c r="SNA83" s="169"/>
      <c r="SNB83" s="170"/>
      <c r="SNC83" s="167"/>
      <c r="SND83" s="43"/>
      <c r="SNE83" s="208"/>
      <c r="SNF83" s="157"/>
      <c r="SNG83" s="157"/>
      <c r="SNH83" s="161"/>
      <c r="SNI83" s="161"/>
      <c r="SNJ83" s="168"/>
      <c r="SNK83" s="169"/>
      <c r="SNL83" s="170"/>
      <c r="SNM83" s="167"/>
      <c r="SNN83" s="43"/>
      <c r="SNO83" s="208"/>
      <c r="SNP83" s="157"/>
      <c r="SNQ83" s="157"/>
      <c r="SNR83" s="161"/>
      <c r="SNS83" s="161"/>
      <c r="SNT83" s="168"/>
      <c r="SNU83" s="169"/>
      <c r="SNV83" s="170"/>
      <c r="SNW83" s="167"/>
      <c r="SNX83" s="43"/>
      <c r="SNY83" s="208"/>
      <c r="SNZ83" s="157"/>
      <c r="SOA83" s="157"/>
      <c r="SOB83" s="161"/>
      <c r="SOC83" s="161"/>
      <c r="SOD83" s="168"/>
      <c r="SOE83" s="169"/>
      <c r="SOF83" s="170"/>
      <c r="SOG83" s="167"/>
      <c r="SOH83" s="43"/>
      <c r="SOI83" s="208"/>
      <c r="SOJ83" s="157"/>
      <c r="SOK83" s="157"/>
      <c r="SOL83" s="161"/>
      <c r="SOM83" s="161"/>
      <c r="SON83" s="168"/>
      <c r="SOO83" s="169"/>
      <c r="SOP83" s="170"/>
      <c r="SOQ83" s="167"/>
      <c r="SOR83" s="43"/>
      <c r="SOS83" s="208"/>
      <c r="SOT83" s="157"/>
      <c r="SOU83" s="157"/>
      <c r="SOV83" s="161"/>
      <c r="SOW83" s="161"/>
      <c r="SOX83" s="168"/>
      <c r="SOY83" s="169"/>
      <c r="SOZ83" s="170"/>
      <c r="SPA83" s="167"/>
      <c r="SPB83" s="43"/>
      <c r="SPC83" s="208"/>
      <c r="SPD83" s="157"/>
      <c r="SPE83" s="157"/>
      <c r="SPF83" s="161"/>
      <c r="SPG83" s="161"/>
      <c r="SPH83" s="168"/>
      <c r="SPI83" s="169"/>
      <c r="SPJ83" s="170"/>
      <c r="SPK83" s="167"/>
      <c r="SPL83" s="43"/>
      <c r="SPM83" s="208"/>
      <c r="SPN83" s="157"/>
      <c r="SPO83" s="157"/>
      <c r="SPP83" s="161"/>
      <c r="SPQ83" s="161"/>
      <c r="SPR83" s="168"/>
      <c r="SPS83" s="169"/>
      <c r="SPT83" s="170"/>
      <c r="SPU83" s="167"/>
      <c r="SPV83" s="43"/>
      <c r="SPW83" s="208"/>
      <c r="SPX83" s="157"/>
      <c r="SPY83" s="157"/>
      <c r="SPZ83" s="161"/>
      <c r="SQA83" s="161"/>
      <c r="SQB83" s="168"/>
      <c r="SQC83" s="169"/>
      <c r="SQD83" s="170"/>
      <c r="SQE83" s="167"/>
      <c r="SQF83" s="43"/>
      <c r="SQG83" s="208"/>
      <c r="SQH83" s="157"/>
      <c r="SQI83" s="157"/>
      <c r="SQJ83" s="161"/>
      <c r="SQK83" s="161"/>
      <c r="SQL83" s="168"/>
      <c r="SQM83" s="169"/>
      <c r="SQN83" s="170"/>
      <c r="SQO83" s="167"/>
      <c r="SQP83" s="43"/>
      <c r="SQQ83" s="208"/>
      <c r="SQR83" s="157"/>
      <c r="SQS83" s="157"/>
      <c r="SQT83" s="161"/>
      <c r="SQU83" s="161"/>
      <c r="SQV83" s="168"/>
      <c r="SQW83" s="169"/>
      <c r="SQX83" s="170"/>
      <c r="SQY83" s="167"/>
      <c r="SQZ83" s="43"/>
      <c r="SRA83" s="208"/>
      <c r="SRB83" s="157"/>
      <c r="SRC83" s="157"/>
      <c r="SRD83" s="161"/>
      <c r="SRE83" s="161"/>
      <c r="SRF83" s="168"/>
      <c r="SRG83" s="169"/>
      <c r="SRH83" s="170"/>
      <c r="SRI83" s="167"/>
      <c r="SRJ83" s="43"/>
      <c r="SRK83" s="208"/>
      <c r="SRL83" s="157"/>
      <c r="SRM83" s="157"/>
      <c r="SRN83" s="161"/>
      <c r="SRO83" s="161"/>
      <c r="SRP83" s="168"/>
      <c r="SRQ83" s="169"/>
      <c r="SRR83" s="170"/>
      <c r="SRS83" s="167"/>
      <c r="SRT83" s="43"/>
      <c r="SRU83" s="208"/>
      <c r="SRV83" s="157"/>
      <c r="SRW83" s="157"/>
      <c r="SRX83" s="161"/>
      <c r="SRY83" s="161"/>
      <c r="SRZ83" s="168"/>
      <c r="SSA83" s="169"/>
      <c r="SSB83" s="170"/>
      <c r="SSC83" s="167"/>
      <c r="SSD83" s="43"/>
      <c r="SSE83" s="208"/>
      <c r="SSF83" s="157"/>
      <c r="SSG83" s="157"/>
      <c r="SSH83" s="161"/>
      <c r="SSI83" s="161"/>
      <c r="SSJ83" s="168"/>
      <c r="SSK83" s="169"/>
      <c r="SSL83" s="170"/>
      <c r="SSM83" s="167"/>
      <c r="SSN83" s="43"/>
      <c r="SSO83" s="208"/>
      <c r="SSP83" s="157"/>
      <c r="SSQ83" s="157"/>
      <c r="SSR83" s="161"/>
      <c r="SSS83" s="161"/>
      <c r="SST83" s="168"/>
      <c r="SSU83" s="169"/>
      <c r="SSV83" s="170"/>
      <c r="SSW83" s="167"/>
      <c r="SSX83" s="43"/>
      <c r="SSY83" s="208"/>
      <c r="SSZ83" s="157"/>
      <c r="STA83" s="157"/>
      <c r="STB83" s="161"/>
      <c r="STC83" s="161"/>
      <c r="STD83" s="168"/>
      <c r="STE83" s="169"/>
      <c r="STF83" s="170"/>
      <c r="STG83" s="167"/>
      <c r="STH83" s="43"/>
      <c r="STI83" s="208"/>
      <c r="STJ83" s="157"/>
      <c r="STK83" s="157"/>
      <c r="STL83" s="161"/>
      <c r="STM83" s="161"/>
      <c r="STN83" s="168"/>
      <c r="STO83" s="169"/>
      <c r="STP83" s="170"/>
      <c r="STQ83" s="167"/>
      <c r="STR83" s="43"/>
      <c r="STS83" s="208"/>
      <c r="STT83" s="157"/>
      <c r="STU83" s="157"/>
      <c r="STV83" s="161"/>
      <c r="STW83" s="161"/>
      <c r="STX83" s="168"/>
      <c r="STY83" s="169"/>
      <c r="STZ83" s="170"/>
      <c r="SUA83" s="167"/>
      <c r="SUB83" s="43"/>
      <c r="SUC83" s="208"/>
      <c r="SUD83" s="157"/>
      <c r="SUE83" s="157"/>
      <c r="SUF83" s="161"/>
      <c r="SUG83" s="161"/>
      <c r="SUH83" s="168"/>
      <c r="SUI83" s="169"/>
      <c r="SUJ83" s="170"/>
      <c r="SUK83" s="167"/>
      <c r="SUL83" s="43"/>
      <c r="SUM83" s="208"/>
      <c r="SUN83" s="157"/>
      <c r="SUO83" s="157"/>
      <c r="SUP83" s="161"/>
      <c r="SUQ83" s="161"/>
      <c r="SUR83" s="168"/>
      <c r="SUS83" s="169"/>
      <c r="SUT83" s="170"/>
      <c r="SUU83" s="167"/>
      <c r="SUV83" s="43"/>
      <c r="SUW83" s="208"/>
      <c r="SUX83" s="157"/>
      <c r="SUY83" s="157"/>
      <c r="SUZ83" s="161"/>
      <c r="SVA83" s="161"/>
      <c r="SVB83" s="168"/>
      <c r="SVC83" s="169"/>
      <c r="SVD83" s="170"/>
      <c r="SVE83" s="167"/>
      <c r="SVF83" s="43"/>
      <c r="SVG83" s="208"/>
      <c r="SVH83" s="157"/>
      <c r="SVI83" s="157"/>
      <c r="SVJ83" s="161"/>
      <c r="SVK83" s="161"/>
      <c r="SVL83" s="168"/>
      <c r="SVM83" s="169"/>
      <c r="SVN83" s="170"/>
      <c r="SVO83" s="167"/>
      <c r="SVP83" s="43"/>
      <c r="SVQ83" s="208"/>
      <c r="SVR83" s="157"/>
      <c r="SVS83" s="157"/>
      <c r="SVT83" s="161"/>
      <c r="SVU83" s="161"/>
      <c r="SVV83" s="168"/>
      <c r="SVW83" s="169"/>
      <c r="SVX83" s="170"/>
      <c r="SVY83" s="167"/>
      <c r="SVZ83" s="43"/>
      <c r="SWA83" s="208"/>
      <c r="SWB83" s="157"/>
      <c r="SWC83" s="157"/>
      <c r="SWD83" s="161"/>
      <c r="SWE83" s="161"/>
      <c r="SWF83" s="168"/>
      <c r="SWG83" s="169"/>
      <c r="SWH83" s="170"/>
      <c r="SWI83" s="167"/>
      <c r="SWJ83" s="43"/>
      <c r="SWK83" s="208"/>
      <c r="SWL83" s="157"/>
      <c r="SWM83" s="157"/>
      <c r="SWN83" s="161"/>
      <c r="SWO83" s="161"/>
      <c r="SWP83" s="168"/>
      <c r="SWQ83" s="169"/>
      <c r="SWR83" s="170"/>
      <c r="SWS83" s="167"/>
      <c r="SWT83" s="43"/>
      <c r="SWU83" s="208"/>
      <c r="SWV83" s="157"/>
      <c r="SWW83" s="157"/>
      <c r="SWX83" s="161"/>
      <c r="SWY83" s="161"/>
      <c r="SWZ83" s="168"/>
      <c r="SXA83" s="169"/>
      <c r="SXB83" s="170"/>
      <c r="SXC83" s="167"/>
      <c r="SXD83" s="43"/>
      <c r="SXE83" s="208"/>
      <c r="SXF83" s="157"/>
      <c r="SXG83" s="157"/>
      <c r="SXH83" s="161"/>
      <c r="SXI83" s="161"/>
      <c r="SXJ83" s="168"/>
      <c r="SXK83" s="169"/>
      <c r="SXL83" s="170"/>
      <c r="SXM83" s="167"/>
      <c r="SXN83" s="43"/>
      <c r="SXO83" s="208"/>
      <c r="SXP83" s="157"/>
      <c r="SXQ83" s="157"/>
      <c r="SXR83" s="161"/>
      <c r="SXS83" s="161"/>
      <c r="SXT83" s="168"/>
      <c r="SXU83" s="169"/>
      <c r="SXV83" s="170"/>
      <c r="SXW83" s="167"/>
      <c r="SXX83" s="43"/>
      <c r="SXY83" s="208"/>
      <c r="SXZ83" s="157"/>
      <c r="SYA83" s="157"/>
      <c r="SYB83" s="161"/>
      <c r="SYC83" s="161"/>
      <c r="SYD83" s="168"/>
      <c r="SYE83" s="169"/>
      <c r="SYF83" s="170"/>
      <c r="SYG83" s="167"/>
      <c r="SYH83" s="43"/>
      <c r="SYI83" s="208"/>
      <c r="SYJ83" s="157"/>
      <c r="SYK83" s="157"/>
      <c r="SYL83" s="161"/>
      <c r="SYM83" s="161"/>
      <c r="SYN83" s="168"/>
      <c r="SYO83" s="169"/>
      <c r="SYP83" s="170"/>
      <c r="SYQ83" s="167"/>
      <c r="SYR83" s="43"/>
      <c r="SYS83" s="208"/>
      <c r="SYT83" s="157"/>
      <c r="SYU83" s="157"/>
      <c r="SYV83" s="161"/>
      <c r="SYW83" s="161"/>
      <c r="SYX83" s="168"/>
      <c r="SYY83" s="169"/>
      <c r="SYZ83" s="170"/>
      <c r="SZA83" s="167"/>
      <c r="SZB83" s="43"/>
      <c r="SZC83" s="208"/>
      <c r="SZD83" s="157"/>
      <c r="SZE83" s="157"/>
      <c r="SZF83" s="161"/>
      <c r="SZG83" s="161"/>
      <c r="SZH83" s="168"/>
      <c r="SZI83" s="169"/>
      <c r="SZJ83" s="170"/>
      <c r="SZK83" s="167"/>
      <c r="SZL83" s="43"/>
      <c r="SZM83" s="208"/>
      <c r="SZN83" s="157"/>
      <c r="SZO83" s="157"/>
      <c r="SZP83" s="161"/>
      <c r="SZQ83" s="161"/>
      <c r="SZR83" s="168"/>
      <c r="SZS83" s="169"/>
      <c r="SZT83" s="170"/>
      <c r="SZU83" s="167"/>
      <c r="SZV83" s="43"/>
      <c r="SZW83" s="208"/>
      <c r="SZX83" s="157"/>
      <c r="SZY83" s="157"/>
      <c r="SZZ83" s="161"/>
      <c r="TAA83" s="161"/>
      <c r="TAB83" s="168"/>
      <c r="TAC83" s="169"/>
      <c r="TAD83" s="170"/>
      <c r="TAE83" s="167"/>
      <c r="TAF83" s="43"/>
      <c r="TAG83" s="208"/>
      <c r="TAH83" s="157"/>
      <c r="TAI83" s="157"/>
      <c r="TAJ83" s="161"/>
      <c r="TAK83" s="161"/>
      <c r="TAL83" s="168"/>
      <c r="TAM83" s="169"/>
      <c r="TAN83" s="170"/>
      <c r="TAO83" s="167"/>
      <c r="TAP83" s="43"/>
      <c r="TAQ83" s="208"/>
      <c r="TAR83" s="157"/>
      <c r="TAS83" s="157"/>
      <c r="TAT83" s="161"/>
      <c r="TAU83" s="161"/>
      <c r="TAV83" s="168"/>
      <c r="TAW83" s="169"/>
      <c r="TAX83" s="170"/>
      <c r="TAY83" s="167"/>
      <c r="TAZ83" s="43"/>
      <c r="TBA83" s="208"/>
      <c r="TBB83" s="157"/>
      <c r="TBC83" s="157"/>
      <c r="TBD83" s="161"/>
      <c r="TBE83" s="161"/>
      <c r="TBF83" s="168"/>
      <c r="TBG83" s="169"/>
      <c r="TBH83" s="170"/>
      <c r="TBI83" s="167"/>
      <c r="TBJ83" s="43"/>
      <c r="TBK83" s="208"/>
      <c r="TBL83" s="157"/>
      <c r="TBM83" s="157"/>
      <c r="TBN83" s="161"/>
      <c r="TBO83" s="161"/>
      <c r="TBP83" s="168"/>
      <c r="TBQ83" s="169"/>
      <c r="TBR83" s="170"/>
      <c r="TBS83" s="167"/>
      <c r="TBT83" s="43"/>
      <c r="TBU83" s="208"/>
      <c r="TBV83" s="157"/>
      <c r="TBW83" s="157"/>
      <c r="TBX83" s="161"/>
      <c r="TBY83" s="161"/>
      <c r="TBZ83" s="168"/>
      <c r="TCA83" s="169"/>
      <c r="TCB83" s="170"/>
      <c r="TCC83" s="167"/>
      <c r="TCD83" s="43"/>
      <c r="TCE83" s="208"/>
      <c r="TCF83" s="157"/>
      <c r="TCG83" s="157"/>
      <c r="TCH83" s="161"/>
      <c r="TCI83" s="161"/>
      <c r="TCJ83" s="168"/>
      <c r="TCK83" s="169"/>
      <c r="TCL83" s="170"/>
      <c r="TCM83" s="167"/>
      <c r="TCN83" s="43"/>
      <c r="TCO83" s="208"/>
      <c r="TCP83" s="157"/>
      <c r="TCQ83" s="157"/>
      <c r="TCR83" s="161"/>
      <c r="TCS83" s="161"/>
      <c r="TCT83" s="168"/>
      <c r="TCU83" s="169"/>
      <c r="TCV83" s="170"/>
      <c r="TCW83" s="167"/>
      <c r="TCX83" s="43"/>
      <c r="TCY83" s="208"/>
      <c r="TCZ83" s="157"/>
      <c r="TDA83" s="157"/>
      <c r="TDB83" s="161"/>
      <c r="TDC83" s="161"/>
      <c r="TDD83" s="168"/>
      <c r="TDE83" s="169"/>
      <c r="TDF83" s="170"/>
      <c r="TDG83" s="167"/>
      <c r="TDH83" s="43"/>
      <c r="TDI83" s="208"/>
      <c r="TDJ83" s="157"/>
      <c r="TDK83" s="157"/>
      <c r="TDL83" s="161"/>
      <c r="TDM83" s="161"/>
      <c r="TDN83" s="168"/>
      <c r="TDO83" s="169"/>
      <c r="TDP83" s="170"/>
      <c r="TDQ83" s="167"/>
      <c r="TDR83" s="43"/>
      <c r="TDS83" s="208"/>
      <c r="TDT83" s="157"/>
      <c r="TDU83" s="157"/>
      <c r="TDV83" s="161"/>
      <c r="TDW83" s="161"/>
      <c r="TDX83" s="168"/>
      <c r="TDY83" s="169"/>
      <c r="TDZ83" s="170"/>
      <c r="TEA83" s="167"/>
      <c r="TEB83" s="43"/>
      <c r="TEC83" s="208"/>
      <c r="TED83" s="157"/>
      <c r="TEE83" s="157"/>
      <c r="TEF83" s="161"/>
      <c r="TEG83" s="161"/>
      <c r="TEH83" s="168"/>
      <c r="TEI83" s="169"/>
      <c r="TEJ83" s="170"/>
      <c r="TEK83" s="167"/>
      <c r="TEL83" s="43"/>
      <c r="TEM83" s="208"/>
      <c r="TEN83" s="157"/>
      <c r="TEO83" s="157"/>
      <c r="TEP83" s="161"/>
      <c r="TEQ83" s="161"/>
      <c r="TER83" s="168"/>
      <c r="TES83" s="169"/>
      <c r="TET83" s="170"/>
      <c r="TEU83" s="167"/>
      <c r="TEV83" s="43"/>
      <c r="TEW83" s="208"/>
      <c r="TEX83" s="157"/>
      <c r="TEY83" s="157"/>
      <c r="TEZ83" s="161"/>
      <c r="TFA83" s="161"/>
      <c r="TFB83" s="168"/>
      <c r="TFC83" s="169"/>
      <c r="TFD83" s="170"/>
      <c r="TFE83" s="167"/>
      <c r="TFF83" s="43"/>
      <c r="TFG83" s="208"/>
      <c r="TFH83" s="157"/>
      <c r="TFI83" s="157"/>
      <c r="TFJ83" s="161"/>
      <c r="TFK83" s="161"/>
      <c r="TFL83" s="168"/>
      <c r="TFM83" s="169"/>
      <c r="TFN83" s="170"/>
      <c r="TFO83" s="167"/>
      <c r="TFP83" s="43"/>
      <c r="TFQ83" s="208"/>
      <c r="TFR83" s="157"/>
      <c r="TFS83" s="157"/>
      <c r="TFT83" s="161"/>
      <c r="TFU83" s="161"/>
      <c r="TFV83" s="168"/>
      <c r="TFW83" s="169"/>
      <c r="TFX83" s="170"/>
      <c r="TFY83" s="167"/>
      <c r="TFZ83" s="43"/>
      <c r="TGA83" s="208"/>
      <c r="TGB83" s="157"/>
      <c r="TGC83" s="157"/>
      <c r="TGD83" s="161"/>
      <c r="TGE83" s="161"/>
      <c r="TGF83" s="168"/>
      <c r="TGG83" s="169"/>
      <c r="TGH83" s="170"/>
      <c r="TGI83" s="167"/>
      <c r="TGJ83" s="43"/>
      <c r="TGK83" s="208"/>
      <c r="TGL83" s="157"/>
      <c r="TGM83" s="157"/>
      <c r="TGN83" s="161"/>
      <c r="TGO83" s="161"/>
      <c r="TGP83" s="168"/>
      <c r="TGQ83" s="169"/>
      <c r="TGR83" s="170"/>
      <c r="TGS83" s="167"/>
      <c r="TGT83" s="43"/>
      <c r="TGU83" s="208"/>
      <c r="TGV83" s="157"/>
      <c r="TGW83" s="157"/>
      <c r="TGX83" s="161"/>
      <c r="TGY83" s="161"/>
      <c r="TGZ83" s="168"/>
      <c r="THA83" s="169"/>
      <c r="THB83" s="170"/>
      <c r="THC83" s="167"/>
      <c r="THD83" s="43"/>
      <c r="THE83" s="208"/>
      <c r="THF83" s="157"/>
      <c r="THG83" s="157"/>
      <c r="THH83" s="161"/>
      <c r="THI83" s="161"/>
      <c r="THJ83" s="168"/>
      <c r="THK83" s="169"/>
      <c r="THL83" s="170"/>
      <c r="THM83" s="167"/>
      <c r="THN83" s="43"/>
      <c r="THO83" s="208"/>
      <c r="THP83" s="157"/>
      <c r="THQ83" s="157"/>
      <c r="THR83" s="161"/>
      <c r="THS83" s="161"/>
      <c r="THT83" s="168"/>
      <c r="THU83" s="169"/>
      <c r="THV83" s="170"/>
      <c r="THW83" s="167"/>
      <c r="THX83" s="43"/>
      <c r="THY83" s="208"/>
      <c r="THZ83" s="157"/>
      <c r="TIA83" s="157"/>
      <c r="TIB83" s="161"/>
      <c r="TIC83" s="161"/>
      <c r="TID83" s="168"/>
      <c r="TIE83" s="169"/>
      <c r="TIF83" s="170"/>
      <c r="TIG83" s="167"/>
      <c r="TIH83" s="43"/>
      <c r="TII83" s="208"/>
      <c r="TIJ83" s="157"/>
      <c r="TIK83" s="157"/>
      <c r="TIL83" s="161"/>
      <c r="TIM83" s="161"/>
      <c r="TIN83" s="168"/>
      <c r="TIO83" s="169"/>
      <c r="TIP83" s="170"/>
      <c r="TIQ83" s="167"/>
      <c r="TIR83" s="43"/>
      <c r="TIS83" s="208"/>
      <c r="TIT83" s="157"/>
      <c r="TIU83" s="157"/>
      <c r="TIV83" s="161"/>
      <c r="TIW83" s="161"/>
      <c r="TIX83" s="168"/>
      <c r="TIY83" s="169"/>
      <c r="TIZ83" s="170"/>
      <c r="TJA83" s="167"/>
      <c r="TJB83" s="43"/>
      <c r="TJC83" s="208"/>
      <c r="TJD83" s="157"/>
      <c r="TJE83" s="157"/>
      <c r="TJF83" s="161"/>
      <c r="TJG83" s="161"/>
      <c r="TJH83" s="168"/>
      <c r="TJI83" s="169"/>
      <c r="TJJ83" s="170"/>
      <c r="TJK83" s="167"/>
      <c r="TJL83" s="43"/>
      <c r="TJM83" s="208"/>
      <c r="TJN83" s="157"/>
      <c r="TJO83" s="157"/>
      <c r="TJP83" s="161"/>
      <c r="TJQ83" s="161"/>
      <c r="TJR83" s="168"/>
      <c r="TJS83" s="169"/>
      <c r="TJT83" s="170"/>
      <c r="TJU83" s="167"/>
      <c r="TJV83" s="43"/>
      <c r="TJW83" s="208"/>
      <c r="TJX83" s="157"/>
      <c r="TJY83" s="157"/>
      <c r="TJZ83" s="161"/>
      <c r="TKA83" s="161"/>
      <c r="TKB83" s="168"/>
      <c r="TKC83" s="169"/>
      <c r="TKD83" s="170"/>
      <c r="TKE83" s="167"/>
      <c r="TKF83" s="43"/>
      <c r="TKG83" s="208"/>
      <c r="TKH83" s="157"/>
      <c r="TKI83" s="157"/>
      <c r="TKJ83" s="161"/>
      <c r="TKK83" s="161"/>
      <c r="TKL83" s="168"/>
      <c r="TKM83" s="169"/>
      <c r="TKN83" s="170"/>
      <c r="TKO83" s="167"/>
      <c r="TKP83" s="43"/>
      <c r="TKQ83" s="208"/>
      <c r="TKR83" s="157"/>
      <c r="TKS83" s="157"/>
      <c r="TKT83" s="161"/>
      <c r="TKU83" s="161"/>
      <c r="TKV83" s="168"/>
      <c r="TKW83" s="169"/>
      <c r="TKX83" s="170"/>
      <c r="TKY83" s="167"/>
      <c r="TKZ83" s="43"/>
      <c r="TLA83" s="208"/>
      <c r="TLB83" s="157"/>
      <c r="TLC83" s="157"/>
      <c r="TLD83" s="161"/>
      <c r="TLE83" s="161"/>
      <c r="TLF83" s="168"/>
      <c r="TLG83" s="169"/>
      <c r="TLH83" s="170"/>
      <c r="TLI83" s="167"/>
      <c r="TLJ83" s="43"/>
      <c r="TLK83" s="208"/>
      <c r="TLL83" s="157"/>
      <c r="TLM83" s="157"/>
      <c r="TLN83" s="161"/>
      <c r="TLO83" s="161"/>
      <c r="TLP83" s="168"/>
      <c r="TLQ83" s="169"/>
      <c r="TLR83" s="170"/>
      <c r="TLS83" s="167"/>
      <c r="TLT83" s="43"/>
      <c r="TLU83" s="208"/>
      <c r="TLV83" s="157"/>
      <c r="TLW83" s="157"/>
      <c r="TLX83" s="161"/>
      <c r="TLY83" s="161"/>
      <c r="TLZ83" s="168"/>
      <c r="TMA83" s="169"/>
      <c r="TMB83" s="170"/>
      <c r="TMC83" s="167"/>
      <c r="TMD83" s="43"/>
      <c r="TME83" s="208"/>
      <c r="TMF83" s="157"/>
      <c r="TMG83" s="157"/>
      <c r="TMH83" s="161"/>
      <c r="TMI83" s="161"/>
      <c r="TMJ83" s="168"/>
      <c r="TMK83" s="169"/>
      <c r="TML83" s="170"/>
      <c r="TMM83" s="167"/>
      <c r="TMN83" s="43"/>
      <c r="TMO83" s="208"/>
      <c r="TMP83" s="157"/>
      <c r="TMQ83" s="157"/>
      <c r="TMR83" s="161"/>
      <c r="TMS83" s="161"/>
      <c r="TMT83" s="168"/>
      <c r="TMU83" s="169"/>
      <c r="TMV83" s="170"/>
      <c r="TMW83" s="167"/>
      <c r="TMX83" s="43"/>
      <c r="TMY83" s="208"/>
      <c r="TMZ83" s="157"/>
      <c r="TNA83" s="157"/>
      <c r="TNB83" s="161"/>
      <c r="TNC83" s="161"/>
      <c r="TND83" s="168"/>
      <c r="TNE83" s="169"/>
      <c r="TNF83" s="170"/>
      <c r="TNG83" s="167"/>
      <c r="TNH83" s="43"/>
      <c r="TNI83" s="208"/>
      <c r="TNJ83" s="157"/>
      <c r="TNK83" s="157"/>
      <c r="TNL83" s="161"/>
      <c r="TNM83" s="161"/>
      <c r="TNN83" s="168"/>
      <c r="TNO83" s="169"/>
      <c r="TNP83" s="170"/>
      <c r="TNQ83" s="167"/>
      <c r="TNR83" s="43"/>
      <c r="TNS83" s="208"/>
      <c r="TNT83" s="157"/>
      <c r="TNU83" s="157"/>
      <c r="TNV83" s="161"/>
      <c r="TNW83" s="161"/>
      <c r="TNX83" s="168"/>
      <c r="TNY83" s="169"/>
      <c r="TNZ83" s="170"/>
      <c r="TOA83" s="167"/>
      <c r="TOB83" s="43"/>
      <c r="TOC83" s="208"/>
      <c r="TOD83" s="157"/>
      <c r="TOE83" s="157"/>
      <c r="TOF83" s="161"/>
      <c r="TOG83" s="161"/>
      <c r="TOH83" s="168"/>
      <c r="TOI83" s="169"/>
      <c r="TOJ83" s="170"/>
      <c r="TOK83" s="167"/>
      <c r="TOL83" s="43"/>
      <c r="TOM83" s="208"/>
      <c r="TON83" s="157"/>
      <c r="TOO83" s="157"/>
      <c r="TOP83" s="161"/>
      <c r="TOQ83" s="161"/>
      <c r="TOR83" s="168"/>
      <c r="TOS83" s="169"/>
      <c r="TOT83" s="170"/>
      <c r="TOU83" s="167"/>
      <c r="TOV83" s="43"/>
      <c r="TOW83" s="208"/>
      <c r="TOX83" s="157"/>
      <c r="TOY83" s="157"/>
      <c r="TOZ83" s="161"/>
      <c r="TPA83" s="161"/>
      <c r="TPB83" s="168"/>
      <c r="TPC83" s="169"/>
      <c r="TPD83" s="170"/>
      <c r="TPE83" s="167"/>
      <c r="TPF83" s="43"/>
      <c r="TPG83" s="208"/>
      <c r="TPH83" s="157"/>
      <c r="TPI83" s="157"/>
      <c r="TPJ83" s="161"/>
      <c r="TPK83" s="161"/>
      <c r="TPL83" s="168"/>
      <c r="TPM83" s="169"/>
      <c r="TPN83" s="170"/>
      <c r="TPO83" s="167"/>
      <c r="TPP83" s="43"/>
      <c r="TPQ83" s="208"/>
      <c r="TPR83" s="157"/>
      <c r="TPS83" s="157"/>
      <c r="TPT83" s="161"/>
      <c r="TPU83" s="161"/>
      <c r="TPV83" s="168"/>
      <c r="TPW83" s="169"/>
      <c r="TPX83" s="170"/>
      <c r="TPY83" s="167"/>
      <c r="TPZ83" s="43"/>
      <c r="TQA83" s="208"/>
      <c r="TQB83" s="157"/>
      <c r="TQC83" s="157"/>
      <c r="TQD83" s="161"/>
      <c r="TQE83" s="161"/>
      <c r="TQF83" s="168"/>
      <c r="TQG83" s="169"/>
      <c r="TQH83" s="170"/>
      <c r="TQI83" s="167"/>
      <c r="TQJ83" s="43"/>
      <c r="TQK83" s="208"/>
      <c r="TQL83" s="157"/>
      <c r="TQM83" s="157"/>
      <c r="TQN83" s="161"/>
      <c r="TQO83" s="161"/>
      <c r="TQP83" s="168"/>
      <c r="TQQ83" s="169"/>
      <c r="TQR83" s="170"/>
      <c r="TQS83" s="167"/>
      <c r="TQT83" s="43"/>
      <c r="TQU83" s="208"/>
      <c r="TQV83" s="157"/>
      <c r="TQW83" s="157"/>
      <c r="TQX83" s="161"/>
      <c r="TQY83" s="161"/>
      <c r="TQZ83" s="168"/>
      <c r="TRA83" s="169"/>
      <c r="TRB83" s="170"/>
      <c r="TRC83" s="167"/>
      <c r="TRD83" s="43"/>
      <c r="TRE83" s="208"/>
      <c r="TRF83" s="157"/>
      <c r="TRG83" s="157"/>
      <c r="TRH83" s="161"/>
      <c r="TRI83" s="161"/>
      <c r="TRJ83" s="168"/>
      <c r="TRK83" s="169"/>
      <c r="TRL83" s="170"/>
      <c r="TRM83" s="167"/>
      <c r="TRN83" s="43"/>
      <c r="TRO83" s="208"/>
      <c r="TRP83" s="157"/>
      <c r="TRQ83" s="157"/>
      <c r="TRR83" s="161"/>
      <c r="TRS83" s="161"/>
      <c r="TRT83" s="168"/>
      <c r="TRU83" s="169"/>
      <c r="TRV83" s="170"/>
      <c r="TRW83" s="167"/>
      <c r="TRX83" s="43"/>
      <c r="TRY83" s="208"/>
      <c r="TRZ83" s="157"/>
      <c r="TSA83" s="157"/>
      <c r="TSB83" s="161"/>
      <c r="TSC83" s="161"/>
      <c r="TSD83" s="168"/>
      <c r="TSE83" s="169"/>
      <c r="TSF83" s="170"/>
      <c r="TSG83" s="167"/>
      <c r="TSH83" s="43"/>
      <c r="TSI83" s="208"/>
      <c r="TSJ83" s="157"/>
      <c r="TSK83" s="157"/>
      <c r="TSL83" s="161"/>
      <c r="TSM83" s="161"/>
      <c r="TSN83" s="168"/>
      <c r="TSO83" s="169"/>
      <c r="TSP83" s="170"/>
      <c r="TSQ83" s="167"/>
      <c r="TSR83" s="43"/>
      <c r="TSS83" s="208"/>
      <c r="TST83" s="157"/>
      <c r="TSU83" s="157"/>
      <c r="TSV83" s="161"/>
      <c r="TSW83" s="161"/>
      <c r="TSX83" s="168"/>
      <c r="TSY83" s="169"/>
      <c r="TSZ83" s="170"/>
      <c r="TTA83" s="167"/>
      <c r="TTB83" s="43"/>
      <c r="TTC83" s="208"/>
      <c r="TTD83" s="157"/>
      <c r="TTE83" s="157"/>
      <c r="TTF83" s="161"/>
      <c r="TTG83" s="161"/>
      <c r="TTH83" s="168"/>
      <c r="TTI83" s="169"/>
      <c r="TTJ83" s="170"/>
      <c r="TTK83" s="167"/>
      <c r="TTL83" s="43"/>
      <c r="TTM83" s="208"/>
      <c r="TTN83" s="157"/>
      <c r="TTO83" s="157"/>
      <c r="TTP83" s="161"/>
      <c r="TTQ83" s="161"/>
      <c r="TTR83" s="168"/>
      <c r="TTS83" s="169"/>
      <c r="TTT83" s="170"/>
      <c r="TTU83" s="167"/>
      <c r="TTV83" s="43"/>
      <c r="TTW83" s="208"/>
      <c r="TTX83" s="157"/>
      <c r="TTY83" s="157"/>
      <c r="TTZ83" s="161"/>
      <c r="TUA83" s="161"/>
      <c r="TUB83" s="168"/>
      <c r="TUC83" s="169"/>
      <c r="TUD83" s="170"/>
      <c r="TUE83" s="167"/>
      <c r="TUF83" s="43"/>
      <c r="TUG83" s="208"/>
      <c r="TUH83" s="157"/>
      <c r="TUI83" s="157"/>
      <c r="TUJ83" s="161"/>
      <c r="TUK83" s="161"/>
      <c r="TUL83" s="168"/>
      <c r="TUM83" s="169"/>
      <c r="TUN83" s="170"/>
      <c r="TUO83" s="167"/>
      <c r="TUP83" s="43"/>
      <c r="TUQ83" s="208"/>
      <c r="TUR83" s="157"/>
      <c r="TUS83" s="157"/>
      <c r="TUT83" s="161"/>
      <c r="TUU83" s="161"/>
      <c r="TUV83" s="168"/>
      <c r="TUW83" s="169"/>
      <c r="TUX83" s="170"/>
      <c r="TUY83" s="167"/>
      <c r="TUZ83" s="43"/>
      <c r="TVA83" s="208"/>
      <c r="TVB83" s="157"/>
      <c r="TVC83" s="157"/>
      <c r="TVD83" s="161"/>
      <c r="TVE83" s="161"/>
      <c r="TVF83" s="168"/>
      <c r="TVG83" s="169"/>
      <c r="TVH83" s="170"/>
      <c r="TVI83" s="167"/>
      <c r="TVJ83" s="43"/>
      <c r="TVK83" s="208"/>
      <c r="TVL83" s="157"/>
      <c r="TVM83" s="157"/>
      <c r="TVN83" s="161"/>
      <c r="TVO83" s="161"/>
      <c r="TVP83" s="168"/>
      <c r="TVQ83" s="169"/>
      <c r="TVR83" s="170"/>
      <c r="TVS83" s="167"/>
      <c r="TVT83" s="43"/>
      <c r="TVU83" s="208"/>
      <c r="TVV83" s="157"/>
      <c r="TVW83" s="157"/>
      <c r="TVX83" s="161"/>
      <c r="TVY83" s="161"/>
      <c r="TVZ83" s="168"/>
      <c r="TWA83" s="169"/>
      <c r="TWB83" s="170"/>
      <c r="TWC83" s="167"/>
      <c r="TWD83" s="43"/>
      <c r="TWE83" s="208"/>
      <c r="TWF83" s="157"/>
      <c r="TWG83" s="157"/>
      <c r="TWH83" s="161"/>
      <c r="TWI83" s="161"/>
      <c r="TWJ83" s="168"/>
      <c r="TWK83" s="169"/>
      <c r="TWL83" s="170"/>
      <c r="TWM83" s="167"/>
      <c r="TWN83" s="43"/>
      <c r="TWO83" s="208"/>
      <c r="TWP83" s="157"/>
      <c r="TWQ83" s="157"/>
      <c r="TWR83" s="161"/>
      <c r="TWS83" s="161"/>
      <c r="TWT83" s="168"/>
      <c r="TWU83" s="169"/>
      <c r="TWV83" s="170"/>
      <c r="TWW83" s="167"/>
      <c r="TWX83" s="43"/>
      <c r="TWY83" s="208"/>
      <c r="TWZ83" s="157"/>
      <c r="TXA83" s="157"/>
      <c r="TXB83" s="161"/>
      <c r="TXC83" s="161"/>
      <c r="TXD83" s="168"/>
      <c r="TXE83" s="169"/>
      <c r="TXF83" s="170"/>
      <c r="TXG83" s="167"/>
      <c r="TXH83" s="43"/>
      <c r="TXI83" s="208"/>
      <c r="TXJ83" s="157"/>
      <c r="TXK83" s="157"/>
      <c r="TXL83" s="161"/>
      <c r="TXM83" s="161"/>
      <c r="TXN83" s="168"/>
      <c r="TXO83" s="169"/>
      <c r="TXP83" s="170"/>
      <c r="TXQ83" s="167"/>
      <c r="TXR83" s="43"/>
      <c r="TXS83" s="208"/>
      <c r="TXT83" s="157"/>
      <c r="TXU83" s="157"/>
      <c r="TXV83" s="161"/>
      <c r="TXW83" s="161"/>
      <c r="TXX83" s="168"/>
      <c r="TXY83" s="169"/>
      <c r="TXZ83" s="170"/>
      <c r="TYA83" s="167"/>
      <c r="TYB83" s="43"/>
      <c r="TYC83" s="208"/>
      <c r="TYD83" s="157"/>
      <c r="TYE83" s="157"/>
      <c r="TYF83" s="161"/>
      <c r="TYG83" s="161"/>
      <c r="TYH83" s="168"/>
      <c r="TYI83" s="169"/>
      <c r="TYJ83" s="170"/>
      <c r="TYK83" s="167"/>
      <c r="TYL83" s="43"/>
      <c r="TYM83" s="208"/>
      <c r="TYN83" s="157"/>
      <c r="TYO83" s="157"/>
      <c r="TYP83" s="161"/>
      <c r="TYQ83" s="161"/>
      <c r="TYR83" s="168"/>
      <c r="TYS83" s="169"/>
      <c r="TYT83" s="170"/>
      <c r="TYU83" s="167"/>
      <c r="TYV83" s="43"/>
      <c r="TYW83" s="208"/>
      <c r="TYX83" s="157"/>
      <c r="TYY83" s="157"/>
      <c r="TYZ83" s="161"/>
      <c r="TZA83" s="161"/>
      <c r="TZB83" s="168"/>
      <c r="TZC83" s="169"/>
      <c r="TZD83" s="170"/>
      <c r="TZE83" s="167"/>
      <c r="TZF83" s="43"/>
      <c r="TZG83" s="208"/>
      <c r="TZH83" s="157"/>
      <c r="TZI83" s="157"/>
      <c r="TZJ83" s="161"/>
      <c r="TZK83" s="161"/>
      <c r="TZL83" s="168"/>
      <c r="TZM83" s="169"/>
      <c r="TZN83" s="170"/>
      <c r="TZO83" s="167"/>
      <c r="TZP83" s="43"/>
      <c r="TZQ83" s="208"/>
      <c r="TZR83" s="157"/>
      <c r="TZS83" s="157"/>
      <c r="TZT83" s="161"/>
      <c r="TZU83" s="161"/>
      <c r="TZV83" s="168"/>
      <c r="TZW83" s="169"/>
      <c r="TZX83" s="170"/>
      <c r="TZY83" s="167"/>
      <c r="TZZ83" s="43"/>
      <c r="UAA83" s="208"/>
      <c r="UAB83" s="157"/>
      <c r="UAC83" s="157"/>
      <c r="UAD83" s="161"/>
      <c r="UAE83" s="161"/>
      <c r="UAF83" s="168"/>
      <c r="UAG83" s="169"/>
      <c r="UAH83" s="170"/>
      <c r="UAI83" s="167"/>
      <c r="UAJ83" s="43"/>
      <c r="UAK83" s="208"/>
      <c r="UAL83" s="157"/>
      <c r="UAM83" s="157"/>
      <c r="UAN83" s="161"/>
      <c r="UAO83" s="161"/>
      <c r="UAP83" s="168"/>
      <c r="UAQ83" s="169"/>
      <c r="UAR83" s="170"/>
      <c r="UAS83" s="167"/>
      <c r="UAT83" s="43"/>
      <c r="UAU83" s="208"/>
      <c r="UAV83" s="157"/>
      <c r="UAW83" s="157"/>
      <c r="UAX83" s="161"/>
      <c r="UAY83" s="161"/>
      <c r="UAZ83" s="168"/>
      <c r="UBA83" s="169"/>
      <c r="UBB83" s="170"/>
      <c r="UBC83" s="167"/>
      <c r="UBD83" s="43"/>
      <c r="UBE83" s="208"/>
      <c r="UBF83" s="157"/>
      <c r="UBG83" s="157"/>
      <c r="UBH83" s="161"/>
      <c r="UBI83" s="161"/>
      <c r="UBJ83" s="168"/>
      <c r="UBK83" s="169"/>
      <c r="UBL83" s="170"/>
      <c r="UBM83" s="167"/>
      <c r="UBN83" s="43"/>
      <c r="UBO83" s="208"/>
      <c r="UBP83" s="157"/>
      <c r="UBQ83" s="157"/>
      <c r="UBR83" s="161"/>
      <c r="UBS83" s="161"/>
      <c r="UBT83" s="168"/>
      <c r="UBU83" s="169"/>
      <c r="UBV83" s="170"/>
      <c r="UBW83" s="167"/>
      <c r="UBX83" s="43"/>
      <c r="UBY83" s="208"/>
      <c r="UBZ83" s="157"/>
      <c r="UCA83" s="157"/>
      <c r="UCB83" s="161"/>
      <c r="UCC83" s="161"/>
      <c r="UCD83" s="168"/>
      <c r="UCE83" s="169"/>
      <c r="UCF83" s="170"/>
      <c r="UCG83" s="167"/>
      <c r="UCH83" s="43"/>
      <c r="UCI83" s="208"/>
      <c r="UCJ83" s="157"/>
      <c r="UCK83" s="157"/>
      <c r="UCL83" s="161"/>
      <c r="UCM83" s="161"/>
      <c r="UCN83" s="168"/>
      <c r="UCO83" s="169"/>
      <c r="UCP83" s="170"/>
      <c r="UCQ83" s="167"/>
      <c r="UCR83" s="43"/>
      <c r="UCS83" s="208"/>
      <c r="UCT83" s="157"/>
      <c r="UCU83" s="157"/>
      <c r="UCV83" s="161"/>
      <c r="UCW83" s="161"/>
      <c r="UCX83" s="168"/>
      <c r="UCY83" s="169"/>
      <c r="UCZ83" s="170"/>
      <c r="UDA83" s="167"/>
      <c r="UDB83" s="43"/>
      <c r="UDC83" s="208"/>
      <c r="UDD83" s="157"/>
      <c r="UDE83" s="157"/>
      <c r="UDF83" s="161"/>
      <c r="UDG83" s="161"/>
      <c r="UDH83" s="168"/>
      <c r="UDI83" s="169"/>
      <c r="UDJ83" s="170"/>
      <c r="UDK83" s="167"/>
      <c r="UDL83" s="43"/>
      <c r="UDM83" s="208"/>
      <c r="UDN83" s="157"/>
      <c r="UDO83" s="157"/>
      <c r="UDP83" s="161"/>
      <c r="UDQ83" s="161"/>
      <c r="UDR83" s="168"/>
      <c r="UDS83" s="169"/>
      <c r="UDT83" s="170"/>
      <c r="UDU83" s="167"/>
      <c r="UDV83" s="43"/>
      <c r="UDW83" s="208"/>
      <c r="UDX83" s="157"/>
      <c r="UDY83" s="157"/>
      <c r="UDZ83" s="161"/>
      <c r="UEA83" s="161"/>
      <c r="UEB83" s="168"/>
      <c r="UEC83" s="169"/>
      <c r="UED83" s="170"/>
      <c r="UEE83" s="167"/>
      <c r="UEF83" s="43"/>
      <c r="UEG83" s="208"/>
      <c r="UEH83" s="157"/>
      <c r="UEI83" s="157"/>
      <c r="UEJ83" s="161"/>
      <c r="UEK83" s="161"/>
      <c r="UEL83" s="168"/>
      <c r="UEM83" s="169"/>
      <c r="UEN83" s="170"/>
      <c r="UEO83" s="167"/>
      <c r="UEP83" s="43"/>
      <c r="UEQ83" s="208"/>
      <c r="UER83" s="157"/>
      <c r="UES83" s="157"/>
      <c r="UET83" s="161"/>
      <c r="UEU83" s="161"/>
      <c r="UEV83" s="168"/>
      <c r="UEW83" s="169"/>
      <c r="UEX83" s="170"/>
      <c r="UEY83" s="167"/>
      <c r="UEZ83" s="43"/>
      <c r="UFA83" s="208"/>
      <c r="UFB83" s="157"/>
      <c r="UFC83" s="157"/>
      <c r="UFD83" s="161"/>
      <c r="UFE83" s="161"/>
      <c r="UFF83" s="168"/>
      <c r="UFG83" s="169"/>
      <c r="UFH83" s="170"/>
      <c r="UFI83" s="167"/>
      <c r="UFJ83" s="43"/>
      <c r="UFK83" s="208"/>
      <c r="UFL83" s="157"/>
      <c r="UFM83" s="157"/>
      <c r="UFN83" s="161"/>
      <c r="UFO83" s="161"/>
      <c r="UFP83" s="168"/>
      <c r="UFQ83" s="169"/>
      <c r="UFR83" s="170"/>
      <c r="UFS83" s="167"/>
      <c r="UFT83" s="43"/>
      <c r="UFU83" s="208"/>
      <c r="UFV83" s="157"/>
      <c r="UFW83" s="157"/>
      <c r="UFX83" s="161"/>
      <c r="UFY83" s="161"/>
      <c r="UFZ83" s="168"/>
      <c r="UGA83" s="169"/>
      <c r="UGB83" s="170"/>
      <c r="UGC83" s="167"/>
      <c r="UGD83" s="43"/>
      <c r="UGE83" s="208"/>
      <c r="UGF83" s="157"/>
      <c r="UGG83" s="157"/>
      <c r="UGH83" s="161"/>
      <c r="UGI83" s="161"/>
      <c r="UGJ83" s="168"/>
      <c r="UGK83" s="169"/>
      <c r="UGL83" s="170"/>
      <c r="UGM83" s="167"/>
      <c r="UGN83" s="43"/>
      <c r="UGO83" s="208"/>
      <c r="UGP83" s="157"/>
      <c r="UGQ83" s="157"/>
      <c r="UGR83" s="161"/>
      <c r="UGS83" s="161"/>
      <c r="UGT83" s="168"/>
      <c r="UGU83" s="169"/>
      <c r="UGV83" s="170"/>
      <c r="UGW83" s="167"/>
      <c r="UGX83" s="43"/>
      <c r="UGY83" s="208"/>
      <c r="UGZ83" s="157"/>
      <c r="UHA83" s="157"/>
      <c r="UHB83" s="161"/>
      <c r="UHC83" s="161"/>
      <c r="UHD83" s="168"/>
      <c r="UHE83" s="169"/>
      <c r="UHF83" s="170"/>
      <c r="UHG83" s="167"/>
      <c r="UHH83" s="43"/>
      <c r="UHI83" s="208"/>
      <c r="UHJ83" s="157"/>
      <c r="UHK83" s="157"/>
      <c r="UHL83" s="161"/>
      <c r="UHM83" s="161"/>
      <c r="UHN83" s="168"/>
      <c r="UHO83" s="169"/>
      <c r="UHP83" s="170"/>
      <c r="UHQ83" s="167"/>
      <c r="UHR83" s="43"/>
      <c r="UHS83" s="208"/>
      <c r="UHT83" s="157"/>
      <c r="UHU83" s="157"/>
      <c r="UHV83" s="161"/>
      <c r="UHW83" s="161"/>
      <c r="UHX83" s="168"/>
      <c r="UHY83" s="169"/>
      <c r="UHZ83" s="170"/>
      <c r="UIA83" s="167"/>
      <c r="UIB83" s="43"/>
      <c r="UIC83" s="208"/>
      <c r="UID83" s="157"/>
      <c r="UIE83" s="157"/>
      <c r="UIF83" s="161"/>
      <c r="UIG83" s="161"/>
      <c r="UIH83" s="168"/>
      <c r="UII83" s="169"/>
      <c r="UIJ83" s="170"/>
      <c r="UIK83" s="167"/>
      <c r="UIL83" s="43"/>
      <c r="UIM83" s="208"/>
      <c r="UIN83" s="157"/>
      <c r="UIO83" s="157"/>
      <c r="UIP83" s="161"/>
      <c r="UIQ83" s="161"/>
      <c r="UIR83" s="168"/>
      <c r="UIS83" s="169"/>
      <c r="UIT83" s="170"/>
      <c r="UIU83" s="167"/>
      <c r="UIV83" s="43"/>
      <c r="UIW83" s="208"/>
      <c r="UIX83" s="157"/>
      <c r="UIY83" s="157"/>
      <c r="UIZ83" s="161"/>
      <c r="UJA83" s="161"/>
      <c r="UJB83" s="168"/>
      <c r="UJC83" s="169"/>
      <c r="UJD83" s="170"/>
      <c r="UJE83" s="167"/>
      <c r="UJF83" s="43"/>
      <c r="UJG83" s="208"/>
      <c r="UJH83" s="157"/>
      <c r="UJI83" s="157"/>
      <c r="UJJ83" s="161"/>
      <c r="UJK83" s="161"/>
      <c r="UJL83" s="168"/>
      <c r="UJM83" s="169"/>
      <c r="UJN83" s="170"/>
      <c r="UJO83" s="167"/>
      <c r="UJP83" s="43"/>
      <c r="UJQ83" s="208"/>
      <c r="UJR83" s="157"/>
      <c r="UJS83" s="157"/>
      <c r="UJT83" s="161"/>
      <c r="UJU83" s="161"/>
      <c r="UJV83" s="168"/>
      <c r="UJW83" s="169"/>
      <c r="UJX83" s="170"/>
      <c r="UJY83" s="167"/>
      <c r="UJZ83" s="43"/>
      <c r="UKA83" s="208"/>
      <c r="UKB83" s="157"/>
      <c r="UKC83" s="157"/>
      <c r="UKD83" s="161"/>
      <c r="UKE83" s="161"/>
      <c r="UKF83" s="168"/>
      <c r="UKG83" s="169"/>
      <c r="UKH83" s="170"/>
      <c r="UKI83" s="167"/>
      <c r="UKJ83" s="43"/>
      <c r="UKK83" s="208"/>
      <c r="UKL83" s="157"/>
      <c r="UKM83" s="157"/>
      <c r="UKN83" s="161"/>
      <c r="UKO83" s="161"/>
      <c r="UKP83" s="168"/>
      <c r="UKQ83" s="169"/>
      <c r="UKR83" s="170"/>
      <c r="UKS83" s="167"/>
      <c r="UKT83" s="43"/>
      <c r="UKU83" s="208"/>
      <c r="UKV83" s="157"/>
      <c r="UKW83" s="157"/>
      <c r="UKX83" s="161"/>
      <c r="UKY83" s="161"/>
      <c r="UKZ83" s="168"/>
      <c r="ULA83" s="169"/>
      <c r="ULB83" s="170"/>
      <c r="ULC83" s="167"/>
      <c r="ULD83" s="43"/>
      <c r="ULE83" s="208"/>
      <c r="ULF83" s="157"/>
      <c r="ULG83" s="157"/>
      <c r="ULH83" s="161"/>
      <c r="ULI83" s="161"/>
      <c r="ULJ83" s="168"/>
      <c r="ULK83" s="169"/>
      <c r="ULL83" s="170"/>
      <c r="ULM83" s="167"/>
      <c r="ULN83" s="43"/>
      <c r="ULO83" s="208"/>
      <c r="ULP83" s="157"/>
      <c r="ULQ83" s="157"/>
      <c r="ULR83" s="161"/>
      <c r="ULS83" s="161"/>
      <c r="ULT83" s="168"/>
      <c r="ULU83" s="169"/>
      <c r="ULV83" s="170"/>
      <c r="ULW83" s="167"/>
      <c r="ULX83" s="43"/>
      <c r="ULY83" s="208"/>
      <c r="ULZ83" s="157"/>
      <c r="UMA83" s="157"/>
      <c r="UMB83" s="161"/>
      <c r="UMC83" s="161"/>
      <c r="UMD83" s="168"/>
      <c r="UME83" s="169"/>
      <c r="UMF83" s="170"/>
      <c r="UMG83" s="167"/>
      <c r="UMH83" s="43"/>
      <c r="UMI83" s="208"/>
      <c r="UMJ83" s="157"/>
      <c r="UMK83" s="157"/>
      <c r="UML83" s="161"/>
      <c r="UMM83" s="161"/>
      <c r="UMN83" s="168"/>
      <c r="UMO83" s="169"/>
      <c r="UMP83" s="170"/>
      <c r="UMQ83" s="167"/>
      <c r="UMR83" s="43"/>
      <c r="UMS83" s="208"/>
      <c r="UMT83" s="157"/>
      <c r="UMU83" s="157"/>
      <c r="UMV83" s="161"/>
      <c r="UMW83" s="161"/>
      <c r="UMX83" s="168"/>
      <c r="UMY83" s="169"/>
      <c r="UMZ83" s="170"/>
      <c r="UNA83" s="167"/>
      <c r="UNB83" s="43"/>
      <c r="UNC83" s="208"/>
      <c r="UND83" s="157"/>
      <c r="UNE83" s="157"/>
      <c r="UNF83" s="161"/>
      <c r="UNG83" s="161"/>
      <c r="UNH83" s="168"/>
      <c r="UNI83" s="169"/>
      <c r="UNJ83" s="170"/>
      <c r="UNK83" s="167"/>
      <c r="UNL83" s="43"/>
      <c r="UNM83" s="208"/>
      <c r="UNN83" s="157"/>
      <c r="UNO83" s="157"/>
      <c r="UNP83" s="161"/>
      <c r="UNQ83" s="161"/>
      <c r="UNR83" s="168"/>
      <c r="UNS83" s="169"/>
      <c r="UNT83" s="170"/>
      <c r="UNU83" s="167"/>
      <c r="UNV83" s="43"/>
      <c r="UNW83" s="208"/>
      <c r="UNX83" s="157"/>
      <c r="UNY83" s="157"/>
      <c r="UNZ83" s="161"/>
      <c r="UOA83" s="161"/>
      <c r="UOB83" s="168"/>
      <c r="UOC83" s="169"/>
      <c r="UOD83" s="170"/>
      <c r="UOE83" s="167"/>
      <c r="UOF83" s="43"/>
      <c r="UOG83" s="208"/>
      <c r="UOH83" s="157"/>
      <c r="UOI83" s="157"/>
      <c r="UOJ83" s="161"/>
      <c r="UOK83" s="161"/>
      <c r="UOL83" s="168"/>
      <c r="UOM83" s="169"/>
      <c r="UON83" s="170"/>
      <c r="UOO83" s="167"/>
      <c r="UOP83" s="43"/>
      <c r="UOQ83" s="208"/>
      <c r="UOR83" s="157"/>
      <c r="UOS83" s="157"/>
      <c r="UOT83" s="161"/>
      <c r="UOU83" s="161"/>
      <c r="UOV83" s="168"/>
      <c r="UOW83" s="169"/>
      <c r="UOX83" s="170"/>
      <c r="UOY83" s="167"/>
      <c r="UOZ83" s="43"/>
      <c r="UPA83" s="208"/>
      <c r="UPB83" s="157"/>
      <c r="UPC83" s="157"/>
      <c r="UPD83" s="161"/>
      <c r="UPE83" s="161"/>
      <c r="UPF83" s="168"/>
      <c r="UPG83" s="169"/>
      <c r="UPH83" s="170"/>
      <c r="UPI83" s="167"/>
      <c r="UPJ83" s="43"/>
      <c r="UPK83" s="208"/>
      <c r="UPL83" s="157"/>
      <c r="UPM83" s="157"/>
      <c r="UPN83" s="161"/>
      <c r="UPO83" s="161"/>
      <c r="UPP83" s="168"/>
      <c r="UPQ83" s="169"/>
      <c r="UPR83" s="170"/>
      <c r="UPS83" s="167"/>
      <c r="UPT83" s="43"/>
      <c r="UPU83" s="208"/>
      <c r="UPV83" s="157"/>
      <c r="UPW83" s="157"/>
      <c r="UPX83" s="161"/>
      <c r="UPY83" s="161"/>
      <c r="UPZ83" s="168"/>
      <c r="UQA83" s="169"/>
      <c r="UQB83" s="170"/>
      <c r="UQC83" s="167"/>
      <c r="UQD83" s="43"/>
      <c r="UQE83" s="208"/>
      <c r="UQF83" s="157"/>
      <c r="UQG83" s="157"/>
      <c r="UQH83" s="161"/>
      <c r="UQI83" s="161"/>
      <c r="UQJ83" s="168"/>
      <c r="UQK83" s="169"/>
      <c r="UQL83" s="170"/>
      <c r="UQM83" s="167"/>
      <c r="UQN83" s="43"/>
      <c r="UQO83" s="208"/>
      <c r="UQP83" s="157"/>
      <c r="UQQ83" s="157"/>
      <c r="UQR83" s="161"/>
      <c r="UQS83" s="161"/>
      <c r="UQT83" s="168"/>
      <c r="UQU83" s="169"/>
      <c r="UQV83" s="170"/>
      <c r="UQW83" s="167"/>
      <c r="UQX83" s="43"/>
      <c r="UQY83" s="208"/>
      <c r="UQZ83" s="157"/>
      <c r="URA83" s="157"/>
      <c r="URB83" s="161"/>
      <c r="URC83" s="161"/>
      <c r="URD83" s="168"/>
      <c r="URE83" s="169"/>
      <c r="URF83" s="170"/>
      <c r="URG83" s="167"/>
      <c r="URH83" s="43"/>
      <c r="URI83" s="208"/>
      <c r="URJ83" s="157"/>
      <c r="URK83" s="157"/>
      <c r="URL83" s="161"/>
      <c r="URM83" s="161"/>
      <c r="URN83" s="168"/>
      <c r="URO83" s="169"/>
      <c r="URP83" s="170"/>
      <c r="URQ83" s="167"/>
      <c r="URR83" s="43"/>
      <c r="URS83" s="208"/>
      <c r="URT83" s="157"/>
      <c r="URU83" s="157"/>
      <c r="URV83" s="161"/>
      <c r="URW83" s="161"/>
      <c r="URX83" s="168"/>
      <c r="URY83" s="169"/>
      <c r="URZ83" s="170"/>
      <c r="USA83" s="167"/>
      <c r="USB83" s="43"/>
      <c r="USC83" s="208"/>
      <c r="USD83" s="157"/>
      <c r="USE83" s="157"/>
      <c r="USF83" s="161"/>
      <c r="USG83" s="161"/>
      <c r="USH83" s="168"/>
      <c r="USI83" s="169"/>
      <c r="USJ83" s="170"/>
      <c r="USK83" s="167"/>
      <c r="USL83" s="43"/>
      <c r="USM83" s="208"/>
      <c r="USN83" s="157"/>
      <c r="USO83" s="157"/>
      <c r="USP83" s="161"/>
      <c r="USQ83" s="161"/>
      <c r="USR83" s="168"/>
      <c r="USS83" s="169"/>
      <c r="UST83" s="170"/>
      <c r="USU83" s="167"/>
      <c r="USV83" s="43"/>
      <c r="USW83" s="208"/>
      <c r="USX83" s="157"/>
      <c r="USY83" s="157"/>
      <c r="USZ83" s="161"/>
      <c r="UTA83" s="161"/>
      <c r="UTB83" s="168"/>
      <c r="UTC83" s="169"/>
      <c r="UTD83" s="170"/>
      <c r="UTE83" s="167"/>
      <c r="UTF83" s="43"/>
      <c r="UTG83" s="208"/>
      <c r="UTH83" s="157"/>
      <c r="UTI83" s="157"/>
      <c r="UTJ83" s="161"/>
      <c r="UTK83" s="161"/>
      <c r="UTL83" s="168"/>
      <c r="UTM83" s="169"/>
      <c r="UTN83" s="170"/>
      <c r="UTO83" s="167"/>
      <c r="UTP83" s="43"/>
      <c r="UTQ83" s="208"/>
      <c r="UTR83" s="157"/>
      <c r="UTS83" s="157"/>
      <c r="UTT83" s="161"/>
      <c r="UTU83" s="161"/>
      <c r="UTV83" s="168"/>
      <c r="UTW83" s="169"/>
      <c r="UTX83" s="170"/>
      <c r="UTY83" s="167"/>
      <c r="UTZ83" s="43"/>
      <c r="UUA83" s="208"/>
      <c r="UUB83" s="157"/>
      <c r="UUC83" s="157"/>
      <c r="UUD83" s="161"/>
      <c r="UUE83" s="161"/>
      <c r="UUF83" s="168"/>
      <c r="UUG83" s="169"/>
      <c r="UUH83" s="170"/>
      <c r="UUI83" s="167"/>
      <c r="UUJ83" s="43"/>
      <c r="UUK83" s="208"/>
      <c r="UUL83" s="157"/>
      <c r="UUM83" s="157"/>
      <c r="UUN83" s="161"/>
      <c r="UUO83" s="161"/>
      <c r="UUP83" s="168"/>
      <c r="UUQ83" s="169"/>
      <c r="UUR83" s="170"/>
      <c r="UUS83" s="167"/>
      <c r="UUT83" s="43"/>
      <c r="UUU83" s="208"/>
      <c r="UUV83" s="157"/>
      <c r="UUW83" s="157"/>
      <c r="UUX83" s="161"/>
      <c r="UUY83" s="161"/>
      <c r="UUZ83" s="168"/>
      <c r="UVA83" s="169"/>
      <c r="UVB83" s="170"/>
      <c r="UVC83" s="167"/>
      <c r="UVD83" s="43"/>
      <c r="UVE83" s="208"/>
      <c r="UVF83" s="157"/>
      <c r="UVG83" s="157"/>
      <c r="UVH83" s="161"/>
      <c r="UVI83" s="161"/>
      <c r="UVJ83" s="168"/>
      <c r="UVK83" s="169"/>
      <c r="UVL83" s="170"/>
      <c r="UVM83" s="167"/>
      <c r="UVN83" s="43"/>
      <c r="UVO83" s="208"/>
      <c r="UVP83" s="157"/>
      <c r="UVQ83" s="157"/>
      <c r="UVR83" s="161"/>
      <c r="UVS83" s="161"/>
      <c r="UVT83" s="168"/>
      <c r="UVU83" s="169"/>
      <c r="UVV83" s="170"/>
      <c r="UVW83" s="167"/>
      <c r="UVX83" s="43"/>
      <c r="UVY83" s="208"/>
      <c r="UVZ83" s="157"/>
      <c r="UWA83" s="157"/>
      <c r="UWB83" s="161"/>
      <c r="UWC83" s="161"/>
      <c r="UWD83" s="168"/>
      <c r="UWE83" s="169"/>
      <c r="UWF83" s="170"/>
      <c r="UWG83" s="167"/>
      <c r="UWH83" s="43"/>
      <c r="UWI83" s="208"/>
      <c r="UWJ83" s="157"/>
      <c r="UWK83" s="157"/>
      <c r="UWL83" s="161"/>
      <c r="UWM83" s="161"/>
      <c r="UWN83" s="168"/>
      <c r="UWO83" s="169"/>
      <c r="UWP83" s="170"/>
      <c r="UWQ83" s="167"/>
      <c r="UWR83" s="43"/>
      <c r="UWS83" s="208"/>
      <c r="UWT83" s="157"/>
      <c r="UWU83" s="157"/>
      <c r="UWV83" s="161"/>
      <c r="UWW83" s="161"/>
      <c r="UWX83" s="168"/>
      <c r="UWY83" s="169"/>
      <c r="UWZ83" s="170"/>
      <c r="UXA83" s="167"/>
      <c r="UXB83" s="43"/>
      <c r="UXC83" s="208"/>
      <c r="UXD83" s="157"/>
      <c r="UXE83" s="157"/>
      <c r="UXF83" s="161"/>
      <c r="UXG83" s="161"/>
      <c r="UXH83" s="168"/>
      <c r="UXI83" s="169"/>
      <c r="UXJ83" s="170"/>
      <c r="UXK83" s="167"/>
      <c r="UXL83" s="43"/>
      <c r="UXM83" s="208"/>
      <c r="UXN83" s="157"/>
      <c r="UXO83" s="157"/>
      <c r="UXP83" s="161"/>
      <c r="UXQ83" s="161"/>
      <c r="UXR83" s="168"/>
      <c r="UXS83" s="169"/>
      <c r="UXT83" s="170"/>
      <c r="UXU83" s="167"/>
      <c r="UXV83" s="43"/>
      <c r="UXW83" s="208"/>
      <c r="UXX83" s="157"/>
      <c r="UXY83" s="157"/>
      <c r="UXZ83" s="161"/>
      <c r="UYA83" s="161"/>
      <c r="UYB83" s="168"/>
      <c r="UYC83" s="169"/>
      <c r="UYD83" s="170"/>
      <c r="UYE83" s="167"/>
      <c r="UYF83" s="43"/>
      <c r="UYG83" s="208"/>
      <c r="UYH83" s="157"/>
      <c r="UYI83" s="157"/>
      <c r="UYJ83" s="161"/>
      <c r="UYK83" s="161"/>
      <c r="UYL83" s="168"/>
      <c r="UYM83" s="169"/>
      <c r="UYN83" s="170"/>
      <c r="UYO83" s="167"/>
      <c r="UYP83" s="43"/>
      <c r="UYQ83" s="208"/>
      <c r="UYR83" s="157"/>
      <c r="UYS83" s="157"/>
      <c r="UYT83" s="161"/>
      <c r="UYU83" s="161"/>
      <c r="UYV83" s="168"/>
      <c r="UYW83" s="169"/>
      <c r="UYX83" s="170"/>
      <c r="UYY83" s="167"/>
      <c r="UYZ83" s="43"/>
      <c r="UZA83" s="208"/>
      <c r="UZB83" s="157"/>
      <c r="UZC83" s="157"/>
      <c r="UZD83" s="161"/>
      <c r="UZE83" s="161"/>
      <c r="UZF83" s="168"/>
      <c r="UZG83" s="169"/>
      <c r="UZH83" s="170"/>
      <c r="UZI83" s="167"/>
      <c r="UZJ83" s="43"/>
      <c r="UZK83" s="208"/>
      <c r="UZL83" s="157"/>
      <c r="UZM83" s="157"/>
      <c r="UZN83" s="161"/>
      <c r="UZO83" s="161"/>
      <c r="UZP83" s="168"/>
      <c r="UZQ83" s="169"/>
      <c r="UZR83" s="170"/>
      <c r="UZS83" s="167"/>
      <c r="UZT83" s="43"/>
      <c r="UZU83" s="208"/>
      <c r="UZV83" s="157"/>
      <c r="UZW83" s="157"/>
      <c r="UZX83" s="161"/>
      <c r="UZY83" s="161"/>
      <c r="UZZ83" s="168"/>
      <c r="VAA83" s="169"/>
      <c r="VAB83" s="170"/>
      <c r="VAC83" s="167"/>
      <c r="VAD83" s="43"/>
      <c r="VAE83" s="208"/>
      <c r="VAF83" s="157"/>
      <c r="VAG83" s="157"/>
      <c r="VAH83" s="161"/>
      <c r="VAI83" s="161"/>
      <c r="VAJ83" s="168"/>
      <c r="VAK83" s="169"/>
      <c r="VAL83" s="170"/>
      <c r="VAM83" s="167"/>
      <c r="VAN83" s="43"/>
      <c r="VAO83" s="208"/>
      <c r="VAP83" s="157"/>
      <c r="VAQ83" s="157"/>
      <c r="VAR83" s="161"/>
      <c r="VAS83" s="161"/>
      <c r="VAT83" s="168"/>
      <c r="VAU83" s="169"/>
      <c r="VAV83" s="170"/>
      <c r="VAW83" s="167"/>
      <c r="VAX83" s="43"/>
      <c r="VAY83" s="208"/>
      <c r="VAZ83" s="157"/>
      <c r="VBA83" s="157"/>
      <c r="VBB83" s="161"/>
      <c r="VBC83" s="161"/>
      <c r="VBD83" s="168"/>
      <c r="VBE83" s="169"/>
      <c r="VBF83" s="170"/>
      <c r="VBG83" s="167"/>
      <c r="VBH83" s="43"/>
      <c r="VBI83" s="208"/>
      <c r="VBJ83" s="157"/>
      <c r="VBK83" s="157"/>
      <c r="VBL83" s="161"/>
      <c r="VBM83" s="161"/>
      <c r="VBN83" s="168"/>
      <c r="VBO83" s="169"/>
      <c r="VBP83" s="170"/>
      <c r="VBQ83" s="167"/>
      <c r="VBR83" s="43"/>
      <c r="VBS83" s="208"/>
      <c r="VBT83" s="157"/>
      <c r="VBU83" s="157"/>
      <c r="VBV83" s="161"/>
      <c r="VBW83" s="161"/>
      <c r="VBX83" s="168"/>
      <c r="VBY83" s="169"/>
      <c r="VBZ83" s="170"/>
      <c r="VCA83" s="167"/>
      <c r="VCB83" s="43"/>
      <c r="VCC83" s="208"/>
      <c r="VCD83" s="157"/>
      <c r="VCE83" s="157"/>
      <c r="VCF83" s="161"/>
      <c r="VCG83" s="161"/>
      <c r="VCH83" s="168"/>
      <c r="VCI83" s="169"/>
      <c r="VCJ83" s="170"/>
      <c r="VCK83" s="167"/>
      <c r="VCL83" s="43"/>
      <c r="VCM83" s="208"/>
      <c r="VCN83" s="157"/>
      <c r="VCO83" s="157"/>
      <c r="VCP83" s="161"/>
      <c r="VCQ83" s="161"/>
      <c r="VCR83" s="168"/>
      <c r="VCS83" s="169"/>
      <c r="VCT83" s="170"/>
      <c r="VCU83" s="167"/>
      <c r="VCV83" s="43"/>
      <c r="VCW83" s="208"/>
      <c r="VCX83" s="157"/>
      <c r="VCY83" s="157"/>
      <c r="VCZ83" s="161"/>
      <c r="VDA83" s="161"/>
      <c r="VDB83" s="168"/>
      <c r="VDC83" s="169"/>
      <c r="VDD83" s="170"/>
      <c r="VDE83" s="167"/>
      <c r="VDF83" s="43"/>
      <c r="VDG83" s="208"/>
      <c r="VDH83" s="157"/>
      <c r="VDI83" s="157"/>
      <c r="VDJ83" s="161"/>
      <c r="VDK83" s="161"/>
      <c r="VDL83" s="168"/>
      <c r="VDM83" s="169"/>
      <c r="VDN83" s="170"/>
      <c r="VDO83" s="167"/>
      <c r="VDP83" s="43"/>
      <c r="VDQ83" s="208"/>
      <c r="VDR83" s="157"/>
      <c r="VDS83" s="157"/>
      <c r="VDT83" s="161"/>
      <c r="VDU83" s="161"/>
      <c r="VDV83" s="168"/>
      <c r="VDW83" s="169"/>
      <c r="VDX83" s="170"/>
      <c r="VDY83" s="167"/>
      <c r="VDZ83" s="43"/>
      <c r="VEA83" s="208"/>
      <c r="VEB83" s="157"/>
      <c r="VEC83" s="157"/>
      <c r="VED83" s="161"/>
      <c r="VEE83" s="161"/>
      <c r="VEF83" s="168"/>
      <c r="VEG83" s="169"/>
      <c r="VEH83" s="170"/>
      <c r="VEI83" s="167"/>
      <c r="VEJ83" s="43"/>
      <c r="VEK83" s="208"/>
      <c r="VEL83" s="157"/>
      <c r="VEM83" s="157"/>
      <c r="VEN83" s="161"/>
      <c r="VEO83" s="161"/>
      <c r="VEP83" s="168"/>
      <c r="VEQ83" s="169"/>
      <c r="VER83" s="170"/>
      <c r="VES83" s="167"/>
      <c r="VET83" s="43"/>
      <c r="VEU83" s="208"/>
      <c r="VEV83" s="157"/>
      <c r="VEW83" s="157"/>
      <c r="VEX83" s="161"/>
      <c r="VEY83" s="161"/>
      <c r="VEZ83" s="168"/>
      <c r="VFA83" s="169"/>
      <c r="VFB83" s="170"/>
      <c r="VFC83" s="167"/>
      <c r="VFD83" s="43"/>
      <c r="VFE83" s="208"/>
      <c r="VFF83" s="157"/>
      <c r="VFG83" s="157"/>
      <c r="VFH83" s="161"/>
      <c r="VFI83" s="161"/>
      <c r="VFJ83" s="168"/>
      <c r="VFK83" s="169"/>
      <c r="VFL83" s="170"/>
      <c r="VFM83" s="167"/>
      <c r="VFN83" s="43"/>
      <c r="VFO83" s="208"/>
      <c r="VFP83" s="157"/>
      <c r="VFQ83" s="157"/>
      <c r="VFR83" s="161"/>
      <c r="VFS83" s="161"/>
      <c r="VFT83" s="168"/>
      <c r="VFU83" s="169"/>
      <c r="VFV83" s="170"/>
      <c r="VFW83" s="167"/>
      <c r="VFX83" s="43"/>
      <c r="VFY83" s="208"/>
      <c r="VFZ83" s="157"/>
      <c r="VGA83" s="157"/>
      <c r="VGB83" s="161"/>
      <c r="VGC83" s="161"/>
      <c r="VGD83" s="168"/>
      <c r="VGE83" s="169"/>
      <c r="VGF83" s="170"/>
      <c r="VGG83" s="167"/>
      <c r="VGH83" s="43"/>
      <c r="VGI83" s="208"/>
      <c r="VGJ83" s="157"/>
      <c r="VGK83" s="157"/>
      <c r="VGL83" s="161"/>
      <c r="VGM83" s="161"/>
      <c r="VGN83" s="168"/>
      <c r="VGO83" s="169"/>
      <c r="VGP83" s="170"/>
      <c r="VGQ83" s="167"/>
      <c r="VGR83" s="43"/>
      <c r="VGS83" s="208"/>
      <c r="VGT83" s="157"/>
      <c r="VGU83" s="157"/>
      <c r="VGV83" s="161"/>
      <c r="VGW83" s="161"/>
      <c r="VGX83" s="168"/>
      <c r="VGY83" s="169"/>
      <c r="VGZ83" s="170"/>
      <c r="VHA83" s="167"/>
      <c r="VHB83" s="43"/>
      <c r="VHC83" s="208"/>
      <c r="VHD83" s="157"/>
      <c r="VHE83" s="157"/>
      <c r="VHF83" s="161"/>
      <c r="VHG83" s="161"/>
      <c r="VHH83" s="168"/>
      <c r="VHI83" s="169"/>
      <c r="VHJ83" s="170"/>
      <c r="VHK83" s="167"/>
      <c r="VHL83" s="43"/>
      <c r="VHM83" s="208"/>
      <c r="VHN83" s="157"/>
      <c r="VHO83" s="157"/>
      <c r="VHP83" s="161"/>
      <c r="VHQ83" s="161"/>
      <c r="VHR83" s="168"/>
      <c r="VHS83" s="169"/>
      <c r="VHT83" s="170"/>
      <c r="VHU83" s="167"/>
      <c r="VHV83" s="43"/>
      <c r="VHW83" s="208"/>
      <c r="VHX83" s="157"/>
      <c r="VHY83" s="157"/>
      <c r="VHZ83" s="161"/>
      <c r="VIA83" s="161"/>
      <c r="VIB83" s="168"/>
      <c r="VIC83" s="169"/>
      <c r="VID83" s="170"/>
      <c r="VIE83" s="167"/>
      <c r="VIF83" s="43"/>
      <c r="VIG83" s="208"/>
      <c r="VIH83" s="157"/>
      <c r="VII83" s="157"/>
      <c r="VIJ83" s="161"/>
      <c r="VIK83" s="161"/>
      <c r="VIL83" s="168"/>
      <c r="VIM83" s="169"/>
      <c r="VIN83" s="170"/>
      <c r="VIO83" s="167"/>
      <c r="VIP83" s="43"/>
      <c r="VIQ83" s="208"/>
      <c r="VIR83" s="157"/>
      <c r="VIS83" s="157"/>
      <c r="VIT83" s="161"/>
      <c r="VIU83" s="161"/>
      <c r="VIV83" s="168"/>
      <c r="VIW83" s="169"/>
      <c r="VIX83" s="170"/>
      <c r="VIY83" s="167"/>
      <c r="VIZ83" s="43"/>
      <c r="VJA83" s="208"/>
      <c r="VJB83" s="157"/>
      <c r="VJC83" s="157"/>
      <c r="VJD83" s="161"/>
      <c r="VJE83" s="161"/>
      <c r="VJF83" s="168"/>
      <c r="VJG83" s="169"/>
      <c r="VJH83" s="170"/>
      <c r="VJI83" s="167"/>
      <c r="VJJ83" s="43"/>
      <c r="VJK83" s="208"/>
      <c r="VJL83" s="157"/>
      <c r="VJM83" s="157"/>
      <c r="VJN83" s="161"/>
      <c r="VJO83" s="161"/>
      <c r="VJP83" s="168"/>
      <c r="VJQ83" s="169"/>
      <c r="VJR83" s="170"/>
      <c r="VJS83" s="167"/>
      <c r="VJT83" s="43"/>
      <c r="VJU83" s="208"/>
      <c r="VJV83" s="157"/>
      <c r="VJW83" s="157"/>
      <c r="VJX83" s="161"/>
      <c r="VJY83" s="161"/>
      <c r="VJZ83" s="168"/>
      <c r="VKA83" s="169"/>
      <c r="VKB83" s="170"/>
      <c r="VKC83" s="167"/>
      <c r="VKD83" s="43"/>
      <c r="VKE83" s="208"/>
      <c r="VKF83" s="157"/>
      <c r="VKG83" s="157"/>
      <c r="VKH83" s="161"/>
      <c r="VKI83" s="161"/>
      <c r="VKJ83" s="168"/>
      <c r="VKK83" s="169"/>
      <c r="VKL83" s="170"/>
      <c r="VKM83" s="167"/>
      <c r="VKN83" s="43"/>
      <c r="VKO83" s="208"/>
      <c r="VKP83" s="157"/>
      <c r="VKQ83" s="157"/>
      <c r="VKR83" s="161"/>
      <c r="VKS83" s="161"/>
      <c r="VKT83" s="168"/>
      <c r="VKU83" s="169"/>
      <c r="VKV83" s="170"/>
      <c r="VKW83" s="167"/>
      <c r="VKX83" s="43"/>
      <c r="VKY83" s="208"/>
      <c r="VKZ83" s="157"/>
      <c r="VLA83" s="157"/>
      <c r="VLB83" s="161"/>
      <c r="VLC83" s="161"/>
      <c r="VLD83" s="168"/>
      <c r="VLE83" s="169"/>
      <c r="VLF83" s="170"/>
      <c r="VLG83" s="167"/>
      <c r="VLH83" s="43"/>
      <c r="VLI83" s="208"/>
      <c r="VLJ83" s="157"/>
      <c r="VLK83" s="157"/>
      <c r="VLL83" s="161"/>
      <c r="VLM83" s="161"/>
      <c r="VLN83" s="168"/>
      <c r="VLO83" s="169"/>
      <c r="VLP83" s="170"/>
      <c r="VLQ83" s="167"/>
      <c r="VLR83" s="43"/>
      <c r="VLS83" s="208"/>
      <c r="VLT83" s="157"/>
      <c r="VLU83" s="157"/>
      <c r="VLV83" s="161"/>
      <c r="VLW83" s="161"/>
      <c r="VLX83" s="168"/>
      <c r="VLY83" s="169"/>
      <c r="VLZ83" s="170"/>
      <c r="VMA83" s="167"/>
      <c r="VMB83" s="43"/>
      <c r="VMC83" s="208"/>
      <c r="VMD83" s="157"/>
      <c r="VME83" s="157"/>
      <c r="VMF83" s="161"/>
      <c r="VMG83" s="161"/>
      <c r="VMH83" s="168"/>
      <c r="VMI83" s="169"/>
      <c r="VMJ83" s="170"/>
      <c r="VMK83" s="167"/>
      <c r="VML83" s="43"/>
      <c r="VMM83" s="208"/>
      <c r="VMN83" s="157"/>
      <c r="VMO83" s="157"/>
      <c r="VMP83" s="161"/>
      <c r="VMQ83" s="161"/>
      <c r="VMR83" s="168"/>
      <c r="VMS83" s="169"/>
      <c r="VMT83" s="170"/>
      <c r="VMU83" s="167"/>
      <c r="VMV83" s="43"/>
      <c r="VMW83" s="208"/>
      <c r="VMX83" s="157"/>
      <c r="VMY83" s="157"/>
      <c r="VMZ83" s="161"/>
      <c r="VNA83" s="161"/>
      <c r="VNB83" s="168"/>
      <c r="VNC83" s="169"/>
      <c r="VND83" s="170"/>
      <c r="VNE83" s="167"/>
      <c r="VNF83" s="43"/>
      <c r="VNG83" s="208"/>
      <c r="VNH83" s="157"/>
      <c r="VNI83" s="157"/>
      <c r="VNJ83" s="161"/>
      <c r="VNK83" s="161"/>
      <c r="VNL83" s="168"/>
      <c r="VNM83" s="169"/>
      <c r="VNN83" s="170"/>
      <c r="VNO83" s="167"/>
      <c r="VNP83" s="43"/>
      <c r="VNQ83" s="208"/>
      <c r="VNR83" s="157"/>
      <c r="VNS83" s="157"/>
      <c r="VNT83" s="161"/>
      <c r="VNU83" s="161"/>
      <c r="VNV83" s="168"/>
      <c r="VNW83" s="169"/>
      <c r="VNX83" s="170"/>
      <c r="VNY83" s="167"/>
      <c r="VNZ83" s="43"/>
      <c r="VOA83" s="208"/>
      <c r="VOB83" s="157"/>
      <c r="VOC83" s="157"/>
      <c r="VOD83" s="161"/>
      <c r="VOE83" s="161"/>
      <c r="VOF83" s="168"/>
      <c r="VOG83" s="169"/>
      <c r="VOH83" s="170"/>
      <c r="VOI83" s="167"/>
      <c r="VOJ83" s="43"/>
      <c r="VOK83" s="208"/>
      <c r="VOL83" s="157"/>
      <c r="VOM83" s="157"/>
      <c r="VON83" s="161"/>
      <c r="VOO83" s="161"/>
      <c r="VOP83" s="168"/>
      <c r="VOQ83" s="169"/>
      <c r="VOR83" s="170"/>
      <c r="VOS83" s="167"/>
      <c r="VOT83" s="43"/>
      <c r="VOU83" s="208"/>
      <c r="VOV83" s="157"/>
      <c r="VOW83" s="157"/>
      <c r="VOX83" s="161"/>
      <c r="VOY83" s="161"/>
      <c r="VOZ83" s="168"/>
      <c r="VPA83" s="169"/>
      <c r="VPB83" s="170"/>
      <c r="VPC83" s="167"/>
      <c r="VPD83" s="43"/>
      <c r="VPE83" s="208"/>
      <c r="VPF83" s="157"/>
      <c r="VPG83" s="157"/>
      <c r="VPH83" s="161"/>
      <c r="VPI83" s="161"/>
      <c r="VPJ83" s="168"/>
      <c r="VPK83" s="169"/>
      <c r="VPL83" s="170"/>
      <c r="VPM83" s="167"/>
      <c r="VPN83" s="43"/>
      <c r="VPO83" s="208"/>
      <c r="VPP83" s="157"/>
      <c r="VPQ83" s="157"/>
      <c r="VPR83" s="161"/>
      <c r="VPS83" s="161"/>
      <c r="VPT83" s="168"/>
      <c r="VPU83" s="169"/>
      <c r="VPV83" s="170"/>
      <c r="VPW83" s="167"/>
      <c r="VPX83" s="43"/>
      <c r="VPY83" s="208"/>
      <c r="VPZ83" s="157"/>
      <c r="VQA83" s="157"/>
      <c r="VQB83" s="161"/>
      <c r="VQC83" s="161"/>
      <c r="VQD83" s="168"/>
      <c r="VQE83" s="169"/>
      <c r="VQF83" s="170"/>
      <c r="VQG83" s="167"/>
      <c r="VQH83" s="43"/>
      <c r="VQI83" s="208"/>
      <c r="VQJ83" s="157"/>
      <c r="VQK83" s="157"/>
      <c r="VQL83" s="161"/>
      <c r="VQM83" s="161"/>
      <c r="VQN83" s="168"/>
      <c r="VQO83" s="169"/>
      <c r="VQP83" s="170"/>
      <c r="VQQ83" s="167"/>
      <c r="VQR83" s="43"/>
      <c r="VQS83" s="208"/>
      <c r="VQT83" s="157"/>
      <c r="VQU83" s="157"/>
      <c r="VQV83" s="161"/>
      <c r="VQW83" s="161"/>
      <c r="VQX83" s="168"/>
      <c r="VQY83" s="169"/>
      <c r="VQZ83" s="170"/>
      <c r="VRA83" s="167"/>
      <c r="VRB83" s="43"/>
      <c r="VRC83" s="208"/>
      <c r="VRD83" s="157"/>
      <c r="VRE83" s="157"/>
      <c r="VRF83" s="161"/>
      <c r="VRG83" s="161"/>
      <c r="VRH83" s="168"/>
      <c r="VRI83" s="169"/>
      <c r="VRJ83" s="170"/>
      <c r="VRK83" s="167"/>
      <c r="VRL83" s="43"/>
      <c r="VRM83" s="208"/>
      <c r="VRN83" s="157"/>
      <c r="VRO83" s="157"/>
      <c r="VRP83" s="161"/>
      <c r="VRQ83" s="161"/>
      <c r="VRR83" s="168"/>
      <c r="VRS83" s="169"/>
      <c r="VRT83" s="170"/>
      <c r="VRU83" s="167"/>
      <c r="VRV83" s="43"/>
      <c r="VRW83" s="208"/>
      <c r="VRX83" s="157"/>
      <c r="VRY83" s="157"/>
      <c r="VRZ83" s="161"/>
      <c r="VSA83" s="161"/>
      <c r="VSB83" s="168"/>
      <c r="VSC83" s="169"/>
      <c r="VSD83" s="170"/>
      <c r="VSE83" s="167"/>
      <c r="VSF83" s="43"/>
      <c r="VSG83" s="208"/>
      <c r="VSH83" s="157"/>
      <c r="VSI83" s="157"/>
      <c r="VSJ83" s="161"/>
      <c r="VSK83" s="161"/>
      <c r="VSL83" s="168"/>
      <c r="VSM83" s="169"/>
      <c r="VSN83" s="170"/>
      <c r="VSO83" s="167"/>
      <c r="VSP83" s="43"/>
      <c r="VSQ83" s="208"/>
      <c r="VSR83" s="157"/>
      <c r="VSS83" s="157"/>
      <c r="VST83" s="161"/>
      <c r="VSU83" s="161"/>
      <c r="VSV83" s="168"/>
      <c r="VSW83" s="169"/>
      <c r="VSX83" s="170"/>
      <c r="VSY83" s="167"/>
      <c r="VSZ83" s="43"/>
      <c r="VTA83" s="208"/>
      <c r="VTB83" s="157"/>
      <c r="VTC83" s="157"/>
      <c r="VTD83" s="161"/>
      <c r="VTE83" s="161"/>
      <c r="VTF83" s="168"/>
      <c r="VTG83" s="169"/>
      <c r="VTH83" s="170"/>
      <c r="VTI83" s="167"/>
      <c r="VTJ83" s="43"/>
      <c r="VTK83" s="208"/>
      <c r="VTL83" s="157"/>
      <c r="VTM83" s="157"/>
      <c r="VTN83" s="161"/>
      <c r="VTO83" s="161"/>
      <c r="VTP83" s="168"/>
      <c r="VTQ83" s="169"/>
      <c r="VTR83" s="170"/>
      <c r="VTS83" s="167"/>
      <c r="VTT83" s="43"/>
      <c r="VTU83" s="208"/>
      <c r="VTV83" s="157"/>
      <c r="VTW83" s="157"/>
      <c r="VTX83" s="161"/>
      <c r="VTY83" s="161"/>
      <c r="VTZ83" s="168"/>
      <c r="VUA83" s="169"/>
      <c r="VUB83" s="170"/>
      <c r="VUC83" s="167"/>
      <c r="VUD83" s="43"/>
      <c r="VUE83" s="208"/>
      <c r="VUF83" s="157"/>
      <c r="VUG83" s="157"/>
      <c r="VUH83" s="161"/>
      <c r="VUI83" s="161"/>
      <c r="VUJ83" s="168"/>
      <c r="VUK83" s="169"/>
      <c r="VUL83" s="170"/>
      <c r="VUM83" s="167"/>
      <c r="VUN83" s="43"/>
      <c r="VUO83" s="208"/>
      <c r="VUP83" s="157"/>
      <c r="VUQ83" s="157"/>
      <c r="VUR83" s="161"/>
      <c r="VUS83" s="161"/>
      <c r="VUT83" s="168"/>
      <c r="VUU83" s="169"/>
      <c r="VUV83" s="170"/>
      <c r="VUW83" s="167"/>
      <c r="VUX83" s="43"/>
      <c r="VUY83" s="208"/>
      <c r="VUZ83" s="157"/>
      <c r="VVA83" s="157"/>
      <c r="VVB83" s="161"/>
      <c r="VVC83" s="161"/>
      <c r="VVD83" s="168"/>
      <c r="VVE83" s="169"/>
      <c r="VVF83" s="170"/>
      <c r="VVG83" s="167"/>
      <c r="VVH83" s="43"/>
      <c r="VVI83" s="208"/>
      <c r="VVJ83" s="157"/>
      <c r="VVK83" s="157"/>
      <c r="VVL83" s="161"/>
      <c r="VVM83" s="161"/>
      <c r="VVN83" s="168"/>
      <c r="VVO83" s="169"/>
      <c r="VVP83" s="170"/>
      <c r="VVQ83" s="167"/>
      <c r="VVR83" s="43"/>
      <c r="VVS83" s="208"/>
      <c r="VVT83" s="157"/>
      <c r="VVU83" s="157"/>
      <c r="VVV83" s="161"/>
      <c r="VVW83" s="161"/>
      <c r="VVX83" s="168"/>
      <c r="VVY83" s="169"/>
      <c r="VVZ83" s="170"/>
      <c r="VWA83" s="167"/>
      <c r="VWB83" s="43"/>
      <c r="VWC83" s="208"/>
      <c r="VWD83" s="157"/>
      <c r="VWE83" s="157"/>
      <c r="VWF83" s="161"/>
      <c r="VWG83" s="161"/>
      <c r="VWH83" s="168"/>
      <c r="VWI83" s="169"/>
      <c r="VWJ83" s="170"/>
      <c r="VWK83" s="167"/>
      <c r="VWL83" s="43"/>
      <c r="VWM83" s="208"/>
      <c r="VWN83" s="157"/>
      <c r="VWO83" s="157"/>
      <c r="VWP83" s="161"/>
      <c r="VWQ83" s="161"/>
      <c r="VWR83" s="168"/>
      <c r="VWS83" s="169"/>
      <c r="VWT83" s="170"/>
      <c r="VWU83" s="167"/>
      <c r="VWV83" s="43"/>
      <c r="VWW83" s="208"/>
      <c r="VWX83" s="157"/>
      <c r="VWY83" s="157"/>
      <c r="VWZ83" s="161"/>
      <c r="VXA83" s="161"/>
      <c r="VXB83" s="168"/>
      <c r="VXC83" s="169"/>
      <c r="VXD83" s="170"/>
      <c r="VXE83" s="167"/>
      <c r="VXF83" s="43"/>
      <c r="VXG83" s="208"/>
      <c r="VXH83" s="157"/>
      <c r="VXI83" s="157"/>
      <c r="VXJ83" s="161"/>
      <c r="VXK83" s="161"/>
      <c r="VXL83" s="168"/>
      <c r="VXM83" s="169"/>
      <c r="VXN83" s="170"/>
      <c r="VXO83" s="167"/>
      <c r="VXP83" s="43"/>
      <c r="VXQ83" s="208"/>
      <c r="VXR83" s="157"/>
      <c r="VXS83" s="157"/>
      <c r="VXT83" s="161"/>
      <c r="VXU83" s="161"/>
      <c r="VXV83" s="168"/>
      <c r="VXW83" s="169"/>
      <c r="VXX83" s="170"/>
      <c r="VXY83" s="167"/>
      <c r="VXZ83" s="43"/>
      <c r="VYA83" s="208"/>
      <c r="VYB83" s="157"/>
      <c r="VYC83" s="157"/>
      <c r="VYD83" s="161"/>
      <c r="VYE83" s="161"/>
      <c r="VYF83" s="168"/>
      <c r="VYG83" s="169"/>
      <c r="VYH83" s="170"/>
      <c r="VYI83" s="167"/>
      <c r="VYJ83" s="43"/>
      <c r="VYK83" s="208"/>
      <c r="VYL83" s="157"/>
      <c r="VYM83" s="157"/>
      <c r="VYN83" s="161"/>
      <c r="VYO83" s="161"/>
      <c r="VYP83" s="168"/>
      <c r="VYQ83" s="169"/>
      <c r="VYR83" s="170"/>
      <c r="VYS83" s="167"/>
      <c r="VYT83" s="43"/>
      <c r="VYU83" s="208"/>
      <c r="VYV83" s="157"/>
      <c r="VYW83" s="157"/>
      <c r="VYX83" s="161"/>
      <c r="VYY83" s="161"/>
      <c r="VYZ83" s="168"/>
      <c r="VZA83" s="169"/>
      <c r="VZB83" s="170"/>
      <c r="VZC83" s="167"/>
      <c r="VZD83" s="43"/>
      <c r="VZE83" s="208"/>
      <c r="VZF83" s="157"/>
      <c r="VZG83" s="157"/>
      <c r="VZH83" s="161"/>
      <c r="VZI83" s="161"/>
      <c r="VZJ83" s="168"/>
      <c r="VZK83" s="169"/>
      <c r="VZL83" s="170"/>
      <c r="VZM83" s="167"/>
      <c r="VZN83" s="43"/>
      <c r="VZO83" s="208"/>
      <c r="VZP83" s="157"/>
      <c r="VZQ83" s="157"/>
      <c r="VZR83" s="161"/>
      <c r="VZS83" s="161"/>
      <c r="VZT83" s="168"/>
      <c r="VZU83" s="169"/>
      <c r="VZV83" s="170"/>
      <c r="VZW83" s="167"/>
      <c r="VZX83" s="43"/>
      <c r="VZY83" s="208"/>
      <c r="VZZ83" s="157"/>
      <c r="WAA83" s="157"/>
      <c r="WAB83" s="161"/>
      <c r="WAC83" s="161"/>
      <c r="WAD83" s="168"/>
      <c r="WAE83" s="169"/>
      <c r="WAF83" s="170"/>
      <c r="WAG83" s="167"/>
      <c r="WAH83" s="43"/>
      <c r="WAI83" s="208"/>
      <c r="WAJ83" s="157"/>
      <c r="WAK83" s="157"/>
      <c r="WAL83" s="161"/>
      <c r="WAM83" s="161"/>
      <c r="WAN83" s="168"/>
      <c r="WAO83" s="169"/>
      <c r="WAP83" s="170"/>
      <c r="WAQ83" s="167"/>
      <c r="WAR83" s="43"/>
      <c r="WAS83" s="208"/>
      <c r="WAT83" s="157"/>
      <c r="WAU83" s="157"/>
      <c r="WAV83" s="161"/>
      <c r="WAW83" s="161"/>
      <c r="WAX83" s="168"/>
      <c r="WAY83" s="169"/>
      <c r="WAZ83" s="170"/>
      <c r="WBA83" s="167"/>
      <c r="WBB83" s="43"/>
      <c r="WBC83" s="208"/>
      <c r="WBD83" s="157"/>
      <c r="WBE83" s="157"/>
      <c r="WBF83" s="161"/>
      <c r="WBG83" s="161"/>
      <c r="WBH83" s="168"/>
      <c r="WBI83" s="169"/>
      <c r="WBJ83" s="170"/>
      <c r="WBK83" s="167"/>
      <c r="WBL83" s="43"/>
      <c r="WBM83" s="208"/>
      <c r="WBN83" s="157"/>
      <c r="WBO83" s="157"/>
      <c r="WBP83" s="161"/>
      <c r="WBQ83" s="161"/>
      <c r="WBR83" s="168"/>
      <c r="WBS83" s="169"/>
      <c r="WBT83" s="170"/>
      <c r="WBU83" s="167"/>
      <c r="WBV83" s="43"/>
      <c r="WBW83" s="208"/>
      <c r="WBX83" s="157"/>
      <c r="WBY83" s="157"/>
      <c r="WBZ83" s="161"/>
      <c r="WCA83" s="161"/>
      <c r="WCB83" s="168"/>
      <c r="WCC83" s="169"/>
      <c r="WCD83" s="170"/>
      <c r="WCE83" s="167"/>
      <c r="WCF83" s="43"/>
      <c r="WCG83" s="208"/>
      <c r="WCH83" s="157"/>
      <c r="WCI83" s="157"/>
      <c r="WCJ83" s="161"/>
      <c r="WCK83" s="161"/>
      <c r="WCL83" s="168"/>
      <c r="WCM83" s="169"/>
      <c r="WCN83" s="170"/>
      <c r="WCO83" s="167"/>
      <c r="WCP83" s="43"/>
      <c r="WCQ83" s="208"/>
      <c r="WCR83" s="157"/>
      <c r="WCS83" s="157"/>
      <c r="WCT83" s="161"/>
      <c r="WCU83" s="161"/>
      <c r="WCV83" s="168"/>
      <c r="WCW83" s="169"/>
      <c r="WCX83" s="170"/>
      <c r="WCY83" s="167"/>
      <c r="WCZ83" s="43"/>
      <c r="WDA83" s="208"/>
      <c r="WDB83" s="157"/>
      <c r="WDC83" s="157"/>
      <c r="WDD83" s="161"/>
      <c r="WDE83" s="161"/>
      <c r="WDF83" s="168"/>
      <c r="WDG83" s="169"/>
      <c r="WDH83" s="170"/>
      <c r="WDI83" s="167"/>
      <c r="WDJ83" s="43"/>
      <c r="WDK83" s="208"/>
      <c r="WDL83" s="157"/>
      <c r="WDM83" s="157"/>
      <c r="WDN83" s="161"/>
      <c r="WDO83" s="161"/>
      <c r="WDP83" s="168"/>
      <c r="WDQ83" s="169"/>
      <c r="WDR83" s="170"/>
      <c r="WDS83" s="167"/>
      <c r="WDT83" s="43"/>
      <c r="WDU83" s="208"/>
      <c r="WDV83" s="157"/>
      <c r="WDW83" s="157"/>
      <c r="WDX83" s="161"/>
      <c r="WDY83" s="161"/>
      <c r="WDZ83" s="168"/>
      <c r="WEA83" s="169"/>
      <c r="WEB83" s="170"/>
      <c r="WEC83" s="167"/>
      <c r="WED83" s="43"/>
      <c r="WEE83" s="208"/>
      <c r="WEF83" s="157"/>
      <c r="WEG83" s="157"/>
      <c r="WEH83" s="161"/>
      <c r="WEI83" s="161"/>
      <c r="WEJ83" s="168"/>
      <c r="WEK83" s="169"/>
      <c r="WEL83" s="170"/>
      <c r="WEM83" s="167"/>
      <c r="WEN83" s="43"/>
      <c r="WEO83" s="208"/>
      <c r="WEP83" s="157"/>
      <c r="WEQ83" s="157"/>
      <c r="WER83" s="161"/>
      <c r="WES83" s="161"/>
      <c r="WET83" s="168"/>
      <c r="WEU83" s="169"/>
      <c r="WEV83" s="170"/>
      <c r="WEW83" s="167"/>
      <c r="WEX83" s="43"/>
      <c r="WEY83" s="208"/>
      <c r="WEZ83" s="157"/>
      <c r="WFA83" s="157"/>
      <c r="WFB83" s="161"/>
      <c r="WFC83" s="161"/>
      <c r="WFD83" s="168"/>
      <c r="WFE83" s="169"/>
      <c r="WFF83" s="170"/>
      <c r="WFG83" s="167"/>
      <c r="WFH83" s="43"/>
      <c r="WFI83" s="208"/>
      <c r="WFJ83" s="157"/>
      <c r="WFK83" s="157"/>
      <c r="WFL83" s="161"/>
      <c r="WFM83" s="161"/>
      <c r="WFN83" s="168"/>
      <c r="WFO83" s="169"/>
      <c r="WFP83" s="170"/>
      <c r="WFQ83" s="167"/>
      <c r="WFR83" s="43"/>
      <c r="WFS83" s="208"/>
      <c r="WFT83" s="157"/>
      <c r="WFU83" s="157"/>
      <c r="WFV83" s="161"/>
      <c r="WFW83" s="161"/>
      <c r="WFX83" s="168"/>
      <c r="WFY83" s="169"/>
      <c r="WFZ83" s="170"/>
      <c r="WGA83" s="167"/>
      <c r="WGB83" s="43"/>
      <c r="WGC83" s="208"/>
      <c r="WGD83" s="157"/>
      <c r="WGE83" s="157"/>
      <c r="WGF83" s="161"/>
      <c r="WGG83" s="161"/>
      <c r="WGH83" s="168"/>
      <c r="WGI83" s="169"/>
      <c r="WGJ83" s="170"/>
      <c r="WGK83" s="167"/>
      <c r="WGL83" s="43"/>
      <c r="WGM83" s="208"/>
      <c r="WGN83" s="157"/>
      <c r="WGO83" s="157"/>
      <c r="WGP83" s="161"/>
      <c r="WGQ83" s="161"/>
      <c r="WGR83" s="168"/>
      <c r="WGS83" s="169"/>
      <c r="WGT83" s="170"/>
      <c r="WGU83" s="167"/>
      <c r="WGV83" s="43"/>
      <c r="WGW83" s="208"/>
      <c r="WGX83" s="157"/>
      <c r="WGY83" s="157"/>
      <c r="WGZ83" s="161"/>
      <c r="WHA83" s="161"/>
      <c r="WHB83" s="168"/>
      <c r="WHC83" s="169"/>
      <c r="WHD83" s="170"/>
      <c r="WHE83" s="167"/>
      <c r="WHF83" s="43"/>
      <c r="WHG83" s="208"/>
      <c r="WHH83" s="157"/>
      <c r="WHI83" s="157"/>
      <c r="WHJ83" s="161"/>
      <c r="WHK83" s="161"/>
      <c r="WHL83" s="168"/>
      <c r="WHM83" s="169"/>
      <c r="WHN83" s="170"/>
      <c r="WHO83" s="167"/>
      <c r="WHP83" s="43"/>
      <c r="WHQ83" s="208"/>
      <c r="WHR83" s="157"/>
      <c r="WHS83" s="157"/>
      <c r="WHT83" s="161"/>
      <c r="WHU83" s="161"/>
      <c r="WHV83" s="168"/>
      <c r="WHW83" s="169"/>
      <c r="WHX83" s="170"/>
      <c r="WHY83" s="167"/>
      <c r="WHZ83" s="43"/>
      <c r="WIA83" s="208"/>
      <c r="WIB83" s="157"/>
      <c r="WIC83" s="157"/>
      <c r="WID83" s="161"/>
      <c r="WIE83" s="161"/>
      <c r="WIF83" s="168"/>
      <c r="WIG83" s="169"/>
      <c r="WIH83" s="170"/>
      <c r="WII83" s="167"/>
      <c r="WIJ83" s="43"/>
      <c r="WIK83" s="208"/>
      <c r="WIL83" s="157"/>
      <c r="WIM83" s="157"/>
      <c r="WIN83" s="161"/>
      <c r="WIO83" s="161"/>
      <c r="WIP83" s="168"/>
      <c r="WIQ83" s="169"/>
      <c r="WIR83" s="170"/>
      <c r="WIS83" s="167"/>
      <c r="WIT83" s="43"/>
      <c r="WIU83" s="208"/>
      <c r="WIV83" s="157"/>
      <c r="WIW83" s="157"/>
      <c r="WIX83" s="161"/>
      <c r="WIY83" s="161"/>
      <c r="WIZ83" s="168"/>
      <c r="WJA83" s="169"/>
      <c r="WJB83" s="170"/>
      <c r="WJC83" s="167"/>
      <c r="WJD83" s="43"/>
      <c r="WJE83" s="208"/>
      <c r="WJF83" s="157"/>
      <c r="WJG83" s="157"/>
      <c r="WJH83" s="161"/>
      <c r="WJI83" s="161"/>
      <c r="WJJ83" s="168"/>
      <c r="WJK83" s="169"/>
      <c r="WJL83" s="170"/>
      <c r="WJM83" s="167"/>
      <c r="WJN83" s="43"/>
      <c r="WJO83" s="208"/>
      <c r="WJP83" s="157"/>
      <c r="WJQ83" s="157"/>
      <c r="WJR83" s="161"/>
      <c r="WJS83" s="161"/>
      <c r="WJT83" s="168"/>
      <c r="WJU83" s="169"/>
      <c r="WJV83" s="170"/>
      <c r="WJW83" s="167"/>
      <c r="WJX83" s="43"/>
      <c r="WJY83" s="208"/>
      <c r="WJZ83" s="157"/>
      <c r="WKA83" s="157"/>
      <c r="WKB83" s="161"/>
      <c r="WKC83" s="161"/>
      <c r="WKD83" s="168"/>
      <c r="WKE83" s="169"/>
      <c r="WKF83" s="170"/>
      <c r="WKG83" s="167"/>
      <c r="WKH83" s="43"/>
      <c r="WKI83" s="208"/>
      <c r="WKJ83" s="157"/>
      <c r="WKK83" s="157"/>
      <c r="WKL83" s="161"/>
      <c r="WKM83" s="161"/>
      <c r="WKN83" s="168"/>
      <c r="WKO83" s="169"/>
      <c r="WKP83" s="170"/>
      <c r="WKQ83" s="167"/>
      <c r="WKR83" s="43"/>
      <c r="WKS83" s="208"/>
      <c r="WKT83" s="157"/>
      <c r="WKU83" s="157"/>
      <c r="WKV83" s="161"/>
      <c r="WKW83" s="161"/>
      <c r="WKX83" s="168"/>
      <c r="WKY83" s="169"/>
      <c r="WKZ83" s="170"/>
      <c r="WLA83" s="167"/>
      <c r="WLB83" s="43"/>
      <c r="WLC83" s="208"/>
      <c r="WLD83" s="157"/>
      <c r="WLE83" s="157"/>
      <c r="WLF83" s="161"/>
      <c r="WLG83" s="161"/>
      <c r="WLH83" s="168"/>
      <c r="WLI83" s="169"/>
      <c r="WLJ83" s="170"/>
      <c r="WLK83" s="167"/>
      <c r="WLL83" s="43"/>
      <c r="WLM83" s="208"/>
      <c r="WLN83" s="157"/>
      <c r="WLO83" s="157"/>
      <c r="WLP83" s="161"/>
      <c r="WLQ83" s="161"/>
      <c r="WLR83" s="168"/>
      <c r="WLS83" s="169"/>
      <c r="WLT83" s="170"/>
      <c r="WLU83" s="167"/>
      <c r="WLV83" s="43"/>
      <c r="WLW83" s="208"/>
      <c r="WLX83" s="157"/>
      <c r="WLY83" s="157"/>
      <c r="WLZ83" s="161"/>
      <c r="WMA83" s="161"/>
      <c r="WMB83" s="168"/>
      <c r="WMC83" s="169"/>
      <c r="WMD83" s="170"/>
      <c r="WME83" s="167"/>
      <c r="WMF83" s="43"/>
      <c r="WMG83" s="208"/>
      <c r="WMH83" s="157"/>
      <c r="WMI83" s="157"/>
      <c r="WMJ83" s="161"/>
      <c r="WMK83" s="161"/>
      <c r="WML83" s="168"/>
      <c r="WMM83" s="169"/>
      <c r="WMN83" s="170"/>
      <c r="WMO83" s="167"/>
      <c r="WMP83" s="43"/>
      <c r="WMQ83" s="208"/>
      <c r="WMR83" s="157"/>
      <c r="WMS83" s="157"/>
      <c r="WMT83" s="161"/>
      <c r="WMU83" s="161"/>
      <c r="WMV83" s="168"/>
      <c r="WMW83" s="169"/>
      <c r="WMX83" s="170"/>
      <c r="WMY83" s="167"/>
      <c r="WMZ83" s="43"/>
      <c r="WNA83" s="208"/>
      <c r="WNB83" s="157"/>
      <c r="WNC83" s="157"/>
      <c r="WND83" s="161"/>
      <c r="WNE83" s="161"/>
      <c r="WNF83" s="168"/>
      <c r="WNG83" s="169"/>
      <c r="WNH83" s="170"/>
      <c r="WNI83" s="167"/>
      <c r="WNJ83" s="43"/>
      <c r="WNK83" s="208"/>
      <c r="WNL83" s="157"/>
      <c r="WNM83" s="157"/>
      <c r="WNN83" s="161"/>
      <c r="WNO83" s="161"/>
      <c r="WNP83" s="168"/>
      <c r="WNQ83" s="169"/>
      <c r="WNR83" s="170"/>
      <c r="WNS83" s="167"/>
      <c r="WNT83" s="43"/>
      <c r="WNU83" s="208"/>
      <c r="WNV83" s="157"/>
      <c r="WNW83" s="157"/>
      <c r="WNX83" s="161"/>
      <c r="WNY83" s="161"/>
      <c r="WNZ83" s="168"/>
      <c r="WOA83" s="169"/>
      <c r="WOB83" s="170"/>
      <c r="WOC83" s="167"/>
      <c r="WOD83" s="43"/>
      <c r="WOE83" s="208"/>
      <c r="WOF83" s="157"/>
      <c r="WOG83" s="157"/>
      <c r="WOH83" s="161"/>
      <c r="WOI83" s="161"/>
      <c r="WOJ83" s="168"/>
      <c r="WOK83" s="169"/>
      <c r="WOL83" s="170"/>
      <c r="WOM83" s="167"/>
      <c r="WON83" s="43"/>
      <c r="WOO83" s="208"/>
      <c r="WOP83" s="157"/>
      <c r="WOQ83" s="157"/>
      <c r="WOR83" s="161"/>
      <c r="WOS83" s="161"/>
      <c r="WOT83" s="168"/>
      <c r="WOU83" s="169"/>
      <c r="WOV83" s="170"/>
      <c r="WOW83" s="167"/>
      <c r="WOX83" s="43"/>
      <c r="WOY83" s="208"/>
      <c r="WOZ83" s="157"/>
      <c r="WPA83" s="157"/>
      <c r="WPB83" s="161"/>
      <c r="WPC83" s="161"/>
      <c r="WPD83" s="168"/>
      <c r="WPE83" s="169"/>
      <c r="WPF83" s="170"/>
      <c r="WPG83" s="167"/>
      <c r="WPH83" s="43"/>
      <c r="WPI83" s="208"/>
      <c r="WPJ83" s="157"/>
      <c r="WPK83" s="157"/>
      <c r="WPL83" s="161"/>
      <c r="WPM83" s="161"/>
      <c r="WPN83" s="168"/>
      <c r="WPO83" s="169"/>
      <c r="WPP83" s="170"/>
      <c r="WPQ83" s="167"/>
      <c r="WPR83" s="43"/>
      <c r="WPS83" s="208"/>
      <c r="WPT83" s="157"/>
      <c r="WPU83" s="157"/>
      <c r="WPV83" s="161"/>
      <c r="WPW83" s="161"/>
      <c r="WPX83" s="168"/>
      <c r="WPY83" s="169"/>
      <c r="WPZ83" s="170"/>
      <c r="WQA83" s="167"/>
      <c r="WQB83" s="43"/>
      <c r="WQC83" s="208"/>
      <c r="WQD83" s="157"/>
      <c r="WQE83" s="157"/>
      <c r="WQF83" s="161"/>
      <c r="WQG83" s="161"/>
      <c r="WQH83" s="168"/>
      <c r="WQI83" s="169"/>
      <c r="WQJ83" s="170"/>
      <c r="WQK83" s="167"/>
      <c r="WQL83" s="43"/>
      <c r="WQM83" s="208"/>
      <c r="WQN83" s="157"/>
      <c r="WQO83" s="157"/>
      <c r="WQP83" s="161"/>
      <c r="WQQ83" s="161"/>
      <c r="WQR83" s="168"/>
      <c r="WQS83" s="169"/>
      <c r="WQT83" s="170"/>
      <c r="WQU83" s="167"/>
      <c r="WQV83" s="43"/>
      <c r="WQW83" s="208"/>
      <c r="WQX83" s="157"/>
      <c r="WQY83" s="157"/>
      <c r="WQZ83" s="161"/>
      <c r="WRA83" s="161"/>
      <c r="WRB83" s="168"/>
      <c r="WRC83" s="169"/>
      <c r="WRD83" s="170"/>
      <c r="WRE83" s="167"/>
      <c r="WRF83" s="43"/>
      <c r="WRG83" s="208"/>
      <c r="WRH83" s="157"/>
      <c r="WRI83" s="157"/>
      <c r="WRJ83" s="161"/>
      <c r="WRK83" s="161"/>
      <c r="WRL83" s="168"/>
      <c r="WRM83" s="169"/>
      <c r="WRN83" s="170"/>
      <c r="WRO83" s="167"/>
      <c r="WRP83" s="43"/>
      <c r="WRQ83" s="208"/>
      <c r="WRR83" s="157"/>
      <c r="WRS83" s="157"/>
      <c r="WRT83" s="161"/>
      <c r="WRU83" s="161"/>
      <c r="WRV83" s="168"/>
      <c r="WRW83" s="169"/>
      <c r="WRX83" s="170"/>
      <c r="WRY83" s="167"/>
      <c r="WRZ83" s="43"/>
      <c r="WSA83" s="208"/>
      <c r="WSB83" s="157"/>
      <c r="WSC83" s="157"/>
      <c r="WSD83" s="161"/>
      <c r="WSE83" s="161"/>
      <c r="WSF83" s="168"/>
      <c r="WSG83" s="169"/>
      <c r="WSH83" s="170"/>
      <c r="WSI83" s="167"/>
      <c r="WSJ83" s="43"/>
      <c r="WSK83" s="208"/>
      <c r="WSL83" s="157"/>
      <c r="WSM83" s="157"/>
      <c r="WSN83" s="161"/>
      <c r="WSO83" s="161"/>
      <c r="WSP83" s="168"/>
      <c r="WSQ83" s="169"/>
      <c r="WSR83" s="170"/>
      <c r="WSS83" s="167"/>
      <c r="WST83" s="43"/>
      <c r="WSU83" s="208"/>
      <c r="WSV83" s="157"/>
      <c r="WSW83" s="157"/>
      <c r="WSX83" s="161"/>
      <c r="WSY83" s="161"/>
      <c r="WSZ83" s="168"/>
      <c r="WTA83" s="169"/>
      <c r="WTB83" s="170"/>
      <c r="WTC83" s="167"/>
      <c r="WTD83" s="43"/>
      <c r="WTE83" s="208"/>
      <c r="WTF83" s="157"/>
      <c r="WTG83" s="157"/>
      <c r="WTH83" s="161"/>
      <c r="WTI83" s="161"/>
      <c r="WTJ83" s="168"/>
      <c r="WTK83" s="169"/>
      <c r="WTL83" s="170"/>
      <c r="WTM83" s="167"/>
      <c r="WTN83" s="43"/>
      <c r="WTO83" s="208"/>
      <c r="WTP83" s="157"/>
      <c r="WTQ83" s="157"/>
      <c r="WTR83" s="161"/>
      <c r="WTS83" s="161"/>
      <c r="WTT83" s="168"/>
      <c r="WTU83" s="169"/>
      <c r="WTV83" s="170"/>
      <c r="WTW83" s="167"/>
      <c r="WTX83" s="43"/>
      <c r="WTY83" s="208"/>
      <c r="WTZ83" s="157"/>
      <c r="WUA83" s="157"/>
      <c r="WUB83" s="161"/>
      <c r="WUC83" s="161"/>
      <c r="WUD83" s="168"/>
      <c r="WUE83" s="169"/>
      <c r="WUF83" s="170"/>
      <c r="WUG83" s="167"/>
      <c r="WUH83" s="43"/>
      <c r="WUI83" s="208"/>
      <c r="WUJ83" s="157"/>
      <c r="WUK83" s="157"/>
      <c r="WUL83" s="161"/>
      <c r="WUM83" s="161"/>
      <c r="WUN83" s="168"/>
      <c r="WUO83" s="169"/>
      <c r="WUP83" s="170"/>
      <c r="WUQ83" s="167"/>
      <c r="WUR83" s="43"/>
      <c r="WUS83" s="208"/>
      <c r="WUT83" s="157"/>
      <c r="WUU83" s="157"/>
      <c r="WUV83" s="161"/>
      <c r="WUW83" s="161"/>
      <c r="WUX83" s="168"/>
      <c r="WUY83" s="169"/>
      <c r="WUZ83" s="170"/>
      <c r="WVA83" s="167"/>
      <c r="WVB83" s="43"/>
      <c r="WVC83" s="208"/>
      <c r="WVD83" s="157"/>
      <c r="WVE83" s="157"/>
      <c r="WVF83" s="161"/>
      <c r="WVG83" s="161"/>
      <c r="WVH83" s="168"/>
      <c r="WVI83" s="169"/>
      <c r="WVJ83" s="170"/>
      <c r="WVK83" s="167"/>
      <c r="WVL83" s="43"/>
      <c r="WVM83" s="208"/>
      <c r="WVN83" s="157"/>
      <c r="WVO83" s="157"/>
      <c r="WVP83" s="161"/>
      <c r="WVQ83" s="161"/>
      <c r="WVR83" s="168"/>
      <c r="WVS83" s="169"/>
      <c r="WVT83" s="170"/>
      <c r="WVU83" s="167"/>
      <c r="WVV83" s="43"/>
      <c r="WVW83" s="208"/>
      <c r="WVX83" s="157"/>
      <c r="WVY83" s="157"/>
      <c r="WVZ83" s="161"/>
      <c r="WWA83" s="161"/>
      <c r="WWB83" s="168"/>
      <c r="WWC83" s="169"/>
      <c r="WWD83" s="170"/>
      <c r="WWE83" s="167"/>
      <c r="WWF83" s="43"/>
      <c r="WWG83" s="208"/>
      <c r="WWH83" s="157"/>
      <c r="WWI83" s="157"/>
      <c r="WWJ83" s="161"/>
      <c r="WWK83" s="161"/>
      <c r="WWL83" s="168"/>
      <c r="WWM83" s="169"/>
      <c r="WWN83" s="170"/>
      <c r="WWO83" s="167"/>
      <c r="WWP83" s="43"/>
      <c r="WWQ83" s="208"/>
      <c r="WWR83" s="157"/>
      <c r="WWS83" s="157"/>
      <c r="WWT83" s="161"/>
      <c r="WWU83" s="161"/>
      <c r="WWV83" s="168"/>
      <c r="WWW83" s="169"/>
      <c r="WWX83" s="170"/>
      <c r="WWY83" s="167"/>
      <c r="WWZ83" s="43"/>
      <c r="WXA83" s="208"/>
      <c r="WXB83" s="157"/>
      <c r="WXC83" s="157"/>
      <c r="WXD83" s="161"/>
      <c r="WXE83" s="161"/>
      <c r="WXF83" s="168"/>
      <c r="WXG83" s="169"/>
      <c r="WXH83" s="170"/>
      <c r="WXI83" s="167"/>
      <c r="WXJ83" s="43"/>
      <c r="WXK83" s="208"/>
      <c r="WXL83" s="157"/>
      <c r="WXM83" s="157"/>
      <c r="WXN83" s="161"/>
      <c r="WXO83" s="161"/>
      <c r="WXP83" s="168"/>
      <c r="WXQ83" s="169"/>
      <c r="WXR83" s="170"/>
      <c r="WXS83" s="167"/>
      <c r="WXT83" s="43"/>
      <c r="WXU83" s="208"/>
      <c r="WXV83" s="157"/>
      <c r="WXW83" s="157"/>
      <c r="WXX83" s="161"/>
      <c r="WXY83" s="161"/>
      <c r="WXZ83" s="168"/>
      <c r="WYA83" s="169"/>
      <c r="WYB83" s="170"/>
      <c r="WYC83" s="167"/>
      <c r="WYD83" s="43"/>
      <c r="WYE83" s="208"/>
      <c r="WYF83" s="157"/>
      <c r="WYG83" s="157"/>
      <c r="WYH83" s="161"/>
      <c r="WYI83" s="161"/>
      <c r="WYJ83" s="168"/>
      <c r="WYK83" s="169"/>
      <c r="WYL83" s="170"/>
      <c r="WYM83" s="167"/>
      <c r="WYN83" s="43"/>
      <c r="WYO83" s="208"/>
      <c r="WYP83" s="157"/>
      <c r="WYQ83" s="157"/>
      <c r="WYR83" s="161"/>
      <c r="WYS83" s="161"/>
      <c r="WYT83" s="168"/>
      <c r="WYU83" s="169"/>
      <c r="WYV83" s="170"/>
      <c r="WYW83" s="167"/>
      <c r="WYX83" s="43"/>
      <c r="WYY83" s="208"/>
      <c r="WYZ83" s="157"/>
      <c r="WZA83" s="157"/>
      <c r="WZB83" s="161"/>
      <c r="WZC83" s="161"/>
      <c r="WZD83" s="168"/>
      <c r="WZE83" s="169"/>
      <c r="WZF83" s="170"/>
      <c r="WZG83" s="167"/>
      <c r="WZH83" s="43"/>
      <c r="WZI83" s="208"/>
      <c r="WZJ83" s="157"/>
      <c r="WZK83" s="157"/>
      <c r="WZL83" s="161"/>
      <c r="WZM83" s="161"/>
      <c r="WZN83" s="168"/>
      <c r="WZO83" s="169"/>
      <c r="WZP83" s="170"/>
      <c r="WZQ83" s="167"/>
      <c r="WZR83" s="43"/>
      <c r="WZS83" s="208"/>
      <c r="WZT83" s="157"/>
      <c r="WZU83" s="157"/>
      <c r="WZV83" s="161"/>
      <c r="WZW83" s="161"/>
      <c r="WZX83" s="168"/>
      <c r="WZY83" s="169"/>
      <c r="WZZ83" s="170"/>
      <c r="XAA83" s="167"/>
      <c r="XAB83" s="43"/>
      <c r="XAC83" s="208"/>
      <c r="XAD83" s="157"/>
      <c r="XAE83" s="157"/>
      <c r="XAF83" s="161"/>
      <c r="XAG83" s="161"/>
      <c r="XAH83" s="168"/>
      <c r="XAI83" s="169"/>
      <c r="XAJ83" s="170"/>
      <c r="XAK83" s="167"/>
      <c r="XAL83" s="43"/>
      <c r="XAM83" s="208"/>
      <c r="XAN83" s="157"/>
      <c r="XAO83" s="157"/>
      <c r="XAP83" s="161"/>
      <c r="XAQ83" s="161"/>
      <c r="XAR83" s="168"/>
      <c r="XAS83" s="169"/>
      <c r="XAT83" s="170"/>
      <c r="XAU83" s="167"/>
      <c r="XAV83" s="43"/>
      <c r="XAW83" s="208"/>
      <c r="XAX83" s="157"/>
      <c r="XAY83" s="157"/>
      <c r="XAZ83" s="161"/>
      <c r="XBA83" s="161"/>
      <c r="XBB83" s="168"/>
      <c r="XBC83" s="169"/>
      <c r="XBD83" s="170"/>
      <c r="XBE83" s="167"/>
      <c r="XBF83" s="43"/>
      <c r="XBG83" s="208"/>
      <c r="XBH83" s="157"/>
      <c r="XBI83" s="157"/>
      <c r="XBJ83" s="161"/>
      <c r="XBK83" s="161"/>
      <c r="XBL83" s="168"/>
      <c r="XBM83" s="169"/>
      <c r="XBN83" s="170"/>
      <c r="XBO83" s="167"/>
      <c r="XBP83" s="43"/>
      <c r="XBQ83" s="208"/>
      <c r="XBR83" s="157"/>
      <c r="XBS83" s="157"/>
      <c r="XBT83" s="161"/>
      <c r="XBU83" s="161"/>
      <c r="XBV83" s="168"/>
      <c r="XBW83" s="169"/>
      <c r="XBX83" s="170"/>
      <c r="XBY83" s="167"/>
      <c r="XBZ83" s="43"/>
      <c r="XCA83" s="208"/>
      <c r="XCB83" s="157"/>
      <c r="XCC83" s="157"/>
      <c r="XCD83" s="161"/>
      <c r="XCE83" s="161"/>
      <c r="XCF83" s="168"/>
      <c r="XCG83" s="169"/>
      <c r="XCH83" s="170"/>
      <c r="XCI83" s="167"/>
      <c r="XCJ83" s="43"/>
      <c r="XCK83" s="208"/>
      <c r="XCL83" s="157"/>
      <c r="XCM83" s="157"/>
      <c r="XCN83" s="161"/>
      <c r="XCO83" s="161"/>
      <c r="XCP83" s="168"/>
      <c r="XCQ83" s="169"/>
      <c r="XCR83" s="170"/>
      <c r="XCS83" s="167"/>
      <c r="XCT83" s="43"/>
      <c r="XCU83" s="208"/>
      <c r="XCV83" s="157"/>
      <c r="XCW83" s="157"/>
      <c r="XCX83" s="161"/>
      <c r="XCY83" s="161"/>
      <c r="XCZ83" s="168"/>
      <c r="XDA83" s="169"/>
      <c r="XDB83" s="170"/>
      <c r="XDC83" s="167"/>
      <c r="XDD83" s="43"/>
      <c r="XDE83" s="208"/>
      <c r="XDF83" s="157"/>
      <c r="XDG83" s="157"/>
      <c r="XDH83" s="161"/>
      <c r="XDI83" s="161"/>
      <c r="XDJ83" s="168"/>
      <c r="XDK83" s="169"/>
      <c r="XDL83" s="170"/>
      <c r="XDM83" s="167"/>
      <c r="XDN83" s="43"/>
      <c r="XDO83" s="208"/>
      <c r="XDP83" s="157"/>
      <c r="XDQ83" s="157"/>
      <c r="XDR83" s="161"/>
      <c r="XDS83" s="161"/>
      <c r="XDT83" s="168"/>
      <c r="XDU83" s="169"/>
      <c r="XDV83" s="170"/>
      <c r="XDW83" s="167"/>
      <c r="XDX83" s="43"/>
      <c r="XDY83" s="208"/>
      <c r="XDZ83" s="157"/>
      <c r="XEA83" s="157"/>
      <c r="XEB83" s="161"/>
      <c r="XEC83" s="161"/>
      <c r="XED83" s="168"/>
      <c r="XEE83" s="169"/>
      <c r="XEF83" s="170"/>
      <c r="XEG83" s="167"/>
      <c r="XEH83" s="43"/>
      <c r="XEI83" s="208"/>
      <c r="XEJ83" s="157"/>
      <c r="XEK83" s="157"/>
      <c r="XEL83" s="161"/>
      <c r="XEM83" s="161"/>
      <c r="XEN83" s="168"/>
      <c r="XEO83" s="169"/>
      <c r="XEP83" s="170"/>
      <c r="XEQ83" s="167"/>
      <c r="XER83" s="43"/>
      <c r="XES83" s="208"/>
      <c r="XET83" s="157"/>
      <c r="XEU83" s="157"/>
      <c r="XEV83" s="161"/>
      <c r="XEW83" s="161"/>
      <c r="XEX83" s="168"/>
      <c r="XEY83" s="169"/>
      <c r="XEZ83" s="170"/>
      <c r="XFA83" s="167"/>
      <c r="XFB83" s="43"/>
      <c r="XFC83" s="208"/>
      <c r="XFD83" s="157"/>
    </row>
    <row r="84" spans="1:16384" s="1" customFormat="1" x14ac:dyDescent="0.35">
      <c r="A84" s="52">
        <f t="shared" si="18"/>
        <v>260.86711679999996</v>
      </c>
      <c r="B84" s="28">
        <v>6098050</v>
      </c>
      <c r="C84" s="90" t="s">
        <v>104</v>
      </c>
      <c r="D84" s="69"/>
      <c r="E84" s="203"/>
      <c r="F84" s="92">
        <f t="shared" si="24"/>
        <v>46053.997167422211</v>
      </c>
      <c r="G84" s="92">
        <f t="shared" si="25"/>
        <v>46053.997167422211</v>
      </c>
      <c r="H84" s="93">
        <f>$G$68*O84</f>
        <v>16.126799999999999</v>
      </c>
      <c r="I84" s="52">
        <f t="shared" si="19"/>
        <v>0</v>
      </c>
      <c r="J84" s="94">
        <f>$G$69</f>
        <v>0.67400000000000004</v>
      </c>
      <c r="K84" s="210"/>
      <c r="L84" s="171">
        <f t="shared" si="20"/>
        <v>0</v>
      </c>
      <c r="M84" s="171">
        <f t="shared" si="21"/>
        <v>0</v>
      </c>
      <c r="N84" s="53">
        <f t="shared" si="22"/>
        <v>260.86711679999996</v>
      </c>
      <c r="O84" s="54">
        <f t="shared" si="23"/>
        <v>1</v>
      </c>
      <c r="P84" s="53"/>
      <c r="Q84" s="99">
        <v>0</v>
      </c>
      <c r="R84" s="99">
        <f t="shared" si="26"/>
        <v>0</v>
      </c>
      <c r="S84" s="18" t="e">
        <f t="shared" si="27"/>
        <v>#DIV/0!</v>
      </c>
      <c r="T84" s="99"/>
      <c r="Z84" s="69"/>
    </row>
    <row r="85" spans="1:16384" s="1" customFormat="1" ht="15" customHeight="1" x14ac:dyDescent="0.35">
      <c r="A85" s="52">
        <f t="shared" si="18"/>
        <v>260.86711679999996</v>
      </c>
      <c r="B85" s="28">
        <v>6098049</v>
      </c>
      <c r="C85" s="90" t="s">
        <v>105</v>
      </c>
      <c r="D85" s="69">
        <v>135</v>
      </c>
      <c r="E85" s="203"/>
      <c r="F85" s="92">
        <f t="shared" si="24"/>
        <v>46053.997167422211</v>
      </c>
      <c r="G85" s="92">
        <f t="shared" si="25"/>
        <v>46054.514672279307</v>
      </c>
      <c r="H85" s="93">
        <f>$G$68*O85</f>
        <v>16.126799999999999</v>
      </c>
      <c r="I85" s="52">
        <f t="shared" si="19"/>
        <v>8.3711585683458587</v>
      </c>
      <c r="J85" s="94">
        <f>$G$69</f>
        <v>0.67400000000000004</v>
      </c>
      <c r="K85" s="210"/>
      <c r="L85" s="171">
        <f t="shared" si="20"/>
        <v>4.0489580019002211</v>
      </c>
      <c r="M85" s="171">
        <f t="shared" si="21"/>
        <v>0.51750485709358662</v>
      </c>
      <c r="N85" s="53">
        <f t="shared" si="22"/>
        <v>260.86711679999996</v>
      </c>
      <c r="O85" s="54">
        <v>1</v>
      </c>
      <c r="P85" s="202"/>
      <c r="Q85" s="99">
        <v>1175.9999999999998</v>
      </c>
      <c r="R85" s="99">
        <f t="shared" si="26"/>
        <v>1040.9999999999998</v>
      </c>
      <c r="S85" s="18">
        <f t="shared" si="27"/>
        <v>8.7111111111111086</v>
      </c>
      <c r="T85" s="99"/>
      <c r="Z85" s="69"/>
    </row>
    <row r="86" spans="1:16384" s="1" customFormat="1" ht="15.75" customHeight="1" x14ac:dyDescent="0.35">
      <c r="A86" s="52">
        <f t="shared" si="18"/>
        <v>260.86711679999996</v>
      </c>
      <c r="B86" s="28">
        <v>6099563</v>
      </c>
      <c r="C86" s="90" t="s">
        <v>107</v>
      </c>
      <c r="D86" s="69"/>
      <c r="E86" s="203"/>
      <c r="F86" s="92">
        <f t="shared" si="24"/>
        <v>46054.514672279307</v>
      </c>
      <c r="G86" s="92">
        <f t="shared" si="25"/>
        <v>46054.514672279307</v>
      </c>
      <c r="H86" s="93">
        <f>$G$68*O86</f>
        <v>16.126799999999999</v>
      </c>
      <c r="I86" s="52">
        <f t="shared" si="19"/>
        <v>0</v>
      </c>
      <c r="J86" s="94">
        <f>$G$69</f>
        <v>0.67400000000000004</v>
      </c>
      <c r="K86" s="210">
        <v>16</v>
      </c>
      <c r="L86" s="171">
        <f t="shared" si="20"/>
        <v>0</v>
      </c>
      <c r="M86" s="171">
        <f t="shared" si="21"/>
        <v>0</v>
      </c>
      <c r="N86" s="53">
        <f t="shared" si="22"/>
        <v>260.86711679999996</v>
      </c>
      <c r="O86" s="54">
        <f>$P$75</f>
        <v>1</v>
      </c>
      <c r="P86" s="53"/>
      <c r="Q86" s="99">
        <v>154.01424564572272</v>
      </c>
      <c r="R86" s="99">
        <f t="shared" si="26"/>
        <v>154.01424564572272</v>
      </c>
      <c r="S86" s="18" t="e">
        <f t="shared" si="27"/>
        <v>#DIV/0!</v>
      </c>
      <c r="T86" s="99"/>
      <c r="X86" s="214"/>
      <c r="Y86" s="214"/>
      <c r="Z86" s="69"/>
      <c r="AE86" s="157"/>
      <c r="AF86" s="157"/>
    </row>
    <row r="87" spans="1:16384" s="80" customFormat="1" x14ac:dyDescent="0.35">
      <c r="A87" s="207">
        <f t="shared" si="18"/>
        <v>259.8116976</v>
      </c>
      <c r="B87" s="43">
        <v>6099400</v>
      </c>
      <c r="C87" s="208" t="s">
        <v>108</v>
      </c>
      <c r="D87" s="99">
        <v>26.138706047340708</v>
      </c>
      <c r="E87" s="209"/>
      <c r="F87" s="161">
        <f t="shared" si="24"/>
        <v>46055.181338945971</v>
      </c>
      <c r="G87" s="161">
        <f t="shared" si="25"/>
        <v>46055.281945293907</v>
      </c>
      <c r="H87" s="168">
        <f>$I$68*O87</f>
        <v>18.072599999999998</v>
      </c>
      <c r="I87" s="171">
        <f t="shared" si="19"/>
        <v>1.4463168579695622</v>
      </c>
      <c r="J87" s="170">
        <f>$I$69</f>
        <v>0.59899999999999998</v>
      </c>
      <c r="K87" s="99"/>
      <c r="L87" s="171">
        <f t="shared" si="20"/>
        <v>0.96823549256393071</v>
      </c>
      <c r="M87" s="171">
        <f t="shared" si="21"/>
        <v>0.10060634793889554</v>
      </c>
      <c r="N87" s="53">
        <f t="shared" si="22"/>
        <v>259.8116976</v>
      </c>
      <c r="O87" s="54">
        <f t="shared" ref="O87:O111" si="28">$P$75</f>
        <v>1</v>
      </c>
      <c r="P87" s="72"/>
      <c r="Q87" s="69">
        <v>139.82127272727274</v>
      </c>
      <c r="R87" s="69">
        <f t="shared" si="26"/>
        <v>113.68256667993204</v>
      </c>
      <c r="S87" s="18">
        <f t="shared" si="27"/>
        <v>5.3492040682517965</v>
      </c>
      <c r="T87" s="69"/>
      <c r="U87" s="62"/>
      <c r="V87" s="75"/>
      <c r="W87" s="76"/>
      <c r="X87" s="216"/>
      <c r="Y87" s="75"/>
      <c r="Z87" s="75"/>
      <c r="AA87" s="204"/>
      <c r="AB87" s="205"/>
      <c r="AC87" s="72"/>
      <c r="AD87" s="70"/>
      <c r="AE87" s="73"/>
      <c r="AF87" s="74"/>
      <c r="AG87" s="74"/>
      <c r="AH87" s="62"/>
      <c r="AI87" s="75"/>
      <c r="AJ87" s="76"/>
      <c r="AK87" s="216"/>
      <c r="AL87" s="75"/>
      <c r="AM87" s="75"/>
      <c r="AN87" s="204"/>
      <c r="AO87" s="205"/>
      <c r="AP87" s="72"/>
      <c r="AQ87" s="70"/>
      <c r="AR87" s="73"/>
      <c r="AS87" s="74"/>
      <c r="AT87" s="74"/>
      <c r="AU87" s="62"/>
      <c r="AV87" s="75"/>
      <c r="AW87" s="76"/>
      <c r="AX87" s="216"/>
      <c r="AY87" s="75"/>
      <c r="AZ87" s="75"/>
      <c r="BA87" s="204"/>
      <c r="BB87" s="205"/>
      <c r="BC87" s="72"/>
      <c r="BD87" s="70"/>
      <c r="BE87" s="73"/>
      <c r="BF87" s="74"/>
      <c r="BG87" s="74"/>
      <c r="BH87" s="62"/>
      <c r="BI87" s="75"/>
      <c r="BJ87" s="76"/>
      <c r="BK87" s="216"/>
      <c r="BL87" s="75"/>
      <c r="BM87" s="75"/>
      <c r="BN87" s="204"/>
      <c r="BO87" s="205"/>
      <c r="BP87" s="72"/>
      <c r="BQ87" s="70"/>
      <c r="BR87" s="73"/>
      <c r="BS87" s="74"/>
      <c r="BT87" s="74"/>
      <c r="BU87" s="62"/>
      <c r="BV87" s="75"/>
      <c r="BW87" s="76"/>
      <c r="BX87" s="216"/>
      <c r="BY87" s="75"/>
      <c r="BZ87" s="75"/>
      <c r="CA87" s="204"/>
      <c r="CB87" s="205"/>
      <c r="CC87" s="72"/>
      <c r="CD87" s="70"/>
      <c r="CE87" s="73"/>
      <c r="CF87" s="74"/>
      <c r="CG87" s="74"/>
      <c r="CH87" s="62"/>
      <c r="CI87" s="75"/>
      <c r="CJ87" s="76"/>
      <c r="CK87" s="216"/>
      <c r="CL87" s="75"/>
      <c r="CM87" s="75"/>
      <c r="CN87" s="204"/>
      <c r="CO87" s="205"/>
      <c r="CP87" s="72"/>
      <c r="CQ87" s="70"/>
      <c r="CR87" s="73"/>
      <c r="CS87" s="74"/>
      <c r="CT87" s="74"/>
      <c r="CU87" s="62"/>
      <c r="CV87" s="75"/>
      <c r="CW87" s="76"/>
      <c r="CX87" s="216"/>
      <c r="CY87" s="75"/>
      <c r="CZ87" s="75"/>
      <c r="DA87" s="204"/>
      <c r="DB87" s="205"/>
      <c r="DC87" s="72"/>
      <c r="DD87" s="70"/>
      <c r="DE87" s="73"/>
      <c r="DF87" s="74"/>
      <c r="DG87" s="74"/>
      <c r="DH87" s="62"/>
      <c r="DI87" s="75"/>
      <c r="DJ87" s="76"/>
      <c r="DK87" s="216"/>
      <c r="DL87" s="75"/>
      <c r="DM87" s="75"/>
      <c r="DN87" s="204"/>
      <c r="DO87" s="205"/>
      <c r="DP87" s="72"/>
      <c r="DQ87" s="70"/>
      <c r="DR87" s="73"/>
      <c r="DS87" s="74"/>
      <c r="DT87" s="74"/>
      <c r="DU87" s="62"/>
      <c r="DV87" s="75"/>
      <c r="DW87" s="76"/>
      <c r="DX87" s="216"/>
      <c r="DY87" s="75"/>
      <c r="DZ87" s="75"/>
      <c r="EA87" s="204"/>
      <c r="EB87" s="205"/>
      <c r="EC87" s="72"/>
      <c r="ED87" s="70"/>
      <c r="EE87" s="73"/>
      <c r="EF87" s="74"/>
      <c r="EG87" s="74"/>
      <c r="EH87" s="62"/>
      <c r="EI87" s="75"/>
      <c r="EJ87" s="76"/>
      <c r="EK87" s="216"/>
      <c r="EL87" s="75"/>
      <c r="EM87" s="75"/>
      <c r="EN87" s="204"/>
      <c r="EO87" s="205"/>
      <c r="EP87" s="72"/>
      <c r="EQ87" s="70"/>
      <c r="ER87" s="73"/>
      <c r="ES87" s="74"/>
      <c r="ET87" s="74"/>
      <c r="EU87" s="62"/>
      <c r="EV87" s="75"/>
      <c r="EW87" s="76"/>
      <c r="EX87" s="216"/>
      <c r="EY87" s="75"/>
      <c r="EZ87" s="75"/>
      <c r="FA87" s="204"/>
      <c r="FB87" s="205"/>
      <c r="FC87" s="72"/>
      <c r="FD87" s="70"/>
      <c r="FE87" s="73"/>
      <c r="FF87" s="74"/>
      <c r="FG87" s="74"/>
      <c r="FH87" s="62"/>
      <c r="FI87" s="75"/>
      <c r="FJ87" s="76"/>
      <c r="FK87" s="216"/>
      <c r="FL87" s="75"/>
      <c r="FM87" s="75"/>
      <c r="FN87" s="204"/>
      <c r="FO87" s="205"/>
      <c r="FP87" s="72"/>
      <c r="FQ87" s="70"/>
      <c r="FR87" s="73"/>
      <c r="FS87" s="74"/>
      <c r="FT87" s="74"/>
      <c r="FU87" s="62"/>
      <c r="FV87" s="75"/>
      <c r="FW87" s="76"/>
      <c r="FX87" s="216"/>
      <c r="FY87" s="75"/>
      <c r="FZ87" s="75"/>
      <c r="GA87" s="204"/>
      <c r="GB87" s="205"/>
      <c r="GC87" s="72"/>
      <c r="GD87" s="70"/>
      <c r="GE87" s="73"/>
      <c r="GF87" s="74"/>
      <c r="GG87" s="74"/>
      <c r="GH87" s="62"/>
      <c r="GI87" s="75"/>
      <c r="GJ87" s="76"/>
      <c r="GK87" s="216"/>
      <c r="GL87" s="75"/>
      <c r="GM87" s="75"/>
      <c r="GN87" s="204"/>
      <c r="GO87" s="205"/>
      <c r="GP87" s="72"/>
      <c r="GQ87" s="70"/>
      <c r="GR87" s="73"/>
      <c r="GS87" s="74"/>
      <c r="GT87" s="74"/>
      <c r="GU87" s="62"/>
      <c r="GV87" s="75"/>
      <c r="GW87" s="76"/>
      <c r="GX87" s="216"/>
      <c r="GY87" s="75"/>
      <c r="GZ87" s="75"/>
      <c r="HA87" s="204"/>
      <c r="HB87" s="205"/>
      <c r="HC87" s="72"/>
      <c r="HD87" s="70"/>
      <c r="HE87" s="73"/>
      <c r="HF87" s="74"/>
      <c r="HG87" s="74"/>
      <c r="HH87" s="62"/>
      <c r="HI87" s="75"/>
      <c r="HJ87" s="76"/>
      <c r="HK87" s="216"/>
      <c r="HL87" s="75"/>
      <c r="HM87" s="75"/>
      <c r="HN87" s="204"/>
      <c r="HO87" s="205"/>
      <c r="HP87" s="72"/>
      <c r="HQ87" s="70"/>
      <c r="HR87" s="73"/>
      <c r="HS87" s="74"/>
      <c r="HT87" s="74"/>
      <c r="HU87" s="62"/>
      <c r="HV87" s="75"/>
      <c r="HW87" s="76"/>
      <c r="HX87" s="216"/>
      <c r="HY87" s="75"/>
      <c r="HZ87" s="75"/>
      <c r="IA87" s="204"/>
      <c r="IB87" s="205"/>
      <c r="IC87" s="72"/>
      <c r="ID87" s="70"/>
      <c r="IE87" s="73"/>
      <c r="IF87" s="74"/>
      <c r="IG87" s="74"/>
      <c r="IH87" s="62"/>
      <c r="II87" s="75"/>
      <c r="IJ87" s="76"/>
      <c r="IK87" s="216"/>
      <c r="IL87" s="75"/>
      <c r="IM87" s="75"/>
      <c r="IN87" s="204"/>
      <c r="IO87" s="205"/>
      <c r="IP87" s="72"/>
      <c r="IQ87" s="70"/>
      <c r="IR87" s="73"/>
      <c r="IS87" s="74"/>
      <c r="IT87" s="74"/>
      <c r="IU87" s="62"/>
      <c r="IV87" s="75"/>
      <c r="IW87" s="76"/>
      <c r="IX87" s="216"/>
      <c r="IY87" s="75"/>
      <c r="IZ87" s="75"/>
      <c r="JA87" s="204"/>
      <c r="JB87" s="205"/>
      <c r="JC87" s="72"/>
      <c r="JD87" s="70"/>
      <c r="JE87" s="73"/>
      <c r="JF87" s="74"/>
      <c r="JG87" s="74"/>
      <c r="JH87" s="62"/>
      <c r="JI87" s="75"/>
      <c r="JJ87" s="76"/>
      <c r="JK87" s="216"/>
      <c r="JL87" s="75"/>
      <c r="JM87" s="75"/>
      <c r="JN87" s="204"/>
      <c r="JO87" s="205"/>
      <c r="JP87" s="72"/>
      <c r="JQ87" s="70"/>
      <c r="JR87" s="73"/>
      <c r="JS87" s="74"/>
      <c r="JT87" s="74"/>
      <c r="JU87" s="62"/>
      <c r="JV87" s="75"/>
      <c r="JW87" s="76"/>
      <c r="JX87" s="216"/>
      <c r="JY87" s="75"/>
      <c r="JZ87" s="75"/>
      <c r="KA87" s="204"/>
      <c r="KB87" s="205"/>
      <c r="KC87" s="72"/>
      <c r="KD87" s="70"/>
      <c r="KE87" s="73"/>
      <c r="KF87" s="74"/>
      <c r="KG87" s="74"/>
      <c r="KH87" s="62"/>
      <c r="KI87" s="75"/>
      <c r="KJ87" s="76"/>
      <c r="KK87" s="216"/>
      <c r="KL87" s="75"/>
      <c r="KM87" s="75"/>
      <c r="KN87" s="204"/>
      <c r="KO87" s="205"/>
      <c r="KP87" s="72"/>
      <c r="KQ87" s="70"/>
      <c r="KR87" s="73"/>
      <c r="KS87" s="74"/>
      <c r="KT87" s="74"/>
      <c r="KU87" s="62"/>
      <c r="KV87" s="75"/>
      <c r="KW87" s="76"/>
      <c r="KX87" s="216"/>
      <c r="KY87" s="75"/>
      <c r="KZ87" s="75"/>
      <c r="LA87" s="204"/>
      <c r="LB87" s="205"/>
      <c r="LC87" s="72"/>
      <c r="LD87" s="70"/>
      <c r="LE87" s="73"/>
      <c r="LF87" s="74"/>
      <c r="LG87" s="74"/>
      <c r="LH87" s="62"/>
      <c r="LI87" s="75"/>
      <c r="LJ87" s="76"/>
      <c r="LK87" s="216"/>
      <c r="LL87" s="75"/>
      <c r="LM87" s="75"/>
      <c r="LN87" s="204"/>
      <c r="LO87" s="205"/>
      <c r="LP87" s="72"/>
      <c r="LQ87" s="70"/>
      <c r="LR87" s="73"/>
      <c r="LS87" s="74"/>
      <c r="LT87" s="74"/>
      <c r="LU87" s="62"/>
      <c r="LV87" s="75"/>
      <c r="LW87" s="76"/>
      <c r="LX87" s="216"/>
      <c r="LY87" s="75"/>
      <c r="LZ87" s="75"/>
      <c r="MA87" s="204"/>
      <c r="MB87" s="205"/>
      <c r="MC87" s="72"/>
      <c r="MD87" s="70"/>
      <c r="ME87" s="73"/>
      <c r="MF87" s="74"/>
      <c r="MG87" s="74"/>
      <c r="MH87" s="62"/>
      <c r="MI87" s="75"/>
      <c r="MJ87" s="76"/>
      <c r="MK87" s="216"/>
      <c r="ML87" s="75"/>
      <c r="MM87" s="75"/>
      <c r="MN87" s="204"/>
      <c r="MO87" s="205"/>
      <c r="MP87" s="72"/>
      <c r="MQ87" s="70"/>
      <c r="MR87" s="73"/>
      <c r="MS87" s="74"/>
      <c r="MT87" s="74"/>
      <c r="MU87" s="62"/>
      <c r="MV87" s="75"/>
      <c r="MW87" s="76"/>
      <c r="MX87" s="216"/>
      <c r="MY87" s="75"/>
      <c r="MZ87" s="75"/>
      <c r="NA87" s="204"/>
      <c r="NB87" s="205"/>
      <c r="NC87" s="72"/>
      <c r="ND87" s="70"/>
      <c r="NE87" s="73"/>
      <c r="NF87" s="74"/>
      <c r="NG87" s="74"/>
      <c r="NH87" s="62"/>
      <c r="NI87" s="75"/>
      <c r="NJ87" s="76"/>
      <c r="NK87" s="216"/>
      <c r="NL87" s="75"/>
      <c r="NM87" s="75"/>
      <c r="NN87" s="204"/>
      <c r="NO87" s="205"/>
      <c r="NP87" s="72"/>
      <c r="NQ87" s="70"/>
      <c r="NR87" s="73"/>
      <c r="NS87" s="74"/>
      <c r="NT87" s="74"/>
      <c r="NU87" s="62"/>
      <c r="NV87" s="75"/>
      <c r="NW87" s="76"/>
      <c r="NX87" s="216"/>
      <c r="NY87" s="75"/>
      <c r="NZ87" s="75"/>
      <c r="OA87" s="204"/>
      <c r="OB87" s="205"/>
      <c r="OC87" s="72"/>
      <c r="OD87" s="70"/>
      <c r="OE87" s="73"/>
      <c r="OF87" s="74"/>
      <c r="OG87" s="74"/>
      <c r="OH87" s="62"/>
      <c r="OI87" s="75"/>
      <c r="OJ87" s="76"/>
      <c r="OK87" s="216"/>
      <c r="OL87" s="75"/>
      <c r="OM87" s="75"/>
      <c r="ON87" s="204"/>
      <c r="OO87" s="205"/>
      <c r="OP87" s="72"/>
      <c r="OQ87" s="70"/>
      <c r="OR87" s="73"/>
      <c r="OS87" s="74"/>
      <c r="OT87" s="74"/>
      <c r="OU87" s="62"/>
      <c r="OV87" s="75"/>
      <c r="OW87" s="76"/>
      <c r="OX87" s="216"/>
      <c r="OY87" s="75"/>
      <c r="OZ87" s="75"/>
      <c r="PA87" s="204"/>
      <c r="PB87" s="205"/>
      <c r="PC87" s="72"/>
      <c r="PD87" s="70"/>
      <c r="PE87" s="73"/>
      <c r="PF87" s="74"/>
      <c r="PG87" s="74"/>
      <c r="PH87" s="62"/>
      <c r="PI87" s="75"/>
      <c r="PJ87" s="76"/>
      <c r="PK87" s="216"/>
      <c r="PL87" s="75"/>
      <c r="PM87" s="75"/>
      <c r="PN87" s="204"/>
      <c r="PO87" s="205"/>
      <c r="PP87" s="72"/>
      <c r="PQ87" s="70"/>
      <c r="PR87" s="73"/>
      <c r="PS87" s="74"/>
      <c r="PT87" s="74"/>
      <c r="PU87" s="62"/>
      <c r="PV87" s="75"/>
      <c r="PW87" s="76"/>
      <c r="PX87" s="216"/>
      <c r="PY87" s="75"/>
      <c r="PZ87" s="75"/>
      <c r="QA87" s="204"/>
      <c r="QB87" s="205"/>
      <c r="QC87" s="72"/>
      <c r="QD87" s="70"/>
      <c r="QE87" s="73"/>
      <c r="QF87" s="74"/>
      <c r="QG87" s="74"/>
      <c r="QH87" s="62"/>
      <c r="QI87" s="75"/>
      <c r="QJ87" s="76"/>
      <c r="QK87" s="216"/>
      <c r="QL87" s="75"/>
      <c r="QM87" s="75"/>
      <c r="QN87" s="204"/>
      <c r="QO87" s="205"/>
      <c r="QP87" s="72"/>
      <c r="QQ87" s="70"/>
      <c r="QR87" s="73"/>
      <c r="QS87" s="74"/>
      <c r="QT87" s="74"/>
      <c r="QU87" s="62"/>
      <c r="QV87" s="75"/>
      <c r="QW87" s="76"/>
      <c r="QX87" s="216"/>
      <c r="QY87" s="75"/>
      <c r="QZ87" s="75"/>
      <c r="RA87" s="204"/>
      <c r="RB87" s="205"/>
      <c r="RC87" s="72"/>
      <c r="RD87" s="70"/>
      <c r="RE87" s="73"/>
      <c r="RF87" s="74"/>
      <c r="RG87" s="74"/>
      <c r="RH87" s="62"/>
      <c r="RI87" s="75"/>
      <c r="RJ87" s="76"/>
      <c r="RK87" s="216"/>
      <c r="RL87" s="75"/>
      <c r="RM87" s="75"/>
      <c r="RN87" s="204"/>
      <c r="RO87" s="205"/>
      <c r="RP87" s="72"/>
      <c r="RQ87" s="70"/>
      <c r="RR87" s="73"/>
      <c r="RS87" s="74"/>
      <c r="RT87" s="74"/>
      <c r="RU87" s="62"/>
      <c r="RV87" s="75"/>
      <c r="RW87" s="76"/>
      <c r="RX87" s="216"/>
      <c r="RY87" s="75"/>
      <c r="RZ87" s="75"/>
      <c r="SA87" s="204"/>
      <c r="SB87" s="205"/>
      <c r="SC87" s="72"/>
      <c r="SD87" s="70"/>
      <c r="SE87" s="73"/>
      <c r="SF87" s="74"/>
      <c r="SG87" s="74"/>
      <c r="SH87" s="62"/>
      <c r="SI87" s="75"/>
      <c r="SJ87" s="76"/>
      <c r="SK87" s="216"/>
      <c r="SL87" s="75"/>
      <c r="SM87" s="75"/>
      <c r="SN87" s="204"/>
      <c r="SO87" s="205"/>
      <c r="SP87" s="72"/>
      <c r="SQ87" s="70"/>
      <c r="SR87" s="73"/>
      <c r="SS87" s="74"/>
      <c r="ST87" s="74"/>
      <c r="SU87" s="62"/>
      <c r="SV87" s="75"/>
      <c r="SW87" s="76"/>
      <c r="SX87" s="216"/>
      <c r="SY87" s="75"/>
      <c r="SZ87" s="75"/>
      <c r="TA87" s="204"/>
      <c r="TB87" s="205"/>
      <c r="TC87" s="72"/>
      <c r="TD87" s="70"/>
      <c r="TE87" s="73"/>
      <c r="TF87" s="74"/>
      <c r="TG87" s="74"/>
      <c r="TH87" s="62"/>
      <c r="TI87" s="75"/>
      <c r="TJ87" s="76"/>
      <c r="TK87" s="216"/>
      <c r="TL87" s="75"/>
      <c r="TM87" s="75"/>
      <c r="TN87" s="204"/>
      <c r="TO87" s="205"/>
      <c r="TP87" s="72"/>
      <c r="TQ87" s="70"/>
      <c r="TR87" s="73"/>
      <c r="TS87" s="74"/>
      <c r="TT87" s="74"/>
      <c r="TU87" s="62"/>
      <c r="TV87" s="75"/>
      <c r="TW87" s="76"/>
      <c r="TX87" s="216"/>
      <c r="TY87" s="75"/>
      <c r="TZ87" s="75"/>
      <c r="UA87" s="204"/>
      <c r="UB87" s="205"/>
      <c r="UC87" s="72"/>
      <c r="UD87" s="70"/>
      <c r="UE87" s="73"/>
      <c r="UF87" s="74"/>
      <c r="UG87" s="74"/>
      <c r="UH87" s="62"/>
      <c r="UI87" s="75"/>
      <c r="UJ87" s="76"/>
      <c r="UK87" s="216"/>
      <c r="UL87" s="75"/>
      <c r="UM87" s="75"/>
      <c r="UN87" s="204"/>
      <c r="UO87" s="205"/>
      <c r="UP87" s="72"/>
      <c r="UQ87" s="70"/>
      <c r="UR87" s="73"/>
      <c r="US87" s="74"/>
      <c r="UT87" s="74"/>
      <c r="UU87" s="62"/>
      <c r="UV87" s="75"/>
      <c r="UW87" s="76"/>
      <c r="UX87" s="216"/>
      <c r="UY87" s="75"/>
      <c r="UZ87" s="75"/>
      <c r="VA87" s="204"/>
      <c r="VB87" s="205"/>
      <c r="VC87" s="72"/>
      <c r="VD87" s="70"/>
      <c r="VE87" s="73"/>
      <c r="VF87" s="74"/>
      <c r="VG87" s="74"/>
      <c r="VH87" s="62"/>
      <c r="VI87" s="75"/>
      <c r="VJ87" s="76"/>
      <c r="VK87" s="216"/>
      <c r="VL87" s="75"/>
      <c r="VM87" s="75"/>
      <c r="VN87" s="204"/>
      <c r="VO87" s="205"/>
      <c r="VP87" s="72"/>
      <c r="VQ87" s="70"/>
      <c r="VR87" s="73"/>
      <c r="VS87" s="74"/>
      <c r="VT87" s="74"/>
      <c r="VU87" s="62"/>
      <c r="VV87" s="75"/>
      <c r="VW87" s="76"/>
      <c r="VX87" s="216"/>
      <c r="VY87" s="75"/>
      <c r="VZ87" s="75"/>
      <c r="WA87" s="204"/>
      <c r="WB87" s="205"/>
      <c r="WC87" s="72"/>
      <c r="WD87" s="70"/>
      <c r="WE87" s="73"/>
      <c r="WF87" s="74"/>
      <c r="WG87" s="74"/>
      <c r="WH87" s="62"/>
      <c r="WI87" s="75"/>
      <c r="WJ87" s="76"/>
      <c r="WK87" s="216"/>
      <c r="WL87" s="75"/>
      <c r="WM87" s="75"/>
      <c r="WN87" s="204"/>
      <c r="WO87" s="205"/>
      <c r="WP87" s="72"/>
      <c r="WQ87" s="70"/>
      <c r="WR87" s="73"/>
      <c r="WS87" s="74"/>
      <c r="WT87" s="74"/>
      <c r="WU87" s="62"/>
      <c r="WV87" s="75"/>
      <c r="WW87" s="76"/>
      <c r="WX87" s="216"/>
      <c r="WY87" s="75"/>
      <c r="WZ87" s="75"/>
      <c r="XA87" s="204"/>
      <c r="XB87" s="205"/>
      <c r="XC87" s="72"/>
      <c r="XD87" s="70"/>
      <c r="XE87" s="73"/>
      <c r="XF87" s="74"/>
      <c r="XG87" s="74"/>
      <c r="XH87" s="62"/>
      <c r="XI87" s="75"/>
      <c r="XJ87" s="76"/>
      <c r="XK87" s="216"/>
      <c r="XL87" s="75"/>
      <c r="XM87" s="75"/>
      <c r="XN87" s="204"/>
      <c r="XO87" s="205"/>
      <c r="XP87" s="72"/>
      <c r="XQ87" s="70"/>
      <c r="XR87" s="73"/>
      <c r="XS87" s="74"/>
      <c r="XT87" s="74"/>
      <c r="XU87" s="62"/>
      <c r="XV87" s="75"/>
      <c r="XW87" s="76"/>
      <c r="XX87" s="216"/>
      <c r="XY87" s="75"/>
      <c r="XZ87" s="75"/>
      <c r="YA87" s="204"/>
      <c r="YB87" s="205"/>
      <c r="YC87" s="72"/>
      <c r="YD87" s="70"/>
      <c r="YE87" s="73"/>
      <c r="YF87" s="74"/>
      <c r="YG87" s="74"/>
      <c r="YH87" s="62"/>
      <c r="YI87" s="75"/>
      <c r="YJ87" s="76"/>
      <c r="YK87" s="216"/>
      <c r="YL87" s="75"/>
      <c r="YM87" s="75"/>
      <c r="YN87" s="204"/>
      <c r="YO87" s="205"/>
      <c r="YP87" s="72"/>
      <c r="YQ87" s="70"/>
      <c r="YR87" s="73"/>
      <c r="YS87" s="74"/>
      <c r="YT87" s="74"/>
      <c r="YU87" s="62"/>
      <c r="YV87" s="75"/>
      <c r="YW87" s="76"/>
      <c r="YX87" s="216"/>
      <c r="YY87" s="75"/>
      <c r="YZ87" s="75"/>
      <c r="ZA87" s="204"/>
      <c r="ZB87" s="205"/>
      <c r="ZC87" s="72"/>
      <c r="ZD87" s="70"/>
      <c r="ZE87" s="73"/>
      <c r="ZF87" s="74"/>
      <c r="ZG87" s="74"/>
      <c r="ZH87" s="62"/>
      <c r="ZI87" s="75"/>
      <c r="ZJ87" s="76"/>
      <c r="ZK87" s="216"/>
      <c r="ZL87" s="75"/>
      <c r="ZM87" s="75"/>
      <c r="ZN87" s="204"/>
      <c r="ZO87" s="205"/>
      <c r="ZP87" s="72"/>
      <c r="ZQ87" s="70"/>
      <c r="ZR87" s="73"/>
      <c r="ZS87" s="74"/>
      <c r="ZT87" s="74"/>
      <c r="ZU87" s="62"/>
      <c r="ZV87" s="75"/>
      <c r="ZW87" s="76"/>
      <c r="ZX87" s="216"/>
      <c r="ZY87" s="75"/>
      <c r="ZZ87" s="75"/>
      <c r="AAA87" s="204"/>
      <c r="AAB87" s="205"/>
      <c r="AAC87" s="72"/>
      <c r="AAD87" s="70"/>
      <c r="AAE87" s="73"/>
      <c r="AAF87" s="74"/>
      <c r="AAG87" s="74"/>
      <c r="AAH87" s="62"/>
      <c r="AAI87" s="75"/>
      <c r="AAJ87" s="76"/>
      <c r="AAK87" s="216"/>
      <c r="AAL87" s="75"/>
      <c r="AAM87" s="75"/>
      <c r="AAN87" s="204"/>
      <c r="AAO87" s="205"/>
      <c r="AAP87" s="72"/>
      <c r="AAQ87" s="70"/>
      <c r="AAR87" s="73"/>
      <c r="AAS87" s="74"/>
      <c r="AAT87" s="74"/>
      <c r="AAU87" s="62"/>
      <c r="AAV87" s="75"/>
      <c r="AAW87" s="76"/>
      <c r="AAX87" s="216"/>
      <c r="AAY87" s="75"/>
      <c r="AAZ87" s="75"/>
      <c r="ABA87" s="204"/>
      <c r="ABB87" s="205"/>
      <c r="ABC87" s="72"/>
      <c r="ABD87" s="70"/>
      <c r="ABE87" s="73"/>
      <c r="ABF87" s="74"/>
      <c r="ABG87" s="74"/>
      <c r="ABH87" s="62"/>
      <c r="ABI87" s="75"/>
      <c r="ABJ87" s="76"/>
      <c r="ABK87" s="216"/>
      <c r="ABL87" s="75"/>
      <c r="ABM87" s="75"/>
      <c r="ABN87" s="204"/>
      <c r="ABO87" s="205"/>
      <c r="ABP87" s="72"/>
      <c r="ABQ87" s="70"/>
      <c r="ABR87" s="73"/>
      <c r="ABS87" s="74"/>
      <c r="ABT87" s="74"/>
      <c r="ABU87" s="62"/>
      <c r="ABV87" s="75"/>
      <c r="ABW87" s="76"/>
      <c r="ABX87" s="216"/>
      <c r="ABY87" s="75"/>
      <c r="ABZ87" s="75"/>
      <c r="ACA87" s="204"/>
      <c r="ACB87" s="205"/>
      <c r="ACC87" s="72"/>
      <c r="ACD87" s="70"/>
      <c r="ACE87" s="73"/>
      <c r="ACF87" s="74"/>
      <c r="ACG87" s="74"/>
      <c r="ACH87" s="62"/>
      <c r="ACI87" s="75"/>
      <c r="ACJ87" s="76"/>
      <c r="ACK87" s="216"/>
      <c r="ACL87" s="75"/>
      <c r="ACM87" s="75"/>
      <c r="ACN87" s="204"/>
      <c r="ACO87" s="205"/>
      <c r="ACP87" s="72"/>
      <c r="ACQ87" s="70"/>
      <c r="ACR87" s="73"/>
      <c r="ACS87" s="74"/>
      <c r="ACT87" s="74"/>
      <c r="ACU87" s="62"/>
      <c r="ACV87" s="75"/>
      <c r="ACW87" s="76"/>
      <c r="ACX87" s="216"/>
      <c r="ACY87" s="75"/>
      <c r="ACZ87" s="75"/>
      <c r="ADA87" s="204"/>
      <c r="ADB87" s="205"/>
      <c r="ADC87" s="72"/>
      <c r="ADD87" s="70"/>
      <c r="ADE87" s="73"/>
      <c r="ADF87" s="74"/>
      <c r="ADG87" s="74"/>
      <c r="ADH87" s="62"/>
      <c r="ADI87" s="75"/>
      <c r="ADJ87" s="76"/>
      <c r="ADK87" s="216"/>
      <c r="ADL87" s="75"/>
      <c r="ADM87" s="75"/>
      <c r="ADN87" s="204"/>
      <c r="ADO87" s="205"/>
      <c r="ADP87" s="72"/>
      <c r="ADQ87" s="70"/>
      <c r="ADR87" s="73"/>
      <c r="ADS87" s="74"/>
      <c r="ADT87" s="74"/>
      <c r="ADU87" s="62"/>
      <c r="ADV87" s="75"/>
      <c r="ADW87" s="76"/>
      <c r="ADX87" s="216"/>
      <c r="ADY87" s="75"/>
      <c r="ADZ87" s="75"/>
      <c r="AEA87" s="204"/>
      <c r="AEB87" s="205"/>
      <c r="AEC87" s="72"/>
      <c r="AED87" s="70"/>
      <c r="AEE87" s="73"/>
      <c r="AEF87" s="74"/>
      <c r="AEG87" s="74"/>
      <c r="AEH87" s="62"/>
      <c r="AEI87" s="75"/>
      <c r="AEJ87" s="76"/>
      <c r="AEK87" s="216"/>
      <c r="AEL87" s="75"/>
      <c r="AEM87" s="75"/>
      <c r="AEN87" s="204"/>
      <c r="AEO87" s="205"/>
      <c r="AEP87" s="72"/>
      <c r="AEQ87" s="70"/>
      <c r="AER87" s="73"/>
      <c r="AES87" s="74"/>
      <c r="AET87" s="74"/>
      <c r="AEU87" s="62"/>
      <c r="AEV87" s="75"/>
      <c r="AEW87" s="76"/>
      <c r="AEX87" s="216"/>
      <c r="AEY87" s="75"/>
      <c r="AEZ87" s="75"/>
      <c r="AFA87" s="204"/>
      <c r="AFB87" s="205"/>
      <c r="AFC87" s="72"/>
      <c r="AFD87" s="70"/>
      <c r="AFE87" s="73"/>
      <c r="AFF87" s="74"/>
      <c r="AFG87" s="74"/>
      <c r="AFH87" s="62"/>
      <c r="AFI87" s="75"/>
      <c r="AFJ87" s="76"/>
      <c r="AFK87" s="216"/>
      <c r="AFL87" s="75"/>
      <c r="AFM87" s="75"/>
      <c r="AFN87" s="204"/>
      <c r="AFO87" s="205"/>
      <c r="AFP87" s="72"/>
      <c r="AFQ87" s="70"/>
      <c r="AFR87" s="73"/>
      <c r="AFS87" s="74"/>
      <c r="AFT87" s="74"/>
      <c r="AFU87" s="62"/>
      <c r="AFV87" s="75"/>
      <c r="AFW87" s="76"/>
      <c r="AFX87" s="216"/>
      <c r="AFY87" s="75"/>
      <c r="AFZ87" s="75"/>
      <c r="AGA87" s="204"/>
      <c r="AGB87" s="205"/>
      <c r="AGC87" s="72"/>
      <c r="AGD87" s="70"/>
      <c r="AGE87" s="73"/>
      <c r="AGF87" s="74"/>
      <c r="AGG87" s="74"/>
      <c r="AGH87" s="62"/>
      <c r="AGI87" s="75"/>
      <c r="AGJ87" s="76"/>
      <c r="AGK87" s="216"/>
      <c r="AGL87" s="75"/>
      <c r="AGM87" s="75"/>
      <c r="AGN87" s="204"/>
      <c r="AGO87" s="205"/>
      <c r="AGP87" s="72"/>
      <c r="AGQ87" s="70"/>
      <c r="AGR87" s="73"/>
      <c r="AGS87" s="74"/>
      <c r="AGT87" s="74"/>
      <c r="AGU87" s="62"/>
      <c r="AGV87" s="75"/>
      <c r="AGW87" s="76"/>
      <c r="AGX87" s="216"/>
      <c r="AGY87" s="75"/>
      <c r="AGZ87" s="75"/>
      <c r="AHA87" s="204"/>
      <c r="AHB87" s="205"/>
      <c r="AHC87" s="72"/>
      <c r="AHD87" s="70"/>
      <c r="AHE87" s="73"/>
      <c r="AHF87" s="74"/>
      <c r="AHG87" s="74"/>
      <c r="AHH87" s="62"/>
      <c r="AHI87" s="75"/>
      <c r="AHJ87" s="76"/>
      <c r="AHK87" s="216"/>
      <c r="AHL87" s="75"/>
      <c r="AHM87" s="75"/>
      <c r="AHN87" s="204"/>
      <c r="AHO87" s="205"/>
      <c r="AHP87" s="72"/>
      <c r="AHQ87" s="70"/>
      <c r="AHR87" s="73"/>
      <c r="AHS87" s="74"/>
      <c r="AHT87" s="74"/>
      <c r="AHU87" s="62"/>
      <c r="AHV87" s="75"/>
      <c r="AHW87" s="76"/>
      <c r="AHX87" s="216"/>
      <c r="AHY87" s="75"/>
      <c r="AHZ87" s="75"/>
      <c r="AIA87" s="204"/>
      <c r="AIB87" s="205"/>
      <c r="AIC87" s="72"/>
      <c r="AID87" s="70"/>
      <c r="AIE87" s="73"/>
      <c r="AIF87" s="74"/>
      <c r="AIG87" s="74"/>
      <c r="AIH87" s="62"/>
      <c r="AII87" s="75"/>
      <c r="AIJ87" s="76"/>
      <c r="AIK87" s="216"/>
      <c r="AIL87" s="75"/>
      <c r="AIM87" s="75"/>
      <c r="AIN87" s="204"/>
      <c r="AIO87" s="205"/>
      <c r="AIP87" s="72"/>
      <c r="AIQ87" s="70"/>
      <c r="AIR87" s="73"/>
      <c r="AIS87" s="74"/>
      <c r="AIT87" s="74"/>
      <c r="AIU87" s="62"/>
      <c r="AIV87" s="75"/>
      <c r="AIW87" s="76"/>
      <c r="AIX87" s="216"/>
      <c r="AIY87" s="75"/>
      <c r="AIZ87" s="75"/>
      <c r="AJA87" s="204"/>
      <c r="AJB87" s="205"/>
      <c r="AJC87" s="72"/>
      <c r="AJD87" s="70"/>
      <c r="AJE87" s="73"/>
      <c r="AJF87" s="74"/>
      <c r="AJG87" s="74"/>
      <c r="AJH87" s="62"/>
      <c r="AJI87" s="75"/>
      <c r="AJJ87" s="76"/>
      <c r="AJK87" s="216"/>
      <c r="AJL87" s="75"/>
      <c r="AJM87" s="75"/>
      <c r="AJN87" s="204"/>
      <c r="AJO87" s="205"/>
      <c r="AJP87" s="72"/>
      <c r="AJQ87" s="70"/>
      <c r="AJR87" s="73"/>
      <c r="AJS87" s="74"/>
      <c r="AJT87" s="74"/>
      <c r="AJU87" s="62"/>
      <c r="AJV87" s="75"/>
      <c r="AJW87" s="76"/>
      <c r="AJX87" s="216"/>
      <c r="AJY87" s="75"/>
      <c r="AJZ87" s="75"/>
      <c r="AKA87" s="204"/>
      <c r="AKB87" s="205"/>
      <c r="AKC87" s="72"/>
      <c r="AKD87" s="70"/>
      <c r="AKE87" s="73"/>
      <c r="AKF87" s="74"/>
      <c r="AKG87" s="74"/>
      <c r="AKH87" s="62"/>
      <c r="AKI87" s="75"/>
      <c r="AKJ87" s="76"/>
      <c r="AKK87" s="216"/>
      <c r="AKL87" s="75"/>
      <c r="AKM87" s="75"/>
      <c r="AKN87" s="204"/>
      <c r="AKO87" s="205"/>
      <c r="AKP87" s="72"/>
      <c r="AKQ87" s="70"/>
      <c r="AKR87" s="73"/>
      <c r="AKS87" s="74"/>
      <c r="AKT87" s="74"/>
      <c r="AKU87" s="62"/>
      <c r="AKV87" s="75"/>
      <c r="AKW87" s="76"/>
      <c r="AKX87" s="216"/>
      <c r="AKY87" s="75"/>
      <c r="AKZ87" s="75"/>
      <c r="ALA87" s="204"/>
      <c r="ALB87" s="205"/>
      <c r="ALC87" s="72"/>
      <c r="ALD87" s="70"/>
      <c r="ALE87" s="73"/>
      <c r="ALF87" s="74"/>
      <c r="ALG87" s="74"/>
      <c r="ALH87" s="62"/>
      <c r="ALI87" s="75"/>
      <c r="ALJ87" s="76"/>
      <c r="ALK87" s="216"/>
      <c r="ALL87" s="75"/>
      <c r="ALM87" s="75"/>
      <c r="ALN87" s="204"/>
      <c r="ALO87" s="205"/>
      <c r="ALP87" s="72"/>
      <c r="ALQ87" s="70"/>
      <c r="ALR87" s="73"/>
      <c r="ALS87" s="74"/>
      <c r="ALT87" s="74"/>
      <c r="ALU87" s="62"/>
      <c r="ALV87" s="75"/>
      <c r="ALW87" s="76"/>
      <c r="ALX87" s="216"/>
      <c r="ALY87" s="75"/>
      <c r="ALZ87" s="75"/>
      <c r="AMA87" s="204"/>
      <c r="AMB87" s="205"/>
      <c r="AMC87" s="72"/>
      <c r="AMD87" s="70"/>
      <c r="AME87" s="73"/>
      <c r="AMF87" s="74"/>
      <c r="AMG87" s="74"/>
      <c r="AMH87" s="62"/>
      <c r="AMI87" s="75"/>
      <c r="AMJ87" s="76"/>
      <c r="AMK87" s="216"/>
      <c r="AML87" s="75"/>
      <c r="AMM87" s="75"/>
      <c r="AMN87" s="204"/>
      <c r="AMO87" s="205"/>
      <c r="AMP87" s="72"/>
      <c r="AMQ87" s="70"/>
      <c r="AMR87" s="73"/>
      <c r="AMS87" s="74"/>
      <c r="AMT87" s="74"/>
      <c r="AMU87" s="62"/>
      <c r="AMV87" s="75"/>
      <c r="AMW87" s="76"/>
      <c r="AMX87" s="216"/>
      <c r="AMY87" s="75"/>
      <c r="AMZ87" s="75"/>
      <c r="ANA87" s="204"/>
      <c r="ANB87" s="205"/>
      <c r="ANC87" s="72"/>
      <c r="AND87" s="70"/>
      <c r="ANE87" s="73"/>
      <c r="ANF87" s="74"/>
      <c r="ANG87" s="74"/>
      <c r="ANH87" s="62"/>
      <c r="ANI87" s="75"/>
      <c r="ANJ87" s="76"/>
      <c r="ANK87" s="216"/>
      <c r="ANL87" s="75"/>
      <c r="ANM87" s="75"/>
      <c r="ANN87" s="204"/>
      <c r="ANO87" s="205"/>
      <c r="ANP87" s="72"/>
      <c r="ANQ87" s="70"/>
      <c r="ANR87" s="73"/>
      <c r="ANS87" s="74"/>
      <c r="ANT87" s="74"/>
      <c r="ANU87" s="62"/>
      <c r="ANV87" s="75"/>
      <c r="ANW87" s="76"/>
      <c r="ANX87" s="216"/>
      <c r="ANY87" s="75"/>
      <c r="ANZ87" s="75"/>
      <c r="AOA87" s="204"/>
      <c r="AOB87" s="205"/>
      <c r="AOC87" s="72"/>
      <c r="AOD87" s="70"/>
      <c r="AOE87" s="73"/>
      <c r="AOF87" s="74"/>
      <c r="AOG87" s="74"/>
      <c r="AOH87" s="62"/>
      <c r="AOI87" s="75"/>
      <c r="AOJ87" s="76"/>
      <c r="AOK87" s="216"/>
      <c r="AOL87" s="75"/>
      <c r="AOM87" s="75"/>
      <c r="AON87" s="204"/>
      <c r="AOO87" s="205"/>
      <c r="AOP87" s="72"/>
      <c r="AOQ87" s="70"/>
      <c r="AOR87" s="73"/>
      <c r="AOS87" s="74"/>
      <c r="AOT87" s="74"/>
      <c r="AOU87" s="62"/>
      <c r="AOV87" s="75"/>
      <c r="AOW87" s="76"/>
      <c r="AOX87" s="216"/>
      <c r="AOY87" s="75"/>
      <c r="AOZ87" s="75"/>
      <c r="APA87" s="204"/>
      <c r="APB87" s="205"/>
      <c r="APC87" s="72"/>
      <c r="APD87" s="70"/>
      <c r="APE87" s="73"/>
      <c r="APF87" s="74"/>
      <c r="APG87" s="74"/>
      <c r="APH87" s="62"/>
      <c r="API87" s="75"/>
      <c r="APJ87" s="76"/>
      <c r="APK87" s="216"/>
      <c r="APL87" s="75"/>
      <c r="APM87" s="75"/>
      <c r="APN87" s="204"/>
      <c r="APO87" s="205"/>
      <c r="APP87" s="72"/>
      <c r="APQ87" s="70"/>
      <c r="APR87" s="73"/>
      <c r="APS87" s="74"/>
      <c r="APT87" s="74"/>
      <c r="APU87" s="62"/>
      <c r="APV87" s="75"/>
      <c r="APW87" s="76"/>
      <c r="APX87" s="216"/>
      <c r="APY87" s="75"/>
      <c r="APZ87" s="75"/>
      <c r="AQA87" s="204"/>
      <c r="AQB87" s="205"/>
      <c r="AQC87" s="72"/>
      <c r="AQD87" s="70"/>
      <c r="AQE87" s="73"/>
      <c r="AQF87" s="74"/>
      <c r="AQG87" s="74"/>
      <c r="AQH87" s="62"/>
      <c r="AQI87" s="75"/>
      <c r="AQJ87" s="76"/>
      <c r="AQK87" s="216"/>
      <c r="AQL87" s="75"/>
      <c r="AQM87" s="75"/>
      <c r="AQN87" s="204"/>
      <c r="AQO87" s="205"/>
      <c r="AQP87" s="72"/>
      <c r="AQQ87" s="70"/>
      <c r="AQR87" s="73"/>
      <c r="AQS87" s="74"/>
      <c r="AQT87" s="74"/>
      <c r="AQU87" s="62"/>
      <c r="AQV87" s="75"/>
      <c r="AQW87" s="76"/>
      <c r="AQX87" s="216"/>
      <c r="AQY87" s="75"/>
      <c r="AQZ87" s="75"/>
      <c r="ARA87" s="204"/>
      <c r="ARB87" s="205"/>
      <c r="ARC87" s="72"/>
      <c r="ARD87" s="70"/>
      <c r="ARE87" s="73"/>
      <c r="ARF87" s="74"/>
      <c r="ARG87" s="74"/>
      <c r="ARH87" s="62"/>
      <c r="ARI87" s="75"/>
      <c r="ARJ87" s="76"/>
      <c r="ARK87" s="216"/>
      <c r="ARL87" s="75"/>
      <c r="ARM87" s="75"/>
      <c r="ARN87" s="204"/>
      <c r="ARO87" s="205"/>
      <c r="ARP87" s="72"/>
      <c r="ARQ87" s="70"/>
      <c r="ARR87" s="73"/>
      <c r="ARS87" s="74"/>
      <c r="ART87" s="74"/>
      <c r="ARU87" s="62"/>
      <c r="ARV87" s="75"/>
      <c r="ARW87" s="76"/>
      <c r="ARX87" s="216"/>
      <c r="ARY87" s="75"/>
      <c r="ARZ87" s="75"/>
      <c r="ASA87" s="204"/>
      <c r="ASB87" s="205"/>
      <c r="ASC87" s="72"/>
      <c r="ASD87" s="70"/>
      <c r="ASE87" s="73"/>
      <c r="ASF87" s="74"/>
      <c r="ASG87" s="74"/>
      <c r="ASH87" s="62"/>
      <c r="ASI87" s="75"/>
      <c r="ASJ87" s="76"/>
      <c r="ASK87" s="216"/>
      <c r="ASL87" s="75"/>
      <c r="ASM87" s="75"/>
      <c r="ASN87" s="204"/>
      <c r="ASO87" s="205"/>
      <c r="ASP87" s="72"/>
      <c r="ASQ87" s="70"/>
      <c r="ASR87" s="73"/>
      <c r="ASS87" s="74"/>
      <c r="AST87" s="74"/>
      <c r="ASU87" s="62"/>
      <c r="ASV87" s="75"/>
      <c r="ASW87" s="76"/>
      <c r="ASX87" s="216"/>
      <c r="ASY87" s="75"/>
      <c r="ASZ87" s="75"/>
      <c r="ATA87" s="204"/>
      <c r="ATB87" s="205"/>
      <c r="ATC87" s="72"/>
      <c r="ATD87" s="70"/>
      <c r="ATE87" s="73"/>
      <c r="ATF87" s="74"/>
      <c r="ATG87" s="74"/>
      <c r="ATH87" s="62"/>
      <c r="ATI87" s="75"/>
      <c r="ATJ87" s="76"/>
      <c r="ATK87" s="216"/>
      <c r="ATL87" s="75"/>
      <c r="ATM87" s="75"/>
      <c r="ATN87" s="204"/>
      <c r="ATO87" s="205"/>
      <c r="ATP87" s="72"/>
      <c r="ATQ87" s="70"/>
      <c r="ATR87" s="73"/>
      <c r="ATS87" s="74"/>
      <c r="ATT87" s="74"/>
      <c r="ATU87" s="62"/>
      <c r="ATV87" s="75"/>
      <c r="ATW87" s="76"/>
      <c r="ATX87" s="216"/>
      <c r="ATY87" s="75"/>
      <c r="ATZ87" s="75"/>
      <c r="AUA87" s="204"/>
      <c r="AUB87" s="205"/>
      <c r="AUC87" s="72"/>
      <c r="AUD87" s="70"/>
      <c r="AUE87" s="73"/>
      <c r="AUF87" s="74"/>
      <c r="AUG87" s="74"/>
      <c r="AUH87" s="62"/>
      <c r="AUI87" s="75"/>
      <c r="AUJ87" s="76"/>
      <c r="AUK87" s="216"/>
      <c r="AUL87" s="75"/>
      <c r="AUM87" s="75"/>
      <c r="AUN87" s="204"/>
      <c r="AUO87" s="205"/>
      <c r="AUP87" s="72"/>
      <c r="AUQ87" s="70"/>
      <c r="AUR87" s="73"/>
      <c r="AUS87" s="74"/>
      <c r="AUT87" s="74"/>
      <c r="AUU87" s="62"/>
      <c r="AUV87" s="75"/>
      <c r="AUW87" s="76"/>
      <c r="AUX87" s="216"/>
      <c r="AUY87" s="75"/>
      <c r="AUZ87" s="75"/>
      <c r="AVA87" s="204"/>
      <c r="AVB87" s="205"/>
      <c r="AVC87" s="72"/>
      <c r="AVD87" s="70"/>
      <c r="AVE87" s="73"/>
      <c r="AVF87" s="74"/>
      <c r="AVG87" s="74"/>
      <c r="AVH87" s="62"/>
      <c r="AVI87" s="75"/>
      <c r="AVJ87" s="76"/>
      <c r="AVK87" s="216"/>
      <c r="AVL87" s="75"/>
      <c r="AVM87" s="75"/>
      <c r="AVN87" s="204"/>
      <c r="AVO87" s="205"/>
      <c r="AVP87" s="72"/>
      <c r="AVQ87" s="70"/>
      <c r="AVR87" s="73"/>
      <c r="AVS87" s="74"/>
      <c r="AVT87" s="74"/>
      <c r="AVU87" s="62"/>
      <c r="AVV87" s="75"/>
      <c r="AVW87" s="76"/>
      <c r="AVX87" s="216"/>
      <c r="AVY87" s="75"/>
      <c r="AVZ87" s="75"/>
      <c r="AWA87" s="204"/>
      <c r="AWB87" s="205"/>
      <c r="AWC87" s="72"/>
      <c r="AWD87" s="70"/>
      <c r="AWE87" s="73"/>
      <c r="AWF87" s="74"/>
      <c r="AWG87" s="74"/>
      <c r="AWH87" s="62"/>
      <c r="AWI87" s="75"/>
      <c r="AWJ87" s="76"/>
      <c r="AWK87" s="216"/>
      <c r="AWL87" s="75"/>
      <c r="AWM87" s="75"/>
      <c r="AWN87" s="204"/>
      <c r="AWO87" s="205"/>
      <c r="AWP87" s="72"/>
      <c r="AWQ87" s="70"/>
      <c r="AWR87" s="73"/>
      <c r="AWS87" s="74"/>
      <c r="AWT87" s="74"/>
      <c r="AWU87" s="62"/>
      <c r="AWV87" s="75"/>
      <c r="AWW87" s="76"/>
      <c r="AWX87" s="216"/>
      <c r="AWY87" s="75"/>
      <c r="AWZ87" s="75"/>
      <c r="AXA87" s="204"/>
      <c r="AXB87" s="205"/>
      <c r="AXC87" s="72"/>
      <c r="AXD87" s="70"/>
      <c r="AXE87" s="73"/>
      <c r="AXF87" s="74"/>
      <c r="AXG87" s="74"/>
      <c r="AXH87" s="62"/>
      <c r="AXI87" s="75"/>
      <c r="AXJ87" s="76"/>
      <c r="AXK87" s="216"/>
      <c r="AXL87" s="75"/>
      <c r="AXM87" s="75"/>
      <c r="AXN87" s="204"/>
      <c r="AXO87" s="205"/>
      <c r="AXP87" s="72"/>
      <c r="AXQ87" s="70"/>
      <c r="AXR87" s="73"/>
      <c r="AXS87" s="74"/>
      <c r="AXT87" s="74"/>
      <c r="AXU87" s="62"/>
      <c r="AXV87" s="75"/>
      <c r="AXW87" s="76"/>
      <c r="AXX87" s="216"/>
      <c r="AXY87" s="75"/>
      <c r="AXZ87" s="75"/>
      <c r="AYA87" s="204"/>
      <c r="AYB87" s="205"/>
      <c r="AYC87" s="72"/>
      <c r="AYD87" s="70"/>
      <c r="AYE87" s="73"/>
      <c r="AYF87" s="74"/>
      <c r="AYG87" s="74"/>
      <c r="AYH87" s="62"/>
      <c r="AYI87" s="75"/>
      <c r="AYJ87" s="76"/>
      <c r="AYK87" s="216"/>
      <c r="AYL87" s="75"/>
      <c r="AYM87" s="75"/>
      <c r="AYN87" s="204"/>
      <c r="AYO87" s="205"/>
      <c r="AYP87" s="72"/>
      <c r="AYQ87" s="70"/>
      <c r="AYR87" s="73"/>
      <c r="AYS87" s="74"/>
      <c r="AYT87" s="74"/>
      <c r="AYU87" s="62"/>
      <c r="AYV87" s="75"/>
      <c r="AYW87" s="76"/>
      <c r="AYX87" s="216"/>
      <c r="AYY87" s="75"/>
      <c r="AYZ87" s="75"/>
      <c r="AZA87" s="204"/>
      <c r="AZB87" s="205"/>
      <c r="AZC87" s="72"/>
      <c r="AZD87" s="70"/>
      <c r="AZE87" s="73"/>
      <c r="AZF87" s="74"/>
      <c r="AZG87" s="74"/>
      <c r="AZH87" s="62"/>
      <c r="AZI87" s="75"/>
      <c r="AZJ87" s="76"/>
      <c r="AZK87" s="216"/>
      <c r="AZL87" s="75"/>
      <c r="AZM87" s="75"/>
      <c r="AZN87" s="204"/>
      <c r="AZO87" s="205"/>
      <c r="AZP87" s="72"/>
      <c r="AZQ87" s="70"/>
      <c r="AZR87" s="73"/>
      <c r="AZS87" s="74"/>
      <c r="AZT87" s="74"/>
      <c r="AZU87" s="62"/>
      <c r="AZV87" s="75"/>
      <c r="AZW87" s="76"/>
      <c r="AZX87" s="216"/>
      <c r="AZY87" s="75"/>
      <c r="AZZ87" s="75"/>
      <c r="BAA87" s="204"/>
      <c r="BAB87" s="205"/>
      <c r="BAC87" s="72"/>
      <c r="BAD87" s="70"/>
      <c r="BAE87" s="73"/>
      <c r="BAF87" s="74"/>
      <c r="BAG87" s="74"/>
      <c r="BAH87" s="62"/>
      <c r="BAI87" s="75"/>
      <c r="BAJ87" s="76"/>
      <c r="BAK87" s="216"/>
      <c r="BAL87" s="75"/>
      <c r="BAM87" s="75"/>
      <c r="BAN87" s="204"/>
      <c r="BAO87" s="205"/>
      <c r="BAP87" s="72"/>
      <c r="BAQ87" s="70"/>
      <c r="BAR87" s="73"/>
      <c r="BAS87" s="74"/>
      <c r="BAT87" s="74"/>
      <c r="BAU87" s="62"/>
      <c r="BAV87" s="75"/>
      <c r="BAW87" s="76"/>
      <c r="BAX87" s="216"/>
      <c r="BAY87" s="75"/>
      <c r="BAZ87" s="75"/>
      <c r="BBA87" s="204"/>
      <c r="BBB87" s="205"/>
      <c r="BBC87" s="72"/>
      <c r="BBD87" s="70"/>
      <c r="BBE87" s="73"/>
      <c r="BBF87" s="74"/>
      <c r="BBG87" s="74"/>
      <c r="BBH87" s="62"/>
      <c r="BBI87" s="75"/>
      <c r="BBJ87" s="76"/>
      <c r="BBK87" s="216"/>
      <c r="BBL87" s="75"/>
      <c r="BBM87" s="75"/>
      <c r="BBN87" s="204"/>
      <c r="BBO87" s="205"/>
      <c r="BBP87" s="72"/>
      <c r="BBQ87" s="70"/>
      <c r="BBR87" s="73"/>
      <c r="BBS87" s="74"/>
      <c r="BBT87" s="74"/>
      <c r="BBU87" s="62"/>
      <c r="BBV87" s="75"/>
      <c r="BBW87" s="76"/>
      <c r="BBX87" s="216"/>
      <c r="BBY87" s="75"/>
      <c r="BBZ87" s="75"/>
      <c r="BCA87" s="204"/>
      <c r="BCB87" s="205"/>
      <c r="BCC87" s="72"/>
      <c r="BCD87" s="70"/>
      <c r="BCE87" s="73"/>
      <c r="BCF87" s="74"/>
      <c r="BCG87" s="74"/>
      <c r="BCH87" s="62"/>
      <c r="BCI87" s="75"/>
      <c r="BCJ87" s="76"/>
      <c r="BCK87" s="216"/>
      <c r="BCL87" s="75"/>
      <c r="BCM87" s="75"/>
      <c r="BCN87" s="204"/>
      <c r="BCO87" s="205"/>
      <c r="BCP87" s="72"/>
      <c r="BCQ87" s="70"/>
      <c r="BCR87" s="73"/>
      <c r="BCS87" s="74"/>
      <c r="BCT87" s="74"/>
      <c r="BCU87" s="62"/>
      <c r="BCV87" s="75"/>
      <c r="BCW87" s="76"/>
      <c r="BCX87" s="216"/>
      <c r="BCY87" s="75"/>
      <c r="BCZ87" s="75"/>
      <c r="BDA87" s="204"/>
      <c r="BDB87" s="205"/>
      <c r="BDC87" s="72"/>
      <c r="BDD87" s="70"/>
      <c r="BDE87" s="73"/>
      <c r="BDF87" s="74"/>
      <c r="BDG87" s="74"/>
      <c r="BDH87" s="62"/>
      <c r="BDI87" s="75"/>
      <c r="BDJ87" s="76"/>
      <c r="BDK87" s="216"/>
      <c r="BDL87" s="75"/>
      <c r="BDM87" s="75"/>
      <c r="BDN87" s="204"/>
      <c r="BDO87" s="205"/>
      <c r="BDP87" s="72"/>
      <c r="BDQ87" s="70"/>
      <c r="BDR87" s="73"/>
      <c r="BDS87" s="74"/>
      <c r="BDT87" s="74"/>
      <c r="BDU87" s="62"/>
      <c r="BDV87" s="75"/>
      <c r="BDW87" s="76"/>
      <c r="BDX87" s="216"/>
      <c r="BDY87" s="75"/>
      <c r="BDZ87" s="75"/>
      <c r="BEA87" s="204"/>
      <c r="BEB87" s="205"/>
      <c r="BEC87" s="72"/>
      <c r="BED87" s="70"/>
      <c r="BEE87" s="73"/>
      <c r="BEF87" s="74"/>
      <c r="BEG87" s="74"/>
      <c r="BEH87" s="62"/>
      <c r="BEI87" s="75"/>
      <c r="BEJ87" s="76"/>
      <c r="BEK87" s="216"/>
      <c r="BEL87" s="75"/>
      <c r="BEM87" s="75"/>
      <c r="BEN87" s="204"/>
      <c r="BEO87" s="205"/>
      <c r="BEP87" s="72"/>
      <c r="BEQ87" s="70"/>
      <c r="BER87" s="73"/>
      <c r="BES87" s="74"/>
      <c r="BET87" s="74"/>
      <c r="BEU87" s="62"/>
      <c r="BEV87" s="75"/>
      <c r="BEW87" s="76"/>
      <c r="BEX87" s="216"/>
      <c r="BEY87" s="75"/>
      <c r="BEZ87" s="75"/>
      <c r="BFA87" s="204"/>
      <c r="BFB87" s="205"/>
      <c r="BFC87" s="72"/>
      <c r="BFD87" s="70"/>
      <c r="BFE87" s="73"/>
      <c r="BFF87" s="74"/>
      <c r="BFG87" s="74"/>
      <c r="BFH87" s="62"/>
      <c r="BFI87" s="75"/>
      <c r="BFJ87" s="76"/>
      <c r="BFK87" s="216"/>
      <c r="BFL87" s="75"/>
      <c r="BFM87" s="75"/>
      <c r="BFN87" s="204"/>
      <c r="BFO87" s="205"/>
      <c r="BFP87" s="72"/>
      <c r="BFQ87" s="70"/>
      <c r="BFR87" s="73"/>
      <c r="BFS87" s="74"/>
      <c r="BFT87" s="74"/>
      <c r="BFU87" s="62"/>
      <c r="BFV87" s="75"/>
      <c r="BFW87" s="76"/>
      <c r="BFX87" s="216"/>
      <c r="BFY87" s="75"/>
      <c r="BFZ87" s="75"/>
      <c r="BGA87" s="204"/>
      <c r="BGB87" s="205"/>
      <c r="BGC87" s="72"/>
      <c r="BGD87" s="70"/>
      <c r="BGE87" s="73"/>
      <c r="BGF87" s="74"/>
      <c r="BGG87" s="74"/>
      <c r="BGH87" s="62"/>
      <c r="BGI87" s="75"/>
      <c r="BGJ87" s="76"/>
      <c r="BGK87" s="216"/>
      <c r="BGL87" s="75"/>
      <c r="BGM87" s="75"/>
      <c r="BGN87" s="204"/>
      <c r="BGO87" s="205"/>
      <c r="BGP87" s="72"/>
      <c r="BGQ87" s="70"/>
      <c r="BGR87" s="73"/>
      <c r="BGS87" s="74"/>
      <c r="BGT87" s="74"/>
      <c r="BGU87" s="62"/>
      <c r="BGV87" s="75"/>
      <c r="BGW87" s="76"/>
      <c r="BGX87" s="216"/>
      <c r="BGY87" s="75"/>
      <c r="BGZ87" s="75"/>
      <c r="BHA87" s="204"/>
      <c r="BHB87" s="205"/>
      <c r="BHC87" s="72"/>
      <c r="BHD87" s="70"/>
      <c r="BHE87" s="73"/>
      <c r="BHF87" s="74"/>
      <c r="BHG87" s="74"/>
      <c r="BHH87" s="62"/>
      <c r="BHI87" s="75"/>
      <c r="BHJ87" s="76"/>
      <c r="BHK87" s="216"/>
      <c r="BHL87" s="75"/>
      <c r="BHM87" s="75"/>
      <c r="BHN87" s="204"/>
      <c r="BHO87" s="205"/>
      <c r="BHP87" s="72"/>
      <c r="BHQ87" s="70"/>
      <c r="BHR87" s="73"/>
      <c r="BHS87" s="74"/>
      <c r="BHT87" s="74"/>
      <c r="BHU87" s="62"/>
      <c r="BHV87" s="75"/>
      <c r="BHW87" s="76"/>
      <c r="BHX87" s="216"/>
      <c r="BHY87" s="75"/>
      <c r="BHZ87" s="75"/>
      <c r="BIA87" s="204"/>
      <c r="BIB87" s="205"/>
      <c r="BIC87" s="72"/>
      <c r="BID87" s="70"/>
      <c r="BIE87" s="73"/>
      <c r="BIF87" s="74"/>
      <c r="BIG87" s="74"/>
      <c r="BIH87" s="62"/>
      <c r="BII87" s="75"/>
      <c r="BIJ87" s="76"/>
      <c r="BIK87" s="216"/>
      <c r="BIL87" s="75"/>
      <c r="BIM87" s="75"/>
      <c r="BIN87" s="204"/>
      <c r="BIO87" s="205"/>
      <c r="BIP87" s="72"/>
      <c r="BIQ87" s="70"/>
      <c r="BIR87" s="73"/>
      <c r="BIS87" s="74"/>
      <c r="BIT87" s="74"/>
      <c r="BIU87" s="62"/>
      <c r="BIV87" s="75"/>
      <c r="BIW87" s="76"/>
      <c r="BIX87" s="216"/>
      <c r="BIY87" s="75"/>
      <c r="BIZ87" s="75"/>
      <c r="BJA87" s="204"/>
      <c r="BJB87" s="205"/>
      <c r="BJC87" s="72"/>
      <c r="BJD87" s="70"/>
      <c r="BJE87" s="73"/>
      <c r="BJF87" s="74"/>
      <c r="BJG87" s="74"/>
      <c r="BJH87" s="62"/>
      <c r="BJI87" s="75"/>
      <c r="BJJ87" s="76"/>
      <c r="BJK87" s="216"/>
      <c r="BJL87" s="75"/>
      <c r="BJM87" s="75"/>
      <c r="BJN87" s="204"/>
      <c r="BJO87" s="205"/>
      <c r="BJP87" s="72"/>
      <c r="BJQ87" s="70"/>
      <c r="BJR87" s="73"/>
      <c r="BJS87" s="74"/>
      <c r="BJT87" s="74"/>
      <c r="BJU87" s="62"/>
      <c r="BJV87" s="75"/>
      <c r="BJW87" s="76"/>
      <c r="BJX87" s="216"/>
      <c r="BJY87" s="75"/>
      <c r="BJZ87" s="75"/>
      <c r="BKA87" s="204"/>
      <c r="BKB87" s="205"/>
      <c r="BKC87" s="72"/>
      <c r="BKD87" s="70"/>
      <c r="BKE87" s="73"/>
      <c r="BKF87" s="74"/>
      <c r="BKG87" s="74"/>
      <c r="BKH87" s="62"/>
      <c r="BKI87" s="75"/>
      <c r="BKJ87" s="76"/>
      <c r="BKK87" s="216"/>
      <c r="BKL87" s="75"/>
      <c r="BKM87" s="75"/>
      <c r="BKN87" s="204"/>
      <c r="BKO87" s="205"/>
      <c r="BKP87" s="72"/>
      <c r="BKQ87" s="70"/>
      <c r="BKR87" s="73"/>
      <c r="BKS87" s="74"/>
      <c r="BKT87" s="74"/>
      <c r="BKU87" s="62"/>
      <c r="BKV87" s="75"/>
      <c r="BKW87" s="76"/>
      <c r="BKX87" s="216"/>
      <c r="BKY87" s="75"/>
      <c r="BKZ87" s="75"/>
      <c r="BLA87" s="204"/>
      <c r="BLB87" s="205"/>
      <c r="BLC87" s="72"/>
      <c r="BLD87" s="70"/>
      <c r="BLE87" s="73"/>
      <c r="BLF87" s="74"/>
      <c r="BLG87" s="74"/>
      <c r="BLH87" s="62"/>
      <c r="BLI87" s="75"/>
      <c r="BLJ87" s="76"/>
      <c r="BLK87" s="216"/>
      <c r="BLL87" s="75"/>
      <c r="BLM87" s="75"/>
      <c r="BLN87" s="204"/>
      <c r="BLO87" s="205"/>
      <c r="BLP87" s="72"/>
      <c r="BLQ87" s="70"/>
      <c r="BLR87" s="73"/>
      <c r="BLS87" s="74"/>
      <c r="BLT87" s="74"/>
      <c r="BLU87" s="62"/>
      <c r="BLV87" s="75"/>
      <c r="BLW87" s="76"/>
      <c r="BLX87" s="216"/>
      <c r="BLY87" s="75"/>
      <c r="BLZ87" s="75"/>
      <c r="BMA87" s="204"/>
      <c r="BMB87" s="205"/>
      <c r="BMC87" s="72"/>
      <c r="BMD87" s="70"/>
      <c r="BME87" s="73"/>
      <c r="BMF87" s="74"/>
      <c r="BMG87" s="74"/>
      <c r="BMH87" s="62"/>
      <c r="BMI87" s="75"/>
      <c r="BMJ87" s="76"/>
      <c r="BMK87" s="216"/>
      <c r="BML87" s="75"/>
      <c r="BMM87" s="75"/>
      <c r="BMN87" s="204"/>
      <c r="BMO87" s="205"/>
      <c r="BMP87" s="72"/>
      <c r="BMQ87" s="70"/>
      <c r="BMR87" s="73"/>
      <c r="BMS87" s="74"/>
      <c r="BMT87" s="74"/>
      <c r="BMU87" s="62"/>
      <c r="BMV87" s="75"/>
      <c r="BMW87" s="76"/>
      <c r="BMX87" s="216"/>
      <c r="BMY87" s="75"/>
      <c r="BMZ87" s="75"/>
      <c r="BNA87" s="204"/>
      <c r="BNB87" s="205"/>
      <c r="BNC87" s="72"/>
      <c r="BND87" s="70"/>
      <c r="BNE87" s="73"/>
      <c r="BNF87" s="74"/>
      <c r="BNG87" s="74"/>
      <c r="BNH87" s="62"/>
      <c r="BNI87" s="75"/>
      <c r="BNJ87" s="76"/>
      <c r="BNK87" s="216"/>
      <c r="BNL87" s="75"/>
      <c r="BNM87" s="75"/>
      <c r="BNN87" s="204"/>
      <c r="BNO87" s="205"/>
      <c r="BNP87" s="72"/>
      <c r="BNQ87" s="70"/>
      <c r="BNR87" s="73"/>
      <c r="BNS87" s="74"/>
      <c r="BNT87" s="74"/>
      <c r="BNU87" s="62"/>
      <c r="BNV87" s="75"/>
      <c r="BNW87" s="76"/>
      <c r="BNX87" s="216"/>
      <c r="BNY87" s="75"/>
      <c r="BNZ87" s="75"/>
      <c r="BOA87" s="204"/>
      <c r="BOB87" s="205"/>
      <c r="BOC87" s="72"/>
      <c r="BOD87" s="70"/>
      <c r="BOE87" s="73"/>
      <c r="BOF87" s="74"/>
      <c r="BOG87" s="74"/>
      <c r="BOH87" s="62"/>
      <c r="BOI87" s="75"/>
      <c r="BOJ87" s="76"/>
      <c r="BOK87" s="216"/>
      <c r="BOL87" s="75"/>
      <c r="BOM87" s="75"/>
      <c r="BON87" s="204"/>
      <c r="BOO87" s="205"/>
      <c r="BOP87" s="72"/>
      <c r="BOQ87" s="70"/>
      <c r="BOR87" s="73"/>
      <c r="BOS87" s="74"/>
      <c r="BOT87" s="74"/>
      <c r="BOU87" s="62"/>
      <c r="BOV87" s="75"/>
      <c r="BOW87" s="76"/>
      <c r="BOX87" s="216"/>
      <c r="BOY87" s="75"/>
      <c r="BOZ87" s="75"/>
      <c r="BPA87" s="204"/>
      <c r="BPB87" s="205"/>
      <c r="BPC87" s="72"/>
      <c r="BPD87" s="70"/>
      <c r="BPE87" s="73"/>
      <c r="BPF87" s="74"/>
      <c r="BPG87" s="74"/>
      <c r="BPH87" s="62"/>
      <c r="BPI87" s="75"/>
      <c r="BPJ87" s="76"/>
      <c r="BPK87" s="216"/>
      <c r="BPL87" s="75"/>
      <c r="BPM87" s="75"/>
      <c r="BPN87" s="204"/>
      <c r="BPO87" s="205"/>
      <c r="BPP87" s="72"/>
      <c r="BPQ87" s="70"/>
      <c r="BPR87" s="73"/>
      <c r="BPS87" s="74"/>
      <c r="BPT87" s="74"/>
      <c r="BPU87" s="62"/>
      <c r="BPV87" s="75"/>
      <c r="BPW87" s="76"/>
      <c r="BPX87" s="216"/>
      <c r="BPY87" s="75"/>
      <c r="BPZ87" s="75"/>
      <c r="BQA87" s="204"/>
      <c r="BQB87" s="205"/>
      <c r="BQC87" s="72"/>
      <c r="BQD87" s="70"/>
      <c r="BQE87" s="73"/>
      <c r="BQF87" s="74"/>
      <c r="BQG87" s="74"/>
      <c r="BQH87" s="62"/>
      <c r="BQI87" s="75"/>
      <c r="BQJ87" s="76"/>
      <c r="BQK87" s="216"/>
      <c r="BQL87" s="75"/>
      <c r="BQM87" s="75"/>
      <c r="BQN87" s="204"/>
      <c r="BQO87" s="205"/>
      <c r="BQP87" s="72"/>
      <c r="BQQ87" s="70"/>
      <c r="BQR87" s="73"/>
      <c r="BQS87" s="74"/>
      <c r="BQT87" s="74"/>
      <c r="BQU87" s="62"/>
      <c r="BQV87" s="75"/>
      <c r="BQW87" s="76"/>
      <c r="BQX87" s="216"/>
      <c r="BQY87" s="75"/>
      <c r="BQZ87" s="75"/>
      <c r="BRA87" s="204"/>
      <c r="BRB87" s="205"/>
      <c r="BRC87" s="72"/>
      <c r="BRD87" s="70"/>
      <c r="BRE87" s="73"/>
      <c r="BRF87" s="74"/>
      <c r="BRG87" s="74"/>
      <c r="BRH87" s="62"/>
      <c r="BRI87" s="75"/>
      <c r="BRJ87" s="76"/>
      <c r="BRK87" s="216"/>
      <c r="BRL87" s="75"/>
      <c r="BRM87" s="75"/>
      <c r="BRN87" s="204"/>
      <c r="BRO87" s="205"/>
      <c r="BRP87" s="72"/>
      <c r="BRQ87" s="70"/>
      <c r="BRR87" s="73"/>
      <c r="BRS87" s="74"/>
      <c r="BRT87" s="74"/>
      <c r="BRU87" s="62"/>
      <c r="BRV87" s="75"/>
      <c r="BRW87" s="76"/>
      <c r="BRX87" s="216"/>
      <c r="BRY87" s="75"/>
      <c r="BRZ87" s="75"/>
      <c r="BSA87" s="204"/>
      <c r="BSB87" s="205"/>
      <c r="BSC87" s="72"/>
      <c r="BSD87" s="70"/>
      <c r="BSE87" s="73"/>
      <c r="BSF87" s="74"/>
      <c r="BSG87" s="74"/>
      <c r="BSH87" s="62"/>
      <c r="BSI87" s="75"/>
      <c r="BSJ87" s="76"/>
      <c r="BSK87" s="216"/>
      <c r="BSL87" s="75"/>
      <c r="BSM87" s="75"/>
      <c r="BSN87" s="204"/>
      <c r="BSO87" s="205"/>
      <c r="BSP87" s="72"/>
      <c r="BSQ87" s="70"/>
      <c r="BSR87" s="73"/>
      <c r="BSS87" s="74"/>
      <c r="BST87" s="74"/>
      <c r="BSU87" s="62"/>
      <c r="BSV87" s="75"/>
      <c r="BSW87" s="76"/>
      <c r="BSX87" s="216"/>
      <c r="BSY87" s="75"/>
      <c r="BSZ87" s="75"/>
      <c r="BTA87" s="204"/>
      <c r="BTB87" s="205"/>
      <c r="BTC87" s="72"/>
      <c r="BTD87" s="70"/>
      <c r="BTE87" s="73"/>
      <c r="BTF87" s="74"/>
      <c r="BTG87" s="74"/>
      <c r="BTH87" s="62"/>
      <c r="BTI87" s="75"/>
      <c r="BTJ87" s="76"/>
      <c r="BTK87" s="216"/>
      <c r="BTL87" s="75"/>
      <c r="BTM87" s="75"/>
      <c r="BTN87" s="204"/>
      <c r="BTO87" s="205"/>
      <c r="BTP87" s="72"/>
      <c r="BTQ87" s="70"/>
      <c r="BTR87" s="73"/>
      <c r="BTS87" s="74"/>
      <c r="BTT87" s="74"/>
      <c r="BTU87" s="62"/>
      <c r="BTV87" s="75"/>
      <c r="BTW87" s="76"/>
      <c r="BTX87" s="216"/>
      <c r="BTY87" s="75"/>
      <c r="BTZ87" s="75"/>
      <c r="BUA87" s="204"/>
      <c r="BUB87" s="205"/>
      <c r="BUC87" s="72"/>
      <c r="BUD87" s="70"/>
      <c r="BUE87" s="73"/>
      <c r="BUF87" s="74"/>
      <c r="BUG87" s="74"/>
      <c r="BUH87" s="62"/>
      <c r="BUI87" s="75"/>
      <c r="BUJ87" s="76"/>
      <c r="BUK87" s="216"/>
      <c r="BUL87" s="75"/>
      <c r="BUM87" s="75"/>
      <c r="BUN87" s="204"/>
      <c r="BUO87" s="205"/>
      <c r="BUP87" s="72"/>
      <c r="BUQ87" s="70"/>
      <c r="BUR87" s="73"/>
      <c r="BUS87" s="74"/>
      <c r="BUT87" s="74"/>
      <c r="BUU87" s="62"/>
      <c r="BUV87" s="75"/>
      <c r="BUW87" s="76"/>
      <c r="BUX87" s="216"/>
      <c r="BUY87" s="75"/>
      <c r="BUZ87" s="75"/>
      <c r="BVA87" s="204"/>
      <c r="BVB87" s="205"/>
      <c r="BVC87" s="72"/>
      <c r="BVD87" s="70"/>
      <c r="BVE87" s="73"/>
      <c r="BVF87" s="74"/>
      <c r="BVG87" s="74"/>
      <c r="BVH87" s="62"/>
      <c r="BVI87" s="75"/>
      <c r="BVJ87" s="76"/>
      <c r="BVK87" s="216"/>
      <c r="BVL87" s="75"/>
      <c r="BVM87" s="75"/>
      <c r="BVN87" s="204"/>
      <c r="BVO87" s="205"/>
      <c r="BVP87" s="72"/>
      <c r="BVQ87" s="70"/>
      <c r="BVR87" s="73"/>
      <c r="BVS87" s="74"/>
      <c r="BVT87" s="74"/>
      <c r="BVU87" s="62"/>
      <c r="BVV87" s="75"/>
      <c r="BVW87" s="76"/>
      <c r="BVX87" s="216"/>
      <c r="BVY87" s="75"/>
      <c r="BVZ87" s="75"/>
      <c r="BWA87" s="204"/>
      <c r="BWB87" s="205"/>
      <c r="BWC87" s="72"/>
      <c r="BWD87" s="70"/>
      <c r="BWE87" s="73"/>
      <c r="BWF87" s="74"/>
      <c r="BWG87" s="74"/>
      <c r="BWH87" s="62"/>
      <c r="BWI87" s="75"/>
      <c r="BWJ87" s="76"/>
      <c r="BWK87" s="216"/>
      <c r="BWL87" s="75"/>
      <c r="BWM87" s="75"/>
      <c r="BWN87" s="204"/>
      <c r="BWO87" s="205"/>
      <c r="BWP87" s="72"/>
      <c r="BWQ87" s="70"/>
      <c r="BWR87" s="73"/>
      <c r="BWS87" s="74"/>
      <c r="BWT87" s="74"/>
      <c r="BWU87" s="62"/>
      <c r="BWV87" s="75"/>
      <c r="BWW87" s="76"/>
      <c r="BWX87" s="216"/>
      <c r="BWY87" s="75"/>
      <c r="BWZ87" s="75"/>
      <c r="BXA87" s="204"/>
      <c r="BXB87" s="205"/>
      <c r="BXC87" s="72"/>
      <c r="BXD87" s="70"/>
      <c r="BXE87" s="73"/>
      <c r="BXF87" s="74"/>
      <c r="BXG87" s="74"/>
      <c r="BXH87" s="62"/>
      <c r="BXI87" s="75"/>
      <c r="BXJ87" s="76"/>
      <c r="BXK87" s="216"/>
      <c r="BXL87" s="75"/>
      <c r="BXM87" s="75"/>
      <c r="BXN87" s="204"/>
      <c r="BXO87" s="205"/>
      <c r="BXP87" s="72"/>
      <c r="BXQ87" s="70"/>
      <c r="BXR87" s="73"/>
      <c r="BXS87" s="74"/>
      <c r="BXT87" s="74"/>
      <c r="BXU87" s="62"/>
      <c r="BXV87" s="75"/>
      <c r="BXW87" s="76"/>
      <c r="BXX87" s="216"/>
      <c r="BXY87" s="75"/>
      <c r="BXZ87" s="75"/>
      <c r="BYA87" s="204"/>
      <c r="BYB87" s="205"/>
      <c r="BYC87" s="72"/>
      <c r="BYD87" s="70"/>
      <c r="BYE87" s="73"/>
      <c r="BYF87" s="74"/>
      <c r="BYG87" s="74"/>
      <c r="BYH87" s="62"/>
      <c r="BYI87" s="75"/>
      <c r="BYJ87" s="76"/>
      <c r="BYK87" s="216"/>
      <c r="BYL87" s="75"/>
      <c r="BYM87" s="75"/>
      <c r="BYN87" s="204"/>
      <c r="BYO87" s="205"/>
      <c r="BYP87" s="72"/>
      <c r="BYQ87" s="70"/>
      <c r="BYR87" s="73"/>
      <c r="BYS87" s="74"/>
      <c r="BYT87" s="74"/>
      <c r="BYU87" s="62"/>
      <c r="BYV87" s="75"/>
      <c r="BYW87" s="76"/>
      <c r="BYX87" s="216"/>
      <c r="BYY87" s="75"/>
      <c r="BYZ87" s="75"/>
      <c r="BZA87" s="204"/>
      <c r="BZB87" s="205"/>
      <c r="BZC87" s="72"/>
      <c r="BZD87" s="70"/>
      <c r="BZE87" s="73"/>
      <c r="BZF87" s="74"/>
      <c r="BZG87" s="74"/>
      <c r="BZH87" s="62"/>
      <c r="BZI87" s="75"/>
      <c r="BZJ87" s="76"/>
      <c r="BZK87" s="216"/>
      <c r="BZL87" s="75"/>
      <c r="BZM87" s="75"/>
      <c r="BZN87" s="204"/>
      <c r="BZO87" s="205"/>
      <c r="BZP87" s="72"/>
      <c r="BZQ87" s="70"/>
      <c r="BZR87" s="73"/>
      <c r="BZS87" s="74"/>
      <c r="BZT87" s="74"/>
      <c r="BZU87" s="62"/>
      <c r="BZV87" s="75"/>
      <c r="BZW87" s="76"/>
      <c r="BZX87" s="216"/>
      <c r="BZY87" s="75"/>
      <c r="BZZ87" s="75"/>
      <c r="CAA87" s="204"/>
      <c r="CAB87" s="205"/>
      <c r="CAC87" s="72"/>
      <c r="CAD87" s="70"/>
      <c r="CAE87" s="73"/>
      <c r="CAF87" s="74"/>
      <c r="CAG87" s="74"/>
      <c r="CAH87" s="62"/>
      <c r="CAI87" s="75"/>
      <c r="CAJ87" s="76"/>
      <c r="CAK87" s="216"/>
      <c r="CAL87" s="75"/>
      <c r="CAM87" s="75"/>
      <c r="CAN87" s="204"/>
      <c r="CAO87" s="205"/>
      <c r="CAP87" s="72"/>
      <c r="CAQ87" s="70"/>
      <c r="CAR87" s="73"/>
      <c r="CAS87" s="74"/>
      <c r="CAT87" s="74"/>
      <c r="CAU87" s="62"/>
      <c r="CAV87" s="75"/>
      <c r="CAW87" s="76"/>
      <c r="CAX87" s="216"/>
      <c r="CAY87" s="75"/>
      <c r="CAZ87" s="75"/>
      <c r="CBA87" s="204"/>
      <c r="CBB87" s="205"/>
      <c r="CBC87" s="72"/>
      <c r="CBD87" s="70"/>
      <c r="CBE87" s="73"/>
      <c r="CBF87" s="74"/>
      <c r="CBG87" s="74"/>
      <c r="CBH87" s="62"/>
      <c r="CBI87" s="75"/>
      <c r="CBJ87" s="76"/>
      <c r="CBK87" s="216"/>
      <c r="CBL87" s="75"/>
      <c r="CBM87" s="75"/>
      <c r="CBN87" s="204"/>
      <c r="CBO87" s="205"/>
      <c r="CBP87" s="72"/>
      <c r="CBQ87" s="70"/>
      <c r="CBR87" s="73"/>
      <c r="CBS87" s="74"/>
      <c r="CBT87" s="74"/>
      <c r="CBU87" s="62"/>
      <c r="CBV87" s="75"/>
      <c r="CBW87" s="76"/>
      <c r="CBX87" s="216"/>
      <c r="CBY87" s="75"/>
      <c r="CBZ87" s="75"/>
      <c r="CCA87" s="204"/>
      <c r="CCB87" s="205"/>
      <c r="CCC87" s="72"/>
      <c r="CCD87" s="70"/>
      <c r="CCE87" s="73"/>
      <c r="CCF87" s="74"/>
      <c r="CCG87" s="74"/>
      <c r="CCH87" s="62"/>
      <c r="CCI87" s="75"/>
      <c r="CCJ87" s="76"/>
      <c r="CCK87" s="216"/>
      <c r="CCL87" s="75"/>
      <c r="CCM87" s="75"/>
      <c r="CCN87" s="204"/>
      <c r="CCO87" s="205"/>
      <c r="CCP87" s="72"/>
      <c r="CCQ87" s="70"/>
      <c r="CCR87" s="73"/>
      <c r="CCS87" s="74"/>
      <c r="CCT87" s="74"/>
      <c r="CCU87" s="62"/>
      <c r="CCV87" s="75"/>
      <c r="CCW87" s="76"/>
      <c r="CCX87" s="216"/>
      <c r="CCY87" s="75"/>
      <c r="CCZ87" s="75"/>
      <c r="CDA87" s="204"/>
      <c r="CDB87" s="205"/>
      <c r="CDC87" s="72"/>
      <c r="CDD87" s="70"/>
      <c r="CDE87" s="73"/>
      <c r="CDF87" s="74"/>
      <c r="CDG87" s="74"/>
      <c r="CDH87" s="62"/>
      <c r="CDI87" s="75"/>
      <c r="CDJ87" s="76"/>
      <c r="CDK87" s="216"/>
      <c r="CDL87" s="75"/>
      <c r="CDM87" s="75"/>
      <c r="CDN87" s="204"/>
      <c r="CDO87" s="205"/>
      <c r="CDP87" s="72"/>
      <c r="CDQ87" s="70"/>
      <c r="CDR87" s="73"/>
      <c r="CDS87" s="74"/>
      <c r="CDT87" s="74"/>
      <c r="CDU87" s="62"/>
      <c r="CDV87" s="75"/>
      <c r="CDW87" s="76"/>
      <c r="CDX87" s="216"/>
      <c r="CDY87" s="75"/>
      <c r="CDZ87" s="75"/>
      <c r="CEA87" s="204"/>
      <c r="CEB87" s="205"/>
      <c r="CEC87" s="72"/>
      <c r="CED87" s="70"/>
      <c r="CEE87" s="73"/>
      <c r="CEF87" s="74"/>
      <c r="CEG87" s="74"/>
      <c r="CEH87" s="62"/>
      <c r="CEI87" s="75"/>
      <c r="CEJ87" s="76"/>
      <c r="CEK87" s="216"/>
      <c r="CEL87" s="75"/>
      <c r="CEM87" s="75"/>
      <c r="CEN87" s="204"/>
      <c r="CEO87" s="205"/>
      <c r="CEP87" s="72"/>
      <c r="CEQ87" s="70"/>
      <c r="CER87" s="73"/>
      <c r="CES87" s="74"/>
      <c r="CET87" s="74"/>
      <c r="CEU87" s="62"/>
      <c r="CEV87" s="75"/>
      <c r="CEW87" s="76"/>
      <c r="CEX87" s="216"/>
      <c r="CEY87" s="75"/>
      <c r="CEZ87" s="75"/>
      <c r="CFA87" s="204"/>
      <c r="CFB87" s="205"/>
      <c r="CFC87" s="72"/>
      <c r="CFD87" s="70"/>
      <c r="CFE87" s="73"/>
      <c r="CFF87" s="74"/>
      <c r="CFG87" s="74"/>
      <c r="CFH87" s="62"/>
      <c r="CFI87" s="75"/>
      <c r="CFJ87" s="76"/>
      <c r="CFK87" s="216"/>
      <c r="CFL87" s="75"/>
      <c r="CFM87" s="75"/>
      <c r="CFN87" s="204"/>
      <c r="CFO87" s="205"/>
      <c r="CFP87" s="72"/>
      <c r="CFQ87" s="70"/>
      <c r="CFR87" s="73"/>
      <c r="CFS87" s="74"/>
      <c r="CFT87" s="74"/>
      <c r="CFU87" s="62"/>
      <c r="CFV87" s="75"/>
      <c r="CFW87" s="76"/>
      <c r="CFX87" s="216"/>
      <c r="CFY87" s="75"/>
      <c r="CFZ87" s="75"/>
      <c r="CGA87" s="204"/>
      <c r="CGB87" s="205"/>
      <c r="CGC87" s="72"/>
      <c r="CGD87" s="70"/>
      <c r="CGE87" s="73"/>
      <c r="CGF87" s="74"/>
      <c r="CGG87" s="74"/>
      <c r="CGH87" s="62"/>
      <c r="CGI87" s="75"/>
      <c r="CGJ87" s="76"/>
      <c r="CGK87" s="216"/>
      <c r="CGL87" s="75"/>
      <c r="CGM87" s="75"/>
      <c r="CGN87" s="204"/>
      <c r="CGO87" s="205"/>
      <c r="CGP87" s="72"/>
      <c r="CGQ87" s="70"/>
      <c r="CGR87" s="73"/>
      <c r="CGS87" s="74"/>
      <c r="CGT87" s="74"/>
      <c r="CGU87" s="62"/>
      <c r="CGV87" s="75"/>
      <c r="CGW87" s="76"/>
      <c r="CGX87" s="216"/>
      <c r="CGY87" s="75"/>
      <c r="CGZ87" s="75"/>
      <c r="CHA87" s="204"/>
      <c r="CHB87" s="205"/>
      <c r="CHC87" s="72"/>
      <c r="CHD87" s="70"/>
      <c r="CHE87" s="73"/>
      <c r="CHF87" s="74"/>
      <c r="CHG87" s="74"/>
      <c r="CHH87" s="62"/>
      <c r="CHI87" s="75"/>
      <c r="CHJ87" s="76"/>
      <c r="CHK87" s="216"/>
      <c r="CHL87" s="75"/>
      <c r="CHM87" s="75"/>
      <c r="CHN87" s="204"/>
      <c r="CHO87" s="205"/>
      <c r="CHP87" s="72"/>
      <c r="CHQ87" s="70"/>
      <c r="CHR87" s="73"/>
      <c r="CHS87" s="74"/>
      <c r="CHT87" s="74"/>
      <c r="CHU87" s="62"/>
      <c r="CHV87" s="75"/>
      <c r="CHW87" s="76"/>
      <c r="CHX87" s="216"/>
      <c r="CHY87" s="75"/>
      <c r="CHZ87" s="75"/>
      <c r="CIA87" s="204"/>
      <c r="CIB87" s="205"/>
      <c r="CIC87" s="72"/>
      <c r="CID87" s="70"/>
      <c r="CIE87" s="73"/>
      <c r="CIF87" s="74"/>
      <c r="CIG87" s="74"/>
      <c r="CIH87" s="62"/>
      <c r="CII87" s="75"/>
      <c r="CIJ87" s="76"/>
      <c r="CIK87" s="216"/>
      <c r="CIL87" s="75"/>
      <c r="CIM87" s="75"/>
      <c r="CIN87" s="204"/>
      <c r="CIO87" s="205"/>
      <c r="CIP87" s="72"/>
      <c r="CIQ87" s="70"/>
      <c r="CIR87" s="73"/>
      <c r="CIS87" s="74"/>
      <c r="CIT87" s="74"/>
      <c r="CIU87" s="62"/>
      <c r="CIV87" s="75"/>
      <c r="CIW87" s="76"/>
      <c r="CIX87" s="216"/>
      <c r="CIY87" s="75"/>
      <c r="CIZ87" s="75"/>
      <c r="CJA87" s="204"/>
      <c r="CJB87" s="205"/>
      <c r="CJC87" s="72"/>
      <c r="CJD87" s="70"/>
      <c r="CJE87" s="73"/>
      <c r="CJF87" s="74"/>
      <c r="CJG87" s="74"/>
      <c r="CJH87" s="62"/>
      <c r="CJI87" s="75"/>
      <c r="CJJ87" s="76"/>
      <c r="CJK87" s="216"/>
      <c r="CJL87" s="75"/>
      <c r="CJM87" s="75"/>
      <c r="CJN87" s="204"/>
      <c r="CJO87" s="205"/>
      <c r="CJP87" s="72"/>
      <c r="CJQ87" s="70"/>
      <c r="CJR87" s="73"/>
      <c r="CJS87" s="74"/>
      <c r="CJT87" s="74"/>
      <c r="CJU87" s="62"/>
      <c r="CJV87" s="75"/>
      <c r="CJW87" s="76"/>
      <c r="CJX87" s="216"/>
      <c r="CJY87" s="75"/>
      <c r="CJZ87" s="75"/>
      <c r="CKA87" s="204"/>
      <c r="CKB87" s="205"/>
      <c r="CKC87" s="72"/>
      <c r="CKD87" s="70"/>
      <c r="CKE87" s="73"/>
      <c r="CKF87" s="74"/>
      <c r="CKG87" s="74"/>
      <c r="CKH87" s="62"/>
      <c r="CKI87" s="75"/>
      <c r="CKJ87" s="76"/>
      <c r="CKK87" s="216"/>
      <c r="CKL87" s="75"/>
      <c r="CKM87" s="75"/>
      <c r="CKN87" s="204"/>
      <c r="CKO87" s="205"/>
      <c r="CKP87" s="72"/>
      <c r="CKQ87" s="70"/>
      <c r="CKR87" s="73"/>
      <c r="CKS87" s="74"/>
      <c r="CKT87" s="74"/>
      <c r="CKU87" s="62"/>
      <c r="CKV87" s="75"/>
      <c r="CKW87" s="76"/>
      <c r="CKX87" s="216"/>
      <c r="CKY87" s="75"/>
      <c r="CKZ87" s="75"/>
      <c r="CLA87" s="204"/>
      <c r="CLB87" s="205"/>
      <c r="CLC87" s="72"/>
      <c r="CLD87" s="70"/>
      <c r="CLE87" s="73"/>
      <c r="CLF87" s="74"/>
      <c r="CLG87" s="74"/>
      <c r="CLH87" s="62"/>
      <c r="CLI87" s="75"/>
      <c r="CLJ87" s="76"/>
      <c r="CLK87" s="216"/>
      <c r="CLL87" s="75"/>
      <c r="CLM87" s="75"/>
      <c r="CLN87" s="204"/>
      <c r="CLO87" s="205"/>
      <c r="CLP87" s="72"/>
      <c r="CLQ87" s="70"/>
      <c r="CLR87" s="73"/>
      <c r="CLS87" s="74"/>
      <c r="CLT87" s="74"/>
      <c r="CLU87" s="62"/>
      <c r="CLV87" s="75"/>
      <c r="CLW87" s="76"/>
      <c r="CLX87" s="216"/>
      <c r="CLY87" s="75"/>
      <c r="CLZ87" s="75"/>
      <c r="CMA87" s="204"/>
      <c r="CMB87" s="205"/>
      <c r="CMC87" s="72"/>
      <c r="CMD87" s="70"/>
      <c r="CME87" s="73"/>
      <c r="CMF87" s="74"/>
      <c r="CMG87" s="74"/>
      <c r="CMH87" s="62"/>
      <c r="CMI87" s="75"/>
      <c r="CMJ87" s="76"/>
      <c r="CMK87" s="216"/>
      <c r="CML87" s="75"/>
      <c r="CMM87" s="75"/>
      <c r="CMN87" s="204"/>
      <c r="CMO87" s="205"/>
      <c r="CMP87" s="72"/>
      <c r="CMQ87" s="70"/>
      <c r="CMR87" s="73"/>
      <c r="CMS87" s="74"/>
      <c r="CMT87" s="74"/>
      <c r="CMU87" s="62"/>
      <c r="CMV87" s="75"/>
      <c r="CMW87" s="76"/>
      <c r="CMX87" s="216"/>
      <c r="CMY87" s="75"/>
      <c r="CMZ87" s="75"/>
      <c r="CNA87" s="204"/>
      <c r="CNB87" s="205"/>
      <c r="CNC87" s="72"/>
      <c r="CND87" s="70"/>
      <c r="CNE87" s="73"/>
      <c r="CNF87" s="74"/>
      <c r="CNG87" s="74"/>
      <c r="CNH87" s="62"/>
      <c r="CNI87" s="75"/>
      <c r="CNJ87" s="76"/>
      <c r="CNK87" s="216"/>
      <c r="CNL87" s="75"/>
      <c r="CNM87" s="75"/>
      <c r="CNN87" s="204"/>
      <c r="CNO87" s="205"/>
      <c r="CNP87" s="72"/>
      <c r="CNQ87" s="70"/>
      <c r="CNR87" s="73"/>
      <c r="CNS87" s="74"/>
      <c r="CNT87" s="74"/>
      <c r="CNU87" s="62"/>
      <c r="CNV87" s="75"/>
      <c r="CNW87" s="76"/>
      <c r="CNX87" s="216"/>
      <c r="CNY87" s="75"/>
      <c r="CNZ87" s="75"/>
      <c r="COA87" s="204"/>
      <c r="COB87" s="205"/>
      <c r="COC87" s="72"/>
      <c r="COD87" s="70"/>
      <c r="COE87" s="73"/>
      <c r="COF87" s="74"/>
      <c r="COG87" s="74"/>
      <c r="COH87" s="62"/>
      <c r="COI87" s="75"/>
      <c r="COJ87" s="76"/>
      <c r="COK87" s="216"/>
      <c r="COL87" s="75"/>
      <c r="COM87" s="75"/>
      <c r="CON87" s="204"/>
      <c r="COO87" s="205"/>
      <c r="COP87" s="72"/>
      <c r="COQ87" s="70"/>
      <c r="COR87" s="73"/>
      <c r="COS87" s="74"/>
      <c r="COT87" s="74"/>
      <c r="COU87" s="62"/>
      <c r="COV87" s="75"/>
      <c r="COW87" s="76"/>
      <c r="COX87" s="216"/>
      <c r="COY87" s="75"/>
      <c r="COZ87" s="75"/>
      <c r="CPA87" s="204"/>
      <c r="CPB87" s="205"/>
      <c r="CPC87" s="72"/>
      <c r="CPD87" s="70"/>
      <c r="CPE87" s="73"/>
      <c r="CPF87" s="74"/>
      <c r="CPG87" s="74"/>
      <c r="CPH87" s="62"/>
      <c r="CPI87" s="75"/>
      <c r="CPJ87" s="76"/>
      <c r="CPK87" s="216"/>
      <c r="CPL87" s="75"/>
      <c r="CPM87" s="75"/>
      <c r="CPN87" s="204"/>
      <c r="CPO87" s="205"/>
      <c r="CPP87" s="72"/>
      <c r="CPQ87" s="70"/>
      <c r="CPR87" s="73"/>
      <c r="CPS87" s="74"/>
      <c r="CPT87" s="74"/>
      <c r="CPU87" s="62"/>
      <c r="CPV87" s="75"/>
      <c r="CPW87" s="76"/>
      <c r="CPX87" s="216"/>
      <c r="CPY87" s="75"/>
      <c r="CPZ87" s="75"/>
      <c r="CQA87" s="204"/>
      <c r="CQB87" s="205"/>
      <c r="CQC87" s="72"/>
      <c r="CQD87" s="70"/>
      <c r="CQE87" s="73"/>
      <c r="CQF87" s="74"/>
      <c r="CQG87" s="74"/>
      <c r="CQH87" s="62"/>
      <c r="CQI87" s="75"/>
      <c r="CQJ87" s="76"/>
      <c r="CQK87" s="216"/>
      <c r="CQL87" s="75"/>
      <c r="CQM87" s="75"/>
      <c r="CQN87" s="204"/>
      <c r="CQO87" s="205"/>
      <c r="CQP87" s="72"/>
      <c r="CQQ87" s="70"/>
      <c r="CQR87" s="73"/>
      <c r="CQS87" s="74"/>
      <c r="CQT87" s="74"/>
      <c r="CQU87" s="62"/>
      <c r="CQV87" s="75"/>
      <c r="CQW87" s="76"/>
      <c r="CQX87" s="216"/>
      <c r="CQY87" s="75"/>
      <c r="CQZ87" s="75"/>
      <c r="CRA87" s="204"/>
      <c r="CRB87" s="205"/>
      <c r="CRC87" s="72"/>
      <c r="CRD87" s="70"/>
      <c r="CRE87" s="73"/>
      <c r="CRF87" s="74"/>
      <c r="CRG87" s="74"/>
      <c r="CRH87" s="62"/>
      <c r="CRI87" s="75"/>
      <c r="CRJ87" s="76"/>
      <c r="CRK87" s="216"/>
      <c r="CRL87" s="75"/>
      <c r="CRM87" s="75"/>
      <c r="CRN87" s="204"/>
      <c r="CRO87" s="205"/>
      <c r="CRP87" s="72"/>
      <c r="CRQ87" s="70"/>
      <c r="CRR87" s="73"/>
      <c r="CRS87" s="74"/>
      <c r="CRT87" s="74"/>
      <c r="CRU87" s="62"/>
      <c r="CRV87" s="75"/>
      <c r="CRW87" s="76"/>
      <c r="CRX87" s="216"/>
      <c r="CRY87" s="75"/>
      <c r="CRZ87" s="75"/>
      <c r="CSA87" s="204"/>
      <c r="CSB87" s="205"/>
      <c r="CSC87" s="72"/>
      <c r="CSD87" s="70"/>
      <c r="CSE87" s="73"/>
      <c r="CSF87" s="74"/>
      <c r="CSG87" s="74"/>
      <c r="CSH87" s="62"/>
      <c r="CSI87" s="75"/>
      <c r="CSJ87" s="76"/>
      <c r="CSK87" s="216"/>
      <c r="CSL87" s="75"/>
      <c r="CSM87" s="75"/>
      <c r="CSN87" s="204"/>
      <c r="CSO87" s="205"/>
      <c r="CSP87" s="72"/>
      <c r="CSQ87" s="70"/>
      <c r="CSR87" s="73"/>
      <c r="CSS87" s="74"/>
      <c r="CST87" s="74"/>
      <c r="CSU87" s="62"/>
      <c r="CSV87" s="75"/>
      <c r="CSW87" s="76"/>
      <c r="CSX87" s="216"/>
      <c r="CSY87" s="75"/>
      <c r="CSZ87" s="75"/>
      <c r="CTA87" s="204"/>
      <c r="CTB87" s="205"/>
      <c r="CTC87" s="72"/>
      <c r="CTD87" s="70"/>
      <c r="CTE87" s="73"/>
      <c r="CTF87" s="74"/>
      <c r="CTG87" s="74"/>
      <c r="CTH87" s="62"/>
      <c r="CTI87" s="75"/>
      <c r="CTJ87" s="76"/>
      <c r="CTK87" s="216"/>
      <c r="CTL87" s="75"/>
      <c r="CTM87" s="75"/>
      <c r="CTN87" s="204"/>
      <c r="CTO87" s="205"/>
      <c r="CTP87" s="72"/>
      <c r="CTQ87" s="70"/>
      <c r="CTR87" s="73"/>
      <c r="CTS87" s="74"/>
      <c r="CTT87" s="74"/>
      <c r="CTU87" s="62"/>
      <c r="CTV87" s="75"/>
      <c r="CTW87" s="76"/>
      <c r="CTX87" s="216"/>
      <c r="CTY87" s="75"/>
      <c r="CTZ87" s="75"/>
      <c r="CUA87" s="204"/>
      <c r="CUB87" s="205"/>
      <c r="CUC87" s="72"/>
      <c r="CUD87" s="70"/>
      <c r="CUE87" s="73"/>
      <c r="CUF87" s="74"/>
      <c r="CUG87" s="74"/>
      <c r="CUH87" s="62"/>
      <c r="CUI87" s="75"/>
      <c r="CUJ87" s="76"/>
      <c r="CUK87" s="216"/>
      <c r="CUL87" s="75"/>
      <c r="CUM87" s="75"/>
      <c r="CUN87" s="204"/>
      <c r="CUO87" s="205"/>
      <c r="CUP87" s="72"/>
      <c r="CUQ87" s="70"/>
      <c r="CUR87" s="73"/>
      <c r="CUS87" s="74"/>
      <c r="CUT87" s="74"/>
      <c r="CUU87" s="62"/>
      <c r="CUV87" s="75"/>
      <c r="CUW87" s="76"/>
      <c r="CUX87" s="216"/>
      <c r="CUY87" s="75"/>
      <c r="CUZ87" s="75"/>
      <c r="CVA87" s="204"/>
      <c r="CVB87" s="205"/>
      <c r="CVC87" s="72"/>
      <c r="CVD87" s="70"/>
      <c r="CVE87" s="73"/>
      <c r="CVF87" s="74"/>
      <c r="CVG87" s="74"/>
      <c r="CVH87" s="62"/>
      <c r="CVI87" s="75"/>
      <c r="CVJ87" s="76"/>
      <c r="CVK87" s="216"/>
      <c r="CVL87" s="75"/>
      <c r="CVM87" s="75"/>
      <c r="CVN87" s="204"/>
      <c r="CVO87" s="205"/>
      <c r="CVP87" s="72"/>
      <c r="CVQ87" s="70"/>
      <c r="CVR87" s="73"/>
      <c r="CVS87" s="74"/>
      <c r="CVT87" s="74"/>
      <c r="CVU87" s="62"/>
      <c r="CVV87" s="75"/>
      <c r="CVW87" s="76"/>
      <c r="CVX87" s="216"/>
      <c r="CVY87" s="75"/>
      <c r="CVZ87" s="75"/>
      <c r="CWA87" s="204"/>
      <c r="CWB87" s="205"/>
      <c r="CWC87" s="72"/>
      <c r="CWD87" s="70"/>
      <c r="CWE87" s="73"/>
      <c r="CWF87" s="74"/>
      <c r="CWG87" s="74"/>
      <c r="CWH87" s="62"/>
      <c r="CWI87" s="75"/>
      <c r="CWJ87" s="76"/>
      <c r="CWK87" s="216"/>
      <c r="CWL87" s="75"/>
      <c r="CWM87" s="75"/>
      <c r="CWN87" s="204"/>
      <c r="CWO87" s="205"/>
      <c r="CWP87" s="72"/>
      <c r="CWQ87" s="70"/>
      <c r="CWR87" s="73"/>
      <c r="CWS87" s="74"/>
      <c r="CWT87" s="74"/>
      <c r="CWU87" s="62"/>
      <c r="CWV87" s="75"/>
      <c r="CWW87" s="76"/>
      <c r="CWX87" s="216"/>
      <c r="CWY87" s="75"/>
      <c r="CWZ87" s="75"/>
      <c r="CXA87" s="204"/>
      <c r="CXB87" s="205"/>
      <c r="CXC87" s="72"/>
      <c r="CXD87" s="70"/>
      <c r="CXE87" s="73"/>
      <c r="CXF87" s="74"/>
      <c r="CXG87" s="74"/>
      <c r="CXH87" s="62"/>
      <c r="CXI87" s="75"/>
      <c r="CXJ87" s="76"/>
      <c r="CXK87" s="216"/>
      <c r="CXL87" s="75"/>
      <c r="CXM87" s="75"/>
      <c r="CXN87" s="204"/>
      <c r="CXO87" s="205"/>
      <c r="CXP87" s="72"/>
      <c r="CXQ87" s="70"/>
      <c r="CXR87" s="73"/>
      <c r="CXS87" s="74"/>
      <c r="CXT87" s="74"/>
      <c r="CXU87" s="62"/>
      <c r="CXV87" s="75"/>
      <c r="CXW87" s="76"/>
      <c r="CXX87" s="216"/>
      <c r="CXY87" s="75"/>
      <c r="CXZ87" s="75"/>
      <c r="CYA87" s="204"/>
      <c r="CYB87" s="205"/>
      <c r="CYC87" s="72"/>
      <c r="CYD87" s="70"/>
      <c r="CYE87" s="73"/>
      <c r="CYF87" s="74"/>
      <c r="CYG87" s="74"/>
      <c r="CYH87" s="62"/>
      <c r="CYI87" s="75"/>
      <c r="CYJ87" s="76"/>
      <c r="CYK87" s="216"/>
      <c r="CYL87" s="75"/>
      <c r="CYM87" s="75"/>
      <c r="CYN87" s="204"/>
      <c r="CYO87" s="205"/>
      <c r="CYP87" s="72"/>
      <c r="CYQ87" s="70"/>
      <c r="CYR87" s="73"/>
      <c r="CYS87" s="74"/>
      <c r="CYT87" s="74"/>
      <c r="CYU87" s="62"/>
      <c r="CYV87" s="75"/>
      <c r="CYW87" s="76"/>
      <c r="CYX87" s="216"/>
      <c r="CYY87" s="75"/>
      <c r="CYZ87" s="75"/>
      <c r="CZA87" s="204"/>
      <c r="CZB87" s="205"/>
      <c r="CZC87" s="72"/>
      <c r="CZD87" s="70"/>
      <c r="CZE87" s="73"/>
      <c r="CZF87" s="74"/>
      <c r="CZG87" s="74"/>
      <c r="CZH87" s="62"/>
      <c r="CZI87" s="75"/>
      <c r="CZJ87" s="76"/>
      <c r="CZK87" s="216"/>
      <c r="CZL87" s="75"/>
      <c r="CZM87" s="75"/>
      <c r="CZN87" s="204"/>
      <c r="CZO87" s="205"/>
      <c r="CZP87" s="72"/>
      <c r="CZQ87" s="70"/>
      <c r="CZR87" s="73"/>
      <c r="CZS87" s="74"/>
      <c r="CZT87" s="74"/>
      <c r="CZU87" s="62"/>
      <c r="CZV87" s="75"/>
      <c r="CZW87" s="76"/>
      <c r="CZX87" s="216"/>
      <c r="CZY87" s="75"/>
      <c r="CZZ87" s="75"/>
      <c r="DAA87" s="204"/>
      <c r="DAB87" s="205"/>
      <c r="DAC87" s="72"/>
      <c r="DAD87" s="70"/>
      <c r="DAE87" s="73"/>
      <c r="DAF87" s="74"/>
      <c r="DAG87" s="74"/>
      <c r="DAH87" s="62"/>
      <c r="DAI87" s="75"/>
      <c r="DAJ87" s="76"/>
      <c r="DAK87" s="216"/>
      <c r="DAL87" s="75"/>
      <c r="DAM87" s="75"/>
      <c r="DAN87" s="204"/>
      <c r="DAO87" s="205"/>
      <c r="DAP87" s="72"/>
      <c r="DAQ87" s="70"/>
      <c r="DAR87" s="73"/>
      <c r="DAS87" s="74"/>
      <c r="DAT87" s="74"/>
      <c r="DAU87" s="62"/>
      <c r="DAV87" s="75"/>
      <c r="DAW87" s="76"/>
      <c r="DAX87" s="216"/>
      <c r="DAY87" s="75"/>
      <c r="DAZ87" s="75"/>
      <c r="DBA87" s="204"/>
      <c r="DBB87" s="205"/>
      <c r="DBC87" s="72"/>
      <c r="DBD87" s="70"/>
      <c r="DBE87" s="73"/>
      <c r="DBF87" s="74"/>
      <c r="DBG87" s="74"/>
      <c r="DBH87" s="62"/>
      <c r="DBI87" s="75"/>
      <c r="DBJ87" s="76"/>
      <c r="DBK87" s="216"/>
      <c r="DBL87" s="75"/>
      <c r="DBM87" s="75"/>
      <c r="DBN87" s="204"/>
      <c r="DBO87" s="205"/>
      <c r="DBP87" s="72"/>
      <c r="DBQ87" s="70"/>
      <c r="DBR87" s="73"/>
      <c r="DBS87" s="74"/>
      <c r="DBT87" s="74"/>
      <c r="DBU87" s="62"/>
      <c r="DBV87" s="75"/>
      <c r="DBW87" s="76"/>
      <c r="DBX87" s="216"/>
      <c r="DBY87" s="75"/>
      <c r="DBZ87" s="75"/>
      <c r="DCA87" s="204"/>
      <c r="DCB87" s="205"/>
      <c r="DCC87" s="72"/>
      <c r="DCD87" s="70"/>
      <c r="DCE87" s="73"/>
      <c r="DCF87" s="74"/>
      <c r="DCG87" s="74"/>
      <c r="DCH87" s="62"/>
      <c r="DCI87" s="75"/>
      <c r="DCJ87" s="76"/>
      <c r="DCK87" s="216"/>
      <c r="DCL87" s="75"/>
      <c r="DCM87" s="75"/>
      <c r="DCN87" s="204"/>
      <c r="DCO87" s="205"/>
      <c r="DCP87" s="72"/>
      <c r="DCQ87" s="70"/>
      <c r="DCR87" s="73"/>
      <c r="DCS87" s="74"/>
      <c r="DCT87" s="74"/>
      <c r="DCU87" s="62"/>
      <c r="DCV87" s="75"/>
      <c r="DCW87" s="76"/>
      <c r="DCX87" s="216"/>
      <c r="DCY87" s="75"/>
      <c r="DCZ87" s="75"/>
      <c r="DDA87" s="204"/>
      <c r="DDB87" s="205"/>
      <c r="DDC87" s="72"/>
      <c r="DDD87" s="70"/>
      <c r="DDE87" s="73"/>
      <c r="DDF87" s="74"/>
      <c r="DDG87" s="74"/>
      <c r="DDH87" s="62"/>
      <c r="DDI87" s="75"/>
      <c r="DDJ87" s="76"/>
      <c r="DDK87" s="216"/>
      <c r="DDL87" s="75"/>
      <c r="DDM87" s="75"/>
      <c r="DDN87" s="204"/>
      <c r="DDO87" s="205"/>
      <c r="DDP87" s="72"/>
      <c r="DDQ87" s="70"/>
      <c r="DDR87" s="73"/>
      <c r="DDS87" s="74"/>
      <c r="DDT87" s="74"/>
      <c r="DDU87" s="62"/>
      <c r="DDV87" s="75"/>
      <c r="DDW87" s="76"/>
      <c r="DDX87" s="216"/>
      <c r="DDY87" s="75"/>
      <c r="DDZ87" s="75"/>
      <c r="DEA87" s="204"/>
      <c r="DEB87" s="205"/>
      <c r="DEC87" s="72"/>
      <c r="DED87" s="70"/>
      <c r="DEE87" s="73"/>
      <c r="DEF87" s="74"/>
      <c r="DEG87" s="74"/>
      <c r="DEH87" s="62"/>
      <c r="DEI87" s="75"/>
      <c r="DEJ87" s="76"/>
      <c r="DEK87" s="216"/>
      <c r="DEL87" s="75"/>
      <c r="DEM87" s="75"/>
      <c r="DEN87" s="204"/>
      <c r="DEO87" s="205"/>
      <c r="DEP87" s="72"/>
      <c r="DEQ87" s="70"/>
      <c r="DER87" s="73"/>
      <c r="DES87" s="74"/>
      <c r="DET87" s="74"/>
      <c r="DEU87" s="62"/>
      <c r="DEV87" s="75"/>
      <c r="DEW87" s="76"/>
      <c r="DEX87" s="216"/>
      <c r="DEY87" s="75"/>
      <c r="DEZ87" s="75"/>
      <c r="DFA87" s="204"/>
      <c r="DFB87" s="205"/>
      <c r="DFC87" s="72"/>
      <c r="DFD87" s="70"/>
      <c r="DFE87" s="73"/>
      <c r="DFF87" s="74"/>
      <c r="DFG87" s="74"/>
      <c r="DFH87" s="62"/>
      <c r="DFI87" s="75"/>
      <c r="DFJ87" s="76"/>
      <c r="DFK87" s="216"/>
      <c r="DFL87" s="75"/>
      <c r="DFM87" s="75"/>
      <c r="DFN87" s="204"/>
      <c r="DFO87" s="205"/>
      <c r="DFP87" s="72"/>
      <c r="DFQ87" s="70"/>
      <c r="DFR87" s="73"/>
      <c r="DFS87" s="74"/>
      <c r="DFT87" s="74"/>
      <c r="DFU87" s="62"/>
      <c r="DFV87" s="75"/>
      <c r="DFW87" s="76"/>
      <c r="DFX87" s="216"/>
      <c r="DFY87" s="75"/>
      <c r="DFZ87" s="75"/>
      <c r="DGA87" s="204"/>
      <c r="DGB87" s="205"/>
      <c r="DGC87" s="72"/>
      <c r="DGD87" s="70"/>
      <c r="DGE87" s="73"/>
      <c r="DGF87" s="74"/>
      <c r="DGG87" s="74"/>
      <c r="DGH87" s="62"/>
      <c r="DGI87" s="75"/>
      <c r="DGJ87" s="76"/>
      <c r="DGK87" s="216"/>
      <c r="DGL87" s="75"/>
      <c r="DGM87" s="75"/>
      <c r="DGN87" s="204"/>
      <c r="DGO87" s="205"/>
      <c r="DGP87" s="72"/>
      <c r="DGQ87" s="70"/>
      <c r="DGR87" s="73"/>
      <c r="DGS87" s="74"/>
      <c r="DGT87" s="74"/>
      <c r="DGU87" s="62"/>
      <c r="DGV87" s="75"/>
      <c r="DGW87" s="76"/>
      <c r="DGX87" s="216"/>
      <c r="DGY87" s="75"/>
      <c r="DGZ87" s="75"/>
      <c r="DHA87" s="204"/>
      <c r="DHB87" s="205"/>
      <c r="DHC87" s="72"/>
      <c r="DHD87" s="70"/>
      <c r="DHE87" s="73"/>
      <c r="DHF87" s="74"/>
      <c r="DHG87" s="74"/>
      <c r="DHH87" s="62"/>
      <c r="DHI87" s="75"/>
      <c r="DHJ87" s="76"/>
      <c r="DHK87" s="216"/>
      <c r="DHL87" s="75"/>
      <c r="DHM87" s="75"/>
      <c r="DHN87" s="204"/>
      <c r="DHO87" s="205"/>
      <c r="DHP87" s="72"/>
      <c r="DHQ87" s="70"/>
      <c r="DHR87" s="73"/>
      <c r="DHS87" s="74"/>
      <c r="DHT87" s="74"/>
      <c r="DHU87" s="62"/>
      <c r="DHV87" s="75"/>
      <c r="DHW87" s="76"/>
      <c r="DHX87" s="216"/>
      <c r="DHY87" s="75"/>
      <c r="DHZ87" s="75"/>
      <c r="DIA87" s="204"/>
      <c r="DIB87" s="205"/>
      <c r="DIC87" s="72"/>
      <c r="DID87" s="70"/>
      <c r="DIE87" s="73"/>
      <c r="DIF87" s="74"/>
      <c r="DIG87" s="74"/>
      <c r="DIH87" s="62"/>
      <c r="DII87" s="75"/>
      <c r="DIJ87" s="76"/>
      <c r="DIK87" s="216"/>
      <c r="DIL87" s="75"/>
      <c r="DIM87" s="75"/>
      <c r="DIN87" s="204"/>
      <c r="DIO87" s="205"/>
      <c r="DIP87" s="72"/>
      <c r="DIQ87" s="70"/>
      <c r="DIR87" s="73"/>
      <c r="DIS87" s="74"/>
      <c r="DIT87" s="74"/>
      <c r="DIU87" s="62"/>
      <c r="DIV87" s="75"/>
      <c r="DIW87" s="76"/>
      <c r="DIX87" s="216"/>
      <c r="DIY87" s="75"/>
      <c r="DIZ87" s="75"/>
      <c r="DJA87" s="204"/>
      <c r="DJB87" s="205"/>
      <c r="DJC87" s="72"/>
      <c r="DJD87" s="70"/>
      <c r="DJE87" s="73"/>
      <c r="DJF87" s="74"/>
      <c r="DJG87" s="74"/>
      <c r="DJH87" s="62"/>
      <c r="DJI87" s="75"/>
      <c r="DJJ87" s="76"/>
      <c r="DJK87" s="216"/>
      <c r="DJL87" s="75"/>
      <c r="DJM87" s="75"/>
      <c r="DJN87" s="204"/>
      <c r="DJO87" s="205"/>
      <c r="DJP87" s="72"/>
      <c r="DJQ87" s="70"/>
      <c r="DJR87" s="73"/>
      <c r="DJS87" s="74"/>
      <c r="DJT87" s="74"/>
      <c r="DJU87" s="62"/>
      <c r="DJV87" s="75"/>
      <c r="DJW87" s="76"/>
      <c r="DJX87" s="216"/>
      <c r="DJY87" s="75"/>
      <c r="DJZ87" s="75"/>
      <c r="DKA87" s="204"/>
      <c r="DKB87" s="205"/>
      <c r="DKC87" s="72"/>
      <c r="DKD87" s="70"/>
      <c r="DKE87" s="73"/>
      <c r="DKF87" s="74"/>
      <c r="DKG87" s="74"/>
      <c r="DKH87" s="62"/>
      <c r="DKI87" s="75"/>
      <c r="DKJ87" s="76"/>
      <c r="DKK87" s="216"/>
      <c r="DKL87" s="75"/>
      <c r="DKM87" s="75"/>
      <c r="DKN87" s="204"/>
      <c r="DKO87" s="205"/>
      <c r="DKP87" s="72"/>
      <c r="DKQ87" s="70"/>
      <c r="DKR87" s="73"/>
      <c r="DKS87" s="74"/>
      <c r="DKT87" s="74"/>
      <c r="DKU87" s="62"/>
      <c r="DKV87" s="75"/>
      <c r="DKW87" s="76"/>
      <c r="DKX87" s="216"/>
      <c r="DKY87" s="75"/>
      <c r="DKZ87" s="75"/>
      <c r="DLA87" s="204"/>
      <c r="DLB87" s="205"/>
      <c r="DLC87" s="72"/>
      <c r="DLD87" s="70"/>
      <c r="DLE87" s="73"/>
      <c r="DLF87" s="74"/>
      <c r="DLG87" s="74"/>
      <c r="DLH87" s="62"/>
      <c r="DLI87" s="75"/>
      <c r="DLJ87" s="76"/>
      <c r="DLK87" s="216"/>
      <c r="DLL87" s="75"/>
      <c r="DLM87" s="75"/>
      <c r="DLN87" s="204"/>
      <c r="DLO87" s="205"/>
      <c r="DLP87" s="72"/>
      <c r="DLQ87" s="70"/>
      <c r="DLR87" s="73"/>
      <c r="DLS87" s="74"/>
      <c r="DLT87" s="74"/>
      <c r="DLU87" s="62"/>
      <c r="DLV87" s="75"/>
      <c r="DLW87" s="76"/>
      <c r="DLX87" s="216"/>
      <c r="DLY87" s="75"/>
      <c r="DLZ87" s="75"/>
      <c r="DMA87" s="204"/>
      <c r="DMB87" s="205"/>
      <c r="DMC87" s="72"/>
      <c r="DMD87" s="70"/>
      <c r="DME87" s="73"/>
      <c r="DMF87" s="74"/>
      <c r="DMG87" s="74"/>
      <c r="DMH87" s="62"/>
      <c r="DMI87" s="75"/>
      <c r="DMJ87" s="76"/>
      <c r="DMK87" s="216"/>
      <c r="DML87" s="75"/>
      <c r="DMM87" s="75"/>
      <c r="DMN87" s="204"/>
      <c r="DMO87" s="205"/>
      <c r="DMP87" s="72"/>
      <c r="DMQ87" s="70"/>
      <c r="DMR87" s="73"/>
      <c r="DMS87" s="74"/>
      <c r="DMT87" s="74"/>
      <c r="DMU87" s="62"/>
      <c r="DMV87" s="75"/>
      <c r="DMW87" s="76"/>
      <c r="DMX87" s="216"/>
      <c r="DMY87" s="75"/>
      <c r="DMZ87" s="75"/>
      <c r="DNA87" s="204"/>
      <c r="DNB87" s="205"/>
      <c r="DNC87" s="72"/>
      <c r="DND87" s="70"/>
      <c r="DNE87" s="73"/>
      <c r="DNF87" s="74"/>
      <c r="DNG87" s="74"/>
      <c r="DNH87" s="62"/>
      <c r="DNI87" s="75"/>
      <c r="DNJ87" s="76"/>
      <c r="DNK87" s="216"/>
      <c r="DNL87" s="75"/>
      <c r="DNM87" s="75"/>
      <c r="DNN87" s="204"/>
      <c r="DNO87" s="205"/>
      <c r="DNP87" s="72"/>
      <c r="DNQ87" s="70"/>
      <c r="DNR87" s="73"/>
      <c r="DNS87" s="74"/>
      <c r="DNT87" s="74"/>
      <c r="DNU87" s="62"/>
      <c r="DNV87" s="75"/>
      <c r="DNW87" s="76"/>
      <c r="DNX87" s="216"/>
      <c r="DNY87" s="75"/>
      <c r="DNZ87" s="75"/>
      <c r="DOA87" s="204"/>
      <c r="DOB87" s="205"/>
      <c r="DOC87" s="72"/>
      <c r="DOD87" s="70"/>
      <c r="DOE87" s="73"/>
      <c r="DOF87" s="74"/>
      <c r="DOG87" s="74"/>
      <c r="DOH87" s="62"/>
      <c r="DOI87" s="75"/>
      <c r="DOJ87" s="76"/>
      <c r="DOK87" s="216"/>
      <c r="DOL87" s="75"/>
      <c r="DOM87" s="75"/>
      <c r="DON87" s="204"/>
      <c r="DOO87" s="205"/>
      <c r="DOP87" s="72"/>
      <c r="DOQ87" s="70"/>
      <c r="DOR87" s="73"/>
      <c r="DOS87" s="74"/>
      <c r="DOT87" s="74"/>
      <c r="DOU87" s="62"/>
      <c r="DOV87" s="75"/>
      <c r="DOW87" s="76"/>
      <c r="DOX87" s="216"/>
      <c r="DOY87" s="75"/>
      <c r="DOZ87" s="75"/>
      <c r="DPA87" s="204"/>
      <c r="DPB87" s="205"/>
      <c r="DPC87" s="72"/>
      <c r="DPD87" s="70"/>
      <c r="DPE87" s="73"/>
      <c r="DPF87" s="74"/>
      <c r="DPG87" s="74"/>
      <c r="DPH87" s="62"/>
      <c r="DPI87" s="75"/>
      <c r="DPJ87" s="76"/>
      <c r="DPK87" s="216"/>
      <c r="DPL87" s="75"/>
      <c r="DPM87" s="75"/>
      <c r="DPN87" s="204"/>
      <c r="DPO87" s="205"/>
      <c r="DPP87" s="72"/>
      <c r="DPQ87" s="70"/>
      <c r="DPR87" s="73"/>
      <c r="DPS87" s="74"/>
      <c r="DPT87" s="74"/>
      <c r="DPU87" s="62"/>
      <c r="DPV87" s="75"/>
      <c r="DPW87" s="76"/>
      <c r="DPX87" s="216"/>
      <c r="DPY87" s="75"/>
      <c r="DPZ87" s="75"/>
      <c r="DQA87" s="204"/>
      <c r="DQB87" s="205"/>
      <c r="DQC87" s="72"/>
      <c r="DQD87" s="70"/>
      <c r="DQE87" s="73"/>
      <c r="DQF87" s="74"/>
      <c r="DQG87" s="74"/>
      <c r="DQH87" s="62"/>
      <c r="DQI87" s="75"/>
      <c r="DQJ87" s="76"/>
      <c r="DQK87" s="216"/>
      <c r="DQL87" s="75"/>
      <c r="DQM87" s="75"/>
      <c r="DQN87" s="204"/>
      <c r="DQO87" s="205"/>
      <c r="DQP87" s="72"/>
      <c r="DQQ87" s="70"/>
      <c r="DQR87" s="73"/>
      <c r="DQS87" s="74"/>
      <c r="DQT87" s="74"/>
      <c r="DQU87" s="62"/>
      <c r="DQV87" s="75"/>
      <c r="DQW87" s="76"/>
      <c r="DQX87" s="216"/>
      <c r="DQY87" s="75"/>
      <c r="DQZ87" s="75"/>
      <c r="DRA87" s="204"/>
      <c r="DRB87" s="205"/>
      <c r="DRC87" s="72"/>
      <c r="DRD87" s="70"/>
      <c r="DRE87" s="73"/>
      <c r="DRF87" s="74"/>
      <c r="DRG87" s="74"/>
      <c r="DRH87" s="62"/>
      <c r="DRI87" s="75"/>
      <c r="DRJ87" s="76"/>
      <c r="DRK87" s="216"/>
      <c r="DRL87" s="75"/>
      <c r="DRM87" s="75"/>
      <c r="DRN87" s="204"/>
      <c r="DRO87" s="205"/>
      <c r="DRP87" s="72"/>
      <c r="DRQ87" s="70"/>
      <c r="DRR87" s="73"/>
      <c r="DRS87" s="74"/>
      <c r="DRT87" s="74"/>
      <c r="DRU87" s="62"/>
      <c r="DRV87" s="75"/>
      <c r="DRW87" s="76"/>
      <c r="DRX87" s="216"/>
      <c r="DRY87" s="75"/>
      <c r="DRZ87" s="75"/>
      <c r="DSA87" s="204"/>
      <c r="DSB87" s="205"/>
      <c r="DSC87" s="72"/>
      <c r="DSD87" s="70"/>
      <c r="DSE87" s="73"/>
      <c r="DSF87" s="74"/>
      <c r="DSG87" s="74"/>
      <c r="DSH87" s="62"/>
      <c r="DSI87" s="75"/>
      <c r="DSJ87" s="76"/>
      <c r="DSK87" s="216"/>
      <c r="DSL87" s="75"/>
      <c r="DSM87" s="75"/>
      <c r="DSN87" s="204"/>
      <c r="DSO87" s="205"/>
      <c r="DSP87" s="72"/>
      <c r="DSQ87" s="70"/>
      <c r="DSR87" s="73"/>
      <c r="DSS87" s="74"/>
      <c r="DST87" s="74"/>
      <c r="DSU87" s="62"/>
      <c r="DSV87" s="75"/>
      <c r="DSW87" s="76"/>
      <c r="DSX87" s="216"/>
      <c r="DSY87" s="75"/>
      <c r="DSZ87" s="75"/>
      <c r="DTA87" s="204"/>
      <c r="DTB87" s="205"/>
      <c r="DTC87" s="72"/>
      <c r="DTD87" s="70"/>
      <c r="DTE87" s="73"/>
      <c r="DTF87" s="74"/>
      <c r="DTG87" s="74"/>
      <c r="DTH87" s="62"/>
      <c r="DTI87" s="75"/>
      <c r="DTJ87" s="76"/>
      <c r="DTK87" s="216"/>
      <c r="DTL87" s="75"/>
      <c r="DTM87" s="75"/>
      <c r="DTN87" s="204"/>
      <c r="DTO87" s="205"/>
      <c r="DTP87" s="72"/>
      <c r="DTQ87" s="70"/>
      <c r="DTR87" s="73"/>
      <c r="DTS87" s="74"/>
      <c r="DTT87" s="74"/>
      <c r="DTU87" s="62"/>
      <c r="DTV87" s="75"/>
      <c r="DTW87" s="76"/>
      <c r="DTX87" s="216"/>
      <c r="DTY87" s="75"/>
      <c r="DTZ87" s="75"/>
      <c r="DUA87" s="204"/>
      <c r="DUB87" s="205"/>
      <c r="DUC87" s="72"/>
      <c r="DUD87" s="70"/>
      <c r="DUE87" s="73"/>
      <c r="DUF87" s="74"/>
      <c r="DUG87" s="74"/>
      <c r="DUH87" s="62"/>
      <c r="DUI87" s="75"/>
      <c r="DUJ87" s="76"/>
      <c r="DUK87" s="216"/>
      <c r="DUL87" s="75"/>
      <c r="DUM87" s="75"/>
      <c r="DUN87" s="204"/>
      <c r="DUO87" s="205"/>
      <c r="DUP87" s="72"/>
      <c r="DUQ87" s="70"/>
      <c r="DUR87" s="73"/>
      <c r="DUS87" s="74"/>
      <c r="DUT87" s="74"/>
      <c r="DUU87" s="62"/>
      <c r="DUV87" s="75"/>
      <c r="DUW87" s="76"/>
      <c r="DUX87" s="216"/>
      <c r="DUY87" s="75"/>
      <c r="DUZ87" s="75"/>
      <c r="DVA87" s="204"/>
      <c r="DVB87" s="205"/>
      <c r="DVC87" s="72"/>
      <c r="DVD87" s="70"/>
      <c r="DVE87" s="73"/>
      <c r="DVF87" s="74"/>
      <c r="DVG87" s="74"/>
      <c r="DVH87" s="62"/>
      <c r="DVI87" s="75"/>
      <c r="DVJ87" s="76"/>
      <c r="DVK87" s="216"/>
      <c r="DVL87" s="75"/>
      <c r="DVM87" s="75"/>
      <c r="DVN87" s="204"/>
      <c r="DVO87" s="205"/>
      <c r="DVP87" s="72"/>
      <c r="DVQ87" s="70"/>
      <c r="DVR87" s="73"/>
      <c r="DVS87" s="74"/>
      <c r="DVT87" s="74"/>
      <c r="DVU87" s="62"/>
      <c r="DVV87" s="75"/>
      <c r="DVW87" s="76"/>
      <c r="DVX87" s="216"/>
      <c r="DVY87" s="75"/>
      <c r="DVZ87" s="75"/>
      <c r="DWA87" s="204"/>
      <c r="DWB87" s="205"/>
      <c r="DWC87" s="72"/>
      <c r="DWD87" s="70"/>
      <c r="DWE87" s="73"/>
      <c r="DWF87" s="74"/>
      <c r="DWG87" s="74"/>
      <c r="DWH87" s="62"/>
      <c r="DWI87" s="75"/>
      <c r="DWJ87" s="76"/>
      <c r="DWK87" s="216"/>
      <c r="DWL87" s="75"/>
      <c r="DWM87" s="75"/>
      <c r="DWN87" s="204"/>
      <c r="DWO87" s="205"/>
      <c r="DWP87" s="72"/>
      <c r="DWQ87" s="70"/>
      <c r="DWR87" s="73"/>
      <c r="DWS87" s="74"/>
      <c r="DWT87" s="74"/>
      <c r="DWU87" s="62"/>
      <c r="DWV87" s="75"/>
      <c r="DWW87" s="76"/>
      <c r="DWX87" s="216"/>
      <c r="DWY87" s="75"/>
      <c r="DWZ87" s="75"/>
      <c r="DXA87" s="204"/>
      <c r="DXB87" s="205"/>
      <c r="DXC87" s="72"/>
      <c r="DXD87" s="70"/>
      <c r="DXE87" s="73"/>
      <c r="DXF87" s="74"/>
      <c r="DXG87" s="74"/>
      <c r="DXH87" s="62"/>
      <c r="DXI87" s="75"/>
      <c r="DXJ87" s="76"/>
      <c r="DXK87" s="216"/>
      <c r="DXL87" s="75"/>
      <c r="DXM87" s="75"/>
      <c r="DXN87" s="204"/>
      <c r="DXO87" s="205"/>
      <c r="DXP87" s="72"/>
      <c r="DXQ87" s="70"/>
      <c r="DXR87" s="73"/>
      <c r="DXS87" s="74"/>
      <c r="DXT87" s="74"/>
      <c r="DXU87" s="62"/>
      <c r="DXV87" s="75"/>
      <c r="DXW87" s="76"/>
      <c r="DXX87" s="216"/>
      <c r="DXY87" s="75"/>
      <c r="DXZ87" s="75"/>
      <c r="DYA87" s="204"/>
      <c r="DYB87" s="205"/>
      <c r="DYC87" s="72"/>
      <c r="DYD87" s="70"/>
      <c r="DYE87" s="73"/>
      <c r="DYF87" s="74"/>
      <c r="DYG87" s="74"/>
      <c r="DYH87" s="62"/>
      <c r="DYI87" s="75"/>
      <c r="DYJ87" s="76"/>
      <c r="DYK87" s="216"/>
      <c r="DYL87" s="75"/>
      <c r="DYM87" s="75"/>
      <c r="DYN87" s="204"/>
      <c r="DYO87" s="205"/>
      <c r="DYP87" s="72"/>
      <c r="DYQ87" s="70"/>
      <c r="DYR87" s="73"/>
      <c r="DYS87" s="74"/>
      <c r="DYT87" s="74"/>
      <c r="DYU87" s="62"/>
      <c r="DYV87" s="75"/>
      <c r="DYW87" s="76"/>
      <c r="DYX87" s="216"/>
      <c r="DYY87" s="75"/>
      <c r="DYZ87" s="75"/>
      <c r="DZA87" s="204"/>
      <c r="DZB87" s="205"/>
      <c r="DZC87" s="72"/>
      <c r="DZD87" s="70"/>
      <c r="DZE87" s="73"/>
      <c r="DZF87" s="74"/>
      <c r="DZG87" s="74"/>
      <c r="DZH87" s="62"/>
      <c r="DZI87" s="75"/>
      <c r="DZJ87" s="76"/>
      <c r="DZK87" s="216"/>
      <c r="DZL87" s="75"/>
      <c r="DZM87" s="75"/>
      <c r="DZN87" s="204"/>
      <c r="DZO87" s="205"/>
      <c r="DZP87" s="72"/>
      <c r="DZQ87" s="70"/>
      <c r="DZR87" s="73"/>
      <c r="DZS87" s="74"/>
      <c r="DZT87" s="74"/>
      <c r="DZU87" s="62"/>
      <c r="DZV87" s="75"/>
      <c r="DZW87" s="76"/>
      <c r="DZX87" s="216"/>
      <c r="DZY87" s="75"/>
      <c r="DZZ87" s="75"/>
      <c r="EAA87" s="204"/>
      <c r="EAB87" s="205"/>
      <c r="EAC87" s="72"/>
      <c r="EAD87" s="70"/>
      <c r="EAE87" s="73"/>
      <c r="EAF87" s="74"/>
      <c r="EAG87" s="74"/>
      <c r="EAH87" s="62"/>
      <c r="EAI87" s="75"/>
      <c r="EAJ87" s="76"/>
      <c r="EAK87" s="216"/>
      <c r="EAL87" s="75"/>
      <c r="EAM87" s="75"/>
      <c r="EAN87" s="204"/>
      <c r="EAO87" s="205"/>
      <c r="EAP87" s="72"/>
      <c r="EAQ87" s="70"/>
      <c r="EAR87" s="73"/>
      <c r="EAS87" s="74"/>
      <c r="EAT87" s="74"/>
      <c r="EAU87" s="62"/>
      <c r="EAV87" s="75"/>
      <c r="EAW87" s="76"/>
      <c r="EAX87" s="216"/>
      <c r="EAY87" s="75"/>
      <c r="EAZ87" s="75"/>
      <c r="EBA87" s="204"/>
      <c r="EBB87" s="205"/>
      <c r="EBC87" s="72"/>
      <c r="EBD87" s="70"/>
      <c r="EBE87" s="73"/>
      <c r="EBF87" s="74"/>
      <c r="EBG87" s="74"/>
      <c r="EBH87" s="62"/>
      <c r="EBI87" s="75"/>
      <c r="EBJ87" s="76"/>
      <c r="EBK87" s="216"/>
      <c r="EBL87" s="75"/>
      <c r="EBM87" s="75"/>
      <c r="EBN87" s="204"/>
      <c r="EBO87" s="205"/>
      <c r="EBP87" s="72"/>
      <c r="EBQ87" s="70"/>
      <c r="EBR87" s="73"/>
      <c r="EBS87" s="74"/>
      <c r="EBT87" s="74"/>
      <c r="EBU87" s="62"/>
      <c r="EBV87" s="75"/>
      <c r="EBW87" s="76"/>
      <c r="EBX87" s="216"/>
      <c r="EBY87" s="75"/>
      <c r="EBZ87" s="75"/>
      <c r="ECA87" s="204"/>
      <c r="ECB87" s="205"/>
      <c r="ECC87" s="72"/>
      <c r="ECD87" s="70"/>
      <c r="ECE87" s="73"/>
      <c r="ECF87" s="74"/>
      <c r="ECG87" s="74"/>
      <c r="ECH87" s="62"/>
      <c r="ECI87" s="75"/>
      <c r="ECJ87" s="76"/>
      <c r="ECK87" s="216"/>
      <c r="ECL87" s="75"/>
      <c r="ECM87" s="75"/>
      <c r="ECN87" s="204"/>
      <c r="ECO87" s="205"/>
      <c r="ECP87" s="72"/>
      <c r="ECQ87" s="70"/>
      <c r="ECR87" s="73"/>
      <c r="ECS87" s="74"/>
      <c r="ECT87" s="74"/>
      <c r="ECU87" s="62"/>
      <c r="ECV87" s="75"/>
      <c r="ECW87" s="76"/>
      <c r="ECX87" s="216"/>
      <c r="ECY87" s="75"/>
      <c r="ECZ87" s="75"/>
      <c r="EDA87" s="204"/>
      <c r="EDB87" s="205"/>
      <c r="EDC87" s="72"/>
      <c r="EDD87" s="70"/>
      <c r="EDE87" s="73"/>
      <c r="EDF87" s="74"/>
      <c r="EDG87" s="74"/>
      <c r="EDH87" s="62"/>
      <c r="EDI87" s="75"/>
      <c r="EDJ87" s="76"/>
      <c r="EDK87" s="216"/>
      <c r="EDL87" s="75"/>
      <c r="EDM87" s="75"/>
      <c r="EDN87" s="204"/>
      <c r="EDO87" s="205"/>
      <c r="EDP87" s="72"/>
      <c r="EDQ87" s="70"/>
      <c r="EDR87" s="73"/>
      <c r="EDS87" s="74"/>
      <c r="EDT87" s="74"/>
      <c r="EDU87" s="62"/>
      <c r="EDV87" s="75"/>
      <c r="EDW87" s="76"/>
      <c r="EDX87" s="216"/>
      <c r="EDY87" s="75"/>
      <c r="EDZ87" s="75"/>
      <c r="EEA87" s="204"/>
      <c r="EEB87" s="205"/>
      <c r="EEC87" s="72"/>
      <c r="EED87" s="70"/>
      <c r="EEE87" s="73"/>
      <c r="EEF87" s="74"/>
      <c r="EEG87" s="74"/>
      <c r="EEH87" s="62"/>
      <c r="EEI87" s="75"/>
      <c r="EEJ87" s="76"/>
      <c r="EEK87" s="216"/>
      <c r="EEL87" s="75"/>
      <c r="EEM87" s="75"/>
      <c r="EEN87" s="204"/>
      <c r="EEO87" s="205"/>
      <c r="EEP87" s="72"/>
      <c r="EEQ87" s="70"/>
      <c r="EER87" s="73"/>
      <c r="EES87" s="74"/>
      <c r="EET87" s="74"/>
      <c r="EEU87" s="62"/>
      <c r="EEV87" s="75"/>
      <c r="EEW87" s="76"/>
      <c r="EEX87" s="216"/>
      <c r="EEY87" s="75"/>
      <c r="EEZ87" s="75"/>
      <c r="EFA87" s="204"/>
      <c r="EFB87" s="205"/>
      <c r="EFC87" s="72"/>
      <c r="EFD87" s="70"/>
      <c r="EFE87" s="73"/>
      <c r="EFF87" s="74"/>
      <c r="EFG87" s="74"/>
      <c r="EFH87" s="62"/>
      <c r="EFI87" s="75"/>
      <c r="EFJ87" s="76"/>
      <c r="EFK87" s="216"/>
      <c r="EFL87" s="75"/>
      <c r="EFM87" s="75"/>
      <c r="EFN87" s="204"/>
      <c r="EFO87" s="205"/>
      <c r="EFP87" s="72"/>
      <c r="EFQ87" s="70"/>
      <c r="EFR87" s="73"/>
      <c r="EFS87" s="74"/>
      <c r="EFT87" s="74"/>
      <c r="EFU87" s="62"/>
      <c r="EFV87" s="75"/>
      <c r="EFW87" s="76"/>
      <c r="EFX87" s="216"/>
      <c r="EFY87" s="75"/>
      <c r="EFZ87" s="75"/>
      <c r="EGA87" s="204"/>
      <c r="EGB87" s="205"/>
      <c r="EGC87" s="72"/>
      <c r="EGD87" s="70"/>
      <c r="EGE87" s="73"/>
      <c r="EGF87" s="74"/>
      <c r="EGG87" s="74"/>
      <c r="EGH87" s="62"/>
      <c r="EGI87" s="75"/>
      <c r="EGJ87" s="76"/>
      <c r="EGK87" s="216"/>
      <c r="EGL87" s="75"/>
      <c r="EGM87" s="75"/>
      <c r="EGN87" s="204"/>
      <c r="EGO87" s="205"/>
      <c r="EGP87" s="72"/>
      <c r="EGQ87" s="70"/>
      <c r="EGR87" s="73"/>
      <c r="EGS87" s="74"/>
      <c r="EGT87" s="74"/>
      <c r="EGU87" s="62"/>
      <c r="EGV87" s="75"/>
      <c r="EGW87" s="76"/>
      <c r="EGX87" s="216"/>
      <c r="EGY87" s="75"/>
      <c r="EGZ87" s="75"/>
      <c r="EHA87" s="204"/>
      <c r="EHB87" s="205"/>
      <c r="EHC87" s="72"/>
      <c r="EHD87" s="70"/>
      <c r="EHE87" s="73"/>
      <c r="EHF87" s="74"/>
      <c r="EHG87" s="74"/>
      <c r="EHH87" s="62"/>
      <c r="EHI87" s="75"/>
      <c r="EHJ87" s="76"/>
      <c r="EHK87" s="216"/>
      <c r="EHL87" s="75"/>
      <c r="EHM87" s="75"/>
      <c r="EHN87" s="204"/>
      <c r="EHO87" s="205"/>
      <c r="EHP87" s="72"/>
      <c r="EHQ87" s="70"/>
      <c r="EHR87" s="73"/>
      <c r="EHS87" s="74"/>
      <c r="EHT87" s="74"/>
      <c r="EHU87" s="62"/>
      <c r="EHV87" s="75"/>
      <c r="EHW87" s="76"/>
      <c r="EHX87" s="216"/>
      <c r="EHY87" s="75"/>
      <c r="EHZ87" s="75"/>
      <c r="EIA87" s="204"/>
      <c r="EIB87" s="205"/>
      <c r="EIC87" s="72"/>
      <c r="EID87" s="70"/>
      <c r="EIE87" s="73"/>
      <c r="EIF87" s="74"/>
      <c r="EIG87" s="74"/>
      <c r="EIH87" s="62"/>
      <c r="EII87" s="75"/>
      <c r="EIJ87" s="76"/>
      <c r="EIK87" s="216"/>
      <c r="EIL87" s="75"/>
      <c r="EIM87" s="75"/>
      <c r="EIN87" s="204"/>
      <c r="EIO87" s="205"/>
      <c r="EIP87" s="72"/>
      <c r="EIQ87" s="70"/>
      <c r="EIR87" s="73"/>
      <c r="EIS87" s="74"/>
      <c r="EIT87" s="74"/>
      <c r="EIU87" s="62"/>
      <c r="EIV87" s="75"/>
      <c r="EIW87" s="76"/>
      <c r="EIX87" s="216"/>
      <c r="EIY87" s="75"/>
      <c r="EIZ87" s="75"/>
      <c r="EJA87" s="204"/>
      <c r="EJB87" s="205"/>
      <c r="EJC87" s="72"/>
      <c r="EJD87" s="70"/>
      <c r="EJE87" s="73"/>
      <c r="EJF87" s="74"/>
      <c r="EJG87" s="74"/>
      <c r="EJH87" s="62"/>
      <c r="EJI87" s="75"/>
      <c r="EJJ87" s="76"/>
      <c r="EJK87" s="216"/>
      <c r="EJL87" s="75"/>
      <c r="EJM87" s="75"/>
      <c r="EJN87" s="204"/>
      <c r="EJO87" s="205"/>
      <c r="EJP87" s="72"/>
      <c r="EJQ87" s="70"/>
      <c r="EJR87" s="73"/>
      <c r="EJS87" s="74"/>
      <c r="EJT87" s="74"/>
      <c r="EJU87" s="62"/>
      <c r="EJV87" s="75"/>
      <c r="EJW87" s="76"/>
      <c r="EJX87" s="216"/>
      <c r="EJY87" s="75"/>
      <c r="EJZ87" s="75"/>
      <c r="EKA87" s="204"/>
      <c r="EKB87" s="205"/>
      <c r="EKC87" s="72"/>
      <c r="EKD87" s="70"/>
      <c r="EKE87" s="73"/>
      <c r="EKF87" s="74"/>
      <c r="EKG87" s="74"/>
      <c r="EKH87" s="62"/>
      <c r="EKI87" s="75"/>
      <c r="EKJ87" s="76"/>
      <c r="EKK87" s="216"/>
      <c r="EKL87" s="75"/>
      <c r="EKM87" s="75"/>
      <c r="EKN87" s="204"/>
      <c r="EKO87" s="205"/>
      <c r="EKP87" s="72"/>
      <c r="EKQ87" s="70"/>
      <c r="EKR87" s="73"/>
      <c r="EKS87" s="74"/>
      <c r="EKT87" s="74"/>
      <c r="EKU87" s="62"/>
      <c r="EKV87" s="75"/>
      <c r="EKW87" s="76"/>
      <c r="EKX87" s="216"/>
      <c r="EKY87" s="75"/>
      <c r="EKZ87" s="75"/>
      <c r="ELA87" s="204"/>
      <c r="ELB87" s="205"/>
      <c r="ELC87" s="72"/>
      <c r="ELD87" s="70"/>
      <c r="ELE87" s="73"/>
      <c r="ELF87" s="74"/>
      <c r="ELG87" s="74"/>
      <c r="ELH87" s="62"/>
      <c r="ELI87" s="75"/>
      <c r="ELJ87" s="76"/>
      <c r="ELK87" s="216"/>
      <c r="ELL87" s="75"/>
      <c r="ELM87" s="75"/>
      <c r="ELN87" s="204"/>
      <c r="ELO87" s="205"/>
      <c r="ELP87" s="72"/>
      <c r="ELQ87" s="70"/>
      <c r="ELR87" s="73"/>
      <c r="ELS87" s="74"/>
      <c r="ELT87" s="74"/>
      <c r="ELU87" s="62"/>
      <c r="ELV87" s="75"/>
      <c r="ELW87" s="76"/>
      <c r="ELX87" s="216"/>
      <c r="ELY87" s="75"/>
      <c r="ELZ87" s="75"/>
      <c r="EMA87" s="204"/>
      <c r="EMB87" s="205"/>
      <c r="EMC87" s="72"/>
      <c r="EMD87" s="70"/>
      <c r="EME87" s="73"/>
      <c r="EMF87" s="74"/>
      <c r="EMG87" s="74"/>
      <c r="EMH87" s="62"/>
      <c r="EMI87" s="75"/>
      <c r="EMJ87" s="76"/>
      <c r="EMK87" s="216"/>
      <c r="EML87" s="75"/>
      <c r="EMM87" s="75"/>
      <c r="EMN87" s="204"/>
      <c r="EMO87" s="205"/>
      <c r="EMP87" s="72"/>
      <c r="EMQ87" s="70"/>
      <c r="EMR87" s="73"/>
      <c r="EMS87" s="74"/>
      <c r="EMT87" s="74"/>
      <c r="EMU87" s="62"/>
      <c r="EMV87" s="75"/>
      <c r="EMW87" s="76"/>
      <c r="EMX87" s="216"/>
      <c r="EMY87" s="75"/>
      <c r="EMZ87" s="75"/>
      <c r="ENA87" s="204"/>
      <c r="ENB87" s="205"/>
      <c r="ENC87" s="72"/>
      <c r="END87" s="70"/>
      <c r="ENE87" s="73"/>
      <c r="ENF87" s="74"/>
      <c r="ENG87" s="74"/>
      <c r="ENH87" s="62"/>
      <c r="ENI87" s="75"/>
      <c r="ENJ87" s="76"/>
      <c r="ENK87" s="216"/>
      <c r="ENL87" s="75"/>
      <c r="ENM87" s="75"/>
      <c r="ENN87" s="204"/>
      <c r="ENO87" s="205"/>
      <c r="ENP87" s="72"/>
      <c r="ENQ87" s="70"/>
      <c r="ENR87" s="73"/>
      <c r="ENS87" s="74"/>
      <c r="ENT87" s="74"/>
      <c r="ENU87" s="62"/>
      <c r="ENV87" s="75"/>
      <c r="ENW87" s="76"/>
      <c r="ENX87" s="216"/>
      <c r="ENY87" s="75"/>
      <c r="ENZ87" s="75"/>
      <c r="EOA87" s="204"/>
      <c r="EOB87" s="205"/>
      <c r="EOC87" s="72"/>
      <c r="EOD87" s="70"/>
      <c r="EOE87" s="73"/>
      <c r="EOF87" s="74"/>
      <c r="EOG87" s="74"/>
      <c r="EOH87" s="62"/>
      <c r="EOI87" s="75"/>
      <c r="EOJ87" s="76"/>
      <c r="EOK87" s="216"/>
      <c r="EOL87" s="75"/>
      <c r="EOM87" s="75"/>
      <c r="EON87" s="204"/>
      <c r="EOO87" s="205"/>
      <c r="EOP87" s="72"/>
      <c r="EOQ87" s="70"/>
      <c r="EOR87" s="73"/>
      <c r="EOS87" s="74"/>
      <c r="EOT87" s="74"/>
      <c r="EOU87" s="62"/>
      <c r="EOV87" s="75"/>
      <c r="EOW87" s="76"/>
      <c r="EOX87" s="216"/>
      <c r="EOY87" s="75"/>
      <c r="EOZ87" s="75"/>
      <c r="EPA87" s="204"/>
      <c r="EPB87" s="205"/>
      <c r="EPC87" s="72"/>
      <c r="EPD87" s="70"/>
      <c r="EPE87" s="73"/>
      <c r="EPF87" s="74"/>
      <c r="EPG87" s="74"/>
      <c r="EPH87" s="62"/>
      <c r="EPI87" s="75"/>
      <c r="EPJ87" s="76"/>
      <c r="EPK87" s="216"/>
      <c r="EPL87" s="75"/>
      <c r="EPM87" s="75"/>
      <c r="EPN87" s="204"/>
      <c r="EPO87" s="205"/>
      <c r="EPP87" s="72"/>
      <c r="EPQ87" s="70"/>
      <c r="EPR87" s="73"/>
      <c r="EPS87" s="74"/>
      <c r="EPT87" s="74"/>
      <c r="EPU87" s="62"/>
      <c r="EPV87" s="75"/>
      <c r="EPW87" s="76"/>
      <c r="EPX87" s="216"/>
      <c r="EPY87" s="75"/>
      <c r="EPZ87" s="75"/>
      <c r="EQA87" s="204"/>
      <c r="EQB87" s="205"/>
      <c r="EQC87" s="72"/>
      <c r="EQD87" s="70"/>
      <c r="EQE87" s="73"/>
      <c r="EQF87" s="74"/>
      <c r="EQG87" s="74"/>
      <c r="EQH87" s="62"/>
      <c r="EQI87" s="75"/>
      <c r="EQJ87" s="76"/>
      <c r="EQK87" s="216"/>
      <c r="EQL87" s="75"/>
      <c r="EQM87" s="75"/>
      <c r="EQN87" s="204"/>
      <c r="EQO87" s="205"/>
      <c r="EQP87" s="72"/>
      <c r="EQQ87" s="70"/>
      <c r="EQR87" s="73"/>
      <c r="EQS87" s="74"/>
      <c r="EQT87" s="74"/>
      <c r="EQU87" s="62"/>
      <c r="EQV87" s="75"/>
      <c r="EQW87" s="76"/>
      <c r="EQX87" s="216"/>
      <c r="EQY87" s="75"/>
      <c r="EQZ87" s="75"/>
      <c r="ERA87" s="204"/>
      <c r="ERB87" s="205"/>
      <c r="ERC87" s="72"/>
      <c r="ERD87" s="70"/>
      <c r="ERE87" s="73"/>
      <c r="ERF87" s="74"/>
      <c r="ERG87" s="74"/>
      <c r="ERH87" s="62"/>
      <c r="ERI87" s="75"/>
      <c r="ERJ87" s="76"/>
      <c r="ERK87" s="216"/>
      <c r="ERL87" s="75"/>
      <c r="ERM87" s="75"/>
      <c r="ERN87" s="204"/>
      <c r="ERO87" s="205"/>
      <c r="ERP87" s="72"/>
      <c r="ERQ87" s="70"/>
      <c r="ERR87" s="73"/>
      <c r="ERS87" s="74"/>
      <c r="ERT87" s="74"/>
      <c r="ERU87" s="62"/>
      <c r="ERV87" s="75"/>
      <c r="ERW87" s="76"/>
      <c r="ERX87" s="216"/>
      <c r="ERY87" s="75"/>
      <c r="ERZ87" s="75"/>
      <c r="ESA87" s="204"/>
      <c r="ESB87" s="205"/>
      <c r="ESC87" s="72"/>
      <c r="ESD87" s="70"/>
      <c r="ESE87" s="73"/>
      <c r="ESF87" s="74"/>
      <c r="ESG87" s="74"/>
      <c r="ESH87" s="62"/>
      <c r="ESI87" s="75"/>
      <c r="ESJ87" s="76"/>
      <c r="ESK87" s="216"/>
      <c r="ESL87" s="75"/>
      <c r="ESM87" s="75"/>
      <c r="ESN87" s="204"/>
      <c r="ESO87" s="205"/>
      <c r="ESP87" s="72"/>
      <c r="ESQ87" s="70"/>
      <c r="ESR87" s="73"/>
      <c r="ESS87" s="74"/>
      <c r="EST87" s="74"/>
      <c r="ESU87" s="62"/>
      <c r="ESV87" s="75"/>
      <c r="ESW87" s="76"/>
      <c r="ESX87" s="216"/>
      <c r="ESY87" s="75"/>
      <c r="ESZ87" s="75"/>
      <c r="ETA87" s="204"/>
      <c r="ETB87" s="205"/>
      <c r="ETC87" s="72"/>
      <c r="ETD87" s="70"/>
      <c r="ETE87" s="73"/>
      <c r="ETF87" s="74"/>
      <c r="ETG87" s="74"/>
      <c r="ETH87" s="62"/>
      <c r="ETI87" s="75"/>
      <c r="ETJ87" s="76"/>
      <c r="ETK87" s="216"/>
      <c r="ETL87" s="75"/>
      <c r="ETM87" s="75"/>
      <c r="ETN87" s="204"/>
      <c r="ETO87" s="205"/>
      <c r="ETP87" s="72"/>
      <c r="ETQ87" s="70"/>
      <c r="ETR87" s="73"/>
      <c r="ETS87" s="74"/>
      <c r="ETT87" s="74"/>
      <c r="ETU87" s="62"/>
      <c r="ETV87" s="75"/>
      <c r="ETW87" s="76"/>
      <c r="ETX87" s="216"/>
      <c r="ETY87" s="75"/>
      <c r="ETZ87" s="75"/>
      <c r="EUA87" s="204"/>
      <c r="EUB87" s="205"/>
      <c r="EUC87" s="72"/>
      <c r="EUD87" s="70"/>
      <c r="EUE87" s="73"/>
      <c r="EUF87" s="74"/>
      <c r="EUG87" s="74"/>
      <c r="EUH87" s="62"/>
      <c r="EUI87" s="75"/>
      <c r="EUJ87" s="76"/>
      <c r="EUK87" s="216"/>
      <c r="EUL87" s="75"/>
      <c r="EUM87" s="75"/>
      <c r="EUN87" s="204"/>
      <c r="EUO87" s="205"/>
      <c r="EUP87" s="72"/>
      <c r="EUQ87" s="70"/>
      <c r="EUR87" s="73"/>
      <c r="EUS87" s="74"/>
      <c r="EUT87" s="74"/>
      <c r="EUU87" s="62"/>
      <c r="EUV87" s="75"/>
      <c r="EUW87" s="76"/>
      <c r="EUX87" s="216"/>
      <c r="EUY87" s="75"/>
      <c r="EUZ87" s="75"/>
      <c r="EVA87" s="204"/>
      <c r="EVB87" s="205"/>
      <c r="EVC87" s="72"/>
      <c r="EVD87" s="70"/>
      <c r="EVE87" s="73"/>
      <c r="EVF87" s="74"/>
      <c r="EVG87" s="74"/>
      <c r="EVH87" s="62"/>
      <c r="EVI87" s="75"/>
      <c r="EVJ87" s="76"/>
      <c r="EVK87" s="216"/>
      <c r="EVL87" s="75"/>
      <c r="EVM87" s="75"/>
      <c r="EVN87" s="204"/>
      <c r="EVO87" s="205"/>
      <c r="EVP87" s="72"/>
      <c r="EVQ87" s="70"/>
      <c r="EVR87" s="73"/>
      <c r="EVS87" s="74"/>
      <c r="EVT87" s="74"/>
      <c r="EVU87" s="62"/>
      <c r="EVV87" s="75"/>
      <c r="EVW87" s="76"/>
      <c r="EVX87" s="216"/>
      <c r="EVY87" s="75"/>
      <c r="EVZ87" s="75"/>
      <c r="EWA87" s="204"/>
      <c r="EWB87" s="205"/>
      <c r="EWC87" s="72"/>
      <c r="EWD87" s="70"/>
      <c r="EWE87" s="73"/>
      <c r="EWF87" s="74"/>
      <c r="EWG87" s="74"/>
      <c r="EWH87" s="62"/>
      <c r="EWI87" s="75"/>
      <c r="EWJ87" s="76"/>
      <c r="EWK87" s="216"/>
      <c r="EWL87" s="75"/>
      <c r="EWM87" s="75"/>
      <c r="EWN87" s="204"/>
      <c r="EWO87" s="205"/>
      <c r="EWP87" s="72"/>
      <c r="EWQ87" s="70"/>
      <c r="EWR87" s="73"/>
      <c r="EWS87" s="74"/>
      <c r="EWT87" s="74"/>
      <c r="EWU87" s="62"/>
      <c r="EWV87" s="75"/>
      <c r="EWW87" s="76"/>
      <c r="EWX87" s="216"/>
      <c r="EWY87" s="75"/>
      <c r="EWZ87" s="75"/>
      <c r="EXA87" s="204"/>
      <c r="EXB87" s="205"/>
      <c r="EXC87" s="72"/>
      <c r="EXD87" s="70"/>
      <c r="EXE87" s="73"/>
      <c r="EXF87" s="74"/>
      <c r="EXG87" s="74"/>
      <c r="EXH87" s="62"/>
      <c r="EXI87" s="75"/>
      <c r="EXJ87" s="76"/>
      <c r="EXK87" s="216"/>
      <c r="EXL87" s="75"/>
      <c r="EXM87" s="75"/>
      <c r="EXN87" s="204"/>
      <c r="EXO87" s="205"/>
      <c r="EXP87" s="72"/>
      <c r="EXQ87" s="70"/>
      <c r="EXR87" s="73"/>
      <c r="EXS87" s="74"/>
      <c r="EXT87" s="74"/>
      <c r="EXU87" s="62"/>
      <c r="EXV87" s="75"/>
      <c r="EXW87" s="76"/>
      <c r="EXX87" s="216"/>
      <c r="EXY87" s="75"/>
      <c r="EXZ87" s="75"/>
      <c r="EYA87" s="204"/>
      <c r="EYB87" s="205"/>
      <c r="EYC87" s="72"/>
      <c r="EYD87" s="70"/>
      <c r="EYE87" s="73"/>
      <c r="EYF87" s="74"/>
      <c r="EYG87" s="74"/>
      <c r="EYH87" s="62"/>
      <c r="EYI87" s="75"/>
      <c r="EYJ87" s="76"/>
      <c r="EYK87" s="216"/>
      <c r="EYL87" s="75"/>
      <c r="EYM87" s="75"/>
      <c r="EYN87" s="204"/>
      <c r="EYO87" s="205"/>
      <c r="EYP87" s="72"/>
      <c r="EYQ87" s="70"/>
      <c r="EYR87" s="73"/>
      <c r="EYS87" s="74"/>
      <c r="EYT87" s="74"/>
      <c r="EYU87" s="62"/>
      <c r="EYV87" s="75"/>
      <c r="EYW87" s="76"/>
      <c r="EYX87" s="216"/>
      <c r="EYY87" s="75"/>
      <c r="EYZ87" s="75"/>
      <c r="EZA87" s="204"/>
      <c r="EZB87" s="205"/>
      <c r="EZC87" s="72"/>
      <c r="EZD87" s="70"/>
      <c r="EZE87" s="73"/>
      <c r="EZF87" s="74"/>
      <c r="EZG87" s="74"/>
      <c r="EZH87" s="62"/>
      <c r="EZI87" s="75"/>
      <c r="EZJ87" s="76"/>
      <c r="EZK87" s="216"/>
      <c r="EZL87" s="75"/>
      <c r="EZM87" s="75"/>
      <c r="EZN87" s="204"/>
      <c r="EZO87" s="205"/>
      <c r="EZP87" s="72"/>
      <c r="EZQ87" s="70"/>
      <c r="EZR87" s="73"/>
      <c r="EZS87" s="74"/>
      <c r="EZT87" s="74"/>
      <c r="EZU87" s="62"/>
      <c r="EZV87" s="75"/>
      <c r="EZW87" s="76"/>
      <c r="EZX87" s="216"/>
      <c r="EZY87" s="75"/>
      <c r="EZZ87" s="75"/>
      <c r="FAA87" s="204"/>
      <c r="FAB87" s="205"/>
      <c r="FAC87" s="72"/>
      <c r="FAD87" s="70"/>
      <c r="FAE87" s="73"/>
      <c r="FAF87" s="74"/>
      <c r="FAG87" s="74"/>
      <c r="FAH87" s="62"/>
      <c r="FAI87" s="75"/>
      <c r="FAJ87" s="76"/>
      <c r="FAK87" s="216"/>
      <c r="FAL87" s="75"/>
      <c r="FAM87" s="75"/>
      <c r="FAN87" s="204"/>
      <c r="FAO87" s="205"/>
      <c r="FAP87" s="72"/>
      <c r="FAQ87" s="70"/>
      <c r="FAR87" s="73"/>
      <c r="FAS87" s="74"/>
      <c r="FAT87" s="74"/>
      <c r="FAU87" s="62"/>
      <c r="FAV87" s="75"/>
      <c r="FAW87" s="76"/>
      <c r="FAX87" s="216"/>
      <c r="FAY87" s="75"/>
      <c r="FAZ87" s="75"/>
      <c r="FBA87" s="204"/>
      <c r="FBB87" s="205"/>
      <c r="FBC87" s="72"/>
      <c r="FBD87" s="70"/>
      <c r="FBE87" s="73"/>
      <c r="FBF87" s="74"/>
      <c r="FBG87" s="74"/>
      <c r="FBH87" s="62"/>
      <c r="FBI87" s="75"/>
      <c r="FBJ87" s="76"/>
      <c r="FBK87" s="216"/>
      <c r="FBL87" s="75"/>
      <c r="FBM87" s="75"/>
      <c r="FBN87" s="204"/>
      <c r="FBO87" s="205"/>
      <c r="FBP87" s="72"/>
      <c r="FBQ87" s="70"/>
      <c r="FBR87" s="73"/>
      <c r="FBS87" s="74"/>
      <c r="FBT87" s="74"/>
      <c r="FBU87" s="62"/>
      <c r="FBV87" s="75"/>
      <c r="FBW87" s="76"/>
      <c r="FBX87" s="216"/>
      <c r="FBY87" s="75"/>
      <c r="FBZ87" s="75"/>
      <c r="FCA87" s="204"/>
      <c r="FCB87" s="205"/>
      <c r="FCC87" s="72"/>
      <c r="FCD87" s="70"/>
      <c r="FCE87" s="73"/>
      <c r="FCF87" s="74"/>
      <c r="FCG87" s="74"/>
      <c r="FCH87" s="62"/>
      <c r="FCI87" s="75"/>
      <c r="FCJ87" s="76"/>
      <c r="FCK87" s="216"/>
      <c r="FCL87" s="75"/>
      <c r="FCM87" s="75"/>
      <c r="FCN87" s="204"/>
      <c r="FCO87" s="205"/>
      <c r="FCP87" s="72"/>
      <c r="FCQ87" s="70"/>
      <c r="FCR87" s="73"/>
      <c r="FCS87" s="74"/>
      <c r="FCT87" s="74"/>
      <c r="FCU87" s="62"/>
      <c r="FCV87" s="75"/>
      <c r="FCW87" s="76"/>
      <c r="FCX87" s="216"/>
      <c r="FCY87" s="75"/>
      <c r="FCZ87" s="75"/>
      <c r="FDA87" s="204"/>
      <c r="FDB87" s="205"/>
      <c r="FDC87" s="72"/>
      <c r="FDD87" s="70"/>
      <c r="FDE87" s="73"/>
      <c r="FDF87" s="74"/>
      <c r="FDG87" s="74"/>
      <c r="FDH87" s="62"/>
      <c r="FDI87" s="75"/>
      <c r="FDJ87" s="76"/>
      <c r="FDK87" s="216"/>
      <c r="FDL87" s="75"/>
      <c r="FDM87" s="75"/>
      <c r="FDN87" s="204"/>
      <c r="FDO87" s="205"/>
      <c r="FDP87" s="72"/>
      <c r="FDQ87" s="70"/>
      <c r="FDR87" s="73"/>
      <c r="FDS87" s="74"/>
      <c r="FDT87" s="74"/>
      <c r="FDU87" s="62"/>
      <c r="FDV87" s="75"/>
      <c r="FDW87" s="76"/>
      <c r="FDX87" s="216"/>
      <c r="FDY87" s="75"/>
      <c r="FDZ87" s="75"/>
      <c r="FEA87" s="204"/>
      <c r="FEB87" s="205"/>
      <c r="FEC87" s="72"/>
      <c r="FED87" s="70"/>
      <c r="FEE87" s="73"/>
      <c r="FEF87" s="74"/>
      <c r="FEG87" s="74"/>
      <c r="FEH87" s="62"/>
      <c r="FEI87" s="75"/>
      <c r="FEJ87" s="76"/>
      <c r="FEK87" s="216"/>
      <c r="FEL87" s="75"/>
      <c r="FEM87" s="75"/>
      <c r="FEN87" s="204"/>
      <c r="FEO87" s="205"/>
      <c r="FEP87" s="72"/>
      <c r="FEQ87" s="70"/>
      <c r="FER87" s="73"/>
      <c r="FES87" s="74"/>
      <c r="FET87" s="74"/>
      <c r="FEU87" s="62"/>
      <c r="FEV87" s="75"/>
      <c r="FEW87" s="76"/>
      <c r="FEX87" s="216"/>
      <c r="FEY87" s="75"/>
      <c r="FEZ87" s="75"/>
      <c r="FFA87" s="204"/>
      <c r="FFB87" s="205"/>
      <c r="FFC87" s="72"/>
      <c r="FFD87" s="70"/>
      <c r="FFE87" s="73"/>
      <c r="FFF87" s="74"/>
      <c r="FFG87" s="74"/>
      <c r="FFH87" s="62"/>
      <c r="FFI87" s="75"/>
      <c r="FFJ87" s="76"/>
      <c r="FFK87" s="216"/>
      <c r="FFL87" s="75"/>
      <c r="FFM87" s="75"/>
      <c r="FFN87" s="204"/>
      <c r="FFO87" s="205"/>
      <c r="FFP87" s="72"/>
      <c r="FFQ87" s="70"/>
      <c r="FFR87" s="73"/>
      <c r="FFS87" s="74"/>
      <c r="FFT87" s="74"/>
      <c r="FFU87" s="62"/>
      <c r="FFV87" s="75"/>
      <c r="FFW87" s="76"/>
      <c r="FFX87" s="216"/>
      <c r="FFY87" s="75"/>
      <c r="FFZ87" s="75"/>
      <c r="FGA87" s="204"/>
      <c r="FGB87" s="205"/>
      <c r="FGC87" s="72"/>
      <c r="FGD87" s="70"/>
      <c r="FGE87" s="73"/>
      <c r="FGF87" s="74"/>
      <c r="FGG87" s="74"/>
      <c r="FGH87" s="62"/>
      <c r="FGI87" s="75"/>
      <c r="FGJ87" s="76"/>
      <c r="FGK87" s="216"/>
      <c r="FGL87" s="75"/>
      <c r="FGM87" s="75"/>
      <c r="FGN87" s="204"/>
      <c r="FGO87" s="205"/>
      <c r="FGP87" s="72"/>
      <c r="FGQ87" s="70"/>
      <c r="FGR87" s="73"/>
      <c r="FGS87" s="74"/>
      <c r="FGT87" s="74"/>
      <c r="FGU87" s="62"/>
      <c r="FGV87" s="75"/>
      <c r="FGW87" s="76"/>
      <c r="FGX87" s="216"/>
      <c r="FGY87" s="75"/>
      <c r="FGZ87" s="75"/>
      <c r="FHA87" s="204"/>
      <c r="FHB87" s="205"/>
      <c r="FHC87" s="72"/>
      <c r="FHD87" s="70"/>
      <c r="FHE87" s="73"/>
      <c r="FHF87" s="74"/>
      <c r="FHG87" s="74"/>
      <c r="FHH87" s="62"/>
      <c r="FHI87" s="75"/>
      <c r="FHJ87" s="76"/>
      <c r="FHK87" s="216"/>
      <c r="FHL87" s="75"/>
      <c r="FHM87" s="75"/>
      <c r="FHN87" s="204"/>
      <c r="FHO87" s="205"/>
      <c r="FHP87" s="72"/>
      <c r="FHQ87" s="70"/>
      <c r="FHR87" s="73"/>
      <c r="FHS87" s="74"/>
      <c r="FHT87" s="74"/>
      <c r="FHU87" s="62"/>
      <c r="FHV87" s="75"/>
      <c r="FHW87" s="76"/>
      <c r="FHX87" s="216"/>
      <c r="FHY87" s="75"/>
      <c r="FHZ87" s="75"/>
      <c r="FIA87" s="204"/>
      <c r="FIB87" s="205"/>
      <c r="FIC87" s="72"/>
      <c r="FID87" s="70"/>
      <c r="FIE87" s="73"/>
      <c r="FIF87" s="74"/>
      <c r="FIG87" s="74"/>
      <c r="FIH87" s="62"/>
      <c r="FII87" s="75"/>
      <c r="FIJ87" s="76"/>
      <c r="FIK87" s="216"/>
      <c r="FIL87" s="75"/>
      <c r="FIM87" s="75"/>
      <c r="FIN87" s="204"/>
      <c r="FIO87" s="205"/>
      <c r="FIP87" s="72"/>
      <c r="FIQ87" s="70"/>
      <c r="FIR87" s="73"/>
      <c r="FIS87" s="74"/>
      <c r="FIT87" s="74"/>
      <c r="FIU87" s="62"/>
      <c r="FIV87" s="75"/>
      <c r="FIW87" s="76"/>
      <c r="FIX87" s="216"/>
      <c r="FIY87" s="75"/>
      <c r="FIZ87" s="75"/>
      <c r="FJA87" s="204"/>
      <c r="FJB87" s="205"/>
      <c r="FJC87" s="72"/>
      <c r="FJD87" s="70"/>
      <c r="FJE87" s="73"/>
      <c r="FJF87" s="74"/>
      <c r="FJG87" s="74"/>
      <c r="FJH87" s="62"/>
      <c r="FJI87" s="75"/>
      <c r="FJJ87" s="76"/>
      <c r="FJK87" s="216"/>
      <c r="FJL87" s="75"/>
      <c r="FJM87" s="75"/>
      <c r="FJN87" s="204"/>
      <c r="FJO87" s="205"/>
      <c r="FJP87" s="72"/>
      <c r="FJQ87" s="70"/>
      <c r="FJR87" s="73"/>
      <c r="FJS87" s="74"/>
      <c r="FJT87" s="74"/>
      <c r="FJU87" s="62"/>
      <c r="FJV87" s="75"/>
      <c r="FJW87" s="76"/>
      <c r="FJX87" s="216"/>
      <c r="FJY87" s="75"/>
      <c r="FJZ87" s="75"/>
      <c r="FKA87" s="204"/>
      <c r="FKB87" s="205"/>
      <c r="FKC87" s="72"/>
      <c r="FKD87" s="70"/>
      <c r="FKE87" s="73"/>
      <c r="FKF87" s="74"/>
      <c r="FKG87" s="74"/>
      <c r="FKH87" s="62"/>
      <c r="FKI87" s="75"/>
      <c r="FKJ87" s="76"/>
      <c r="FKK87" s="216"/>
      <c r="FKL87" s="75"/>
      <c r="FKM87" s="75"/>
      <c r="FKN87" s="204"/>
      <c r="FKO87" s="205"/>
      <c r="FKP87" s="72"/>
      <c r="FKQ87" s="70"/>
      <c r="FKR87" s="73"/>
      <c r="FKS87" s="74"/>
      <c r="FKT87" s="74"/>
      <c r="FKU87" s="62"/>
      <c r="FKV87" s="75"/>
      <c r="FKW87" s="76"/>
      <c r="FKX87" s="216"/>
      <c r="FKY87" s="75"/>
      <c r="FKZ87" s="75"/>
      <c r="FLA87" s="204"/>
      <c r="FLB87" s="205"/>
      <c r="FLC87" s="72"/>
      <c r="FLD87" s="70"/>
      <c r="FLE87" s="73"/>
      <c r="FLF87" s="74"/>
      <c r="FLG87" s="74"/>
      <c r="FLH87" s="62"/>
      <c r="FLI87" s="75"/>
      <c r="FLJ87" s="76"/>
      <c r="FLK87" s="216"/>
      <c r="FLL87" s="75"/>
      <c r="FLM87" s="75"/>
      <c r="FLN87" s="204"/>
      <c r="FLO87" s="205"/>
      <c r="FLP87" s="72"/>
      <c r="FLQ87" s="70"/>
      <c r="FLR87" s="73"/>
      <c r="FLS87" s="74"/>
      <c r="FLT87" s="74"/>
      <c r="FLU87" s="62"/>
      <c r="FLV87" s="75"/>
      <c r="FLW87" s="76"/>
      <c r="FLX87" s="216"/>
      <c r="FLY87" s="75"/>
      <c r="FLZ87" s="75"/>
      <c r="FMA87" s="204"/>
      <c r="FMB87" s="205"/>
      <c r="FMC87" s="72"/>
      <c r="FMD87" s="70"/>
      <c r="FME87" s="73"/>
      <c r="FMF87" s="74"/>
      <c r="FMG87" s="74"/>
      <c r="FMH87" s="62"/>
      <c r="FMI87" s="75"/>
      <c r="FMJ87" s="76"/>
      <c r="FMK87" s="216"/>
      <c r="FML87" s="75"/>
      <c r="FMM87" s="75"/>
      <c r="FMN87" s="204"/>
      <c r="FMO87" s="205"/>
      <c r="FMP87" s="72"/>
      <c r="FMQ87" s="70"/>
      <c r="FMR87" s="73"/>
      <c r="FMS87" s="74"/>
      <c r="FMT87" s="74"/>
      <c r="FMU87" s="62"/>
      <c r="FMV87" s="75"/>
      <c r="FMW87" s="76"/>
      <c r="FMX87" s="216"/>
      <c r="FMY87" s="75"/>
      <c r="FMZ87" s="75"/>
      <c r="FNA87" s="204"/>
      <c r="FNB87" s="205"/>
      <c r="FNC87" s="72"/>
      <c r="FND87" s="70"/>
      <c r="FNE87" s="73"/>
      <c r="FNF87" s="74"/>
      <c r="FNG87" s="74"/>
      <c r="FNH87" s="62"/>
      <c r="FNI87" s="75"/>
      <c r="FNJ87" s="76"/>
      <c r="FNK87" s="216"/>
      <c r="FNL87" s="75"/>
      <c r="FNM87" s="75"/>
      <c r="FNN87" s="204"/>
      <c r="FNO87" s="205"/>
      <c r="FNP87" s="72"/>
      <c r="FNQ87" s="70"/>
      <c r="FNR87" s="73"/>
      <c r="FNS87" s="74"/>
      <c r="FNT87" s="74"/>
      <c r="FNU87" s="62"/>
      <c r="FNV87" s="75"/>
      <c r="FNW87" s="76"/>
      <c r="FNX87" s="216"/>
      <c r="FNY87" s="75"/>
      <c r="FNZ87" s="75"/>
      <c r="FOA87" s="204"/>
      <c r="FOB87" s="205"/>
      <c r="FOC87" s="72"/>
      <c r="FOD87" s="70"/>
      <c r="FOE87" s="73"/>
      <c r="FOF87" s="74"/>
      <c r="FOG87" s="74"/>
      <c r="FOH87" s="62"/>
      <c r="FOI87" s="75"/>
      <c r="FOJ87" s="76"/>
      <c r="FOK87" s="216"/>
      <c r="FOL87" s="75"/>
      <c r="FOM87" s="75"/>
      <c r="FON87" s="204"/>
      <c r="FOO87" s="205"/>
      <c r="FOP87" s="72"/>
      <c r="FOQ87" s="70"/>
      <c r="FOR87" s="73"/>
      <c r="FOS87" s="74"/>
      <c r="FOT87" s="74"/>
      <c r="FOU87" s="62"/>
      <c r="FOV87" s="75"/>
      <c r="FOW87" s="76"/>
      <c r="FOX87" s="216"/>
      <c r="FOY87" s="75"/>
      <c r="FOZ87" s="75"/>
      <c r="FPA87" s="204"/>
      <c r="FPB87" s="205"/>
      <c r="FPC87" s="72"/>
      <c r="FPD87" s="70"/>
      <c r="FPE87" s="73"/>
      <c r="FPF87" s="74"/>
      <c r="FPG87" s="74"/>
      <c r="FPH87" s="62"/>
      <c r="FPI87" s="75"/>
      <c r="FPJ87" s="76"/>
      <c r="FPK87" s="216"/>
      <c r="FPL87" s="75"/>
      <c r="FPM87" s="75"/>
      <c r="FPN87" s="204"/>
      <c r="FPO87" s="205"/>
      <c r="FPP87" s="72"/>
      <c r="FPQ87" s="70"/>
      <c r="FPR87" s="73"/>
      <c r="FPS87" s="74"/>
      <c r="FPT87" s="74"/>
      <c r="FPU87" s="62"/>
      <c r="FPV87" s="75"/>
      <c r="FPW87" s="76"/>
      <c r="FPX87" s="216"/>
      <c r="FPY87" s="75"/>
      <c r="FPZ87" s="75"/>
      <c r="FQA87" s="204"/>
      <c r="FQB87" s="205"/>
      <c r="FQC87" s="72"/>
      <c r="FQD87" s="70"/>
      <c r="FQE87" s="73"/>
      <c r="FQF87" s="74"/>
      <c r="FQG87" s="74"/>
      <c r="FQH87" s="62"/>
      <c r="FQI87" s="75"/>
      <c r="FQJ87" s="76"/>
      <c r="FQK87" s="216"/>
      <c r="FQL87" s="75"/>
      <c r="FQM87" s="75"/>
      <c r="FQN87" s="204"/>
      <c r="FQO87" s="205"/>
      <c r="FQP87" s="72"/>
      <c r="FQQ87" s="70"/>
      <c r="FQR87" s="73"/>
      <c r="FQS87" s="74"/>
      <c r="FQT87" s="74"/>
      <c r="FQU87" s="62"/>
      <c r="FQV87" s="75"/>
      <c r="FQW87" s="76"/>
      <c r="FQX87" s="216"/>
      <c r="FQY87" s="75"/>
      <c r="FQZ87" s="75"/>
      <c r="FRA87" s="204"/>
      <c r="FRB87" s="205"/>
      <c r="FRC87" s="72"/>
      <c r="FRD87" s="70"/>
      <c r="FRE87" s="73"/>
      <c r="FRF87" s="74"/>
      <c r="FRG87" s="74"/>
      <c r="FRH87" s="62"/>
      <c r="FRI87" s="75"/>
      <c r="FRJ87" s="76"/>
      <c r="FRK87" s="216"/>
      <c r="FRL87" s="75"/>
      <c r="FRM87" s="75"/>
      <c r="FRN87" s="204"/>
      <c r="FRO87" s="205"/>
      <c r="FRP87" s="72"/>
      <c r="FRQ87" s="70"/>
      <c r="FRR87" s="73"/>
      <c r="FRS87" s="74"/>
      <c r="FRT87" s="74"/>
      <c r="FRU87" s="62"/>
      <c r="FRV87" s="75"/>
      <c r="FRW87" s="76"/>
      <c r="FRX87" s="216"/>
      <c r="FRY87" s="75"/>
      <c r="FRZ87" s="75"/>
      <c r="FSA87" s="204"/>
      <c r="FSB87" s="205"/>
      <c r="FSC87" s="72"/>
      <c r="FSD87" s="70"/>
      <c r="FSE87" s="73"/>
      <c r="FSF87" s="74"/>
      <c r="FSG87" s="74"/>
      <c r="FSH87" s="62"/>
      <c r="FSI87" s="75"/>
      <c r="FSJ87" s="76"/>
      <c r="FSK87" s="216"/>
      <c r="FSL87" s="75"/>
      <c r="FSM87" s="75"/>
      <c r="FSN87" s="204"/>
      <c r="FSO87" s="205"/>
      <c r="FSP87" s="72"/>
      <c r="FSQ87" s="70"/>
      <c r="FSR87" s="73"/>
      <c r="FSS87" s="74"/>
      <c r="FST87" s="74"/>
      <c r="FSU87" s="62"/>
      <c r="FSV87" s="75"/>
      <c r="FSW87" s="76"/>
      <c r="FSX87" s="216"/>
      <c r="FSY87" s="75"/>
      <c r="FSZ87" s="75"/>
      <c r="FTA87" s="204"/>
      <c r="FTB87" s="205"/>
      <c r="FTC87" s="72"/>
      <c r="FTD87" s="70"/>
      <c r="FTE87" s="73"/>
      <c r="FTF87" s="74"/>
      <c r="FTG87" s="74"/>
      <c r="FTH87" s="62"/>
      <c r="FTI87" s="75"/>
      <c r="FTJ87" s="76"/>
      <c r="FTK87" s="216"/>
      <c r="FTL87" s="75"/>
      <c r="FTM87" s="75"/>
      <c r="FTN87" s="204"/>
      <c r="FTO87" s="205"/>
      <c r="FTP87" s="72"/>
      <c r="FTQ87" s="70"/>
      <c r="FTR87" s="73"/>
      <c r="FTS87" s="74"/>
      <c r="FTT87" s="74"/>
      <c r="FTU87" s="62"/>
      <c r="FTV87" s="75"/>
      <c r="FTW87" s="76"/>
      <c r="FTX87" s="216"/>
      <c r="FTY87" s="75"/>
      <c r="FTZ87" s="75"/>
      <c r="FUA87" s="204"/>
      <c r="FUB87" s="205"/>
      <c r="FUC87" s="72"/>
      <c r="FUD87" s="70"/>
      <c r="FUE87" s="73"/>
      <c r="FUF87" s="74"/>
      <c r="FUG87" s="74"/>
      <c r="FUH87" s="62"/>
      <c r="FUI87" s="75"/>
      <c r="FUJ87" s="76"/>
      <c r="FUK87" s="216"/>
      <c r="FUL87" s="75"/>
      <c r="FUM87" s="75"/>
      <c r="FUN87" s="204"/>
      <c r="FUO87" s="205"/>
      <c r="FUP87" s="72"/>
      <c r="FUQ87" s="70"/>
      <c r="FUR87" s="73"/>
      <c r="FUS87" s="74"/>
      <c r="FUT87" s="74"/>
      <c r="FUU87" s="62"/>
      <c r="FUV87" s="75"/>
      <c r="FUW87" s="76"/>
      <c r="FUX87" s="216"/>
      <c r="FUY87" s="75"/>
      <c r="FUZ87" s="75"/>
      <c r="FVA87" s="204"/>
      <c r="FVB87" s="205"/>
      <c r="FVC87" s="72"/>
      <c r="FVD87" s="70"/>
      <c r="FVE87" s="73"/>
      <c r="FVF87" s="74"/>
      <c r="FVG87" s="74"/>
      <c r="FVH87" s="62"/>
      <c r="FVI87" s="75"/>
      <c r="FVJ87" s="76"/>
      <c r="FVK87" s="216"/>
      <c r="FVL87" s="75"/>
      <c r="FVM87" s="75"/>
      <c r="FVN87" s="204"/>
      <c r="FVO87" s="205"/>
      <c r="FVP87" s="72"/>
      <c r="FVQ87" s="70"/>
      <c r="FVR87" s="73"/>
      <c r="FVS87" s="74"/>
      <c r="FVT87" s="74"/>
      <c r="FVU87" s="62"/>
      <c r="FVV87" s="75"/>
      <c r="FVW87" s="76"/>
      <c r="FVX87" s="216"/>
      <c r="FVY87" s="75"/>
      <c r="FVZ87" s="75"/>
      <c r="FWA87" s="204"/>
      <c r="FWB87" s="205"/>
      <c r="FWC87" s="72"/>
      <c r="FWD87" s="70"/>
      <c r="FWE87" s="73"/>
      <c r="FWF87" s="74"/>
      <c r="FWG87" s="74"/>
      <c r="FWH87" s="62"/>
      <c r="FWI87" s="75"/>
      <c r="FWJ87" s="76"/>
      <c r="FWK87" s="216"/>
      <c r="FWL87" s="75"/>
      <c r="FWM87" s="75"/>
      <c r="FWN87" s="204"/>
      <c r="FWO87" s="205"/>
      <c r="FWP87" s="72"/>
      <c r="FWQ87" s="70"/>
      <c r="FWR87" s="73"/>
      <c r="FWS87" s="74"/>
      <c r="FWT87" s="74"/>
      <c r="FWU87" s="62"/>
      <c r="FWV87" s="75"/>
      <c r="FWW87" s="76"/>
      <c r="FWX87" s="216"/>
      <c r="FWY87" s="75"/>
      <c r="FWZ87" s="75"/>
      <c r="FXA87" s="204"/>
      <c r="FXB87" s="205"/>
      <c r="FXC87" s="72"/>
      <c r="FXD87" s="70"/>
      <c r="FXE87" s="73"/>
      <c r="FXF87" s="74"/>
      <c r="FXG87" s="74"/>
      <c r="FXH87" s="62"/>
      <c r="FXI87" s="75"/>
      <c r="FXJ87" s="76"/>
      <c r="FXK87" s="216"/>
      <c r="FXL87" s="75"/>
      <c r="FXM87" s="75"/>
      <c r="FXN87" s="204"/>
      <c r="FXO87" s="205"/>
      <c r="FXP87" s="72"/>
      <c r="FXQ87" s="70"/>
      <c r="FXR87" s="73"/>
      <c r="FXS87" s="74"/>
      <c r="FXT87" s="74"/>
      <c r="FXU87" s="62"/>
      <c r="FXV87" s="75"/>
      <c r="FXW87" s="76"/>
      <c r="FXX87" s="216"/>
      <c r="FXY87" s="75"/>
      <c r="FXZ87" s="75"/>
      <c r="FYA87" s="204"/>
      <c r="FYB87" s="205"/>
      <c r="FYC87" s="72"/>
      <c r="FYD87" s="70"/>
      <c r="FYE87" s="73"/>
      <c r="FYF87" s="74"/>
      <c r="FYG87" s="74"/>
      <c r="FYH87" s="62"/>
      <c r="FYI87" s="75"/>
      <c r="FYJ87" s="76"/>
      <c r="FYK87" s="216"/>
      <c r="FYL87" s="75"/>
      <c r="FYM87" s="75"/>
      <c r="FYN87" s="204"/>
      <c r="FYO87" s="205"/>
      <c r="FYP87" s="72"/>
      <c r="FYQ87" s="70"/>
      <c r="FYR87" s="73"/>
      <c r="FYS87" s="74"/>
      <c r="FYT87" s="74"/>
      <c r="FYU87" s="62"/>
      <c r="FYV87" s="75"/>
      <c r="FYW87" s="76"/>
      <c r="FYX87" s="216"/>
      <c r="FYY87" s="75"/>
      <c r="FYZ87" s="75"/>
      <c r="FZA87" s="204"/>
      <c r="FZB87" s="205"/>
      <c r="FZC87" s="72"/>
      <c r="FZD87" s="70"/>
      <c r="FZE87" s="73"/>
      <c r="FZF87" s="74"/>
      <c r="FZG87" s="74"/>
      <c r="FZH87" s="62"/>
      <c r="FZI87" s="75"/>
      <c r="FZJ87" s="76"/>
      <c r="FZK87" s="216"/>
      <c r="FZL87" s="75"/>
      <c r="FZM87" s="75"/>
      <c r="FZN87" s="204"/>
      <c r="FZO87" s="205"/>
      <c r="FZP87" s="72"/>
      <c r="FZQ87" s="70"/>
      <c r="FZR87" s="73"/>
      <c r="FZS87" s="74"/>
      <c r="FZT87" s="74"/>
      <c r="FZU87" s="62"/>
      <c r="FZV87" s="75"/>
      <c r="FZW87" s="76"/>
      <c r="FZX87" s="216"/>
      <c r="FZY87" s="75"/>
      <c r="FZZ87" s="75"/>
      <c r="GAA87" s="204"/>
      <c r="GAB87" s="205"/>
      <c r="GAC87" s="72"/>
      <c r="GAD87" s="70"/>
      <c r="GAE87" s="73"/>
      <c r="GAF87" s="74"/>
      <c r="GAG87" s="74"/>
      <c r="GAH87" s="62"/>
      <c r="GAI87" s="75"/>
      <c r="GAJ87" s="76"/>
      <c r="GAK87" s="216"/>
      <c r="GAL87" s="75"/>
      <c r="GAM87" s="75"/>
      <c r="GAN87" s="204"/>
      <c r="GAO87" s="205"/>
      <c r="GAP87" s="72"/>
      <c r="GAQ87" s="70"/>
      <c r="GAR87" s="73"/>
      <c r="GAS87" s="74"/>
      <c r="GAT87" s="74"/>
      <c r="GAU87" s="62"/>
      <c r="GAV87" s="75"/>
      <c r="GAW87" s="76"/>
      <c r="GAX87" s="216"/>
      <c r="GAY87" s="75"/>
      <c r="GAZ87" s="75"/>
      <c r="GBA87" s="204"/>
      <c r="GBB87" s="205"/>
      <c r="GBC87" s="72"/>
      <c r="GBD87" s="70"/>
      <c r="GBE87" s="73"/>
      <c r="GBF87" s="74"/>
      <c r="GBG87" s="74"/>
      <c r="GBH87" s="62"/>
      <c r="GBI87" s="75"/>
      <c r="GBJ87" s="76"/>
      <c r="GBK87" s="216"/>
      <c r="GBL87" s="75"/>
      <c r="GBM87" s="75"/>
      <c r="GBN87" s="204"/>
      <c r="GBO87" s="205"/>
      <c r="GBP87" s="72"/>
      <c r="GBQ87" s="70"/>
      <c r="GBR87" s="73"/>
      <c r="GBS87" s="74"/>
      <c r="GBT87" s="74"/>
      <c r="GBU87" s="62"/>
      <c r="GBV87" s="75"/>
      <c r="GBW87" s="76"/>
      <c r="GBX87" s="216"/>
      <c r="GBY87" s="75"/>
      <c r="GBZ87" s="75"/>
      <c r="GCA87" s="204"/>
      <c r="GCB87" s="205"/>
      <c r="GCC87" s="72"/>
      <c r="GCD87" s="70"/>
      <c r="GCE87" s="73"/>
      <c r="GCF87" s="74"/>
      <c r="GCG87" s="74"/>
      <c r="GCH87" s="62"/>
      <c r="GCI87" s="75"/>
      <c r="GCJ87" s="76"/>
      <c r="GCK87" s="216"/>
      <c r="GCL87" s="75"/>
      <c r="GCM87" s="75"/>
      <c r="GCN87" s="204"/>
      <c r="GCO87" s="205"/>
      <c r="GCP87" s="72"/>
      <c r="GCQ87" s="70"/>
      <c r="GCR87" s="73"/>
      <c r="GCS87" s="74"/>
      <c r="GCT87" s="74"/>
      <c r="GCU87" s="62"/>
      <c r="GCV87" s="75"/>
      <c r="GCW87" s="76"/>
      <c r="GCX87" s="216"/>
      <c r="GCY87" s="75"/>
      <c r="GCZ87" s="75"/>
      <c r="GDA87" s="204"/>
      <c r="GDB87" s="205"/>
      <c r="GDC87" s="72"/>
      <c r="GDD87" s="70"/>
      <c r="GDE87" s="73"/>
      <c r="GDF87" s="74"/>
      <c r="GDG87" s="74"/>
      <c r="GDH87" s="62"/>
      <c r="GDI87" s="75"/>
      <c r="GDJ87" s="76"/>
      <c r="GDK87" s="216"/>
      <c r="GDL87" s="75"/>
      <c r="GDM87" s="75"/>
      <c r="GDN87" s="204"/>
      <c r="GDO87" s="205"/>
      <c r="GDP87" s="72"/>
      <c r="GDQ87" s="70"/>
      <c r="GDR87" s="73"/>
      <c r="GDS87" s="74"/>
      <c r="GDT87" s="74"/>
      <c r="GDU87" s="62"/>
      <c r="GDV87" s="75"/>
      <c r="GDW87" s="76"/>
      <c r="GDX87" s="216"/>
      <c r="GDY87" s="75"/>
      <c r="GDZ87" s="75"/>
      <c r="GEA87" s="204"/>
      <c r="GEB87" s="205"/>
      <c r="GEC87" s="72"/>
      <c r="GED87" s="70"/>
      <c r="GEE87" s="73"/>
      <c r="GEF87" s="74"/>
      <c r="GEG87" s="74"/>
      <c r="GEH87" s="62"/>
      <c r="GEI87" s="75"/>
      <c r="GEJ87" s="76"/>
      <c r="GEK87" s="216"/>
      <c r="GEL87" s="75"/>
      <c r="GEM87" s="75"/>
      <c r="GEN87" s="204"/>
      <c r="GEO87" s="205"/>
      <c r="GEP87" s="72"/>
      <c r="GEQ87" s="70"/>
      <c r="GER87" s="73"/>
      <c r="GES87" s="74"/>
      <c r="GET87" s="74"/>
      <c r="GEU87" s="62"/>
      <c r="GEV87" s="75"/>
      <c r="GEW87" s="76"/>
      <c r="GEX87" s="216"/>
      <c r="GEY87" s="75"/>
      <c r="GEZ87" s="75"/>
      <c r="GFA87" s="204"/>
      <c r="GFB87" s="205"/>
      <c r="GFC87" s="72"/>
      <c r="GFD87" s="70"/>
      <c r="GFE87" s="73"/>
      <c r="GFF87" s="74"/>
      <c r="GFG87" s="74"/>
      <c r="GFH87" s="62"/>
      <c r="GFI87" s="75"/>
      <c r="GFJ87" s="76"/>
      <c r="GFK87" s="216"/>
      <c r="GFL87" s="75"/>
      <c r="GFM87" s="75"/>
      <c r="GFN87" s="204"/>
      <c r="GFO87" s="205"/>
      <c r="GFP87" s="72"/>
      <c r="GFQ87" s="70"/>
      <c r="GFR87" s="73"/>
      <c r="GFS87" s="74"/>
      <c r="GFT87" s="74"/>
      <c r="GFU87" s="62"/>
      <c r="GFV87" s="75"/>
      <c r="GFW87" s="76"/>
      <c r="GFX87" s="216"/>
      <c r="GFY87" s="75"/>
      <c r="GFZ87" s="75"/>
      <c r="GGA87" s="204"/>
      <c r="GGB87" s="205"/>
      <c r="GGC87" s="72"/>
      <c r="GGD87" s="70"/>
      <c r="GGE87" s="73"/>
      <c r="GGF87" s="74"/>
      <c r="GGG87" s="74"/>
      <c r="GGH87" s="62"/>
      <c r="GGI87" s="75"/>
      <c r="GGJ87" s="76"/>
      <c r="GGK87" s="216"/>
      <c r="GGL87" s="75"/>
      <c r="GGM87" s="75"/>
      <c r="GGN87" s="204"/>
      <c r="GGO87" s="205"/>
      <c r="GGP87" s="72"/>
      <c r="GGQ87" s="70"/>
      <c r="GGR87" s="73"/>
      <c r="GGS87" s="74"/>
      <c r="GGT87" s="74"/>
      <c r="GGU87" s="62"/>
      <c r="GGV87" s="75"/>
      <c r="GGW87" s="76"/>
      <c r="GGX87" s="216"/>
      <c r="GGY87" s="75"/>
      <c r="GGZ87" s="75"/>
      <c r="GHA87" s="204"/>
      <c r="GHB87" s="205"/>
      <c r="GHC87" s="72"/>
      <c r="GHD87" s="70"/>
      <c r="GHE87" s="73"/>
      <c r="GHF87" s="74"/>
      <c r="GHG87" s="74"/>
      <c r="GHH87" s="62"/>
      <c r="GHI87" s="75"/>
      <c r="GHJ87" s="76"/>
      <c r="GHK87" s="216"/>
      <c r="GHL87" s="75"/>
      <c r="GHM87" s="75"/>
      <c r="GHN87" s="204"/>
      <c r="GHO87" s="205"/>
      <c r="GHP87" s="72"/>
      <c r="GHQ87" s="70"/>
      <c r="GHR87" s="73"/>
      <c r="GHS87" s="74"/>
      <c r="GHT87" s="74"/>
      <c r="GHU87" s="62"/>
      <c r="GHV87" s="75"/>
      <c r="GHW87" s="76"/>
      <c r="GHX87" s="216"/>
      <c r="GHY87" s="75"/>
      <c r="GHZ87" s="75"/>
      <c r="GIA87" s="204"/>
      <c r="GIB87" s="205"/>
      <c r="GIC87" s="72"/>
      <c r="GID87" s="70"/>
      <c r="GIE87" s="73"/>
      <c r="GIF87" s="74"/>
      <c r="GIG87" s="74"/>
      <c r="GIH87" s="62"/>
      <c r="GII87" s="75"/>
      <c r="GIJ87" s="76"/>
      <c r="GIK87" s="216"/>
      <c r="GIL87" s="75"/>
      <c r="GIM87" s="75"/>
      <c r="GIN87" s="204"/>
      <c r="GIO87" s="205"/>
      <c r="GIP87" s="72"/>
      <c r="GIQ87" s="70"/>
      <c r="GIR87" s="73"/>
      <c r="GIS87" s="74"/>
      <c r="GIT87" s="74"/>
      <c r="GIU87" s="62"/>
      <c r="GIV87" s="75"/>
      <c r="GIW87" s="76"/>
      <c r="GIX87" s="216"/>
      <c r="GIY87" s="75"/>
      <c r="GIZ87" s="75"/>
      <c r="GJA87" s="204"/>
      <c r="GJB87" s="205"/>
      <c r="GJC87" s="72"/>
      <c r="GJD87" s="70"/>
      <c r="GJE87" s="73"/>
      <c r="GJF87" s="74"/>
      <c r="GJG87" s="74"/>
      <c r="GJH87" s="62"/>
      <c r="GJI87" s="75"/>
      <c r="GJJ87" s="76"/>
      <c r="GJK87" s="216"/>
      <c r="GJL87" s="75"/>
      <c r="GJM87" s="75"/>
      <c r="GJN87" s="204"/>
      <c r="GJO87" s="205"/>
      <c r="GJP87" s="72"/>
      <c r="GJQ87" s="70"/>
      <c r="GJR87" s="73"/>
      <c r="GJS87" s="74"/>
      <c r="GJT87" s="74"/>
      <c r="GJU87" s="62"/>
      <c r="GJV87" s="75"/>
      <c r="GJW87" s="76"/>
      <c r="GJX87" s="216"/>
      <c r="GJY87" s="75"/>
      <c r="GJZ87" s="75"/>
      <c r="GKA87" s="204"/>
      <c r="GKB87" s="205"/>
      <c r="GKC87" s="72"/>
      <c r="GKD87" s="70"/>
      <c r="GKE87" s="73"/>
      <c r="GKF87" s="74"/>
      <c r="GKG87" s="74"/>
      <c r="GKH87" s="62"/>
      <c r="GKI87" s="75"/>
      <c r="GKJ87" s="76"/>
      <c r="GKK87" s="216"/>
      <c r="GKL87" s="75"/>
      <c r="GKM87" s="75"/>
      <c r="GKN87" s="204"/>
      <c r="GKO87" s="205"/>
      <c r="GKP87" s="72"/>
      <c r="GKQ87" s="70"/>
      <c r="GKR87" s="73"/>
      <c r="GKS87" s="74"/>
      <c r="GKT87" s="74"/>
      <c r="GKU87" s="62"/>
      <c r="GKV87" s="75"/>
      <c r="GKW87" s="76"/>
      <c r="GKX87" s="216"/>
      <c r="GKY87" s="75"/>
      <c r="GKZ87" s="75"/>
      <c r="GLA87" s="204"/>
      <c r="GLB87" s="205"/>
      <c r="GLC87" s="72"/>
      <c r="GLD87" s="70"/>
      <c r="GLE87" s="73"/>
      <c r="GLF87" s="74"/>
      <c r="GLG87" s="74"/>
      <c r="GLH87" s="62"/>
      <c r="GLI87" s="75"/>
      <c r="GLJ87" s="76"/>
      <c r="GLK87" s="216"/>
      <c r="GLL87" s="75"/>
      <c r="GLM87" s="75"/>
      <c r="GLN87" s="204"/>
      <c r="GLO87" s="205"/>
      <c r="GLP87" s="72"/>
      <c r="GLQ87" s="70"/>
      <c r="GLR87" s="73"/>
      <c r="GLS87" s="74"/>
      <c r="GLT87" s="74"/>
      <c r="GLU87" s="62"/>
      <c r="GLV87" s="75"/>
      <c r="GLW87" s="76"/>
      <c r="GLX87" s="216"/>
      <c r="GLY87" s="75"/>
      <c r="GLZ87" s="75"/>
      <c r="GMA87" s="204"/>
      <c r="GMB87" s="205"/>
      <c r="GMC87" s="72"/>
      <c r="GMD87" s="70"/>
      <c r="GME87" s="73"/>
      <c r="GMF87" s="74"/>
      <c r="GMG87" s="74"/>
      <c r="GMH87" s="62"/>
      <c r="GMI87" s="75"/>
      <c r="GMJ87" s="76"/>
      <c r="GMK87" s="216"/>
      <c r="GML87" s="75"/>
      <c r="GMM87" s="75"/>
      <c r="GMN87" s="204"/>
      <c r="GMO87" s="205"/>
      <c r="GMP87" s="72"/>
      <c r="GMQ87" s="70"/>
      <c r="GMR87" s="73"/>
      <c r="GMS87" s="74"/>
      <c r="GMT87" s="74"/>
      <c r="GMU87" s="62"/>
      <c r="GMV87" s="75"/>
      <c r="GMW87" s="76"/>
      <c r="GMX87" s="216"/>
      <c r="GMY87" s="75"/>
      <c r="GMZ87" s="75"/>
      <c r="GNA87" s="204"/>
      <c r="GNB87" s="205"/>
      <c r="GNC87" s="72"/>
      <c r="GND87" s="70"/>
      <c r="GNE87" s="73"/>
      <c r="GNF87" s="74"/>
      <c r="GNG87" s="74"/>
      <c r="GNH87" s="62"/>
      <c r="GNI87" s="75"/>
      <c r="GNJ87" s="76"/>
      <c r="GNK87" s="216"/>
      <c r="GNL87" s="75"/>
      <c r="GNM87" s="75"/>
      <c r="GNN87" s="204"/>
      <c r="GNO87" s="205"/>
      <c r="GNP87" s="72"/>
      <c r="GNQ87" s="70"/>
      <c r="GNR87" s="73"/>
      <c r="GNS87" s="74"/>
      <c r="GNT87" s="74"/>
      <c r="GNU87" s="62"/>
      <c r="GNV87" s="75"/>
      <c r="GNW87" s="76"/>
      <c r="GNX87" s="216"/>
      <c r="GNY87" s="75"/>
      <c r="GNZ87" s="75"/>
      <c r="GOA87" s="204"/>
      <c r="GOB87" s="205"/>
      <c r="GOC87" s="72"/>
      <c r="GOD87" s="70"/>
      <c r="GOE87" s="73"/>
      <c r="GOF87" s="74"/>
      <c r="GOG87" s="74"/>
      <c r="GOH87" s="62"/>
      <c r="GOI87" s="75"/>
      <c r="GOJ87" s="76"/>
      <c r="GOK87" s="216"/>
      <c r="GOL87" s="75"/>
      <c r="GOM87" s="75"/>
      <c r="GON87" s="204"/>
      <c r="GOO87" s="205"/>
      <c r="GOP87" s="72"/>
      <c r="GOQ87" s="70"/>
      <c r="GOR87" s="73"/>
      <c r="GOS87" s="74"/>
      <c r="GOT87" s="74"/>
      <c r="GOU87" s="62"/>
      <c r="GOV87" s="75"/>
      <c r="GOW87" s="76"/>
      <c r="GOX87" s="216"/>
      <c r="GOY87" s="75"/>
      <c r="GOZ87" s="75"/>
      <c r="GPA87" s="204"/>
      <c r="GPB87" s="205"/>
      <c r="GPC87" s="72"/>
      <c r="GPD87" s="70"/>
      <c r="GPE87" s="73"/>
      <c r="GPF87" s="74"/>
      <c r="GPG87" s="74"/>
      <c r="GPH87" s="62"/>
      <c r="GPI87" s="75"/>
      <c r="GPJ87" s="76"/>
      <c r="GPK87" s="216"/>
      <c r="GPL87" s="75"/>
      <c r="GPM87" s="75"/>
      <c r="GPN87" s="204"/>
      <c r="GPO87" s="205"/>
      <c r="GPP87" s="72"/>
      <c r="GPQ87" s="70"/>
      <c r="GPR87" s="73"/>
      <c r="GPS87" s="74"/>
      <c r="GPT87" s="74"/>
      <c r="GPU87" s="62"/>
      <c r="GPV87" s="75"/>
      <c r="GPW87" s="76"/>
      <c r="GPX87" s="216"/>
      <c r="GPY87" s="75"/>
      <c r="GPZ87" s="75"/>
      <c r="GQA87" s="204"/>
      <c r="GQB87" s="205"/>
      <c r="GQC87" s="72"/>
      <c r="GQD87" s="70"/>
      <c r="GQE87" s="73"/>
      <c r="GQF87" s="74"/>
      <c r="GQG87" s="74"/>
      <c r="GQH87" s="62"/>
      <c r="GQI87" s="75"/>
      <c r="GQJ87" s="76"/>
      <c r="GQK87" s="216"/>
      <c r="GQL87" s="75"/>
      <c r="GQM87" s="75"/>
      <c r="GQN87" s="204"/>
      <c r="GQO87" s="205"/>
      <c r="GQP87" s="72"/>
      <c r="GQQ87" s="70"/>
      <c r="GQR87" s="73"/>
      <c r="GQS87" s="74"/>
      <c r="GQT87" s="74"/>
      <c r="GQU87" s="62"/>
      <c r="GQV87" s="75"/>
      <c r="GQW87" s="76"/>
      <c r="GQX87" s="216"/>
      <c r="GQY87" s="75"/>
      <c r="GQZ87" s="75"/>
      <c r="GRA87" s="204"/>
      <c r="GRB87" s="205"/>
      <c r="GRC87" s="72"/>
      <c r="GRD87" s="70"/>
      <c r="GRE87" s="73"/>
      <c r="GRF87" s="74"/>
      <c r="GRG87" s="74"/>
      <c r="GRH87" s="62"/>
      <c r="GRI87" s="75"/>
      <c r="GRJ87" s="76"/>
      <c r="GRK87" s="216"/>
      <c r="GRL87" s="75"/>
      <c r="GRM87" s="75"/>
      <c r="GRN87" s="204"/>
      <c r="GRO87" s="205"/>
      <c r="GRP87" s="72"/>
      <c r="GRQ87" s="70"/>
      <c r="GRR87" s="73"/>
      <c r="GRS87" s="74"/>
      <c r="GRT87" s="74"/>
      <c r="GRU87" s="62"/>
      <c r="GRV87" s="75"/>
      <c r="GRW87" s="76"/>
      <c r="GRX87" s="216"/>
      <c r="GRY87" s="75"/>
      <c r="GRZ87" s="75"/>
      <c r="GSA87" s="204"/>
      <c r="GSB87" s="205"/>
      <c r="GSC87" s="72"/>
      <c r="GSD87" s="70"/>
      <c r="GSE87" s="73"/>
      <c r="GSF87" s="74"/>
      <c r="GSG87" s="74"/>
      <c r="GSH87" s="62"/>
      <c r="GSI87" s="75"/>
      <c r="GSJ87" s="76"/>
      <c r="GSK87" s="216"/>
      <c r="GSL87" s="75"/>
      <c r="GSM87" s="75"/>
      <c r="GSN87" s="204"/>
      <c r="GSO87" s="205"/>
      <c r="GSP87" s="72"/>
      <c r="GSQ87" s="70"/>
      <c r="GSR87" s="73"/>
      <c r="GSS87" s="74"/>
      <c r="GST87" s="74"/>
      <c r="GSU87" s="62"/>
      <c r="GSV87" s="75"/>
      <c r="GSW87" s="76"/>
      <c r="GSX87" s="216"/>
      <c r="GSY87" s="75"/>
      <c r="GSZ87" s="75"/>
      <c r="GTA87" s="204"/>
      <c r="GTB87" s="205"/>
      <c r="GTC87" s="72"/>
      <c r="GTD87" s="70"/>
      <c r="GTE87" s="73"/>
      <c r="GTF87" s="74"/>
      <c r="GTG87" s="74"/>
      <c r="GTH87" s="62"/>
      <c r="GTI87" s="75"/>
      <c r="GTJ87" s="76"/>
      <c r="GTK87" s="216"/>
      <c r="GTL87" s="75"/>
      <c r="GTM87" s="75"/>
      <c r="GTN87" s="204"/>
      <c r="GTO87" s="205"/>
      <c r="GTP87" s="72"/>
      <c r="GTQ87" s="70"/>
      <c r="GTR87" s="73"/>
      <c r="GTS87" s="74"/>
      <c r="GTT87" s="74"/>
      <c r="GTU87" s="62"/>
      <c r="GTV87" s="75"/>
      <c r="GTW87" s="76"/>
      <c r="GTX87" s="216"/>
      <c r="GTY87" s="75"/>
      <c r="GTZ87" s="75"/>
      <c r="GUA87" s="204"/>
      <c r="GUB87" s="205"/>
      <c r="GUC87" s="72"/>
      <c r="GUD87" s="70"/>
      <c r="GUE87" s="73"/>
      <c r="GUF87" s="74"/>
      <c r="GUG87" s="74"/>
      <c r="GUH87" s="62"/>
      <c r="GUI87" s="75"/>
      <c r="GUJ87" s="76"/>
      <c r="GUK87" s="216"/>
      <c r="GUL87" s="75"/>
      <c r="GUM87" s="75"/>
      <c r="GUN87" s="204"/>
      <c r="GUO87" s="205"/>
      <c r="GUP87" s="72"/>
      <c r="GUQ87" s="70"/>
      <c r="GUR87" s="73"/>
      <c r="GUS87" s="74"/>
      <c r="GUT87" s="74"/>
      <c r="GUU87" s="62"/>
      <c r="GUV87" s="75"/>
      <c r="GUW87" s="76"/>
      <c r="GUX87" s="216"/>
      <c r="GUY87" s="75"/>
      <c r="GUZ87" s="75"/>
      <c r="GVA87" s="204"/>
      <c r="GVB87" s="205"/>
      <c r="GVC87" s="72"/>
      <c r="GVD87" s="70"/>
      <c r="GVE87" s="73"/>
      <c r="GVF87" s="74"/>
      <c r="GVG87" s="74"/>
      <c r="GVH87" s="62"/>
      <c r="GVI87" s="75"/>
      <c r="GVJ87" s="76"/>
      <c r="GVK87" s="216"/>
      <c r="GVL87" s="75"/>
      <c r="GVM87" s="75"/>
      <c r="GVN87" s="204"/>
      <c r="GVO87" s="205"/>
      <c r="GVP87" s="72"/>
      <c r="GVQ87" s="70"/>
      <c r="GVR87" s="73"/>
      <c r="GVS87" s="74"/>
      <c r="GVT87" s="74"/>
      <c r="GVU87" s="62"/>
      <c r="GVV87" s="75"/>
      <c r="GVW87" s="76"/>
      <c r="GVX87" s="216"/>
      <c r="GVY87" s="75"/>
      <c r="GVZ87" s="75"/>
      <c r="GWA87" s="204"/>
      <c r="GWB87" s="205"/>
      <c r="GWC87" s="72"/>
      <c r="GWD87" s="70"/>
      <c r="GWE87" s="73"/>
      <c r="GWF87" s="74"/>
      <c r="GWG87" s="74"/>
      <c r="GWH87" s="62"/>
      <c r="GWI87" s="75"/>
      <c r="GWJ87" s="76"/>
      <c r="GWK87" s="216"/>
      <c r="GWL87" s="75"/>
      <c r="GWM87" s="75"/>
      <c r="GWN87" s="204"/>
      <c r="GWO87" s="205"/>
      <c r="GWP87" s="72"/>
      <c r="GWQ87" s="70"/>
      <c r="GWR87" s="73"/>
      <c r="GWS87" s="74"/>
      <c r="GWT87" s="74"/>
      <c r="GWU87" s="62"/>
      <c r="GWV87" s="75"/>
      <c r="GWW87" s="76"/>
      <c r="GWX87" s="216"/>
      <c r="GWY87" s="75"/>
      <c r="GWZ87" s="75"/>
      <c r="GXA87" s="204"/>
      <c r="GXB87" s="205"/>
      <c r="GXC87" s="72"/>
      <c r="GXD87" s="70"/>
      <c r="GXE87" s="73"/>
      <c r="GXF87" s="74"/>
      <c r="GXG87" s="74"/>
      <c r="GXH87" s="62"/>
      <c r="GXI87" s="75"/>
      <c r="GXJ87" s="76"/>
      <c r="GXK87" s="216"/>
      <c r="GXL87" s="75"/>
      <c r="GXM87" s="75"/>
      <c r="GXN87" s="204"/>
      <c r="GXO87" s="205"/>
      <c r="GXP87" s="72"/>
      <c r="GXQ87" s="70"/>
      <c r="GXR87" s="73"/>
      <c r="GXS87" s="74"/>
      <c r="GXT87" s="74"/>
      <c r="GXU87" s="62"/>
      <c r="GXV87" s="75"/>
      <c r="GXW87" s="76"/>
      <c r="GXX87" s="216"/>
      <c r="GXY87" s="75"/>
      <c r="GXZ87" s="75"/>
      <c r="GYA87" s="204"/>
      <c r="GYB87" s="205"/>
      <c r="GYC87" s="72"/>
      <c r="GYD87" s="70"/>
      <c r="GYE87" s="73"/>
      <c r="GYF87" s="74"/>
      <c r="GYG87" s="74"/>
      <c r="GYH87" s="62"/>
      <c r="GYI87" s="75"/>
      <c r="GYJ87" s="76"/>
      <c r="GYK87" s="216"/>
      <c r="GYL87" s="75"/>
      <c r="GYM87" s="75"/>
      <c r="GYN87" s="204"/>
      <c r="GYO87" s="205"/>
      <c r="GYP87" s="72"/>
      <c r="GYQ87" s="70"/>
      <c r="GYR87" s="73"/>
      <c r="GYS87" s="74"/>
      <c r="GYT87" s="74"/>
      <c r="GYU87" s="62"/>
      <c r="GYV87" s="75"/>
      <c r="GYW87" s="76"/>
      <c r="GYX87" s="216"/>
      <c r="GYY87" s="75"/>
      <c r="GYZ87" s="75"/>
      <c r="GZA87" s="204"/>
      <c r="GZB87" s="205"/>
      <c r="GZC87" s="72"/>
      <c r="GZD87" s="70"/>
      <c r="GZE87" s="73"/>
      <c r="GZF87" s="74"/>
      <c r="GZG87" s="74"/>
      <c r="GZH87" s="62"/>
      <c r="GZI87" s="75"/>
      <c r="GZJ87" s="76"/>
      <c r="GZK87" s="216"/>
      <c r="GZL87" s="75"/>
      <c r="GZM87" s="75"/>
      <c r="GZN87" s="204"/>
      <c r="GZO87" s="205"/>
      <c r="GZP87" s="72"/>
      <c r="GZQ87" s="70"/>
      <c r="GZR87" s="73"/>
      <c r="GZS87" s="74"/>
      <c r="GZT87" s="74"/>
      <c r="GZU87" s="62"/>
      <c r="GZV87" s="75"/>
      <c r="GZW87" s="76"/>
      <c r="GZX87" s="216"/>
      <c r="GZY87" s="75"/>
      <c r="GZZ87" s="75"/>
      <c r="HAA87" s="204"/>
      <c r="HAB87" s="205"/>
      <c r="HAC87" s="72"/>
      <c r="HAD87" s="70"/>
      <c r="HAE87" s="73"/>
      <c r="HAF87" s="74"/>
      <c r="HAG87" s="74"/>
      <c r="HAH87" s="62"/>
      <c r="HAI87" s="75"/>
      <c r="HAJ87" s="76"/>
      <c r="HAK87" s="216"/>
      <c r="HAL87" s="75"/>
      <c r="HAM87" s="75"/>
      <c r="HAN87" s="204"/>
      <c r="HAO87" s="205"/>
      <c r="HAP87" s="72"/>
      <c r="HAQ87" s="70"/>
      <c r="HAR87" s="73"/>
      <c r="HAS87" s="74"/>
      <c r="HAT87" s="74"/>
      <c r="HAU87" s="62"/>
      <c r="HAV87" s="75"/>
      <c r="HAW87" s="76"/>
      <c r="HAX87" s="216"/>
      <c r="HAY87" s="75"/>
      <c r="HAZ87" s="75"/>
      <c r="HBA87" s="204"/>
      <c r="HBB87" s="205"/>
      <c r="HBC87" s="72"/>
      <c r="HBD87" s="70"/>
      <c r="HBE87" s="73"/>
      <c r="HBF87" s="74"/>
      <c r="HBG87" s="74"/>
      <c r="HBH87" s="62"/>
      <c r="HBI87" s="75"/>
      <c r="HBJ87" s="76"/>
      <c r="HBK87" s="216"/>
      <c r="HBL87" s="75"/>
      <c r="HBM87" s="75"/>
      <c r="HBN87" s="204"/>
      <c r="HBO87" s="205"/>
      <c r="HBP87" s="72"/>
      <c r="HBQ87" s="70"/>
      <c r="HBR87" s="73"/>
      <c r="HBS87" s="74"/>
      <c r="HBT87" s="74"/>
      <c r="HBU87" s="62"/>
      <c r="HBV87" s="75"/>
      <c r="HBW87" s="76"/>
      <c r="HBX87" s="216"/>
      <c r="HBY87" s="75"/>
      <c r="HBZ87" s="75"/>
      <c r="HCA87" s="204"/>
      <c r="HCB87" s="205"/>
      <c r="HCC87" s="72"/>
      <c r="HCD87" s="70"/>
      <c r="HCE87" s="73"/>
      <c r="HCF87" s="74"/>
      <c r="HCG87" s="74"/>
      <c r="HCH87" s="62"/>
      <c r="HCI87" s="75"/>
      <c r="HCJ87" s="76"/>
      <c r="HCK87" s="216"/>
      <c r="HCL87" s="75"/>
      <c r="HCM87" s="75"/>
      <c r="HCN87" s="204"/>
      <c r="HCO87" s="205"/>
      <c r="HCP87" s="72"/>
      <c r="HCQ87" s="70"/>
      <c r="HCR87" s="73"/>
      <c r="HCS87" s="74"/>
      <c r="HCT87" s="74"/>
      <c r="HCU87" s="62"/>
      <c r="HCV87" s="75"/>
      <c r="HCW87" s="76"/>
      <c r="HCX87" s="216"/>
      <c r="HCY87" s="75"/>
      <c r="HCZ87" s="75"/>
      <c r="HDA87" s="204"/>
      <c r="HDB87" s="205"/>
      <c r="HDC87" s="72"/>
      <c r="HDD87" s="70"/>
      <c r="HDE87" s="73"/>
      <c r="HDF87" s="74"/>
      <c r="HDG87" s="74"/>
      <c r="HDH87" s="62"/>
      <c r="HDI87" s="75"/>
      <c r="HDJ87" s="76"/>
      <c r="HDK87" s="216"/>
      <c r="HDL87" s="75"/>
      <c r="HDM87" s="75"/>
      <c r="HDN87" s="204"/>
      <c r="HDO87" s="205"/>
      <c r="HDP87" s="72"/>
      <c r="HDQ87" s="70"/>
      <c r="HDR87" s="73"/>
      <c r="HDS87" s="74"/>
      <c r="HDT87" s="74"/>
      <c r="HDU87" s="62"/>
      <c r="HDV87" s="75"/>
      <c r="HDW87" s="76"/>
      <c r="HDX87" s="216"/>
      <c r="HDY87" s="75"/>
      <c r="HDZ87" s="75"/>
      <c r="HEA87" s="204"/>
      <c r="HEB87" s="205"/>
      <c r="HEC87" s="72"/>
      <c r="HED87" s="70"/>
      <c r="HEE87" s="73"/>
      <c r="HEF87" s="74"/>
      <c r="HEG87" s="74"/>
      <c r="HEH87" s="62"/>
      <c r="HEI87" s="75"/>
      <c r="HEJ87" s="76"/>
      <c r="HEK87" s="216"/>
      <c r="HEL87" s="75"/>
      <c r="HEM87" s="75"/>
      <c r="HEN87" s="204"/>
      <c r="HEO87" s="205"/>
      <c r="HEP87" s="72"/>
      <c r="HEQ87" s="70"/>
      <c r="HER87" s="73"/>
      <c r="HES87" s="74"/>
      <c r="HET87" s="74"/>
      <c r="HEU87" s="62"/>
      <c r="HEV87" s="75"/>
      <c r="HEW87" s="76"/>
      <c r="HEX87" s="216"/>
      <c r="HEY87" s="75"/>
      <c r="HEZ87" s="75"/>
      <c r="HFA87" s="204"/>
      <c r="HFB87" s="205"/>
      <c r="HFC87" s="72"/>
      <c r="HFD87" s="70"/>
      <c r="HFE87" s="73"/>
      <c r="HFF87" s="74"/>
      <c r="HFG87" s="74"/>
      <c r="HFH87" s="62"/>
      <c r="HFI87" s="75"/>
      <c r="HFJ87" s="76"/>
      <c r="HFK87" s="216"/>
      <c r="HFL87" s="75"/>
      <c r="HFM87" s="75"/>
      <c r="HFN87" s="204"/>
      <c r="HFO87" s="205"/>
      <c r="HFP87" s="72"/>
      <c r="HFQ87" s="70"/>
      <c r="HFR87" s="73"/>
      <c r="HFS87" s="74"/>
      <c r="HFT87" s="74"/>
      <c r="HFU87" s="62"/>
      <c r="HFV87" s="75"/>
      <c r="HFW87" s="76"/>
      <c r="HFX87" s="216"/>
      <c r="HFY87" s="75"/>
      <c r="HFZ87" s="75"/>
      <c r="HGA87" s="204"/>
      <c r="HGB87" s="205"/>
      <c r="HGC87" s="72"/>
      <c r="HGD87" s="70"/>
      <c r="HGE87" s="73"/>
      <c r="HGF87" s="74"/>
      <c r="HGG87" s="74"/>
      <c r="HGH87" s="62"/>
      <c r="HGI87" s="75"/>
      <c r="HGJ87" s="76"/>
      <c r="HGK87" s="216"/>
      <c r="HGL87" s="75"/>
      <c r="HGM87" s="75"/>
      <c r="HGN87" s="204"/>
      <c r="HGO87" s="205"/>
      <c r="HGP87" s="72"/>
      <c r="HGQ87" s="70"/>
      <c r="HGR87" s="73"/>
      <c r="HGS87" s="74"/>
      <c r="HGT87" s="74"/>
      <c r="HGU87" s="62"/>
      <c r="HGV87" s="75"/>
      <c r="HGW87" s="76"/>
      <c r="HGX87" s="216"/>
      <c r="HGY87" s="75"/>
      <c r="HGZ87" s="75"/>
      <c r="HHA87" s="204"/>
      <c r="HHB87" s="205"/>
      <c r="HHC87" s="72"/>
      <c r="HHD87" s="70"/>
      <c r="HHE87" s="73"/>
      <c r="HHF87" s="74"/>
      <c r="HHG87" s="74"/>
      <c r="HHH87" s="62"/>
      <c r="HHI87" s="75"/>
      <c r="HHJ87" s="76"/>
      <c r="HHK87" s="216"/>
      <c r="HHL87" s="75"/>
      <c r="HHM87" s="75"/>
      <c r="HHN87" s="204"/>
      <c r="HHO87" s="205"/>
      <c r="HHP87" s="72"/>
      <c r="HHQ87" s="70"/>
      <c r="HHR87" s="73"/>
      <c r="HHS87" s="74"/>
      <c r="HHT87" s="74"/>
      <c r="HHU87" s="62"/>
      <c r="HHV87" s="75"/>
      <c r="HHW87" s="76"/>
      <c r="HHX87" s="216"/>
      <c r="HHY87" s="75"/>
      <c r="HHZ87" s="75"/>
      <c r="HIA87" s="204"/>
      <c r="HIB87" s="205"/>
      <c r="HIC87" s="72"/>
      <c r="HID87" s="70"/>
      <c r="HIE87" s="73"/>
      <c r="HIF87" s="74"/>
      <c r="HIG87" s="74"/>
      <c r="HIH87" s="62"/>
      <c r="HII87" s="75"/>
      <c r="HIJ87" s="76"/>
      <c r="HIK87" s="216"/>
      <c r="HIL87" s="75"/>
      <c r="HIM87" s="75"/>
      <c r="HIN87" s="204"/>
      <c r="HIO87" s="205"/>
      <c r="HIP87" s="72"/>
      <c r="HIQ87" s="70"/>
      <c r="HIR87" s="73"/>
      <c r="HIS87" s="74"/>
      <c r="HIT87" s="74"/>
      <c r="HIU87" s="62"/>
      <c r="HIV87" s="75"/>
      <c r="HIW87" s="76"/>
      <c r="HIX87" s="216"/>
      <c r="HIY87" s="75"/>
      <c r="HIZ87" s="75"/>
      <c r="HJA87" s="204"/>
      <c r="HJB87" s="205"/>
      <c r="HJC87" s="72"/>
      <c r="HJD87" s="70"/>
      <c r="HJE87" s="73"/>
      <c r="HJF87" s="74"/>
      <c r="HJG87" s="74"/>
      <c r="HJH87" s="62"/>
      <c r="HJI87" s="75"/>
      <c r="HJJ87" s="76"/>
      <c r="HJK87" s="216"/>
      <c r="HJL87" s="75"/>
      <c r="HJM87" s="75"/>
      <c r="HJN87" s="204"/>
      <c r="HJO87" s="205"/>
      <c r="HJP87" s="72"/>
      <c r="HJQ87" s="70"/>
      <c r="HJR87" s="73"/>
      <c r="HJS87" s="74"/>
      <c r="HJT87" s="74"/>
      <c r="HJU87" s="62"/>
      <c r="HJV87" s="75"/>
      <c r="HJW87" s="76"/>
      <c r="HJX87" s="216"/>
      <c r="HJY87" s="75"/>
      <c r="HJZ87" s="75"/>
      <c r="HKA87" s="204"/>
      <c r="HKB87" s="205"/>
      <c r="HKC87" s="72"/>
      <c r="HKD87" s="70"/>
      <c r="HKE87" s="73"/>
      <c r="HKF87" s="74"/>
      <c r="HKG87" s="74"/>
      <c r="HKH87" s="62"/>
      <c r="HKI87" s="75"/>
      <c r="HKJ87" s="76"/>
      <c r="HKK87" s="216"/>
      <c r="HKL87" s="75"/>
      <c r="HKM87" s="75"/>
      <c r="HKN87" s="204"/>
      <c r="HKO87" s="205"/>
      <c r="HKP87" s="72"/>
      <c r="HKQ87" s="70"/>
      <c r="HKR87" s="73"/>
      <c r="HKS87" s="74"/>
      <c r="HKT87" s="74"/>
      <c r="HKU87" s="62"/>
      <c r="HKV87" s="75"/>
      <c r="HKW87" s="76"/>
      <c r="HKX87" s="216"/>
      <c r="HKY87" s="75"/>
      <c r="HKZ87" s="75"/>
      <c r="HLA87" s="204"/>
      <c r="HLB87" s="205"/>
      <c r="HLC87" s="72"/>
      <c r="HLD87" s="70"/>
      <c r="HLE87" s="73"/>
      <c r="HLF87" s="74"/>
      <c r="HLG87" s="74"/>
      <c r="HLH87" s="62"/>
      <c r="HLI87" s="75"/>
      <c r="HLJ87" s="76"/>
      <c r="HLK87" s="216"/>
      <c r="HLL87" s="75"/>
      <c r="HLM87" s="75"/>
      <c r="HLN87" s="204"/>
      <c r="HLO87" s="205"/>
      <c r="HLP87" s="72"/>
      <c r="HLQ87" s="70"/>
      <c r="HLR87" s="73"/>
      <c r="HLS87" s="74"/>
      <c r="HLT87" s="74"/>
      <c r="HLU87" s="62"/>
      <c r="HLV87" s="75"/>
      <c r="HLW87" s="76"/>
      <c r="HLX87" s="216"/>
      <c r="HLY87" s="75"/>
      <c r="HLZ87" s="75"/>
      <c r="HMA87" s="204"/>
      <c r="HMB87" s="205"/>
      <c r="HMC87" s="72"/>
      <c r="HMD87" s="70"/>
      <c r="HME87" s="73"/>
      <c r="HMF87" s="74"/>
      <c r="HMG87" s="74"/>
      <c r="HMH87" s="62"/>
      <c r="HMI87" s="75"/>
      <c r="HMJ87" s="76"/>
      <c r="HMK87" s="216"/>
      <c r="HML87" s="75"/>
      <c r="HMM87" s="75"/>
      <c r="HMN87" s="204"/>
      <c r="HMO87" s="205"/>
      <c r="HMP87" s="72"/>
      <c r="HMQ87" s="70"/>
      <c r="HMR87" s="73"/>
      <c r="HMS87" s="74"/>
      <c r="HMT87" s="74"/>
      <c r="HMU87" s="62"/>
      <c r="HMV87" s="75"/>
      <c r="HMW87" s="76"/>
      <c r="HMX87" s="216"/>
      <c r="HMY87" s="75"/>
      <c r="HMZ87" s="75"/>
      <c r="HNA87" s="204"/>
      <c r="HNB87" s="205"/>
      <c r="HNC87" s="72"/>
      <c r="HND87" s="70"/>
      <c r="HNE87" s="73"/>
      <c r="HNF87" s="74"/>
      <c r="HNG87" s="74"/>
      <c r="HNH87" s="62"/>
      <c r="HNI87" s="75"/>
      <c r="HNJ87" s="76"/>
      <c r="HNK87" s="216"/>
      <c r="HNL87" s="75"/>
      <c r="HNM87" s="75"/>
      <c r="HNN87" s="204"/>
      <c r="HNO87" s="205"/>
      <c r="HNP87" s="72"/>
      <c r="HNQ87" s="70"/>
      <c r="HNR87" s="73"/>
      <c r="HNS87" s="74"/>
      <c r="HNT87" s="74"/>
      <c r="HNU87" s="62"/>
      <c r="HNV87" s="75"/>
      <c r="HNW87" s="76"/>
      <c r="HNX87" s="216"/>
      <c r="HNY87" s="75"/>
      <c r="HNZ87" s="75"/>
      <c r="HOA87" s="204"/>
      <c r="HOB87" s="205"/>
      <c r="HOC87" s="72"/>
      <c r="HOD87" s="70"/>
      <c r="HOE87" s="73"/>
      <c r="HOF87" s="74"/>
      <c r="HOG87" s="74"/>
      <c r="HOH87" s="62"/>
      <c r="HOI87" s="75"/>
      <c r="HOJ87" s="76"/>
      <c r="HOK87" s="216"/>
      <c r="HOL87" s="75"/>
      <c r="HOM87" s="75"/>
      <c r="HON87" s="204"/>
      <c r="HOO87" s="205"/>
      <c r="HOP87" s="72"/>
      <c r="HOQ87" s="70"/>
      <c r="HOR87" s="73"/>
      <c r="HOS87" s="74"/>
      <c r="HOT87" s="74"/>
      <c r="HOU87" s="62"/>
      <c r="HOV87" s="75"/>
      <c r="HOW87" s="76"/>
      <c r="HOX87" s="216"/>
      <c r="HOY87" s="75"/>
      <c r="HOZ87" s="75"/>
      <c r="HPA87" s="204"/>
      <c r="HPB87" s="205"/>
      <c r="HPC87" s="72"/>
      <c r="HPD87" s="70"/>
      <c r="HPE87" s="73"/>
      <c r="HPF87" s="74"/>
      <c r="HPG87" s="74"/>
      <c r="HPH87" s="62"/>
      <c r="HPI87" s="75"/>
      <c r="HPJ87" s="76"/>
      <c r="HPK87" s="216"/>
      <c r="HPL87" s="75"/>
      <c r="HPM87" s="75"/>
      <c r="HPN87" s="204"/>
      <c r="HPO87" s="205"/>
      <c r="HPP87" s="72"/>
      <c r="HPQ87" s="70"/>
      <c r="HPR87" s="73"/>
      <c r="HPS87" s="74"/>
      <c r="HPT87" s="74"/>
      <c r="HPU87" s="62"/>
      <c r="HPV87" s="75"/>
      <c r="HPW87" s="76"/>
      <c r="HPX87" s="216"/>
      <c r="HPY87" s="75"/>
      <c r="HPZ87" s="75"/>
      <c r="HQA87" s="204"/>
      <c r="HQB87" s="205"/>
      <c r="HQC87" s="72"/>
      <c r="HQD87" s="70"/>
      <c r="HQE87" s="73"/>
      <c r="HQF87" s="74"/>
      <c r="HQG87" s="74"/>
      <c r="HQH87" s="62"/>
      <c r="HQI87" s="75"/>
      <c r="HQJ87" s="76"/>
      <c r="HQK87" s="216"/>
      <c r="HQL87" s="75"/>
      <c r="HQM87" s="75"/>
      <c r="HQN87" s="204"/>
      <c r="HQO87" s="205"/>
      <c r="HQP87" s="72"/>
      <c r="HQQ87" s="70"/>
      <c r="HQR87" s="73"/>
      <c r="HQS87" s="74"/>
      <c r="HQT87" s="74"/>
      <c r="HQU87" s="62"/>
      <c r="HQV87" s="75"/>
      <c r="HQW87" s="76"/>
      <c r="HQX87" s="216"/>
      <c r="HQY87" s="75"/>
      <c r="HQZ87" s="75"/>
      <c r="HRA87" s="204"/>
      <c r="HRB87" s="205"/>
      <c r="HRC87" s="72"/>
      <c r="HRD87" s="70"/>
      <c r="HRE87" s="73"/>
      <c r="HRF87" s="74"/>
      <c r="HRG87" s="74"/>
      <c r="HRH87" s="62"/>
      <c r="HRI87" s="75"/>
      <c r="HRJ87" s="76"/>
      <c r="HRK87" s="216"/>
      <c r="HRL87" s="75"/>
      <c r="HRM87" s="75"/>
      <c r="HRN87" s="204"/>
      <c r="HRO87" s="205"/>
      <c r="HRP87" s="72"/>
      <c r="HRQ87" s="70"/>
      <c r="HRR87" s="73"/>
      <c r="HRS87" s="74"/>
      <c r="HRT87" s="74"/>
      <c r="HRU87" s="62"/>
      <c r="HRV87" s="75"/>
      <c r="HRW87" s="76"/>
      <c r="HRX87" s="216"/>
      <c r="HRY87" s="75"/>
      <c r="HRZ87" s="75"/>
      <c r="HSA87" s="204"/>
      <c r="HSB87" s="205"/>
      <c r="HSC87" s="72"/>
      <c r="HSD87" s="70"/>
      <c r="HSE87" s="73"/>
      <c r="HSF87" s="74"/>
      <c r="HSG87" s="74"/>
      <c r="HSH87" s="62"/>
      <c r="HSI87" s="75"/>
      <c r="HSJ87" s="76"/>
      <c r="HSK87" s="216"/>
      <c r="HSL87" s="75"/>
      <c r="HSM87" s="75"/>
      <c r="HSN87" s="204"/>
      <c r="HSO87" s="205"/>
      <c r="HSP87" s="72"/>
      <c r="HSQ87" s="70"/>
      <c r="HSR87" s="73"/>
      <c r="HSS87" s="74"/>
      <c r="HST87" s="74"/>
      <c r="HSU87" s="62"/>
      <c r="HSV87" s="75"/>
      <c r="HSW87" s="76"/>
      <c r="HSX87" s="216"/>
      <c r="HSY87" s="75"/>
      <c r="HSZ87" s="75"/>
      <c r="HTA87" s="204"/>
      <c r="HTB87" s="205"/>
      <c r="HTC87" s="72"/>
      <c r="HTD87" s="70"/>
      <c r="HTE87" s="73"/>
      <c r="HTF87" s="74"/>
      <c r="HTG87" s="74"/>
      <c r="HTH87" s="62"/>
      <c r="HTI87" s="75"/>
      <c r="HTJ87" s="76"/>
      <c r="HTK87" s="216"/>
      <c r="HTL87" s="75"/>
      <c r="HTM87" s="75"/>
      <c r="HTN87" s="204"/>
      <c r="HTO87" s="205"/>
      <c r="HTP87" s="72"/>
      <c r="HTQ87" s="70"/>
      <c r="HTR87" s="73"/>
      <c r="HTS87" s="74"/>
      <c r="HTT87" s="74"/>
      <c r="HTU87" s="62"/>
      <c r="HTV87" s="75"/>
      <c r="HTW87" s="76"/>
      <c r="HTX87" s="216"/>
      <c r="HTY87" s="75"/>
      <c r="HTZ87" s="75"/>
      <c r="HUA87" s="204"/>
      <c r="HUB87" s="205"/>
      <c r="HUC87" s="72"/>
      <c r="HUD87" s="70"/>
      <c r="HUE87" s="73"/>
      <c r="HUF87" s="74"/>
      <c r="HUG87" s="74"/>
      <c r="HUH87" s="62"/>
      <c r="HUI87" s="75"/>
      <c r="HUJ87" s="76"/>
      <c r="HUK87" s="216"/>
      <c r="HUL87" s="75"/>
      <c r="HUM87" s="75"/>
      <c r="HUN87" s="204"/>
      <c r="HUO87" s="205"/>
      <c r="HUP87" s="72"/>
      <c r="HUQ87" s="70"/>
      <c r="HUR87" s="73"/>
      <c r="HUS87" s="74"/>
      <c r="HUT87" s="74"/>
      <c r="HUU87" s="62"/>
      <c r="HUV87" s="75"/>
      <c r="HUW87" s="76"/>
      <c r="HUX87" s="216"/>
      <c r="HUY87" s="75"/>
      <c r="HUZ87" s="75"/>
      <c r="HVA87" s="204"/>
      <c r="HVB87" s="205"/>
      <c r="HVC87" s="72"/>
      <c r="HVD87" s="70"/>
      <c r="HVE87" s="73"/>
      <c r="HVF87" s="74"/>
      <c r="HVG87" s="74"/>
      <c r="HVH87" s="62"/>
      <c r="HVI87" s="75"/>
      <c r="HVJ87" s="76"/>
      <c r="HVK87" s="216"/>
      <c r="HVL87" s="75"/>
      <c r="HVM87" s="75"/>
      <c r="HVN87" s="204"/>
      <c r="HVO87" s="205"/>
      <c r="HVP87" s="72"/>
      <c r="HVQ87" s="70"/>
      <c r="HVR87" s="73"/>
      <c r="HVS87" s="74"/>
      <c r="HVT87" s="74"/>
      <c r="HVU87" s="62"/>
      <c r="HVV87" s="75"/>
      <c r="HVW87" s="76"/>
      <c r="HVX87" s="216"/>
      <c r="HVY87" s="75"/>
      <c r="HVZ87" s="75"/>
      <c r="HWA87" s="204"/>
      <c r="HWB87" s="205"/>
      <c r="HWC87" s="72"/>
      <c r="HWD87" s="70"/>
      <c r="HWE87" s="73"/>
      <c r="HWF87" s="74"/>
      <c r="HWG87" s="74"/>
      <c r="HWH87" s="62"/>
      <c r="HWI87" s="75"/>
      <c r="HWJ87" s="76"/>
      <c r="HWK87" s="216"/>
      <c r="HWL87" s="75"/>
      <c r="HWM87" s="75"/>
      <c r="HWN87" s="204"/>
      <c r="HWO87" s="205"/>
      <c r="HWP87" s="72"/>
      <c r="HWQ87" s="70"/>
      <c r="HWR87" s="73"/>
      <c r="HWS87" s="74"/>
      <c r="HWT87" s="74"/>
      <c r="HWU87" s="62"/>
      <c r="HWV87" s="75"/>
      <c r="HWW87" s="76"/>
      <c r="HWX87" s="216"/>
      <c r="HWY87" s="75"/>
      <c r="HWZ87" s="75"/>
      <c r="HXA87" s="204"/>
      <c r="HXB87" s="205"/>
      <c r="HXC87" s="72"/>
      <c r="HXD87" s="70"/>
      <c r="HXE87" s="73"/>
      <c r="HXF87" s="74"/>
      <c r="HXG87" s="74"/>
      <c r="HXH87" s="62"/>
      <c r="HXI87" s="75"/>
      <c r="HXJ87" s="76"/>
      <c r="HXK87" s="216"/>
      <c r="HXL87" s="75"/>
      <c r="HXM87" s="75"/>
      <c r="HXN87" s="204"/>
      <c r="HXO87" s="205"/>
      <c r="HXP87" s="72"/>
      <c r="HXQ87" s="70"/>
      <c r="HXR87" s="73"/>
      <c r="HXS87" s="74"/>
      <c r="HXT87" s="74"/>
      <c r="HXU87" s="62"/>
      <c r="HXV87" s="75"/>
      <c r="HXW87" s="76"/>
      <c r="HXX87" s="216"/>
      <c r="HXY87" s="75"/>
      <c r="HXZ87" s="75"/>
      <c r="HYA87" s="204"/>
      <c r="HYB87" s="205"/>
      <c r="HYC87" s="72"/>
      <c r="HYD87" s="70"/>
      <c r="HYE87" s="73"/>
      <c r="HYF87" s="74"/>
      <c r="HYG87" s="74"/>
      <c r="HYH87" s="62"/>
      <c r="HYI87" s="75"/>
      <c r="HYJ87" s="76"/>
      <c r="HYK87" s="216"/>
      <c r="HYL87" s="75"/>
      <c r="HYM87" s="75"/>
      <c r="HYN87" s="204"/>
      <c r="HYO87" s="205"/>
      <c r="HYP87" s="72"/>
      <c r="HYQ87" s="70"/>
      <c r="HYR87" s="73"/>
      <c r="HYS87" s="74"/>
      <c r="HYT87" s="74"/>
      <c r="HYU87" s="62"/>
      <c r="HYV87" s="75"/>
      <c r="HYW87" s="76"/>
      <c r="HYX87" s="216"/>
      <c r="HYY87" s="75"/>
      <c r="HYZ87" s="75"/>
      <c r="HZA87" s="204"/>
      <c r="HZB87" s="205"/>
      <c r="HZC87" s="72"/>
      <c r="HZD87" s="70"/>
      <c r="HZE87" s="73"/>
      <c r="HZF87" s="74"/>
      <c r="HZG87" s="74"/>
      <c r="HZH87" s="62"/>
      <c r="HZI87" s="75"/>
      <c r="HZJ87" s="76"/>
      <c r="HZK87" s="216"/>
      <c r="HZL87" s="75"/>
      <c r="HZM87" s="75"/>
      <c r="HZN87" s="204"/>
      <c r="HZO87" s="205"/>
      <c r="HZP87" s="72"/>
      <c r="HZQ87" s="70"/>
      <c r="HZR87" s="73"/>
      <c r="HZS87" s="74"/>
      <c r="HZT87" s="74"/>
      <c r="HZU87" s="62"/>
      <c r="HZV87" s="75"/>
      <c r="HZW87" s="76"/>
      <c r="HZX87" s="216"/>
      <c r="HZY87" s="75"/>
      <c r="HZZ87" s="75"/>
      <c r="IAA87" s="204"/>
      <c r="IAB87" s="205"/>
      <c r="IAC87" s="72"/>
      <c r="IAD87" s="70"/>
      <c r="IAE87" s="73"/>
      <c r="IAF87" s="74"/>
      <c r="IAG87" s="74"/>
      <c r="IAH87" s="62"/>
      <c r="IAI87" s="75"/>
      <c r="IAJ87" s="76"/>
      <c r="IAK87" s="216"/>
      <c r="IAL87" s="75"/>
      <c r="IAM87" s="75"/>
      <c r="IAN87" s="204"/>
      <c r="IAO87" s="205"/>
      <c r="IAP87" s="72"/>
      <c r="IAQ87" s="70"/>
      <c r="IAR87" s="73"/>
      <c r="IAS87" s="74"/>
      <c r="IAT87" s="74"/>
      <c r="IAU87" s="62"/>
      <c r="IAV87" s="75"/>
      <c r="IAW87" s="76"/>
      <c r="IAX87" s="216"/>
      <c r="IAY87" s="75"/>
      <c r="IAZ87" s="75"/>
      <c r="IBA87" s="204"/>
      <c r="IBB87" s="205"/>
      <c r="IBC87" s="72"/>
      <c r="IBD87" s="70"/>
      <c r="IBE87" s="73"/>
      <c r="IBF87" s="74"/>
      <c r="IBG87" s="74"/>
      <c r="IBH87" s="62"/>
      <c r="IBI87" s="75"/>
      <c r="IBJ87" s="76"/>
      <c r="IBK87" s="216"/>
      <c r="IBL87" s="75"/>
      <c r="IBM87" s="75"/>
      <c r="IBN87" s="204"/>
      <c r="IBO87" s="205"/>
      <c r="IBP87" s="72"/>
      <c r="IBQ87" s="70"/>
      <c r="IBR87" s="73"/>
      <c r="IBS87" s="74"/>
      <c r="IBT87" s="74"/>
      <c r="IBU87" s="62"/>
      <c r="IBV87" s="75"/>
      <c r="IBW87" s="76"/>
      <c r="IBX87" s="216"/>
      <c r="IBY87" s="75"/>
      <c r="IBZ87" s="75"/>
      <c r="ICA87" s="204"/>
      <c r="ICB87" s="205"/>
      <c r="ICC87" s="72"/>
      <c r="ICD87" s="70"/>
      <c r="ICE87" s="73"/>
      <c r="ICF87" s="74"/>
      <c r="ICG87" s="74"/>
      <c r="ICH87" s="62"/>
      <c r="ICI87" s="75"/>
      <c r="ICJ87" s="76"/>
      <c r="ICK87" s="216"/>
      <c r="ICL87" s="75"/>
      <c r="ICM87" s="75"/>
      <c r="ICN87" s="204"/>
      <c r="ICO87" s="205"/>
      <c r="ICP87" s="72"/>
      <c r="ICQ87" s="70"/>
      <c r="ICR87" s="73"/>
      <c r="ICS87" s="74"/>
      <c r="ICT87" s="74"/>
      <c r="ICU87" s="62"/>
      <c r="ICV87" s="75"/>
      <c r="ICW87" s="76"/>
      <c r="ICX87" s="216"/>
      <c r="ICY87" s="75"/>
      <c r="ICZ87" s="75"/>
      <c r="IDA87" s="204"/>
      <c r="IDB87" s="205"/>
      <c r="IDC87" s="72"/>
      <c r="IDD87" s="70"/>
      <c r="IDE87" s="73"/>
      <c r="IDF87" s="74"/>
      <c r="IDG87" s="74"/>
      <c r="IDH87" s="62"/>
      <c r="IDI87" s="75"/>
      <c r="IDJ87" s="76"/>
      <c r="IDK87" s="216"/>
      <c r="IDL87" s="75"/>
      <c r="IDM87" s="75"/>
      <c r="IDN87" s="204"/>
      <c r="IDO87" s="205"/>
      <c r="IDP87" s="72"/>
      <c r="IDQ87" s="70"/>
      <c r="IDR87" s="73"/>
      <c r="IDS87" s="74"/>
      <c r="IDT87" s="74"/>
      <c r="IDU87" s="62"/>
      <c r="IDV87" s="75"/>
      <c r="IDW87" s="76"/>
      <c r="IDX87" s="216"/>
      <c r="IDY87" s="75"/>
      <c r="IDZ87" s="75"/>
      <c r="IEA87" s="204"/>
      <c r="IEB87" s="205"/>
      <c r="IEC87" s="72"/>
      <c r="IED87" s="70"/>
      <c r="IEE87" s="73"/>
      <c r="IEF87" s="74"/>
      <c r="IEG87" s="74"/>
      <c r="IEH87" s="62"/>
      <c r="IEI87" s="75"/>
      <c r="IEJ87" s="76"/>
      <c r="IEK87" s="216"/>
      <c r="IEL87" s="75"/>
      <c r="IEM87" s="75"/>
      <c r="IEN87" s="204"/>
      <c r="IEO87" s="205"/>
      <c r="IEP87" s="72"/>
      <c r="IEQ87" s="70"/>
      <c r="IER87" s="73"/>
      <c r="IES87" s="74"/>
      <c r="IET87" s="74"/>
      <c r="IEU87" s="62"/>
      <c r="IEV87" s="75"/>
      <c r="IEW87" s="76"/>
      <c r="IEX87" s="216"/>
      <c r="IEY87" s="75"/>
      <c r="IEZ87" s="75"/>
      <c r="IFA87" s="204"/>
      <c r="IFB87" s="205"/>
      <c r="IFC87" s="72"/>
      <c r="IFD87" s="70"/>
      <c r="IFE87" s="73"/>
      <c r="IFF87" s="74"/>
      <c r="IFG87" s="74"/>
      <c r="IFH87" s="62"/>
      <c r="IFI87" s="75"/>
      <c r="IFJ87" s="76"/>
      <c r="IFK87" s="216"/>
      <c r="IFL87" s="75"/>
      <c r="IFM87" s="75"/>
      <c r="IFN87" s="204"/>
      <c r="IFO87" s="205"/>
      <c r="IFP87" s="72"/>
      <c r="IFQ87" s="70"/>
      <c r="IFR87" s="73"/>
      <c r="IFS87" s="74"/>
      <c r="IFT87" s="74"/>
      <c r="IFU87" s="62"/>
      <c r="IFV87" s="75"/>
      <c r="IFW87" s="76"/>
      <c r="IFX87" s="216"/>
      <c r="IFY87" s="75"/>
      <c r="IFZ87" s="75"/>
      <c r="IGA87" s="204"/>
      <c r="IGB87" s="205"/>
      <c r="IGC87" s="72"/>
      <c r="IGD87" s="70"/>
      <c r="IGE87" s="73"/>
      <c r="IGF87" s="74"/>
      <c r="IGG87" s="74"/>
      <c r="IGH87" s="62"/>
      <c r="IGI87" s="75"/>
      <c r="IGJ87" s="76"/>
      <c r="IGK87" s="216"/>
      <c r="IGL87" s="75"/>
      <c r="IGM87" s="75"/>
      <c r="IGN87" s="204"/>
      <c r="IGO87" s="205"/>
      <c r="IGP87" s="72"/>
      <c r="IGQ87" s="70"/>
      <c r="IGR87" s="73"/>
      <c r="IGS87" s="74"/>
      <c r="IGT87" s="74"/>
      <c r="IGU87" s="62"/>
      <c r="IGV87" s="75"/>
      <c r="IGW87" s="76"/>
      <c r="IGX87" s="216"/>
      <c r="IGY87" s="75"/>
      <c r="IGZ87" s="75"/>
      <c r="IHA87" s="204"/>
      <c r="IHB87" s="205"/>
      <c r="IHC87" s="72"/>
      <c r="IHD87" s="70"/>
      <c r="IHE87" s="73"/>
      <c r="IHF87" s="74"/>
      <c r="IHG87" s="74"/>
      <c r="IHH87" s="62"/>
      <c r="IHI87" s="75"/>
      <c r="IHJ87" s="76"/>
      <c r="IHK87" s="216"/>
      <c r="IHL87" s="75"/>
      <c r="IHM87" s="75"/>
      <c r="IHN87" s="204"/>
      <c r="IHO87" s="205"/>
      <c r="IHP87" s="72"/>
      <c r="IHQ87" s="70"/>
      <c r="IHR87" s="73"/>
      <c r="IHS87" s="74"/>
      <c r="IHT87" s="74"/>
      <c r="IHU87" s="62"/>
      <c r="IHV87" s="75"/>
      <c r="IHW87" s="76"/>
      <c r="IHX87" s="216"/>
      <c r="IHY87" s="75"/>
      <c r="IHZ87" s="75"/>
      <c r="IIA87" s="204"/>
      <c r="IIB87" s="205"/>
      <c r="IIC87" s="72"/>
      <c r="IID87" s="70"/>
      <c r="IIE87" s="73"/>
      <c r="IIF87" s="74"/>
      <c r="IIG87" s="74"/>
      <c r="IIH87" s="62"/>
      <c r="III87" s="75"/>
      <c r="IIJ87" s="76"/>
      <c r="IIK87" s="216"/>
      <c r="IIL87" s="75"/>
      <c r="IIM87" s="75"/>
      <c r="IIN87" s="204"/>
      <c r="IIO87" s="205"/>
      <c r="IIP87" s="72"/>
      <c r="IIQ87" s="70"/>
      <c r="IIR87" s="73"/>
      <c r="IIS87" s="74"/>
      <c r="IIT87" s="74"/>
      <c r="IIU87" s="62"/>
      <c r="IIV87" s="75"/>
      <c r="IIW87" s="76"/>
      <c r="IIX87" s="216"/>
      <c r="IIY87" s="75"/>
      <c r="IIZ87" s="75"/>
      <c r="IJA87" s="204"/>
      <c r="IJB87" s="205"/>
      <c r="IJC87" s="72"/>
      <c r="IJD87" s="70"/>
      <c r="IJE87" s="73"/>
      <c r="IJF87" s="74"/>
      <c r="IJG87" s="74"/>
      <c r="IJH87" s="62"/>
      <c r="IJI87" s="75"/>
      <c r="IJJ87" s="76"/>
      <c r="IJK87" s="216"/>
      <c r="IJL87" s="75"/>
      <c r="IJM87" s="75"/>
      <c r="IJN87" s="204"/>
      <c r="IJO87" s="205"/>
      <c r="IJP87" s="72"/>
      <c r="IJQ87" s="70"/>
      <c r="IJR87" s="73"/>
      <c r="IJS87" s="74"/>
      <c r="IJT87" s="74"/>
      <c r="IJU87" s="62"/>
      <c r="IJV87" s="75"/>
      <c r="IJW87" s="76"/>
      <c r="IJX87" s="216"/>
      <c r="IJY87" s="75"/>
      <c r="IJZ87" s="75"/>
      <c r="IKA87" s="204"/>
      <c r="IKB87" s="205"/>
      <c r="IKC87" s="72"/>
      <c r="IKD87" s="70"/>
      <c r="IKE87" s="73"/>
      <c r="IKF87" s="74"/>
      <c r="IKG87" s="74"/>
      <c r="IKH87" s="62"/>
      <c r="IKI87" s="75"/>
      <c r="IKJ87" s="76"/>
      <c r="IKK87" s="216"/>
      <c r="IKL87" s="75"/>
      <c r="IKM87" s="75"/>
      <c r="IKN87" s="204"/>
      <c r="IKO87" s="205"/>
      <c r="IKP87" s="72"/>
      <c r="IKQ87" s="70"/>
      <c r="IKR87" s="73"/>
      <c r="IKS87" s="74"/>
      <c r="IKT87" s="74"/>
      <c r="IKU87" s="62"/>
      <c r="IKV87" s="75"/>
      <c r="IKW87" s="76"/>
      <c r="IKX87" s="216"/>
      <c r="IKY87" s="75"/>
      <c r="IKZ87" s="75"/>
      <c r="ILA87" s="204"/>
      <c r="ILB87" s="205"/>
      <c r="ILC87" s="72"/>
      <c r="ILD87" s="70"/>
      <c r="ILE87" s="73"/>
      <c r="ILF87" s="74"/>
      <c r="ILG87" s="74"/>
      <c r="ILH87" s="62"/>
      <c r="ILI87" s="75"/>
      <c r="ILJ87" s="76"/>
      <c r="ILK87" s="216"/>
      <c r="ILL87" s="75"/>
      <c r="ILM87" s="75"/>
      <c r="ILN87" s="204"/>
      <c r="ILO87" s="205"/>
      <c r="ILP87" s="72"/>
      <c r="ILQ87" s="70"/>
      <c r="ILR87" s="73"/>
      <c r="ILS87" s="74"/>
      <c r="ILT87" s="74"/>
      <c r="ILU87" s="62"/>
      <c r="ILV87" s="75"/>
      <c r="ILW87" s="76"/>
      <c r="ILX87" s="216"/>
      <c r="ILY87" s="75"/>
      <c r="ILZ87" s="75"/>
      <c r="IMA87" s="204"/>
      <c r="IMB87" s="205"/>
      <c r="IMC87" s="72"/>
      <c r="IMD87" s="70"/>
      <c r="IME87" s="73"/>
      <c r="IMF87" s="74"/>
      <c r="IMG87" s="74"/>
      <c r="IMH87" s="62"/>
      <c r="IMI87" s="75"/>
      <c r="IMJ87" s="76"/>
      <c r="IMK87" s="216"/>
      <c r="IML87" s="75"/>
      <c r="IMM87" s="75"/>
      <c r="IMN87" s="204"/>
      <c r="IMO87" s="205"/>
      <c r="IMP87" s="72"/>
      <c r="IMQ87" s="70"/>
      <c r="IMR87" s="73"/>
      <c r="IMS87" s="74"/>
      <c r="IMT87" s="74"/>
      <c r="IMU87" s="62"/>
      <c r="IMV87" s="75"/>
      <c r="IMW87" s="76"/>
      <c r="IMX87" s="216"/>
      <c r="IMY87" s="75"/>
      <c r="IMZ87" s="75"/>
      <c r="INA87" s="204"/>
      <c r="INB87" s="205"/>
      <c r="INC87" s="72"/>
      <c r="IND87" s="70"/>
      <c r="INE87" s="73"/>
      <c r="INF87" s="74"/>
      <c r="ING87" s="74"/>
      <c r="INH87" s="62"/>
      <c r="INI87" s="75"/>
      <c r="INJ87" s="76"/>
      <c r="INK87" s="216"/>
      <c r="INL87" s="75"/>
      <c r="INM87" s="75"/>
      <c r="INN87" s="204"/>
      <c r="INO87" s="205"/>
      <c r="INP87" s="72"/>
      <c r="INQ87" s="70"/>
      <c r="INR87" s="73"/>
      <c r="INS87" s="74"/>
      <c r="INT87" s="74"/>
      <c r="INU87" s="62"/>
      <c r="INV87" s="75"/>
      <c r="INW87" s="76"/>
      <c r="INX87" s="216"/>
      <c r="INY87" s="75"/>
      <c r="INZ87" s="75"/>
      <c r="IOA87" s="204"/>
      <c r="IOB87" s="205"/>
      <c r="IOC87" s="72"/>
      <c r="IOD87" s="70"/>
      <c r="IOE87" s="73"/>
      <c r="IOF87" s="74"/>
      <c r="IOG87" s="74"/>
      <c r="IOH87" s="62"/>
      <c r="IOI87" s="75"/>
      <c r="IOJ87" s="76"/>
      <c r="IOK87" s="216"/>
      <c r="IOL87" s="75"/>
      <c r="IOM87" s="75"/>
      <c r="ION87" s="204"/>
      <c r="IOO87" s="205"/>
      <c r="IOP87" s="72"/>
      <c r="IOQ87" s="70"/>
      <c r="IOR87" s="73"/>
      <c r="IOS87" s="74"/>
      <c r="IOT87" s="74"/>
      <c r="IOU87" s="62"/>
      <c r="IOV87" s="75"/>
      <c r="IOW87" s="76"/>
      <c r="IOX87" s="216"/>
      <c r="IOY87" s="75"/>
      <c r="IOZ87" s="75"/>
      <c r="IPA87" s="204"/>
      <c r="IPB87" s="205"/>
      <c r="IPC87" s="72"/>
      <c r="IPD87" s="70"/>
      <c r="IPE87" s="73"/>
      <c r="IPF87" s="74"/>
      <c r="IPG87" s="74"/>
      <c r="IPH87" s="62"/>
      <c r="IPI87" s="75"/>
      <c r="IPJ87" s="76"/>
      <c r="IPK87" s="216"/>
      <c r="IPL87" s="75"/>
      <c r="IPM87" s="75"/>
      <c r="IPN87" s="204"/>
      <c r="IPO87" s="205"/>
      <c r="IPP87" s="72"/>
      <c r="IPQ87" s="70"/>
      <c r="IPR87" s="73"/>
      <c r="IPS87" s="74"/>
      <c r="IPT87" s="74"/>
      <c r="IPU87" s="62"/>
      <c r="IPV87" s="75"/>
      <c r="IPW87" s="76"/>
      <c r="IPX87" s="216"/>
      <c r="IPY87" s="75"/>
      <c r="IPZ87" s="75"/>
      <c r="IQA87" s="204"/>
      <c r="IQB87" s="205"/>
      <c r="IQC87" s="72"/>
      <c r="IQD87" s="70"/>
      <c r="IQE87" s="73"/>
      <c r="IQF87" s="74"/>
      <c r="IQG87" s="74"/>
      <c r="IQH87" s="62"/>
      <c r="IQI87" s="75"/>
      <c r="IQJ87" s="76"/>
      <c r="IQK87" s="216"/>
      <c r="IQL87" s="75"/>
      <c r="IQM87" s="75"/>
      <c r="IQN87" s="204"/>
      <c r="IQO87" s="205"/>
      <c r="IQP87" s="72"/>
      <c r="IQQ87" s="70"/>
      <c r="IQR87" s="73"/>
      <c r="IQS87" s="74"/>
      <c r="IQT87" s="74"/>
      <c r="IQU87" s="62"/>
      <c r="IQV87" s="75"/>
      <c r="IQW87" s="76"/>
      <c r="IQX87" s="216"/>
      <c r="IQY87" s="75"/>
      <c r="IQZ87" s="75"/>
      <c r="IRA87" s="204"/>
      <c r="IRB87" s="205"/>
      <c r="IRC87" s="72"/>
      <c r="IRD87" s="70"/>
      <c r="IRE87" s="73"/>
      <c r="IRF87" s="74"/>
      <c r="IRG87" s="74"/>
      <c r="IRH87" s="62"/>
      <c r="IRI87" s="75"/>
      <c r="IRJ87" s="76"/>
      <c r="IRK87" s="216"/>
      <c r="IRL87" s="75"/>
      <c r="IRM87" s="75"/>
      <c r="IRN87" s="204"/>
      <c r="IRO87" s="205"/>
      <c r="IRP87" s="72"/>
      <c r="IRQ87" s="70"/>
      <c r="IRR87" s="73"/>
      <c r="IRS87" s="74"/>
      <c r="IRT87" s="74"/>
      <c r="IRU87" s="62"/>
      <c r="IRV87" s="75"/>
      <c r="IRW87" s="76"/>
      <c r="IRX87" s="216"/>
      <c r="IRY87" s="75"/>
      <c r="IRZ87" s="75"/>
      <c r="ISA87" s="204"/>
      <c r="ISB87" s="205"/>
      <c r="ISC87" s="72"/>
      <c r="ISD87" s="70"/>
      <c r="ISE87" s="73"/>
      <c r="ISF87" s="74"/>
      <c r="ISG87" s="74"/>
      <c r="ISH87" s="62"/>
      <c r="ISI87" s="75"/>
      <c r="ISJ87" s="76"/>
      <c r="ISK87" s="216"/>
      <c r="ISL87" s="75"/>
      <c r="ISM87" s="75"/>
      <c r="ISN87" s="204"/>
      <c r="ISO87" s="205"/>
      <c r="ISP87" s="72"/>
      <c r="ISQ87" s="70"/>
      <c r="ISR87" s="73"/>
      <c r="ISS87" s="74"/>
      <c r="IST87" s="74"/>
      <c r="ISU87" s="62"/>
      <c r="ISV87" s="75"/>
      <c r="ISW87" s="76"/>
      <c r="ISX87" s="216"/>
      <c r="ISY87" s="75"/>
      <c r="ISZ87" s="75"/>
      <c r="ITA87" s="204"/>
      <c r="ITB87" s="205"/>
      <c r="ITC87" s="72"/>
      <c r="ITD87" s="70"/>
      <c r="ITE87" s="73"/>
      <c r="ITF87" s="74"/>
      <c r="ITG87" s="74"/>
      <c r="ITH87" s="62"/>
      <c r="ITI87" s="75"/>
      <c r="ITJ87" s="76"/>
      <c r="ITK87" s="216"/>
      <c r="ITL87" s="75"/>
      <c r="ITM87" s="75"/>
      <c r="ITN87" s="204"/>
      <c r="ITO87" s="205"/>
      <c r="ITP87" s="72"/>
      <c r="ITQ87" s="70"/>
      <c r="ITR87" s="73"/>
      <c r="ITS87" s="74"/>
      <c r="ITT87" s="74"/>
      <c r="ITU87" s="62"/>
      <c r="ITV87" s="75"/>
      <c r="ITW87" s="76"/>
      <c r="ITX87" s="216"/>
      <c r="ITY87" s="75"/>
      <c r="ITZ87" s="75"/>
      <c r="IUA87" s="204"/>
      <c r="IUB87" s="205"/>
      <c r="IUC87" s="72"/>
      <c r="IUD87" s="70"/>
      <c r="IUE87" s="73"/>
      <c r="IUF87" s="74"/>
      <c r="IUG87" s="74"/>
      <c r="IUH87" s="62"/>
      <c r="IUI87" s="75"/>
      <c r="IUJ87" s="76"/>
      <c r="IUK87" s="216"/>
      <c r="IUL87" s="75"/>
      <c r="IUM87" s="75"/>
      <c r="IUN87" s="204"/>
      <c r="IUO87" s="205"/>
      <c r="IUP87" s="72"/>
      <c r="IUQ87" s="70"/>
      <c r="IUR87" s="73"/>
      <c r="IUS87" s="74"/>
      <c r="IUT87" s="74"/>
      <c r="IUU87" s="62"/>
      <c r="IUV87" s="75"/>
      <c r="IUW87" s="76"/>
      <c r="IUX87" s="216"/>
      <c r="IUY87" s="75"/>
      <c r="IUZ87" s="75"/>
      <c r="IVA87" s="204"/>
      <c r="IVB87" s="205"/>
      <c r="IVC87" s="72"/>
      <c r="IVD87" s="70"/>
      <c r="IVE87" s="73"/>
      <c r="IVF87" s="74"/>
      <c r="IVG87" s="74"/>
      <c r="IVH87" s="62"/>
      <c r="IVI87" s="75"/>
      <c r="IVJ87" s="76"/>
      <c r="IVK87" s="216"/>
      <c r="IVL87" s="75"/>
      <c r="IVM87" s="75"/>
      <c r="IVN87" s="204"/>
      <c r="IVO87" s="205"/>
      <c r="IVP87" s="72"/>
      <c r="IVQ87" s="70"/>
      <c r="IVR87" s="73"/>
      <c r="IVS87" s="74"/>
      <c r="IVT87" s="74"/>
      <c r="IVU87" s="62"/>
      <c r="IVV87" s="75"/>
      <c r="IVW87" s="76"/>
      <c r="IVX87" s="216"/>
      <c r="IVY87" s="75"/>
      <c r="IVZ87" s="75"/>
      <c r="IWA87" s="204"/>
      <c r="IWB87" s="205"/>
      <c r="IWC87" s="72"/>
      <c r="IWD87" s="70"/>
      <c r="IWE87" s="73"/>
      <c r="IWF87" s="74"/>
      <c r="IWG87" s="74"/>
      <c r="IWH87" s="62"/>
      <c r="IWI87" s="75"/>
      <c r="IWJ87" s="76"/>
      <c r="IWK87" s="216"/>
      <c r="IWL87" s="75"/>
      <c r="IWM87" s="75"/>
      <c r="IWN87" s="204"/>
      <c r="IWO87" s="205"/>
      <c r="IWP87" s="72"/>
      <c r="IWQ87" s="70"/>
      <c r="IWR87" s="73"/>
      <c r="IWS87" s="74"/>
      <c r="IWT87" s="74"/>
      <c r="IWU87" s="62"/>
      <c r="IWV87" s="75"/>
      <c r="IWW87" s="76"/>
      <c r="IWX87" s="216"/>
      <c r="IWY87" s="75"/>
      <c r="IWZ87" s="75"/>
      <c r="IXA87" s="204"/>
      <c r="IXB87" s="205"/>
      <c r="IXC87" s="72"/>
      <c r="IXD87" s="70"/>
      <c r="IXE87" s="73"/>
      <c r="IXF87" s="74"/>
      <c r="IXG87" s="74"/>
      <c r="IXH87" s="62"/>
      <c r="IXI87" s="75"/>
      <c r="IXJ87" s="76"/>
      <c r="IXK87" s="216"/>
      <c r="IXL87" s="75"/>
      <c r="IXM87" s="75"/>
      <c r="IXN87" s="204"/>
      <c r="IXO87" s="205"/>
      <c r="IXP87" s="72"/>
      <c r="IXQ87" s="70"/>
      <c r="IXR87" s="73"/>
      <c r="IXS87" s="74"/>
      <c r="IXT87" s="74"/>
      <c r="IXU87" s="62"/>
      <c r="IXV87" s="75"/>
      <c r="IXW87" s="76"/>
      <c r="IXX87" s="216"/>
      <c r="IXY87" s="75"/>
      <c r="IXZ87" s="75"/>
      <c r="IYA87" s="204"/>
      <c r="IYB87" s="205"/>
      <c r="IYC87" s="72"/>
      <c r="IYD87" s="70"/>
      <c r="IYE87" s="73"/>
      <c r="IYF87" s="74"/>
      <c r="IYG87" s="74"/>
      <c r="IYH87" s="62"/>
      <c r="IYI87" s="75"/>
      <c r="IYJ87" s="76"/>
      <c r="IYK87" s="216"/>
      <c r="IYL87" s="75"/>
      <c r="IYM87" s="75"/>
      <c r="IYN87" s="204"/>
      <c r="IYO87" s="205"/>
      <c r="IYP87" s="72"/>
      <c r="IYQ87" s="70"/>
      <c r="IYR87" s="73"/>
      <c r="IYS87" s="74"/>
      <c r="IYT87" s="74"/>
      <c r="IYU87" s="62"/>
      <c r="IYV87" s="75"/>
      <c r="IYW87" s="76"/>
      <c r="IYX87" s="216"/>
      <c r="IYY87" s="75"/>
      <c r="IYZ87" s="75"/>
      <c r="IZA87" s="204"/>
      <c r="IZB87" s="205"/>
      <c r="IZC87" s="72"/>
      <c r="IZD87" s="70"/>
      <c r="IZE87" s="73"/>
      <c r="IZF87" s="74"/>
      <c r="IZG87" s="74"/>
      <c r="IZH87" s="62"/>
      <c r="IZI87" s="75"/>
      <c r="IZJ87" s="76"/>
      <c r="IZK87" s="216"/>
      <c r="IZL87" s="75"/>
      <c r="IZM87" s="75"/>
      <c r="IZN87" s="204"/>
      <c r="IZO87" s="205"/>
      <c r="IZP87" s="72"/>
      <c r="IZQ87" s="70"/>
      <c r="IZR87" s="73"/>
      <c r="IZS87" s="74"/>
      <c r="IZT87" s="74"/>
      <c r="IZU87" s="62"/>
      <c r="IZV87" s="75"/>
      <c r="IZW87" s="76"/>
      <c r="IZX87" s="216"/>
      <c r="IZY87" s="75"/>
      <c r="IZZ87" s="75"/>
      <c r="JAA87" s="204"/>
      <c r="JAB87" s="205"/>
      <c r="JAC87" s="72"/>
      <c r="JAD87" s="70"/>
      <c r="JAE87" s="73"/>
      <c r="JAF87" s="74"/>
      <c r="JAG87" s="74"/>
      <c r="JAH87" s="62"/>
      <c r="JAI87" s="75"/>
      <c r="JAJ87" s="76"/>
      <c r="JAK87" s="216"/>
      <c r="JAL87" s="75"/>
      <c r="JAM87" s="75"/>
      <c r="JAN87" s="204"/>
      <c r="JAO87" s="205"/>
      <c r="JAP87" s="72"/>
      <c r="JAQ87" s="70"/>
      <c r="JAR87" s="73"/>
      <c r="JAS87" s="74"/>
      <c r="JAT87" s="74"/>
      <c r="JAU87" s="62"/>
      <c r="JAV87" s="75"/>
      <c r="JAW87" s="76"/>
      <c r="JAX87" s="216"/>
      <c r="JAY87" s="75"/>
      <c r="JAZ87" s="75"/>
      <c r="JBA87" s="204"/>
      <c r="JBB87" s="205"/>
      <c r="JBC87" s="72"/>
      <c r="JBD87" s="70"/>
      <c r="JBE87" s="73"/>
      <c r="JBF87" s="74"/>
      <c r="JBG87" s="74"/>
      <c r="JBH87" s="62"/>
      <c r="JBI87" s="75"/>
      <c r="JBJ87" s="76"/>
      <c r="JBK87" s="216"/>
      <c r="JBL87" s="75"/>
      <c r="JBM87" s="75"/>
      <c r="JBN87" s="204"/>
      <c r="JBO87" s="205"/>
      <c r="JBP87" s="72"/>
      <c r="JBQ87" s="70"/>
      <c r="JBR87" s="73"/>
      <c r="JBS87" s="74"/>
      <c r="JBT87" s="74"/>
      <c r="JBU87" s="62"/>
      <c r="JBV87" s="75"/>
      <c r="JBW87" s="76"/>
      <c r="JBX87" s="216"/>
      <c r="JBY87" s="75"/>
      <c r="JBZ87" s="75"/>
      <c r="JCA87" s="204"/>
      <c r="JCB87" s="205"/>
      <c r="JCC87" s="72"/>
      <c r="JCD87" s="70"/>
      <c r="JCE87" s="73"/>
      <c r="JCF87" s="74"/>
      <c r="JCG87" s="74"/>
      <c r="JCH87" s="62"/>
      <c r="JCI87" s="75"/>
      <c r="JCJ87" s="76"/>
      <c r="JCK87" s="216"/>
      <c r="JCL87" s="75"/>
      <c r="JCM87" s="75"/>
      <c r="JCN87" s="204"/>
      <c r="JCO87" s="205"/>
      <c r="JCP87" s="72"/>
      <c r="JCQ87" s="70"/>
      <c r="JCR87" s="73"/>
      <c r="JCS87" s="74"/>
      <c r="JCT87" s="74"/>
      <c r="JCU87" s="62"/>
      <c r="JCV87" s="75"/>
      <c r="JCW87" s="76"/>
      <c r="JCX87" s="216"/>
      <c r="JCY87" s="75"/>
      <c r="JCZ87" s="75"/>
      <c r="JDA87" s="204"/>
      <c r="JDB87" s="205"/>
      <c r="JDC87" s="72"/>
      <c r="JDD87" s="70"/>
      <c r="JDE87" s="73"/>
      <c r="JDF87" s="74"/>
      <c r="JDG87" s="74"/>
      <c r="JDH87" s="62"/>
      <c r="JDI87" s="75"/>
      <c r="JDJ87" s="76"/>
      <c r="JDK87" s="216"/>
      <c r="JDL87" s="75"/>
      <c r="JDM87" s="75"/>
      <c r="JDN87" s="204"/>
      <c r="JDO87" s="205"/>
      <c r="JDP87" s="72"/>
      <c r="JDQ87" s="70"/>
      <c r="JDR87" s="73"/>
      <c r="JDS87" s="74"/>
      <c r="JDT87" s="74"/>
      <c r="JDU87" s="62"/>
      <c r="JDV87" s="75"/>
      <c r="JDW87" s="76"/>
      <c r="JDX87" s="216"/>
      <c r="JDY87" s="75"/>
      <c r="JDZ87" s="75"/>
      <c r="JEA87" s="204"/>
      <c r="JEB87" s="205"/>
      <c r="JEC87" s="72"/>
      <c r="JED87" s="70"/>
      <c r="JEE87" s="73"/>
      <c r="JEF87" s="74"/>
      <c r="JEG87" s="74"/>
      <c r="JEH87" s="62"/>
      <c r="JEI87" s="75"/>
      <c r="JEJ87" s="76"/>
      <c r="JEK87" s="216"/>
      <c r="JEL87" s="75"/>
      <c r="JEM87" s="75"/>
      <c r="JEN87" s="204"/>
      <c r="JEO87" s="205"/>
      <c r="JEP87" s="72"/>
      <c r="JEQ87" s="70"/>
      <c r="JER87" s="73"/>
      <c r="JES87" s="74"/>
      <c r="JET87" s="74"/>
      <c r="JEU87" s="62"/>
      <c r="JEV87" s="75"/>
      <c r="JEW87" s="76"/>
      <c r="JEX87" s="216"/>
      <c r="JEY87" s="75"/>
      <c r="JEZ87" s="75"/>
      <c r="JFA87" s="204"/>
      <c r="JFB87" s="205"/>
      <c r="JFC87" s="72"/>
      <c r="JFD87" s="70"/>
      <c r="JFE87" s="73"/>
      <c r="JFF87" s="74"/>
      <c r="JFG87" s="74"/>
      <c r="JFH87" s="62"/>
      <c r="JFI87" s="75"/>
      <c r="JFJ87" s="76"/>
      <c r="JFK87" s="216"/>
      <c r="JFL87" s="75"/>
      <c r="JFM87" s="75"/>
      <c r="JFN87" s="204"/>
      <c r="JFO87" s="205"/>
      <c r="JFP87" s="72"/>
      <c r="JFQ87" s="70"/>
      <c r="JFR87" s="73"/>
      <c r="JFS87" s="74"/>
      <c r="JFT87" s="74"/>
      <c r="JFU87" s="62"/>
      <c r="JFV87" s="75"/>
      <c r="JFW87" s="76"/>
      <c r="JFX87" s="216"/>
      <c r="JFY87" s="75"/>
      <c r="JFZ87" s="75"/>
      <c r="JGA87" s="204"/>
      <c r="JGB87" s="205"/>
      <c r="JGC87" s="72"/>
      <c r="JGD87" s="70"/>
      <c r="JGE87" s="73"/>
      <c r="JGF87" s="74"/>
      <c r="JGG87" s="74"/>
      <c r="JGH87" s="62"/>
      <c r="JGI87" s="75"/>
      <c r="JGJ87" s="76"/>
      <c r="JGK87" s="216"/>
      <c r="JGL87" s="75"/>
      <c r="JGM87" s="75"/>
      <c r="JGN87" s="204"/>
      <c r="JGO87" s="205"/>
      <c r="JGP87" s="72"/>
      <c r="JGQ87" s="70"/>
      <c r="JGR87" s="73"/>
      <c r="JGS87" s="74"/>
      <c r="JGT87" s="74"/>
      <c r="JGU87" s="62"/>
      <c r="JGV87" s="75"/>
      <c r="JGW87" s="76"/>
      <c r="JGX87" s="216"/>
      <c r="JGY87" s="75"/>
      <c r="JGZ87" s="75"/>
      <c r="JHA87" s="204"/>
      <c r="JHB87" s="205"/>
      <c r="JHC87" s="72"/>
      <c r="JHD87" s="70"/>
      <c r="JHE87" s="73"/>
      <c r="JHF87" s="74"/>
      <c r="JHG87" s="74"/>
      <c r="JHH87" s="62"/>
      <c r="JHI87" s="75"/>
      <c r="JHJ87" s="76"/>
      <c r="JHK87" s="216"/>
      <c r="JHL87" s="75"/>
      <c r="JHM87" s="75"/>
      <c r="JHN87" s="204"/>
      <c r="JHO87" s="205"/>
      <c r="JHP87" s="72"/>
      <c r="JHQ87" s="70"/>
      <c r="JHR87" s="73"/>
      <c r="JHS87" s="74"/>
      <c r="JHT87" s="74"/>
      <c r="JHU87" s="62"/>
      <c r="JHV87" s="75"/>
      <c r="JHW87" s="76"/>
      <c r="JHX87" s="216"/>
      <c r="JHY87" s="75"/>
      <c r="JHZ87" s="75"/>
      <c r="JIA87" s="204"/>
      <c r="JIB87" s="205"/>
      <c r="JIC87" s="72"/>
      <c r="JID87" s="70"/>
      <c r="JIE87" s="73"/>
      <c r="JIF87" s="74"/>
      <c r="JIG87" s="74"/>
      <c r="JIH87" s="62"/>
      <c r="JII87" s="75"/>
      <c r="JIJ87" s="76"/>
      <c r="JIK87" s="216"/>
      <c r="JIL87" s="75"/>
      <c r="JIM87" s="75"/>
      <c r="JIN87" s="204"/>
      <c r="JIO87" s="205"/>
      <c r="JIP87" s="72"/>
      <c r="JIQ87" s="70"/>
      <c r="JIR87" s="73"/>
      <c r="JIS87" s="74"/>
      <c r="JIT87" s="74"/>
      <c r="JIU87" s="62"/>
      <c r="JIV87" s="75"/>
      <c r="JIW87" s="76"/>
      <c r="JIX87" s="216"/>
      <c r="JIY87" s="75"/>
      <c r="JIZ87" s="75"/>
      <c r="JJA87" s="204"/>
      <c r="JJB87" s="205"/>
      <c r="JJC87" s="72"/>
      <c r="JJD87" s="70"/>
      <c r="JJE87" s="73"/>
      <c r="JJF87" s="74"/>
      <c r="JJG87" s="74"/>
      <c r="JJH87" s="62"/>
      <c r="JJI87" s="75"/>
      <c r="JJJ87" s="76"/>
      <c r="JJK87" s="216"/>
      <c r="JJL87" s="75"/>
      <c r="JJM87" s="75"/>
      <c r="JJN87" s="204"/>
      <c r="JJO87" s="205"/>
      <c r="JJP87" s="72"/>
      <c r="JJQ87" s="70"/>
      <c r="JJR87" s="73"/>
      <c r="JJS87" s="74"/>
      <c r="JJT87" s="74"/>
      <c r="JJU87" s="62"/>
      <c r="JJV87" s="75"/>
      <c r="JJW87" s="76"/>
      <c r="JJX87" s="216"/>
      <c r="JJY87" s="75"/>
      <c r="JJZ87" s="75"/>
      <c r="JKA87" s="204"/>
      <c r="JKB87" s="205"/>
      <c r="JKC87" s="72"/>
      <c r="JKD87" s="70"/>
      <c r="JKE87" s="73"/>
      <c r="JKF87" s="74"/>
      <c r="JKG87" s="74"/>
      <c r="JKH87" s="62"/>
      <c r="JKI87" s="75"/>
      <c r="JKJ87" s="76"/>
      <c r="JKK87" s="216"/>
      <c r="JKL87" s="75"/>
      <c r="JKM87" s="75"/>
      <c r="JKN87" s="204"/>
      <c r="JKO87" s="205"/>
      <c r="JKP87" s="72"/>
      <c r="JKQ87" s="70"/>
      <c r="JKR87" s="73"/>
      <c r="JKS87" s="74"/>
      <c r="JKT87" s="74"/>
      <c r="JKU87" s="62"/>
      <c r="JKV87" s="75"/>
      <c r="JKW87" s="76"/>
      <c r="JKX87" s="216"/>
      <c r="JKY87" s="75"/>
      <c r="JKZ87" s="75"/>
      <c r="JLA87" s="204"/>
      <c r="JLB87" s="205"/>
      <c r="JLC87" s="72"/>
      <c r="JLD87" s="70"/>
      <c r="JLE87" s="73"/>
      <c r="JLF87" s="74"/>
      <c r="JLG87" s="74"/>
      <c r="JLH87" s="62"/>
      <c r="JLI87" s="75"/>
      <c r="JLJ87" s="76"/>
      <c r="JLK87" s="216"/>
      <c r="JLL87" s="75"/>
      <c r="JLM87" s="75"/>
      <c r="JLN87" s="204"/>
      <c r="JLO87" s="205"/>
      <c r="JLP87" s="72"/>
      <c r="JLQ87" s="70"/>
      <c r="JLR87" s="73"/>
      <c r="JLS87" s="74"/>
      <c r="JLT87" s="74"/>
      <c r="JLU87" s="62"/>
      <c r="JLV87" s="75"/>
      <c r="JLW87" s="76"/>
      <c r="JLX87" s="216"/>
      <c r="JLY87" s="75"/>
      <c r="JLZ87" s="75"/>
      <c r="JMA87" s="204"/>
      <c r="JMB87" s="205"/>
      <c r="JMC87" s="72"/>
      <c r="JMD87" s="70"/>
      <c r="JME87" s="73"/>
      <c r="JMF87" s="74"/>
      <c r="JMG87" s="74"/>
      <c r="JMH87" s="62"/>
      <c r="JMI87" s="75"/>
      <c r="JMJ87" s="76"/>
      <c r="JMK87" s="216"/>
      <c r="JML87" s="75"/>
      <c r="JMM87" s="75"/>
      <c r="JMN87" s="204"/>
      <c r="JMO87" s="205"/>
      <c r="JMP87" s="72"/>
      <c r="JMQ87" s="70"/>
      <c r="JMR87" s="73"/>
      <c r="JMS87" s="74"/>
      <c r="JMT87" s="74"/>
      <c r="JMU87" s="62"/>
      <c r="JMV87" s="75"/>
      <c r="JMW87" s="76"/>
      <c r="JMX87" s="216"/>
      <c r="JMY87" s="75"/>
      <c r="JMZ87" s="75"/>
      <c r="JNA87" s="204"/>
      <c r="JNB87" s="205"/>
      <c r="JNC87" s="72"/>
      <c r="JND87" s="70"/>
      <c r="JNE87" s="73"/>
      <c r="JNF87" s="74"/>
      <c r="JNG87" s="74"/>
      <c r="JNH87" s="62"/>
      <c r="JNI87" s="75"/>
      <c r="JNJ87" s="76"/>
      <c r="JNK87" s="216"/>
      <c r="JNL87" s="75"/>
      <c r="JNM87" s="75"/>
      <c r="JNN87" s="204"/>
      <c r="JNO87" s="205"/>
      <c r="JNP87" s="72"/>
      <c r="JNQ87" s="70"/>
      <c r="JNR87" s="73"/>
      <c r="JNS87" s="74"/>
      <c r="JNT87" s="74"/>
      <c r="JNU87" s="62"/>
      <c r="JNV87" s="75"/>
      <c r="JNW87" s="76"/>
      <c r="JNX87" s="216"/>
      <c r="JNY87" s="75"/>
      <c r="JNZ87" s="75"/>
      <c r="JOA87" s="204"/>
      <c r="JOB87" s="205"/>
      <c r="JOC87" s="72"/>
      <c r="JOD87" s="70"/>
      <c r="JOE87" s="73"/>
      <c r="JOF87" s="74"/>
      <c r="JOG87" s="74"/>
      <c r="JOH87" s="62"/>
      <c r="JOI87" s="75"/>
      <c r="JOJ87" s="76"/>
      <c r="JOK87" s="216"/>
      <c r="JOL87" s="75"/>
      <c r="JOM87" s="75"/>
      <c r="JON87" s="204"/>
      <c r="JOO87" s="205"/>
      <c r="JOP87" s="72"/>
      <c r="JOQ87" s="70"/>
      <c r="JOR87" s="73"/>
      <c r="JOS87" s="74"/>
      <c r="JOT87" s="74"/>
      <c r="JOU87" s="62"/>
      <c r="JOV87" s="75"/>
      <c r="JOW87" s="76"/>
      <c r="JOX87" s="216"/>
      <c r="JOY87" s="75"/>
      <c r="JOZ87" s="75"/>
      <c r="JPA87" s="204"/>
      <c r="JPB87" s="205"/>
      <c r="JPC87" s="72"/>
      <c r="JPD87" s="70"/>
      <c r="JPE87" s="73"/>
      <c r="JPF87" s="74"/>
      <c r="JPG87" s="74"/>
      <c r="JPH87" s="62"/>
      <c r="JPI87" s="75"/>
      <c r="JPJ87" s="76"/>
      <c r="JPK87" s="216"/>
      <c r="JPL87" s="75"/>
      <c r="JPM87" s="75"/>
      <c r="JPN87" s="204"/>
      <c r="JPO87" s="205"/>
      <c r="JPP87" s="72"/>
      <c r="JPQ87" s="70"/>
      <c r="JPR87" s="73"/>
      <c r="JPS87" s="74"/>
      <c r="JPT87" s="74"/>
      <c r="JPU87" s="62"/>
      <c r="JPV87" s="75"/>
      <c r="JPW87" s="76"/>
      <c r="JPX87" s="216"/>
      <c r="JPY87" s="75"/>
      <c r="JPZ87" s="75"/>
      <c r="JQA87" s="204"/>
      <c r="JQB87" s="205"/>
      <c r="JQC87" s="72"/>
      <c r="JQD87" s="70"/>
      <c r="JQE87" s="73"/>
      <c r="JQF87" s="74"/>
      <c r="JQG87" s="74"/>
      <c r="JQH87" s="62"/>
      <c r="JQI87" s="75"/>
      <c r="JQJ87" s="76"/>
      <c r="JQK87" s="216"/>
      <c r="JQL87" s="75"/>
      <c r="JQM87" s="75"/>
      <c r="JQN87" s="204"/>
      <c r="JQO87" s="205"/>
      <c r="JQP87" s="72"/>
      <c r="JQQ87" s="70"/>
      <c r="JQR87" s="73"/>
      <c r="JQS87" s="74"/>
      <c r="JQT87" s="74"/>
      <c r="JQU87" s="62"/>
      <c r="JQV87" s="75"/>
      <c r="JQW87" s="76"/>
      <c r="JQX87" s="216"/>
      <c r="JQY87" s="75"/>
      <c r="JQZ87" s="75"/>
      <c r="JRA87" s="204"/>
      <c r="JRB87" s="205"/>
      <c r="JRC87" s="72"/>
      <c r="JRD87" s="70"/>
      <c r="JRE87" s="73"/>
      <c r="JRF87" s="74"/>
      <c r="JRG87" s="74"/>
      <c r="JRH87" s="62"/>
      <c r="JRI87" s="75"/>
      <c r="JRJ87" s="76"/>
      <c r="JRK87" s="216"/>
      <c r="JRL87" s="75"/>
      <c r="JRM87" s="75"/>
      <c r="JRN87" s="204"/>
      <c r="JRO87" s="205"/>
      <c r="JRP87" s="72"/>
      <c r="JRQ87" s="70"/>
      <c r="JRR87" s="73"/>
      <c r="JRS87" s="74"/>
      <c r="JRT87" s="74"/>
      <c r="JRU87" s="62"/>
      <c r="JRV87" s="75"/>
      <c r="JRW87" s="76"/>
      <c r="JRX87" s="216"/>
      <c r="JRY87" s="75"/>
      <c r="JRZ87" s="75"/>
      <c r="JSA87" s="204"/>
      <c r="JSB87" s="205"/>
      <c r="JSC87" s="72"/>
      <c r="JSD87" s="70"/>
      <c r="JSE87" s="73"/>
      <c r="JSF87" s="74"/>
      <c r="JSG87" s="74"/>
      <c r="JSH87" s="62"/>
      <c r="JSI87" s="75"/>
      <c r="JSJ87" s="76"/>
      <c r="JSK87" s="216"/>
      <c r="JSL87" s="75"/>
      <c r="JSM87" s="75"/>
      <c r="JSN87" s="204"/>
      <c r="JSO87" s="205"/>
      <c r="JSP87" s="72"/>
      <c r="JSQ87" s="70"/>
      <c r="JSR87" s="73"/>
      <c r="JSS87" s="74"/>
      <c r="JST87" s="74"/>
      <c r="JSU87" s="62"/>
      <c r="JSV87" s="75"/>
      <c r="JSW87" s="76"/>
      <c r="JSX87" s="216"/>
      <c r="JSY87" s="75"/>
      <c r="JSZ87" s="75"/>
      <c r="JTA87" s="204"/>
      <c r="JTB87" s="205"/>
      <c r="JTC87" s="72"/>
      <c r="JTD87" s="70"/>
      <c r="JTE87" s="73"/>
      <c r="JTF87" s="74"/>
      <c r="JTG87" s="74"/>
      <c r="JTH87" s="62"/>
      <c r="JTI87" s="75"/>
      <c r="JTJ87" s="76"/>
      <c r="JTK87" s="216"/>
      <c r="JTL87" s="75"/>
      <c r="JTM87" s="75"/>
      <c r="JTN87" s="204"/>
      <c r="JTO87" s="205"/>
      <c r="JTP87" s="72"/>
      <c r="JTQ87" s="70"/>
      <c r="JTR87" s="73"/>
      <c r="JTS87" s="74"/>
      <c r="JTT87" s="74"/>
      <c r="JTU87" s="62"/>
      <c r="JTV87" s="75"/>
      <c r="JTW87" s="76"/>
      <c r="JTX87" s="216"/>
      <c r="JTY87" s="75"/>
      <c r="JTZ87" s="75"/>
      <c r="JUA87" s="204"/>
      <c r="JUB87" s="205"/>
      <c r="JUC87" s="72"/>
      <c r="JUD87" s="70"/>
      <c r="JUE87" s="73"/>
      <c r="JUF87" s="74"/>
      <c r="JUG87" s="74"/>
      <c r="JUH87" s="62"/>
      <c r="JUI87" s="75"/>
      <c r="JUJ87" s="76"/>
      <c r="JUK87" s="216"/>
      <c r="JUL87" s="75"/>
      <c r="JUM87" s="75"/>
      <c r="JUN87" s="204"/>
      <c r="JUO87" s="205"/>
      <c r="JUP87" s="72"/>
      <c r="JUQ87" s="70"/>
      <c r="JUR87" s="73"/>
      <c r="JUS87" s="74"/>
      <c r="JUT87" s="74"/>
      <c r="JUU87" s="62"/>
      <c r="JUV87" s="75"/>
      <c r="JUW87" s="76"/>
      <c r="JUX87" s="216"/>
      <c r="JUY87" s="75"/>
      <c r="JUZ87" s="75"/>
      <c r="JVA87" s="204"/>
      <c r="JVB87" s="205"/>
      <c r="JVC87" s="72"/>
      <c r="JVD87" s="70"/>
      <c r="JVE87" s="73"/>
      <c r="JVF87" s="74"/>
      <c r="JVG87" s="74"/>
      <c r="JVH87" s="62"/>
      <c r="JVI87" s="75"/>
      <c r="JVJ87" s="76"/>
      <c r="JVK87" s="216"/>
      <c r="JVL87" s="75"/>
      <c r="JVM87" s="75"/>
      <c r="JVN87" s="204"/>
      <c r="JVO87" s="205"/>
      <c r="JVP87" s="72"/>
      <c r="JVQ87" s="70"/>
      <c r="JVR87" s="73"/>
      <c r="JVS87" s="74"/>
      <c r="JVT87" s="74"/>
      <c r="JVU87" s="62"/>
      <c r="JVV87" s="75"/>
      <c r="JVW87" s="76"/>
      <c r="JVX87" s="216"/>
      <c r="JVY87" s="75"/>
      <c r="JVZ87" s="75"/>
      <c r="JWA87" s="204"/>
      <c r="JWB87" s="205"/>
      <c r="JWC87" s="72"/>
      <c r="JWD87" s="70"/>
      <c r="JWE87" s="73"/>
      <c r="JWF87" s="74"/>
      <c r="JWG87" s="74"/>
      <c r="JWH87" s="62"/>
      <c r="JWI87" s="75"/>
      <c r="JWJ87" s="76"/>
      <c r="JWK87" s="216"/>
      <c r="JWL87" s="75"/>
      <c r="JWM87" s="75"/>
      <c r="JWN87" s="204"/>
      <c r="JWO87" s="205"/>
      <c r="JWP87" s="72"/>
      <c r="JWQ87" s="70"/>
      <c r="JWR87" s="73"/>
      <c r="JWS87" s="74"/>
      <c r="JWT87" s="74"/>
      <c r="JWU87" s="62"/>
      <c r="JWV87" s="75"/>
      <c r="JWW87" s="76"/>
      <c r="JWX87" s="216"/>
      <c r="JWY87" s="75"/>
      <c r="JWZ87" s="75"/>
      <c r="JXA87" s="204"/>
      <c r="JXB87" s="205"/>
      <c r="JXC87" s="72"/>
      <c r="JXD87" s="70"/>
      <c r="JXE87" s="73"/>
      <c r="JXF87" s="74"/>
      <c r="JXG87" s="74"/>
      <c r="JXH87" s="62"/>
      <c r="JXI87" s="75"/>
      <c r="JXJ87" s="76"/>
      <c r="JXK87" s="216"/>
      <c r="JXL87" s="75"/>
      <c r="JXM87" s="75"/>
      <c r="JXN87" s="204"/>
      <c r="JXO87" s="205"/>
      <c r="JXP87" s="72"/>
      <c r="JXQ87" s="70"/>
      <c r="JXR87" s="73"/>
      <c r="JXS87" s="74"/>
      <c r="JXT87" s="74"/>
      <c r="JXU87" s="62"/>
      <c r="JXV87" s="75"/>
      <c r="JXW87" s="76"/>
      <c r="JXX87" s="216"/>
      <c r="JXY87" s="75"/>
      <c r="JXZ87" s="75"/>
      <c r="JYA87" s="204"/>
      <c r="JYB87" s="205"/>
      <c r="JYC87" s="72"/>
      <c r="JYD87" s="70"/>
      <c r="JYE87" s="73"/>
      <c r="JYF87" s="74"/>
      <c r="JYG87" s="74"/>
      <c r="JYH87" s="62"/>
      <c r="JYI87" s="75"/>
      <c r="JYJ87" s="76"/>
      <c r="JYK87" s="216"/>
      <c r="JYL87" s="75"/>
      <c r="JYM87" s="75"/>
      <c r="JYN87" s="204"/>
      <c r="JYO87" s="205"/>
      <c r="JYP87" s="72"/>
      <c r="JYQ87" s="70"/>
      <c r="JYR87" s="73"/>
      <c r="JYS87" s="74"/>
      <c r="JYT87" s="74"/>
      <c r="JYU87" s="62"/>
      <c r="JYV87" s="75"/>
      <c r="JYW87" s="76"/>
      <c r="JYX87" s="216"/>
      <c r="JYY87" s="75"/>
      <c r="JYZ87" s="75"/>
      <c r="JZA87" s="204"/>
      <c r="JZB87" s="205"/>
      <c r="JZC87" s="72"/>
      <c r="JZD87" s="70"/>
      <c r="JZE87" s="73"/>
      <c r="JZF87" s="74"/>
      <c r="JZG87" s="74"/>
      <c r="JZH87" s="62"/>
      <c r="JZI87" s="75"/>
      <c r="JZJ87" s="76"/>
      <c r="JZK87" s="216"/>
      <c r="JZL87" s="75"/>
      <c r="JZM87" s="75"/>
      <c r="JZN87" s="204"/>
      <c r="JZO87" s="205"/>
      <c r="JZP87" s="72"/>
      <c r="JZQ87" s="70"/>
      <c r="JZR87" s="73"/>
      <c r="JZS87" s="74"/>
      <c r="JZT87" s="74"/>
      <c r="JZU87" s="62"/>
      <c r="JZV87" s="75"/>
      <c r="JZW87" s="76"/>
      <c r="JZX87" s="216"/>
      <c r="JZY87" s="75"/>
      <c r="JZZ87" s="75"/>
      <c r="KAA87" s="204"/>
      <c r="KAB87" s="205"/>
      <c r="KAC87" s="72"/>
      <c r="KAD87" s="70"/>
      <c r="KAE87" s="73"/>
      <c r="KAF87" s="74"/>
      <c r="KAG87" s="74"/>
      <c r="KAH87" s="62"/>
      <c r="KAI87" s="75"/>
      <c r="KAJ87" s="76"/>
      <c r="KAK87" s="216"/>
      <c r="KAL87" s="75"/>
      <c r="KAM87" s="75"/>
      <c r="KAN87" s="204"/>
      <c r="KAO87" s="205"/>
      <c r="KAP87" s="72"/>
      <c r="KAQ87" s="70"/>
      <c r="KAR87" s="73"/>
      <c r="KAS87" s="74"/>
      <c r="KAT87" s="74"/>
      <c r="KAU87" s="62"/>
      <c r="KAV87" s="75"/>
      <c r="KAW87" s="76"/>
      <c r="KAX87" s="216"/>
      <c r="KAY87" s="75"/>
      <c r="KAZ87" s="75"/>
      <c r="KBA87" s="204"/>
      <c r="KBB87" s="205"/>
      <c r="KBC87" s="72"/>
      <c r="KBD87" s="70"/>
      <c r="KBE87" s="73"/>
      <c r="KBF87" s="74"/>
      <c r="KBG87" s="74"/>
      <c r="KBH87" s="62"/>
      <c r="KBI87" s="75"/>
      <c r="KBJ87" s="76"/>
      <c r="KBK87" s="216"/>
      <c r="KBL87" s="75"/>
      <c r="KBM87" s="75"/>
      <c r="KBN87" s="204"/>
      <c r="KBO87" s="205"/>
      <c r="KBP87" s="72"/>
      <c r="KBQ87" s="70"/>
      <c r="KBR87" s="73"/>
      <c r="KBS87" s="74"/>
      <c r="KBT87" s="74"/>
      <c r="KBU87" s="62"/>
      <c r="KBV87" s="75"/>
      <c r="KBW87" s="76"/>
      <c r="KBX87" s="216"/>
      <c r="KBY87" s="75"/>
      <c r="KBZ87" s="75"/>
      <c r="KCA87" s="204"/>
      <c r="KCB87" s="205"/>
      <c r="KCC87" s="72"/>
      <c r="KCD87" s="70"/>
      <c r="KCE87" s="73"/>
      <c r="KCF87" s="74"/>
      <c r="KCG87" s="74"/>
      <c r="KCH87" s="62"/>
      <c r="KCI87" s="75"/>
      <c r="KCJ87" s="76"/>
      <c r="KCK87" s="216"/>
      <c r="KCL87" s="75"/>
      <c r="KCM87" s="75"/>
      <c r="KCN87" s="204"/>
      <c r="KCO87" s="205"/>
      <c r="KCP87" s="72"/>
      <c r="KCQ87" s="70"/>
      <c r="KCR87" s="73"/>
      <c r="KCS87" s="74"/>
      <c r="KCT87" s="74"/>
      <c r="KCU87" s="62"/>
      <c r="KCV87" s="75"/>
      <c r="KCW87" s="76"/>
      <c r="KCX87" s="216"/>
      <c r="KCY87" s="75"/>
      <c r="KCZ87" s="75"/>
      <c r="KDA87" s="204"/>
      <c r="KDB87" s="205"/>
      <c r="KDC87" s="72"/>
      <c r="KDD87" s="70"/>
      <c r="KDE87" s="73"/>
      <c r="KDF87" s="74"/>
      <c r="KDG87" s="74"/>
      <c r="KDH87" s="62"/>
      <c r="KDI87" s="75"/>
      <c r="KDJ87" s="76"/>
      <c r="KDK87" s="216"/>
      <c r="KDL87" s="75"/>
      <c r="KDM87" s="75"/>
      <c r="KDN87" s="204"/>
      <c r="KDO87" s="205"/>
      <c r="KDP87" s="72"/>
      <c r="KDQ87" s="70"/>
      <c r="KDR87" s="73"/>
      <c r="KDS87" s="74"/>
      <c r="KDT87" s="74"/>
      <c r="KDU87" s="62"/>
      <c r="KDV87" s="75"/>
      <c r="KDW87" s="76"/>
      <c r="KDX87" s="216"/>
      <c r="KDY87" s="75"/>
      <c r="KDZ87" s="75"/>
      <c r="KEA87" s="204"/>
      <c r="KEB87" s="205"/>
      <c r="KEC87" s="72"/>
      <c r="KED87" s="70"/>
      <c r="KEE87" s="73"/>
      <c r="KEF87" s="74"/>
      <c r="KEG87" s="74"/>
      <c r="KEH87" s="62"/>
      <c r="KEI87" s="75"/>
      <c r="KEJ87" s="76"/>
      <c r="KEK87" s="216"/>
      <c r="KEL87" s="75"/>
      <c r="KEM87" s="75"/>
      <c r="KEN87" s="204"/>
      <c r="KEO87" s="205"/>
      <c r="KEP87" s="72"/>
      <c r="KEQ87" s="70"/>
      <c r="KER87" s="73"/>
      <c r="KES87" s="74"/>
      <c r="KET87" s="74"/>
      <c r="KEU87" s="62"/>
      <c r="KEV87" s="75"/>
      <c r="KEW87" s="76"/>
      <c r="KEX87" s="216"/>
      <c r="KEY87" s="75"/>
      <c r="KEZ87" s="75"/>
      <c r="KFA87" s="204"/>
      <c r="KFB87" s="205"/>
      <c r="KFC87" s="72"/>
      <c r="KFD87" s="70"/>
      <c r="KFE87" s="73"/>
      <c r="KFF87" s="74"/>
      <c r="KFG87" s="74"/>
      <c r="KFH87" s="62"/>
      <c r="KFI87" s="75"/>
      <c r="KFJ87" s="76"/>
      <c r="KFK87" s="216"/>
      <c r="KFL87" s="75"/>
      <c r="KFM87" s="75"/>
      <c r="KFN87" s="204"/>
      <c r="KFO87" s="205"/>
      <c r="KFP87" s="72"/>
      <c r="KFQ87" s="70"/>
      <c r="KFR87" s="73"/>
      <c r="KFS87" s="74"/>
      <c r="KFT87" s="74"/>
      <c r="KFU87" s="62"/>
      <c r="KFV87" s="75"/>
      <c r="KFW87" s="76"/>
      <c r="KFX87" s="216"/>
      <c r="KFY87" s="75"/>
      <c r="KFZ87" s="75"/>
      <c r="KGA87" s="204"/>
      <c r="KGB87" s="205"/>
      <c r="KGC87" s="72"/>
      <c r="KGD87" s="70"/>
      <c r="KGE87" s="73"/>
      <c r="KGF87" s="74"/>
      <c r="KGG87" s="74"/>
      <c r="KGH87" s="62"/>
      <c r="KGI87" s="75"/>
      <c r="KGJ87" s="76"/>
      <c r="KGK87" s="216"/>
      <c r="KGL87" s="75"/>
      <c r="KGM87" s="75"/>
      <c r="KGN87" s="204"/>
      <c r="KGO87" s="205"/>
      <c r="KGP87" s="72"/>
      <c r="KGQ87" s="70"/>
      <c r="KGR87" s="73"/>
      <c r="KGS87" s="74"/>
      <c r="KGT87" s="74"/>
      <c r="KGU87" s="62"/>
      <c r="KGV87" s="75"/>
      <c r="KGW87" s="76"/>
      <c r="KGX87" s="216"/>
      <c r="KGY87" s="75"/>
      <c r="KGZ87" s="75"/>
      <c r="KHA87" s="204"/>
      <c r="KHB87" s="205"/>
      <c r="KHC87" s="72"/>
      <c r="KHD87" s="70"/>
      <c r="KHE87" s="73"/>
      <c r="KHF87" s="74"/>
      <c r="KHG87" s="74"/>
      <c r="KHH87" s="62"/>
      <c r="KHI87" s="75"/>
      <c r="KHJ87" s="76"/>
      <c r="KHK87" s="216"/>
      <c r="KHL87" s="75"/>
      <c r="KHM87" s="75"/>
      <c r="KHN87" s="204"/>
      <c r="KHO87" s="205"/>
      <c r="KHP87" s="72"/>
      <c r="KHQ87" s="70"/>
      <c r="KHR87" s="73"/>
      <c r="KHS87" s="74"/>
      <c r="KHT87" s="74"/>
      <c r="KHU87" s="62"/>
      <c r="KHV87" s="75"/>
      <c r="KHW87" s="76"/>
      <c r="KHX87" s="216"/>
      <c r="KHY87" s="75"/>
      <c r="KHZ87" s="75"/>
      <c r="KIA87" s="204"/>
      <c r="KIB87" s="205"/>
      <c r="KIC87" s="72"/>
      <c r="KID87" s="70"/>
      <c r="KIE87" s="73"/>
      <c r="KIF87" s="74"/>
      <c r="KIG87" s="74"/>
      <c r="KIH87" s="62"/>
      <c r="KII87" s="75"/>
      <c r="KIJ87" s="76"/>
      <c r="KIK87" s="216"/>
      <c r="KIL87" s="75"/>
      <c r="KIM87" s="75"/>
      <c r="KIN87" s="204"/>
      <c r="KIO87" s="205"/>
      <c r="KIP87" s="72"/>
      <c r="KIQ87" s="70"/>
      <c r="KIR87" s="73"/>
      <c r="KIS87" s="74"/>
      <c r="KIT87" s="74"/>
      <c r="KIU87" s="62"/>
      <c r="KIV87" s="75"/>
      <c r="KIW87" s="76"/>
      <c r="KIX87" s="216"/>
      <c r="KIY87" s="75"/>
      <c r="KIZ87" s="75"/>
      <c r="KJA87" s="204"/>
      <c r="KJB87" s="205"/>
      <c r="KJC87" s="72"/>
      <c r="KJD87" s="70"/>
      <c r="KJE87" s="73"/>
      <c r="KJF87" s="74"/>
      <c r="KJG87" s="74"/>
      <c r="KJH87" s="62"/>
      <c r="KJI87" s="75"/>
      <c r="KJJ87" s="76"/>
      <c r="KJK87" s="216"/>
      <c r="KJL87" s="75"/>
      <c r="KJM87" s="75"/>
      <c r="KJN87" s="204"/>
      <c r="KJO87" s="205"/>
      <c r="KJP87" s="72"/>
      <c r="KJQ87" s="70"/>
      <c r="KJR87" s="73"/>
      <c r="KJS87" s="74"/>
      <c r="KJT87" s="74"/>
      <c r="KJU87" s="62"/>
      <c r="KJV87" s="75"/>
      <c r="KJW87" s="76"/>
      <c r="KJX87" s="216"/>
      <c r="KJY87" s="75"/>
      <c r="KJZ87" s="75"/>
      <c r="KKA87" s="204"/>
      <c r="KKB87" s="205"/>
      <c r="KKC87" s="72"/>
      <c r="KKD87" s="70"/>
      <c r="KKE87" s="73"/>
      <c r="KKF87" s="74"/>
      <c r="KKG87" s="74"/>
      <c r="KKH87" s="62"/>
      <c r="KKI87" s="75"/>
      <c r="KKJ87" s="76"/>
      <c r="KKK87" s="216"/>
      <c r="KKL87" s="75"/>
      <c r="KKM87" s="75"/>
      <c r="KKN87" s="204"/>
      <c r="KKO87" s="205"/>
      <c r="KKP87" s="72"/>
      <c r="KKQ87" s="70"/>
      <c r="KKR87" s="73"/>
      <c r="KKS87" s="74"/>
      <c r="KKT87" s="74"/>
      <c r="KKU87" s="62"/>
      <c r="KKV87" s="75"/>
      <c r="KKW87" s="76"/>
      <c r="KKX87" s="216"/>
      <c r="KKY87" s="75"/>
      <c r="KKZ87" s="75"/>
      <c r="KLA87" s="204"/>
      <c r="KLB87" s="205"/>
      <c r="KLC87" s="72"/>
      <c r="KLD87" s="70"/>
      <c r="KLE87" s="73"/>
      <c r="KLF87" s="74"/>
      <c r="KLG87" s="74"/>
      <c r="KLH87" s="62"/>
      <c r="KLI87" s="75"/>
      <c r="KLJ87" s="76"/>
      <c r="KLK87" s="216"/>
      <c r="KLL87" s="75"/>
      <c r="KLM87" s="75"/>
      <c r="KLN87" s="204"/>
      <c r="KLO87" s="205"/>
      <c r="KLP87" s="72"/>
      <c r="KLQ87" s="70"/>
      <c r="KLR87" s="73"/>
      <c r="KLS87" s="74"/>
      <c r="KLT87" s="74"/>
      <c r="KLU87" s="62"/>
      <c r="KLV87" s="75"/>
      <c r="KLW87" s="76"/>
      <c r="KLX87" s="216"/>
      <c r="KLY87" s="75"/>
      <c r="KLZ87" s="75"/>
      <c r="KMA87" s="204"/>
      <c r="KMB87" s="205"/>
      <c r="KMC87" s="72"/>
      <c r="KMD87" s="70"/>
      <c r="KME87" s="73"/>
      <c r="KMF87" s="74"/>
      <c r="KMG87" s="74"/>
      <c r="KMH87" s="62"/>
      <c r="KMI87" s="75"/>
      <c r="KMJ87" s="76"/>
      <c r="KMK87" s="216"/>
      <c r="KML87" s="75"/>
      <c r="KMM87" s="75"/>
      <c r="KMN87" s="204"/>
      <c r="KMO87" s="205"/>
      <c r="KMP87" s="72"/>
      <c r="KMQ87" s="70"/>
      <c r="KMR87" s="73"/>
      <c r="KMS87" s="74"/>
      <c r="KMT87" s="74"/>
      <c r="KMU87" s="62"/>
      <c r="KMV87" s="75"/>
      <c r="KMW87" s="76"/>
      <c r="KMX87" s="216"/>
      <c r="KMY87" s="75"/>
      <c r="KMZ87" s="75"/>
      <c r="KNA87" s="204"/>
      <c r="KNB87" s="205"/>
      <c r="KNC87" s="72"/>
      <c r="KND87" s="70"/>
      <c r="KNE87" s="73"/>
      <c r="KNF87" s="74"/>
      <c r="KNG87" s="74"/>
      <c r="KNH87" s="62"/>
      <c r="KNI87" s="75"/>
      <c r="KNJ87" s="76"/>
      <c r="KNK87" s="216"/>
      <c r="KNL87" s="75"/>
      <c r="KNM87" s="75"/>
      <c r="KNN87" s="204"/>
      <c r="KNO87" s="205"/>
      <c r="KNP87" s="72"/>
      <c r="KNQ87" s="70"/>
      <c r="KNR87" s="73"/>
      <c r="KNS87" s="74"/>
      <c r="KNT87" s="74"/>
      <c r="KNU87" s="62"/>
      <c r="KNV87" s="75"/>
      <c r="KNW87" s="76"/>
      <c r="KNX87" s="216"/>
      <c r="KNY87" s="75"/>
      <c r="KNZ87" s="75"/>
      <c r="KOA87" s="204"/>
      <c r="KOB87" s="205"/>
      <c r="KOC87" s="72"/>
      <c r="KOD87" s="70"/>
      <c r="KOE87" s="73"/>
      <c r="KOF87" s="74"/>
      <c r="KOG87" s="74"/>
      <c r="KOH87" s="62"/>
      <c r="KOI87" s="75"/>
      <c r="KOJ87" s="76"/>
      <c r="KOK87" s="216"/>
      <c r="KOL87" s="75"/>
      <c r="KOM87" s="75"/>
      <c r="KON87" s="204"/>
      <c r="KOO87" s="205"/>
      <c r="KOP87" s="72"/>
      <c r="KOQ87" s="70"/>
      <c r="KOR87" s="73"/>
      <c r="KOS87" s="74"/>
      <c r="KOT87" s="74"/>
      <c r="KOU87" s="62"/>
      <c r="KOV87" s="75"/>
      <c r="KOW87" s="76"/>
      <c r="KOX87" s="216"/>
      <c r="KOY87" s="75"/>
      <c r="KOZ87" s="75"/>
      <c r="KPA87" s="204"/>
      <c r="KPB87" s="205"/>
      <c r="KPC87" s="72"/>
      <c r="KPD87" s="70"/>
      <c r="KPE87" s="73"/>
      <c r="KPF87" s="74"/>
      <c r="KPG87" s="74"/>
      <c r="KPH87" s="62"/>
      <c r="KPI87" s="75"/>
      <c r="KPJ87" s="76"/>
      <c r="KPK87" s="216"/>
      <c r="KPL87" s="75"/>
      <c r="KPM87" s="75"/>
      <c r="KPN87" s="204"/>
      <c r="KPO87" s="205"/>
      <c r="KPP87" s="72"/>
      <c r="KPQ87" s="70"/>
      <c r="KPR87" s="73"/>
      <c r="KPS87" s="74"/>
      <c r="KPT87" s="74"/>
      <c r="KPU87" s="62"/>
      <c r="KPV87" s="75"/>
      <c r="KPW87" s="76"/>
      <c r="KPX87" s="216"/>
      <c r="KPY87" s="75"/>
      <c r="KPZ87" s="75"/>
      <c r="KQA87" s="204"/>
      <c r="KQB87" s="205"/>
      <c r="KQC87" s="72"/>
      <c r="KQD87" s="70"/>
      <c r="KQE87" s="73"/>
      <c r="KQF87" s="74"/>
      <c r="KQG87" s="74"/>
      <c r="KQH87" s="62"/>
      <c r="KQI87" s="75"/>
      <c r="KQJ87" s="76"/>
      <c r="KQK87" s="216"/>
      <c r="KQL87" s="75"/>
      <c r="KQM87" s="75"/>
      <c r="KQN87" s="204"/>
      <c r="KQO87" s="205"/>
      <c r="KQP87" s="72"/>
      <c r="KQQ87" s="70"/>
      <c r="KQR87" s="73"/>
      <c r="KQS87" s="74"/>
      <c r="KQT87" s="74"/>
      <c r="KQU87" s="62"/>
      <c r="KQV87" s="75"/>
      <c r="KQW87" s="76"/>
      <c r="KQX87" s="216"/>
      <c r="KQY87" s="75"/>
      <c r="KQZ87" s="75"/>
      <c r="KRA87" s="204"/>
      <c r="KRB87" s="205"/>
      <c r="KRC87" s="72"/>
      <c r="KRD87" s="70"/>
      <c r="KRE87" s="73"/>
      <c r="KRF87" s="74"/>
      <c r="KRG87" s="74"/>
      <c r="KRH87" s="62"/>
      <c r="KRI87" s="75"/>
      <c r="KRJ87" s="76"/>
      <c r="KRK87" s="216"/>
      <c r="KRL87" s="75"/>
      <c r="KRM87" s="75"/>
      <c r="KRN87" s="204"/>
      <c r="KRO87" s="205"/>
      <c r="KRP87" s="72"/>
      <c r="KRQ87" s="70"/>
      <c r="KRR87" s="73"/>
      <c r="KRS87" s="74"/>
      <c r="KRT87" s="74"/>
      <c r="KRU87" s="62"/>
      <c r="KRV87" s="75"/>
      <c r="KRW87" s="76"/>
      <c r="KRX87" s="216"/>
      <c r="KRY87" s="75"/>
      <c r="KRZ87" s="75"/>
      <c r="KSA87" s="204"/>
      <c r="KSB87" s="205"/>
      <c r="KSC87" s="72"/>
      <c r="KSD87" s="70"/>
      <c r="KSE87" s="73"/>
      <c r="KSF87" s="74"/>
      <c r="KSG87" s="74"/>
      <c r="KSH87" s="62"/>
      <c r="KSI87" s="75"/>
      <c r="KSJ87" s="76"/>
      <c r="KSK87" s="216"/>
      <c r="KSL87" s="75"/>
      <c r="KSM87" s="75"/>
      <c r="KSN87" s="204"/>
      <c r="KSO87" s="205"/>
      <c r="KSP87" s="72"/>
      <c r="KSQ87" s="70"/>
      <c r="KSR87" s="73"/>
      <c r="KSS87" s="74"/>
      <c r="KST87" s="74"/>
      <c r="KSU87" s="62"/>
      <c r="KSV87" s="75"/>
      <c r="KSW87" s="76"/>
      <c r="KSX87" s="216"/>
      <c r="KSY87" s="75"/>
      <c r="KSZ87" s="75"/>
      <c r="KTA87" s="204"/>
      <c r="KTB87" s="205"/>
      <c r="KTC87" s="72"/>
      <c r="KTD87" s="70"/>
      <c r="KTE87" s="73"/>
      <c r="KTF87" s="74"/>
      <c r="KTG87" s="74"/>
      <c r="KTH87" s="62"/>
      <c r="KTI87" s="75"/>
      <c r="KTJ87" s="76"/>
      <c r="KTK87" s="216"/>
      <c r="KTL87" s="75"/>
      <c r="KTM87" s="75"/>
      <c r="KTN87" s="204"/>
      <c r="KTO87" s="205"/>
      <c r="KTP87" s="72"/>
      <c r="KTQ87" s="70"/>
      <c r="KTR87" s="73"/>
      <c r="KTS87" s="74"/>
      <c r="KTT87" s="74"/>
      <c r="KTU87" s="62"/>
      <c r="KTV87" s="75"/>
      <c r="KTW87" s="76"/>
      <c r="KTX87" s="216"/>
      <c r="KTY87" s="75"/>
      <c r="KTZ87" s="75"/>
      <c r="KUA87" s="204"/>
      <c r="KUB87" s="205"/>
      <c r="KUC87" s="72"/>
      <c r="KUD87" s="70"/>
      <c r="KUE87" s="73"/>
      <c r="KUF87" s="74"/>
      <c r="KUG87" s="74"/>
      <c r="KUH87" s="62"/>
      <c r="KUI87" s="75"/>
      <c r="KUJ87" s="76"/>
      <c r="KUK87" s="216"/>
      <c r="KUL87" s="75"/>
      <c r="KUM87" s="75"/>
      <c r="KUN87" s="204"/>
      <c r="KUO87" s="205"/>
      <c r="KUP87" s="72"/>
      <c r="KUQ87" s="70"/>
      <c r="KUR87" s="73"/>
      <c r="KUS87" s="74"/>
      <c r="KUT87" s="74"/>
      <c r="KUU87" s="62"/>
      <c r="KUV87" s="75"/>
      <c r="KUW87" s="76"/>
      <c r="KUX87" s="216"/>
      <c r="KUY87" s="75"/>
      <c r="KUZ87" s="75"/>
      <c r="KVA87" s="204"/>
      <c r="KVB87" s="205"/>
      <c r="KVC87" s="72"/>
      <c r="KVD87" s="70"/>
      <c r="KVE87" s="73"/>
      <c r="KVF87" s="74"/>
      <c r="KVG87" s="74"/>
      <c r="KVH87" s="62"/>
      <c r="KVI87" s="75"/>
      <c r="KVJ87" s="76"/>
      <c r="KVK87" s="216"/>
      <c r="KVL87" s="75"/>
      <c r="KVM87" s="75"/>
      <c r="KVN87" s="204"/>
      <c r="KVO87" s="205"/>
      <c r="KVP87" s="72"/>
      <c r="KVQ87" s="70"/>
      <c r="KVR87" s="73"/>
      <c r="KVS87" s="74"/>
      <c r="KVT87" s="74"/>
      <c r="KVU87" s="62"/>
      <c r="KVV87" s="75"/>
      <c r="KVW87" s="76"/>
      <c r="KVX87" s="216"/>
      <c r="KVY87" s="75"/>
      <c r="KVZ87" s="75"/>
      <c r="KWA87" s="204"/>
      <c r="KWB87" s="205"/>
      <c r="KWC87" s="72"/>
      <c r="KWD87" s="70"/>
      <c r="KWE87" s="73"/>
      <c r="KWF87" s="74"/>
      <c r="KWG87" s="74"/>
      <c r="KWH87" s="62"/>
      <c r="KWI87" s="75"/>
      <c r="KWJ87" s="76"/>
      <c r="KWK87" s="216"/>
      <c r="KWL87" s="75"/>
      <c r="KWM87" s="75"/>
      <c r="KWN87" s="204"/>
      <c r="KWO87" s="205"/>
      <c r="KWP87" s="72"/>
      <c r="KWQ87" s="70"/>
      <c r="KWR87" s="73"/>
      <c r="KWS87" s="74"/>
      <c r="KWT87" s="74"/>
      <c r="KWU87" s="62"/>
      <c r="KWV87" s="75"/>
      <c r="KWW87" s="76"/>
      <c r="KWX87" s="216"/>
      <c r="KWY87" s="75"/>
      <c r="KWZ87" s="75"/>
      <c r="KXA87" s="204"/>
      <c r="KXB87" s="205"/>
      <c r="KXC87" s="72"/>
      <c r="KXD87" s="70"/>
      <c r="KXE87" s="73"/>
      <c r="KXF87" s="74"/>
      <c r="KXG87" s="74"/>
      <c r="KXH87" s="62"/>
      <c r="KXI87" s="75"/>
      <c r="KXJ87" s="76"/>
      <c r="KXK87" s="216"/>
      <c r="KXL87" s="75"/>
      <c r="KXM87" s="75"/>
      <c r="KXN87" s="204"/>
      <c r="KXO87" s="205"/>
      <c r="KXP87" s="72"/>
      <c r="KXQ87" s="70"/>
      <c r="KXR87" s="73"/>
      <c r="KXS87" s="74"/>
      <c r="KXT87" s="74"/>
      <c r="KXU87" s="62"/>
      <c r="KXV87" s="75"/>
      <c r="KXW87" s="76"/>
      <c r="KXX87" s="216"/>
      <c r="KXY87" s="75"/>
      <c r="KXZ87" s="75"/>
      <c r="KYA87" s="204"/>
      <c r="KYB87" s="205"/>
      <c r="KYC87" s="72"/>
      <c r="KYD87" s="70"/>
      <c r="KYE87" s="73"/>
      <c r="KYF87" s="74"/>
      <c r="KYG87" s="74"/>
      <c r="KYH87" s="62"/>
      <c r="KYI87" s="75"/>
      <c r="KYJ87" s="76"/>
      <c r="KYK87" s="216"/>
      <c r="KYL87" s="75"/>
      <c r="KYM87" s="75"/>
      <c r="KYN87" s="204"/>
      <c r="KYO87" s="205"/>
      <c r="KYP87" s="72"/>
      <c r="KYQ87" s="70"/>
      <c r="KYR87" s="73"/>
      <c r="KYS87" s="74"/>
      <c r="KYT87" s="74"/>
      <c r="KYU87" s="62"/>
      <c r="KYV87" s="75"/>
      <c r="KYW87" s="76"/>
      <c r="KYX87" s="216"/>
      <c r="KYY87" s="75"/>
      <c r="KYZ87" s="75"/>
      <c r="KZA87" s="204"/>
      <c r="KZB87" s="205"/>
      <c r="KZC87" s="72"/>
      <c r="KZD87" s="70"/>
      <c r="KZE87" s="73"/>
      <c r="KZF87" s="74"/>
      <c r="KZG87" s="74"/>
      <c r="KZH87" s="62"/>
      <c r="KZI87" s="75"/>
      <c r="KZJ87" s="76"/>
      <c r="KZK87" s="216"/>
      <c r="KZL87" s="75"/>
      <c r="KZM87" s="75"/>
      <c r="KZN87" s="204"/>
      <c r="KZO87" s="205"/>
      <c r="KZP87" s="72"/>
      <c r="KZQ87" s="70"/>
      <c r="KZR87" s="73"/>
      <c r="KZS87" s="74"/>
      <c r="KZT87" s="74"/>
      <c r="KZU87" s="62"/>
      <c r="KZV87" s="75"/>
      <c r="KZW87" s="76"/>
      <c r="KZX87" s="216"/>
      <c r="KZY87" s="75"/>
      <c r="KZZ87" s="75"/>
      <c r="LAA87" s="204"/>
      <c r="LAB87" s="205"/>
      <c r="LAC87" s="72"/>
      <c r="LAD87" s="70"/>
      <c r="LAE87" s="73"/>
      <c r="LAF87" s="74"/>
      <c r="LAG87" s="74"/>
      <c r="LAH87" s="62"/>
      <c r="LAI87" s="75"/>
      <c r="LAJ87" s="76"/>
      <c r="LAK87" s="216"/>
      <c r="LAL87" s="75"/>
      <c r="LAM87" s="75"/>
      <c r="LAN87" s="204"/>
      <c r="LAO87" s="205"/>
      <c r="LAP87" s="72"/>
      <c r="LAQ87" s="70"/>
      <c r="LAR87" s="73"/>
      <c r="LAS87" s="74"/>
      <c r="LAT87" s="74"/>
      <c r="LAU87" s="62"/>
      <c r="LAV87" s="75"/>
      <c r="LAW87" s="76"/>
      <c r="LAX87" s="216"/>
      <c r="LAY87" s="75"/>
      <c r="LAZ87" s="75"/>
      <c r="LBA87" s="204"/>
      <c r="LBB87" s="205"/>
      <c r="LBC87" s="72"/>
      <c r="LBD87" s="70"/>
      <c r="LBE87" s="73"/>
      <c r="LBF87" s="74"/>
      <c r="LBG87" s="74"/>
      <c r="LBH87" s="62"/>
      <c r="LBI87" s="75"/>
      <c r="LBJ87" s="76"/>
      <c r="LBK87" s="216"/>
      <c r="LBL87" s="75"/>
      <c r="LBM87" s="75"/>
      <c r="LBN87" s="204"/>
      <c r="LBO87" s="205"/>
      <c r="LBP87" s="72"/>
      <c r="LBQ87" s="70"/>
      <c r="LBR87" s="73"/>
      <c r="LBS87" s="74"/>
      <c r="LBT87" s="74"/>
      <c r="LBU87" s="62"/>
      <c r="LBV87" s="75"/>
      <c r="LBW87" s="76"/>
      <c r="LBX87" s="216"/>
      <c r="LBY87" s="75"/>
      <c r="LBZ87" s="75"/>
      <c r="LCA87" s="204"/>
      <c r="LCB87" s="205"/>
      <c r="LCC87" s="72"/>
      <c r="LCD87" s="70"/>
      <c r="LCE87" s="73"/>
      <c r="LCF87" s="74"/>
      <c r="LCG87" s="74"/>
      <c r="LCH87" s="62"/>
      <c r="LCI87" s="75"/>
      <c r="LCJ87" s="76"/>
      <c r="LCK87" s="216"/>
      <c r="LCL87" s="75"/>
      <c r="LCM87" s="75"/>
      <c r="LCN87" s="204"/>
      <c r="LCO87" s="205"/>
      <c r="LCP87" s="72"/>
      <c r="LCQ87" s="70"/>
      <c r="LCR87" s="73"/>
      <c r="LCS87" s="74"/>
      <c r="LCT87" s="74"/>
      <c r="LCU87" s="62"/>
      <c r="LCV87" s="75"/>
      <c r="LCW87" s="76"/>
      <c r="LCX87" s="216"/>
      <c r="LCY87" s="75"/>
      <c r="LCZ87" s="75"/>
      <c r="LDA87" s="204"/>
      <c r="LDB87" s="205"/>
      <c r="LDC87" s="72"/>
      <c r="LDD87" s="70"/>
      <c r="LDE87" s="73"/>
      <c r="LDF87" s="74"/>
      <c r="LDG87" s="74"/>
      <c r="LDH87" s="62"/>
      <c r="LDI87" s="75"/>
      <c r="LDJ87" s="76"/>
      <c r="LDK87" s="216"/>
      <c r="LDL87" s="75"/>
      <c r="LDM87" s="75"/>
      <c r="LDN87" s="204"/>
      <c r="LDO87" s="205"/>
      <c r="LDP87" s="72"/>
      <c r="LDQ87" s="70"/>
      <c r="LDR87" s="73"/>
      <c r="LDS87" s="74"/>
      <c r="LDT87" s="74"/>
      <c r="LDU87" s="62"/>
      <c r="LDV87" s="75"/>
      <c r="LDW87" s="76"/>
      <c r="LDX87" s="216"/>
      <c r="LDY87" s="75"/>
      <c r="LDZ87" s="75"/>
      <c r="LEA87" s="204"/>
      <c r="LEB87" s="205"/>
      <c r="LEC87" s="72"/>
      <c r="LED87" s="70"/>
      <c r="LEE87" s="73"/>
      <c r="LEF87" s="74"/>
      <c r="LEG87" s="74"/>
      <c r="LEH87" s="62"/>
      <c r="LEI87" s="75"/>
      <c r="LEJ87" s="76"/>
      <c r="LEK87" s="216"/>
      <c r="LEL87" s="75"/>
      <c r="LEM87" s="75"/>
      <c r="LEN87" s="204"/>
      <c r="LEO87" s="205"/>
      <c r="LEP87" s="72"/>
      <c r="LEQ87" s="70"/>
      <c r="LER87" s="73"/>
      <c r="LES87" s="74"/>
      <c r="LET87" s="74"/>
      <c r="LEU87" s="62"/>
      <c r="LEV87" s="75"/>
      <c r="LEW87" s="76"/>
      <c r="LEX87" s="216"/>
      <c r="LEY87" s="75"/>
      <c r="LEZ87" s="75"/>
      <c r="LFA87" s="204"/>
      <c r="LFB87" s="205"/>
      <c r="LFC87" s="72"/>
      <c r="LFD87" s="70"/>
      <c r="LFE87" s="73"/>
      <c r="LFF87" s="74"/>
      <c r="LFG87" s="74"/>
      <c r="LFH87" s="62"/>
      <c r="LFI87" s="75"/>
      <c r="LFJ87" s="76"/>
      <c r="LFK87" s="216"/>
      <c r="LFL87" s="75"/>
      <c r="LFM87" s="75"/>
      <c r="LFN87" s="204"/>
      <c r="LFO87" s="205"/>
      <c r="LFP87" s="72"/>
      <c r="LFQ87" s="70"/>
      <c r="LFR87" s="73"/>
      <c r="LFS87" s="74"/>
      <c r="LFT87" s="74"/>
      <c r="LFU87" s="62"/>
      <c r="LFV87" s="75"/>
      <c r="LFW87" s="76"/>
      <c r="LFX87" s="216"/>
      <c r="LFY87" s="75"/>
      <c r="LFZ87" s="75"/>
      <c r="LGA87" s="204"/>
      <c r="LGB87" s="205"/>
      <c r="LGC87" s="72"/>
      <c r="LGD87" s="70"/>
      <c r="LGE87" s="73"/>
      <c r="LGF87" s="74"/>
      <c r="LGG87" s="74"/>
      <c r="LGH87" s="62"/>
      <c r="LGI87" s="75"/>
      <c r="LGJ87" s="76"/>
      <c r="LGK87" s="216"/>
      <c r="LGL87" s="75"/>
      <c r="LGM87" s="75"/>
      <c r="LGN87" s="204"/>
      <c r="LGO87" s="205"/>
      <c r="LGP87" s="72"/>
      <c r="LGQ87" s="70"/>
      <c r="LGR87" s="73"/>
      <c r="LGS87" s="74"/>
      <c r="LGT87" s="74"/>
      <c r="LGU87" s="62"/>
      <c r="LGV87" s="75"/>
      <c r="LGW87" s="76"/>
      <c r="LGX87" s="216"/>
      <c r="LGY87" s="75"/>
      <c r="LGZ87" s="75"/>
      <c r="LHA87" s="204"/>
      <c r="LHB87" s="205"/>
      <c r="LHC87" s="72"/>
      <c r="LHD87" s="70"/>
      <c r="LHE87" s="73"/>
      <c r="LHF87" s="74"/>
      <c r="LHG87" s="74"/>
      <c r="LHH87" s="62"/>
      <c r="LHI87" s="75"/>
      <c r="LHJ87" s="76"/>
      <c r="LHK87" s="216"/>
      <c r="LHL87" s="75"/>
      <c r="LHM87" s="75"/>
      <c r="LHN87" s="204"/>
      <c r="LHO87" s="205"/>
      <c r="LHP87" s="72"/>
      <c r="LHQ87" s="70"/>
      <c r="LHR87" s="73"/>
      <c r="LHS87" s="74"/>
      <c r="LHT87" s="74"/>
      <c r="LHU87" s="62"/>
      <c r="LHV87" s="75"/>
      <c r="LHW87" s="76"/>
      <c r="LHX87" s="216"/>
      <c r="LHY87" s="75"/>
      <c r="LHZ87" s="75"/>
      <c r="LIA87" s="204"/>
      <c r="LIB87" s="205"/>
      <c r="LIC87" s="72"/>
      <c r="LID87" s="70"/>
      <c r="LIE87" s="73"/>
      <c r="LIF87" s="74"/>
      <c r="LIG87" s="74"/>
      <c r="LIH87" s="62"/>
      <c r="LII87" s="75"/>
      <c r="LIJ87" s="76"/>
      <c r="LIK87" s="216"/>
      <c r="LIL87" s="75"/>
      <c r="LIM87" s="75"/>
      <c r="LIN87" s="204"/>
      <c r="LIO87" s="205"/>
      <c r="LIP87" s="72"/>
      <c r="LIQ87" s="70"/>
      <c r="LIR87" s="73"/>
      <c r="LIS87" s="74"/>
      <c r="LIT87" s="74"/>
      <c r="LIU87" s="62"/>
      <c r="LIV87" s="75"/>
      <c r="LIW87" s="76"/>
      <c r="LIX87" s="216"/>
      <c r="LIY87" s="75"/>
      <c r="LIZ87" s="75"/>
      <c r="LJA87" s="204"/>
      <c r="LJB87" s="205"/>
      <c r="LJC87" s="72"/>
      <c r="LJD87" s="70"/>
      <c r="LJE87" s="73"/>
      <c r="LJF87" s="74"/>
      <c r="LJG87" s="74"/>
      <c r="LJH87" s="62"/>
      <c r="LJI87" s="75"/>
      <c r="LJJ87" s="76"/>
      <c r="LJK87" s="216"/>
      <c r="LJL87" s="75"/>
      <c r="LJM87" s="75"/>
      <c r="LJN87" s="204"/>
      <c r="LJO87" s="205"/>
      <c r="LJP87" s="72"/>
      <c r="LJQ87" s="70"/>
      <c r="LJR87" s="73"/>
      <c r="LJS87" s="74"/>
      <c r="LJT87" s="74"/>
      <c r="LJU87" s="62"/>
      <c r="LJV87" s="75"/>
      <c r="LJW87" s="76"/>
      <c r="LJX87" s="216"/>
      <c r="LJY87" s="75"/>
      <c r="LJZ87" s="75"/>
      <c r="LKA87" s="204"/>
      <c r="LKB87" s="205"/>
      <c r="LKC87" s="72"/>
      <c r="LKD87" s="70"/>
      <c r="LKE87" s="73"/>
      <c r="LKF87" s="74"/>
      <c r="LKG87" s="74"/>
      <c r="LKH87" s="62"/>
      <c r="LKI87" s="75"/>
      <c r="LKJ87" s="76"/>
      <c r="LKK87" s="216"/>
      <c r="LKL87" s="75"/>
      <c r="LKM87" s="75"/>
      <c r="LKN87" s="204"/>
      <c r="LKO87" s="205"/>
      <c r="LKP87" s="72"/>
      <c r="LKQ87" s="70"/>
      <c r="LKR87" s="73"/>
      <c r="LKS87" s="74"/>
      <c r="LKT87" s="74"/>
      <c r="LKU87" s="62"/>
      <c r="LKV87" s="75"/>
      <c r="LKW87" s="76"/>
      <c r="LKX87" s="216"/>
      <c r="LKY87" s="75"/>
      <c r="LKZ87" s="75"/>
      <c r="LLA87" s="204"/>
      <c r="LLB87" s="205"/>
      <c r="LLC87" s="72"/>
      <c r="LLD87" s="70"/>
      <c r="LLE87" s="73"/>
      <c r="LLF87" s="74"/>
      <c r="LLG87" s="74"/>
      <c r="LLH87" s="62"/>
      <c r="LLI87" s="75"/>
      <c r="LLJ87" s="76"/>
      <c r="LLK87" s="216"/>
      <c r="LLL87" s="75"/>
      <c r="LLM87" s="75"/>
      <c r="LLN87" s="204"/>
      <c r="LLO87" s="205"/>
      <c r="LLP87" s="72"/>
      <c r="LLQ87" s="70"/>
      <c r="LLR87" s="73"/>
      <c r="LLS87" s="74"/>
      <c r="LLT87" s="74"/>
      <c r="LLU87" s="62"/>
      <c r="LLV87" s="75"/>
      <c r="LLW87" s="76"/>
      <c r="LLX87" s="216"/>
      <c r="LLY87" s="75"/>
      <c r="LLZ87" s="75"/>
      <c r="LMA87" s="204"/>
      <c r="LMB87" s="205"/>
      <c r="LMC87" s="72"/>
      <c r="LMD87" s="70"/>
      <c r="LME87" s="73"/>
      <c r="LMF87" s="74"/>
      <c r="LMG87" s="74"/>
      <c r="LMH87" s="62"/>
      <c r="LMI87" s="75"/>
      <c r="LMJ87" s="76"/>
      <c r="LMK87" s="216"/>
      <c r="LML87" s="75"/>
      <c r="LMM87" s="75"/>
      <c r="LMN87" s="204"/>
      <c r="LMO87" s="205"/>
      <c r="LMP87" s="72"/>
      <c r="LMQ87" s="70"/>
      <c r="LMR87" s="73"/>
      <c r="LMS87" s="74"/>
      <c r="LMT87" s="74"/>
      <c r="LMU87" s="62"/>
      <c r="LMV87" s="75"/>
      <c r="LMW87" s="76"/>
      <c r="LMX87" s="216"/>
      <c r="LMY87" s="75"/>
      <c r="LMZ87" s="75"/>
      <c r="LNA87" s="204"/>
      <c r="LNB87" s="205"/>
      <c r="LNC87" s="72"/>
      <c r="LND87" s="70"/>
      <c r="LNE87" s="73"/>
      <c r="LNF87" s="74"/>
      <c r="LNG87" s="74"/>
      <c r="LNH87" s="62"/>
      <c r="LNI87" s="75"/>
      <c r="LNJ87" s="76"/>
      <c r="LNK87" s="216"/>
      <c r="LNL87" s="75"/>
      <c r="LNM87" s="75"/>
      <c r="LNN87" s="204"/>
      <c r="LNO87" s="205"/>
      <c r="LNP87" s="72"/>
      <c r="LNQ87" s="70"/>
      <c r="LNR87" s="73"/>
      <c r="LNS87" s="74"/>
      <c r="LNT87" s="74"/>
      <c r="LNU87" s="62"/>
      <c r="LNV87" s="75"/>
      <c r="LNW87" s="76"/>
      <c r="LNX87" s="216"/>
      <c r="LNY87" s="75"/>
      <c r="LNZ87" s="75"/>
      <c r="LOA87" s="204"/>
      <c r="LOB87" s="205"/>
      <c r="LOC87" s="72"/>
      <c r="LOD87" s="70"/>
      <c r="LOE87" s="73"/>
      <c r="LOF87" s="74"/>
      <c r="LOG87" s="74"/>
      <c r="LOH87" s="62"/>
      <c r="LOI87" s="75"/>
      <c r="LOJ87" s="76"/>
      <c r="LOK87" s="216"/>
      <c r="LOL87" s="75"/>
      <c r="LOM87" s="75"/>
      <c r="LON87" s="204"/>
      <c r="LOO87" s="205"/>
      <c r="LOP87" s="72"/>
      <c r="LOQ87" s="70"/>
      <c r="LOR87" s="73"/>
      <c r="LOS87" s="74"/>
      <c r="LOT87" s="74"/>
      <c r="LOU87" s="62"/>
      <c r="LOV87" s="75"/>
      <c r="LOW87" s="76"/>
      <c r="LOX87" s="216"/>
      <c r="LOY87" s="75"/>
      <c r="LOZ87" s="75"/>
      <c r="LPA87" s="204"/>
      <c r="LPB87" s="205"/>
      <c r="LPC87" s="72"/>
      <c r="LPD87" s="70"/>
      <c r="LPE87" s="73"/>
      <c r="LPF87" s="74"/>
      <c r="LPG87" s="74"/>
      <c r="LPH87" s="62"/>
      <c r="LPI87" s="75"/>
      <c r="LPJ87" s="76"/>
      <c r="LPK87" s="216"/>
      <c r="LPL87" s="75"/>
      <c r="LPM87" s="75"/>
      <c r="LPN87" s="204"/>
      <c r="LPO87" s="205"/>
      <c r="LPP87" s="72"/>
      <c r="LPQ87" s="70"/>
      <c r="LPR87" s="73"/>
      <c r="LPS87" s="74"/>
      <c r="LPT87" s="74"/>
      <c r="LPU87" s="62"/>
      <c r="LPV87" s="75"/>
      <c r="LPW87" s="76"/>
      <c r="LPX87" s="216"/>
      <c r="LPY87" s="75"/>
      <c r="LPZ87" s="75"/>
      <c r="LQA87" s="204"/>
      <c r="LQB87" s="205"/>
      <c r="LQC87" s="72"/>
      <c r="LQD87" s="70"/>
      <c r="LQE87" s="73"/>
      <c r="LQF87" s="74"/>
      <c r="LQG87" s="74"/>
      <c r="LQH87" s="62"/>
      <c r="LQI87" s="75"/>
      <c r="LQJ87" s="76"/>
      <c r="LQK87" s="216"/>
      <c r="LQL87" s="75"/>
      <c r="LQM87" s="75"/>
      <c r="LQN87" s="204"/>
      <c r="LQO87" s="205"/>
      <c r="LQP87" s="72"/>
      <c r="LQQ87" s="70"/>
      <c r="LQR87" s="73"/>
      <c r="LQS87" s="74"/>
      <c r="LQT87" s="74"/>
      <c r="LQU87" s="62"/>
      <c r="LQV87" s="75"/>
      <c r="LQW87" s="76"/>
      <c r="LQX87" s="216"/>
      <c r="LQY87" s="75"/>
      <c r="LQZ87" s="75"/>
      <c r="LRA87" s="204"/>
      <c r="LRB87" s="205"/>
      <c r="LRC87" s="72"/>
      <c r="LRD87" s="70"/>
      <c r="LRE87" s="73"/>
      <c r="LRF87" s="74"/>
      <c r="LRG87" s="74"/>
      <c r="LRH87" s="62"/>
      <c r="LRI87" s="75"/>
      <c r="LRJ87" s="76"/>
      <c r="LRK87" s="216"/>
      <c r="LRL87" s="75"/>
      <c r="LRM87" s="75"/>
      <c r="LRN87" s="204"/>
      <c r="LRO87" s="205"/>
      <c r="LRP87" s="72"/>
      <c r="LRQ87" s="70"/>
      <c r="LRR87" s="73"/>
      <c r="LRS87" s="74"/>
      <c r="LRT87" s="74"/>
      <c r="LRU87" s="62"/>
      <c r="LRV87" s="75"/>
      <c r="LRW87" s="76"/>
      <c r="LRX87" s="216"/>
      <c r="LRY87" s="75"/>
      <c r="LRZ87" s="75"/>
      <c r="LSA87" s="204"/>
      <c r="LSB87" s="205"/>
      <c r="LSC87" s="72"/>
      <c r="LSD87" s="70"/>
      <c r="LSE87" s="73"/>
      <c r="LSF87" s="74"/>
      <c r="LSG87" s="74"/>
      <c r="LSH87" s="62"/>
      <c r="LSI87" s="75"/>
      <c r="LSJ87" s="76"/>
      <c r="LSK87" s="216"/>
      <c r="LSL87" s="75"/>
      <c r="LSM87" s="75"/>
      <c r="LSN87" s="204"/>
      <c r="LSO87" s="205"/>
      <c r="LSP87" s="72"/>
      <c r="LSQ87" s="70"/>
      <c r="LSR87" s="73"/>
      <c r="LSS87" s="74"/>
      <c r="LST87" s="74"/>
      <c r="LSU87" s="62"/>
      <c r="LSV87" s="75"/>
      <c r="LSW87" s="76"/>
      <c r="LSX87" s="216"/>
      <c r="LSY87" s="75"/>
      <c r="LSZ87" s="75"/>
      <c r="LTA87" s="204"/>
      <c r="LTB87" s="205"/>
      <c r="LTC87" s="72"/>
      <c r="LTD87" s="70"/>
      <c r="LTE87" s="73"/>
      <c r="LTF87" s="74"/>
      <c r="LTG87" s="74"/>
      <c r="LTH87" s="62"/>
      <c r="LTI87" s="75"/>
      <c r="LTJ87" s="76"/>
      <c r="LTK87" s="216"/>
      <c r="LTL87" s="75"/>
      <c r="LTM87" s="75"/>
      <c r="LTN87" s="204"/>
      <c r="LTO87" s="205"/>
      <c r="LTP87" s="72"/>
      <c r="LTQ87" s="70"/>
      <c r="LTR87" s="73"/>
      <c r="LTS87" s="74"/>
      <c r="LTT87" s="74"/>
      <c r="LTU87" s="62"/>
      <c r="LTV87" s="75"/>
      <c r="LTW87" s="76"/>
      <c r="LTX87" s="216"/>
      <c r="LTY87" s="75"/>
      <c r="LTZ87" s="75"/>
      <c r="LUA87" s="204"/>
      <c r="LUB87" s="205"/>
      <c r="LUC87" s="72"/>
      <c r="LUD87" s="70"/>
      <c r="LUE87" s="73"/>
      <c r="LUF87" s="74"/>
      <c r="LUG87" s="74"/>
      <c r="LUH87" s="62"/>
      <c r="LUI87" s="75"/>
      <c r="LUJ87" s="76"/>
      <c r="LUK87" s="216"/>
      <c r="LUL87" s="75"/>
      <c r="LUM87" s="75"/>
      <c r="LUN87" s="204"/>
      <c r="LUO87" s="205"/>
      <c r="LUP87" s="72"/>
      <c r="LUQ87" s="70"/>
      <c r="LUR87" s="73"/>
      <c r="LUS87" s="74"/>
      <c r="LUT87" s="74"/>
      <c r="LUU87" s="62"/>
      <c r="LUV87" s="75"/>
      <c r="LUW87" s="76"/>
      <c r="LUX87" s="216"/>
      <c r="LUY87" s="75"/>
      <c r="LUZ87" s="75"/>
      <c r="LVA87" s="204"/>
      <c r="LVB87" s="205"/>
      <c r="LVC87" s="72"/>
      <c r="LVD87" s="70"/>
      <c r="LVE87" s="73"/>
      <c r="LVF87" s="74"/>
      <c r="LVG87" s="74"/>
      <c r="LVH87" s="62"/>
      <c r="LVI87" s="75"/>
      <c r="LVJ87" s="76"/>
      <c r="LVK87" s="216"/>
      <c r="LVL87" s="75"/>
      <c r="LVM87" s="75"/>
      <c r="LVN87" s="204"/>
      <c r="LVO87" s="205"/>
      <c r="LVP87" s="72"/>
      <c r="LVQ87" s="70"/>
      <c r="LVR87" s="73"/>
      <c r="LVS87" s="74"/>
      <c r="LVT87" s="74"/>
      <c r="LVU87" s="62"/>
      <c r="LVV87" s="75"/>
      <c r="LVW87" s="76"/>
      <c r="LVX87" s="216"/>
      <c r="LVY87" s="75"/>
      <c r="LVZ87" s="75"/>
      <c r="LWA87" s="204"/>
      <c r="LWB87" s="205"/>
      <c r="LWC87" s="72"/>
      <c r="LWD87" s="70"/>
      <c r="LWE87" s="73"/>
      <c r="LWF87" s="74"/>
      <c r="LWG87" s="74"/>
      <c r="LWH87" s="62"/>
      <c r="LWI87" s="75"/>
      <c r="LWJ87" s="76"/>
      <c r="LWK87" s="216"/>
      <c r="LWL87" s="75"/>
      <c r="LWM87" s="75"/>
      <c r="LWN87" s="204"/>
      <c r="LWO87" s="205"/>
      <c r="LWP87" s="72"/>
      <c r="LWQ87" s="70"/>
      <c r="LWR87" s="73"/>
      <c r="LWS87" s="74"/>
      <c r="LWT87" s="74"/>
      <c r="LWU87" s="62"/>
      <c r="LWV87" s="75"/>
      <c r="LWW87" s="76"/>
      <c r="LWX87" s="216"/>
      <c r="LWY87" s="75"/>
      <c r="LWZ87" s="75"/>
      <c r="LXA87" s="204"/>
      <c r="LXB87" s="205"/>
      <c r="LXC87" s="72"/>
      <c r="LXD87" s="70"/>
      <c r="LXE87" s="73"/>
      <c r="LXF87" s="74"/>
      <c r="LXG87" s="74"/>
      <c r="LXH87" s="62"/>
      <c r="LXI87" s="75"/>
      <c r="LXJ87" s="76"/>
      <c r="LXK87" s="216"/>
      <c r="LXL87" s="75"/>
      <c r="LXM87" s="75"/>
      <c r="LXN87" s="204"/>
      <c r="LXO87" s="205"/>
      <c r="LXP87" s="72"/>
      <c r="LXQ87" s="70"/>
      <c r="LXR87" s="73"/>
      <c r="LXS87" s="74"/>
      <c r="LXT87" s="74"/>
      <c r="LXU87" s="62"/>
      <c r="LXV87" s="75"/>
      <c r="LXW87" s="76"/>
      <c r="LXX87" s="216"/>
      <c r="LXY87" s="75"/>
      <c r="LXZ87" s="75"/>
      <c r="LYA87" s="204"/>
      <c r="LYB87" s="205"/>
      <c r="LYC87" s="72"/>
      <c r="LYD87" s="70"/>
      <c r="LYE87" s="73"/>
      <c r="LYF87" s="74"/>
      <c r="LYG87" s="74"/>
      <c r="LYH87" s="62"/>
      <c r="LYI87" s="75"/>
      <c r="LYJ87" s="76"/>
      <c r="LYK87" s="216"/>
      <c r="LYL87" s="75"/>
      <c r="LYM87" s="75"/>
      <c r="LYN87" s="204"/>
      <c r="LYO87" s="205"/>
      <c r="LYP87" s="72"/>
      <c r="LYQ87" s="70"/>
      <c r="LYR87" s="73"/>
      <c r="LYS87" s="74"/>
      <c r="LYT87" s="74"/>
      <c r="LYU87" s="62"/>
      <c r="LYV87" s="75"/>
      <c r="LYW87" s="76"/>
      <c r="LYX87" s="216"/>
      <c r="LYY87" s="75"/>
      <c r="LYZ87" s="75"/>
      <c r="LZA87" s="204"/>
      <c r="LZB87" s="205"/>
      <c r="LZC87" s="72"/>
      <c r="LZD87" s="70"/>
      <c r="LZE87" s="73"/>
      <c r="LZF87" s="74"/>
      <c r="LZG87" s="74"/>
      <c r="LZH87" s="62"/>
      <c r="LZI87" s="75"/>
      <c r="LZJ87" s="76"/>
      <c r="LZK87" s="216"/>
      <c r="LZL87" s="75"/>
      <c r="LZM87" s="75"/>
      <c r="LZN87" s="204"/>
      <c r="LZO87" s="205"/>
      <c r="LZP87" s="72"/>
      <c r="LZQ87" s="70"/>
      <c r="LZR87" s="73"/>
      <c r="LZS87" s="74"/>
      <c r="LZT87" s="74"/>
      <c r="LZU87" s="62"/>
      <c r="LZV87" s="75"/>
      <c r="LZW87" s="76"/>
      <c r="LZX87" s="216"/>
      <c r="LZY87" s="75"/>
      <c r="LZZ87" s="75"/>
      <c r="MAA87" s="204"/>
      <c r="MAB87" s="205"/>
      <c r="MAC87" s="72"/>
      <c r="MAD87" s="70"/>
      <c r="MAE87" s="73"/>
      <c r="MAF87" s="74"/>
      <c r="MAG87" s="74"/>
      <c r="MAH87" s="62"/>
      <c r="MAI87" s="75"/>
      <c r="MAJ87" s="76"/>
      <c r="MAK87" s="216"/>
      <c r="MAL87" s="75"/>
      <c r="MAM87" s="75"/>
      <c r="MAN87" s="204"/>
      <c r="MAO87" s="205"/>
      <c r="MAP87" s="72"/>
      <c r="MAQ87" s="70"/>
      <c r="MAR87" s="73"/>
      <c r="MAS87" s="74"/>
      <c r="MAT87" s="74"/>
      <c r="MAU87" s="62"/>
      <c r="MAV87" s="75"/>
      <c r="MAW87" s="76"/>
      <c r="MAX87" s="216"/>
      <c r="MAY87" s="75"/>
      <c r="MAZ87" s="75"/>
      <c r="MBA87" s="204"/>
      <c r="MBB87" s="205"/>
      <c r="MBC87" s="72"/>
      <c r="MBD87" s="70"/>
      <c r="MBE87" s="73"/>
      <c r="MBF87" s="74"/>
      <c r="MBG87" s="74"/>
      <c r="MBH87" s="62"/>
      <c r="MBI87" s="75"/>
      <c r="MBJ87" s="76"/>
      <c r="MBK87" s="216"/>
      <c r="MBL87" s="75"/>
      <c r="MBM87" s="75"/>
      <c r="MBN87" s="204"/>
      <c r="MBO87" s="205"/>
      <c r="MBP87" s="72"/>
      <c r="MBQ87" s="70"/>
      <c r="MBR87" s="73"/>
      <c r="MBS87" s="74"/>
      <c r="MBT87" s="74"/>
      <c r="MBU87" s="62"/>
      <c r="MBV87" s="75"/>
      <c r="MBW87" s="76"/>
      <c r="MBX87" s="216"/>
      <c r="MBY87" s="75"/>
      <c r="MBZ87" s="75"/>
      <c r="MCA87" s="204"/>
      <c r="MCB87" s="205"/>
      <c r="MCC87" s="72"/>
      <c r="MCD87" s="70"/>
      <c r="MCE87" s="73"/>
      <c r="MCF87" s="74"/>
      <c r="MCG87" s="74"/>
      <c r="MCH87" s="62"/>
      <c r="MCI87" s="75"/>
      <c r="MCJ87" s="76"/>
      <c r="MCK87" s="216"/>
      <c r="MCL87" s="75"/>
      <c r="MCM87" s="75"/>
      <c r="MCN87" s="204"/>
      <c r="MCO87" s="205"/>
      <c r="MCP87" s="72"/>
      <c r="MCQ87" s="70"/>
      <c r="MCR87" s="73"/>
      <c r="MCS87" s="74"/>
      <c r="MCT87" s="74"/>
      <c r="MCU87" s="62"/>
      <c r="MCV87" s="75"/>
      <c r="MCW87" s="76"/>
      <c r="MCX87" s="216"/>
      <c r="MCY87" s="75"/>
      <c r="MCZ87" s="75"/>
      <c r="MDA87" s="204"/>
      <c r="MDB87" s="205"/>
      <c r="MDC87" s="72"/>
      <c r="MDD87" s="70"/>
      <c r="MDE87" s="73"/>
      <c r="MDF87" s="74"/>
      <c r="MDG87" s="74"/>
      <c r="MDH87" s="62"/>
      <c r="MDI87" s="75"/>
      <c r="MDJ87" s="76"/>
      <c r="MDK87" s="216"/>
      <c r="MDL87" s="75"/>
      <c r="MDM87" s="75"/>
      <c r="MDN87" s="204"/>
      <c r="MDO87" s="205"/>
      <c r="MDP87" s="72"/>
      <c r="MDQ87" s="70"/>
      <c r="MDR87" s="73"/>
      <c r="MDS87" s="74"/>
      <c r="MDT87" s="74"/>
      <c r="MDU87" s="62"/>
      <c r="MDV87" s="75"/>
      <c r="MDW87" s="76"/>
      <c r="MDX87" s="216"/>
      <c r="MDY87" s="75"/>
      <c r="MDZ87" s="75"/>
      <c r="MEA87" s="204"/>
      <c r="MEB87" s="205"/>
      <c r="MEC87" s="72"/>
      <c r="MED87" s="70"/>
      <c r="MEE87" s="73"/>
      <c r="MEF87" s="74"/>
      <c r="MEG87" s="74"/>
      <c r="MEH87" s="62"/>
      <c r="MEI87" s="75"/>
      <c r="MEJ87" s="76"/>
      <c r="MEK87" s="216"/>
      <c r="MEL87" s="75"/>
      <c r="MEM87" s="75"/>
      <c r="MEN87" s="204"/>
      <c r="MEO87" s="205"/>
      <c r="MEP87" s="72"/>
      <c r="MEQ87" s="70"/>
      <c r="MER87" s="73"/>
      <c r="MES87" s="74"/>
      <c r="MET87" s="74"/>
      <c r="MEU87" s="62"/>
      <c r="MEV87" s="75"/>
      <c r="MEW87" s="76"/>
      <c r="MEX87" s="216"/>
      <c r="MEY87" s="75"/>
      <c r="MEZ87" s="75"/>
      <c r="MFA87" s="204"/>
      <c r="MFB87" s="205"/>
      <c r="MFC87" s="72"/>
      <c r="MFD87" s="70"/>
      <c r="MFE87" s="73"/>
      <c r="MFF87" s="74"/>
      <c r="MFG87" s="74"/>
      <c r="MFH87" s="62"/>
      <c r="MFI87" s="75"/>
      <c r="MFJ87" s="76"/>
      <c r="MFK87" s="216"/>
      <c r="MFL87" s="75"/>
      <c r="MFM87" s="75"/>
      <c r="MFN87" s="204"/>
      <c r="MFO87" s="205"/>
      <c r="MFP87" s="72"/>
      <c r="MFQ87" s="70"/>
      <c r="MFR87" s="73"/>
      <c r="MFS87" s="74"/>
      <c r="MFT87" s="74"/>
      <c r="MFU87" s="62"/>
      <c r="MFV87" s="75"/>
      <c r="MFW87" s="76"/>
      <c r="MFX87" s="216"/>
      <c r="MFY87" s="75"/>
      <c r="MFZ87" s="75"/>
      <c r="MGA87" s="204"/>
      <c r="MGB87" s="205"/>
      <c r="MGC87" s="72"/>
      <c r="MGD87" s="70"/>
      <c r="MGE87" s="73"/>
      <c r="MGF87" s="74"/>
      <c r="MGG87" s="74"/>
      <c r="MGH87" s="62"/>
      <c r="MGI87" s="75"/>
      <c r="MGJ87" s="76"/>
      <c r="MGK87" s="216"/>
      <c r="MGL87" s="75"/>
      <c r="MGM87" s="75"/>
      <c r="MGN87" s="204"/>
      <c r="MGO87" s="205"/>
      <c r="MGP87" s="72"/>
      <c r="MGQ87" s="70"/>
      <c r="MGR87" s="73"/>
      <c r="MGS87" s="74"/>
      <c r="MGT87" s="74"/>
      <c r="MGU87" s="62"/>
      <c r="MGV87" s="75"/>
      <c r="MGW87" s="76"/>
      <c r="MGX87" s="216"/>
      <c r="MGY87" s="75"/>
      <c r="MGZ87" s="75"/>
      <c r="MHA87" s="204"/>
      <c r="MHB87" s="205"/>
      <c r="MHC87" s="72"/>
      <c r="MHD87" s="70"/>
      <c r="MHE87" s="73"/>
      <c r="MHF87" s="74"/>
      <c r="MHG87" s="74"/>
      <c r="MHH87" s="62"/>
      <c r="MHI87" s="75"/>
      <c r="MHJ87" s="76"/>
      <c r="MHK87" s="216"/>
      <c r="MHL87" s="75"/>
      <c r="MHM87" s="75"/>
      <c r="MHN87" s="204"/>
      <c r="MHO87" s="205"/>
      <c r="MHP87" s="72"/>
      <c r="MHQ87" s="70"/>
      <c r="MHR87" s="73"/>
      <c r="MHS87" s="74"/>
      <c r="MHT87" s="74"/>
      <c r="MHU87" s="62"/>
      <c r="MHV87" s="75"/>
      <c r="MHW87" s="76"/>
      <c r="MHX87" s="216"/>
      <c r="MHY87" s="75"/>
      <c r="MHZ87" s="75"/>
      <c r="MIA87" s="204"/>
      <c r="MIB87" s="205"/>
      <c r="MIC87" s="72"/>
      <c r="MID87" s="70"/>
      <c r="MIE87" s="73"/>
      <c r="MIF87" s="74"/>
      <c r="MIG87" s="74"/>
      <c r="MIH87" s="62"/>
      <c r="MII87" s="75"/>
      <c r="MIJ87" s="76"/>
      <c r="MIK87" s="216"/>
      <c r="MIL87" s="75"/>
      <c r="MIM87" s="75"/>
      <c r="MIN87" s="204"/>
      <c r="MIO87" s="205"/>
      <c r="MIP87" s="72"/>
      <c r="MIQ87" s="70"/>
      <c r="MIR87" s="73"/>
      <c r="MIS87" s="74"/>
      <c r="MIT87" s="74"/>
      <c r="MIU87" s="62"/>
      <c r="MIV87" s="75"/>
      <c r="MIW87" s="76"/>
      <c r="MIX87" s="216"/>
      <c r="MIY87" s="75"/>
      <c r="MIZ87" s="75"/>
      <c r="MJA87" s="204"/>
      <c r="MJB87" s="205"/>
      <c r="MJC87" s="72"/>
      <c r="MJD87" s="70"/>
      <c r="MJE87" s="73"/>
      <c r="MJF87" s="74"/>
      <c r="MJG87" s="74"/>
      <c r="MJH87" s="62"/>
      <c r="MJI87" s="75"/>
      <c r="MJJ87" s="76"/>
      <c r="MJK87" s="216"/>
      <c r="MJL87" s="75"/>
      <c r="MJM87" s="75"/>
      <c r="MJN87" s="204"/>
      <c r="MJO87" s="205"/>
      <c r="MJP87" s="72"/>
      <c r="MJQ87" s="70"/>
      <c r="MJR87" s="73"/>
      <c r="MJS87" s="74"/>
      <c r="MJT87" s="74"/>
      <c r="MJU87" s="62"/>
      <c r="MJV87" s="75"/>
      <c r="MJW87" s="76"/>
      <c r="MJX87" s="216"/>
      <c r="MJY87" s="75"/>
      <c r="MJZ87" s="75"/>
      <c r="MKA87" s="204"/>
      <c r="MKB87" s="205"/>
      <c r="MKC87" s="72"/>
      <c r="MKD87" s="70"/>
      <c r="MKE87" s="73"/>
      <c r="MKF87" s="74"/>
      <c r="MKG87" s="74"/>
      <c r="MKH87" s="62"/>
      <c r="MKI87" s="75"/>
      <c r="MKJ87" s="76"/>
      <c r="MKK87" s="216"/>
      <c r="MKL87" s="75"/>
      <c r="MKM87" s="75"/>
      <c r="MKN87" s="204"/>
      <c r="MKO87" s="205"/>
      <c r="MKP87" s="72"/>
      <c r="MKQ87" s="70"/>
      <c r="MKR87" s="73"/>
      <c r="MKS87" s="74"/>
      <c r="MKT87" s="74"/>
      <c r="MKU87" s="62"/>
      <c r="MKV87" s="75"/>
      <c r="MKW87" s="76"/>
      <c r="MKX87" s="216"/>
      <c r="MKY87" s="75"/>
      <c r="MKZ87" s="75"/>
      <c r="MLA87" s="204"/>
      <c r="MLB87" s="205"/>
      <c r="MLC87" s="72"/>
      <c r="MLD87" s="70"/>
      <c r="MLE87" s="73"/>
      <c r="MLF87" s="74"/>
      <c r="MLG87" s="74"/>
      <c r="MLH87" s="62"/>
      <c r="MLI87" s="75"/>
      <c r="MLJ87" s="76"/>
      <c r="MLK87" s="216"/>
      <c r="MLL87" s="75"/>
      <c r="MLM87" s="75"/>
      <c r="MLN87" s="204"/>
      <c r="MLO87" s="205"/>
      <c r="MLP87" s="72"/>
      <c r="MLQ87" s="70"/>
      <c r="MLR87" s="73"/>
      <c r="MLS87" s="74"/>
      <c r="MLT87" s="74"/>
      <c r="MLU87" s="62"/>
      <c r="MLV87" s="75"/>
      <c r="MLW87" s="76"/>
      <c r="MLX87" s="216"/>
      <c r="MLY87" s="75"/>
      <c r="MLZ87" s="75"/>
      <c r="MMA87" s="204"/>
      <c r="MMB87" s="205"/>
      <c r="MMC87" s="72"/>
      <c r="MMD87" s="70"/>
      <c r="MME87" s="73"/>
      <c r="MMF87" s="74"/>
      <c r="MMG87" s="74"/>
      <c r="MMH87" s="62"/>
      <c r="MMI87" s="75"/>
      <c r="MMJ87" s="76"/>
      <c r="MMK87" s="216"/>
      <c r="MML87" s="75"/>
      <c r="MMM87" s="75"/>
      <c r="MMN87" s="204"/>
      <c r="MMO87" s="205"/>
      <c r="MMP87" s="72"/>
      <c r="MMQ87" s="70"/>
      <c r="MMR87" s="73"/>
      <c r="MMS87" s="74"/>
      <c r="MMT87" s="74"/>
      <c r="MMU87" s="62"/>
      <c r="MMV87" s="75"/>
      <c r="MMW87" s="76"/>
      <c r="MMX87" s="216"/>
      <c r="MMY87" s="75"/>
      <c r="MMZ87" s="75"/>
      <c r="MNA87" s="204"/>
      <c r="MNB87" s="205"/>
      <c r="MNC87" s="72"/>
      <c r="MND87" s="70"/>
      <c r="MNE87" s="73"/>
      <c r="MNF87" s="74"/>
      <c r="MNG87" s="74"/>
      <c r="MNH87" s="62"/>
      <c r="MNI87" s="75"/>
      <c r="MNJ87" s="76"/>
      <c r="MNK87" s="216"/>
      <c r="MNL87" s="75"/>
      <c r="MNM87" s="75"/>
      <c r="MNN87" s="204"/>
      <c r="MNO87" s="205"/>
      <c r="MNP87" s="72"/>
      <c r="MNQ87" s="70"/>
      <c r="MNR87" s="73"/>
      <c r="MNS87" s="74"/>
      <c r="MNT87" s="74"/>
      <c r="MNU87" s="62"/>
      <c r="MNV87" s="75"/>
      <c r="MNW87" s="76"/>
      <c r="MNX87" s="216"/>
      <c r="MNY87" s="75"/>
      <c r="MNZ87" s="75"/>
      <c r="MOA87" s="204"/>
      <c r="MOB87" s="205"/>
      <c r="MOC87" s="72"/>
      <c r="MOD87" s="70"/>
      <c r="MOE87" s="73"/>
      <c r="MOF87" s="74"/>
      <c r="MOG87" s="74"/>
      <c r="MOH87" s="62"/>
      <c r="MOI87" s="75"/>
      <c r="MOJ87" s="76"/>
      <c r="MOK87" s="216"/>
      <c r="MOL87" s="75"/>
      <c r="MOM87" s="75"/>
      <c r="MON87" s="204"/>
      <c r="MOO87" s="205"/>
      <c r="MOP87" s="72"/>
      <c r="MOQ87" s="70"/>
      <c r="MOR87" s="73"/>
      <c r="MOS87" s="74"/>
      <c r="MOT87" s="74"/>
      <c r="MOU87" s="62"/>
      <c r="MOV87" s="75"/>
      <c r="MOW87" s="76"/>
      <c r="MOX87" s="216"/>
      <c r="MOY87" s="75"/>
      <c r="MOZ87" s="75"/>
      <c r="MPA87" s="204"/>
      <c r="MPB87" s="205"/>
      <c r="MPC87" s="72"/>
      <c r="MPD87" s="70"/>
      <c r="MPE87" s="73"/>
      <c r="MPF87" s="74"/>
      <c r="MPG87" s="74"/>
      <c r="MPH87" s="62"/>
      <c r="MPI87" s="75"/>
      <c r="MPJ87" s="76"/>
      <c r="MPK87" s="216"/>
      <c r="MPL87" s="75"/>
      <c r="MPM87" s="75"/>
      <c r="MPN87" s="204"/>
      <c r="MPO87" s="205"/>
      <c r="MPP87" s="72"/>
      <c r="MPQ87" s="70"/>
      <c r="MPR87" s="73"/>
      <c r="MPS87" s="74"/>
      <c r="MPT87" s="74"/>
      <c r="MPU87" s="62"/>
      <c r="MPV87" s="75"/>
      <c r="MPW87" s="76"/>
      <c r="MPX87" s="216"/>
      <c r="MPY87" s="75"/>
      <c r="MPZ87" s="75"/>
      <c r="MQA87" s="204"/>
      <c r="MQB87" s="205"/>
      <c r="MQC87" s="72"/>
      <c r="MQD87" s="70"/>
      <c r="MQE87" s="73"/>
      <c r="MQF87" s="74"/>
      <c r="MQG87" s="74"/>
      <c r="MQH87" s="62"/>
      <c r="MQI87" s="75"/>
      <c r="MQJ87" s="76"/>
      <c r="MQK87" s="216"/>
      <c r="MQL87" s="75"/>
      <c r="MQM87" s="75"/>
      <c r="MQN87" s="204"/>
      <c r="MQO87" s="205"/>
      <c r="MQP87" s="72"/>
      <c r="MQQ87" s="70"/>
      <c r="MQR87" s="73"/>
      <c r="MQS87" s="74"/>
      <c r="MQT87" s="74"/>
      <c r="MQU87" s="62"/>
      <c r="MQV87" s="75"/>
      <c r="MQW87" s="76"/>
      <c r="MQX87" s="216"/>
      <c r="MQY87" s="75"/>
      <c r="MQZ87" s="75"/>
      <c r="MRA87" s="204"/>
      <c r="MRB87" s="205"/>
      <c r="MRC87" s="72"/>
      <c r="MRD87" s="70"/>
      <c r="MRE87" s="73"/>
      <c r="MRF87" s="74"/>
      <c r="MRG87" s="74"/>
      <c r="MRH87" s="62"/>
      <c r="MRI87" s="75"/>
      <c r="MRJ87" s="76"/>
      <c r="MRK87" s="216"/>
      <c r="MRL87" s="75"/>
      <c r="MRM87" s="75"/>
      <c r="MRN87" s="204"/>
      <c r="MRO87" s="205"/>
      <c r="MRP87" s="72"/>
      <c r="MRQ87" s="70"/>
      <c r="MRR87" s="73"/>
      <c r="MRS87" s="74"/>
      <c r="MRT87" s="74"/>
      <c r="MRU87" s="62"/>
      <c r="MRV87" s="75"/>
      <c r="MRW87" s="76"/>
      <c r="MRX87" s="216"/>
      <c r="MRY87" s="75"/>
      <c r="MRZ87" s="75"/>
      <c r="MSA87" s="204"/>
      <c r="MSB87" s="205"/>
      <c r="MSC87" s="72"/>
      <c r="MSD87" s="70"/>
      <c r="MSE87" s="73"/>
      <c r="MSF87" s="74"/>
      <c r="MSG87" s="74"/>
      <c r="MSH87" s="62"/>
      <c r="MSI87" s="75"/>
      <c r="MSJ87" s="76"/>
      <c r="MSK87" s="216"/>
      <c r="MSL87" s="75"/>
      <c r="MSM87" s="75"/>
      <c r="MSN87" s="204"/>
      <c r="MSO87" s="205"/>
      <c r="MSP87" s="72"/>
      <c r="MSQ87" s="70"/>
      <c r="MSR87" s="73"/>
      <c r="MSS87" s="74"/>
      <c r="MST87" s="74"/>
      <c r="MSU87" s="62"/>
      <c r="MSV87" s="75"/>
      <c r="MSW87" s="76"/>
      <c r="MSX87" s="216"/>
      <c r="MSY87" s="75"/>
      <c r="MSZ87" s="75"/>
      <c r="MTA87" s="204"/>
      <c r="MTB87" s="205"/>
      <c r="MTC87" s="72"/>
      <c r="MTD87" s="70"/>
      <c r="MTE87" s="73"/>
      <c r="MTF87" s="74"/>
      <c r="MTG87" s="74"/>
      <c r="MTH87" s="62"/>
      <c r="MTI87" s="75"/>
      <c r="MTJ87" s="76"/>
      <c r="MTK87" s="216"/>
      <c r="MTL87" s="75"/>
      <c r="MTM87" s="75"/>
      <c r="MTN87" s="204"/>
      <c r="MTO87" s="205"/>
      <c r="MTP87" s="72"/>
      <c r="MTQ87" s="70"/>
      <c r="MTR87" s="73"/>
      <c r="MTS87" s="74"/>
      <c r="MTT87" s="74"/>
      <c r="MTU87" s="62"/>
      <c r="MTV87" s="75"/>
      <c r="MTW87" s="76"/>
      <c r="MTX87" s="216"/>
      <c r="MTY87" s="75"/>
      <c r="MTZ87" s="75"/>
      <c r="MUA87" s="204"/>
      <c r="MUB87" s="205"/>
      <c r="MUC87" s="72"/>
      <c r="MUD87" s="70"/>
      <c r="MUE87" s="73"/>
      <c r="MUF87" s="74"/>
      <c r="MUG87" s="74"/>
      <c r="MUH87" s="62"/>
      <c r="MUI87" s="75"/>
      <c r="MUJ87" s="76"/>
      <c r="MUK87" s="216"/>
      <c r="MUL87" s="75"/>
      <c r="MUM87" s="75"/>
      <c r="MUN87" s="204"/>
      <c r="MUO87" s="205"/>
      <c r="MUP87" s="72"/>
      <c r="MUQ87" s="70"/>
      <c r="MUR87" s="73"/>
      <c r="MUS87" s="74"/>
      <c r="MUT87" s="74"/>
      <c r="MUU87" s="62"/>
      <c r="MUV87" s="75"/>
      <c r="MUW87" s="76"/>
      <c r="MUX87" s="216"/>
      <c r="MUY87" s="75"/>
      <c r="MUZ87" s="75"/>
      <c r="MVA87" s="204"/>
      <c r="MVB87" s="205"/>
      <c r="MVC87" s="72"/>
      <c r="MVD87" s="70"/>
      <c r="MVE87" s="73"/>
      <c r="MVF87" s="74"/>
      <c r="MVG87" s="74"/>
      <c r="MVH87" s="62"/>
      <c r="MVI87" s="75"/>
      <c r="MVJ87" s="76"/>
      <c r="MVK87" s="216"/>
      <c r="MVL87" s="75"/>
      <c r="MVM87" s="75"/>
      <c r="MVN87" s="204"/>
      <c r="MVO87" s="205"/>
      <c r="MVP87" s="72"/>
      <c r="MVQ87" s="70"/>
      <c r="MVR87" s="73"/>
      <c r="MVS87" s="74"/>
      <c r="MVT87" s="74"/>
      <c r="MVU87" s="62"/>
      <c r="MVV87" s="75"/>
      <c r="MVW87" s="76"/>
      <c r="MVX87" s="216"/>
      <c r="MVY87" s="75"/>
      <c r="MVZ87" s="75"/>
      <c r="MWA87" s="204"/>
      <c r="MWB87" s="205"/>
      <c r="MWC87" s="72"/>
      <c r="MWD87" s="70"/>
      <c r="MWE87" s="73"/>
      <c r="MWF87" s="74"/>
      <c r="MWG87" s="74"/>
      <c r="MWH87" s="62"/>
      <c r="MWI87" s="75"/>
      <c r="MWJ87" s="76"/>
      <c r="MWK87" s="216"/>
      <c r="MWL87" s="75"/>
      <c r="MWM87" s="75"/>
      <c r="MWN87" s="204"/>
      <c r="MWO87" s="205"/>
      <c r="MWP87" s="72"/>
      <c r="MWQ87" s="70"/>
      <c r="MWR87" s="73"/>
      <c r="MWS87" s="74"/>
      <c r="MWT87" s="74"/>
      <c r="MWU87" s="62"/>
      <c r="MWV87" s="75"/>
      <c r="MWW87" s="76"/>
      <c r="MWX87" s="216"/>
      <c r="MWY87" s="75"/>
      <c r="MWZ87" s="75"/>
      <c r="MXA87" s="204"/>
      <c r="MXB87" s="205"/>
      <c r="MXC87" s="72"/>
      <c r="MXD87" s="70"/>
      <c r="MXE87" s="73"/>
      <c r="MXF87" s="74"/>
      <c r="MXG87" s="74"/>
      <c r="MXH87" s="62"/>
      <c r="MXI87" s="75"/>
      <c r="MXJ87" s="76"/>
      <c r="MXK87" s="216"/>
      <c r="MXL87" s="75"/>
      <c r="MXM87" s="75"/>
      <c r="MXN87" s="204"/>
      <c r="MXO87" s="205"/>
      <c r="MXP87" s="72"/>
      <c r="MXQ87" s="70"/>
      <c r="MXR87" s="73"/>
      <c r="MXS87" s="74"/>
      <c r="MXT87" s="74"/>
      <c r="MXU87" s="62"/>
      <c r="MXV87" s="75"/>
      <c r="MXW87" s="76"/>
      <c r="MXX87" s="216"/>
      <c r="MXY87" s="75"/>
      <c r="MXZ87" s="75"/>
      <c r="MYA87" s="204"/>
      <c r="MYB87" s="205"/>
      <c r="MYC87" s="72"/>
      <c r="MYD87" s="70"/>
      <c r="MYE87" s="73"/>
      <c r="MYF87" s="74"/>
      <c r="MYG87" s="74"/>
      <c r="MYH87" s="62"/>
      <c r="MYI87" s="75"/>
      <c r="MYJ87" s="76"/>
      <c r="MYK87" s="216"/>
      <c r="MYL87" s="75"/>
      <c r="MYM87" s="75"/>
      <c r="MYN87" s="204"/>
      <c r="MYO87" s="205"/>
      <c r="MYP87" s="72"/>
      <c r="MYQ87" s="70"/>
      <c r="MYR87" s="73"/>
      <c r="MYS87" s="74"/>
      <c r="MYT87" s="74"/>
      <c r="MYU87" s="62"/>
      <c r="MYV87" s="75"/>
      <c r="MYW87" s="76"/>
      <c r="MYX87" s="216"/>
      <c r="MYY87" s="75"/>
      <c r="MYZ87" s="75"/>
      <c r="MZA87" s="204"/>
      <c r="MZB87" s="205"/>
      <c r="MZC87" s="72"/>
      <c r="MZD87" s="70"/>
      <c r="MZE87" s="73"/>
      <c r="MZF87" s="74"/>
      <c r="MZG87" s="74"/>
      <c r="MZH87" s="62"/>
      <c r="MZI87" s="75"/>
      <c r="MZJ87" s="76"/>
      <c r="MZK87" s="216"/>
      <c r="MZL87" s="75"/>
      <c r="MZM87" s="75"/>
      <c r="MZN87" s="204"/>
      <c r="MZO87" s="205"/>
      <c r="MZP87" s="72"/>
      <c r="MZQ87" s="70"/>
      <c r="MZR87" s="73"/>
      <c r="MZS87" s="74"/>
      <c r="MZT87" s="74"/>
      <c r="MZU87" s="62"/>
      <c r="MZV87" s="75"/>
      <c r="MZW87" s="76"/>
      <c r="MZX87" s="216"/>
      <c r="MZY87" s="75"/>
      <c r="MZZ87" s="75"/>
      <c r="NAA87" s="204"/>
      <c r="NAB87" s="205"/>
      <c r="NAC87" s="72"/>
      <c r="NAD87" s="70"/>
      <c r="NAE87" s="73"/>
      <c r="NAF87" s="74"/>
      <c r="NAG87" s="74"/>
      <c r="NAH87" s="62"/>
      <c r="NAI87" s="75"/>
      <c r="NAJ87" s="76"/>
      <c r="NAK87" s="216"/>
      <c r="NAL87" s="75"/>
      <c r="NAM87" s="75"/>
      <c r="NAN87" s="204"/>
      <c r="NAO87" s="205"/>
      <c r="NAP87" s="72"/>
      <c r="NAQ87" s="70"/>
      <c r="NAR87" s="73"/>
      <c r="NAS87" s="74"/>
      <c r="NAT87" s="74"/>
      <c r="NAU87" s="62"/>
      <c r="NAV87" s="75"/>
      <c r="NAW87" s="76"/>
      <c r="NAX87" s="216"/>
      <c r="NAY87" s="75"/>
      <c r="NAZ87" s="75"/>
      <c r="NBA87" s="204"/>
      <c r="NBB87" s="205"/>
      <c r="NBC87" s="72"/>
      <c r="NBD87" s="70"/>
      <c r="NBE87" s="73"/>
      <c r="NBF87" s="74"/>
      <c r="NBG87" s="74"/>
      <c r="NBH87" s="62"/>
      <c r="NBI87" s="75"/>
      <c r="NBJ87" s="76"/>
      <c r="NBK87" s="216"/>
      <c r="NBL87" s="75"/>
      <c r="NBM87" s="75"/>
      <c r="NBN87" s="204"/>
      <c r="NBO87" s="205"/>
      <c r="NBP87" s="72"/>
      <c r="NBQ87" s="70"/>
      <c r="NBR87" s="73"/>
      <c r="NBS87" s="74"/>
      <c r="NBT87" s="74"/>
      <c r="NBU87" s="62"/>
      <c r="NBV87" s="75"/>
      <c r="NBW87" s="76"/>
      <c r="NBX87" s="216"/>
      <c r="NBY87" s="75"/>
      <c r="NBZ87" s="75"/>
      <c r="NCA87" s="204"/>
      <c r="NCB87" s="205"/>
      <c r="NCC87" s="72"/>
      <c r="NCD87" s="70"/>
      <c r="NCE87" s="73"/>
      <c r="NCF87" s="74"/>
      <c r="NCG87" s="74"/>
      <c r="NCH87" s="62"/>
      <c r="NCI87" s="75"/>
      <c r="NCJ87" s="76"/>
      <c r="NCK87" s="216"/>
      <c r="NCL87" s="75"/>
      <c r="NCM87" s="75"/>
      <c r="NCN87" s="204"/>
      <c r="NCO87" s="205"/>
      <c r="NCP87" s="72"/>
      <c r="NCQ87" s="70"/>
      <c r="NCR87" s="73"/>
      <c r="NCS87" s="74"/>
      <c r="NCT87" s="74"/>
      <c r="NCU87" s="62"/>
      <c r="NCV87" s="75"/>
      <c r="NCW87" s="76"/>
      <c r="NCX87" s="216"/>
      <c r="NCY87" s="75"/>
      <c r="NCZ87" s="75"/>
      <c r="NDA87" s="204"/>
      <c r="NDB87" s="205"/>
      <c r="NDC87" s="72"/>
      <c r="NDD87" s="70"/>
      <c r="NDE87" s="73"/>
      <c r="NDF87" s="74"/>
      <c r="NDG87" s="74"/>
      <c r="NDH87" s="62"/>
      <c r="NDI87" s="75"/>
      <c r="NDJ87" s="76"/>
      <c r="NDK87" s="216"/>
      <c r="NDL87" s="75"/>
      <c r="NDM87" s="75"/>
      <c r="NDN87" s="204"/>
      <c r="NDO87" s="205"/>
      <c r="NDP87" s="72"/>
      <c r="NDQ87" s="70"/>
      <c r="NDR87" s="73"/>
      <c r="NDS87" s="74"/>
      <c r="NDT87" s="74"/>
      <c r="NDU87" s="62"/>
      <c r="NDV87" s="75"/>
      <c r="NDW87" s="76"/>
      <c r="NDX87" s="216"/>
      <c r="NDY87" s="75"/>
      <c r="NDZ87" s="75"/>
      <c r="NEA87" s="204"/>
      <c r="NEB87" s="205"/>
      <c r="NEC87" s="72"/>
      <c r="NED87" s="70"/>
      <c r="NEE87" s="73"/>
      <c r="NEF87" s="74"/>
      <c r="NEG87" s="74"/>
      <c r="NEH87" s="62"/>
      <c r="NEI87" s="75"/>
      <c r="NEJ87" s="76"/>
      <c r="NEK87" s="216"/>
      <c r="NEL87" s="75"/>
      <c r="NEM87" s="75"/>
      <c r="NEN87" s="204"/>
      <c r="NEO87" s="205"/>
      <c r="NEP87" s="72"/>
      <c r="NEQ87" s="70"/>
      <c r="NER87" s="73"/>
      <c r="NES87" s="74"/>
      <c r="NET87" s="74"/>
      <c r="NEU87" s="62"/>
      <c r="NEV87" s="75"/>
      <c r="NEW87" s="76"/>
      <c r="NEX87" s="216"/>
      <c r="NEY87" s="75"/>
      <c r="NEZ87" s="75"/>
      <c r="NFA87" s="204"/>
      <c r="NFB87" s="205"/>
      <c r="NFC87" s="72"/>
      <c r="NFD87" s="70"/>
      <c r="NFE87" s="73"/>
      <c r="NFF87" s="74"/>
      <c r="NFG87" s="74"/>
      <c r="NFH87" s="62"/>
      <c r="NFI87" s="75"/>
      <c r="NFJ87" s="76"/>
      <c r="NFK87" s="216"/>
      <c r="NFL87" s="75"/>
      <c r="NFM87" s="75"/>
      <c r="NFN87" s="204"/>
      <c r="NFO87" s="205"/>
      <c r="NFP87" s="72"/>
      <c r="NFQ87" s="70"/>
      <c r="NFR87" s="73"/>
      <c r="NFS87" s="74"/>
      <c r="NFT87" s="74"/>
      <c r="NFU87" s="62"/>
      <c r="NFV87" s="75"/>
      <c r="NFW87" s="76"/>
      <c r="NFX87" s="216"/>
      <c r="NFY87" s="75"/>
      <c r="NFZ87" s="75"/>
      <c r="NGA87" s="204"/>
      <c r="NGB87" s="205"/>
      <c r="NGC87" s="72"/>
      <c r="NGD87" s="70"/>
      <c r="NGE87" s="73"/>
      <c r="NGF87" s="74"/>
      <c r="NGG87" s="74"/>
      <c r="NGH87" s="62"/>
      <c r="NGI87" s="75"/>
      <c r="NGJ87" s="76"/>
      <c r="NGK87" s="216"/>
      <c r="NGL87" s="75"/>
      <c r="NGM87" s="75"/>
      <c r="NGN87" s="204"/>
      <c r="NGO87" s="205"/>
      <c r="NGP87" s="72"/>
      <c r="NGQ87" s="70"/>
      <c r="NGR87" s="73"/>
      <c r="NGS87" s="74"/>
      <c r="NGT87" s="74"/>
      <c r="NGU87" s="62"/>
      <c r="NGV87" s="75"/>
      <c r="NGW87" s="76"/>
      <c r="NGX87" s="216"/>
      <c r="NGY87" s="75"/>
      <c r="NGZ87" s="75"/>
      <c r="NHA87" s="204"/>
      <c r="NHB87" s="205"/>
      <c r="NHC87" s="72"/>
      <c r="NHD87" s="70"/>
      <c r="NHE87" s="73"/>
      <c r="NHF87" s="74"/>
      <c r="NHG87" s="74"/>
      <c r="NHH87" s="62"/>
      <c r="NHI87" s="75"/>
      <c r="NHJ87" s="76"/>
      <c r="NHK87" s="216"/>
      <c r="NHL87" s="75"/>
      <c r="NHM87" s="75"/>
      <c r="NHN87" s="204"/>
      <c r="NHO87" s="205"/>
      <c r="NHP87" s="72"/>
      <c r="NHQ87" s="70"/>
      <c r="NHR87" s="73"/>
      <c r="NHS87" s="74"/>
      <c r="NHT87" s="74"/>
      <c r="NHU87" s="62"/>
      <c r="NHV87" s="75"/>
      <c r="NHW87" s="76"/>
      <c r="NHX87" s="216"/>
      <c r="NHY87" s="75"/>
      <c r="NHZ87" s="75"/>
      <c r="NIA87" s="204"/>
      <c r="NIB87" s="205"/>
      <c r="NIC87" s="72"/>
      <c r="NID87" s="70"/>
      <c r="NIE87" s="73"/>
      <c r="NIF87" s="74"/>
      <c r="NIG87" s="74"/>
      <c r="NIH87" s="62"/>
      <c r="NII87" s="75"/>
      <c r="NIJ87" s="76"/>
      <c r="NIK87" s="216"/>
      <c r="NIL87" s="75"/>
      <c r="NIM87" s="75"/>
      <c r="NIN87" s="204"/>
      <c r="NIO87" s="205"/>
      <c r="NIP87" s="72"/>
      <c r="NIQ87" s="70"/>
      <c r="NIR87" s="73"/>
      <c r="NIS87" s="74"/>
      <c r="NIT87" s="74"/>
      <c r="NIU87" s="62"/>
      <c r="NIV87" s="75"/>
      <c r="NIW87" s="76"/>
      <c r="NIX87" s="216"/>
      <c r="NIY87" s="75"/>
      <c r="NIZ87" s="75"/>
      <c r="NJA87" s="204"/>
      <c r="NJB87" s="205"/>
      <c r="NJC87" s="72"/>
      <c r="NJD87" s="70"/>
      <c r="NJE87" s="73"/>
      <c r="NJF87" s="74"/>
      <c r="NJG87" s="74"/>
      <c r="NJH87" s="62"/>
      <c r="NJI87" s="75"/>
      <c r="NJJ87" s="76"/>
      <c r="NJK87" s="216"/>
      <c r="NJL87" s="75"/>
      <c r="NJM87" s="75"/>
      <c r="NJN87" s="204"/>
      <c r="NJO87" s="205"/>
      <c r="NJP87" s="72"/>
      <c r="NJQ87" s="70"/>
      <c r="NJR87" s="73"/>
      <c r="NJS87" s="74"/>
      <c r="NJT87" s="74"/>
      <c r="NJU87" s="62"/>
      <c r="NJV87" s="75"/>
      <c r="NJW87" s="76"/>
      <c r="NJX87" s="216"/>
      <c r="NJY87" s="75"/>
      <c r="NJZ87" s="75"/>
      <c r="NKA87" s="204"/>
      <c r="NKB87" s="205"/>
      <c r="NKC87" s="72"/>
      <c r="NKD87" s="70"/>
      <c r="NKE87" s="73"/>
      <c r="NKF87" s="74"/>
      <c r="NKG87" s="74"/>
      <c r="NKH87" s="62"/>
      <c r="NKI87" s="75"/>
      <c r="NKJ87" s="76"/>
      <c r="NKK87" s="216"/>
      <c r="NKL87" s="75"/>
      <c r="NKM87" s="75"/>
      <c r="NKN87" s="204"/>
      <c r="NKO87" s="205"/>
      <c r="NKP87" s="72"/>
      <c r="NKQ87" s="70"/>
      <c r="NKR87" s="73"/>
      <c r="NKS87" s="74"/>
      <c r="NKT87" s="74"/>
      <c r="NKU87" s="62"/>
      <c r="NKV87" s="75"/>
      <c r="NKW87" s="76"/>
      <c r="NKX87" s="216"/>
      <c r="NKY87" s="75"/>
      <c r="NKZ87" s="75"/>
      <c r="NLA87" s="204"/>
      <c r="NLB87" s="205"/>
      <c r="NLC87" s="72"/>
      <c r="NLD87" s="70"/>
      <c r="NLE87" s="73"/>
      <c r="NLF87" s="74"/>
      <c r="NLG87" s="74"/>
      <c r="NLH87" s="62"/>
      <c r="NLI87" s="75"/>
      <c r="NLJ87" s="76"/>
      <c r="NLK87" s="216"/>
      <c r="NLL87" s="75"/>
      <c r="NLM87" s="75"/>
      <c r="NLN87" s="204"/>
      <c r="NLO87" s="205"/>
      <c r="NLP87" s="72"/>
      <c r="NLQ87" s="70"/>
      <c r="NLR87" s="73"/>
      <c r="NLS87" s="74"/>
      <c r="NLT87" s="74"/>
      <c r="NLU87" s="62"/>
      <c r="NLV87" s="75"/>
      <c r="NLW87" s="76"/>
      <c r="NLX87" s="216"/>
      <c r="NLY87" s="75"/>
      <c r="NLZ87" s="75"/>
      <c r="NMA87" s="204"/>
      <c r="NMB87" s="205"/>
      <c r="NMC87" s="72"/>
      <c r="NMD87" s="70"/>
      <c r="NME87" s="73"/>
      <c r="NMF87" s="74"/>
      <c r="NMG87" s="74"/>
      <c r="NMH87" s="62"/>
      <c r="NMI87" s="75"/>
      <c r="NMJ87" s="76"/>
      <c r="NMK87" s="216"/>
      <c r="NML87" s="75"/>
      <c r="NMM87" s="75"/>
      <c r="NMN87" s="204"/>
      <c r="NMO87" s="205"/>
      <c r="NMP87" s="72"/>
      <c r="NMQ87" s="70"/>
      <c r="NMR87" s="73"/>
      <c r="NMS87" s="74"/>
      <c r="NMT87" s="74"/>
      <c r="NMU87" s="62"/>
      <c r="NMV87" s="75"/>
      <c r="NMW87" s="76"/>
      <c r="NMX87" s="216"/>
      <c r="NMY87" s="75"/>
      <c r="NMZ87" s="75"/>
      <c r="NNA87" s="204"/>
      <c r="NNB87" s="205"/>
      <c r="NNC87" s="72"/>
      <c r="NND87" s="70"/>
      <c r="NNE87" s="73"/>
      <c r="NNF87" s="74"/>
      <c r="NNG87" s="74"/>
      <c r="NNH87" s="62"/>
      <c r="NNI87" s="75"/>
      <c r="NNJ87" s="76"/>
      <c r="NNK87" s="216"/>
      <c r="NNL87" s="75"/>
      <c r="NNM87" s="75"/>
      <c r="NNN87" s="204"/>
      <c r="NNO87" s="205"/>
      <c r="NNP87" s="72"/>
      <c r="NNQ87" s="70"/>
      <c r="NNR87" s="73"/>
      <c r="NNS87" s="74"/>
      <c r="NNT87" s="74"/>
      <c r="NNU87" s="62"/>
      <c r="NNV87" s="75"/>
      <c r="NNW87" s="76"/>
      <c r="NNX87" s="216"/>
      <c r="NNY87" s="75"/>
      <c r="NNZ87" s="75"/>
      <c r="NOA87" s="204"/>
      <c r="NOB87" s="205"/>
      <c r="NOC87" s="72"/>
      <c r="NOD87" s="70"/>
      <c r="NOE87" s="73"/>
      <c r="NOF87" s="74"/>
      <c r="NOG87" s="74"/>
      <c r="NOH87" s="62"/>
      <c r="NOI87" s="75"/>
      <c r="NOJ87" s="76"/>
      <c r="NOK87" s="216"/>
      <c r="NOL87" s="75"/>
      <c r="NOM87" s="75"/>
      <c r="NON87" s="204"/>
      <c r="NOO87" s="205"/>
      <c r="NOP87" s="72"/>
      <c r="NOQ87" s="70"/>
      <c r="NOR87" s="73"/>
      <c r="NOS87" s="74"/>
      <c r="NOT87" s="74"/>
      <c r="NOU87" s="62"/>
      <c r="NOV87" s="75"/>
      <c r="NOW87" s="76"/>
      <c r="NOX87" s="216"/>
      <c r="NOY87" s="75"/>
      <c r="NOZ87" s="75"/>
      <c r="NPA87" s="204"/>
      <c r="NPB87" s="205"/>
      <c r="NPC87" s="72"/>
      <c r="NPD87" s="70"/>
      <c r="NPE87" s="73"/>
      <c r="NPF87" s="74"/>
      <c r="NPG87" s="74"/>
      <c r="NPH87" s="62"/>
      <c r="NPI87" s="75"/>
      <c r="NPJ87" s="76"/>
      <c r="NPK87" s="216"/>
      <c r="NPL87" s="75"/>
      <c r="NPM87" s="75"/>
      <c r="NPN87" s="204"/>
      <c r="NPO87" s="205"/>
      <c r="NPP87" s="72"/>
      <c r="NPQ87" s="70"/>
      <c r="NPR87" s="73"/>
      <c r="NPS87" s="74"/>
      <c r="NPT87" s="74"/>
      <c r="NPU87" s="62"/>
      <c r="NPV87" s="75"/>
      <c r="NPW87" s="76"/>
      <c r="NPX87" s="216"/>
      <c r="NPY87" s="75"/>
      <c r="NPZ87" s="75"/>
      <c r="NQA87" s="204"/>
      <c r="NQB87" s="205"/>
      <c r="NQC87" s="72"/>
      <c r="NQD87" s="70"/>
      <c r="NQE87" s="73"/>
      <c r="NQF87" s="74"/>
      <c r="NQG87" s="74"/>
      <c r="NQH87" s="62"/>
      <c r="NQI87" s="75"/>
      <c r="NQJ87" s="76"/>
      <c r="NQK87" s="216"/>
      <c r="NQL87" s="75"/>
      <c r="NQM87" s="75"/>
      <c r="NQN87" s="204"/>
      <c r="NQO87" s="205"/>
      <c r="NQP87" s="72"/>
      <c r="NQQ87" s="70"/>
      <c r="NQR87" s="73"/>
      <c r="NQS87" s="74"/>
      <c r="NQT87" s="74"/>
      <c r="NQU87" s="62"/>
      <c r="NQV87" s="75"/>
      <c r="NQW87" s="76"/>
      <c r="NQX87" s="216"/>
      <c r="NQY87" s="75"/>
      <c r="NQZ87" s="75"/>
      <c r="NRA87" s="204"/>
      <c r="NRB87" s="205"/>
      <c r="NRC87" s="72"/>
      <c r="NRD87" s="70"/>
      <c r="NRE87" s="73"/>
      <c r="NRF87" s="74"/>
      <c r="NRG87" s="74"/>
      <c r="NRH87" s="62"/>
      <c r="NRI87" s="75"/>
      <c r="NRJ87" s="76"/>
      <c r="NRK87" s="216"/>
      <c r="NRL87" s="75"/>
      <c r="NRM87" s="75"/>
      <c r="NRN87" s="204"/>
      <c r="NRO87" s="205"/>
      <c r="NRP87" s="72"/>
      <c r="NRQ87" s="70"/>
      <c r="NRR87" s="73"/>
      <c r="NRS87" s="74"/>
      <c r="NRT87" s="74"/>
      <c r="NRU87" s="62"/>
      <c r="NRV87" s="75"/>
      <c r="NRW87" s="76"/>
      <c r="NRX87" s="216"/>
      <c r="NRY87" s="75"/>
      <c r="NRZ87" s="75"/>
      <c r="NSA87" s="204"/>
      <c r="NSB87" s="205"/>
      <c r="NSC87" s="72"/>
      <c r="NSD87" s="70"/>
      <c r="NSE87" s="73"/>
      <c r="NSF87" s="74"/>
      <c r="NSG87" s="74"/>
      <c r="NSH87" s="62"/>
      <c r="NSI87" s="75"/>
      <c r="NSJ87" s="76"/>
      <c r="NSK87" s="216"/>
      <c r="NSL87" s="75"/>
      <c r="NSM87" s="75"/>
      <c r="NSN87" s="204"/>
      <c r="NSO87" s="205"/>
      <c r="NSP87" s="72"/>
      <c r="NSQ87" s="70"/>
      <c r="NSR87" s="73"/>
      <c r="NSS87" s="74"/>
      <c r="NST87" s="74"/>
      <c r="NSU87" s="62"/>
      <c r="NSV87" s="75"/>
      <c r="NSW87" s="76"/>
      <c r="NSX87" s="216"/>
      <c r="NSY87" s="75"/>
      <c r="NSZ87" s="75"/>
      <c r="NTA87" s="204"/>
      <c r="NTB87" s="205"/>
      <c r="NTC87" s="72"/>
      <c r="NTD87" s="70"/>
      <c r="NTE87" s="73"/>
      <c r="NTF87" s="74"/>
      <c r="NTG87" s="74"/>
      <c r="NTH87" s="62"/>
      <c r="NTI87" s="75"/>
      <c r="NTJ87" s="76"/>
      <c r="NTK87" s="216"/>
      <c r="NTL87" s="75"/>
      <c r="NTM87" s="75"/>
      <c r="NTN87" s="204"/>
      <c r="NTO87" s="205"/>
      <c r="NTP87" s="72"/>
      <c r="NTQ87" s="70"/>
      <c r="NTR87" s="73"/>
      <c r="NTS87" s="74"/>
      <c r="NTT87" s="74"/>
      <c r="NTU87" s="62"/>
      <c r="NTV87" s="75"/>
      <c r="NTW87" s="76"/>
      <c r="NTX87" s="216"/>
      <c r="NTY87" s="75"/>
      <c r="NTZ87" s="75"/>
      <c r="NUA87" s="204"/>
      <c r="NUB87" s="205"/>
      <c r="NUC87" s="72"/>
      <c r="NUD87" s="70"/>
      <c r="NUE87" s="73"/>
      <c r="NUF87" s="74"/>
      <c r="NUG87" s="74"/>
      <c r="NUH87" s="62"/>
      <c r="NUI87" s="75"/>
      <c r="NUJ87" s="76"/>
      <c r="NUK87" s="216"/>
      <c r="NUL87" s="75"/>
      <c r="NUM87" s="75"/>
      <c r="NUN87" s="204"/>
      <c r="NUO87" s="205"/>
      <c r="NUP87" s="72"/>
      <c r="NUQ87" s="70"/>
      <c r="NUR87" s="73"/>
      <c r="NUS87" s="74"/>
      <c r="NUT87" s="74"/>
      <c r="NUU87" s="62"/>
      <c r="NUV87" s="75"/>
      <c r="NUW87" s="76"/>
      <c r="NUX87" s="216"/>
      <c r="NUY87" s="75"/>
      <c r="NUZ87" s="75"/>
      <c r="NVA87" s="204"/>
      <c r="NVB87" s="205"/>
      <c r="NVC87" s="72"/>
      <c r="NVD87" s="70"/>
      <c r="NVE87" s="73"/>
      <c r="NVF87" s="74"/>
      <c r="NVG87" s="74"/>
      <c r="NVH87" s="62"/>
      <c r="NVI87" s="75"/>
      <c r="NVJ87" s="76"/>
      <c r="NVK87" s="216"/>
      <c r="NVL87" s="75"/>
      <c r="NVM87" s="75"/>
      <c r="NVN87" s="204"/>
      <c r="NVO87" s="205"/>
      <c r="NVP87" s="72"/>
      <c r="NVQ87" s="70"/>
      <c r="NVR87" s="73"/>
      <c r="NVS87" s="74"/>
      <c r="NVT87" s="74"/>
      <c r="NVU87" s="62"/>
      <c r="NVV87" s="75"/>
      <c r="NVW87" s="76"/>
      <c r="NVX87" s="216"/>
      <c r="NVY87" s="75"/>
      <c r="NVZ87" s="75"/>
      <c r="NWA87" s="204"/>
      <c r="NWB87" s="205"/>
      <c r="NWC87" s="72"/>
      <c r="NWD87" s="70"/>
      <c r="NWE87" s="73"/>
      <c r="NWF87" s="74"/>
      <c r="NWG87" s="74"/>
      <c r="NWH87" s="62"/>
      <c r="NWI87" s="75"/>
      <c r="NWJ87" s="76"/>
      <c r="NWK87" s="216"/>
      <c r="NWL87" s="75"/>
      <c r="NWM87" s="75"/>
      <c r="NWN87" s="204"/>
      <c r="NWO87" s="205"/>
      <c r="NWP87" s="72"/>
      <c r="NWQ87" s="70"/>
      <c r="NWR87" s="73"/>
      <c r="NWS87" s="74"/>
      <c r="NWT87" s="74"/>
      <c r="NWU87" s="62"/>
      <c r="NWV87" s="75"/>
      <c r="NWW87" s="76"/>
      <c r="NWX87" s="216"/>
      <c r="NWY87" s="75"/>
      <c r="NWZ87" s="75"/>
      <c r="NXA87" s="204"/>
      <c r="NXB87" s="205"/>
      <c r="NXC87" s="72"/>
      <c r="NXD87" s="70"/>
      <c r="NXE87" s="73"/>
      <c r="NXF87" s="74"/>
      <c r="NXG87" s="74"/>
      <c r="NXH87" s="62"/>
      <c r="NXI87" s="75"/>
      <c r="NXJ87" s="76"/>
      <c r="NXK87" s="216"/>
      <c r="NXL87" s="75"/>
      <c r="NXM87" s="75"/>
      <c r="NXN87" s="204"/>
      <c r="NXO87" s="205"/>
      <c r="NXP87" s="72"/>
      <c r="NXQ87" s="70"/>
      <c r="NXR87" s="73"/>
      <c r="NXS87" s="74"/>
      <c r="NXT87" s="74"/>
      <c r="NXU87" s="62"/>
      <c r="NXV87" s="75"/>
      <c r="NXW87" s="76"/>
      <c r="NXX87" s="216"/>
      <c r="NXY87" s="75"/>
      <c r="NXZ87" s="75"/>
      <c r="NYA87" s="204"/>
      <c r="NYB87" s="205"/>
      <c r="NYC87" s="72"/>
      <c r="NYD87" s="70"/>
      <c r="NYE87" s="73"/>
      <c r="NYF87" s="74"/>
      <c r="NYG87" s="74"/>
      <c r="NYH87" s="62"/>
      <c r="NYI87" s="75"/>
      <c r="NYJ87" s="76"/>
      <c r="NYK87" s="216"/>
      <c r="NYL87" s="75"/>
      <c r="NYM87" s="75"/>
      <c r="NYN87" s="204"/>
      <c r="NYO87" s="205"/>
      <c r="NYP87" s="72"/>
      <c r="NYQ87" s="70"/>
      <c r="NYR87" s="73"/>
      <c r="NYS87" s="74"/>
      <c r="NYT87" s="74"/>
      <c r="NYU87" s="62"/>
      <c r="NYV87" s="75"/>
      <c r="NYW87" s="76"/>
      <c r="NYX87" s="216"/>
      <c r="NYY87" s="75"/>
      <c r="NYZ87" s="75"/>
      <c r="NZA87" s="204"/>
      <c r="NZB87" s="205"/>
      <c r="NZC87" s="72"/>
      <c r="NZD87" s="70"/>
      <c r="NZE87" s="73"/>
      <c r="NZF87" s="74"/>
      <c r="NZG87" s="74"/>
      <c r="NZH87" s="62"/>
      <c r="NZI87" s="75"/>
      <c r="NZJ87" s="76"/>
      <c r="NZK87" s="216"/>
      <c r="NZL87" s="75"/>
      <c r="NZM87" s="75"/>
      <c r="NZN87" s="204"/>
      <c r="NZO87" s="205"/>
      <c r="NZP87" s="72"/>
      <c r="NZQ87" s="70"/>
      <c r="NZR87" s="73"/>
      <c r="NZS87" s="74"/>
      <c r="NZT87" s="74"/>
      <c r="NZU87" s="62"/>
      <c r="NZV87" s="75"/>
      <c r="NZW87" s="76"/>
      <c r="NZX87" s="216"/>
      <c r="NZY87" s="75"/>
      <c r="NZZ87" s="75"/>
      <c r="OAA87" s="204"/>
      <c r="OAB87" s="205"/>
      <c r="OAC87" s="72"/>
      <c r="OAD87" s="70"/>
      <c r="OAE87" s="73"/>
      <c r="OAF87" s="74"/>
      <c r="OAG87" s="74"/>
      <c r="OAH87" s="62"/>
      <c r="OAI87" s="75"/>
      <c r="OAJ87" s="76"/>
      <c r="OAK87" s="216"/>
      <c r="OAL87" s="75"/>
      <c r="OAM87" s="75"/>
      <c r="OAN87" s="204"/>
      <c r="OAO87" s="205"/>
      <c r="OAP87" s="72"/>
      <c r="OAQ87" s="70"/>
      <c r="OAR87" s="73"/>
      <c r="OAS87" s="74"/>
      <c r="OAT87" s="74"/>
      <c r="OAU87" s="62"/>
      <c r="OAV87" s="75"/>
      <c r="OAW87" s="76"/>
      <c r="OAX87" s="216"/>
      <c r="OAY87" s="75"/>
      <c r="OAZ87" s="75"/>
      <c r="OBA87" s="204"/>
      <c r="OBB87" s="205"/>
      <c r="OBC87" s="72"/>
      <c r="OBD87" s="70"/>
      <c r="OBE87" s="73"/>
      <c r="OBF87" s="74"/>
      <c r="OBG87" s="74"/>
      <c r="OBH87" s="62"/>
      <c r="OBI87" s="75"/>
      <c r="OBJ87" s="76"/>
      <c r="OBK87" s="216"/>
      <c r="OBL87" s="75"/>
      <c r="OBM87" s="75"/>
      <c r="OBN87" s="204"/>
      <c r="OBO87" s="205"/>
      <c r="OBP87" s="72"/>
      <c r="OBQ87" s="70"/>
      <c r="OBR87" s="73"/>
      <c r="OBS87" s="74"/>
      <c r="OBT87" s="74"/>
      <c r="OBU87" s="62"/>
      <c r="OBV87" s="75"/>
      <c r="OBW87" s="76"/>
      <c r="OBX87" s="216"/>
      <c r="OBY87" s="75"/>
      <c r="OBZ87" s="75"/>
      <c r="OCA87" s="204"/>
      <c r="OCB87" s="205"/>
      <c r="OCC87" s="72"/>
      <c r="OCD87" s="70"/>
      <c r="OCE87" s="73"/>
      <c r="OCF87" s="74"/>
      <c r="OCG87" s="74"/>
      <c r="OCH87" s="62"/>
      <c r="OCI87" s="75"/>
      <c r="OCJ87" s="76"/>
      <c r="OCK87" s="216"/>
      <c r="OCL87" s="75"/>
      <c r="OCM87" s="75"/>
      <c r="OCN87" s="204"/>
      <c r="OCO87" s="205"/>
      <c r="OCP87" s="72"/>
      <c r="OCQ87" s="70"/>
      <c r="OCR87" s="73"/>
      <c r="OCS87" s="74"/>
      <c r="OCT87" s="74"/>
      <c r="OCU87" s="62"/>
      <c r="OCV87" s="75"/>
      <c r="OCW87" s="76"/>
      <c r="OCX87" s="216"/>
      <c r="OCY87" s="75"/>
      <c r="OCZ87" s="75"/>
      <c r="ODA87" s="204"/>
      <c r="ODB87" s="205"/>
      <c r="ODC87" s="72"/>
      <c r="ODD87" s="70"/>
      <c r="ODE87" s="73"/>
      <c r="ODF87" s="74"/>
      <c r="ODG87" s="74"/>
      <c r="ODH87" s="62"/>
      <c r="ODI87" s="75"/>
      <c r="ODJ87" s="76"/>
      <c r="ODK87" s="216"/>
      <c r="ODL87" s="75"/>
      <c r="ODM87" s="75"/>
      <c r="ODN87" s="204"/>
      <c r="ODO87" s="205"/>
      <c r="ODP87" s="72"/>
      <c r="ODQ87" s="70"/>
      <c r="ODR87" s="73"/>
      <c r="ODS87" s="74"/>
      <c r="ODT87" s="74"/>
      <c r="ODU87" s="62"/>
      <c r="ODV87" s="75"/>
      <c r="ODW87" s="76"/>
      <c r="ODX87" s="216"/>
      <c r="ODY87" s="75"/>
      <c r="ODZ87" s="75"/>
      <c r="OEA87" s="204"/>
      <c r="OEB87" s="205"/>
      <c r="OEC87" s="72"/>
      <c r="OED87" s="70"/>
      <c r="OEE87" s="73"/>
      <c r="OEF87" s="74"/>
      <c r="OEG87" s="74"/>
      <c r="OEH87" s="62"/>
      <c r="OEI87" s="75"/>
      <c r="OEJ87" s="76"/>
      <c r="OEK87" s="216"/>
      <c r="OEL87" s="75"/>
      <c r="OEM87" s="75"/>
      <c r="OEN87" s="204"/>
      <c r="OEO87" s="205"/>
      <c r="OEP87" s="72"/>
      <c r="OEQ87" s="70"/>
      <c r="OER87" s="73"/>
      <c r="OES87" s="74"/>
      <c r="OET87" s="74"/>
      <c r="OEU87" s="62"/>
      <c r="OEV87" s="75"/>
      <c r="OEW87" s="76"/>
      <c r="OEX87" s="216"/>
      <c r="OEY87" s="75"/>
      <c r="OEZ87" s="75"/>
      <c r="OFA87" s="204"/>
      <c r="OFB87" s="205"/>
      <c r="OFC87" s="72"/>
      <c r="OFD87" s="70"/>
      <c r="OFE87" s="73"/>
      <c r="OFF87" s="74"/>
      <c r="OFG87" s="74"/>
      <c r="OFH87" s="62"/>
      <c r="OFI87" s="75"/>
      <c r="OFJ87" s="76"/>
      <c r="OFK87" s="216"/>
      <c r="OFL87" s="75"/>
      <c r="OFM87" s="75"/>
      <c r="OFN87" s="204"/>
      <c r="OFO87" s="205"/>
      <c r="OFP87" s="72"/>
      <c r="OFQ87" s="70"/>
      <c r="OFR87" s="73"/>
      <c r="OFS87" s="74"/>
      <c r="OFT87" s="74"/>
      <c r="OFU87" s="62"/>
      <c r="OFV87" s="75"/>
      <c r="OFW87" s="76"/>
      <c r="OFX87" s="216"/>
      <c r="OFY87" s="75"/>
      <c r="OFZ87" s="75"/>
      <c r="OGA87" s="204"/>
      <c r="OGB87" s="205"/>
      <c r="OGC87" s="72"/>
      <c r="OGD87" s="70"/>
      <c r="OGE87" s="73"/>
      <c r="OGF87" s="74"/>
      <c r="OGG87" s="74"/>
      <c r="OGH87" s="62"/>
      <c r="OGI87" s="75"/>
      <c r="OGJ87" s="76"/>
      <c r="OGK87" s="216"/>
      <c r="OGL87" s="75"/>
      <c r="OGM87" s="75"/>
      <c r="OGN87" s="204"/>
      <c r="OGO87" s="205"/>
      <c r="OGP87" s="72"/>
      <c r="OGQ87" s="70"/>
      <c r="OGR87" s="73"/>
      <c r="OGS87" s="74"/>
      <c r="OGT87" s="74"/>
      <c r="OGU87" s="62"/>
      <c r="OGV87" s="75"/>
      <c r="OGW87" s="76"/>
      <c r="OGX87" s="216"/>
      <c r="OGY87" s="75"/>
      <c r="OGZ87" s="75"/>
      <c r="OHA87" s="204"/>
      <c r="OHB87" s="205"/>
      <c r="OHC87" s="72"/>
      <c r="OHD87" s="70"/>
      <c r="OHE87" s="73"/>
      <c r="OHF87" s="74"/>
      <c r="OHG87" s="74"/>
      <c r="OHH87" s="62"/>
      <c r="OHI87" s="75"/>
      <c r="OHJ87" s="76"/>
      <c r="OHK87" s="216"/>
      <c r="OHL87" s="75"/>
      <c r="OHM87" s="75"/>
      <c r="OHN87" s="204"/>
      <c r="OHO87" s="205"/>
      <c r="OHP87" s="72"/>
      <c r="OHQ87" s="70"/>
      <c r="OHR87" s="73"/>
      <c r="OHS87" s="74"/>
      <c r="OHT87" s="74"/>
      <c r="OHU87" s="62"/>
      <c r="OHV87" s="75"/>
      <c r="OHW87" s="76"/>
      <c r="OHX87" s="216"/>
      <c r="OHY87" s="75"/>
      <c r="OHZ87" s="75"/>
      <c r="OIA87" s="204"/>
      <c r="OIB87" s="205"/>
      <c r="OIC87" s="72"/>
      <c r="OID87" s="70"/>
      <c r="OIE87" s="73"/>
      <c r="OIF87" s="74"/>
      <c r="OIG87" s="74"/>
      <c r="OIH87" s="62"/>
      <c r="OII87" s="75"/>
      <c r="OIJ87" s="76"/>
      <c r="OIK87" s="216"/>
      <c r="OIL87" s="75"/>
      <c r="OIM87" s="75"/>
      <c r="OIN87" s="204"/>
      <c r="OIO87" s="205"/>
      <c r="OIP87" s="72"/>
      <c r="OIQ87" s="70"/>
      <c r="OIR87" s="73"/>
      <c r="OIS87" s="74"/>
      <c r="OIT87" s="74"/>
      <c r="OIU87" s="62"/>
      <c r="OIV87" s="75"/>
      <c r="OIW87" s="76"/>
      <c r="OIX87" s="216"/>
      <c r="OIY87" s="75"/>
      <c r="OIZ87" s="75"/>
      <c r="OJA87" s="204"/>
      <c r="OJB87" s="205"/>
      <c r="OJC87" s="72"/>
      <c r="OJD87" s="70"/>
      <c r="OJE87" s="73"/>
      <c r="OJF87" s="74"/>
      <c r="OJG87" s="74"/>
      <c r="OJH87" s="62"/>
      <c r="OJI87" s="75"/>
      <c r="OJJ87" s="76"/>
      <c r="OJK87" s="216"/>
      <c r="OJL87" s="75"/>
      <c r="OJM87" s="75"/>
      <c r="OJN87" s="204"/>
      <c r="OJO87" s="205"/>
      <c r="OJP87" s="72"/>
      <c r="OJQ87" s="70"/>
      <c r="OJR87" s="73"/>
      <c r="OJS87" s="74"/>
      <c r="OJT87" s="74"/>
      <c r="OJU87" s="62"/>
      <c r="OJV87" s="75"/>
      <c r="OJW87" s="76"/>
      <c r="OJX87" s="216"/>
      <c r="OJY87" s="75"/>
      <c r="OJZ87" s="75"/>
      <c r="OKA87" s="204"/>
      <c r="OKB87" s="205"/>
      <c r="OKC87" s="72"/>
      <c r="OKD87" s="70"/>
      <c r="OKE87" s="73"/>
      <c r="OKF87" s="74"/>
      <c r="OKG87" s="74"/>
      <c r="OKH87" s="62"/>
      <c r="OKI87" s="75"/>
      <c r="OKJ87" s="76"/>
      <c r="OKK87" s="216"/>
      <c r="OKL87" s="75"/>
      <c r="OKM87" s="75"/>
      <c r="OKN87" s="204"/>
      <c r="OKO87" s="205"/>
      <c r="OKP87" s="72"/>
      <c r="OKQ87" s="70"/>
      <c r="OKR87" s="73"/>
      <c r="OKS87" s="74"/>
      <c r="OKT87" s="74"/>
      <c r="OKU87" s="62"/>
      <c r="OKV87" s="75"/>
      <c r="OKW87" s="76"/>
      <c r="OKX87" s="216"/>
      <c r="OKY87" s="75"/>
      <c r="OKZ87" s="75"/>
      <c r="OLA87" s="204"/>
      <c r="OLB87" s="205"/>
      <c r="OLC87" s="72"/>
      <c r="OLD87" s="70"/>
      <c r="OLE87" s="73"/>
      <c r="OLF87" s="74"/>
      <c r="OLG87" s="74"/>
      <c r="OLH87" s="62"/>
      <c r="OLI87" s="75"/>
      <c r="OLJ87" s="76"/>
      <c r="OLK87" s="216"/>
      <c r="OLL87" s="75"/>
      <c r="OLM87" s="75"/>
      <c r="OLN87" s="204"/>
      <c r="OLO87" s="205"/>
      <c r="OLP87" s="72"/>
      <c r="OLQ87" s="70"/>
      <c r="OLR87" s="73"/>
      <c r="OLS87" s="74"/>
      <c r="OLT87" s="74"/>
      <c r="OLU87" s="62"/>
      <c r="OLV87" s="75"/>
      <c r="OLW87" s="76"/>
      <c r="OLX87" s="216"/>
      <c r="OLY87" s="75"/>
      <c r="OLZ87" s="75"/>
      <c r="OMA87" s="204"/>
      <c r="OMB87" s="205"/>
      <c r="OMC87" s="72"/>
      <c r="OMD87" s="70"/>
      <c r="OME87" s="73"/>
      <c r="OMF87" s="74"/>
      <c r="OMG87" s="74"/>
      <c r="OMH87" s="62"/>
      <c r="OMI87" s="75"/>
      <c r="OMJ87" s="76"/>
      <c r="OMK87" s="216"/>
      <c r="OML87" s="75"/>
      <c r="OMM87" s="75"/>
      <c r="OMN87" s="204"/>
      <c r="OMO87" s="205"/>
      <c r="OMP87" s="72"/>
      <c r="OMQ87" s="70"/>
      <c r="OMR87" s="73"/>
      <c r="OMS87" s="74"/>
      <c r="OMT87" s="74"/>
      <c r="OMU87" s="62"/>
      <c r="OMV87" s="75"/>
      <c r="OMW87" s="76"/>
      <c r="OMX87" s="216"/>
      <c r="OMY87" s="75"/>
      <c r="OMZ87" s="75"/>
      <c r="ONA87" s="204"/>
      <c r="ONB87" s="205"/>
      <c r="ONC87" s="72"/>
      <c r="OND87" s="70"/>
      <c r="ONE87" s="73"/>
      <c r="ONF87" s="74"/>
      <c r="ONG87" s="74"/>
      <c r="ONH87" s="62"/>
      <c r="ONI87" s="75"/>
      <c r="ONJ87" s="76"/>
      <c r="ONK87" s="216"/>
      <c r="ONL87" s="75"/>
      <c r="ONM87" s="75"/>
      <c r="ONN87" s="204"/>
      <c r="ONO87" s="205"/>
      <c r="ONP87" s="72"/>
      <c r="ONQ87" s="70"/>
      <c r="ONR87" s="73"/>
      <c r="ONS87" s="74"/>
      <c r="ONT87" s="74"/>
      <c r="ONU87" s="62"/>
      <c r="ONV87" s="75"/>
      <c r="ONW87" s="76"/>
      <c r="ONX87" s="216"/>
      <c r="ONY87" s="75"/>
      <c r="ONZ87" s="75"/>
      <c r="OOA87" s="204"/>
      <c r="OOB87" s="205"/>
      <c r="OOC87" s="72"/>
      <c r="OOD87" s="70"/>
      <c r="OOE87" s="73"/>
      <c r="OOF87" s="74"/>
      <c r="OOG87" s="74"/>
      <c r="OOH87" s="62"/>
      <c r="OOI87" s="75"/>
      <c r="OOJ87" s="76"/>
      <c r="OOK87" s="216"/>
      <c r="OOL87" s="75"/>
      <c r="OOM87" s="75"/>
      <c r="OON87" s="204"/>
      <c r="OOO87" s="205"/>
      <c r="OOP87" s="72"/>
      <c r="OOQ87" s="70"/>
      <c r="OOR87" s="73"/>
      <c r="OOS87" s="74"/>
      <c r="OOT87" s="74"/>
      <c r="OOU87" s="62"/>
      <c r="OOV87" s="75"/>
      <c r="OOW87" s="76"/>
      <c r="OOX87" s="216"/>
      <c r="OOY87" s="75"/>
      <c r="OOZ87" s="75"/>
      <c r="OPA87" s="204"/>
      <c r="OPB87" s="205"/>
      <c r="OPC87" s="72"/>
      <c r="OPD87" s="70"/>
      <c r="OPE87" s="73"/>
      <c r="OPF87" s="74"/>
      <c r="OPG87" s="74"/>
      <c r="OPH87" s="62"/>
      <c r="OPI87" s="75"/>
      <c r="OPJ87" s="76"/>
      <c r="OPK87" s="216"/>
      <c r="OPL87" s="75"/>
      <c r="OPM87" s="75"/>
      <c r="OPN87" s="204"/>
      <c r="OPO87" s="205"/>
      <c r="OPP87" s="72"/>
      <c r="OPQ87" s="70"/>
      <c r="OPR87" s="73"/>
      <c r="OPS87" s="74"/>
      <c r="OPT87" s="74"/>
      <c r="OPU87" s="62"/>
      <c r="OPV87" s="75"/>
      <c r="OPW87" s="76"/>
      <c r="OPX87" s="216"/>
      <c r="OPY87" s="75"/>
      <c r="OPZ87" s="75"/>
      <c r="OQA87" s="204"/>
      <c r="OQB87" s="205"/>
      <c r="OQC87" s="72"/>
      <c r="OQD87" s="70"/>
      <c r="OQE87" s="73"/>
      <c r="OQF87" s="74"/>
      <c r="OQG87" s="74"/>
      <c r="OQH87" s="62"/>
      <c r="OQI87" s="75"/>
      <c r="OQJ87" s="76"/>
      <c r="OQK87" s="216"/>
      <c r="OQL87" s="75"/>
      <c r="OQM87" s="75"/>
      <c r="OQN87" s="204"/>
      <c r="OQO87" s="205"/>
      <c r="OQP87" s="72"/>
      <c r="OQQ87" s="70"/>
      <c r="OQR87" s="73"/>
      <c r="OQS87" s="74"/>
      <c r="OQT87" s="74"/>
      <c r="OQU87" s="62"/>
      <c r="OQV87" s="75"/>
      <c r="OQW87" s="76"/>
      <c r="OQX87" s="216"/>
      <c r="OQY87" s="75"/>
      <c r="OQZ87" s="75"/>
      <c r="ORA87" s="204"/>
      <c r="ORB87" s="205"/>
      <c r="ORC87" s="72"/>
      <c r="ORD87" s="70"/>
      <c r="ORE87" s="73"/>
      <c r="ORF87" s="74"/>
      <c r="ORG87" s="74"/>
      <c r="ORH87" s="62"/>
      <c r="ORI87" s="75"/>
      <c r="ORJ87" s="76"/>
      <c r="ORK87" s="216"/>
      <c r="ORL87" s="75"/>
      <c r="ORM87" s="75"/>
      <c r="ORN87" s="204"/>
      <c r="ORO87" s="205"/>
      <c r="ORP87" s="72"/>
      <c r="ORQ87" s="70"/>
      <c r="ORR87" s="73"/>
      <c r="ORS87" s="74"/>
      <c r="ORT87" s="74"/>
      <c r="ORU87" s="62"/>
      <c r="ORV87" s="75"/>
      <c r="ORW87" s="76"/>
      <c r="ORX87" s="216"/>
      <c r="ORY87" s="75"/>
      <c r="ORZ87" s="75"/>
      <c r="OSA87" s="204"/>
      <c r="OSB87" s="205"/>
      <c r="OSC87" s="72"/>
      <c r="OSD87" s="70"/>
      <c r="OSE87" s="73"/>
      <c r="OSF87" s="74"/>
      <c r="OSG87" s="74"/>
      <c r="OSH87" s="62"/>
      <c r="OSI87" s="75"/>
      <c r="OSJ87" s="76"/>
      <c r="OSK87" s="216"/>
      <c r="OSL87" s="75"/>
      <c r="OSM87" s="75"/>
      <c r="OSN87" s="204"/>
      <c r="OSO87" s="205"/>
      <c r="OSP87" s="72"/>
      <c r="OSQ87" s="70"/>
      <c r="OSR87" s="73"/>
      <c r="OSS87" s="74"/>
      <c r="OST87" s="74"/>
      <c r="OSU87" s="62"/>
      <c r="OSV87" s="75"/>
      <c r="OSW87" s="76"/>
      <c r="OSX87" s="216"/>
      <c r="OSY87" s="75"/>
      <c r="OSZ87" s="75"/>
      <c r="OTA87" s="204"/>
      <c r="OTB87" s="205"/>
      <c r="OTC87" s="72"/>
      <c r="OTD87" s="70"/>
      <c r="OTE87" s="73"/>
      <c r="OTF87" s="74"/>
      <c r="OTG87" s="74"/>
      <c r="OTH87" s="62"/>
      <c r="OTI87" s="75"/>
      <c r="OTJ87" s="76"/>
      <c r="OTK87" s="216"/>
      <c r="OTL87" s="75"/>
      <c r="OTM87" s="75"/>
      <c r="OTN87" s="204"/>
      <c r="OTO87" s="205"/>
      <c r="OTP87" s="72"/>
      <c r="OTQ87" s="70"/>
      <c r="OTR87" s="73"/>
      <c r="OTS87" s="74"/>
      <c r="OTT87" s="74"/>
      <c r="OTU87" s="62"/>
      <c r="OTV87" s="75"/>
      <c r="OTW87" s="76"/>
      <c r="OTX87" s="216"/>
      <c r="OTY87" s="75"/>
      <c r="OTZ87" s="75"/>
      <c r="OUA87" s="204"/>
      <c r="OUB87" s="205"/>
      <c r="OUC87" s="72"/>
      <c r="OUD87" s="70"/>
      <c r="OUE87" s="73"/>
      <c r="OUF87" s="74"/>
      <c r="OUG87" s="74"/>
      <c r="OUH87" s="62"/>
      <c r="OUI87" s="75"/>
      <c r="OUJ87" s="76"/>
      <c r="OUK87" s="216"/>
      <c r="OUL87" s="75"/>
      <c r="OUM87" s="75"/>
      <c r="OUN87" s="204"/>
      <c r="OUO87" s="205"/>
      <c r="OUP87" s="72"/>
      <c r="OUQ87" s="70"/>
      <c r="OUR87" s="73"/>
      <c r="OUS87" s="74"/>
      <c r="OUT87" s="74"/>
      <c r="OUU87" s="62"/>
      <c r="OUV87" s="75"/>
      <c r="OUW87" s="76"/>
      <c r="OUX87" s="216"/>
      <c r="OUY87" s="75"/>
      <c r="OUZ87" s="75"/>
      <c r="OVA87" s="204"/>
      <c r="OVB87" s="205"/>
      <c r="OVC87" s="72"/>
      <c r="OVD87" s="70"/>
      <c r="OVE87" s="73"/>
      <c r="OVF87" s="74"/>
      <c r="OVG87" s="74"/>
      <c r="OVH87" s="62"/>
      <c r="OVI87" s="75"/>
      <c r="OVJ87" s="76"/>
      <c r="OVK87" s="216"/>
      <c r="OVL87" s="75"/>
      <c r="OVM87" s="75"/>
      <c r="OVN87" s="204"/>
      <c r="OVO87" s="205"/>
      <c r="OVP87" s="72"/>
      <c r="OVQ87" s="70"/>
      <c r="OVR87" s="73"/>
      <c r="OVS87" s="74"/>
      <c r="OVT87" s="74"/>
      <c r="OVU87" s="62"/>
      <c r="OVV87" s="75"/>
      <c r="OVW87" s="76"/>
      <c r="OVX87" s="216"/>
      <c r="OVY87" s="75"/>
      <c r="OVZ87" s="75"/>
      <c r="OWA87" s="204"/>
      <c r="OWB87" s="205"/>
      <c r="OWC87" s="72"/>
      <c r="OWD87" s="70"/>
      <c r="OWE87" s="73"/>
      <c r="OWF87" s="74"/>
      <c r="OWG87" s="74"/>
      <c r="OWH87" s="62"/>
      <c r="OWI87" s="75"/>
      <c r="OWJ87" s="76"/>
      <c r="OWK87" s="216"/>
      <c r="OWL87" s="75"/>
      <c r="OWM87" s="75"/>
      <c r="OWN87" s="204"/>
      <c r="OWO87" s="205"/>
      <c r="OWP87" s="72"/>
      <c r="OWQ87" s="70"/>
      <c r="OWR87" s="73"/>
      <c r="OWS87" s="74"/>
      <c r="OWT87" s="74"/>
      <c r="OWU87" s="62"/>
      <c r="OWV87" s="75"/>
      <c r="OWW87" s="76"/>
      <c r="OWX87" s="216"/>
      <c r="OWY87" s="75"/>
      <c r="OWZ87" s="75"/>
      <c r="OXA87" s="204"/>
      <c r="OXB87" s="205"/>
      <c r="OXC87" s="72"/>
      <c r="OXD87" s="70"/>
      <c r="OXE87" s="73"/>
      <c r="OXF87" s="74"/>
      <c r="OXG87" s="74"/>
      <c r="OXH87" s="62"/>
      <c r="OXI87" s="75"/>
      <c r="OXJ87" s="76"/>
      <c r="OXK87" s="216"/>
      <c r="OXL87" s="75"/>
      <c r="OXM87" s="75"/>
      <c r="OXN87" s="204"/>
      <c r="OXO87" s="205"/>
      <c r="OXP87" s="72"/>
      <c r="OXQ87" s="70"/>
      <c r="OXR87" s="73"/>
      <c r="OXS87" s="74"/>
      <c r="OXT87" s="74"/>
      <c r="OXU87" s="62"/>
      <c r="OXV87" s="75"/>
      <c r="OXW87" s="76"/>
      <c r="OXX87" s="216"/>
      <c r="OXY87" s="75"/>
      <c r="OXZ87" s="75"/>
      <c r="OYA87" s="204"/>
      <c r="OYB87" s="205"/>
      <c r="OYC87" s="72"/>
      <c r="OYD87" s="70"/>
      <c r="OYE87" s="73"/>
      <c r="OYF87" s="74"/>
      <c r="OYG87" s="74"/>
      <c r="OYH87" s="62"/>
      <c r="OYI87" s="75"/>
      <c r="OYJ87" s="76"/>
      <c r="OYK87" s="216"/>
      <c r="OYL87" s="75"/>
      <c r="OYM87" s="75"/>
      <c r="OYN87" s="204"/>
      <c r="OYO87" s="205"/>
      <c r="OYP87" s="72"/>
      <c r="OYQ87" s="70"/>
      <c r="OYR87" s="73"/>
      <c r="OYS87" s="74"/>
      <c r="OYT87" s="74"/>
      <c r="OYU87" s="62"/>
      <c r="OYV87" s="75"/>
      <c r="OYW87" s="76"/>
      <c r="OYX87" s="216"/>
      <c r="OYY87" s="75"/>
      <c r="OYZ87" s="75"/>
      <c r="OZA87" s="204"/>
      <c r="OZB87" s="205"/>
      <c r="OZC87" s="72"/>
      <c r="OZD87" s="70"/>
      <c r="OZE87" s="73"/>
      <c r="OZF87" s="74"/>
      <c r="OZG87" s="74"/>
      <c r="OZH87" s="62"/>
      <c r="OZI87" s="75"/>
      <c r="OZJ87" s="76"/>
      <c r="OZK87" s="216"/>
      <c r="OZL87" s="75"/>
      <c r="OZM87" s="75"/>
      <c r="OZN87" s="204"/>
      <c r="OZO87" s="205"/>
      <c r="OZP87" s="72"/>
      <c r="OZQ87" s="70"/>
      <c r="OZR87" s="73"/>
      <c r="OZS87" s="74"/>
      <c r="OZT87" s="74"/>
      <c r="OZU87" s="62"/>
      <c r="OZV87" s="75"/>
      <c r="OZW87" s="76"/>
      <c r="OZX87" s="216"/>
      <c r="OZY87" s="75"/>
      <c r="OZZ87" s="75"/>
      <c r="PAA87" s="204"/>
      <c r="PAB87" s="205"/>
      <c r="PAC87" s="72"/>
      <c r="PAD87" s="70"/>
      <c r="PAE87" s="73"/>
      <c r="PAF87" s="74"/>
      <c r="PAG87" s="74"/>
      <c r="PAH87" s="62"/>
      <c r="PAI87" s="75"/>
      <c r="PAJ87" s="76"/>
      <c r="PAK87" s="216"/>
      <c r="PAL87" s="75"/>
      <c r="PAM87" s="75"/>
      <c r="PAN87" s="204"/>
      <c r="PAO87" s="205"/>
      <c r="PAP87" s="72"/>
      <c r="PAQ87" s="70"/>
      <c r="PAR87" s="73"/>
      <c r="PAS87" s="74"/>
      <c r="PAT87" s="74"/>
      <c r="PAU87" s="62"/>
      <c r="PAV87" s="75"/>
      <c r="PAW87" s="76"/>
      <c r="PAX87" s="216"/>
      <c r="PAY87" s="75"/>
      <c r="PAZ87" s="75"/>
      <c r="PBA87" s="204"/>
      <c r="PBB87" s="205"/>
      <c r="PBC87" s="72"/>
      <c r="PBD87" s="70"/>
      <c r="PBE87" s="73"/>
      <c r="PBF87" s="74"/>
      <c r="PBG87" s="74"/>
      <c r="PBH87" s="62"/>
      <c r="PBI87" s="75"/>
      <c r="PBJ87" s="76"/>
      <c r="PBK87" s="216"/>
      <c r="PBL87" s="75"/>
      <c r="PBM87" s="75"/>
      <c r="PBN87" s="204"/>
      <c r="PBO87" s="205"/>
      <c r="PBP87" s="72"/>
      <c r="PBQ87" s="70"/>
      <c r="PBR87" s="73"/>
      <c r="PBS87" s="74"/>
      <c r="PBT87" s="74"/>
      <c r="PBU87" s="62"/>
      <c r="PBV87" s="75"/>
      <c r="PBW87" s="76"/>
      <c r="PBX87" s="216"/>
      <c r="PBY87" s="75"/>
      <c r="PBZ87" s="75"/>
      <c r="PCA87" s="204"/>
      <c r="PCB87" s="205"/>
      <c r="PCC87" s="72"/>
      <c r="PCD87" s="70"/>
      <c r="PCE87" s="73"/>
      <c r="PCF87" s="74"/>
      <c r="PCG87" s="74"/>
      <c r="PCH87" s="62"/>
      <c r="PCI87" s="75"/>
      <c r="PCJ87" s="76"/>
      <c r="PCK87" s="216"/>
      <c r="PCL87" s="75"/>
      <c r="PCM87" s="75"/>
      <c r="PCN87" s="204"/>
      <c r="PCO87" s="205"/>
      <c r="PCP87" s="72"/>
      <c r="PCQ87" s="70"/>
      <c r="PCR87" s="73"/>
      <c r="PCS87" s="74"/>
      <c r="PCT87" s="74"/>
      <c r="PCU87" s="62"/>
      <c r="PCV87" s="75"/>
      <c r="PCW87" s="76"/>
      <c r="PCX87" s="216"/>
      <c r="PCY87" s="75"/>
      <c r="PCZ87" s="75"/>
      <c r="PDA87" s="204"/>
      <c r="PDB87" s="205"/>
      <c r="PDC87" s="72"/>
      <c r="PDD87" s="70"/>
      <c r="PDE87" s="73"/>
      <c r="PDF87" s="74"/>
      <c r="PDG87" s="74"/>
      <c r="PDH87" s="62"/>
      <c r="PDI87" s="75"/>
      <c r="PDJ87" s="76"/>
      <c r="PDK87" s="216"/>
      <c r="PDL87" s="75"/>
      <c r="PDM87" s="75"/>
      <c r="PDN87" s="204"/>
      <c r="PDO87" s="205"/>
      <c r="PDP87" s="72"/>
      <c r="PDQ87" s="70"/>
      <c r="PDR87" s="73"/>
      <c r="PDS87" s="74"/>
      <c r="PDT87" s="74"/>
      <c r="PDU87" s="62"/>
      <c r="PDV87" s="75"/>
      <c r="PDW87" s="76"/>
      <c r="PDX87" s="216"/>
      <c r="PDY87" s="75"/>
      <c r="PDZ87" s="75"/>
      <c r="PEA87" s="204"/>
      <c r="PEB87" s="205"/>
      <c r="PEC87" s="72"/>
      <c r="PED87" s="70"/>
      <c r="PEE87" s="73"/>
      <c r="PEF87" s="74"/>
      <c r="PEG87" s="74"/>
      <c r="PEH87" s="62"/>
      <c r="PEI87" s="75"/>
      <c r="PEJ87" s="76"/>
      <c r="PEK87" s="216"/>
      <c r="PEL87" s="75"/>
      <c r="PEM87" s="75"/>
      <c r="PEN87" s="204"/>
      <c r="PEO87" s="205"/>
      <c r="PEP87" s="72"/>
      <c r="PEQ87" s="70"/>
      <c r="PER87" s="73"/>
      <c r="PES87" s="74"/>
      <c r="PET87" s="74"/>
      <c r="PEU87" s="62"/>
      <c r="PEV87" s="75"/>
      <c r="PEW87" s="76"/>
      <c r="PEX87" s="216"/>
      <c r="PEY87" s="75"/>
      <c r="PEZ87" s="75"/>
      <c r="PFA87" s="204"/>
      <c r="PFB87" s="205"/>
      <c r="PFC87" s="72"/>
      <c r="PFD87" s="70"/>
      <c r="PFE87" s="73"/>
      <c r="PFF87" s="74"/>
      <c r="PFG87" s="74"/>
      <c r="PFH87" s="62"/>
      <c r="PFI87" s="75"/>
      <c r="PFJ87" s="76"/>
      <c r="PFK87" s="216"/>
      <c r="PFL87" s="75"/>
      <c r="PFM87" s="75"/>
      <c r="PFN87" s="204"/>
      <c r="PFO87" s="205"/>
      <c r="PFP87" s="72"/>
      <c r="PFQ87" s="70"/>
      <c r="PFR87" s="73"/>
      <c r="PFS87" s="74"/>
      <c r="PFT87" s="74"/>
      <c r="PFU87" s="62"/>
      <c r="PFV87" s="75"/>
      <c r="PFW87" s="76"/>
      <c r="PFX87" s="216"/>
      <c r="PFY87" s="75"/>
      <c r="PFZ87" s="75"/>
      <c r="PGA87" s="204"/>
      <c r="PGB87" s="205"/>
      <c r="PGC87" s="72"/>
      <c r="PGD87" s="70"/>
      <c r="PGE87" s="73"/>
      <c r="PGF87" s="74"/>
      <c r="PGG87" s="74"/>
      <c r="PGH87" s="62"/>
      <c r="PGI87" s="75"/>
      <c r="PGJ87" s="76"/>
      <c r="PGK87" s="216"/>
      <c r="PGL87" s="75"/>
      <c r="PGM87" s="75"/>
      <c r="PGN87" s="204"/>
      <c r="PGO87" s="205"/>
      <c r="PGP87" s="72"/>
      <c r="PGQ87" s="70"/>
      <c r="PGR87" s="73"/>
      <c r="PGS87" s="74"/>
      <c r="PGT87" s="74"/>
      <c r="PGU87" s="62"/>
      <c r="PGV87" s="75"/>
      <c r="PGW87" s="76"/>
      <c r="PGX87" s="216"/>
      <c r="PGY87" s="75"/>
      <c r="PGZ87" s="75"/>
      <c r="PHA87" s="204"/>
      <c r="PHB87" s="205"/>
      <c r="PHC87" s="72"/>
      <c r="PHD87" s="70"/>
      <c r="PHE87" s="73"/>
      <c r="PHF87" s="74"/>
      <c r="PHG87" s="74"/>
      <c r="PHH87" s="62"/>
      <c r="PHI87" s="75"/>
      <c r="PHJ87" s="76"/>
      <c r="PHK87" s="216"/>
      <c r="PHL87" s="75"/>
      <c r="PHM87" s="75"/>
      <c r="PHN87" s="204"/>
      <c r="PHO87" s="205"/>
      <c r="PHP87" s="72"/>
      <c r="PHQ87" s="70"/>
      <c r="PHR87" s="73"/>
      <c r="PHS87" s="74"/>
      <c r="PHT87" s="74"/>
      <c r="PHU87" s="62"/>
      <c r="PHV87" s="75"/>
      <c r="PHW87" s="76"/>
      <c r="PHX87" s="216"/>
      <c r="PHY87" s="75"/>
      <c r="PHZ87" s="75"/>
      <c r="PIA87" s="204"/>
      <c r="PIB87" s="205"/>
      <c r="PIC87" s="72"/>
      <c r="PID87" s="70"/>
      <c r="PIE87" s="73"/>
      <c r="PIF87" s="74"/>
      <c r="PIG87" s="74"/>
      <c r="PIH87" s="62"/>
      <c r="PII87" s="75"/>
      <c r="PIJ87" s="76"/>
      <c r="PIK87" s="216"/>
      <c r="PIL87" s="75"/>
      <c r="PIM87" s="75"/>
      <c r="PIN87" s="204"/>
      <c r="PIO87" s="205"/>
      <c r="PIP87" s="72"/>
      <c r="PIQ87" s="70"/>
      <c r="PIR87" s="73"/>
      <c r="PIS87" s="74"/>
      <c r="PIT87" s="74"/>
      <c r="PIU87" s="62"/>
      <c r="PIV87" s="75"/>
      <c r="PIW87" s="76"/>
      <c r="PIX87" s="216"/>
      <c r="PIY87" s="75"/>
      <c r="PIZ87" s="75"/>
      <c r="PJA87" s="204"/>
      <c r="PJB87" s="205"/>
      <c r="PJC87" s="72"/>
      <c r="PJD87" s="70"/>
      <c r="PJE87" s="73"/>
      <c r="PJF87" s="74"/>
      <c r="PJG87" s="74"/>
      <c r="PJH87" s="62"/>
      <c r="PJI87" s="75"/>
      <c r="PJJ87" s="76"/>
      <c r="PJK87" s="216"/>
      <c r="PJL87" s="75"/>
      <c r="PJM87" s="75"/>
      <c r="PJN87" s="204"/>
      <c r="PJO87" s="205"/>
      <c r="PJP87" s="72"/>
      <c r="PJQ87" s="70"/>
      <c r="PJR87" s="73"/>
      <c r="PJS87" s="74"/>
      <c r="PJT87" s="74"/>
      <c r="PJU87" s="62"/>
      <c r="PJV87" s="75"/>
      <c r="PJW87" s="76"/>
      <c r="PJX87" s="216"/>
      <c r="PJY87" s="75"/>
      <c r="PJZ87" s="75"/>
      <c r="PKA87" s="204"/>
      <c r="PKB87" s="205"/>
      <c r="PKC87" s="72"/>
      <c r="PKD87" s="70"/>
      <c r="PKE87" s="73"/>
      <c r="PKF87" s="74"/>
      <c r="PKG87" s="74"/>
      <c r="PKH87" s="62"/>
      <c r="PKI87" s="75"/>
      <c r="PKJ87" s="76"/>
      <c r="PKK87" s="216"/>
      <c r="PKL87" s="75"/>
      <c r="PKM87" s="75"/>
      <c r="PKN87" s="204"/>
      <c r="PKO87" s="205"/>
      <c r="PKP87" s="72"/>
      <c r="PKQ87" s="70"/>
      <c r="PKR87" s="73"/>
      <c r="PKS87" s="74"/>
      <c r="PKT87" s="74"/>
      <c r="PKU87" s="62"/>
      <c r="PKV87" s="75"/>
      <c r="PKW87" s="76"/>
      <c r="PKX87" s="216"/>
      <c r="PKY87" s="75"/>
      <c r="PKZ87" s="75"/>
      <c r="PLA87" s="204"/>
      <c r="PLB87" s="205"/>
      <c r="PLC87" s="72"/>
      <c r="PLD87" s="70"/>
      <c r="PLE87" s="73"/>
      <c r="PLF87" s="74"/>
      <c r="PLG87" s="74"/>
      <c r="PLH87" s="62"/>
      <c r="PLI87" s="75"/>
      <c r="PLJ87" s="76"/>
      <c r="PLK87" s="216"/>
      <c r="PLL87" s="75"/>
      <c r="PLM87" s="75"/>
      <c r="PLN87" s="204"/>
      <c r="PLO87" s="205"/>
      <c r="PLP87" s="72"/>
      <c r="PLQ87" s="70"/>
      <c r="PLR87" s="73"/>
      <c r="PLS87" s="74"/>
      <c r="PLT87" s="74"/>
      <c r="PLU87" s="62"/>
      <c r="PLV87" s="75"/>
      <c r="PLW87" s="76"/>
      <c r="PLX87" s="216"/>
      <c r="PLY87" s="75"/>
      <c r="PLZ87" s="75"/>
      <c r="PMA87" s="204"/>
      <c r="PMB87" s="205"/>
      <c r="PMC87" s="72"/>
      <c r="PMD87" s="70"/>
      <c r="PME87" s="73"/>
      <c r="PMF87" s="74"/>
      <c r="PMG87" s="74"/>
      <c r="PMH87" s="62"/>
      <c r="PMI87" s="75"/>
      <c r="PMJ87" s="76"/>
      <c r="PMK87" s="216"/>
      <c r="PML87" s="75"/>
      <c r="PMM87" s="75"/>
      <c r="PMN87" s="204"/>
      <c r="PMO87" s="205"/>
      <c r="PMP87" s="72"/>
      <c r="PMQ87" s="70"/>
      <c r="PMR87" s="73"/>
      <c r="PMS87" s="74"/>
      <c r="PMT87" s="74"/>
      <c r="PMU87" s="62"/>
      <c r="PMV87" s="75"/>
      <c r="PMW87" s="76"/>
      <c r="PMX87" s="216"/>
      <c r="PMY87" s="75"/>
      <c r="PMZ87" s="75"/>
      <c r="PNA87" s="204"/>
      <c r="PNB87" s="205"/>
      <c r="PNC87" s="72"/>
      <c r="PND87" s="70"/>
      <c r="PNE87" s="73"/>
      <c r="PNF87" s="74"/>
      <c r="PNG87" s="74"/>
      <c r="PNH87" s="62"/>
      <c r="PNI87" s="75"/>
      <c r="PNJ87" s="76"/>
      <c r="PNK87" s="216"/>
      <c r="PNL87" s="75"/>
      <c r="PNM87" s="75"/>
      <c r="PNN87" s="204"/>
      <c r="PNO87" s="205"/>
      <c r="PNP87" s="72"/>
      <c r="PNQ87" s="70"/>
      <c r="PNR87" s="73"/>
      <c r="PNS87" s="74"/>
      <c r="PNT87" s="74"/>
      <c r="PNU87" s="62"/>
      <c r="PNV87" s="75"/>
      <c r="PNW87" s="76"/>
      <c r="PNX87" s="216"/>
      <c r="PNY87" s="75"/>
      <c r="PNZ87" s="75"/>
      <c r="POA87" s="204"/>
      <c r="POB87" s="205"/>
      <c r="POC87" s="72"/>
      <c r="POD87" s="70"/>
      <c r="POE87" s="73"/>
      <c r="POF87" s="74"/>
      <c r="POG87" s="74"/>
      <c r="POH87" s="62"/>
      <c r="POI87" s="75"/>
      <c r="POJ87" s="76"/>
      <c r="POK87" s="216"/>
      <c r="POL87" s="75"/>
      <c r="POM87" s="75"/>
      <c r="PON87" s="204"/>
      <c r="POO87" s="205"/>
      <c r="POP87" s="72"/>
      <c r="POQ87" s="70"/>
      <c r="POR87" s="73"/>
      <c r="POS87" s="74"/>
      <c r="POT87" s="74"/>
      <c r="POU87" s="62"/>
      <c r="POV87" s="75"/>
      <c r="POW87" s="76"/>
      <c r="POX87" s="216"/>
      <c r="POY87" s="75"/>
      <c r="POZ87" s="75"/>
      <c r="PPA87" s="204"/>
      <c r="PPB87" s="205"/>
      <c r="PPC87" s="72"/>
      <c r="PPD87" s="70"/>
      <c r="PPE87" s="73"/>
      <c r="PPF87" s="74"/>
      <c r="PPG87" s="74"/>
      <c r="PPH87" s="62"/>
      <c r="PPI87" s="75"/>
      <c r="PPJ87" s="76"/>
      <c r="PPK87" s="216"/>
      <c r="PPL87" s="75"/>
      <c r="PPM87" s="75"/>
      <c r="PPN87" s="204"/>
      <c r="PPO87" s="205"/>
      <c r="PPP87" s="72"/>
      <c r="PPQ87" s="70"/>
      <c r="PPR87" s="73"/>
      <c r="PPS87" s="74"/>
      <c r="PPT87" s="74"/>
      <c r="PPU87" s="62"/>
      <c r="PPV87" s="75"/>
      <c r="PPW87" s="76"/>
      <c r="PPX87" s="216"/>
      <c r="PPY87" s="75"/>
      <c r="PPZ87" s="75"/>
      <c r="PQA87" s="204"/>
      <c r="PQB87" s="205"/>
      <c r="PQC87" s="72"/>
      <c r="PQD87" s="70"/>
      <c r="PQE87" s="73"/>
      <c r="PQF87" s="74"/>
      <c r="PQG87" s="74"/>
      <c r="PQH87" s="62"/>
      <c r="PQI87" s="75"/>
      <c r="PQJ87" s="76"/>
      <c r="PQK87" s="216"/>
      <c r="PQL87" s="75"/>
      <c r="PQM87" s="75"/>
      <c r="PQN87" s="204"/>
      <c r="PQO87" s="205"/>
      <c r="PQP87" s="72"/>
      <c r="PQQ87" s="70"/>
      <c r="PQR87" s="73"/>
      <c r="PQS87" s="74"/>
      <c r="PQT87" s="74"/>
      <c r="PQU87" s="62"/>
      <c r="PQV87" s="75"/>
      <c r="PQW87" s="76"/>
      <c r="PQX87" s="216"/>
      <c r="PQY87" s="75"/>
      <c r="PQZ87" s="75"/>
      <c r="PRA87" s="204"/>
      <c r="PRB87" s="205"/>
      <c r="PRC87" s="72"/>
      <c r="PRD87" s="70"/>
      <c r="PRE87" s="73"/>
      <c r="PRF87" s="74"/>
      <c r="PRG87" s="74"/>
      <c r="PRH87" s="62"/>
      <c r="PRI87" s="75"/>
      <c r="PRJ87" s="76"/>
      <c r="PRK87" s="216"/>
      <c r="PRL87" s="75"/>
      <c r="PRM87" s="75"/>
      <c r="PRN87" s="204"/>
      <c r="PRO87" s="205"/>
      <c r="PRP87" s="72"/>
      <c r="PRQ87" s="70"/>
      <c r="PRR87" s="73"/>
      <c r="PRS87" s="74"/>
      <c r="PRT87" s="74"/>
      <c r="PRU87" s="62"/>
      <c r="PRV87" s="75"/>
      <c r="PRW87" s="76"/>
      <c r="PRX87" s="216"/>
      <c r="PRY87" s="75"/>
      <c r="PRZ87" s="75"/>
      <c r="PSA87" s="204"/>
      <c r="PSB87" s="205"/>
      <c r="PSC87" s="72"/>
      <c r="PSD87" s="70"/>
      <c r="PSE87" s="73"/>
      <c r="PSF87" s="74"/>
      <c r="PSG87" s="74"/>
      <c r="PSH87" s="62"/>
      <c r="PSI87" s="75"/>
      <c r="PSJ87" s="76"/>
      <c r="PSK87" s="216"/>
      <c r="PSL87" s="75"/>
      <c r="PSM87" s="75"/>
      <c r="PSN87" s="204"/>
      <c r="PSO87" s="205"/>
      <c r="PSP87" s="72"/>
      <c r="PSQ87" s="70"/>
      <c r="PSR87" s="73"/>
      <c r="PSS87" s="74"/>
      <c r="PST87" s="74"/>
      <c r="PSU87" s="62"/>
      <c r="PSV87" s="75"/>
      <c r="PSW87" s="76"/>
      <c r="PSX87" s="216"/>
      <c r="PSY87" s="75"/>
      <c r="PSZ87" s="75"/>
      <c r="PTA87" s="204"/>
      <c r="PTB87" s="205"/>
      <c r="PTC87" s="72"/>
      <c r="PTD87" s="70"/>
      <c r="PTE87" s="73"/>
      <c r="PTF87" s="74"/>
      <c r="PTG87" s="74"/>
      <c r="PTH87" s="62"/>
      <c r="PTI87" s="75"/>
      <c r="PTJ87" s="76"/>
      <c r="PTK87" s="216"/>
      <c r="PTL87" s="75"/>
      <c r="PTM87" s="75"/>
      <c r="PTN87" s="204"/>
      <c r="PTO87" s="205"/>
      <c r="PTP87" s="72"/>
      <c r="PTQ87" s="70"/>
      <c r="PTR87" s="73"/>
      <c r="PTS87" s="74"/>
      <c r="PTT87" s="74"/>
      <c r="PTU87" s="62"/>
      <c r="PTV87" s="75"/>
      <c r="PTW87" s="76"/>
      <c r="PTX87" s="216"/>
      <c r="PTY87" s="75"/>
      <c r="PTZ87" s="75"/>
      <c r="PUA87" s="204"/>
      <c r="PUB87" s="205"/>
      <c r="PUC87" s="72"/>
      <c r="PUD87" s="70"/>
      <c r="PUE87" s="73"/>
      <c r="PUF87" s="74"/>
      <c r="PUG87" s="74"/>
      <c r="PUH87" s="62"/>
      <c r="PUI87" s="75"/>
      <c r="PUJ87" s="76"/>
      <c r="PUK87" s="216"/>
      <c r="PUL87" s="75"/>
      <c r="PUM87" s="75"/>
      <c r="PUN87" s="204"/>
      <c r="PUO87" s="205"/>
      <c r="PUP87" s="72"/>
      <c r="PUQ87" s="70"/>
      <c r="PUR87" s="73"/>
      <c r="PUS87" s="74"/>
      <c r="PUT87" s="74"/>
      <c r="PUU87" s="62"/>
      <c r="PUV87" s="75"/>
      <c r="PUW87" s="76"/>
      <c r="PUX87" s="216"/>
      <c r="PUY87" s="75"/>
      <c r="PUZ87" s="75"/>
      <c r="PVA87" s="204"/>
      <c r="PVB87" s="205"/>
      <c r="PVC87" s="72"/>
      <c r="PVD87" s="70"/>
      <c r="PVE87" s="73"/>
      <c r="PVF87" s="74"/>
      <c r="PVG87" s="74"/>
      <c r="PVH87" s="62"/>
      <c r="PVI87" s="75"/>
      <c r="PVJ87" s="76"/>
      <c r="PVK87" s="216"/>
      <c r="PVL87" s="75"/>
      <c r="PVM87" s="75"/>
      <c r="PVN87" s="204"/>
      <c r="PVO87" s="205"/>
      <c r="PVP87" s="72"/>
      <c r="PVQ87" s="70"/>
      <c r="PVR87" s="73"/>
      <c r="PVS87" s="74"/>
      <c r="PVT87" s="74"/>
      <c r="PVU87" s="62"/>
      <c r="PVV87" s="75"/>
      <c r="PVW87" s="76"/>
      <c r="PVX87" s="216"/>
      <c r="PVY87" s="75"/>
      <c r="PVZ87" s="75"/>
      <c r="PWA87" s="204"/>
      <c r="PWB87" s="205"/>
      <c r="PWC87" s="72"/>
      <c r="PWD87" s="70"/>
      <c r="PWE87" s="73"/>
      <c r="PWF87" s="74"/>
      <c r="PWG87" s="74"/>
      <c r="PWH87" s="62"/>
      <c r="PWI87" s="75"/>
      <c r="PWJ87" s="76"/>
      <c r="PWK87" s="216"/>
      <c r="PWL87" s="75"/>
      <c r="PWM87" s="75"/>
      <c r="PWN87" s="204"/>
      <c r="PWO87" s="205"/>
      <c r="PWP87" s="72"/>
      <c r="PWQ87" s="70"/>
      <c r="PWR87" s="73"/>
      <c r="PWS87" s="74"/>
      <c r="PWT87" s="74"/>
      <c r="PWU87" s="62"/>
      <c r="PWV87" s="75"/>
      <c r="PWW87" s="76"/>
      <c r="PWX87" s="216"/>
      <c r="PWY87" s="75"/>
      <c r="PWZ87" s="75"/>
      <c r="PXA87" s="204"/>
      <c r="PXB87" s="205"/>
      <c r="PXC87" s="72"/>
      <c r="PXD87" s="70"/>
      <c r="PXE87" s="73"/>
      <c r="PXF87" s="74"/>
      <c r="PXG87" s="74"/>
      <c r="PXH87" s="62"/>
      <c r="PXI87" s="75"/>
      <c r="PXJ87" s="76"/>
      <c r="PXK87" s="216"/>
      <c r="PXL87" s="75"/>
      <c r="PXM87" s="75"/>
      <c r="PXN87" s="204"/>
      <c r="PXO87" s="205"/>
      <c r="PXP87" s="72"/>
      <c r="PXQ87" s="70"/>
      <c r="PXR87" s="73"/>
      <c r="PXS87" s="74"/>
      <c r="PXT87" s="74"/>
      <c r="PXU87" s="62"/>
      <c r="PXV87" s="75"/>
      <c r="PXW87" s="76"/>
      <c r="PXX87" s="216"/>
      <c r="PXY87" s="75"/>
      <c r="PXZ87" s="75"/>
      <c r="PYA87" s="204"/>
      <c r="PYB87" s="205"/>
      <c r="PYC87" s="72"/>
      <c r="PYD87" s="70"/>
      <c r="PYE87" s="73"/>
      <c r="PYF87" s="74"/>
      <c r="PYG87" s="74"/>
      <c r="PYH87" s="62"/>
      <c r="PYI87" s="75"/>
      <c r="PYJ87" s="76"/>
      <c r="PYK87" s="216"/>
      <c r="PYL87" s="75"/>
      <c r="PYM87" s="75"/>
      <c r="PYN87" s="204"/>
      <c r="PYO87" s="205"/>
      <c r="PYP87" s="72"/>
      <c r="PYQ87" s="70"/>
      <c r="PYR87" s="73"/>
      <c r="PYS87" s="74"/>
      <c r="PYT87" s="74"/>
      <c r="PYU87" s="62"/>
      <c r="PYV87" s="75"/>
      <c r="PYW87" s="76"/>
      <c r="PYX87" s="216"/>
      <c r="PYY87" s="75"/>
      <c r="PYZ87" s="75"/>
      <c r="PZA87" s="204"/>
      <c r="PZB87" s="205"/>
      <c r="PZC87" s="72"/>
      <c r="PZD87" s="70"/>
      <c r="PZE87" s="73"/>
      <c r="PZF87" s="74"/>
      <c r="PZG87" s="74"/>
      <c r="PZH87" s="62"/>
      <c r="PZI87" s="75"/>
      <c r="PZJ87" s="76"/>
      <c r="PZK87" s="216"/>
      <c r="PZL87" s="75"/>
      <c r="PZM87" s="75"/>
      <c r="PZN87" s="204"/>
      <c r="PZO87" s="205"/>
      <c r="PZP87" s="72"/>
      <c r="PZQ87" s="70"/>
      <c r="PZR87" s="73"/>
      <c r="PZS87" s="74"/>
      <c r="PZT87" s="74"/>
      <c r="PZU87" s="62"/>
      <c r="PZV87" s="75"/>
      <c r="PZW87" s="76"/>
      <c r="PZX87" s="216"/>
      <c r="PZY87" s="75"/>
      <c r="PZZ87" s="75"/>
      <c r="QAA87" s="204"/>
      <c r="QAB87" s="205"/>
      <c r="QAC87" s="72"/>
      <c r="QAD87" s="70"/>
      <c r="QAE87" s="73"/>
      <c r="QAF87" s="74"/>
      <c r="QAG87" s="74"/>
      <c r="QAH87" s="62"/>
      <c r="QAI87" s="75"/>
      <c r="QAJ87" s="76"/>
      <c r="QAK87" s="216"/>
      <c r="QAL87" s="75"/>
      <c r="QAM87" s="75"/>
      <c r="QAN87" s="204"/>
      <c r="QAO87" s="205"/>
      <c r="QAP87" s="72"/>
      <c r="QAQ87" s="70"/>
      <c r="QAR87" s="73"/>
      <c r="QAS87" s="74"/>
      <c r="QAT87" s="74"/>
      <c r="QAU87" s="62"/>
      <c r="QAV87" s="75"/>
      <c r="QAW87" s="76"/>
      <c r="QAX87" s="216"/>
      <c r="QAY87" s="75"/>
      <c r="QAZ87" s="75"/>
      <c r="QBA87" s="204"/>
      <c r="QBB87" s="205"/>
      <c r="QBC87" s="72"/>
      <c r="QBD87" s="70"/>
      <c r="QBE87" s="73"/>
      <c r="QBF87" s="74"/>
      <c r="QBG87" s="74"/>
      <c r="QBH87" s="62"/>
      <c r="QBI87" s="75"/>
      <c r="QBJ87" s="76"/>
      <c r="QBK87" s="216"/>
      <c r="QBL87" s="75"/>
      <c r="QBM87" s="75"/>
      <c r="QBN87" s="204"/>
      <c r="QBO87" s="205"/>
      <c r="QBP87" s="72"/>
      <c r="QBQ87" s="70"/>
      <c r="QBR87" s="73"/>
      <c r="QBS87" s="74"/>
      <c r="QBT87" s="74"/>
      <c r="QBU87" s="62"/>
      <c r="QBV87" s="75"/>
      <c r="QBW87" s="76"/>
      <c r="QBX87" s="216"/>
      <c r="QBY87" s="75"/>
      <c r="QBZ87" s="75"/>
      <c r="QCA87" s="204"/>
      <c r="QCB87" s="205"/>
      <c r="QCC87" s="72"/>
      <c r="QCD87" s="70"/>
      <c r="QCE87" s="73"/>
      <c r="QCF87" s="74"/>
      <c r="QCG87" s="74"/>
      <c r="QCH87" s="62"/>
      <c r="QCI87" s="75"/>
      <c r="QCJ87" s="76"/>
      <c r="QCK87" s="216"/>
      <c r="QCL87" s="75"/>
      <c r="QCM87" s="75"/>
      <c r="QCN87" s="204"/>
      <c r="QCO87" s="205"/>
      <c r="QCP87" s="72"/>
      <c r="QCQ87" s="70"/>
      <c r="QCR87" s="73"/>
      <c r="QCS87" s="74"/>
      <c r="QCT87" s="74"/>
      <c r="QCU87" s="62"/>
      <c r="QCV87" s="75"/>
      <c r="QCW87" s="76"/>
      <c r="QCX87" s="216"/>
      <c r="QCY87" s="75"/>
      <c r="QCZ87" s="75"/>
      <c r="QDA87" s="204"/>
      <c r="QDB87" s="205"/>
      <c r="QDC87" s="72"/>
      <c r="QDD87" s="70"/>
      <c r="QDE87" s="73"/>
      <c r="QDF87" s="74"/>
      <c r="QDG87" s="74"/>
      <c r="QDH87" s="62"/>
      <c r="QDI87" s="75"/>
      <c r="QDJ87" s="76"/>
      <c r="QDK87" s="216"/>
      <c r="QDL87" s="75"/>
      <c r="QDM87" s="75"/>
      <c r="QDN87" s="204"/>
      <c r="QDO87" s="205"/>
      <c r="QDP87" s="72"/>
      <c r="QDQ87" s="70"/>
      <c r="QDR87" s="73"/>
      <c r="QDS87" s="74"/>
      <c r="QDT87" s="74"/>
      <c r="QDU87" s="62"/>
      <c r="QDV87" s="75"/>
      <c r="QDW87" s="76"/>
      <c r="QDX87" s="216"/>
      <c r="QDY87" s="75"/>
      <c r="QDZ87" s="75"/>
      <c r="QEA87" s="204"/>
      <c r="QEB87" s="205"/>
      <c r="QEC87" s="72"/>
      <c r="QED87" s="70"/>
      <c r="QEE87" s="73"/>
      <c r="QEF87" s="74"/>
      <c r="QEG87" s="74"/>
      <c r="QEH87" s="62"/>
      <c r="QEI87" s="75"/>
      <c r="QEJ87" s="76"/>
      <c r="QEK87" s="216"/>
      <c r="QEL87" s="75"/>
      <c r="QEM87" s="75"/>
      <c r="QEN87" s="204"/>
      <c r="QEO87" s="205"/>
      <c r="QEP87" s="72"/>
      <c r="QEQ87" s="70"/>
      <c r="QER87" s="73"/>
      <c r="QES87" s="74"/>
      <c r="QET87" s="74"/>
      <c r="QEU87" s="62"/>
      <c r="QEV87" s="75"/>
      <c r="QEW87" s="76"/>
      <c r="QEX87" s="216"/>
      <c r="QEY87" s="75"/>
      <c r="QEZ87" s="75"/>
      <c r="QFA87" s="204"/>
      <c r="QFB87" s="205"/>
      <c r="QFC87" s="72"/>
      <c r="QFD87" s="70"/>
      <c r="QFE87" s="73"/>
      <c r="QFF87" s="74"/>
      <c r="QFG87" s="74"/>
      <c r="QFH87" s="62"/>
      <c r="QFI87" s="75"/>
      <c r="QFJ87" s="76"/>
      <c r="QFK87" s="216"/>
      <c r="QFL87" s="75"/>
      <c r="QFM87" s="75"/>
      <c r="QFN87" s="204"/>
      <c r="QFO87" s="205"/>
      <c r="QFP87" s="72"/>
      <c r="QFQ87" s="70"/>
      <c r="QFR87" s="73"/>
      <c r="QFS87" s="74"/>
      <c r="QFT87" s="74"/>
      <c r="QFU87" s="62"/>
      <c r="QFV87" s="75"/>
      <c r="QFW87" s="76"/>
      <c r="QFX87" s="216"/>
      <c r="QFY87" s="75"/>
      <c r="QFZ87" s="75"/>
      <c r="QGA87" s="204"/>
      <c r="QGB87" s="205"/>
      <c r="QGC87" s="72"/>
      <c r="QGD87" s="70"/>
      <c r="QGE87" s="73"/>
      <c r="QGF87" s="74"/>
      <c r="QGG87" s="74"/>
      <c r="QGH87" s="62"/>
      <c r="QGI87" s="75"/>
      <c r="QGJ87" s="76"/>
      <c r="QGK87" s="216"/>
      <c r="QGL87" s="75"/>
      <c r="QGM87" s="75"/>
      <c r="QGN87" s="204"/>
      <c r="QGO87" s="205"/>
      <c r="QGP87" s="72"/>
      <c r="QGQ87" s="70"/>
      <c r="QGR87" s="73"/>
      <c r="QGS87" s="74"/>
      <c r="QGT87" s="74"/>
      <c r="QGU87" s="62"/>
      <c r="QGV87" s="75"/>
      <c r="QGW87" s="76"/>
      <c r="QGX87" s="216"/>
      <c r="QGY87" s="75"/>
      <c r="QGZ87" s="75"/>
      <c r="QHA87" s="204"/>
      <c r="QHB87" s="205"/>
      <c r="QHC87" s="72"/>
      <c r="QHD87" s="70"/>
      <c r="QHE87" s="73"/>
      <c r="QHF87" s="74"/>
      <c r="QHG87" s="74"/>
      <c r="QHH87" s="62"/>
      <c r="QHI87" s="75"/>
      <c r="QHJ87" s="76"/>
      <c r="QHK87" s="216"/>
      <c r="QHL87" s="75"/>
      <c r="QHM87" s="75"/>
      <c r="QHN87" s="204"/>
      <c r="QHO87" s="205"/>
      <c r="QHP87" s="72"/>
      <c r="QHQ87" s="70"/>
      <c r="QHR87" s="73"/>
      <c r="QHS87" s="74"/>
      <c r="QHT87" s="74"/>
      <c r="QHU87" s="62"/>
      <c r="QHV87" s="75"/>
      <c r="QHW87" s="76"/>
      <c r="QHX87" s="216"/>
      <c r="QHY87" s="75"/>
      <c r="QHZ87" s="75"/>
      <c r="QIA87" s="204"/>
      <c r="QIB87" s="205"/>
      <c r="QIC87" s="72"/>
      <c r="QID87" s="70"/>
      <c r="QIE87" s="73"/>
      <c r="QIF87" s="74"/>
      <c r="QIG87" s="74"/>
      <c r="QIH87" s="62"/>
      <c r="QII87" s="75"/>
      <c r="QIJ87" s="76"/>
      <c r="QIK87" s="216"/>
      <c r="QIL87" s="75"/>
      <c r="QIM87" s="75"/>
      <c r="QIN87" s="204"/>
      <c r="QIO87" s="205"/>
      <c r="QIP87" s="72"/>
      <c r="QIQ87" s="70"/>
      <c r="QIR87" s="73"/>
      <c r="QIS87" s="74"/>
      <c r="QIT87" s="74"/>
      <c r="QIU87" s="62"/>
      <c r="QIV87" s="75"/>
      <c r="QIW87" s="76"/>
      <c r="QIX87" s="216"/>
      <c r="QIY87" s="75"/>
      <c r="QIZ87" s="75"/>
      <c r="QJA87" s="204"/>
      <c r="QJB87" s="205"/>
      <c r="QJC87" s="72"/>
      <c r="QJD87" s="70"/>
      <c r="QJE87" s="73"/>
      <c r="QJF87" s="74"/>
      <c r="QJG87" s="74"/>
      <c r="QJH87" s="62"/>
      <c r="QJI87" s="75"/>
      <c r="QJJ87" s="76"/>
      <c r="QJK87" s="216"/>
      <c r="QJL87" s="75"/>
      <c r="QJM87" s="75"/>
      <c r="QJN87" s="204"/>
      <c r="QJO87" s="205"/>
      <c r="QJP87" s="72"/>
      <c r="QJQ87" s="70"/>
      <c r="QJR87" s="73"/>
      <c r="QJS87" s="74"/>
      <c r="QJT87" s="74"/>
      <c r="QJU87" s="62"/>
      <c r="QJV87" s="75"/>
      <c r="QJW87" s="76"/>
      <c r="QJX87" s="216"/>
      <c r="QJY87" s="75"/>
      <c r="QJZ87" s="75"/>
      <c r="QKA87" s="204"/>
      <c r="QKB87" s="205"/>
      <c r="QKC87" s="72"/>
      <c r="QKD87" s="70"/>
      <c r="QKE87" s="73"/>
      <c r="QKF87" s="74"/>
      <c r="QKG87" s="74"/>
      <c r="QKH87" s="62"/>
      <c r="QKI87" s="75"/>
      <c r="QKJ87" s="76"/>
      <c r="QKK87" s="216"/>
      <c r="QKL87" s="75"/>
      <c r="QKM87" s="75"/>
      <c r="QKN87" s="204"/>
      <c r="QKO87" s="205"/>
      <c r="QKP87" s="72"/>
      <c r="QKQ87" s="70"/>
      <c r="QKR87" s="73"/>
      <c r="QKS87" s="74"/>
      <c r="QKT87" s="74"/>
      <c r="QKU87" s="62"/>
      <c r="QKV87" s="75"/>
      <c r="QKW87" s="76"/>
      <c r="QKX87" s="216"/>
      <c r="QKY87" s="75"/>
      <c r="QKZ87" s="75"/>
      <c r="QLA87" s="204"/>
      <c r="QLB87" s="205"/>
      <c r="QLC87" s="72"/>
      <c r="QLD87" s="70"/>
      <c r="QLE87" s="73"/>
      <c r="QLF87" s="74"/>
      <c r="QLG87" s="74"/>
      <c r="QLH87" s="62"/>
      <c r="QLI87" s="75"/>
      <c r="QLJ87" s="76"/>
      <c r="QLK87" s="216"/>
      <c r="QLL87" s="75"/>
      <c r="QLM87" s="75"/>
      <c r="QLN87" s="204"/>
      <c r="QLO87" s="205"/>
      <c r="QLP87" s="72"/>
      <c r="QLQ87" s="70"/>
      <c r="QLR87" s="73"/>
      <c r="QLS87" s="74"/>
      <c r="QLT87" s="74"/>
      <c r="QLU87" s="62"/>
      <c r="QLV87" s="75"/>
      <c r="QLW87" s="76"/>
      <c r="QLX87" s="216"/>
      <c r="QLY87" s="75"/>
      <c r="QLZ87" s="75"/>
      <c r="QMA87" s="204"/>
      <c r="QMB87" s="205"/>
      <c r="QMC87" s="72"/>
      <c r="QMD87" s="70"/>
      <c r="QME87" s="73"/>
      <c r="QMF87" s="74"/>
      <c r="QMG87" s="74"/>
      <c r="QMH87" s="62"/>
      <c r="QMI87" s="75"/>
      <c r="QMJ87" s="76"/>
      <c r="QMK87" s="216"/>
      <c r="QML87" s="75"/>
      <c r="QMM87" s="75"/>
      <c r="QMN87" s="204"/>
      <c r="QMO87" s="205"/>
      <c r="QMP87" s="72"/>
      <c r="QMQ87" s="70"/>
      <c r="QMR87" s="73"/>
      <c r="QMS87" s="74"/>
      <c r="QMT87" s="74"/>
      <c r="QMU87" s="62"/>
      <c r="QMV87" s="75"/>
      <c r="QMW87" s="76"/>
      <c r="QMX87" s="216"/>
      <c r="QMY87" s="75"/>
      <c r="QMZ87" s="75"/>
      <c r="QNA87" s="204"/>
      <c r="QNB87" s="205"/>
      <c r="QNC87" s="72"/>
      <c r="QND87" s="70"/>
      <c r="QNE87" s="73"/>
      <c r="QNF87" s="74"/>
      <c r="QNG87" s="74"/>
      <c r="QNH87" s="62"/>
      <c r="QNI87" s="75"/>
      <c r="QNJ87" s="76"/>
      <c r="QNK87" s="216"/>
      <c r="QNL87" s="75"/>
      <c r="QNM87" s="75"/>
      <c r="QNN87" s="204"/>
      <c r="QNO87" s="205"/>
      <c r="QNP87" s="72"/>
      <c r="QNQ87" s="70"/>
      <c r="QNR87" s="73"/>
      <c r="QNS87" s="74"/>
      <c r="QNT87" s="74"/>
      <c r="QNU87" s="62"/>
      <c r="QNV87" s="75"/>
      <c r="QNW87" s="76"/>
      <c r="QNX87" s="216"/>
      <c r="QNY87" s="75"/>
      <c r="QNZ87" s="75"/>
      <c r="QOA87" s="204"/>
      <c r="QOB87" s="205"/>
      <c r="QOC87" s="72"/>
      <c r="QOD87" s="70"/>
      <c r="QOE87" s="73"/>
      <c r="QOF87" s="74"/>
      <c r="QOG87" s="74"/>
      <c r="QOH87" s="62"/>
      <c r="QOI87" s="75"/>
      <c r="QOJ87" s="76"/>
      <c r="QOK87" s="216"/>
      <c r="QOL87" s="75"/>
      <c r="QOM87" s="75"/>
      <c r="QON87" s="204"/>
      <c r="QOO87" s="205"/>
      <c r="QOP87" s="72"/>
      <c r="QOQ87" s="70"/>
      <c r="QOR87" s="73"/>
      <c r="QOS87" s="74"/>
      <c r="QOT87" s="74"/>
      <c r="QOU87" s="62"/>
      <c r="QOV87" s="75"/>
      <c r="QOW87" s="76"/>
      <c r="QOX87" s="216"/>
      <c r="QOY87" s="75"/>
      <c r="QOZ87" s="75"/>
      <c r="QPA87" s="204"/>
      <c r="QPB87" s="205"/>
      <c r="QPC87" s="72"/>
      <c r="QPD87" s="70"/>
      <c r="QPE87" s="73"/>
      <c r="QPF87" s="74"/>
      <c r="QPG87" s="74"/>
      <c r="QPH87" s="62"/>
      <c r="QPI87" s="75"/>
      <c r="QPJ87" s="76"/>
      <c r="QPK87" s="216"/>
      <c r="QPL87" s="75"/>
      <c r="QPM87" s="75"/>
      <c r="QPN87" s="204"/>
      <c r="QPO87" s="205"/>
      <c r="QPP87" s="72"/>
      <c r="QPQ87" s="70"/>
      <c r="QPR87" s="73"/>
      <c r="QPS87" s="74"/>
      <c r="QPT87" s="74"/>
      <c r="QPU87" s="62"/>
      <c r="QPV87" s="75"/>
      <c r="QPW87" s="76"/>
      <c r="QPX87" s="216"/>
      <c r="QPY87" s="75"/>
      <c r="QPZ87" s="75"/>
      <c r="QQA87" s="204"/>
      <c r="QQB87" s="205"/>
      <c r="QQC87" s="72"/>
      <c r="QQD87" s="70"/>
      <c r="QQE87" s="73"/>
      <c r="QQF87" s="74"/>
      <c r="QQG87" s="74"/>
      <c r="QQH87" s="62"/>
      <c r="QQI87" s="75"/>
      <c r="QQJ87" s="76"/>
      <c r="QQK87" s="216"/>
      <c r="QQL87" s="75"/>
      <c r="QQM87" s="75"/>
      <c r="QQN87" s="204"/>
      <c r="QQO87" s="205"/>
      <c r="QQP87" s="72"/>
      <c r="QQQ87" s="70"/>
      <c r="QQR87" s="73"/>
      <c r="QQS87" s="74"/>
      <c r="QQT87" s="74"/>
      <c r="QQU87" s="62"/>
      <c r="QQV87" s="75"/>
      <c r="QQW87" s="76"/>
      <c r="QQX87" s="216"/>
      <c r="QQY87" s="75"/>
      <c r="QQZ87" s="75"/>
      <c r="QRA87" s="204"/>
      <c r="QRB87" s="205"/>
      <c r="QRC87" s="72"/>
      <c r="QRD87" s="70"/>
      <c r="QRE87" s="73"/>
      <c r="QRF87" s="74"/>
      <c r="QRG87" s="74"/>
      <c r="QRH87" s="62"/>
      <c r="QRI87" s="75"/>
      <c r="QRJ87" s="76"/>
      <c r="QRK87" s="216"/>
      <c r="QRL87" s="75"/>
      <c r="QRM87" s="75"/>
      <c r="QRN87" s="204"/>
      <c r="QRO87" s="205"/>
      <c r="QRP87" s="72"/>
      <c r="QRQ87" s="70"/>
      <c r="QRR87" s="73"/>
      <c r="QRS87" s="74"/>
      <c r="QRT87" s="74"/>
      <c r="QRU87" s="62"/>
      <c r="QRV87" s="75"/>
      <c r="QRW87" s="76"/>
      <c r="QRX87" s="216"/>
      <c r="QRY87" s="75"/>
      <c r="QRZ87" s="75"/>
      <c r="QSA87" s="204"/>
      <c r="QSB87" s="205"/>
      <c r="QSC87" s="72"/>
      <c r="QSD87" s="70"/>
      <c r="QSE87" s="73"/>
      <c r="QSF87" s="74"/>
      <c r="QSG87" s="74"/>
      <c r="QSH87" s="62"/>
      <c r="QSI87" s="75"/>
      <c r="QSJ87" s="76"/>
      <c r="QSK87" s="216"/>
      <c r="QSL87" s="75"/>
      <c r="QSM87" s="75"/>
      <c r="QSN87" s="204"/>
      <c r="QSO87" s="205"/>
      <c r="QSP87" s="72"/>
      <c r="QSQ87" s="70"/>
      <c r="QSR87" s="73"/>
      <c r="QSS87" s="74"/>
      <c r="QST87" s="74"/>
      <c r="QSU87" s="62"/>
      <c r="QSV87" s="75"/>
      <c r="QSW87" s="76"/>
      <c r="QSX87" s="216"/>
      <c r="QSY87" s="75"/>
      <c r="QSZ87" s="75"/>
      <c r="QTA87" s="204"/>
      <c r="QTB87" s="205"/>
      <c r="QTC87" s="72"/>
      <c r="QTD87" s="70"/>
      <c r="QTE87" s="73"/>
      <c r="QTF87" s="74"/>
      <c r="QTG87" s="74"/>
      <c r="QTH87" s="62"/>
      <c r="QTI87" s="75"/>
      <c r="QTJ87" s="76"/>
      <c r="QTK87" s="216"/>
      <c r="QTL87" s="75"/>
      <c r="QTM87" s="75"/>
      <c r="QTN87" s="204"/>
      <c r="QTO87" s="205"/>
      <c r="QTP87" s="72"/>
      <c r="QTQ87" s="70"/>
      <c r="QTR87" s="73"/>
      <c r="QTS87" s="74"/>
      <c r="QTT87" s="74"/>
      <c r="QTU87" s="62"/>
      <c r="QTV87" s="75"/>
      <c r="QTW87" s="76"/>
      <c r="QTX87" s="216"/>
      <c r="QTY87" s="75"/>
      <c r="QTZ87" s="75"/>
      <c r="QUA87" s="204"/>
      <c r="QUB87" s="205"/>
      <c r="QUC87" s="72"/>
      <c r="QUD87" s="70"/>
      <c r="QUE87" s="73"/>
      <c r="QUF87" s="74"/>
      <c r="QUG87" s="74"/>
      <c r="QUH87" s="62"/>
      <c r="QUI87" s="75"/>
      <c r="QUJ87" s="76"/>
      <c r="QUK87" s="216"/>
      <c r="QUL87" s="75"/>
      <c r="QUM87" s="75"/>
      <c r="QUN87" s="204"/>
      <c r="QUO87" s="205"/>
      <c r="QUP87" s="72"/>
      <c r="QUQ87" s="70"/>
      <c r="QUR87" s="73"/>
      <c r="QUS87" s="74"/>
      <c r="QUT87" s="74"/>
      <c r="QUU87" s="62"/>
      <c r="QUV87" s="75"/>
      <c r="QUW87" s="76"/>
      <c r="QUX87" s="216"/>
      <c r="QUY87" s="75"/>
      <c r="QUZ87" s="75"/>
      <c r="QVA87" s="204"/>
      <c r="QVB87" s="205"/>
      <c r="QVC87" s="72"/>
      <c r="QVD87" s="70"/>
      <c r="QVE87" s="73"/>
      <c r="QVF87" s="74"/>
      <c r="QVG87" s="74"/>
      <c r="QVH87" s="62"/>
      <c r="QVI87" s="75"/>
      <c r="QVJ87" s="76"/>
      <c r="QVK87" s="216"/>
      <c r="QVL87" s="75"/>
      <c r="QVM87" s="75"/>
      <c r="QVN87" s="204"/>
      <c r="QVO87" s="205"/>
      <c r="QVP87" s="72"/>
      <c r="QVQ87" s="70"/>
      <c r="QVR87" s="73"/>
      <c r="QVS87" s="74"/>
      <c r="QVT87" s="74"/>
      <c r="QVU87" s="62"/>
      <c r="QVV87" s="75"/>
      <c r="QVW87" s="76"/>
      <c r="QVX87" s="216"/>
      <c r="QVY87" s="75"/>
      <c r="QVZ87" s="75"/>
      <c r="QWA87" s="204"/>
      <c r="QWB87" s="205"/>
      <c r="QWC87" s="72"/>
      <c r="QWD87" s="70"/>
      <c r="QWE87" s="73"/>
      <c r="QWF87" s="74"/>
      <c r="QWG87" s="74"/>
      <c r="QWH87" s="62"/>
      <c r="QWI87" s="75"/>
      <c r="QWJ87" s="76"/>
      <c r="QWK87" s="216"/>
      <c r="QWL87" s="75"/>
      <c r="QWM87" s="75"/>
      <c r="QWN87" s="204"/>
      <c r="QWO87" s="205"/>
      <c r="QWP87" s="72"/>
      <c r="QWQ87" s="70"/>
      <c r="QWR87" s="73"/>
      <c r="QWS87" s="74"/>
      <c r="QWT87" s="74"/>
      <c r="QWU87" s="62"/>
      <c r="QWV87" s="75"/>
      <c r="QWW87" s="76"/>
      <c r="QWX87" s="216"/>
      <c r="QWY87" s="75"/>
      <c r="QWZ87" s="75"/>
      <c r="QXA87" s="204"/>
      <c r="QXB87" s="205"/>
      <c r="QXC87" s="72"/>
      <c r="QXD87" s="70"/>
      <c r="QXE87" s="73"/>
      <c r="QXF87" s="74"/>
      <c r="QXG87" s="74"/>
      <c r="QXH87" s="62"/>
      <c r="QXI87" s="75"/>
      <c r="QXJ87" s="76"/>
      <c r="QXK87" s="216"/>
      <c r="QXL87" s="75"/>
      <c r="QXM87" s="75"/>
      <c r="QXN87" s="204"/>
      <c r="QXO87" s="205"/>
      <c r="QXP87" s="72"/>
      <c r="QXQ87" s="70"/>
      <c r="QXR87" s="73"/>
      <c r="QXS87" s="74"/>
      <c r="QXT87" s="74"/>
      <c r="QXU87" s="62"/>
      <c r="QXV87" s="75"/>
      <c r="QXW87" s="76"/>
      <c r="QXX87" s="216"/>
      <c r="QXY87" s="75"/>
      <c r="QXZ87" s="75"/>
      <c r="QYA87" s="204"/>
      <c r="QYB87" s="205"/>
      <c r="QYC87" s="72"/>
      <c r="QYD87" s="70"/>
      <c r="QYE87" s="73"/>
      <c r="QYF87" s="74"/>
      <c r="QYG87" s="74"/>
      <c r="QYH87" s="62"/>
      <c r="QYI87" s="75"/>
      <c r="QYJ87" s="76"/>
      <c r="QYK87" s="216"/>
      <c r="QYL87" s="75"/>
      <c r="QYM87" s="75"/>
      <c r="QYN87" s="204"/>
      <c r="QYO87" s="205"/>
      <c r="QYP87" s="72"/>
      <c r="QYQ87" s="70"/>
      <c r="QYR87" s="73"/>
      <c r="QYS87" s="74"/>
      <c r="QYT87" s="74"/>
      <c r="QYU87" s="62"/>
      <c r="QYV87" s="75"/>
      <c r="QYW87" s="76"/>
      <c r="QYX87" s="216"/>
      <c r="QYY87" s="75"/>
      <c r="QYZ87" s="75"/>
      <c r="QZA87" s="204"/>
      <c r="QZB87" s="205"/>
      <c r="QZC87" s="72"/>
      <c r="QZD87" s="70"/>
      <c r="QZE87" s="73"/>
      <c r="QZF87" s="74"/>
      <c r="QZG87" s="74"/>
      <c r="QZH87" s="62"/>
      <c r="QZI87" s="75"/>
      <c r="QZJ87" s="76"/>
      <c r="QZK87" s="216"/>
      <c r="QZL87" s="75"/>
      <c r="QZM87" s="75"/>
      <c r="QZN87" s="204"/>
      <c r="QZO87" s="205"/>
      <c r="QZP87" s="72"/>
      <c r="QZQ87" s="70"/>
      <c r="QZR87" s="73"/>
      <c r="QZS87" s="74"/>
      <c r="QZT87" s="74"/>
      <c r="QZU87" s="62"/>
      <c r="QZV87" s="75"/>
      <c r="QZW87" s="76"/>
      <c r="QZX87" s="216"/>
      <c r="QZY87" s="75"/>
      <c r="QZZ87" s="75"/>
      <c r="RAA87" s="204"/>
      <c r="RAB87" s="205"/>
      <c r="RAC87" s="72"/>
      <c r="RAD87" s="70"/>
      <c r="RAE87" s="73"/>
      <c r="RAF87" s="74"/>
      <c r="RAG87" s="74"/>
      <c r="RAH87" s="62"/>
      <c r="RAI87" s="75"/>
      <c r="RAJ87" s="76"/>
      <c r="RAK87" s="216"/>
      <c r="RAL87" s="75"/>
      <c r="RAM87" s="75"/>
      <c r="RAN87" s="204"/>
      <c r="RAO87" s="205"/>
      <c r="RAP87" s="72"/>
      <c r="RAQ87" s="70"/>
      <c r="RAR87" s="73"/>
      <c r="RAS87" s="74"/>
      <c r="RAT87" s="74"/>
      <c r="RAU87" s="62"/>
      <c r="RAV87" s="75"/>
      <c r="RAW87" s="76"/>
      <c r="RAX87" s="216"/>
      <c r="RAY87" s="75"/>
      <c r="RAZ87" s="75"/>
      <c r="RBA87" s="204"/>
      <c r="RBB87" s="205"/>
      <c r="RBC87" s="72"/>
      <c r="RBD87" s="70"/>
      <c r="RBE87" s="73"/>
      <c r="RBF87" s="74"/>
      <c r="RBG87" s="74"/>
      <c r="RBH87" s="62"/>
      <c r="RBI87" s="75"/>
      <c r="RBJ87" s="76"/>
      <c r="RBK87" s="216"/>
      <c r="RBL87" s="75"/>
      <c r="RBM87" s="75"/>
      <c r="RBN87" s="204"/>
      <c r="RBO87" s="205"/>
      <c r="RBP87" s="72"/>
      <c r="RBQ87" s="70"/>
      <c r="RBR87" s="73"/>
      <c r="RBS87" s="74"/>
      <c r="RBT87" s="74"/>
      <c r="RBU87" s="62"/>
      <c r="RBV87" s="75"/>
      <c r="RBW87" s="76"/>
      <c r="RBX87" s="216"/>
      <c r="RBY87" s="75"/>
      <c r="RBZ87" s="75"/>
      <c r="RCA87" s="204"/>
      <c r="RCB87" s="205"/>
      <c r="RCC87" s="72"/>
      <c r="RCD87" s="70"/>
      <c r="RCE87" s="73"/>
      <c r="RCF87" s="74"/>
      <c r="RCG87" s="74"/>
      <c r="RCH87" s="62"/>
      <c r="RCI87" s="75"/>
      <c r="RCJ87" s="76"/>
      <c r="RCK87" s="216"/>
      <c r="RCL87" s="75"/>
      <c r="RCM87" s="75"/>
      <c r="RCN87" s="204"/>
      <c r="RCO87" s="205"/>
      <c r="RCP87" s="72"/>
      <c r="RCQ87" s="70"/>
      <c r="RCR87" s="73"/>
      <c r="RCS87" s="74"/>
      <c r="RCT87" s="74"/>
      <c r="RCU87" s="62"/>
      <c r="RCV87" s="75"/>
      <c r="RCW87" s="76"/>
      <c r="RCX87" s="216"/>
      <c r="RCY87" s="75"/>
      <c r="RCZ87" s="75"/>
      <c r="RDA87" s="204"/>
      <c r="RDB87" s="205"/>
      <c r="RDC87" s="72"/>
      <c r="RDD87" s="70"/>
      <c r="RDE87" s="73"/>
      <c r="RDF87" s="74"/>
      <c r="RDG87" s="74"/>
      <c r="RDH87" s="62"/>
      <c r="RDI87" s="75"/>
      <c r="RDJ87" s="76"/>
      <c r="RDK87" s="216"/>
      <c r="RDL87" s="75"/>
      <c r="RDM87" s="75"/>
      <c r="RDN87" s="204"/>
      <c r="RDO87" s="205"/>
      <c r="RDP87" s="72"/>
      <c r="RDQ87" s="70"/>
      <c r="RDR87" s="73"/>
      <c r="RDS87" s="74"/>
      <c r="RDT87" s="74"/>
      <c r="RDU87" s="62"/>
      <c r="RDV87" s="75"/>
      <c r="RDW87" s="76"/>
      <c r="RDX87" s="216"/>
      <c r="RDY87" s="75"/>
      <c r="RDZ87" s="75"/>
      <c r="REA87" s="204"/>
      <c r="REB87" s="205"/>
      <c r="REC87" s="72"/>
      <c r="RED87" s="70"/>
      <c r="REE87" s="73"/>
      <c r="REF87" s="74"/>
      <c r="REG87" s="74"/>
      <c r="REH87" s="62"/>
      <c r="REI87" s="75"/>
      <c r="REJ87" s="76"/>
      <c r="REK87" s="216"/>
      <c r="REL87" s="75"/>
      <c r="REM87" s="75"/>
      <c r="REN87" s="204"/>
      <c r="REO87" s="205"/>
      <c r="REP87" s="72"/>
      <c r="REQ87" s="70"/>
      <c r="RER87" s="73"/>
      <c r="RES87" s="74"/>
      <c r="RET87" s="74"/>
      <c r="REU87" s="62"/>
      <c r="REV87" s="75"/>
      <c r="REW87" s="76"/>
      <c r="REX87" s="216"/>
      <c r="REY87" s="75"/>
      <c r="REZ87" s="75"/>
      <c r="RFA87" s="204"/>
      <c r="RFB87" s="205"/>
      <c r="RFC87" s="72"/>
      <c r="RFD87" s="70"/>
      <c r="RFE87" s="73"/>
      <c r="RFF87" s="74"/>
      <c r="RFG87" s="74"/>
      <c r="RFH87" s="62"/>
      <c r="RFI87" s="75"/>
      <c r="RFJ87" s="76"/>
      <c r="RFK87" s="216"/>
      <c r="RFL87" s="75"/>
      <c r="RFM87" s="75"/>
      <c r="RFN87" s="204"/>
      <c r="RFO87" s="205"/>
      <c r="RFP87" s="72"/>
      <c r="RFQ87" s="70"/>
      <c r="RFR87" s="73"/>
      <c r="RFS87" s="74"/>
      <c r="RFT87" s="74"/>
      <c r="RFU87" s="62"/>
      <c r="RFV87" s="75"/>
      <c r="RFW87" s="76"/>
      <c r="RFX87" s="216"/>
      <c r="RFY87" s="75"/>
      <c r="RFZ87" s="75"/>
      <c r="RGA87" s="204"/>
      <c r="RGB87" s="205"/>
      <c r="RGC87" s="72"/>
      <c r="RGD87" s="70"/>
      <c r="RGE87" s="73"/>
      <c r="RGF87" s="74"/>
      <c r="RGG87" s="74"/>
      <c r="RGH87" s="62"/>
      <c r="RGI87" s="75"/>
      <c r="RGJ87" s="76"/>
      <c r="RGK87" s="216"/>
      <c r="RGL87" s="75"/>
      <c r="RGM87" s="75"/>
      <c r="RGN87" s="204"/>
      <c r="RGO87" s="205"/>
      <c r="RGP87" s="72"/>
      <c r="RGQ87" s="70"/>
      <c r="RGR87" s="73"/>
      <c r="RGS87" s="74"/>
      <c r="RGT87" s="74"/>
      <c r="RGU87" s="62"/>
      <c r="RGV87" s="75"/>
      <c r="RGW87" s="76"/>
      <c r="RGX87" s="216"/>
      <c r="RGY87" s="75"/>
      <c r="RGZ87" s="75"/>
      <c r="RHA87" s="204"/>
      <c r="RHB87" s="205"/>
      <c r="RHC87" s="72"/>
      <c r="RHD87" s="70"/>
      <c r="RHE87" s="73"/>
      <c r="RHF87" s="74"/>
      <c r="RHG87" s="74"/>
      <c r="RHH87" s="62"/>
      <c r="RHI87" s="75"/>
      <c r="RHJ87" s="76"/>
      <c r="RHK87" s="216"/>
      <c r="RHL87" s="75"/>
      <c r="RHM87" s="75"/>
      <c r="RHN87" s="204"/>
      <c r="RHO87" s="205"/>
      <c r="RHP87" s="72"/>
      <c r="RHQ87" s="70"/>
      <c r="RHR87" s="73"/>
      <c r="RHS87" s="74"/>
      <c r="RHT87" s="74"/>
      <c r="RHU87" s="62"/>
      <c r="RHV87" s="75"/>
      <c r="RHW87" s="76"/>
      <c r="RHX87" s="216"/>
      <c r="RHY87" s="75"/>
      <c r="RHZ87" s="75"/>
      <c r="RIA87" s="204"/>
      <c r="RIB87" s="205"/>
      <c r="RIC87" s="72"/>
      <c r="RID87" s="70"/>
      <c r="RIE87" s="73"/>
      <c r="RIF87" s="74"/>
      <c r="RIG87" s="74"/>
      <c r="RIH87" s="62"/>
      <c r="RII87" s="75"/>
      <c r="RIJ87" s="76"/>
      <c r="RIK87" s="216"/>
      <c r="RIL87" s="75"/>
      <c r="RIM87" s="75"/>
      <c r="RIN87" s="204"/>
      <c r="RIO87" s="205"/>
      <c r="RIP87" s="72"/>
      <c r="RIQ87" s="70"/>
      <c r="RIR87" s="73"/>
      <c r="RIS87" s="74"/>
      <c r="RIT87" s="74"/>
      <c r="RIU87" s="62"/>
      <c r="RIV87" s="75"/>
      <c r="RIW87" s="76"/>
      <c r="RIX87" s="216"/>
      <c r="RIY87" s="75"/>
      <c r="RIZ87" s="75"/>
      <c r="RJA87" s="204"/>
      <c r="RJB87" s="205"/>
      <c r="RJC87" s="72"/>
      <c r="RJD87" s="70"/>
      <c r="RJE87" s="73"/>
      <c r="RJF87" s="74"/>
      <c r="RJG87" s="74"/>
      <c r="RJH87" s="62"/>
      <c r="RJI87" s="75"/>
      <c r="RJJ87" s="76"/>
      <c r="RJK87" s="216"/>
      <c r="RJL87" s="75"/>
      <c r="RJM87" s="75"/>
      <c r="RJN87" s="204"/>
      <c r="RJO87" s="205"/>
      <c r="RJP87" s="72"/>
      <c r="RJQ87" s="70"/>
      <c r="RJR87" s="73"/>
      <c r="RJS87" s="74"/>
      <c r="RJT87" s="74"/>
      <c r="RJU87" s="62"/>
      <c r="RJV87" s="75"/>
      <c r="RJW87" s="76"/>
      <c r="RJX87" s="216"/>
      <c r="RJY87" s="75"/>
      <c r="RJZ87" s="75"/>
      <c r="RKA87" s="204"/>
      <c r="RKB87" s="205"/>
      <c r="RKC87" s="72"/>
      <c r="RKD87" s="70"/>
      <c r="RKE87" s="73"/>
      <c r="RKF87" s="74"/>
      <c r="RKG87" s="74"/>
      <c r="RKH87" s="62"/>
      <c r="RKI87" s="75"/>
      <c r="RKJ87" s="76"/>
      <c r="RKK87" s="216"/>
      <c r="RKL87" s="75"/>
      <c r="RKM87" s="75"/>
      <c r="RKN87" s="204"/>
      <c r="RKO87" s="205"/>
      <c r="RKP87" s="72"/>
      <c r="RKQ87" s="70"/>
      <c r="RKR87" s="73"/>
      <c r="RKS87" s="74"/>
      <c r="RKT87" s="74"/>
      <c r="RKU87" s="62"/>
      <c r="RKV87" s="75"/>
      <c r="RKW87" s="76"/>
      <c r="RKX87" s="216"/>
      <c r="RKY87" s="75"/>
      <c r="RKZ87" s="75"/>
      <c r="RLA87" s="204"/>
      <c r="RLB87" s="205"/>
      <c r="RLC87" s="72"/>
      <c r="RLD87" s="70"/>
      <c r="RLE87" s="73"/>
      <c r="RLF87" s="74"/>
      <c r="RLG87" s="74"/>
      <c r="RLH87" s="62"/>
      <c r="RLI87" s="75"/>
      <c r="RLJ87" s="76"/>
      <c r="RLK87" s="216"/>
      <c r="RLL87" s="75"/>
      <c r="RLM87" s="75"/>
      <c r="RLN87" s="204"/>
      <c r="RLO87" s="205"/>
      <c r="RLP87" s="72"/>
      <c r="RLQ87" s="70"/>
      <c r="RLR87" s="73"/>
      <c r="RLS87" s="74"/>
      <c r="RLT87" s="74"/>
      <c r="RLU87" s="62"/>
      <c r="RLV87" s="75"/>
      <c r="RLW87" s="76"/>
      <c r="RLX87" s="216"/>
      <c r="RLY87" s="75"/>
      <c r="RLZ87" s="75"/>
      <c r="RMA87" s="204"/>
      <c r="RMB87" s="205"/>
      <c r="RMC87" s="72"/>
      <c r="RMD87" s="70"/>
      <c r="RME87" s="73"/>
      <c r="RMF87" s="74"/>
      <c r="RMG87" s="74"/>
      <c r="RMH87" s="62"/>
      <c r="RMI87" s="75"/>
      <c r="RMJ87" s="76"/>
      <c r="RMK87" s="216"/>
      <c r="RML87" s="75"/>
      <c r="RMM87" s="75"/>
      <c r="RMN87" s="204"/>
      <c r="RMO87" s="205"/>
      <c r="RMP87" s="72"/>
      <c r="RMQ87" s="70"/>
      <c r="RMR87" s="73"/>
      <c r="RMS87" s="74"/>
      <c r="RMT87" s="74"/>
      <c r="RMU87" s="62"/>
      <c r="RMV87" s="75"/>
      <c r="RMW87" s="76"/>
      <c r="RMX87" s="216"/>
      <c r="RMY87" s="75"/>
      <c r="RMZ87" s="75"/>
      <c r="RNA87" s="204"/>
      <c r="RNB87" s="205"/>
      <c r="RNC87" s="72"/>
      <c r="RND87" s="70"/>
      <c r="RNE87" s="73"/>
      <c r="RNF87" s="74"/>
      <c r="RNG87" s="74"/>
      <c r="RNH87" s="62"/>
      <c r="RNI87" s="75"/>
      <c r="RNJ87" s="76"/>
      <c r="RNK87" s="216"/>
      <c r="RNL87" s="75"/>
      <c r="RNM87" s="75"/>
      <c r="RNN87" s="204"/>
      <c r="RNO87" s="205"/>
      <c r="RNP87" s="72"/>
      <c r="RNQ87" s="70"/>
      <c r="RNR87" s="73"/>
      <c r="RNS87" s="74"/>
      <c r="RNT87" s="74"/>
      <c r="RNU87" s="62"/>
      <c r="RNV87" s="75"/>
      <c r="RNW87" s="76"/>
      <c r="RNX87" s="216"/>
      <c r="RNY87" s="75"/>
      <c r="RNZ87" s="75"/>
      <c r="ROA87" s="204"/>
      <c r="ROB87" s="205"/>
      <c r="ROC87" s="72"/>
      <c r="ROD87" s="70"/>
      <c r="ROE87" s="73"/>
      <c r="ROF87" s="74"/>
      <c r="ROG87" s="74"/>
      <c r="ROH87" s="62"/>
      <c r="ROI87" s="75"/>
      <c r="ROJ87" s="76"/>
      <c r="ROK87" s="216"/>
      <c r="ROL87" s="75"/>
      <c r="ROM87" s="75"/>
      <c r="RON87" s="204"/>
      <c r="ROO87" s="205"/>
      <c r="ROP87" s="72"/>
      <c r="ROQ87" s="70"/>
      <c r="ROR87" s="73"/>
      <c r="ROS87" s="74"/>
      <c r="ROT87" s="74"/>
      <c r="ROU87" s="62"/>
      <c r="ROV87" s="75"/>
      <c r="ROW87" s="76"/>
      <c r="ROX87" s="216"/>
      <c r="ROY87" s="75"/>
      <c r="ROZ87" s="75"/>
      <c r="RPA87" s="204"/>
      <c r="RPB87" s="205"/>
      <c r="RPC87" s="72"/>
      <c r="RPD87" s="70"/>
      <c r="RPE87" s="73"/>
      <c r="RPF87" s="74"/>
      <c r="RPG87" s="74"/>
      <c r="RPH87" s="62"/>
      <c r="RPI87" s="75"/>
      <c r="RPJ87" s="76"/>
      <c r="RPK87" s="216"/>
      <c r="RPL87" s="75"/>
      <c r="RPM87" s="75"/>
      <c r="RPN87" s="204"/>
      <c r="RPO87" s="205"/>
      <c r="RPP87" s="72"/>
      <c r="RPQ87" s="70"/>
      <c r="RPR87" s="73"/>
      <c r="RPS87" s="74"/>
      <c r="RPT87" s="74"/>
      <c r="RPU87" s="62"/>
      <c r="RPV87" s="75"/>
      <c r="RPW87" s="76"/>
      <c r="RPX87" s="216"/>
      <c r="RPY87" s="75"/>
      <c r="RPZ87" s="75"/>
      <c r="RQA87" s="204"/>
      <c r="RQB87" s="205"/>
      <c r="RQC87" s="72"/>
      <c r="RQD87" s="70"/>
      <c r="RQE87" s="73"/>
      <c r="RQF87" s="74"/>
      <c r="RQG87" s="74"/>
      <c r="RQH87" s="62"/>
      <c r="RQI87" s="75"/>
      <c r="RQJ87" s="76"/>
      <c r="RQK87" s="216"/>
      <c r="RQL87" s="75"/>
      <c r="RQM87" s="75"/>
      <c r="RQN87" s="204"/>
      <c r="RQO87" s="205"/>
      <c r="RQP87" s="72"/>
      <c r="RQQ87" s="70"/>
      <c r="RQR87" s="73"/>
      <c r="RQS87" s="74"/>
      <c r="RQT87" s="74"/>
      <c r="RQU87" s="62"/>
      <c r="RQV87" s="75"/>
      <c r="RQW87" s="76"/>
      <c r="RQX87" s="216"/>
      <c r="RQY87" s="75"/>
      <c r="RQZ87" s="75"/>
      <c r="RRA87" s="204"/>
      <c r="RRB87" s="205"/>
      <c r="RRC87" s="72"/>
      <c r="RRD87" s="70"/>
      <c r="RRE87" s="73"/>
      <c r="RRF87" s="74"/>
      <c r="RRG87" s="74"/>
      <c r="RRH87" s="62"/>
      <c r="RRI87" s="75"/>
      <c r="RRJ87" s="76"/>
      <c r="RRK87" s="216"/>
      <c r="RRL87" s="75"/>
      <c r="RRM87" s="75"/>
      <c r="RRN87" s="204"/>
      <c r="RRO87" s="205"/>
      <c r="RRP87" s="72"/>
      <c r="RRQ87" s="70"/>
      <c r="RRR87" s="73"/>
      <c r="RRS87" s="74"/>
      <c r="RRT87" s="74"/>
      <c r="RRU87" s="62"/>
      <c r="RRV87" s="75"/>
      <c r="RRW87" s="76"/>
      <c r="RRX87" s="216"/>
      <c r="RRY87" s="75"/>
      <c r="RRZ87" s="75"/>
      <c r="RSA87" s="204"/>
      <c r="RSB87" s="205"/>
      <c r="RSC87" s="72"/>
      <c r="RSD87" s="70"/>
      <c r="RSE87" s="73"/>
      <c r="RSF87" s="74"/>
      <c r="RSG87" s="74"/>
      <c r="RSH87" s="62"/>
      <c r="RSI87" s="75"/>
      <c r="RSJ87" s="76"/>
      <c r="RSK87" s="216"/>
      <c r="RSL87" s="75"/>
      <c r="RSM87" s="75"/>
      <c r="RSN87" s="204"/>
      <c r="RSO87" s="205"/>
      <c r="RSP87" s="72"/>
      <c r="RSQ87" s="70"/>
      <c r="RSR87" s="73"/>
      <c r="RSS87" s="74"/>
      <c r="RST87" s="74"/>
      <c r="RSU87" s="62"/>
      <c r="RSV87" s="75"/>
      <c r="RSW87" s="76"/>
      <c r="RSX87" s="216"/>
      <c r="RSY87" s="75"/>
      <c r="RSZ87" s="75"/>
      <c r="RTA87" s="204"/>
      <c r="RTB87" s="205"/>
      <c r="RTC87" s="72"/>
      <c r="RTD87" s="70"/>
      <c r="RTE87" s="73"/>
      <c r="RTF87" s="74"/>
      <c r="RTG87" s="74"/>
      <c r="RTH87" s="62"/>
      <c r="RTI87" s="75"/>
      <c r="RTJ87" s="76"/>
      <c r="RTK87" s="216"/>
      <c r="RTL87" s="75"/>
      <c r="RTM87" s="75"/>
      <c r="RTN87" s="204"/>
      <c r="RTO87" s="205"/>
      <c r="RTP87" s="72"/>
      <c r="RTQ87" s="70"/>
      <c r="RTR87" s="73"/>
      <c r="RTS87" s="74"/>
      <c r="RTT87" s="74"/>
      <c r="RTU87" s="62"/>
      <c r="RTV87" s="75"/>
      <c r="RTW87" s="76"/>
      <c r="RTX87" s="216"/>
      <c r="RTY87" s="75"/>
      <c r="RTZ87" s="75"/>
      <c r="RUA87" s="204"/>
      <c r="RUB87" s="205"/>
      <c r="RUC87" s="72"/>
      <c r="RUD87" s="70"/>
      <c r="RUE87" s="73"/>
      <c r="RUF87" s="74"/>
      <c r="RUG87" s="74"/>
      <c r="RUH87" s="62"/>
      <c r="RUI87" s="75"/>
      <c r="RUJ87" s="76"/>
      <c r="RUK87" s="216"/>
      <c r="RUL87" s="75"/>
      <c r="RUM87" s="75"/>
      <c r="RUN87" s="204"/>
      <c r="RUO87" s="205"/>
      <c r="RUP87" s="72"/>
      <c r="RUQ87" s="70"/>
      <c r="RUR87" s="73"/>
      <c r="RUS87" s="74"/>
      <c r="RUT87" s="74"/>
      <c r="RUU87" s="62"/>
      <c r="RUV87" s="75"/>
      <c r="RUW87" s="76"/>
      <c r="RUX87" s="216"/>
      <c r="RUY87" s="75"/>
      <c r="RUZ87" s="75"/>
      <c r="RVA87" s="204"/>
      <c r="RVB87" s="205"/>
      <c r="RVC87" s="72"/>
      <c r="RVD87" s="70"/>
      <c r="RVE87" s="73"/>
      <c r="RVF87" s="74"/>
      <c r="RVG87" s="74"/>
      <c r="RVH87" s="62"/>
      <c r="RVI87" s="75"/>
      <c r="RVJ87" s="76"/>
      <c r="RVK87" s="216"/>
      <c r="RVL87" s="75"/>
      <c r="RVM87" s="75"/>
      <c r="RVN87" s="204"/>
      <c r="RVO87" s="205"/>
      <c r="RVP87" s="72"/>
      <c r="RVQ87" s="70"/>
      <c r="RVR87" s="73"/>
      <c r="RVS87" s="74"/>
      <c r="RVT87" s="74"/>
      <c r="RVU87" s="62"/>
      <c r="RVV87" s="75"/>
      <c r="RVW87" s="76"/>
      <c r="RVX87" s="216"/>
      <c r="RVY87" s="75"/>
      <c r="RVZ87" s="75"/>
      <c r="RWA87" s="204"/>
      <c r="RWB87" s="205"/>
      <c r="RWC87" s="72"/>
      <c r="RWD87" s="70"/>
      <c r="RWE87" s="73"/>
      <c r="RWF87" s="74"/>
      <c r="RWG87" s="74"/>
      <c r="RWH87" s="62"/>
      <c r="RWI87" s="75"/>
      <c r="RWJ87" s="76"/>
      <c r="RWK87" s="216"/>
      <c r="RWL87" s="75"/>
      <c r="RWM87" s="75"/>
      <c r="RWN87" s="204"/>
      <c r="RWO87" s="205"/>
      <c r="RWP87" s="72"/>
      <c r="RWQ87" s="70"/>
      <c r="RWR87" s="73"/>
      <c r="RWS87" s="74"/>
      <c r="RWT87" s="74"/>
      <c r="RWU87" s="62"/>
      <c r="RWV87" s="75"/>
      <c r="RWW87" s="76"/>
      <c r="RWX87" s="216"/>
      <c r="RWY87" s="75"/>
      <c r="RWZ87" s="75"/>
      <c r="RXA87" s="204"/>
      <c r="RXB87" s="205"/>
      <c r="RXC87" s="72"/>
      <c r="RXD87" s="70"/>
      <c r="RXE87" s="73"/>
      <c r="RXF87" s="74"/>
      <c r="RXG87" s="74"/>
      <c r="RXH87" s="62"/>
      <c r="RXI87" s="75"/>
      <c r="RXJ87" s="76"/>
      <c r="RXK87" s="216"/>
      <c r="RXL87" s="75"/>
      <c r="RXM87" s="75"/>
      <c r="RXN87" s="204"/>
      <c r="RXO87" s="205"/>
      <c r="RXP87" s="72"/>
      <c r="RXQ87" s="70"/>
      <c r="RXR87" s="73"/>
      <c r="RXS87" s="74"/>
      <c r="RXT87" s="74"/>
      <c r="RXU87" s="62"/>
      <c r="RXV87" s="75"/>
      <c r="RXW87" s="76"/>
      <c r="RXX87" s="216"/>
      <c r="RXY87" s="75"/>
      <c r="RXZ87" s="75"/>
      <c r="RYA87" s="204"/>
      <c r="RYB87" s="205"/>
      <c r="RYC87" s="72"/>
      <c r="RYD87" s="70"/>
      <c r="RYE87" s="73"/>
      <c r="RYF87" s="74"/>
      <c r="RYG87" s="74"/>
      <c r="RYH87" s="62"/>
      <c r="RYI87" s="75"/>
      <c r="RYJ87" s="76"/>
      <c r="RYK87" s="216"/>
      <c r="RYL87" s="75"/>
      <c r="RYM87" s="75"/>
      <c r="RYN87" s="204"/>
      <c r="RYO87" s="205"/>
      <c r="RYP87" s="72"/>
      <c r="RYQ87" s="70"/>
      <c r="RYR87" s="73"/>
      <c r="RYS87" s="74"/>
      <c r="RYT87" s="74"/>
      <c r="RYU87" s="62"/>
      <c r="RYV87" s="75"/>
      <c r="RYW87" s="76"/>
      <c r="RYX87" s="216"/>
      <c r="RYY87" s="75"/>
      <c r="RYZ87" s="75"/>
      <c r="RZA87" s="204"/>
      <c r="RZB87" s="205"/>
      <c r="RZC87" s="72"/>
      <c r="RZD87" s="70"/>
      <c r="RZE87" s="73"/>
      <c r="RZF87" s="74"/>
      <c r="RZG87" s="74"/>
      <c r="RZH87" s="62"/>
      <c r="RZI87" s="75"/>
      <c r="RZJ87" s="76"/>
      <c r="RZK87" s="216"/>
      <c r="RZL87" s="75"/>
      <c r="RZM87" s="75"/>
      <c r="RZN87" s="204"/>
      <c r="RZO87" s="205"/>
      <c r="RZP87" s="72"/>
      <c r="RZQ87" s="70"/>
      <c r="RZR87" s="73"/>
      <c r="RZS87" s="74"/>
      <c r="RZT87" s="74"/>
      <c r="RZU87" s="62"/>
      <c r="RZV87" s="75"/>
      <c r="RZW87" s="76"/>
      <c r="RZX87" s="216"/>
      <c r="RZY87" s="75"/>
      <c r="RZZ87" s="75"/>
      <c r="SAA87" s="204"/>
      <c r="SAB87" s="205"/>
      <c r="SAC87" s="72"/>
      <c r="SAD87" s="70"/>
      <c r="SAE87" s="73"/>
      <c r="SAF87" s="74"/>
      <c r="SAG87" s="74"/>
      <c r="SAH87" s="62"/>
      <c r="SAI87" s="75"/>
      <c r="SAJ87" s="76"/>
      <c r="SAK87" s="216"/>
      <c r="SAL87" s="75"/>
      <c r="SAM87" s="75"/>
      <c r="SAN87" s="204"/>
      <c r="SAO87" s="205"/>
      <c r="SAP87" s="72"/>
      <c r="SAQ87" s="70"/>
      <c r="SAR87" s="73"/>
      <c r="SAS87" s="74"/>
      <c r="SAT87" s="74"/>
      <c r="SAU87" s="62"/>
      <c r="SAV87" s="75"/>
      <c r="SAW87" s="76"/>
      <c r="SAX87" s="216"/>
      <c r="SAY87" s="75"/>
      <c r="SAZ87" s="75"/>
      <c r="SBA87" s="204"/>
      <c r="SBB87" s="205"/>
      <c r="SBC87" s="72"/>
      <c r="SBD87" s="70"/>
      <c r="SBE87" s="73"/>
      <c r="SBF87" s="74"/>
      <c r="SBG87" s="74"/>
      <c r="SBH87" s="62"/>
      <c r="SBI87" s="75"/>
      <c r="SBJ87" s="76"/>
      <c r="SBK87" s="216"/>
      <c r="SBL87" s="75"/>
      <c r="SBM87" s="75"/>
      <c r="SBN87" s="204"/>
      <c r="SBO87" s="205"/>
      <c r="SBP87" s="72"/>
      <c r="SBQ87" s="70"/>
      <c r="SBR87" s="73"/>
      <c r="SBS87" s="74"/>
      <c r="SBT87" s="74"/>
      <c r="SBU87" s="62"/>
      <c r="SBV87" s="75"/>
      <c r="SBW87" s="76"/>
      <c r="SBX87" s="216"/>
      <c r="SBY87" s="75"/>
      <c r="SBZ87" s="75"/>
      <c r="SCA87" s="204"/>
      <c r="SCB87" s="205"/>
      <c r="SCC87" s="72"/>
      <c r="SCD87" s="70"/>
      <c r="SCE87" s="73"/>
      <c r="SCF87" s="74"/>
      <c r="SCG87" s="74"/>
      <c r="SCH87" s="62"/>
      <c r="SCI87" s="75"/>
      <c r="SCJ87" s="76"/>
      <c r="SCK87" s="216"/>
      <c r="SCL87" s="75"/>
      <c r="SCM87" s="75"/>
      <c r="SCN87" s="204"/>
      <c r="SCO87" s="205"/>
      <c r="SCP87" s="72"/>
      <c r="SCQ87" s="70"/>
      <c r="SCR87" s="73"/>
      <c r="SCS87" s="74"/>
      <c r="SCT87" s="74"/>
      <c r="SCU87" s="62"/>
      <c r="SCV87" s="75"/>
      <c r="SCW87" s="76"/>
      <c r="SCX87" s="216"/>
      <c r="SCY87" s="75"/>
      <c r="SCZ87" s="75"/>
      <c r="SDA87" s="204"/>
      <c r="SDB87" s="205"/>
      <c r="SDC87" s="72"/>
      <c r="SDD87" s="70"/>
      <c r="SDE87" s="73"/>
      <c r="SDF87" s="74"/>
      <c r="SDG87" s="74"/>
      <c r="SDH87" s="62"/>
      <c r="SDI87" s="75"/>
      <c r="SDJ87" s="76"/>
      <c r="SDK87" s="216"/>
      <c r="SDL87" s="75"/>
      <c r="SDM87" s="75"/>
      <c r="SDN87" s="204"/>
      <c r="SDO87" s="205"/>
      <c r="SDP87" s="72"/>
      <c r="SDQ87" s="70"/>
      <c r="SDR87" s="73"/>
      <c r="SDS87" s="74"/>
      <c r="SDT87" s="74"/>
      <c r="SDU87" s="62"/>
      <c r="SDV87" s="75"/>
      <c r="SDW87" s="76"/>
      <c r="SDX87" s="216"/>
      <c r="SDY87" s="75"/>
      <c r="SDZ87" s="75"/>
      <c r="SEA87" s="204"/>
      <c r="SEB87" s="205"/>
      <c r="SEC87" s="72"/>
      <c r="SED87" s="70"/>
      <c r="SEE87" s="73"/>
      <c r="SEF87" s="74"/>
      <c r="SEG87" s="74"/>
      <c r="SEH87" s="62"/>
      <c r="SEI87" s="75"/>
      <c r="SEJ87" s="76"/>
      <c r="SEK87" s="216"/>
      <c r="SEL87" s="75"/>
      <c r="SEM87" s="75"/>
      <c r="SEN87" s="204"/>
      <c r="SEO87" s="205"/>
      <c r="SEP87" s="72"/>
      <c r="SEQ87" s="70"/>
      <c r="SER87" s="73"/>
      <c r="SES87" s="74"/>
      <c r="SET87" s="74"/>
      <c r="SEU87" s="62"/>
      <c r="SEV87" s="75"/>
      <c r="SEW87" s="76"/>
      <c r="SEX87" s="216"/>
      <c r="SEY87" s="75"/>
      <c r="SEZ87" s="75"/>
      <c r="SFA87" s="204"/>
      <c r="SFB87" s="205"/>
      <c r="SFC87" s="72"/>
      <c r="SFD87" s="70"/>
      <c r="SFE87" s="73"/>
      <c r="SFF87" s="74"/>
      <c r="SFG87" s="74"/>
      <c r="SFH87" s="62"/>
      <c r="SFI87" s="75"/>
      <c r="SFJ87" s="76"/>
      <c r="SFK87" s="216"/>
      <c r="SFL87" s="75"/>
      <c r="SFM87" s="75"/>
      <c r="SFN87" s="204"/>
      <c r="SFO87" s="205"/>
      <c r="SFP87" s="72"/>
      <c r="SFQ87" s="70"/>
      <c r="SFR87" s="73"/>
      <c r="SFS87" s="74"/>
      <c r="SFT87" s="74"/>
      <c r="SFU87" s="62"/>
      <c r="SFV87" s="75"/>
      <c r="SFW87" s="76"/>
      <c r="SFX87" s="216"/>
      <c r="SFY87" s="75"/>
      <c r="SFZ87" s="75"/>
      <c r="SGA87" s="204"/>
      <c r="SGB87" s="205"/>
      <c r="SGC87" s="72"/>
      <c r="SGD87" s="70"/>
      <c r="SGE87" s="73"/>
      <c r="SGF87" s="74"/>
      <c r="SGG87" s="74"/>
      <c r="SGH87" s="62"/>
      <c r="SGI87" s="75"/>
      <c r="SGJ87" s="76"/>
      <c r="SGK87" s="216"/>
      <c r="SGL87" s="75"/>
      <c r="SGM87" s="75"/>
      <c r="SGN87" s="204"/>
      <c r="SGO87" s="205"/>
      <c r="SGP87" s="72"/>
      <c r="SGQ87" s="70"/>
      <c r="SGR87" s="73"/>
      <c r="SGS87" s="74"/>
      <c r="SGT87" s="74"/>
      <c r="SGU87" s="62"/>
      <c r="SGV87" s="75"/>
      <c r="SGW87" s="76"/>
      <c r="SGX87" s="216"/>
      <c r="SGY87" s="75"/>
      <c r="SGZ87" s="75"/>
      <c r="SHA87" s="204"/>
      <c r="SHB87" s="205"/>
      <c r="SHC87" s="72"/>
      <c r="SHD87" s="70"/>
      <c r="SHE87" s="73"/>
      <c r="SHF87" s="74"/>
      <c r="SHG87" s="74"/>
      <c r="SHH87" s="62"/>
      <c r="SHI87" s="75"/>
      <c r="SHJ87" s="76"/>
      <c r="SHK87" s="216"/>
      <c r="SHL87" s="75"/>
      <c r="SHM87" s="75"/>
      <c r="SHN87" s="204"/>
      <c r="SHO87" s="205"/>
      <c r="SHP87" s="72"/>
      <c r="SHQ87" s="70"/>
      <c r="SHR87" s="73"/>
      <c r="SHS87" s="74"/>
      <c r="SHT87" s="74"/>
      <c r="SHU87" s="62"/>
      <c r="SHV87" s="75"/>
      <c r="SHW87" s="76"/>
      <c r="SHX87" s="216"/>
      <c r="SHY87" s="75"/>
      <c r="SHZ87" s="75"/>
      <c r="SIA87" s="204"/>
      <c r="SIB87" s="205"/>
      <c r="SIC87" s="72"/>
      <c r="SID87" s="70"/>
      <c r="SIE87" s="73"/>
      <c r="SIF87" s="74"/>
      <c r="SIG87" s="74"/>
      <c r="SIH87" s="62"/>
      <c r="SII87" s="75"/>
      <c r="SIJ87" s="76"/>
      <c r="SIK87" s="216"/>
      <c r="SIL87" s="75"/>
      <c r="SIM87" s="75"/>
      <c r="SIN87" s="204"/>
      <c r="SIO87" s="205"/>
      <c r="SIP87" s="72"/>
      <c r="SIQ87" s="70"/>
      <c r="SIR87" s="73"/>
      <c r="SIS87" s="74"/>
      <c r="SIT87" s="74"/>
      <c r="SIU87" s="62"/>
      <c r="SIV87" s="75"/>
      <c r="SIW87" s="76"/>
      <c r="SIX87" s="216"/>
      <c r="SIY87" s="75"/>
      <c r="SIZ87" s="75"/>
      <c r="SJA87" s="204"/>
      <c r="SJB87" s="205"/>
      <c r="SJC87" s="72"/>
      <c r="SJD87" s="70"/>
      <c r="SJE87" s="73"/>
      <c r="SJF87" s="74"/>
      <c r="SJG87" s="74"/>
      <c r="SJH87" s="62"/>
      <c r="SJI87" s="75"/>
      <c r="SJJ87" s="76"/>
      <c r="SJK87" s="216"/>
      <c r="SJL87" s="75"/>
      <c r="SJM87" s="75"/>
      <c r="SJN87" s="204"/>
      <c r="SJO87" s="205"/>
      <c r="SJP87" s="72"/>
      <c r="SJQ87" s="70"/>
      <c r="SJR87" s="73"/>
      <c r="SJS87" s="74"/>
      <c r="SJT87" s="74"/>
      <c r="SJU87" s="62"/>
      <c r="SJV87" s="75"/>
      <c r="SJW87" s="76"/>
      <c r="SJX87" s="216"/>
      <c r="SJY87" s="75"/>
      <c r="SJZ87" s="75"/>
      <c r="SKA87" s="204"/>
      <c r="SKB87" s="205"/>
      <c r="SKC87" s="72"/>
      <c r="SKD87" s="70"/>
      <c r="SKE87" s="73"/>
      <c r="SKF87" s="74"/>
      <c r="SKG87" s="74"/>
      <c r="SKH87" s="62"/>
      <c r="SKI87" s="75"/>
      <c r="SKJ87" s="76"/>
      <c r="SKK87" s="216"/>
      <c r="SKL87" s="75"/>
      <c r="SKM87" s="75"/>
      <c r="SKN87" s="204"/>
      <c r="SKO87" s="205"/>
      <c r="SKP87" s="72"/>
      <c r="SKQ87" s="70"/>
      <c r="SKR87" s="73"/>
      <c r="SKS87" s="74"/>
      <c r="SKT87" s="74"/>
      <c r="SKU87" s="62"/>
      <c r="SKV87" s="75"/>
      <c r="SKW87" s="76"/>
      <c r="SKX87" s="216"/>
      <c r="SKY87" s="75"/>
      <c r="SKZ87" s="75"/>
      <c r="SLA87" s="204"/>
      <c r="SLB87" s="205"/>
      <c r="SLC87" s="72"/>
      <c r="SLD87" s="70"/>
      <c r="SLE87" s="73"/>
      <c r="SLF87" s="74"/>
      <c r="SLG87" s="74"/>
      <c r="SLH87" s="62"/>
      <c r="SLI87" s="75"/>
      <c r="SLJ87" s="76"/>
      <c r="SLK87" s="216"/>
      <c r="SLL87" s="75"/>
      <c r="SLM87" s="75"/>
      <c r="SLN87" s="204"/>
      <c r="SLO87" s="205"/>
      <c r="SLP87" s="72"/>
      <c r="SLQ87" s="70"/>
      <c r="SLR87" s="73"/>
      <c r="SLS87" s="74"/>
      <c r="SLT87" s="74"/>
      <c r="SLU87" s="62"/>
      <c r="SLV87" s="75"/>
      <c r="SLW87" s="76"/>
      <c r="SLX87" s="216"/>
      <c r="SLY87" s="75"/>
      <c r="SLZ87" s="75"/>
      <c r="SMA87" s="204"/>
      <c r="SMB87" s="205"/>
      <c r="SMC87" s="72"/>
      <c r="SMD87" s="70"/>
      <c r="SME87" s="73"/>
      <c r="SMF87" s="74"/>
      <c r="SMG87" s="74"/>
      <c r="SMH87" s="62"/>
      <c r="SMI87" s="75"/>
      <c r="SMJ87" s="76"/>
      <c r="SMK87" s="216"/>
      <c r="SML87" s="75"/>
      <c r="SMM87" s="75"/>
      <c r="SMN87" s="204"/>
      <c r="SMO87" s="205"/>
      <c r="SMP87" s="72"/>
      <c r="SMQ87" s="70"/>
      <c r="SMR87" s="73"/>
      <c r="SMS87" s="74"/>
      <c r="SMT87" s="74"/>
      <c r="SMU87" s="62"/>
      <c r="SMV87" s="75"/>
      <c r="SMW87" s="76"/>
      <c r="SMX87" s="216"/>
      <c r="SMY87" s="75"/>
      <c r="SMZ87" s="75"/>
      <c r="SNA87" s="204"/>
      <c r="SNB87" s="205"/>
      <c r="SNC87" s="72"/>
      <c r="SND87" s="70"/>
      <c r="SNE87" s="73"/>
      <c r="SNF87" s="74"/>
      <c r="SNG87" s="74"/>
      <c r="SNH87" s="62"/>
      <c r="SNI87" s="75"/>
      <c r="SNJ87" s="76"/>
      <c r="SNK87" s="216"/>
      <c r="SNL87" s="75"/>
      <c r="SNM87" s="75"/>
      <c r="SNN87" s="204"/>
      <c r="SNO87" s="205"/>
      <c r="SNP87" s="72"/>
      <c r="SNQ87" s="70"/>
      <c r="SNR87" s="73"/>
      <c r="SNS87" s="74"/>
      <c r="SNT87" s="74"/>
      <c r="SNU87" s="62"/>
      <c r="SNV87" s="75"/>
      <c r="SNW87" s="76"/>
      <c r="SNX87" s="216"/>
      <c r="SNY87" s="75"/>
      <c r="SNZ87" s="75"/>
      <c r="SOA87" s="204"/>
      <c r="SOB87" s="205"/>
      <c r="SOC87" s="72"/>
      <c r="SOD87" s="70"/>
      <c r="SOE87" s="73"/>
      <c r="SOF87" s="74"/>
      <c r="SOG87" s="74"/>
      <c r="SOH87" s="62"/>
      <c r="SOI87" s="75"/>
      <c r="SOJ87" s="76"/>
      <c r="SOK87" s="216"/>
      <c r="SOL87" s="75"/>
      <c r="SOM87" s="75"/>
      <c r="SON87" s="204"/>
      <c r="SOO87" s="205"/>
      <c r="SOP87" s="72"/>
      <c r="SOQ87" s="70"/>
      <c r="SOR87" s="73"/>
      <c r="SOS87" s="74"/>
      <c r="SOT87" s="74"/>
      <c r="SOU87" s="62"/>
      <c r="SOV87" s="75"/>
      <c r="SOW87" s="76"/>
      <c r="SOX87" s="216"/>
      <c r="SOY87" s="75"/>
      <c r="SOZ87" s="75"/>
      <c r="SPA87" s="204"/>
      <c r="SPB87" s="205"/>
      <c r="SPC87" s="72"/>
      <c r="SPD87" s="70"/>
      <c r="SPE87" s="73"/>
      <c r="SPF87" s="74"/>
      <c r="SPG87" s="74"/>
      <c r="SPH87" s="62"/>
      <c r="SPI87" s="75"/>
      <c r="SPJ87" s="76"/>
      <c r="SPK87" s="216"/>
      <c r="SPL87" s="75"/>
      <c r="SPM87" s="75"/>
      <c r="SPN87" s="204"/>
      <c r="SPO87" s="205"/>
      <c r="SPP87" s="72"/>
      <c r="SPQ87" s="70"/>
      <c r="SPR87" s="73"/>
      <c r="SPS87" s="74"/>
      <c r="SPT87" s="74"/>
      <c r="SPU87" s="62"/>
      <c r="SPV87" s="75"/>
      <c r="SPW87" s="76"/>
      <c r="SPX87" s="216"/>
      <c r="SPY87" s="75"/>
      <c r="SPZ87" s="75"/>
      <c r="SQA87" s="204"/>
      <c r="SQB87" s="205"/>
      <c r="SQC87" s="72"/>
      <c r="SQD87" s="70"/>
      <c r="SQE87" s="73"/>
      <c r="SQF87" s="74"/>
      <c r="SQG87" s="74"/>
      <c r="SQH87" s="62"/>
      <c r="SQI87" s="75"/>
      <c r="SQJ87" s="76"/>
      <c r="SQK87" s="216"/>
      <c r="SQL87" s="75"/>
      <c r="SQM87" s="75"/>
      <c r="SQN87" s="204"/>
      <c r="SQO87" s="205"/>
      <c r="SQP87" s="72"/>
      <c r="SQQ87" s="70"/>
      <c r="SQR87" s="73"/>
      <c r="SQS87" s="74"/>
      <c r="SQT87" s="74"/>
      <c r="SQU87" s="62"/>
      <c r="SQV87" s="75"/>
      <c r="SQW87" s="76"/>
      <c r="SQX87" s="216"/>
      <c r="SQY87" s="75"/>
      <c r="SQZ87" s="75"/>
      <c r="SRA87" s="204"/>
      <c r="SRB87" s="205"/>
      <c r="SRC87" s="72"/>
      <c r="SRD87" s="70"/>
      <c r="SRE87" s="73"/>
      <c r="SRF87" s="74"/>
      <c r="SRG87" s="74"/>
      <c r="SRH87" s="62"/>
      <c r="SRI87" s="75"/>
      <c r="SRJ87" s="76"/>
      <c r="SRK87" s="216"/>
      <c r="SRL87" s="75"/>
      <c r="SRM87" s="75"/>
      <c r="SRN87" s="204"/>
      <c r="SRO87" s="205"/>
      <c r="SRP87" s="72"/>
      <c r="SRQ87" s="70"/>
      <c r="SRR87" s="73"/>
      <c r="SRS87" s="74"/>
      <c r="SRT87" s="74"/>
      <c r="SRU87" s="62"/>
      <c r="SRV87" s="75"/>
      <c r="SRW87" s="76"/>
      <c r="SRX87" s="216"/>
      <c r="SRY87" s="75"/>
      <c r="SRZ87" s="75"/>
      <c r="SSA87" s="204"/>
      <c r="SSB87" s="205"/>
      <c r="SSC87" s="72"/>
      <c r="SSD87" s="70"/>
      <c r="SSE87" s="73"/>
      <c r="SSF87" s="74"/>
      <c r="SSG87" s="74"/>
      <c r="SSH87" s="62"/>
      <c r="SSI87" s="75"/>
      <c r="SSJ87" s="76"/>
      <c r="SSK87" s="216"/>
      <c r="SSL87" s="75"/>
      <c r="SSM87" s="75"/>
      <c r="SSN87" s="204"/>
      <c r="SSO87" s="205"/>
      <c r="SSP87" s="72"/>
      <c r="SSQ87" s="70"/>
      <c r="SSR87" s="73"/>
      <c r="SSS87" s="74"/>
      <c r="SST87" s="74"/>
      <c r="SSU87" s="62"/>
      <c r="SSV87" s="75"/>
      <c r="SSW87" s="76"/>
      <c r="SSX87" s="216"/>
      <c r="SSY87" s="75"/>
      <c r="SSZ87" s="75"/>
      <c r="STA87" s="204"/>
      <c r="STB87" s="205"/>
      <c r="STC87" s="72"/>
      <c r="STD87" s="70"/>
      <c r="STE87" s="73"/>
      <c r="STF87" s="74"/>
      <c r="STG87" s="74"/>
      <c r="STH87" s="62"/>
      <c r="STI87" s="75"/>
      <c r="STJ87" s="76"/>
      <c r="STK87" s="216"/>
      <c r="STL87" s="75"/>
      <c r="STM87" s="75"/>
      <c r="STN87" s="204"/>
      <c r="STO87" s="205"/>
      <c r="STP87" s="72"/>
      <c r="STQ87" s="70"/>
      <c r="STR87" s="73"/>
      <c r="STS87" s="74"/>
      <c r="STT87" s="74"/>
      <c r="STU87" s="62"/>
      <c r="STV87" s="75"/>
      <c r="STW87" s="76"/>
      <c r="STX87" s="216"/>
      <c r="STY87" s="75"/>
      <c r="STZ87" s="75"/>
      <c r="SUA87" s="204"/>
      <c r="SUB87" s="205"/>
      <c r="SUC87" s="72"/>
      <c r="SUD87" s="70"/>
      <c r="SUE87" s="73"/>
      <c r="SUF87" s="74"/>
      <c r="SUG87" s="74"/>
      <c r="SUH87" s="62"/>
      <c r="SUI87" s="75"/>
      <c r="SUJ87" s="76"/>
      <c r="SUK87" s="216"/>
      <c r="SUL87" s="75"/>
      <c r="SUM87" s="75"/>
      <c r="SUN87" s="204"/>
      <c r="SUO87" s="205"/>
      <c r="SUP87" s="72"/>
      <c r="SUQ87" s="70"/>
      <c r="SUR87" s="73"/>
      <c r="SUS87" s="74"/>
      <c r="SUT87" s="74"/>
      <c r="SUU87" s="62"/>
      <c r="SUV87" s="75"/>
      <c r="SUW87" s="76"/>
      <c r="SUX87" s="216"/>
      <c r="SUY87" s="75"/>
      <c r="SUZ87" s="75"/>
      <c r="SVA87" s="204"/>
      <c r="SVB87" s="205"/>
      <c r="SVC87" s="72"/>
      <c r="SVD87" s="70"/>
      <c r="SVE87" s="73"/>
      <c r="SVF87" s="74"/>
      <c r="SVG87" s="74"/>
      <c r="SVH87" s="62"/>
      <c r="SVI87" s="75"/>
      <c r="SVJ87" s="76"/>
      <c r="SVK87" s="216"/>
      <c r="SVL87" s="75"/>
      <c r="SVM87" s="75"/>
      <c r="SVN87" s="204"/>
      <c r="SVO87" s="205"/>
      <c r="SVP87" s="72"/>
      <c r="SVQ87" s="70"/>
      <c r="SVR87" s="73"/>
      <c r="SVS87" s="74"/>
      <c r="SVT87" s="74"/>
      <c r="SVU87" s="62"/>
      <c r="SVV87" s="75"/>
      <c r="SVW87" s="76"/>
      <c r="SVX87" s="216"/>
      <c r="SVY87" s="75"/>
      <c r="SVZ87" s="75"/>
      <c r="SWA87" s="204"/>
      <c r="SWB87" s="205"/>
      <c r="SWC87" s="72"/>
      <c r="SWD87" s="70"/>
      <c r="SWE87" s="73"/>
      <c r="SWF87" s="74"/>
      <c r="SWG87" s="74"/>
      <c r="SWH87" s="62"/>
      <c r="SWI87" s="75"/>
      <c r="SWJ87" s="76"/>
      <c r="SWK87" s="216"/>
      <c r="SWL87" s="75"/>
      <c r="SWM87" s="75"/>
      <c r="SWN87" s="204"/>
      <c r="SWO87" s="205"/>
      <c r="SWP87" s="72"/>
      <c r="SWQ87" s="70"/>
      <c r="SWR87" s="73"/>
      <c r="SWS87" s="74"/>
      <c r="SWT87" s="74"/>
      <c r="SWU87" s="62"/>
      <c r="SWV87" s="75"/>
      <c r="SWW87" s="76"/>
      <c r="SWX87" s="216"/>
      <c r="SWY87" s="75"/>
      <c r="SWZ87" s="75"/>
      <c r="SXA87" s="204"/>
      <c r="SXB87" s="205"/>
      <c r="SXC87" s="72"/>
      <c r="SXD87" s="70"/>
      <c r="SXE87" s="73"/>
      <c r="SXF87" s="74"/>
      <c r="SXG87" s="74"/>
      <c r="SXH87" s="62"/>
      <c r="SXI87" s="75"/>
      <c r="SXJ87" s="76"/>
      <c r="SXK87" s="216"/>
      <c r="SXL87" s="75"/>
      <c r="SXM87" s="75"/>
      <c r="SXN87" s="204"/>
      <c r="SXO87" s="205"/>
      <c r="SXP87" s="72"/>
      <c r="SXQ87" s="70"/>
      <c r="SXR87" s="73"/>
      <c r="SXS87" s="74"/>
      <c r="SXT87" s="74"/>
      <c r="SXU87" s="62"/>
      <c r="SXV87" s="75"/>
      <c r="SXW87" s="76"/>
      <c r="SXX87" s="216"/>
      <c r="SXY87" s="75"/>
      <c r="SXZ87" s="75"/>
      <c r="SYA87" s="204"/>
      <c r="SYB87" s="205"/>
      <c r="SYC87" s="72"/>
      <c r="SYD87" s="70"/>
      <c r="SYE87" s="73"/>
      <c r="SYF87" s="74"/>
      <c r="SYG87" s="74"/>
      <c r="SYH87" s="62"/>
      <c r="SYI87" s="75"/>
      <c r="SYJ87" s="76"/>
      <c r="SYK87" s="216"/>
      <c r="SYL87" s="75"/>
      <c r="SYM87" s="75"/>
      <c r="SYN87" s="204"/>
      <c r="SYO87" s="205"/>
      <c r="SYP87" s="72"/>
      <c r="SYQ87" s="70"/>
      <c r="SYR87" s="73"/>
      <c r="SYS87" s="74"/>
      <c r="SYT87" s="74"/>
      <c r="SYU87" s="62"/>
      <c r="SYV87" s="75"/>
      <c r="SYW87" s="76"/>
      <c r="SYX87" s="216"/>
      <c r="SYY87" s="75"/>
      <c r="SYZ87" s="75"/>
      <c r="SZA87" s="204"/>
      <c r="SZB87" s="205"/>
      <c r="SZC87" s="72"/>
      <c r="SZD87" s="70"/>
      <c r="SZE87" s="73"/>
      <c r="SZF87" s="74"/>
      <c r="SZG87" s="74"/>
      <c r="SZH87" s="62"/>
      <c r="SZI87" s="75"/>
      <c r="SZJ87" s="76"/>
      <c r="SZK87" s="216"/>
      <c r="SZL87" s="75"/>
      <c r="SZM87" s="75"/>
      <c r="SZN87" s="204"/>
      <c r="SZO87" s="205"/>
      <c r="SZP87" s="72"/>
      <c r="SZQ87" s="70"/>
      <c r="SZR87" s="73"/>
      <c r="SZS87" s="74"/>
      <c r="SZT87" s="74"/>
      <c r="SZU87" s="62"/>
      <c r="SZV87" s="75"/>
      <c r="SZW87" s="76"/>
      <c r="SZX87" s="216"/>
      <c r="SZY87" s="75"/>
      <c r="SZZ87" s="75"/>
      <c r="TAA87" s="204"/>
      <c r="TAB87" s="205"/>
      <c r="TAC87" s="72"/>
      <c r="TAD87" s="70"/>
      <c r="TAE87" s="73"/>
      <c r="TAF87" s="74"/>
      <c r="TAG87" s="74"/>
      <c r="TAH87" s="62"/>
      <c r="TAI87" s="75"/>
      <c r="TAJ87" s="76"/>
      <c r="TAK87" s="216"/>
      <c r="TAL87" s="75"/>
      <c r="TAM87" s="75"/>
      <c r="TAN87" s="204"/>
      <c r="TAO87" s="205"/>
      <c r="TAP87" s="72"/>
      <c r="TAQ87" s="70"/>
      <c r="TAR87" s="73"/>
      <c r="TAS87" s="74"/>
      <c r="TAT87" s="74"/>
      <c r="TAU87" s="62"/>
      <c r="TAV87" s="75"/>
      <c r="TAW87" s="76"/>
      <c r="TAX87" s="216"/>
      <c r="TAY87" s="75"/>
      <c r="TAZ87" s="75"/>
      <c r="TBA87" s="204"/>
      <c r="TBB87" s="205"/>
      <c r="TBC87" s="72"/>
      <c r="TBD87" s="70"/>
      <c r="TBE87" s="73"/>
      <c r="TBF87" s="74"/>
      <c r="TBG87" s="74"/>
      <c r="TBH87" s="62"/>
      <c r="TBI87" s="75"/>
      <c r="TBJ87" s="76"/>
      <c r="TBK87" s="216"/>
      <c r="TBL87" s="75"/>
      <c r="TBM87" s="75"/>
      <c r="TBN87" s="204"/>
      <c r="TBO87" s="205"/>
      <c r="TBP87" s="72"/>
      <c r="TBQ87" s="70"/>
      <c r="TBR87" s="73"/>
      <c r="TBS87" s="74"/>
      <c r="TBT87" s="74"/>
      <c r="TBU87" s="62"/>
      <c r="TBV87" s="75"/>
      <c r="TBW87" s="76"/>
      <c r="TBX87" s="216"/>
      <c r="TBY87" s="75"/>
      <c r="TBZ87" s="75"/>
      <c r="TCA87" s="204"/>
      <c r="TCB87" s="205"/>
      <c r="TCC87" s="72"/>
      <c r="TCD87" s="70"/>
      <c r="TCE87" s="73"/>
      <c r="TCF87" s="74"/>
      <c r="TCG87" s="74"/>
      <c r="TCH87" s="62"/>
      <c r="TCI87" s="75"/>
      <c r="TCJ87" s="76"/>
      <c r="TCK87" s="216"/>
      <c r="TCL87" s="75"/>
      <c r="TCM87" s="75"/>
      <c r="TCN87" s="204"/>
      <c r="TCO87" s="205"/>
      <c r="TCP87" s="72"/>
      <c r="TCQ87" s="70"/>
      <c r="TCR87" s="73"/>
      <c r="TCS87" s="74"/>
      <c r="TCT87" s="74"/>
      <c r="TCU87" s="62"/>
      <c r="TCV87" s="75"/>
      <c r="TCW87" s="76"/>
      <c r="TCX87" s="216"/>
      <c r="TCY87" s="75"/>
      <c r="TCZ87" s="75"/>
      <c r="TDA87" s="204"/>
      <c r="TDB87" s="205"/>
      <c r="TDC87" s="72"/>
      <c r="TDD87" s="70"/>
      <c r="TDE87" s="73"/>
      <c r="TDF87" s="74"/>
      <c r="TDG87" s="74"/>
      <c r="TDH87" s="62"/>
      <c r="TDI87" s="75"/>
      <c r="TDJ87" s="76"/>
      <c r="TDK87" s="216"/>
      <c r="TDL87" s="75"/>
      <c r="TDM87" s="75"/>
      <c r="TDN87" s="204"/>
      <c r="TDO87" s="205"/>
      <c r="TDP87" s="72"/>
      <c r="TDQ87" s="70"/>
      <c r="TDR87" s="73"/>
      <c r="TDS87" s="74"/>
      <c r="TDT87" s="74"/>
      <c r="TDU87" s="62"/>
      <c r="TDV87" s="75"/>
      <c r="TDW87" s="76"/>
      <c r="TDX87" s="216"/>
      <c r="TDY87" s="75"/>
      <c r="TDZ87" s="75"/>
      <c r="TEA87" s="204"/>
      <c r="TEB87" s="205"/>
      <c r="TEC87" s="72"/>
      <c r="TED87" s="70"/>
      <c r="TEE87" s="73"/>
      <c r="TEF87" s="74"/>
      <c r="TEG87" s="74"/>
      <c r="TEH87" s="62"/>
      <c r="TEI87" s="75"/>
      <c r="TEJ87" s="76"/>
      <c r="TEK87" s="216"/>
      <c r="TEL87" s="75"/>
      <c r="TEM87" s="75"/>
      <c r="TEN87" s="204"/>
      <c r="TEO87" s="205"/>
      <c r="TEP87" s="72"/>
      <c r="TEQ87" s="70"/>
      <c r="TER87" s="73"/>
      <c r="TES87" s="74"/>
      <c r="TET87" s="74"/>
      <c r="TEU87" s="62"/>
      <c r="TEV87" s="75"/>
      <c r="TEW87" s="76"/>
      <c r="TEX87" s="216"/>
      <c r="TEY87" s="75"/>
      <c r="TEZ87" s="75"/>
      <c r="TFA87" s="204"/>
      <c r="TFB87" s="205"/>
      <c r="TFC87" s="72"/>
      <c r="TFD87" s="70"/>
      <c r="TFE87" s="73"/>
      <c r="TFF87" s="74"/>
      <c r="TFG87" s="74"/>
      <c r="TFH87" s="62"/>
      <c r="TFI87" s="75"/>
      <c r="TFJ87" s="76"/>
      <c r="TFK87" s="216"/>
      <c r="TFL87" s="75"/>
      <c r="TFM87" s="75"/>
      <c r="TFN87" s="204"/>
      <c r="TFO87" s="205"/>
      <c r="TFP87" s="72"/>
      <c r="TFQ87" s="70"/>
      <c r="TFR87" s="73"/>
      <c r="TFS87" s="74"/>
      <c r="TFT87" s="74"/>
      <c r="TFU87" s="62"/>
      <c r="TFV87" s="75"/>
      <c r="TFW87" s="76"/>
      <c r="TFX87" s="216"/>
      <c r="TFY87" s="75"/>
      <c r="TFZ87" s="75"/>
      <c r="TGA87" s="204"/>
      <c r="TGB87" s="205"/>
      <c r="TGC87" s="72"/>
      <c r="TGD87" s="70"/>
      <c r="TGE87" s="73"/>
      <c r="TGF87" s="74"/>
      <c r="TGG87" s="74"/>
      <c r="TGH87" s="62"/>
      <c r="TGI87" s="75"/>
      <c r="TGJ87" s="76"/>
      <c r="TGK87" s="216"/>
      <c r="TGL87" s="75"/>
      <c r="TGM87" s="75"/>
      <c r="TGN87" s="204"/>
      <c r="TGO87" s="205"/>
      <c r="TGP87" s="72"/>
      <c r="TGQ87" s="70"/>
      <c r="TGR87" s="73"/>
      <c r="TGS87" s="74"/>
      <c r="TGT87" s="74"/>
      <c r="TGU87" s="62"/>
      <c r="TGV87" s="75"/>
      <c r="TGW87" s="76"/>
      <c r="TGX87" s="216"/>
      <c r="TGY87" s="75"/>
      <c r="TGZ87" s="75"/>
      <c r="THA87" s="204"/>
      <c r="THB87" s="205"/>
      <c r="THC87" s="72"/>
      <c r="THD87" s="70"/>
      <c r="THE87" s="73"/>
      <c r="THF87" s="74"/>
      <c r="THG87" s="74"/>
      <c r="THH87" s="62"/>
      <c r="THI87" s="75"/>
      <c r="THJ87" s="76"/>
      <c r="THK87" s="216"/>
      <c r="THL87" s="75"/>
      <c r="THM87" s="75"/>
      <c r="THN87" s="204"/>
      <c r="THO87" s="205"/>
      <c r="THP87" s="72"/>
      <c r="THQ87" s="70"/>
      <c r="THR87" s="73"/>
      <c r="THS87" s="74"/>
      <c r="THT87" s="74"/>
      <c r="THU87" s="62"/>
      <c r="THV87" s="75"/>
      <c r="THW87" s="76"/>
      <c r="THX87" s="216"/>
      <c r="THY87" s="75"/>
      <c r="THZ87" s="75"/>
      <c r="TIA87" s="204"/>
      <c r="TIB87" s="205"/>
      <c r="TIC87" s="72"/>
      <c r="TID87" s="70"/>
      <c r="TIE87" s="73"/>
      <c r="TIF87" s="74"/>
      <c r="TIG87" s="74"/>
      <c r="TIH87" s="62"/>
      <c r="TII87" s="75"/>
      <c r="TIJ87" s="76"/>
      <c r="TIK87" s="216"/>
      <c r="TIL87" s="75"/>
      <c r="TIM87" s="75"/>
      <c r="TIN87" s="204"/>
      <c r="TIO87" s="205"/>
      <c r="TIP87" s="72"/>
      <c r="TIQ87" s="70"/>
      <c r="TIR87" s="73"/>
      <c r="TIS87" s="74"/>
      <c r="TIT87" s="74"/>
      <c r="TIU87" s="62"/>
      <c r="TIV87" s="75"/>
      <c r="TIW87" s="76"/>
      <c r="TIX87" s="216"/>
      <c r="TIY87" s="75"/>
      <c r="TIZ87" s="75"/>
      <c r="TJA87" s="204"/>
      <c r="TJB87" s="205"/>
      <c r="TJC87" s="72"/>
      <c r="TJD87" s="70"/>
      <c r="TJE87" s="73"/>
      <c r="TJF87" s="74"/>
      <c r="TJG87" s="74"/>
      <c r="TJH87" s="62"/>
      <c r="TJI87" s="75"/>
      <c r="TJJ87" s="76"/>
      <c r="TJK87" s="216"/>
      <c r="TJL87" s="75"/>
      <c r="TJM87" s="75"/>
      <c r="TJN87" s="204"/>
      <c r="TJO87" s="205"/>
      <c r="TJP87" s="72"/>
      <c r="TJQ87" s="70"/>
      <c r="TJR87" s="73"/>
      <c r="TJS87" s="74"/>
      <c r="TJT87" s="74"/>
      <c r="TJU87" s="62"/>
      <c r="TJV87" s="75"/>
      <c r="TJW87" s="76"/>
      <c r="TJX87" s="216"/>
      <c r="TJY87" s="75"/>
      <c r="TJZ87" s="75"/>
      <c r="TKA87" s="204"/>
      <c r="TKB87" s="205"/>
      <c r="TKC87" s="72"/>
      <c r="TKD87" s="70"/>
      <c r="TKE87" s="73"/>
      <c r="TKF87" s="74"/>
      <c r="TKG87" s="74"/>
      <c r="TKH87" s="62"/>
      <c r="TKI87" s="75"/>
      <c r="TKJ87" s="76"/>
      <c r="TKK87" s="216"/>
      <c r="TKL87" s="75"/>
      <c r="TKM87" s="75"/>
      <c r="TKN87" s="204"/>
      <c r="TKO87" s="205"/>
      <c r="TKP87" s="72"/>
      <c r="TKQ87" s="70"/>
      <c r="TKR87" s="73"/>
      <c r="TKS87" s="74"/>
      <c r="TKT87" s="74"/>
      <c r="TKU87" s="62"/>
      <c r="TKV87" s="75"/>
      <c r="TKW87" s="76"/>
      <c r="TKX87" s="216"/>
      <c r="TKY87" s="75"/>
      <c r="TKZ87" s="75"/>
      <c r="TLA87" s="204"/>
      <c r="TLB87" s="205"/>
      <c r="TLC87" s="72"/>
      <c r="TLD87" s="70"/>
      <c r="TLE87" s="73"/>
      <c r="TLF87" s="74"/>
      <c r="TLG87" s="74"/>
      <c r="TLH87" s="62"/>
      <c r="TLI87" s="75"/>
      <c r="TLJ87" s="76"/>
      <c r="TLK87" s="216"/>
      <c r="TLL87" s="75"/>
      <c r="TLM87" s="75"/>
      <c r="TLN87" s="204"/>
      <c r="TLO87" s="205"/>
      <c r="TLP87" s="72"/>
      <c r="TLQ87" s="70"/>
      <c r="TLR87" s="73"/>
      <c r="TLS87" s="74"/>
      <c r="TLT87" s="74"/>
      <c r="TLU87" s="62"/>
      <c r="TLV87" s="75"/>
      <c r="TLW87" s="76"/>
      <c r="TLX87" s="216"/>
      <c r="TLY87" s="75"/>
      <c r="TLZ87" s="75"/>
      <c r="TMA87" s="204"/>
      <c r="TMB87" s="205"/>
      <c r="TMC87" s="72"/>
      <c r="TMD87" s="70"/>
      <c r="TME87" s="73"/>
      <c r="TMF87" s="74"/>
      <c r="TMG87" s="74"/>
      <c r="TMH87" s="62"/>
      <c r="TMI87" s="75"/>
      <c r="TMJ87" s="76"/>
      <c r="TMK87" s="216"/>
      <c r="TML87" s="75"/>
      <c r="TMM87" s="75"/>
      <c r="TMN87" s="204"/>
      <c r="TMO87" s="205"/>
      <c r="TMP87" s="72"/>
      <c r="TMQ87" s="70"/>
      <c r="TMR87" s="73"/>
      <c r="TMS87" s="74"/>
      <c r="TMT87" s="74"/>
      <c r="TMU87" s="62"/>
      <c r="TMV87" s="75"/>
      <c r="TMW87" s="76"/>
      <c r="TMX87" s="216"/>
      <c r="TMY87" s="75"/>
      <c r="TMZ87" s="75"/>
      <c r="TNA87" s="204"/>
      <c r="TNB87" s="205"/>
      <c r="TNC87" s="72"/>
      <c r="TND87" s="70"/>
      <c r="TNE87" s="73"/>
      <c r="TNF87" s="74"/>
      <c r="TNG87" s="74"/>
      <c r="TNH87" s="62"/>
      <c r="TNI87" s="75"/>
      <c r="TNJ87" s="76"/>
      <c r="TNK87" s="216"/>
      <c r="TNL87" s="75"/>
      <c r="TNM87" s="75"/>
      <c r="TNN87" s="204"/>
      <c r="TNO87" s="205"/>
      <c r="TNP87" s="72"/>
      <c r="TNQ87" s="70"/>
      <c r="TNR87" s="73"/>
      <c r="TNS87" s="74"/>
      <c r="TNT87" s="74"/>
      <c r="TNU87" s="62"/>
      <c r="TNV87" s="75"/>
      <c r="TNW87" s="76"/>
      <c r="TNX87" s="216"/>
      <c r="TNY87" s="75"/>
      <c r="TNZ87" s="75"/>
      <c r="TOA87" s="204"/>
      <c r="TOB87" s="205"/>
      <c r="TOC87" s="72"/>
      <c r="TOD87" s="70"/>
      <c r="TOE87" s="73"/>
      <c r="TOF87" s="74"/>
      <c r="TOG87" s="74"/>
      <c r="TOH87" s="62"/>
      <c r="TOI87" s="75"/>
      <c r="TOJ87" s="76"/>
      <c r="TOK87" s="216"/>
      <c r="TOL87" s="75"/>
      <c r="TOM87" s="75"/>
      <c r="TON87" s="204"/>
      <c r="TOO87" s="205"/>
      <c r="TOP87" s="72"/>
      <c r="TOQ87" s="70"/>
      <c r="TOR87" s="73"/>
      <c r="TOS87" s="74"/>
      <c r="TOT87" s="74"/>
      <c r="TOU87" s="62"/>
      <c r="TOV87" s="75"/>
      <c r="TOW87" s="76"/>
      <c r="TOX87" s="216"/>
      <c r="TOY87" s="75"/>
      <c r="TOZ87" s="75"/>
      <c r="TPA87" s="204"/>
      <c r="TPB87" s="205"/>
      <c r="TPC87" s="72"/>
      <c r="TPD87" s="70"/>
      <c r="TPE87" s="73"/>
      <c r="TPF87" s="74"/>
      <c r="TPG87" s="74"/>
      <c r="TPH87" s="62"/>
      <c r="TPI87" s="75"/>
      <c r="TPJ87" s="76"/>
      <c r="TPK87" s="216"/>
      <c r="TPL87" s="75"/>
      <c r="TPM87" s="75"/>
      <c r="TPN87" s="204"/>
      <c r="TPO87" s="205"/>
      <c r="TPP87" s="72"/>
      <c r="TPQ87" s="70"/>
      <c r="TPR87" s="73"/>
      <c r="TPS87" s="74"/>
      <c r="TPT87" s="74"/>
      <c r="TPU87" s="62"/>
      <c r="TPV87" s="75"/>
      <c r="TPW87" s="76"/>
      <c r="TPX87" s="216"/>
      <c r="TPY87" s="75"/>
      <c r="TPZ87" s="75"/>
      <c r="TQA87" s="204"/>
      <c r="TQB87" s="205"/>
      <c r="TQC87" s="72"/>
      <c r="TQD87" s="70"/>
      <c r="TQE87" s="73"/>
      <c r="TQF87" s="74"/>
      <c r="TQG87" s="74"/>
      <c r="TQH87" s="62"/>
      <c r="TQI87" s="75"/>
      <c r="TQJ87" s="76"/>
      <c r="TQK87" s="216"/>
      <c r="TQL87" s="75"/>
      <c r="TQM87" s="75"/>
      <c r="TQN87" s="204"/>
      <c r="TQO87" s="205"/>
      <c r="TQP87" s="72"/>
      <c r="TQQ87" s="70"/>
      <c r="TQR87" s="73"/>
      <c r="TQS87" s="74"/>
      <c r="TQT87" s="74"/>
      <c r="TQU87" s="62"/>
      <c r="TQV87" s="75"/>
      <c r="TQW87" s="76"/>
      <c r="TQX87" s="216"/>
      <c r="TQY87" s="75"/>
      <c r="TQZ87" s="75"/>
      <c r="TRA87" s="204"/>
      <c r="TRB87" s="205"/>
      <c r="TRC87" s="72"/>
      <c r="TRD87" s="70"/>
      <c r="TRE87" s="73"/>
      <c r="TRF87" s="74"/>
      <c r="TRG87" s="74"/>
      <c r="TRH87" s="62"/>
      <c r="TRI87" s="75"/>
      <c r="TRJ87" s="76"/>
      <c r="TRK87" s="216"/>
      <c r="TRL87" s="75"/>
      <c r="TRM87" s="75"/>
      <c r="TRN87" s="204"/>
      <c r="TRO87" s="205"/>
      <c r="TRP87" s="72"/>
      <c r="TRQ87" s="70"/>
      <c r="TRR87" s="73"/>
      <c r="TRS87" s="74"/>
      <c r="TRT87" s="74"/>
      <c r="TRU87" s="62"/>
      <c r="TRV87" s="75"/>
      <c r="TRW87" s="76"/>
      <c r="TRX87" s="216"/>
      <c r="TRY87" s="75"/>
      <c r="TRZ87" s="75"/>
      <c r="TSA87" s="204"/>
      <c r="TSB87" s="205"/>
      <c r="TSC87" s="72"/>
      <c r="TSD87" s="70"/>
      <c r="TSE87" s="73"/>
      <c r="TSF87" s="74"/>
      <c r="TSG87" s="74"/>
      <c r="TSH87" s="62"/>
      <c r="TSI87" s="75"/>
      <c r="TSJ87" s="76"/>
      <c r="TSK87" s="216"/>
      <c r="TSL87" s="75"/>
      <c r="TSM87" s="75"/>
      <c r="TSN87" s="204"/>
      <c r="TSO87" s="205"/>
      <c r="TSP87" s="72"/>
      <c r="TSQ87" s="70"/>
      <c r="TSR87" s="73"/>
      <c r="TSS87" s="74"/>
      <c r="TST87" s="74"/>
      <c r="TSU87" s="62"/>
      <c r="TSV87" s="75"/>
      <c r="TSW87" s="76"/>
      <c r="TSX87" s="216"/>
      <c r="TSY87" s="75"/>
      <c r="TSZ87" s="75"/>
      <c r="TTA87" s="204"/>
      <c r="TTB87" s="205"/>
      <c r="TTC87" s="72"/>
      <c r="TTD87" s="70"/>
      <c r="TTE87" s="73"/>
      <c r="TTF87" s="74"/>
      <c r="TTG87" s="74"/>
      <c r="TTH87" s="62"/>
      <c r="TTI87" s="75"/>
      <c r="TTJ87" s="76"/>
      <c r="TTK87" s="216"/>
      <c r="TTL87" s="75"/>
      <c r="TTM87" s="75"/>
      <c r="TTN87" s="204"/>
      <c r="TTO87" s="205"/>
      <c r="TTP87" s="72"/>
      <c r="TTQ87" s="70"/>
      <c r="TTR87" s="73"/>
      <c r="TTS87" s="74"/>
      <c r="TTT87" s="74"/>
      <c r="TTU87" s="62"/>
      <c r="TTV87" s="75"/>
      <c r="TTW87" s="76"/>
      <c r="TTX87" s="216"/>
      <c r="TTY87" s="75"/>
      <c r="TTZ87" s="75"/>
      <c r="TUA87" s="204"/>
      <c r="TUB87" s="205"/>
      <c r="TUC87" s="72"/>
      <c r="TUD87" s="70"/>
      <c r="TUE87" s="73"/>
      <c r="TUF87" s="74"/>
      <c r="TUG87" s="74"/>
      <c r="TUH87" s="62"/>
      <c r="TUI87" s="75"/>
      <c r="TUJ87" s="76"/>
      <c r="TUK87" s="216"/>
      <c r="TUL87" s="75"/>
      <c r="TUM87" s="75"/>
      <c r="TUN87" s="204"/>
      <c r="TUO87" s="205"/>
      <c r="TUP87" s="72"/>
      <c r="TUQ87" s="70"/>
      <c r="TUR87" s="73"/>
      <c r="TUS87" s="74"/>
      <c r="TUT87" s="74"/>
      <c r="TUU87" s="62"/>
      <c r="TUV87" s="75"/>
      <c r="TUW87" s="76"/>
      <c r="TUX87" s="216"/>
      <c r="TUY87" s="75"/>
      <c r="TUZ87" s="75"/>
      <c r="TVA87" s="204"/>
      <c r="TVB87" s="205"/>
      <c r="TVC87" s="72"/>
      <c r="TVD87" s="70"/>
      <c r="TVE87" s="73"/>
      <c r="TVF87" s="74"/>
      <c r="TVG87" s="74"/>
      <c r="TVH87" s="62"/>
      <c r="TVI87" s="75"/>
      <c r="TVJ87" s="76"/>
      <c r="TVK87" s="216"/>
      <c r="TVL87" s="75"/>
      <c r="TVM87" s="75"/>
      <c r="TVN87" s="204"/>
      <c r="TVO87" s="205"/>
      <c r="TVP87" s="72"/>
      <c r="TVQ87" s="70"/>
      <c r="TVR87" s="73"/>
      <c r="TVS87" s="74"/>
      <c r="TVT87" s="74"/>
      <c r="TVU87" s="62"/>
      <c r="TVV87" s="75"/>
      <c r="TVW87" s="76"/>
      <c r="TVX87" s="216"/>
      <c r="TVY87" s="75"/>
      <c r="TVZ87" s="75"/>
      <c r="TWA87" s="204"/>
      <c r="TWB87" s="205"/>
      <c r="TWC87" s="72"/>
      <c r="TWD87" s="70"/>
      <c r="TWE87" s="73"/>
      <c r="TWF87" s="74"/>
      <c r="TWG87" s="74"/>
      <c r="TWH87" s="62"/>
      <c r="TWI87" s="75"/>
      <c r="TWJ87" s="76"/>
      <c r="TWK87" s="216"/>
      <c r="TWL87" s="75"/>
      <c r="TWM87" s="75"/>
      <c r="TWN87" s="204"/>
      <c r="TWO87" s="205"/>
      <c r="TWP87" s="72"/>
      <c r="TWQ87" s="70"/>
      <c r="TWR87" s="73"/>
      <c r="TWS87" s="74"/>
      <c r="TWT87" s="74"/>
      <c r="TWU87" s="62"/>
      <c r="TWV87" s="75"/>
      <c r="TWW87" s="76"/>
      <c r="TWX87" s="216"/>
      <c r="TWY87" s="75"/>
      <c r="TWZ87" s="75"/>
      <c r="TXA87" s="204"/>
      <c r="TXB87" s="205"/>
      <c r="TXC87" s="72"/>
      <c r="TXD87" s="70"/>
      <c r="TXE87" s="73"/>
      <c r="TXF87" s="74"/>
      <c r="TXG87" s="74"/>
      <c r="TXH87" s="62"/>
      <c r="TXI87" s="75"/>
      <c r="TXJ87" s="76"/>
      <c r="TXK87" s="216"/>
      <c r="TXL87" s="75"/>
      <c r="TXM87" s="75"/>
      <c r="TXN87" s="204"/>
      <c r="TXO87" s="205"/>
      <c r="TXP87" s="72"/>
      <c r="TXQ87" s="70"/>
      <c r="TXR87" s="73"/>
      <c r="TXS87" s="74"/>
      <c r="TXT87" s="74"/>
      <c r="TXU87" s="62"/>
      <c r="TXV87" s="75"/>
      <c r="TXW87" s="76"/>
      <c r="TXX87" s="216"/>
      <c r="TXY87" s="75"/>
      <c r="TXZ87" s="75"/>
      <c r="TYA87" s="204"/>
      <c r="TYB87" s="205"/>
      <c r="TYC87" s="72"/>
      <c r="TYD87" s="70"/>
      <c r="TYE87" s="73"/>
      <c r="TYF87" s="74"/>
      <c r="TYG87" s="74"/>
      <c r="TYH87" s="62"/>
      <c r="TYI87" s="75"/>
      <c r="TYJ87" s="76"/>
      <c r="TYK87" s="216"/>
      <c r="TYL87" s="75"/>
      <c r="TYM87" s="75"/>
      <c r="TYN87" s="204"/>
      <c r="TYO87" s="205"/>
      <c r="TYP87" s="72"/>
      <c r="TYQ87" s="70"/>
      <c r="TYR87" s="73"/>
      <c r="TYS87" s="74"/>
      <c r="TYT87" s="74"/>
      <c r="TYU87" s="62"/>
      <c r="TYV87" s="75"/>
      <c r="TYW87" s="76"/>
      <c r="TYX87" s="216"/>
      <c r="TYY87" s="75"/>
      <c r="TYZ87" s="75"/>
      <c r="TZA87" s="204"/>
      <c r="TZB87" s="205"/>
      <c r="TZC87" s="72"/>
      <c r="TZD87" s="70"/>
      <c r="TZE87" s="73"/>
      <c r="TZF87" s="74"/>
      <c r="TZG87" s="74"/>
      <c r="TZH87" s="62"/>
      <c r="TZI87" s="75"/>
      <c r="TZJ87" s="76"/>
      <c r="TZK87" s="216"/>
      <c r="TZL87" s="75"/>
      <c r="TZM87" s="75"/>
      <c r="TZN87" s="204"/>
      <c r="TZO87" s="205"/>
      <c r="TZP87" s="72"/>
      <c r="TZQ87" s="70"/>
      <c r="TZR87" s="73"/>
      <c r="TZS87" s="74"/>
      <c r="TZT87" s="74"/>
      <c r="TZU87" s="62"/>
      <c r="TZV87" s="75"/>
      <c r="TZW87" s="76"/>
      <c r="TZX87" s="216"/>
      <c r="TZY87" s="75"/>
      <c r="TZZ87" s="75"/>
      <c r="UAA87" s="204"/>
      <c r="UAB87" s="205"/>
      <c r="UAC87" s="72"/>
      <c r="UAD87" s="70"/>
      <c r="UAE87" s="73"/>
      <c r="UAF87" s="74"/>
      <c r="UAG87" s="74"/>
      <c r="UAH87" s="62"/>
      <c r="UAI87" s="75"/>
      <c r="UAJ87" s="76"/>
      <c r="UAK87" s="216"/>
      <c r="UAL87" s="75"/>
      <c r="UAM87" s="75"/>
      <c r="UAN87" s="204"/>
      <c r="UAO87" s="205"/>
      <c r="UAP87" s="72"/>
      <c r="UAQ87" s="70"/>
      <c r="UAR87" s="73"/>
      <c r="UAS87" s="74"/>
      <c r="UAT87" s="74"/>
      <c r="UAU87" s="62"/>
      <c r="UAV87" s="75"/>
      <c r="UAW87" s="76"/>
      <c r="UAX87" s="216"/>
      <c r="UAY87" s="75"/>
      <c r="UAZ87" s="75"/>
      <c r="UBA87" s="204"/>
      <c r="UBB87" s="205"/>
      <c r="UBC87" s="72"/>
      <c r="UBD87" s="70"/>
      <c r="UBE87" s="73"/>
      <c r="UBF87" s="74"/>
      <c r="UBG87" s="74"/>
      <c r="UBH87" s="62"/>
      <c r="UBI87" s="75"/>
      <c r="UBJ87" s="76"/>
      <c r="UBK87" s="216"/>
      <c r="UBL87" s="75"/>
      <c r="UBM87" s="75"/>
      <c r="UBN87" s="204"/>
      <c r="UBO87" s="205"/>
      <c r="UBP87" s="72"/>
      <c r="UBQ87" s="70"/>
      <c r="UBR87" s="73"/>
      <c r="UBS87" s="74"/>
      <c r="UBT87" s="74"/>
      <c r="UBU87" s="62"/>
      <c r="UBV87" s="75"/>
      <c r="UBW87" s="76"/>
      <c r="UBX87" s="216"/>
      <c r="UBY87" s="75"/>
      <c r="UBZ87" s="75"/>
      <c r="UCA87" s="204"/>
      <c r="UCB87" s="205"/>
      <c r="UCC87" s="72"/>
      <c r="UCD87" s="70"/>
      <c r="UCE87" s="73"/>
      <c r="UCF87" s="74"/>
      <c r="UCG87" s="74"/>
      <c r="UCH87" s="62"/>
      <c r="UCI87" s="75"/>
      <c r="UCJ87" s="76"/>
      <c r="UCK87" s="216"/>
      <c r="UCL87" s="75"/>
      <c r="UCM87" s="75"/>
      <c r="UCN87" s="204"/>
      <c r="UCO87" s="205"/>
      <c r="UCP87" s="72"/>
      <c r="UCQ87" s="70"/>
      <c r="UCR87" s="73"/>
      <c r="UCS87" s="74"/>
      <c r="UCT87" s="74"/>
      <c r="UCU87" s="62"/>
      <c r="UCV87" s="75"/>
      <c r="UCW87" s="76"/>
      <c r="UCX87" s="216"/>
      <c r="UCY87" s="75"/>
      <c r="UCZ87" s="75"/>
      <c r="UDA87" s="204"/>
      <c r="UDB87" s="205"/>
      <c r="UDC87" s="72"/>
      <c r="UDD87" s="70"/>
      <c r="UDE87" s="73"/>
      <c r="UDF87" s="74"/>
      <c r="UDG87" s="74"/>
      <c r="UDH87" s="62"/>
      <c r="UDI87" s="75"/>
      <c r="UDJ87" s="76"/>
      <c r="UDK87" s="216"/>
      <c r="UDL87" s="75"/>
      <c r="UDM87" s="75"/>
      <c r="UDN87" s="204"/>
      <c r="UDO87" s="205"/>
      <c r="UDP87" s="72"/>
      <c r="UDQ87" s="70"/>
      <c r="UDR87" s="73"/>
      <c r="UDS87" s="74"/>
      <c r="UDT87" s="74"/>
      <c r="UDU87" s="62"/>
      <c r="UDV87" s="75"/>
      <c r="UDW87" s="76"/>
      <c r="UDX87" s="216"/>
      <c r="UDY87" s="75"/>
      <c r="UDZ87" s="75"/>
      <c r="UEA87" s="204"/>
      <c r="UEB87" s="205"/>
      <c r="UEC87" s="72"/>
      <c r="UED87" s="70"/>
      <c r="UEE87" s="73"/>
      <c r="UEF87" s="74"/>
      <c r="UEG87" s="74"/>
      <c r="UEH87" s="62"/>
      <c r="UEI87" s="75"/>
      <c r="UEJ87" s="76"/>
      <c r="UEK87" s="216"/>
      <c r="UEL87" s="75"/>
      <c r="UEM87" s="75"/>
      <c r="UEN87" s="204"/>
      <c r="UEO87" s="205"/>
      <c r="UEP87" s="72"/>
      <c r="UEQ87" s="70"/>
      <c r="UER87" s="73"/>
      <c r="UES87" s="74"/>
      <c r="UET87" s="74"/>
      <c r="UEU87" s="62"/>
      <c r="UEV87" s="75"/>
      <c r="UEW87" s="76"/>
      <c r="UEX87" s="216"/>
      <c r="UEY87" s="75"/>
      <c r="UEZ87" s="75"/>
      <c r="UFA87" s="204"/>
      <c r="UFB87" s="205"/>
      <c r="UFC87" s="72"/>
      <c r="UFD87" s="70"/>
      <c r="UFE87" s="73"/>
      <c r="UFF87" s="74"/>
      <c r="UFG87" s="74"/>
      <c r="UFH87" s="62"/>
      <c r="UFI87" s="75"/>
      <c r="UFJ87" s="76"/>
      <c r="UFK87" s="216"/>
      <c r="UFL87" s="75"/>
      <c r="UFM87" s="75"/>
      <c r="UFN87" s="204"/>
      <c r="UFO87" s="205"/>
      <c r="UFP87" s="72"/>
      <c r="UFQ87" s="70"/>
      <c r="UFR87" s="73"/>
      <c r="UFS87" s="74"/>
      <c r="UFT87" s="74"/>
      <c r="UFU87" s="62"/>
      <c r="UFV87" s="75"/>
      <c r="UFW87" s="76"/>
      <c r="UFX87" s="216"/>
      <c r="UFY87" s="75"/>
      <c r="UFZ87" s="75"/>
      <c r="UGA87" s="204"/>
      <c r="UGB87" s="205"/>
      <c r="UGC87" s="72"/>
      <c r="UGD87" s="70"/>
      <c r="UGE87" s="73"/>
      <c r="UGF87" s="74"/>
      <c r="UGG87" s="74"/>
      <c r="UGH87" s="62"/>
      <c r="UGI87" s="75"/>
      <c r="UGJ87" s="76"/>
      <c r="UGK87" s="216"/>
      <c r="UGL87" s="75"/>
      <c r="UGM87" s="75"/>
      <c r="UGN87" s="204"/>
      <c r="UGO87" s="205"/>
      <c r="UGP87" s="72"/>
      <c r="UGQ87" s="70"/>
      <c r="UGR87" s="73"/>
      <c r="UGS87" s="74"/>
      <c r="UGT87" s="74"/>
      <c r="UGU87" s="62"/>
      <c r="UGV87" s="75"/>
      <c r="UGW87" s="76"/>
      <c r="UGX87" s="216"/>
      <c r="UGY87" s="75"/>
      <c r="UGZ87" s="75"/>
      <c r="UHA87" s="204"/>
      <c r="UHB87" s="205"/>
      <c r="UHC87" s="72"/>
      <c r="UHD87" s="70"/>
      <c r="UHE87" s="73"/>
      <c r="UHF87" s="74"/>
      <c r="UHG87" s="74"/>
      <c r="UHH87" s="62"/>
      <c r="UHI87" s="75"/>
      <c r="UHJ87" s="76"/>
      <c r="UHK87" s="216"/>
      <c r="UHL87" s="75"/>
      <c r="UHM87" s="75"/>
      <c r="UHN87" s="204"/>
      <c r="UHO87" s="205"/>
      <c r="UHP87" s="72"/>
      <c r="UHQ87" s="70"/>
      <c r="UHR87" s="73"/>
      <c r="UHS87" s="74"/>
      <c r="UHT87" s="74"/>
      <c r="UHU87" s="62"/>
      <c r="UHV87" s="75"/>
      <c r="UHW87" s="76"/>
      <c r="UHX87" s="216"/>
      <c r="UHY87" s="75"/>
      <c r="UHZ87" s="75"/>
      <c r="UIA87" s="204"/>
      <c r="UIB87" s="205"/>
      <c r="UIC87" s="72"/>
      <c r="UID87" s="70"/>
      <c r="UIE87" s="73"/>
      <c r="UIF87" s="74"/>
      <c r="UIG87" s="74"/>
      <c r="UIH87" s="62"/>
      <c r="UII87" s="75"/>
      <c r="UIJ87" s="76"/>
      <c r="UIK87" s="216"/>
      <c r="UIL87" s="75"/>
      <c r="UIM87" s="75"/>
      <c r="UIN87" s="204"/>
      <c r="UIO87" s="205"/>
      <c r="UIP87" s="72"/>
      <c r="UIQ87" s="70"/>
      <c r="UIR87" s="73"/>
      <c r="UIS87" s="74"/>
      <c r="UIT87" s="74"/>
      <c r="UIU87" s="62"/>
      <c r="UIV87" s="75"/>
      <c r="UIW87" s="76"/>
      <c r="UIX87" s="216"/>
      <c r="UIY87" s="75"/>
      <c r="UIZ87" s="75"/>
      <c r="UJA87" s="204"/>
      <c r="UJB87" s="205"/>
      <c r="UJC87" s="72"/>
      <c r="UJD87" s="70"/>
      <c r="UJE87" s="73"/>
      <c r="UJF87" s="74"/>
      <c r="UJG87" s="74"/>
      <c r="UJH87" s="62"/>
      <c r="UJI87" s="75"/>
      <c r="UJJ87" s="76"/>
      <c r="UJK87" s="216"/>
      <c r="UJL87" s="75"/>
      <c r="UJM87" s="75"/>
      <c r="UJN87" s="204"/>
      <c r="UJO87" s="205"/>
      <c r="UJP87" s="72"/>
      <c r="UJQ87" s="70"/>
      <c r="UJR87" s="73"/>
      <c r="UJS87" s="74"/>
      <c r="UJT87" s="74"/>
      <c r="UJU87" s="62"/>
      <c r="UJV87" s="75"/>
      <c r="UJW87" s="76"/>
      <c r="UJX87" s="216"/>
      <c r="UJY87" s="75"/>
      <c r="UJZ87" s="75"/>
      <c r="UKA87" s="204"/>
      <c r="UKB87" s="205"/>
      <c r="UKC87" s="72"/>
      <c r="UKD87" s="70"/>
      <c r="UKE87" s="73"/>
      <c r="UKF87" s="74"/>
      <c r="UKG87" s="74"/>
      <c r="UKH87" s="62"/>
      <c r="UKI87" s="75"/>
      <c r="UKJ87" s="76"/>
      <c r="UKK87" s="216"/>
      <c r="UKL87" s="75"/>
      <c r="UKM87" s="75"/>
      <c r="UKN87" s="204"/>
      <c r="UKO87" s="205"/>
      <c r="UKP87" s="72"/>
      <c r="UKQ87" s="70"/>
      <c r="UKR87" s="73"/>
      <c r="UKS87" s="74"/>
      <c r="UKT87" s="74"/>
      <c r="UKU87" s="62"/>
      <c r="UKV87" s="75"/>
      <c r="UKW87" s="76"/>
      <c r="UKX87" s="216"/>
      <c r="UKY87" s="75"/>
      <c r="UKZ87" s="75"/>
      <c r="ULA87" s="204"/>
      <c r="ULB87" s="205"/>
      <c r="ULC87" s="72"/>
      <c r="ULD87" s="70"/>
      <c r="ULE87" s="73"/>
      <c r="ULF87" s="74"/>
      <c r="ULG87" s="74"/>
      <c r="ULH87" s="62"/>
      <c r="ULI87" s="75"/>
      <c r="ULJ87" s="76"/>
      <c r="ULK87" s="216"/>
      <c r="ULL87" s="75"/>
      <c r="ULM87" s="75"/>
      <c r="ULN87" s="204"/>
      <c r="ULO87" s="205"/>
      <c r="ULP87" s="72"/>
      <c r="ULQ87" s="70"/>
      <c r="ULR87" s="73"/>
      <c r="ULS87" s="74"/>
      <c r="ULT87" s="74"/>
      <c r="ULU87" s="62"/>
      <c r="ULV87" s="75"/>
      <c r="ULW87" s="76"/>
      <c r="ULX87" s="216"/>
      <c r="ULY87" s="75"/>
      <c r="ULZ87" s="75"/>
      <c r="UMA87" s="204"/>
      <c r="UMB87" s="205"/>
      <c r="UMC87" s="72"/>
      <c r="UMD87" s="70"/>
      <c r="UME87" s="73"/>
      <c r="UMF87" s="74"/>
      <c r="UMG87" s="74"/>
      <c r="UMH87" s="62"/>
      <c r="UMI87" s="75"/>
      <c r="UMJ87" s="76"/>
      <c r="UMK87" s="216"/>
      <c r="UML87" s="75"/>
      <c r="UMM87" s="75"/>
      <c r="UMN87" s="204"/>
      <c r="UMO87" s="205"/>
      <c r="UMP87" s="72"/>
      <c r="UMQ87" s="70"/>
      <c r="UMR87" s="73"/>
      <c r="UMS87" s="74"/>
      <c r="UMT87" s="74"/>
      <c r="UMU87" s="62"/>
      <c r="UMV87" s="75"/>
      <c r="UMW87" s="76"/>
      <c r="UMX87" s="216"/>
      <c r="UMY87" s="75"/>
      <c r="UMZ87" s="75"/>
      <c r="UNA87" s="204"/>
      <c r="UNB87" s="205"/>
      <c r="UNC87" s="72"/>
      <c r="UND87" s="70"/>
      <c r="UNE87" s="73"/>
      <c r="UNF87" s="74"/>
      <c r="UNG87" s="74"/>
      <c r="UNH87" s="62"/>
      <c r="UNI87" s="75"/>
      <c r="UNJ87" s="76"/>
      <c r="UNK87" s="216"/>
      <c r="UNL87" s="75"/>
      <c r="UNM87" s="75"/>
      <c r="UNN87" s="204"/>
      <c r="UNO87" s="205"/>
      <c r="UNP87" s="72"/>
      <c r="UNQ87" s="70"/>
      <c r="UNR87" s="73"/>
      <c r="UNS87" s="74"/>
      <c r="UNT87" s="74"/>
      <c r="UNU87" s="62"/>
      <c r="UNV87" s="75"/>
      <c r="UNW87" s="76"/>
      <c r="UNX87" s="216"/>
      <c r="UNY87" s="75"/>
      <c r="UNZ87" s="75"/>
      <c r="UOA87" s="204"/>
      <c r="UOB87" s="205"/>
      <c r="UOC87" s="72"/>
      <c r="UOD87" s="70"/>
      <c r="UOE87" s="73"/>
      <c r="UOF87" s="74"/>
      <c r="UOG87" s="74"/>
      <c r="UOH87" s="62"/>
      <c r="UOI87" s="75"/>
      <c r="UOJ87" s="76"/>
      <c r="UOK87" s="216"/>
      <c r="UOL87" s="75"/>
      <c r="UOM87" s="75"/>
      <c r="UON87" s="204"/>
      <c r="UOO87" s="205"/>
      <c r="UOP87" s="72"/>
      <c r="UOQ87" s="70"/>
      <c r="UOR87" s="73"/>
      <c r="UOS87" s="74"/>
      <c r="UOT87" s="74"/>
      <c r="UOU87" s="62"/>
      <c r="UOV87" s="75"/>
      <c r="UOW87" s="76"/>
      <c r="UOX87" s="216"/>
      <c r="UOY87" s="75"/>
      <c r="UOZ87" s="75"/>
      <c r="UPA87" s="204"/>
      <c r="UPB87" s="205"/>
      <c r="UPC87" s="72"/>
      <c r="UPD87" s="70"/>
      <c r="UPE87" s="73"/>
      <c r="UPF87" s="74"/>
      <c r="UPG87" s="74"/>
      <c r="UPH87" s="62"/>
      <c r="UPI87" s="75"/>
      <c r="UPJ87" s="76"/>
      <c r="UPK87" s="216"/>
      <c r="UPL87" s="75"/>
      <c r="UPM87" s="75"/>
      <c r="UPN87" s="204"/>
      <c r="UPO87" s="205"/>
      <c r="UPP87" s="72"/>
      <c r="UPQ87" s="70"/>
      <c r="UPR87" s="73"/>
      <c r="UPS87" s="74"/>
      <c r="UPT87" s="74"/>
      <c r="UPU87" s="62"/>
      <c r="UPV87" s="75"/>
      <c r="UPW87" s="76"/>
      <c r="UPX87" s="216"/>
      <c r="UPY87" s="75"/>
      <c r="UPZ87" s="75"/>
      <c r="UQA87" s="204"/>
      <c r="UQB87" s="205"/>
      <c r="UQC87" s="72"/>
      <c r="UQD87" s="70"/>
      <c r="UQE87" s="73"/>
      <c r="UQF87" s="74"/>
      <c r="UQG87" s="74"/>
      <c r="UQH87" s="62"/>
      <c r="UQI87" s="75"/>
      <c r="UQJ87" s="76"/>
      <c r="UQK87" s="216"/>
      <c r="UQL87" s="75"/>
      <c r="UQM87" s="75"/>
      <c r="UQN87" s="204"/>
      <c r="UQO87" s="205"/>
      <c r="UQP87" s="72"/>
      <c r="UQQ87" s="70"/>
      <c r="UQR87" s="73"/>
      <c r="UQS87" s="74"/>
      <c r="UQT87" s="74"/>
      <c r="UQU87" s="62"/>
      <c r="UQV87" s="75"/>
      <c r="UQW87" s="76"/>
      <c r="UQX87" s="216"/>
      <c r="UQY87" s="75"/>
      <c r="UQZ87" s="75"/>
      <c r="URA87" s="204"/>
      <c r="URB87" s="205"/>
      <c r="URC87" s="72"/>
      <c r="URD87" s="70"/>
      <c r="URE87" s="73"/>
      <c r="URF87" s="74"/>
      <c r="URG87" s="74"/>
      <c r="URH87" s="62"/>
      <c r="URI87" s="75"/>
      <c r="URJ87" s="76"/>
      <c r="URK87" s="216"/>
      <c r="URL87" s="75"/>
      <c r="URM87" s="75"/>
      <c r="URN87" s="204"/>
      <c r="URO87" s="205"/>
      <c r="URP87" s="72"/>
      <c r="URQ87" s="70"/>
      <c r="URR87" s="73"/>
      <c r="URS87" s="74"/>
      <c r="URT87" s="74"/>
      <c r="URU87" s="62"/>
      <c r="URV87" s="75"/>
      <c r="URW87" s="76"/>
      <c r="URX87" s="216"/>
      <c r="URY87" s="75"/>
      <c r="URZ87" s="75"/>
      <c r="USA87" s="204"/>
      <c r="USB87" s="205"/>
      <c r="USC87" s="72"/>
      <c r="USD87" s="70"/>
      <c r="USE87" s="73"/>
      <c r="USF87" s="74"/>
      <c r="USG87" s="74"/>
      <c r="USH87" s="62"/>
      <c r="USI87" s="75"/>
      <c r="USJ87" s="76"/>
      <c r="USK87" s="216"/>
      <c r="USL87" s="75"/>
      <c r="USM87" s="75"/>
      <c r="USN87" s="204"/>
      <c r="USO87" s="205"/>
      <c r="USP87" s="72"/>
      <c r="USQ87" s="70"/>
      <c r="USR87" s="73"/>
      <c r="USS87" s="74"/>
      <c r="UST87" s="74"/>
      <c r="USU87" s="62"/>
      <c r="USV87" s="75"/>
      <c r="USW87" s="76"/>
      <c r="USX87" s="216"/>
      <c r="USY87" s="75"/>
      <c r="USZ87" s="75"/>
      <c r="UTA87" s="204"/>
      <c r="UTB87" s="205"/>
      <c r="UTC87" s="72"/>
      <c r="UTD87" s="70"/>
      <c r="UTE87" s="73"/>
      <c r="UTF87" s="74"/>
      <c r="UTG87" s="74"/>
      <c r="UTH87" s="62"/>
      <c r="UTI87" s="75"/>
      <c r="UTJ87" s="76"/>
      <c r="UTK87" s="216"/>
      <c r="UTL87" s="75"/>
      <c r="UTM87" s="75"/>
      <c r="UTN87" s="204"/>
      <c r="UTO87" s="205"/>
      <c r="UTP87" s="72"/>
      <c r="UTQ87" s="70"/>
      <c r="UTR87" s="73"/>
      <c r="UTS87" s="74"/>
      <c r="UTT87" s="74"/>
      <c r="UTU87" s="62"/>
      <c r="UTV87" s="75"/>
      <c r="UTW87" s="76"/>
      <c r="UTX87" s="216"/>
      <c r="UTY87" s="75"/>
      <c r="UTZ87" s="75"/>
      <c r="UUA87" s="204"/>
      <c r="UUB87" s="205"/>
      <c r="UUC87" s="72"/>
      <c r="UUD87" s="70"/>
      <c r="UUE87" s="73"/>
      <c r="UUF87" s="74"/>
      <c r="UUG87" s="74"/>
      <c r="UUH87" s="62"/>
      <c r="UUI87" s="75"/>
      <c r="UUJ87" s="76"/>
      <c r="UUK87" s="216"/>
      <c r="UUL87" s="75"/>
      <c r="UUM87" s="75"/>
      <c r="UUN87" s="204"/>
      <c r="UUO87" s="205"/>
      <c r="UUP87" s="72"/>
      <c r="UUQ87" s="70"/>
      <c r="UUR87" s="73"/>
      <c r="UUS87" s="74"/>
      <c r="UUT87" s="74"/>
      <c r="UUU87" s="62"/>
      <c r="UUV87" s="75"/>
      <c r="UUW87" s="76"/>
      <c r="UUX87" s="216"/>
      <c r="UUY87" s="75"/>
      <c r="UUZ87" s="75"/>
      <c r="UVA87" s="204"/>
      <c r="UVB87" s="205"/>
      <c r="UVC87" s="72"/>
      <c r="UVD87" s="70"/>
      <c r="UVE87" s="73"/>
      <c r="UVF87" s="74"/>
      <c r="UVG87" s="74"/>
      <c r="UVH87" s="62"/>
      <c r="UVI87" s="75"/>
      <c r="UVJ87" s="76"/>
      <c r="UVK87" s="216"/>
      <c r="UVL87" s="75"/>
      <c r="UVM87" s="75"/>
      <c r="UVN87" s="204"/>
      <c r="UVO87" s="205"/>
      <c r="UVP87" s="72"/>
      <c r="UVQ87" s="70"/>
      <c r="UVR87" s="73"/>
      <c r="UVS87" s="74"/>
      <c r="UVT87" s="74"/>
      <c r="UVU87" s="62"/>
      <c r="UVV87" s="75"/>
      <c r="UVW87" s="76"/>
      <c r="UVX87" s="216"/>
      <c r="UVY87" s="75"/>
      <c r="UVZ87" s="75"/>
      <c r="UWA87" s="204"/>
      <c r="UWB87" s="205"/>
      <c r="UWC87" s="72"/>
      <c r="UWD87" s="70"/>
      <c r="UWE87" s="73"/>
      <c r="UWF87" s="74"/>
      <c r="UWG87" s="74"/>
      <c r="UWH87" s="62"/>
      <c r="UWI87" s="75"/>
      <c r="UWJ87" s="76"/>
      <c r="UWK87" s="216"/>
      <c r="UWL87" s="75"/>
      <c r="UWM87" s="75"/>
      <c r="UWN87" s="204"/>
      <c r="UWO87" s="205"/>
      <c r="UWP87" s="72"/>
      <c r="UWQ87" s="70"/>
      <c r="UWR87" s="73"/>
      <c r="UWS87" s="74"/>
      <c r="UWT87" s="74"/>
      <c r="UWU87" s="62"/>
      <c r="UWV87" s="75"/>
      <c r="UWW87" s="76"/>
      <c r="UWX87" s="216"/>
      <c r="UWY87" s="75"/>
      <c r="UWZ87" s="75"/>
      <c r="UXA87" s="204"/>
      <c r="UXB87" s="205"/>
      <c r="UXC87" s="72"/>
      <c r="UXD87" s="70"/>
      <c r="UXE87" s="73"/>
      <c r="UXF87" s="74"/>
      <c r="UXG87" s="74"/>
      <c r="UXH87" s="62"/>
      <c r="UXI87" s="75"/>
      <c r="UXJ87" s="76"/>
      <c r="UXK87" s="216"/>
      <c r="UXL87" s="75"/>
      <c r="UXM87" s="75"/>
      <c r="UXN87" s="204"/>
      <c r="UXO87" s="205"/>
      <c r="UXP87" s="72"/>
      <c r="UXQ87" s="70"/>
      <c r="UXR87" s="73"/>
      <c r="UXS87" s="74"/>
      <c r="UXT87" s="74"/>
      <c r="UXU87" s="62"/>
      <c r="UXV87" s="75"/>
      <c r="UXW87" s="76"/>
      <c r="UXX87" s="216"/>
      <c r="UXY87" s="75"/>
      <c r="UXZ87" s="75"/>
      <c r="UYA87" s="204"/>
      <c r="UYB87" s="205"/>
      <c r="UYC87" s="72"/>
      <c r="UYD87" s="70"/>
      <c r="UYE87" s="73"/>
      <c r="UYF87" s="74"/>
      <c r="UYG87" s="74"/>
      <c r="UYH87" s="62"/>
      <c r="UYI87" s="75"/>
      <c r="UYJ87" s="76"/>
      <c r="UYK87" s="216"/>
      <c r="UYL87" s="75"/>
      <c r="UYM87" s="75"/>
      <c r="UYN87" s="204"/>
      <c r="UYO87" s="205"/>
      <c r="UYP87" s="72"/>
      <c r="UYQ87" s="70"/>
      <c r="UYR87" s="73"/>
      <c r="UYS87" s="74"/>
      <c r="UYT87" s="74"/>
      <c r="UYU87" s="62"/>
      <c r="UYV87" s="75"/>
      <c r="UYW87" s="76"/>
      <c r="UYX87" s="216"/>
      <c r="UYY87" s="75"/>
      <c r="UYZ87" s="75"/>
      <c r="UZA87" s="204"/>
      <c r="UZB87" s="205"/>
      <c r="UZC87" s="72"/>
      <c r="UZD87" s="70"/>
      <c r="UZE87" s="73"/>
      <c r="UZF87" s="74"/>
      <c r="UZG87" s="74"/>
      <c r="UZH87" s="62"/>
      <c r="UZI87" s="75"/>
      <c r="UZJ87" s="76"/>
      <c r="UZK87" s="216"/>
      <c r="UZL87" s="75"/>
      <c r="UZM87" s="75"/>
      <c r="UZN87" s="204"/>
      <c r="UZO87" s="205"/>
      <c r="UZP87" s="72"/>
      <c r="UZQ87" s="70"/>
      <c r="UZR87" s="73"/>
      <c r="UZS87" s="74"/>
      <c r="UZT87" s="74"/>
      <c r="UZU87" s="62"/>
      <c r="UZV87" s="75"/>
      <c r="UZW87" s="76"/>
      <c r="UZX87" s="216"/>
      <c r="UZY87" s="75"/>
      <c r="UZZ87" s="75"/>
      <c r="VAA87" s="204"/>
      <c r="VAB87" s="205"/>
      <c r="VAC87" s="72"/>
      <c r="VAD87" s="70"/>
      <c r="VAE87" s="73"/>
      <c r="VAF87" s="74"/>
      <c r="VAG87" s="74"/>
      <c r="VAH87" s="62"/>
      <c r="VAI87" s="75"/>
      <c r="VAJ87" s="76"/>
      <c r="VAK87" s="216"/>
      <c r="VAL87" s="75"/>
      <c r="VAM87" s="75"/>
      <c r="VAN87" s="204"/>
      <c r="VAO87" s="205"/>
      <c r="VAP87" s="72"/>
      <c r="VAQ87" s="70"/>
      <c r="VAR87" s="73"/>
      <c r="VAS87" s="74"/>
      <c r="VAT87" s="74"/>
      <c r="VAU87" s="62"/>
      <c r="VAV87" s="75"/>
      <c r="VAW87" s="76"/>
      <c r="VAX87" s="216"/>
      <c r="VAY87" s="75"/>
      <c r="VAZ87" s="75"/>
      <c r="VBA87" s="204"/>
      <c r="VBB87" s="205"/>
      <c r="VBC87" s="72"/>
      <c r="VBD87" s="70"/>
      <c r="VBE87" s="73"/>
      <c r="VBF87" s="74"/>
      <c r="VBG87" s="74"/>
      <c r="VBH87" s="62"/>
      <c r="VBI87" s="75"/>
      <c r="VBJ87" s="76"/>
      <c r="VBK87" s="216"/>
      <c r="VBL87" s="75"/>
      <c r="VBM87" s="75"/>
      <c r="VBN87" s="204"/>
      <c r="VBO87" s="205"/>
      <c r="VBP87" s="72"/>
      <c r="VBQ87" s="70"/>
      <c r="VBR87" s="73"/>
      <c r="VBS87" s="74"/>
      <c r="VBT87" s="74"/>
      <c r="VBU87" s="62"/>
      <c r="VBV87" s="75"/>
      <c r="VBW87" s="76"/>
      <c r="VBX87" s="216"/>
      <c r="VBY87" s="75"/>
      <c r="VBZ87" s="75"/>
      <c r="VCA87" s="204"/>
      <c r="VCB87" s="205"/>
      <c r="VCC87" s="72"/>
      <c r="VCD87" s="70"/>
      <c r="VCE87" s="73"/>
      <c r="VCF87" s="74"/>
      <c r="VCG87" s="74"/>
      <c r="VCH87" s="62"/>
      <c r="VCI87" s="75"/>
      <c r="VCJ87" s="76"/>
      <c r="VCK87" s="216"/>
      <c r="VCL87" s="75"/>
      <c r="VCM87" s="75"/>
      <c r="VCN87" s="204"/>
      <c r="VCO87" s="205"/>
      <c r="VCP87" s="72"/>
      <c r="VCQ87" s="70"/>
      <c r="VCR87" s="73"/>
      <c r="VCS87" s="74"/>
      <c r="VCT87" s="74"/>
      <c r="VCU87" s="62"/>
      <c r="VCV87" s="75"/>
      <c r="VCW87" s="76"/>
      <c r="VCX87" s="216"/>
      <c r="VCY87" s="75"/>
      <c r="VCZ87" s="75"/>
      <c r="VDA87" s="204"/>
      <c r="VDB87" s="205"/>
      <c r="VDC87" s="72"/>
      <c r="VDD87" s="70"/>
      <c r="VDE87" s="73"/>
      <c r="VDF87" s="74"/>
      <c r="VDG87" s="74"/>
      <c r="VDH87" s="62"/>
      <c r="VDI87" s="75"/>
      <c r="VDJ87" s="76"/>
      <c r="VDK87" s="216"/>
      <c r="VDL87" s="75"/>
      <c r="VDM87" s="75"/>
      <c r="VDN87" s="204"/>
      <c r="VDO87" s="205"/>
      <c r="VDP87" s="72"/>
      <c r="VDQ87" s="70"/>
      <c r="VDR87" s="73"/>
      <c r="VDS87" s="74"/>
      <c r="VDT87" s="74"/>
      <c r="VDU87" s="62"/>
      <c r="VDV87" s="75"/>
      <c r="VDW87" s="76"/>
      <c r="VDX87" s="216"/>
      <c r="VDY87" s="75"/>
      <c r="VDZ87" s="75"/>
      <c r="VEA87" s="204"/>
      <c r="VEB87" s="205"/>
      <c r="VEC87" s="72"/>
      <c r="VED87" s="70"/>
      <c r="VEE87" s="73"/>
      <c r="VEF87" s="74"/>
      <c r="VEG87" s="74"/>
      <c r="VEH87" s="62"/>
      <c r="VEI87" s="75"/>
      <c r="VEJ87" s="76"/>
      <c r="VEK87" s="216"/>
      <c r="VEL87" s="75"/>
      <c r="VEM87" s="75"/>
      <c r="VEN87" s="204"/>
      <c r="VEO87" s="205"/>
      <c r="VEP87" s="72"/>
      <c r="VEQ87" s="70"/>
      <c r="VER87" s="73"/>
      <c r="VES87" s="74"/>
      <c r="VET87" s="74"/>
      <c r="VEU87" s="62"/>
      <c r="VEV87" s="75"/>
      <c r="VEW87" s="76"/>
      <c r="VEX87" s="216"/>
      <c r="VEY87" s="75"/>
      <c r="VEZ87" s="75"/>
      <c r="VFA87" s="204"/>
      <c r="VFB87" s="205"/>
      <c r="VFC87" s="72"/>
      <c r="VFD87" s="70"/>
      <c r="VFE87" s="73"/>
      <c r="VFF87" s="74"/>
      <c r="VFG87" s="74"/>
      <c r="VFH87" s="62"/>
      <c r="VFI87" s="75"/>
      <c r="VFJ87" s="76"/>
      <c r="VFK87" s="216"/>
      <c r="VFL87" s="75"/>
      <c r="VFM87" s="75"/>
      <c r="VFN87" s="204"/>
      <c r="VFO87" s="205"/>
      <c r="VFP87" s="72"/>
      <c r="VFQ87" s="70"/>
      <c r="VFR87" s="73"/>
      <c r="VFS87" s="74"/>
      <c r="VFT87" s="74"/>
      <c r="VFU87" s="62"/>
      <c r="VFV87" s="75"/>
      <c r="VFW87" s="76"/>
      <c r="VFX87" s="216"/>
      <c r="VFY87" s="75"/>
      <c r="VFZ87" s="75"/>
      <c r="VGA87" s="204"/>
      <c r="VGB87" s="205"/>
      <c r="VGC87" s="72"/>
      <c r="VGD87" s="70"/>
      <c r="VGE87" s="73"/>
      <c r="VGF87" s="74"/>
      <c r="VGG87" s="74"/>
      <c r="VGH87" s="62"/>
      <c r="VGI87" s="75"/>
      <c r="VGJ87" s="76"/>
      <c r="VGK87" s="216"/>
      <c r="VGL87" s="75"/>
      <c r="VGM87" s="75"/>
      <c r="VGN87" s="204"/>
      <c r="VGO87" s="205"/>
      <c r="VGP87" s="72"/>
      <c r="VGQ87" s="70"/>
      <c r="VGR87" s="73"/>
      <c r="VGS87" s="74"/>
      <c r="VGT87" s="74"/>
      <c r="VGU87" s="62"/>
      <c r="VGV87" s="75"/>
      <c r="VGW87" s="76"/>
      <c r="VGX87" s="216"/>
      <c r="VGY87" s="75"/>
      <c r="VGZ87" s="75"/>
      <c r="VHA87" s="204"/>
      <c r="VHB87" s="205"/>
      <c r="VHC87" s="72"/>
      <c r="VHD87" s="70"/>
      <c r="VHE87" s="73"/>
      <c r="VHF87" s="74"/>
      <c r="VHG87" s="74"/>
      <c r="VHH87" s="62"/>
      <c r="VHI87" s="75"/>
      <c r="VHJ87" s="76"/>
      <c r="VHK87" s="216"/>
      <c r="VHL87" s="75"/>
      <c r="VHM87" s="75"/>
      <c r="VHN87" s="204"/>
      <c r="VHO87" s="205"/>
      <c r="VHP87" s="72"/>
      <c r="VHQ87" s="70"/>
      <c r="VHR87" s="73"/>
      <c r="VHS87" s="74"/>
      <c r="VHT87" s="74"/>
      <c r="VHU87" s="62"/>
      <c r="VHV87" s="75"/>
      <c r="VHW87" s="76"/>
      <c r="VHX87" s="216"/>
      <c r="VHY87" s="75"/>
      <c r="VHZ87" s="75"/>
      <c r="VIA87" s="204"/>
      <c r="VIB87" s="205"/>
      <c r="VIC87" s="72"/>
      <c r="VID87" s="70"/>
      <c r="VIE87" s="73"/>
      <c r="VIF87" s="74"/>
      <c r="VIG87" s="74"/>
      <c r="VIH87" s="62"/>
      <c r="VII87" s="75"/>
      <c r="VIJ87" s="76"/>
      <c r="VIK87" s="216"/>
      <c r="VIL87" s="75"/>
      <c r="VIM87" s="75"/>
      <c r="VIN87" s="204"/>
      <c r="VIO87" s="205"/>
      <c r="VIP87" s="72"/>
      <c r="VIQ87" s="70"/>
      <c r="VIR87" s="73"/>
      <c r="VIS87" s="74"/>
      <c r="VIT87" s="74"/>
      <c r="VIU87" s="62"/>
      <c r="VIV87" s="75"/>
      <c r="VIW87" s="76"/>
      <c r="VIX87" s="216"/>
      <c r="VIY87" s="75"/>
      <c r="VIZ87" s="75"/>
      <c r="VJA87" s="204"/>
      <c r="VJB87" s="205"/>
      <c r="VJC87" s="72"/>
      <c r="VJD87" s="70"/>
      <c r="VJE87" s="73"/>
      <c r="VJF87" s="74"/>
      <c r="VJG87" s="74"/>
      <c r="VJH87" s="62"/>
      <c r="VJI87" s="75"/>
      <c r="VJJ87" s="76"/>
      <c r="VJK87" s="216"/>
      <c r="VJL87" s="75"/>
      <c r="VJM87" s="75"/>
      <c r="VJN87" s="204"/>
      <c r="VJO87" s="205"/>
      <c r="VJP87" s="72"/>
      <c r="VJQ87" s="70"/>
      <c r="VJR87" s="73"/>
      <c r="VJS87" s="74"/>
      <c r="VJT87" s="74"/>
      <c r="VJU87" s="62"/>
      <c r="VJV87" s="75"/>
      <c r="VJW87" s="76"/>
      <c r="VJX87" s="216"/>
      <c r="VJY87" s="75"/>
      <c r="VJZ87" s="75"/>
      <c r="VKA87" s="204"/>
      <c r="VKB87" s="205"/>
      <c r="VKC87" s="72"/>
      <c r="VKD87" s="70"/>
      <c r="VKE87" s="73"/>
      <c r="VKF87" s="74"/>
      <c r="VKG87" s="74"/>
      <c r="VKH87" s="62"/>
      <c r="VKI87" s="75"/>
      <c r="VKJ87" s="76"/>
      <c r="VKK87" s="216"/>
      <c r="VKL87" s="75"/>
      <c r="VKM87" s="75"/>
      <c r="VKN87" s="204"/>
      <c r="VKO87" s="205"/>
      <c r="VKP87" s="72"/>
      <c r="VKQ87" s="70"/>
      <c r="VKR87" s="73"/>
      <c r="VKS87" s="74"/>
      <c r="VKT87" s="74"/>
      <c r="VKU87" s="62"/>
      <c r="VKV87" s="75"/>
      <c r="VKW87" s="76"/>
      <c r="VKX87" s="216"/>
      <c r="VKY87" s="75"/>
      <c r="VKZ87" s="75"/>
      <c r="VLA87" s="204"/>
      <c r="VLB87" s="205"/>
      <c r="VLC87" s="72"/>
      <c r="VLD87" s="70"/>
      <c r="VLE87" s="73"/>
      <c r="VLF87" s="74"/>
      <c r="VLG87" s="74"/>
      <c r="VLH87" s="62"/>
      <c r="VLI87" s="75"/>
      <c r="VLJ87" s="76"/>
      <c r="VLK87" s="216"/>
      <c r="VLL87" s="75"/>
      <c r="VLM87" s="75"/>
      <c r="VLN87" s="204"/>
      <c r="VLO87" s="205"/>
      <c r="VLP87" s="72"/>
      <c r="VLQ87" s="70"/>
      <c r="VLR87" s="73"/>
      <c r="VLS87" s="74"/>
      <c r="VLT87" s="74"/>
      <c r="VLU87" s="62"/>
      <c r="VLV87" s="75"/>
      <c r="VLW87" s="76"/>
      <c r="VLX87" s="216"/>
      <c r="VLY87" s="75"/>
      <c r="VLZ87" s="75"/>
      <c r="VMA87" s="204"/>
      <c r="VMB87" s="205"/>
      <c r="VMC87" s="72"/>
      <c r="VMD87" s="70"/>
      <c r="VME87" s="73"/>
      <c r="VMF87" s="74"/>
      <c r="VMG87" s="74"/>
      <c r="VMH87" s="62"/>
      <c r="VMI87" s="75"/>
      <c r="VMJ87" s="76"/>
      <c r="VMK87" s="216"/>
      <c r="VML87" s="75"/>
      <c r="VMM87" s="75"/>
      <c r="VMN87" s="204"/>
      <c r="VMO87" s="205"/>
      <c r="VMP87" s="72"/>
      <c r="VMQ87" s="70"/>
      <c r="VMR87" s="73"/>
      <c r="VMS87" s="74"/>
      <c r="VMT87" s="74"/>
      <c r="VMU87" s="62"/>
      <c r="VMV87" s="75"/>
      <c r="VMW87" s="76"/>
      <c r="VMX87" s="216"/>
      <c r="VMY87" s="75"/>
      <c r="VMZ87" s="75"/>
      <c r="VNA87" s="204"/>
      <c r="VNB87" s="205"/>
      <c r="VNC87" s="72"/>
      <c r="VND87" s="70"/>
      <c r="VNE87" s="73"/>
      <c r="VNF87" s="74"/>
      <c r="VNG87" s="74"/>
      <c r="VNH87" s="62"/>
      <c r="VNI87" s="75"/>
      <c r="VNJ87" s="76"/>
      <c r="VNK87" s="216"/>
      <c r="VNL87" s="75"/>
      <c r="VNM87" s="75"/>
      <c r="VNN87" s="204"/>
      <c r="VNO87" s="205"/>
      <c r="VNP87" s="72"/>
      <c r="VNQ87" s="70"/>
      <c r="VNR87" s="73"/>
      <c r="VNS87" s="74"/>
      <c r="VNT87" s="74"/>
      <c r="VNU87" s="62"/>
      <c r="VNV87" s="75"/>
      <c r="VNW87" s="76"/>
      <c r="VNX87" s="216"/>
      <c r="VNY87" s="75"/>
      <c r="VNZ87" s="75"/>
      <c r="VOA87" s="204"/>
      <c r="VOB87" s="205"/>
      <c r="VOC87" s="72"/>
      <c r="VOD87" s="70"/>
      <c r="VOE87" s="73"/>
      <c r="VOF87" s="74"/>
      <c r="VOG87" s="74"/>
      <c r="VOH87" s="62"/>
      <c r="VOI87" s="75"/>
      <c r="VOJ87" s="76"/>
      <c r="VOK87" s="216"/>
      <c r="VOL87" s="75"/>
      <c r="VOM87" s="75"/>
      <c r="VON87" s="204"/>
      <c r="VOO87" s="205"/>
      <c r="VOP87" s="72"/>
      <c r="VOQ87" s="70"/>
      <c r="VOR87" s="73"/>
      <c r="VOS87" s="74"/>
      <c r="VOT87" s="74"/>
      <c r="VOU87" s="62"/>
      <c r="VOV87" s="75"/>
      <c r="VOW87" s="76"/>
      <c r="VOX87" s="216"/>
      <c r="VOY87" s="75"/>
      <c r="VOZ87" s="75"/>
      <c r="VPA87" s="204"/>
      <c r="VPB87" s="205"/>
      <c r="VPC87" s="72"/>
      <c r="VPD87" s="70"/>
      <c r="VPE87" s="73"/>
      <c r="VPF87" s="74"/>
      <c r="VPG87" s="74"/>
      <c r="VPH87" s="62"/>
      <c r="VPI87" s="75"/>
      <c r="VPJ87" s="76"/>
      <c r="VPK87" s="216"/>
      <c r="VPL87" s="75"/>
      <c r="VPM87" s="75"/>
      <c r="VPN87" s="204"/>
      <c r="VPO87" s="205"/>
      <c r="VPP87" s="72"/>
      <c r="VPQ87" s="70"/>
      <c r="VPR87" s="73"/>
      <c r="VPS87" s="74"/>
      <c r="VPT87" s="74"/>
      <c r="VPU87" s="62"/>
      <c r="VPV87" s="75"/>
      <c r="VPW87" s="76"/>
      <c r="VPX87" s="216"/>
      <c r="VPY87" s="75"/>
      <c r="VPZ87" s="75"/>
      <c r="VQA87" s="204"/>
      <c r="VQB87" s="205"/>
      <c r="VQC87" s="72"/>
      <c r="VQD87" s="70"/>
      <c r="VQE87" s="73"/>
      <c r="VQF87" s="74"/>
      <c r="VQG87" s="74"/>
      <c r="VQH87" s="62"/>
      <c r="VQI87" s="75"/>
      <c r="VQJ87" s="76"/>
      <c r="VQK87" s="216"/>
      <c r="VQL87" s="75"/>
      <c r="VQM87" s="75"/>
      <c r="VQN87" s="204"/>
      <c r="VQO87" s="205"/>
      <c r="VQP87" s="72"/>
      <c r="VQQ87" s="70"/>
      <c r="VQR87" s="73"/>
      <c r="VQS87" s="74"/>
      <c r="VQT87" s="74"/>
      <c r="VQU87" s="62"/>
      <c r="VQV87" s="75"/>
      <c r="VQW87" s="76"/>
      <c r="VQX87" s="216"/>
      <c r="VQY87" s="75"/>
      <c r="VQZ87" s="75"/>
      <c r="VRA87" s="204"/>
      <c r="VRB87" s="205"/>
      <c r="VRC87" s="72"/>
      <c r="VRD87" s="70"/>
      <c r="VRE87" s="73"/>
      <c r="VRF87" s="74"/>
      <c r="VRG87" s="74"/>
      <c r="VRH87" s="62"/>
      <c r="VRI87" s="75"/>
      <c r="VRJ87" s="76"/>
      <c r="VRK87" s="216"/>
      <c r="VRL87" s="75"/>
      <c r="VRM87" s="75"/>
      <c r="VRN87" s="204"/>
      <c r="VRO87" s="205"/>
      <c r="VRP87" s="72"/>
      <c r="VRQ87" s="70"/>
      <c r="VRR87" s="73"/>
      <c r="VRS87" s="74"/>
      <c r="VRT87" s="74"/>
      <c r="VRU87" s="62"/>
      <c r="VRV87" s="75"/>
      <c r="VRW87" s="76"/>
      <c r="VRX87" s="216"/>
      <c r="VRY87" s="75"/>
      <c r="VRZ87" s="75"/>
      <c r="VSA87" s="204"/>
      <c r="VSB87" s="205"/>
      <c r="VSC87" s="72"/>
      <c r="VSD87" s="70"/>
      <c r="VSE87" s="73"/>
      <c r="VSF87" s="74"/>
      <c r="VSG87" s="74"/>
      <c r="VSH87" s="62"/>
      <c r="VSI87" s="75"/>
      <c r="VSJ87" s="76"/>
      <c r="VSK87" s="216"/>
      <c r="VSL87" s="75"/>
      <c r="VSM87" s="75"/>
      <c r="VSN87" s="204"/>
      <c r="VSO87" s="205"/>
      <c r="VSP87" s="72"/>
      <c r="VSQ87" s="70"/>
      <c r="VSR87" s="73"/>
      <c r="VSS87" s="74"/>
      <c r="VST87" s="74"/>
      <c r="VSU87" s="62"/>
      <c r="VSV87" s="75"/>
      <c r="VSW87" s="76"/>
      <c r="VSX87" s="216"/>
      <c r="VSY87" s="75"/>
      <c r="VSZ87" s="75"/>
      <c r="VTA87" s="204"/>
      <c r="VTB87" s="205"/>
      <c r="VTC87" s="72"/>
      <c r="VTD87" s="70"/>
      <c r="VTE87" s="73"/>
      <c r="VTF87" s="74"/>
      <c r="VTG87" s="74"/>
      <c r="VTH87" s="62"/>
      <c r="VTI87" s="75"/>
      <c r="VTJ87" s="76"/>
      <c r="VTK87" s="216"/>
      <c r="VTL87" s="75"/>
      <c r="VTM87" s="75"/>
      <c r="VTN87" s="204"/>
      <c r="VTO87" s="205"/>
      <c r="VTP87" s="72"/>
      <c r="VTQ87" s="70"/>
      <c r="VTR87" s="73"/>
      <c r="VTS87" s="74"/>
      <c r="VTT87" s="74"/>
      <c r="VTU87" s="62"/>
      <c r="VTV87" s="75"/>
      <c r="VTW87" s="76"/>
      <c r="VTX87" s="216"/>
      <c r="VTY87" s="75"/>
      <c r="VTZ87" s="75"/>
      <c r="VUA87" s="204"/>
      <c r="VUB87" s="205"/>
      <c r="VUC87" s="72"/>
      <c r="VUD87" s="70"/>
      <c r="VUE87" s="73"/>
      <c r="VUF87" s="74"/>
      <c r="VUG87" s="74"/>
      <c r="VUH87" s="62"/>
      <c r="VUI87" s="75"/>
      <c r="VUJ87" s="76"/>
      <c r="VUK87" s="216"/>
      <c r="VUL87" s="75"/>
      <c r="VUM87" s="75"/>
      <c r="VUN87" s="204"/>
      <c r="VUO87" s="205"/>
      <c r="VUP87" s="72"/>
      <c r="VUQ87" s="70"/>
      <c r="VUR87" s="73"/>
      <c r="VUS87" s="74"/>
      <c r="VUT87" s="74"/>
      <c r="VUU87" s="62"/>
      <c r="VUV87" s="75"/>
      <c r="VUW87" s="76"/>
      <c r="VUX87" s="216"/>
      <c r="VUY87" s="75"/>
      <c r="VUZ87" s="75"/>
      <c r="VVA87" s="204"/>
      <c r="VVB87" s="205"/>
      <c r="VVC87" s="72"/>
      <c r="VVD87" s="70"/>
      <c r="VVE87" s="73"/>
      <c r="VVF87" s="74"/>
      <c r="VVG87" s="74"/>
      <c r="VVH87" s="62"/>
      <c r="VVI87" s="75"/>
      <c r="VVJ87" s="76"/>
      <c r="VVK87" s="216"/>
      <c r="VVL87" s="75"/>
      <c r="VVM87" s="75"/>
      <c r="VVN87" s="204"/>
      <c r="VVO87" s="205"/>
      <c r="VVP87" s="72"/>
      <c r="VVQ87" s="70"/>
      <c r="VVR87" s="73"/>
      <c r="VVS87" s="74"/>
      <c r="VVT87" s="74"/>
      <c r="VVU87" s="62"/>
      <c r="VVV87" s="75"/>
      <c r="VVW87" s="76"/>
      <c r="VVX87" s="216"/>
      <c r="VVY87" s="75"/>
      <c r="VVZ87" s="75"/>
      <c r="VWA87" s="204"/>
      <c r="VWB87" s="205"/>
      <c r="VWC87" s="72"/>
      <c r="VWD87" s="70"/>
      <c r="VWE87" s="73"/>
      <c r="VWF87" s="74"/>
      <c r="VWG87" s="74"/>
      <c r="VWH87" s="62"/>
      <c r="VWI87" s="75"/>
      <c r="VWJ87" s="76"/>
      <c r="VWK87" s="216"/>
      <c r="VWL87" s="75"/>
      <c r="VWM87" s="75"/>
      <c r="VWN87" s="204"/>
      <c r="VWO87" s="205"/>
      <c r="VWP87" s="72"/>
      <c r="VWQ87" s="70"/>
      <c r="VWR87" s="73"/>
      <c r="VWS87" s="74"/>
      <c r="VWT87" s="74"/>
      <c r="VWU87" s="62"/>
      <c r="VWV87" s="75"/>
      <c r="VWW87" s="76"/>
      <c r="VWX87" s="216"/>
      <c r="VWY87" s="75"/>
      <c r="VWZ87" s="75"/>
      <c r="VXA87" s="204"/>
      <c r="VXB87" s="205"/>
      <c r="VXC87" s="72"/>
      <c r="VXD87" s="70"/>
      <c r="VXE87" s="73"/>
      <c r="VXF87" s="74"/>
      <c r="VXG87" s="74"/>
      <c r="VXH87" s="62"/>
      <c r="VXI87" s="75"/>
      <c r="VXJ87" s="76"/>
      <c r="VXK87" s="216"/>
      <c r="VXL87" s="75"/>
      <c r="VXM87" s="75"/>
      <c r="VXN87" s="204"/>
      <c r="VXO87" s="205"/>
      <c r="VXP87" s="72"/>
      <c r="VXQ87" s="70"/>
      <c r="VXR87" s="73"/>
      <c r="VXS87" s="74"/>
      <c r="VXT87" s="74"/>
      <c r="VXU87" s="62"/>
      <c r="VXV87" s="75"/>
      <c r="VXW87" s="76"/>
      <c r="VXX87" s="216"/>
      <c r="VXY87" s="75"/>
      <c r="VXZ87" s="75"/>
      <c r="VYA87" s="204"/>
      <c r="VYB87" s="205"/>
      <c r="VYC87" s="72"/>
      <c r="VYD87" s="70"/>
      <c r="VYE87" s="73"/>
      <c r="VYF87" s="74"/>
      <c r="VYG87" s="74"/>
      <c r="VYH87" s="62"/>
      <c r="VYI87" s="75"/>
      <c r="VYJ87" s="76"/>
      <c r="VYK87" s="216"/>
      <c r="VYL87" s="75"/>
      <c r="VYM87" s="75"/>
      <c r="VYN87" s="204"/>
      <c r="VYO87" s="205"/>
      <c r="VYP87" s="72"/>
      <c r="VYQ87" s="70"/>
      <c r="VYR87" s="73"/>
      <c r="VYS87" s="74"/>
      <c r="VYT87" s="74"/>
      <c r="VYU87" s="62"/>
      <c r="VYV87" s="75"/>
      <c r="VYW87" s="76"/>
      <c r="VYX87" s="216"/>
      <c r="VYY87" s="75"/>
      <c r="VYZ87" s="75"/>
      <c r="VZA87" s="204"/>
      <c r="VZB87" s="205"/>
      <c r="VZC87" s="72"/>
      <c r="VZD87" s="70"/>
      <c r="VZE87" s="73"/>
      <c r="VZF87" s="74"/>
      <c r="VZG87" s="74"/>
      <c r="VZH87" s="62"/>
      <c r="VZI87" s="75"/>
      <c r="VZJ87" s="76"/>
      <c r="VZK87" s="216"/>
      <c r="VZL87" s="75"/>
      <c r="VZM87" s="75"/>
      <c r="VZN87" s="204"/>
      <c r="VZO87" s="205"/>
      <c r="VZP87" s="72"/>
      <c r="VZQ87" s="70"/>
      <c r="VZR87" s="73"/>
      <c r="VZS87" s="74"/>
      <c r="VZT87" s="74"/>
      <c r="VZU87" s="62"/>
      <c r="VZV87" s="75"/>
      <c r="VZW87" s="76"/>
      <c r="VZX87" s="216"/>
      <c r="VZY87" s="75"/>
      <c r="VZZ87" s="75"/>
      <c r="WAA87" s="204"/>
      <c r="WAB87" s="205"/>
      <c r="WAC87" s="72"/>
      <c r="WAD87" s="70"/>
      <c r="WAE87" s="73"/>
      <c r="WAF87" s="74"/>
      <c r="WAG87" s="74"/>
      <c r="WAH87" s="62"/>
      <c r="WAI87" s="75"/>
      <c r="WAJ87" s="76"/>
      <c r="WAK87" s="216"/>
      <c r="WAL87" s="75"/>
      <c r="WAM87" s="75"/>
      <c r="WAN87" s="204"/>
      <c r="WAO87" s="205"/>
      <c r="WAP87" s="72"/>
      <c r="WAQ87" s="70"/>
      <c r="WAR87" s="73"/>
      <c r="WAS87" s="74"/>
      <c r="WAT87" s="74"/>
      <c r="WAU87" s="62"/>
      <c r="WAV87" s="75"/>
      <c r="WAW87" s="76"/>
      <c r="WAX87" s="216"/>
      <c r="WAY87" s="75"/>
      <c r="WAZ87" s="75"/>
      <c r="WBA87" s="204"/>
      <c r="WBB87" s="205"/>
      <c r="WBC87" s="72"/>
      <c r="WBD87" s="70"/>
      <c r="WBE87" s="73"/>
      <c r="WBF87" s="74"/>
      <c r="WBG87" s="74"/>
      <c r="WBH87" s="62"/>
      <c r="WBI87" s="75"/>
      <c r="WBJ87" s="76"/>
      <c r="WBK87" s="216"/>
      <c r="WBL87" s="75"/>
      <c r="WBM87" s="75"/>
      <c r="WBN87" s="204"/>
      <c r="WBO87" s="205"/>
      <c r="WBP87" s="72"/>
      <c r="WBQ87" s="70"/>
      <c r="WBR87" s="73"/>
      <c r="WBS87" s="74"/>
      <c r="WBT87" s="74"/>
      <c r="WBU87" s="62"/>
      <c r="WBV87" s="75"/>
      <c r="WBW87" s="76"/>
      <c r="WBX87" s="216"/>
      <c r="WBY87" s="75"/>
      <c r="WBZ87" s="75"/>
      <c r="WCA87" s="204"/>
      <c r="WCB87" s="205"/>
      <c r="WCC87" s="72"/>
      <c r="WCD87" s="70"/>
      <c r="WCE87" s="73"/>
      <c r="WCF87" s="74"/>
      <c r="WCG87" s="74"/>
      <c r="WCH87" s="62"/>
      <c r="WCI87" s="75"/>
      <c r="WCJ87" s="76"/>
      <c r="WCK87" s="216"/>
      <c r="WCL87" s="75"/>
      <c r="WCM87" s="75"/>
      <c r="WCN87" s="204"/>
      <c r="WCO87" s="205"/>
      <c r="WCP87" s="72"/>
      <c r="WCQ87" s="70"/>
      <c r="WCR87" s="73"/>
      <c r="WCS87" s="74"/>
      <c r="WCT87" s="74"/>
      <c r="WCU87" s="62"/>
      <c r="WCV87" s="75"/>
      <c r="WCW87" s="76"/>
      <c r="WCX87" s="216"/>
      <c r="WCY87" s="75"/>
      <c r="WCZ87" s="75"/>
      <c r="WDA87" s="204"/>
      <c r="WDB87" s="205"/>
      <c r="WDC87" s="72"/>
      <c r="WDD87" s="70"/>
      <c r="WDE87" s="73"/>
      <c r="WDF87" s="74"/>
      <c r="WDG87" s="74"/>
      <c r="WDH87" s="62"/>
      <c r="WDI87" s="75"/>
      <c r="WDJ87" s="76"/>
      <c r="WDK87" s="216"/>
      <c r="WDL87" s="75"/>
      <c r="WDM87" s="75"/>
      <c r="WDN87" s="204"/>
      <c r="WDO87" s="205"/>
      <c r="WDP87" s="72"/>
      <c r="WDQ87" s="70"/>
      <c r="WDR87" s="73"/>
      <c r="WDS87" s="74"/>
      <c r="WDT87" s="74"/>
      <c r="WDU87" s="62"/>
      <c r="WDV87" s="75"/>
      <c r="WDW87" s="76"/>
      <c r="WDX87" s="216"/>
      <c r="WDY87" s="75"/>
      <c r="WDZ87" s="75"/>
      <c r="WEA87" s="204"/>
      <c r="WEB87" s="205"/>
      <c r="WEC87" s="72"/>
      <c r="WED87" s="70"/>
      <c r="WEE87" s="73"/>
      <c r="WEF87" s="74"/>
      <c r="WEG87" s="74"/>
      <c r="WEH87" s="62"/>
      <c r="WEI87" s="75"/>
      <c r="WEJ87" s="76"/>
      <c r="WEK87" s="216"/>
      <c r="WEL87" s="75"/>
      <c r="WEM87" s="75"/>
      <c r="WEN87" s="204"/>
      <c r="WEO87" s="205"/>
      <c r="WEP87" s="72"/>
      <c r="WEQ87" s="70"/>
      <c r="WER87" s="73"/>
      <c r="WES87" s="74"/>
      <c r="WET87" s="74"/>
      <c r="WEU87" s="62"/>
      <c r="WEV87" s="75"/>
      <c r="WEW87" s="76"/>
      <c r="WEX87" s="216"/>
      <c r="WEY87" s="75"/>
      <c r="WEZ87" s="75"/>
      <c r="WFA87" s="204"/>
      <c r="WFB87" s="205"/>
      <c r="WFC87" s="72"/>
      <c r="WFD87" s="70"/>
      <c r="WFE87" s="73"/>
      <c r="WFF87" s="74"/>
      <c r="WFG87" s="74"/>
      <c r="WFH87" s="62"/>
      <c r="WFI87" s="75"/>
      <c r="WFJ87" s="76"/>
      <c r="WFK87" s="216"/>
      <c r="WFL87" s="75"/>
      <c r="WFM87" s="75"/>
      <c r="WFN87" s="204"/>
      <c r="WFO87" s="205"/>
      <c r="WFP87" s="72"/>
      <c r="WFQ87" s="70"/>
      <c r="WFR87" s="73"/>
      <c r="WFS87" s="74"/>
      <c r="WFT87" s="74"/>
      <c r="WFU87" s="62"/>
      <c r="WFV87" s="75"/>
      <c r="WFW87" s="76"/>
      <c r="WFX87" s="216"/>
      <c r="WFY87" s="75"/>
      <c r="WFZ87" s="75"/>
      <c r="WGA87" s="204"/>
      <c r="WGB87" s="205"/>
      <c r="WGC87" s="72"/>
      <c r="WGD87" s="70"/>
      <c r="WGE87" s="73"/>
      <c r="WGF87" s="74"/>
      <c r="WGG87" s="74"/>
      <c r="WGH87" s="62"/>
      <c r="WGI87" s="75"/>
      <c r="WGJ87" s="76"/>
      <c r="WGK87" s="216"/>
      <c r="WGL87" s="75"/>
      <c r="WGM87" s="75"/>
      <c r="WGN87" s="204"/>
      <c r="WGO87" s="205"/>
      <c r="WGP87" s="72"/>
      <c r="WGQ87" s="70"/>
      <c r="WGR87" s="73"/>
      <c r="WGS87" s="74"/>
      <c r="WGT87" s="74"/>
      <c r="WGU87" s="62"/>
      <c r="WGV87" s="75"/>
      <c r="WGW87" s="76"/>
      <c r="WGX87" s="216"/>
      <c r="WGY87" s="75"/>
      <c r="WGZ87" s="75"/>
      <c r="WHA87" s="204"/>
      <c r="WHB87" s="205"/>
      <c r="WHC87" s="72"/>
      <c r="WHD87" s="70"/>
      <c r="WHE87" s="73"/>
      <c r="WHF87" s="74"/>
      <c r="WHG87" s="74"/>
      <c r="WHH87" s="62"/>
      <c r="WHI87" s="75"/>
      <c r="WHJ87" s="76"/>
      <c r="WHK87" s="216"/>
      <c r="WHL87" s="75"/>
      <c r="WHM87" s="75"/>
      <c r="WHN87" s="204"/>
      <c r="WHO87" s="205"/>
      <c r="WHP87" s="72"/>
      <c r="WHQ87" s="70"/>
      <c r="WHR87" s="73"/>
      <c r="WHS87" s="74"/>
      <c r="WHT87" s="74"/>
      <c r="WHU87" s="62"/>
      <c r="WHV87" s="75"/>
      <c r="WHW87" s="76"/>
      <c r="WHX87" s="216"/>
      <c r="WHY87" s="75"/>
      <c r="WHZ87" s="75"/>
      <c r="WIA87" s="204"/>
      <c r="WIB87" s="205"/>
      <c r="WIC87" s="72"/>
      <c r="WID87" s="70"/>
      <c r="WIE87" s="73"/>
      <c r="WIF87" s="74"/>
      <c r="WIG87" s="74"/>
      <c r="WIH87" s="62"/>
      <c r="WII87" s="75"/>
      <c r="WIJ87" s="76"/>
      <c r="WIK87" s="216"/>
      <c r="WIL87" s="75"/>
      <c r="WIM87" s="75"/>
      <c r="WIN87" s="204"/>
      <c r="WIO87" s="205"/>
      <c r="WIP87" s="72"/>
      <c r="WIQ87" s="70"/>
      <c r="WIR87" s="73"/>
      <c r="WIS87" s="74"/>
      <c r="WIT87" s="74"/>
      <c r="WIU87" s="62"/>
      <c r="WIV87" s="75"/>
      <c r="WIW87" s="76"/>
      <c r="WIX87" s="216"/>
      <c r="WIY87" s="75"/>
      <c r="WIZ87" s="75"/>
      <c r="WJA87" s="204"/>
      <c r="WJB87" s="205"/>
      <c r="WJC87" s="72"/>
      <c r="WJD87" s="70"/>
      <c r="WJE87" s="73"/>
      <c r="WJF87" s="74"/>
      <c r="WJG87" s="74"/>
      <c r="WJH87" s="62"/>
      <c r="WJI87" s="75"/>
      <c r="WJJ87" s="76"/>
      <c r="WJK87" s="216"/>
      <c r="WJL87" s="75"/>
      <c r="WJM87" s="75"/>
      <c r="WJN87" s="204"/>
      <c r="WJO87" s="205"/>
      <c r="WJP87" s="72"/>
      <c r="WJQ87" s="70"/>
      <c r="WJR87" s="73"/>
      <c r="WJS87" s="74"/>
      <c r="WJT87" s="74"/>
      <c r="WJU87" s="62"/>
      <c r="WJV87" s="75"/>
      <c r="WJW87" s="76"/>
      <c r="WJX87" s="216"/>
      <c r="WJY87" s="75"/>
      <c r="WJZ87" s="75"/>
      <c r="WKA87" s="204"/>
      <c r="WKB87" s="205"/>
      <c r="WKC87" s="72"/>
      <c r="WKD87" s="70"/>
      <c r="WKE87" s="73"/>
      <c r="WKF87" s="74"/>
      <c r="WKG87" s="74"/>
      <c r="WKH87" s="62"/>
      <c r="WKI87" s="75"/>
      <c r="WKJ87" s="76"/>
      <c r="WKK87" s="216"/>
      <c r="WKL87" s="75"/>
      <c r="WKM87" s="75"/>
      <c r="WKN87" s="204"/>
      <c r="WKO87" s="205"/>
      <c r="WKP87" s="72"/>
      <c r="WKQ87" s="70"/>
      <c r="WKR87" s="73"/>
      <c r="WKS87" s="74"/>
      <c r="WKT87" s="74"/>
      <c r="WKU87" s="62"/>
      <c r="WKV87" s="75"/>
      <c r="WKW87" s="76"/>
      <c r="WKX87" s="216"/>
      <c r="WKY87" s="75"/>
      <c r="WKZ87" s="75"/>
      <c r="WLA87" s="204"/>
      <c r="WLB87" s="205"/>
      <c r="WLC87" s="72"/>
      <c r="WLD87" s="70"/>
      <c r="WLE87" s="73"/>
      <c r="WLF87" s="74"/>
      <c r="WLG87" s="74"/>
      <c r="WLH87" s="62"/>
      <c r="WLI87" s="75"/>
      <c r="WLJ87" s="76"/>
      <c r="WLK87" s="216"/>
      <c r="WLL87" s="75"/>
      <c r="WLM87" s="75"/>
      <c r="WLN87" s="204"/>
      <c r="WLO87" s="205"/>
      <c r="WLP87" s="72"/>
      <c r="WLQ87" s="70"/>
      <c r="WLR87" s="73"/>
      <c r="WLS87" s="74"/>
      <c r="WLT87" s="74"/>
      <c r="WLU87" s="62"/>
      <c r="WLV87" s="75"/>
      <c r="WLW87" s="76"/>
      <c r="WLX87" s="216"/>
      <c r="WLY87" s="75"/>
      <c r="WLZ87" s="75"/>
      <c r="WMA87" s="204"/>
      <c r="WMB87" s="205"/>
      <c r="WMC87" s="72"/>
      <c r="WMD87" s="70"/>
      <c r="WME87" s="73"/>
      <c r="WMF87" s="74"/>
      <c r="WMG87" s="74"/>
      <c r="WMH87" s="62"/>
      <c r="WMI87" s="75"/>
      <c r="WMJ87" s="76"/>
      <c r="WMK87" s="216"/>
      <c r="WML87" s="75"/>
      <c r="WMM87" s="75"/>
      <c r="WMN87" s="204"/>
      <c r="WMO87" s="205"/>
      <c r="WMP87" s="72"/>
      <c r="WMQ87" s="70"/>
      <c r="WMR87" s="73"/>
      <c r="WMS87" s="74"/>
      <c r="WMT87" s="74"/>
      <c r="WMU87" s="62"/>
      <c r="WMV87" s="75"/>
      <c r="WMW87" s="76"/>
      <c r="WMX87" s="216"/>
      <c r="WMY87" s="75"/>
      <c r="WMZ87" s="75"/>
      <c r="WNA87" s="204"/>
      <c r="WNB87" s="205"/>
      <c r="WNC87" s="72"/>
      <c r="WND87" s="70"/>
      <c r="WNE87" s="73"/>
      <c r="WNF87" s="74"/>
      <c r="WNG87" s="74"/>
      <c r="WNH87" s="62"/>
      <c r="WNI87" s="75"/>
      <c r="WNJ87" s="76"/>
      <c r="WNK87" s="216"/>
      <c r="WNL87" s="75"/>
      <c r="WNM87" s="75"/>
      <c r="WNN87" s="204"/>
      <c r="WNO87" s="205"/>
      <c r="WNP87" s="72"/>
      <c r="WNQ87" s="70"/>
      <c r="WNR87" s="73"/>
      <c r="WNS87" s="74"/>
      <c r="WNT87" s="74"/>
      <c r="WNU87" s="62"/>
      <c r="WNV87" s="75"/>
      <c r="WNW87" s="76"/>
      <c r="WNX87" s="216"/>
      <c r="WNY87" s="75"/>
      <c r="WNZ87" s="75"/>
      <c r="WOA87" s="204"/>
      <c r="WOB87" s="205"/>
      <c r="WOC87" s="72"/>
      <c r="WOD87" s="70"/>
      <c r="WOE87" s="73"/>
      <c r="WOF87" s="74"/>
      <c r="WOG87" s="74"/>
      <c r="WOH87" s="62"/>
      <c r="WOI87" s="75"/>
      <c r="WOJ87" s="76"/>
      <c r="WOK87" s="216"/>
      <c r="WOL87" s="75"/>
      <c r="WOM87" s="75"/>
      <c r="WON87" s="204"/>
      <c r="WOO87" s="205"/>
      <c r="WOP87" s="72"/>
      <c r="WOQ87" s="70"/>
      <c r="WOR87" s="73"/>
      <c r="WOS87" s="74"/>
      <c r="WOT87" s="74"/>
      <c r="WOU87" s="62"/>
      <c r="WOV87" s="75"/>
      <c r="WOW87" s="76"/>
      <c r="WOX87" s="216"/>
      <c r="WOY87" s="75"/>
      <c r="WOZ87" s="75"/>
      <c r="WPA87" s="204"/>
      <c r="WPB87" s="205"/>
      <c r="WPC87" s="72"/>
      <c r="WPD87" s="70"/>
      <c r="WPE87" s="73"/>
      <c r="WPF87" s="74"/>
      <c r="WPG87" s="74"/>
      <c r="WPH87" s="62"/>
      <c r="WPI87" s="75"/>
      <c r="WPJ87" s="76"/>
      <c r="WPK87" s="216"/>
      <c r="WPL87" s="75"/>
      <c r="WPM87" s="75"/>
      <c r="WPN87" s="204"/>
      <c r="WPO87" s="205"/>
      <c r="WPP87" s="72"/>
      <c r="WPQ87" s="70"/>
      <c r="WPR87" s="73"/>
      <c r="WPS87" s="74"/>
      <c r="WPT87" s="74"/>
      <c r="WPU87" s="62"/>
      <c r="WPV87" s="75"/>
      <c r="WPW87" s="76"/>
      <c r="WPX87" s="216"/>
      <c r="WPY87" s="75"/>
      <c r="WPZ87" s="75"/>
      <c r="WQA87" s="204"/>
      <c r="WQB87" s="205"/>
      <c r="WQC87" s="72"/>
      <c r="WQD87" s="70"/>
      <c r="WQE87" s="73"/>
      <c r="WQF87" s="74"/>
      <c r="WQG87" s="74"/>
      <c r="WQH87" s="62"/>
      <c r="WQI87" s="75"/>
      <c r="WQJ87" s="76"/>
      <c r="WQK87" s="216"/>
      <c r="WQL87" s="75"/>
      <c r="WQM87" s="75"/>
      <c r="WQN87" s="204"/>
      <c r="WQO87" s="205"/>
      <c r="WQP87" s="72"/>
      <c r="WQQ87" s="70"/>
      <c r="WQR87" s="73"/>
      <c r="WQS87" s="74"/>
      <c r="WQT87" s="74"/>
      <c r="WQU87" s="62"/>
      <c r="WQV87" s="75"/>
      <c r="WQW87" s="76"/>
      <c r="WQX87" s="216"/>
      <c r="WQY87" s="75"/>
      <c r="WQZ87" s="75"/>
      <c r="WRA87" s="204"/>
      <c r="WRB87" s="205"/>
      <c r="WRC87" s="72"/>
      <c r="WRD87" s="70"/>
      <c r="WRE87" s="73"/>
      <c r="WRF87" s="74"/>
      <c r="WRG87" s="74"/>
      <c r="WRH87" s="62"/>
      <c r="WRI87" s="75"/>
      <c r="WRJ87" s="76"/>
      <c r="WRK87" s="216"/>
      <c r="WRL87" s="75"/>
      <c r="WRM87" s="75"/>
      <c r="WRN87" s="204"/>
      <c r="WRO87" s="205"/>
      <c r="WRP87" s="72"/>
      <c r="WRQ87" s="70"/>
      <c r="WRR87" s="73"/>
      <c r="WRS87" s="74"/>
      <c r="WRT87" s="74"/>
      <c r="WRU87" s="62"/>
      <c r="WRV87" s="75"/>
      <c r="WRW87" s="76"/>
      <c r="WRX87" s="216"/>
      <c r="WRY87" s="75"/>
      <c r="WRZ87" s="75"/>
      <c r="WSA87" s="204"/>
      <c r="WSB87" s="205"/>
      <c r="WSC87" s="72"/>
      <c r="WSD87" s="70"/>
      <c r="WSE87" s="73"/>
      <c r="WSF87" s="74"/>
      <c r="WSG87" s="74"/>
      <c r="WSH87" s="62"/>
      <c r="WSI87" s="75"/>
      <c r="WSJ87" s="76"/>
      <c r="WSK87" s="216"/>
      <c r="WSL87" s="75"/>
      <c r="WSM87" s="75"/>
      <c r="WSN87" s="204"/>
      <c r="WSO87" s="205"/>
      <c r="WSP87" s="72"/>
      <c r="WSQ87" s="70"/>
      <c r="WSR87" s="73"/>
      <c r="WSS87" s="74"/>
      <c r="WST87" s="74"/>
      <c r="WSU87" s="62"/>
      <c r="WSV87" s="75"/>
      <c r="WSW87" s="76"/>
      <c r="WSX87" s="216"/>
      <c r="WSY87" s="75"/>
      <c r="WSZ87" s="75"/>
      <c r="WTA87" s="204"/>
      <c r="WTB87" s="205"/>
      <c r="WTC87" s="72"/>
      <c r="WTD87" s="70"/>
      <c r="WTE87" s="73"/>
      <c r="WTF87" s="74"/>
      <c r="WTG87" s="74"/>
      <c r="WTH87" s="62"/>
      <c r="WTI87" s="75"/>
      <c r="WTJ87" s="76"/>
      <c r="WTK87" s="216"/>
      <c r="WTL87" s="75"/>
      <c r="WTM87" s="75"/>
      <c r="WTN87" s="204"/>
      <c r="WTO87" s="205"/>
      <c r="WTP87" s="72"/>
      <c r="WTQ87" s="70"/>
      <c r="WTR87" s="73"/>
      <c r="WTS87" s="74"/>
      <c r="WTT87" s="74"/>
      <c r="WTU87" s="62"/>
      <c r="WTV87" s="75"/>
      <c r="WTW87" s="76"/>
      <c r="WTX87" s="216"/>
      <c r="WTY87" s="75"/>
      <c r="WTZ87" s="75"/>
      <c r="WUA87" s="204"/>
      <c r="WUB87" s="205"/>
      <c r="WUC87" s="72"/>
      <c r="WUD87" s="70"/>
      <c r="WUE87" s="73"/>
      <c r="WUF87" s="74"/>
      <c r="WUG87" s="74"/>
      <c r="WUH87" s="62"/>
      <c r="WUI87" s="75"/>
      <c r="WUJ87" s="76"/>
      <c r="WUK87" s="216"/>
      <c r="WUL87" s="75"/>
      <c r="WUM87" s="75"/>
      <c r="WUN87" s="204"/>
      <c r="WUO87" s="205"/>
      <c r="WUP87" s="72"/>
      <c r="WUQ87" s="70"/>
      <c r="WUR87" s="73"/>
      <c r="WUS87" s="74"/>
      <c r="WUT87" s="74"/>
      <c r="WUU87" s="62"/>
      <c r="WUV87" s="75"/>
      <c r="WUW87" s="76"/>
      <c r="WUX87" s="216"/>
      <c r="WUY87" s="75"/>
      <c r="WUZ87" s="75"/>
      <c r="WVA87" s="204"/>
      <c r="WVB87" s="205"/>
      <c r="WVC87" s="72"/>
      <c r="WVD87" s="70"/>
      <c r="WVE87" s="73"/>
      <c r="WVF87" s="74"/>
      <c r="WVG87" s="74"/>
      <c r="WVH87" s="62"/>
      <c r="WVI87" s="75"/>
      <c r="WVJ87" s="76"/>
      <c r="WVK87" s="216"/>
      <c r="WVL87" s="75"/>
      <c r="WVM87" s="75"/>
      <c r="WVN87" s="204"/>
      <c r="WVO87" s="205"/>
      <c r="WVP87" s="72"/>
      <c r="WVQ87" s="70"/>
      <c r="WVR87" s="73"/>
      <c r="WVS87" s="74"/>
      <c r="WVT87" s="74"/>
      <c r="WVU87" s="62"/>
      <c r="WVV87" s="75"/>
      <c r="WVW87" s="76"/>
      <c r="WVX87" s="216"/>
      <c r="WVY87" s="75"/>
      <c r="WVZ87" s="75"/>
      <c r="WWA87" s="204"/>
      <c r="WWB87" s="205"/>
      <c r="WWC87" s="72"/>
      <c r="WWD87" s="70"/>
      <c r="WWE87" s="73"/>
      <c r="WWF87" s="74"/>
      <c r="WWG87" s="74"/>
      <c r="WWH87" s="62"/>
      <c r="WWI87" s="75"/>
      <c r="WWJ87" s="76"/>
      <c r="WWK87" s="216"/>
      <c r="WWL87" s="75"/>
      <c r="WWM87" s="75"/>
      <c r="WWN87" s="204"/>
      <c r="WWO87" s="205"/>
      <c r="WWP87" s="72"/>
      <c r="WWQ87" s="70"/>
      <c r="WWR87" s="73"/>
      <c r="WWS87" s="74"/>
      <c r="WWT87" s="74"/>
      <c r="WWU87" s="62"/>
      <c r="WWV87" s="75"/>
      <c r="WWW87" s="76"/>
      <c r="WWX87" s="216"/>
      <c r="WWY87" s="75"/>
      <c r="WWZ87" s="75"/>
      <c r="WXA87" s="204"/>
      <c r="WXB87" s="205"/>
      <c r="WXC87" s="72"/>
      <c r="WXD87" s="70"/>
      <c r="WXE87" s="73"/>
      <c r="WXF87" s="74"/>
      <c r="WXG87" s="74"/>
      <c r="WXH87" s="62"/>
      <c r="WXI87" s="75"/>
      <c r="WXJ87" s="76"/>
      <c r="WXK87" s="216"/>
      <c r="WXL87" s="75"/>
      <c r="WXM87" s="75"/>
      <c r="WXN87" s="204"/>
      <c r="WXO87" s="205"/>
      <c r="WXP87" s="72"/>
      <c r="WXQ87" s="70"/>
      <c r="WXR87" s="73"/>
      <c r="WXS87" s="74"/>
      <c r="WXT87" s="74"/>
      <c r="WXU87" s="62"/>
      <c r="WXV87" s="75"/>
      <c r="WXW87" s="76"/>
      <c r="WXX87" s="216"/>
      <c r="WXY87" s="75"/>
      <c r="WXZ87" s="75"/>
      <c r="WYA87" s="204"/>
      <c r="WYB87" s="205"/>
      <c r="WYC87" s="72"/>
      <c r="WYD87" s="70"/>
      <c r="WYE87" s="73"/>
      <c r="WYF87" s="74"/>
      <c r="WYG87" s="74"/>
      <c r="WYH87" s="62"/>
      <c r="WYI87" s="75"/>
      <c r="WYJ87" s="76"/>
      <c r="WYK87" s="216"/>
      <c r="WYL87" s="75"/>
      <c r="WYM87" s="75"/>
      <c r="WYN87" s="204"/>
      <c r="WYO87" s="205"/>
      <c r="WYP87" s="72"/>
      <c r="WYQ87" s="70"/>
      <c r="WYR87" s="73"/>
      <c r="WYS87" s="74"/>
      <c r="WYT87" s="74"/>
      <c r="WYU87" s="62"/>
      <c r="WYV87" s="75"/>
      <c r="WYW87" s="76"/>
      <c r="WYX87" s="216"/>
      <c r="WYY87" s="75"/>
      <c r="WYZ87" s="75"/>
      <c r="WZA87" s="204"/>
      <c r="WZB87" s="205"/>
      <c r="WZC87" s="72"/>
      <c r="WZD87" s="70"/>
      <c r="WZE87" s="73"/>
      <c r="WZF87" s="74"/>
      <c r="WZG87" s="74"/>
      <c r="WZH87" s="62"/>
      <c r="WZI87" s="75"/>
      <c r="WZJ87" s="76"/>
      <c r="WZK87" s="216"/>
      <c r="WZL87" s="75"/>
      <c r="WZM87" s="75"/>
      <c r="WZN87" s="204"/>
      <c r="WZO87" s="205"/>
      <c r="WZP87" s="72"/>
      <c r="WZQ87" s="70"/>
      <c r="WZR87" s="73"/>
      <c r="WZS87" s="74"/>
      <c r="WZT87" s="74"/>
      <c r="WZU87" s="62"/>
      <c r="WZV87" s="75"/>
      <c r="WZW87" s="76"/>
      <c r="WZX87" s="216"/>
      <c r="WZY87" s="75"/>
      <c r="WZZ87" s="75"/>
      <c r="XAA87" s="204"/>
      <c r="XAB87" s="205"/>
      <c r="XAC87" s="72"/>
      <c r="XAD87" s="70"/>
      <c r="XAE87" s="73"/>
      <c r="XAF87" s="74"/>
      <c r="XAG87" s="74"/>
      <c r="XAH87" s="62"/>
      <c r="XAI87" s="75"/>
      <c r="XAJ87" s="76"/>
      <c r="XAK87" s="216"/>
      <c r="XAL87" s="75"/>
      <c r="XAM87" s="75"/>
      <c r="XAN87" s="204"/>
      <c r="XAO87" s="205"/>
      <c r="XAP87" s="72"/>
      <c r="XAQ87" s="70"/>
      <c r="XAR87" s="73"/>
      <c r="XAS87" s="74"/>
      <c r="XAT87" s="74"/>
      <c r="XAU87" s="62"/>
      <c r="XAV87" s="75"/>
      <c r="XAW87" s="76"/>
      <c r="XAX87" s="216"/>
      <c r="XAY87" s="75"/>
      <c r="XAZ87" s="75"/>
      <c r="XBA87" s="204"/>
      <c r="XBB87" s="205"/>
      <c r="XBC87" s="72"/>
      <c r="XBD87" s="70"/>
      <c r="XBE87" s="73"/>
      <c r="XBF87" s="74"/>
      <c r="XBG87" s="74"/>
      <c r="XBH87" s="62"/>
      <c r="XBI87" s="75"/>
      <c r="XBJ87" s="76"/>
      <c r="XBK87" s="216"/>
      <c r="XBL87" s="75"/>
      <c r="XBM87" s="75"/>
      <c r="XBN87" s="204"/>
      <c r="XBO87" s="205"/>
      <c r="XBP87" s="72"/>
      <c r="XBQ87" s="70"/>
      <c r="XBR87" s="73"/>
      <c r="XBS87" s="74"/>
      <c r="XBT87" s="74"/>
      <c r="XBU87" s="62"/>
      <c r="XBV87" s="75"/>
      <c r="XBW87" s="76"/>
      <c r="XBX87" s="216"/>
      <c r="XBY87" s="75"/>
      <c r="XBZ87" s="75"/>
      <c r="XCA87" s="204"/>
      <c r="XCB87" s="205"/>
      <c r="XCC87" s="72"/>
      <c r="XCD87" s="70"/>
      <c r="XCE87" s="73"/>
      <c r="XCF87" s="74"/>
      <c r="XCG87" s="74"/>
      <c r="XCH87" s="62"/>
      <c r="XCI87" s="75"/>
      <c r="XCJ87" s="76"/>
      <c r="XCK87" s="216"/>
      <c r="XCL87" s="75"/>
      <c r="XCM87" s="75"/>
      <c r="XCN87" s="204"/>
      <c r="XCO87" s="205"/>
      <c r="XCP87" s="72"/>
      <c r="XCQ87" s="70"/>
      <c r="XCR87" s="73"/>
      <c r="XCS87" s="74"/>
      <c r="XCT87" s="74"/>
      <c r="XCU87" s="62"/>
      <c r="XCV87" s="75"/>
      <c r="XCW87" s="76"/>
      <c r="XCX87" s="216"/>
      <c r="XCY87" s="75"/>
      <c r="XCZ87" s="75"/>
      <c r="XDA87" s="204"/>
      <c r="XDB87" s="205"/>
      <c r="XDC87" s="72"/>
      <c r="XDD87" s="70"/>
      <c r="XDE87" s="73"/>
      <c r="XDF87" s="74"/>
      <c r="XDG87" s="74"/>
      <c r="XDH87" s="62"/>
      <c r="XDI87" s="75"/>
      <c r="XDJ87" s="76"/>
      <c r="XDK87" s="216"/>
      <c r="XDL87" s="75"/>
      <c r="XDM87" s="75"/>
      <c r="XDN87" s="204"/>
      <c r="XDO87" s="205"/>
      <c r="XDP87" s="72"/>
      <c r="XDQ87" s="70"/>
      <c r="XDR87" s="73"/>
      <c r="XDS87" s="74"/>
      <c r="XDT87" s="74"/>
      <c r="XDU87" s="62"/>
      <c r="XDV87" s="75"/>
      <c r="XDW87" s="76"/>
      <c r="XDX87" s="216"/>
      <c r="XDY87" s="75"/>
      <c r="XDZ87" s="75"/>
      <c r="XEA87" s="204"/>
      <c r="XEB87" s="205"/>
      <c r="XEC87" s="72"/>
      <c r="XED87" s="70"/>
      <c r="XEE87" s="73"/>
      <c r="XEF87" s="74"/>
      <c r="XEG87" s="74"/>
      <c r="XEH87" s="62"/>
      <c r="XEI87" s="75"/>
      <c r="XEJ87" s="76"/>
      <c r="XEK87" s="216"/>
      <c r="XEL87" s="75"/>
      <c r="XEM87" s="75"/>
      <c r="XEN87" s="204"/>
      <c r="XEO87" s="205"/>
      <c r="XEP87" s="72"/>
      <c r="XEQ87" s="70"/>
      <c r="XER87" s="73"/>
      <c r="XES87" s="74"/>
      <c r="XET87" s="74"/>
      <c r="XEU87" s="62"/>
      <c r="XEV87" s="75"/>
      <c r="XEW87" s="76"/>
      <c r="XEX87" s="216"/>
      <c r="XEY87" s="75"/>
      <c r="XEZ87" s="75"/>
      <c r="XFA87" s="204"/>
      <c r="XFB87" s="205"/>
      <c r="XFC87" s="72"/>
      <c r="XFD87" s="70"/>
    </row>
    <row r="88" spans="1:16384" s="80" customFormat="1" x14ac:dyDescent="0.35">
      <c r="A88" s="207">
        <f t="shared" si="18"/>
        <v>259.8116976</v>
      </c>
      <c r="B88" s="43">
        <v>6098055</v>
      </c>
      <c r="C88" s="208" t="s">
        <v>109</v>
      </c>
      <c r="D88" s="99">
        <v>1417.2950133461479</v>
      </c>
      <c r="E88" s="209"/>
      <c r="F88" s="161">
        <f t="shared" si="24"/>
        <v>46055.281945293907</v>
      </c>
      <c r="G88" s="161">
        <f t="shared" si="25"/>
        <v>46060.737030751712</v>
      </c>
      <c r="H88" s="168">
        <f>$I$68*O88</f>
        <v>18.072599999999998</v>
      </c>
      <c r="I88" s="171">
        <f t="shared" si="19"/>
        <v>78.422308541446611</v>
      </c>
      <c r="J88" s="170">
        <f>$I$69</f>
        <v>0.59899999999999998</v>
      </c>
      <c r="K88" s="99"/>
      <c r="L88" s="171">
        <f t="shared" si="20"/>
        <v>52.499742445943397</v>
      </c>
      <c r="M88" s="171">
        <f t="shared" si="21"/>
        <v>5.4550854578079173</v>
      </c>
      <c r="N88" s="53">
        <f t="shared" si="22"/>
        <v>259.8116976</v>
      </c>
      <c r="O88" s="54">
        <f t="shared" si="28"/>
        <v>1</v>
      </c>
      <c r="P88" s="72"/>
      <c r="Q88" s="69">
        <v>948.99999999999977</v>
      </c>
      <c r="R88" s="69">
        <f t="shared" si="26"/>
        <v>-468.29501334614815</v>
      </c>
      <c r="S88" s="18">
        <f t="shared" si="27"/>
        <v>0.66958536582970685</v>
      </c>
      <c r="T88" s="69"/>
      <c r="U88" s="62"/>
      <c r="V88" s="75"/>
      <c r="W88" s="76"/>
      <c r="X88" s="216"/>
      <c r="Y88" s="75"/>
      <c r="Z88" s="75"/>
      <c r="AA88" s="204"/>
      <c r="AB88" s="205"/>
      <c r="AC88" s="72"/>
      <c r="AD88" s="70"/>
      <c r="AE88" s="73"/>
      <c r="AF88" s="74"/>
      <c r="AG88" s="74"/>
      <c r="AH88" s="62"/>
      <c r="AI88" s="75"/>
      <c r="AJ88" s="76"/>
      <c r="AK88" s="216"/>
      <c r="AL88" s="75"/>
      <c r="AM88" s="75"/>
      <c r="AN88" s="204"/>
      <c r="AO88" s="205"/>
      <c r="AP88" s="72"/>
      <c r="AQ88" s="70"/>
      <c r="AR88" s="73"/>
      <c r="AS88" s="74"/>
      <c r="AT88" s="74"/>
      <c r="AU88" s="62"/>
      <c r="AV88" s="75"/>
      <c r="AW88" s="76"/>
      <c r="AX88" s="216"/>
      <c r="AY88" s="75"/>
      <c r="AZ88" s="75"/>
      <c r="BA88" s="204"/>
      <c r="BB88" s="205"/>
      <c r="BC88" s="72"/>
      <c r="BD88" s="70"/>
      <c r="BE88" s="73"/>
      <c r="BF88" s="74"/>
      <c r="BG88" s="74"/>
      <c r="BH88" s="62"/>
      <c r="BI88" s="75"/>
      <c r="BJ88" s="76"/>
      <c r="BK88" s="216"/>
      <c r="BL88" s="75"/>
      <c r="BM88" s="75"/>
      <c r="BN88" s="204"/>
      <c r="BO88" s="205"/>
      <c r="BP88" s="72"/>
      <c r="BQ88" s="70"/>
      <c r="BR88" s="73"/>
      <c r="BS88" s="74"/>
      <c r="BT88" s="74"/>
      <c r="BU88" s="62"/>
      <c r="BV88" s="75"/>
      <c r="BW88" s="76"/>
      <c r="BX88" s="216"/>
      <c r="BY88" s="75"/>
      <c r="BZ88" s="75"/>
      <c r="CA88" s="204"/>
      <c r="CB88" s="205"/>
      <c r="CC88" s="72"/>
      <c r="CD88" s="70"/>
      <c r="CE88" s="73"/>
      <c r="CF88" s="74"/>
      <c r="CG88" s="74"/>
      <c r="CH88" s="62"/>
      <c r="CI88" s="75"/>
      <c r="CJ88" s="76"/>
      <c r="CK88" s="216"/>
      <c r="CL88" s="75"/>
      <c r="CM88" s="75"/>
      <c r="CN88" s="204"/>
      <c r="CO88" s="205"/>
      <c r="CP88" s="72"/>
      <c r="CQ88" s="70"/>
      <c r="CR88" s="73"/>
      <c r="CS88" s="74"/>
      <c r="CT88" s="74"/>
      <c r="CU88" s="62"/>
      <c r="CV88" s="75"/>
      <c r="CW88" s="76"/>
      <c r="CX88" s="216"/>
      <c r="CY88" s="75"/>
      <c r="CZ88" s="75"/>
      <c r="DA88" s="204"/>
      <c r="DB88" s="205"/>
      <c r="DC88" s="72"/>
      <c r="DD88" s="70"/>
      <c r="DE88" s="73"/>
      <c r="DF88" s="74"/>
      <c r="DG88" s="74"/>
      <c r="DH88" s="62"/>
      <c r="DI88" s="75"/>
      <c r="DJ88" s="76"/>
      <c r="DK88" s="216"/>
      <c r="DL88" s="75"/>
      <c r="DM88" s="75"/>
      <c r="DN88" s="204"/>
      <c r="DO88" s="205"/>
      <c r="DP88" s="72"/>
      <c r="DQ88" s="70"/>
      <c r="DR88" s="73"/>
      <c r="DS88" s="74"/>
      <c r="DT88" s="74"/>
      <c r="DU88" s="62"/>
      <c r="DV88" s="75"/>
      <c r="DW88" s="76"/>
      <c r="DX88" s="216"/>
      <c r="DY88" s="75"/>
      <c r="DZ88" s="75"/>
      <c r="EA88" s="204"/>
      <c r="EB88" s="205"/>
      <c r="EC88" s="72"/>
      <c r="ED88" s="70"/>
      <c r="EE88" s="73"/>
      <c r="EF88" s="74"/>
      <c r="EG88" s="74"/>
      <c r="EH88" s="62"/>
      <c r="EI88" s="75"/>
      <c r="EJ88" s="76"/>
      <c r="EK88" s="216"/>
      <c r="EL88" s="75"/>
      <c r="EM88" s="75"/>
      <c r="EN88" s="204"/>
      <c r="EO88" s="205"/>
      <c r="EP88" s="72"/>
      <c r="EQ88" s="70"/>
      <c r="ER88" s="73"/>
      <c r="ES88" s="74"/>
      <c r="ET88" s="74"/>
      <c r="EU88" s="62"/>
      <c r="EV88" s="75"/>
      <c r="EW88" s="76"/>
      <c r="EX88" s="216"/>
      <c r="EY88" s="75"/>
      <c r="EZ88" s="75"/>
      <c r="FA88" s="204"/>
      <c r="FB88" s="205"/>
      <c r="FC88" s="72"/>
      <c r="FD88" s="70"/>
      <c r="FE88" s="73"/>
      <c r="FF88" s="74"/>
      <c r="FG88" s="74"/>
      <c r="FH88" s="62"/>
      <c r="FI88" s="75"/>
      <c r="FJ88" s="76"/>
      <c r="FK88" s="216"/>
      <c r="FL88" s="75"/>
      <c r="FM88" s="75"/>
      <c r="FN88" s="204"/>
      <c r="FO88" s="205"/>
      <c r="FP88" s="72"/>
      <c r="FQ88" s="70"/>
      <c r="FR88" s="73"/>
      <c r="FS88" s="74"/>
      <c r="FT88" s="74"/>
      <c r="FU88" s="62"/>
      <c r="FV88" s="75"/>
      <c r="FW88" s="76"/>
      <c r="FX88" s="216"/>
      <c r="FY88" s="75"/>
      <c r="FZ88" s="75"/>
      <c r="GA88" s="204"/>
      <c r="GB88" s="205"/>
      <c r="GC88" s="72"/>
      <c r="GD88" s="70"/>
      <c r="GE88" s="73"/>
      <c r="GF88" s="74"/>
      <c r="GG88" s="74"/>
      <c r="GH88" s="62"/>
      <c r="GI88" s="75"/>
      <c r="GJ88" s="76"/>
      <c r="GK88" s="216"/>
      <c r="GL88" s="75"/>
      <c r="GM88" s="75"/>
      <c r="GN88" s="204"/>
      <c r="GO88" s="205"/>
      <c r="GP88" s="72"/>
      <c r="GQ88" s="70"/>
      <c r="GR88" s="73"/>
      <c r="GS88" s="74"/>
      <c r="GT88" s="74"/>
      <c r="GU88" s="62"/>
      <c r="GV88" s="75"/>
      <c r="GW88" s="76"/>
      <c r="GX88" s="216"/>
      <c r="GY88" s="75"/>
      <c r="GZ88" s="75"/>
      <c r="HA88" s="204"/>
      <c r="HB88" s="205"/>
      <c r="HC88" s="72"/>
      <c r="HD88" s="70"/>
      <c r="HE88" s="73"/>
      <c r="HF88" s="74"/>
      <c r="HG88" s="74"/>
      <c r="HH88" s="62"/>
      <c r="HI88" s="75"/>
      <c r="HJ88" s="76"/>
      <c r="HK88" s="216"/>
      <c r="HL88" s="75"/>
      <c r="HM88" s="75"/>
      <c r="HN88" s="204"/>
      <c r="HO88" s="205"/>
      <c r="HP88" s="72"/>
      <c r="HQ88" s="70"/>
      <c r="HR88" s="73"/>
      <c r="HS88" s="74"/>
      <c r="HT88" s="74"/>
      <c r="HU88" s="62"/>
      <c r="HV88" s="75"/>
      <c r="HW88" s="76"/>
      <c r="HX88" s="216"/>
      <c r="HY88" s="75"/>
      <c r="HZ88" s="75"/>
      <c r="IA88" s="204"/>
      <c r="IB88" s="205"/>
      <c r="IC88" s="72"/>
      <c r="ID88" s="70"/>
      <c r="IE88" s="73"/>
      <c r="IF88" s="74"/>
      <c r="IG88" s="74"/>
      <c r="IH88" s="62"/>
      <c r="II88" s="75"/>
      <c r="IJ88" s="76"/>
      <c r="IK88" s="216"/>
      <c r="IL88" s="75"/>
      <c r="IM88" s="75"/>
      <c r="IN88" s="204"/>
      <c r="IO88" s="205"/>
      <c r="IP88" s="72"/>
      <c r="IQ88" s="70"/>
      <c r="IR88" s="73"/>
      <c r="IS88" s="74"/>
      <c r="IT88" s="74"/>
      <c r="IU88" s="62"/>
      <c r="IV88" s="75"/>
      <c r="IW88" s="76"/>
      <c r="IX88" s="216"/>
      <c r="IY88" s="75"/>
      <c r="IZ88" s="75"/>
      <c r="JA88" s="204"/>
      <c r="JB88" s="205"/>
      <c r="JC88" s="72"/>
      <c r="JD88" s="70"/>
      <c r="JE88" s="73"/>
      <c r="JF88" s="74"/>
      <c r="JG88" s="74"/>
      <c r="JH88" s="62"/>
      <c r="JI88" s="75"/>
      <c r="JJ88" s="76"/>
      <c r="JK88" s="216"/>
      <c r="JL88" s="75"/>
      <c r="JM88" s="75"/>
      <c r="JN88" s="204"/>
      <c r="JO88" s="205"/>
      <c r="JP88" s="72"/>
      <c r="JQ88" s="70"/>
      <c r="JR88" s="73"/>
      <c r="JS88" s="74"/>
      <c r="JT88" s="74"/>
      <c r="JU88" s="62"/>
      <c r="JV88" s="75"/>
      <c r="JW88" s="76"/>
      <c r="JX88" s="216"/>
      <c r="JY88" s="75"/>
      <c r="JZ88" s="75"/>
      <c r="KA88" s="204"/>
      <c r="KB88" s="205"/>
      <c r="KC88" s="72"/>
      <c r="KD88" s="70"/>
      <c r="KE88" s="73"/>
      <c r="KF88" s="74"/>
      <c r="KG88" s="74"/>
      <c r="KH88" s="62"/>
      <c r="KI88" s="75"/>
      <c r="KJ88" s="76"/>
      <c r="KK88" s="216"/>
      <c r="KL88" s="75"/>
      <c r="KM88" s="75"/>
      <c r="KN88" s="204"/>
      <c r="KO88" s="205"/>
      <c r="KP88" s="72"/>
      <c r="KQ88" s="70"/>
      <c r="KR88" s="73"/>
      <c r="KS88" s="74"/>
      <c r="KT88" s="74"/>
      <c r="KU88" s="62"/>
      <c r="KV88" s="75"/>
      <c r="KW88" s="76"/>
      <c r="KX88" s="216"/>
      <c r="KY88" s="75"/>
      <c r="KZ88" s="75"/>
      <c r="LA88" s="204"/>
      <c r="LB88" s="205"/>
      <c r="LC88" s="72"/>
      <c r="LD88" s="70"/>
      <c r="LE88" s="73"/>
      <c r="LF88" s="74"/>
      <c r="LG88" s="74"/>
      <c r="LH88" s="62"/>
      <c r="LI88" s="75"/>
      <c r="LJ88" s="76"/>
      <c r="LK88" s="216"/>
      <c r="LL88" s="75"/>
      <c r="LM88" s="75"/>
      <c r="LN88" s="204"/>
      <c r="LO88" s="205"/>
      <c r="LP88" s="72"/>
      <c r="LQ88" s="70"/>
      <c r="LR88" s="73"/>
      <c r="LS88" s="74"/>
      <c r="LT88" s="74"/>
      <c r="LU88" s="62"/>
      <c r="LV88" s="75"/>
      <c r="LW88" s="76"/>
      <c r="LX88" s="216"/>
      <c r="LY88" s="75"/>
      <c r="LZ88" s="75"/>
      <c r="MA88" s="204"/>
      <c r="MB88" s="205"/>
      <c r="MC88" s="72"/>
      <c r="MD88" s="70"/>
      <c r="ME88" s="73"/>
      <c r="MF88" s="74"/>
      <c r="MG88" s="74"/>
      <c r="MH88" s="62"/>
      <c r="MI88" s="75"/>
      <c r="MJ88" s="76"/>
      <c r="MK88" s="216"/>
      <c r="ML88" s="75"/>
      <c r="MM88" s="75"/>
      <c r="MN88" s="204"/>
      <c r="MO88" s="205"/>
      <c r="MP88" s="72"/>
      <c r="MQ88" s="70"/>
      <c r="MR88" s="73"/>
      <c r="MS88" s="74"/>
      <c r="MT88" s="74"/>
      <c r="MU88" s="62"/>
      <c r="MV88" s="75"/>
      <c r="MW88" s="76"/>
      <c r="MX88" s="216"/>
      <c r="MY88" s="75"/>
      <c r="MZ88" s="75"/>
      <c r="NA88" s="204"/>
      <c r="NB88" s="205"/>
      <c r="NC88" s="72"/>
      <c r="ND88" s="70"/>
      <c r="NE88" s="73"/>
      <c r="NF88" s="74"/>
      <c r="NG88" s="74"/>
      <c r="NH88" s="62"/>
      <c r="NI88" s="75"/>
      <c r="NJ88" s="76"/>
      <c r="NK88" s="216"/>
      <c r="NL88" s="75"/>
      <c r="NM88" s="75"/>
      <c r="NN88" s="204"/>
      <c r="NO88" s="205"/>
      <c r="NP88" s="72"/>
      <c r="NQ88" s="70"/>
      <c r="NR88" s="73"/>
      <c r="NS88" s="74"/>
      <c r="NT88" s="74"/>
      <c r="NU88" s="62"/>
      <c r="NV88" s="75"/>
      <c r="NW88" s="76"/>
      <c r="NX88" s="216"/>
      <c r="NY88" s="75"/>
      <c r="NZ88" s="75"/>
      <c r="OA88" s="204"/>
      <c r="OB88" s="205"/>
      <c r="OC88" s="72"/>
      <c r="OD88" s="70"/>
      <c r="OE88" s="73"/>
      <c r="OF88" s="74"/>
      <c r="OG88" s="74"/>
      <c r="OH88" s="62"/>
      <c r="OI88" s="75"/>
      <c r="OJ88" s="76"/>
      <c r="OK88" s="216"/>
      <c r="OL88" s="75"/>
      <c r="OM88" s="75"/>
      <c r="ON88" s="204"/>
      <c r="OO88" s="205"/>
      <c r="OP88" s="72"/>
      <c r="OQ88" s="70"/>
      <c r="OR88" s="73"/>
      <c r="OS88" s="74"/>
      <c r="OT88" s="74"/>
      <c r="OU88" s="62"/>
      <c r="OV88" s="75"/>
      <c r="OW88" s="76"/>
      <c r="OX88" s="216"/>
      <c r="OY88" s="75"/>
      <c r="OZ88" s="75"/>
      <c r="PA88" s="204"/>
      <c r="PB88" s="205"/>
      <c r="PC88" s="72"/>
      <c r="PD88" s="70"/>
      <c r="PE88" s="73"/>
      <c r="PF88" s="74"/>
      <c r="PG88" s="74"/>
      <c r="PH88" s="62"/>
      <c r="PI88" s="75"/>
      <c r="PJ88" s="76"/>
      <c r="PK88" s="216"/>
      <c r="PL88" s="75"/>
      <c r="PM88" s="75"/>
      <c r="PN88" s="204"/>
      <c r="PO88" s="205"/>
      <c r="PP88" s="72"/>
      <c r="PQ88" s="70"/>
      <c r="PR88" s="73"/>
      <c r="PS88" s="74"/>
      <c r="PT88" s="74"/>
      <c r="PU88" s="62"/>
      <c r="PV88" s="75"/>
      <c r="PW88" s="76"/>
      <c r="PX88" s="216"/>
      <c r="PY88" s="75"/>
      <c r="PZ88" s="75"/>
      <c r="QA88" s="204"/>
      <c r="QB88" s="205"/>
      <c r="QC88" s="72"/>
      <c r="QD88" s="70"/>
      <c r="QE88" s="73"/>
      <c r="QF88" s="74"/>
      <c r="QG88" s="74"/>
      <c r="QH88" s="62"/>
      <c r="QI88" s="75"/>
      <c r="QJ88" s="76"/>
      <c r="QK88" s="216"/>
      <c r="QL88" s="75"/>
      <c r="QM88" s="75"/>
      <c r="QN88" s="204"/>
      <c r="QO88" s="205"/>
      <c r="QP88" s="72"/>
      <c r="QQ88" s="70"/>
      <c r="QR88" s="73"/>
      <c r="QS88" s="74"/>
      <c r="QT88" s="74"/>
      <c r="QU88" s="62"/>
      <c r="QV88" s="75"/>
      <c r="QW88" s="76"/>
      <c r="QX88" s="216"/>
      <c r="QY88" s="75"/>
      <c r="QZ88" s="75"/>
      <c r="RA88" s="204"/>
      <c r="RB88" s="205"/>
      <c r="RC88" s="72"/>
      <c r="RD88" s="70"/>
      <c r="RE88" s="73"/>
      <c r="RF88" s="74"/>
      <c r="RG88" s="74"/>
      <c r="RH88" s="62"/>
      <c r="RI88" s="75"/>
      <c r="RJ88" s="76"/>
      <c r="RK88" s="216"/>
      <c r="RL88" s="75"/>
      <c r="RM88" s="75"/>
      <c r="RN88" s="204"/>
      <c r="RO88" s="205"/>
      <c r="RP88" s="72"/>
      <c r="RQ88" s="70"/>
      <c r="RR88" s="73"/>
      <c r="RS88" s="74"/>
      <c r="RT88" s="74"/>
      <c r="RU88" s="62"/>
      <c r="RV88" s="75"/>
      <c r="RW88" s="76"/>
      <c r="RX88" s="216"/>
      <c r="RY88" s="75"/>
      <c r="RZ88" s="75"/>
      <c r="SA88" s="204"/>
      <c r="SB88" s="205"/>
      <c r="SC88" s="72"/>
      <c r="SD88" s="70"/>
      <c r="SE88" s="73"/>
      <c r="SF88" s="74"/>
      <c r="SG88" s="74"/>
      <c r="SH88" s="62"/>
      <c r="SI88" s="75"/>
      <c r="SJ88" s="76"/>
      <c r="SK88" s="216"/>
      <c r="SL88" s="75"/>
      <c r="SM88" s="75"/>
      <c r="SN88" s="204"/>
      <c r="SO88" s="205"/>
      <c r="SP88" s="72"/>
      <c r="SQ88" s="70"/>
      <c r="SR88" s="73"/>
      <c r="SS88" s="74"/>
      <c r="ST88" s="74"/>
      <c r="SU88" s="62"/>
      <c r="SV88" s="75"/>
      <c r="SW88" s="76"/>
      <c r="SX88" s="216"/>
      <c r="SY88" s="75"/>
      <c r="SZ88" s="75"/>
      <c r="TA88" s="204"/>
      <c r="TB88" s="205"/>
      <c r="TC88" s="72"/>
      <c r="TD88" s="70"/>
      <c r="TE88" s="73"/>
      <c r="TF88" s="74"/>
      <c r="TG88" s="74"/>
      <c r="TH88" s="62"/>
      <c r="TI88" s="75"/>
      <c r="TJ88" s="76"/>
      <c r="TK88" s="216"/>
      <c r="TL88" s="75"/>
      <c r="TM88" s="75"/>
      <c r="TN88" s="204"/>
      <c r="TO88" s="205"/>
      <c r="TP88" s="72"/>
      <c r="TQ88" s="70"/>
      <c r="TR88" s="73"/>
      <c r="TS88" s="74"/>
      <c r="TT88" s="74"/>
      <c r="TU88" s="62"/>
      <c r="TV88" s="75"/>
      <c r="TW88" s="76"/>
      <c r="TX88" s="216"/>
      <c r="TY88" s="75"/>
      <c r="TZ88" s="75"/>
      <c r="UA88" s="204"/>
      <c r="UB88" s="205"/>
      <c r="UC88" s="72"/>
      <c r="UD88" s="70"/>
      <c r="UE88" s="73"/>
      <c r="UF88" s="74"/>
      <c r="UG88" s="74"/>
      <c r="UH88" s="62"/>
      <c r="UI88" s="75"/>
      <c r="UJ88" s="76"/>
      <c r="UK88" s="216"/>
      <c r="UL88" s="75"/>
      <c r="UM88" s="75"/>
      <c r="UN88" s="204"/>
      <c r="UO88" s="205"/>
      <c r="UP88" s="72"/>
      <c r="UQ88" s="70"/>
      <c r="UR88" s="73"/>
      <c r="US88" s="74"/>
      <c r="UT88" s="74"/>
      <c r="UU88" s="62"/>
      <c r="UV88" s="75"/>
      <c r="UW88" s="76"/>
      <c r="UX88" s="216"/>
      <c r="UY88" s="75"/>
      <c r="UZ88" s="75"/>
      <c r="VA88" s="204"/>
      <c r="VB88" s="205"/>
      <c r="VC88" s="72"/>
      <c r="VD88" s="70"/>
      <c r="VE88" s="73"/>
      <c r="VF88" s="74"/>
      <c r="VG88" s="74"/>
      <c r="VH88" s="62"/>
      <c r="VI88" s="75"/>
      <c r="VJ88" s="76"/>
      <c r="VK88" s="216"/>
      <c r="VL88" s="75"/>
      <c r="VM88" s="75"/>
      <c r="VN88" s="204"/>
      <c r="VO88" s="205"/>
      <c r="VP88" s="72"/>
      <c r="VQ88" s="70"/>
      <c r="VR88" s="73"/>
      <c r="VS88" s="74"/>
      <c r="VT88" s="74"/>
      <c r="VU88" s="62"/>
      <c r="VV88" s="75"/>
      <c r="VW88" s="76"/>
      <c r="VX88" s="216"/>
      <c r="VY88" s="75"/>
      <c r="VZ88" s="75"/>
      <c r="WA88" s="204"/>
      <c r="WB88" s="205"/>
      <c r="WC88" s="72"/>
      <c r="WD88" s="70"/>
      <c r="WE88" s="73"/>
      <c r="WF88" s="74"/>
      <c r="WG88" s="74"/>
      <c r="WH88" s="62"/>
      <c r="WI88" s="75"/>
      <c r="WJ88" s="76"/>
      <c r="WK88" s="216"/>
      <c r="WL88" s="75"/>
      <c r="WM88" s="75"/>
      <c r="WN88" s="204"/>
      <c r="WO88" s="205"/>
      <c r="WP88" s="72"/>
      <c r="WQ88" s="70"/>
      <c r="WR88" s="73"/>
      <c r="WS88" s="74"/>
      <c r="WT88" s="74"/>
      <c r="WU88" s="62"/>
      <c r="WV88" s="75"/>
      <c r="WW88" s="76"/>
      <c r="WX88" s="216"/>
      <c r="WY88" s="75"/>
      <c r="WZ88" s="75"/>
      <c r="XA88" s="204"/>
      <c r="XB88" s="205"/>
      <c r="XC88" s="72"/>
      <c r="XD88" s="70"/>
      <c r="XE88" s="73"/>
      <c r="XF88" s="74"/>
      <c r="XG88" s="74"/>
      <c r="XH88" s="62"/>
      <c r="XI88" s="75"/>
      <c r="XJ88" s="76"/>
      <c r="XK88" s="216"/>
      <c r="XL88" s="75"/>
      <c r="XM88" s="75"/>
      <c r="XN88" s="204"/>
      <c r="XO88" s="205"/>
      <c r="XP88" s="72"/>
      <c r="XQ88" s="70"/>
      <c r="XR88" s="73"/>
      <c r="XS88" s="74"/>
      <c r="XT88" s="74"/>
      <c r="XU88" s="62"/>
      <c r="XV88" s="75"/>
      <c r="XW88" s="76"/>
      <c r="XX88" s="216"/>
      <c r="XY88" s="75"/>
      <c r="XZ88" s="75"/>
      <c r="YA88" s="204"/>
      <c r="YB88" s="205"/>
      <c r="YC88" s="72"/>
      <c r="YD88" s="70"/>
      <c r="YE88" s="73"/>
      <c r="YF88" s="74"/>
      <c r="YG88" s="74"/>
      <c r="YH88" s="62"/>
      <c r="YI88" s="75"/>
      <c r="YJ88" s="76"/>
      <c r="YK88" s="216"/>
      <c r="YL88" s="75"/>
      <c r="YM88" s="75"/>
      <c r="YN88" s="204"/>
      <c r="YO88" s="205"/>
      <c r="YP88" s="72"/>
      <c r="YQ88" s="70"/>
      <c r="YR88" s="73"/>
      <c r="YS88" s="74"/>
      <c r="YT88" s="74"/>
      <c r="YU88" s="62"/>
      <c r="YV88" s="75"/>
      <c r="YW88" s="76"/>
      <c r="YX88" s="216"/>
      <c r="YY88" s="75"/>
      <c r="YZ88" s="75"/>
      <c r="ZA88" s="204"/>
      <c r="ZB88" s="205"/>
      <c r="ZC88" s="72"/>
      <c r="ZD88" s="70"/>
      <c r="ZE88" s="73"/>
      <c r="ZF88" s="74"/>
      <c r="ZG88" s="74"/>
      <c r="ZH88" s="62"/>
      <c r="ZI88" s="75"/>
      <c r="ZJ88" s="76"/>
      <c r="ZK88" s="216"/>
      <c r="ZL88" s="75"/>
      <c r="ZM88" s="75"/>
      <c r="ZN88" s="204"/>
      <c r="ZO88" s="205"/>
      <c r="ZP88" s="72"/>
      <c r="ZQ88" s="70"/>
      <c r="ZR88" s="73"/>
      <c r="ZS88" s="74"/>
      <c r="ZT88" s="74"/>
      <c r="ZU88" s="62"/>
      <c r="ZV88" s="75"/>
      <c r="ZW88" s="76"/>
      <c r="ZX88" s="216"/>
      <c r="ZY88" s="75"/>
      <c r="ZZ88" s="75"/>
      <c r="AAA88" s="204"/>
      <c r="AAB88" s="205"/>
      <c r="AAC88" s="72"/>
      <c r="AAD88" s="70"/>
      <c r="AAE88" s="73"/>
      <c r="AAF88" s="74"/>
      <c r="AAG88" s="74"/>
      <c r="AAH88" s="62"/>
      <c r="AAI88" s="75"/>
      <c r="AAJ88" s="76"/>
      <c r="AAK88" s="216"/>
      <c r="AAL88" s="75"/>
      <c r="AAM88" s="75"/>
      <c r="AAN88" s="204"/>
      <c r="AAO88" s="205"/>
      <c r="AAP88" s="72"/>
      <c r="AAQ88" s="70"/>
      <c r="AAR88" s="73"/>
      <c r="AAS88" s="74"/>
      <c r="AAT88" s="74"/>
      <c r="AAU88" s="62"/>
      <c r="AAV88" s="75"/>
      <c r="AAW88" s="76"/>
      <c r="AAX88" s="216"/>
      <c r="AAY88" s="75"/>
      <c r="AAZ88" s="75"/>
      <c r="ABA88" s="204"/>
      <c r="ABB88" s="205"/>
      <c r="ABC88" s="72"/>
      <c r="ABD88" s="70"/>
      <c r="ABE88" s="73"/>
      <c r="ABF88" s="74"/>
      <c r="ABG88" s="74"/>
      <c r="ABH88" s="62"/>
      <c r="ABI88" s="75"/>
      <c r="ABJ88" s="76"/>
      <c r="ABK88" s="216"/>
      <c r="ABL88" s="75"/>
      <c r="ABM88" s="75"/>
      <c r="ABN88" s="204"/>
      <c r="ABO88" s="205"/>
      <c r="ABP88" s="72"/>
      <c r="ABQ88" s="70"/>
      <c r="ABR88" s="73"/>
      <c r="ABS88" s="74"/>
      <c r="ABT88" s="74"/>
      <c r="ABU88" s="62"/>
      <c r="ABV88" s="75"/>
      <c r="ABW88" s="76"/>
      <c r="ABX88" s="216"/>
      <c r="ABY88" s="75"/>
      <c r="ABZ88" s="75"/>
      <c r="ACA88" s="204"/>
      <c r="ACB88" s="205"/>
      <c r="ACC88" s="72"/>
      <c r="ACD88" s="70"/>
      <c r="ACE88" s="73"/>
      <c r="ACF88" s="74"/>
      <c r="ACG88" s="74"/>
      <c r="ACH88" s="62"/>
      <c r="ACI88" s="75"/>
      <c r="ACJ88" s="76"/>
      <c r="ACK88" s="216"/>
      <c r="ACL88" s="75"/>
      <c r="ACM88" s="75"/>
      <c r="ACN88" s="204"/>
      <c r="ACO88" s="205"/>
      <c r="ACP88" s="72"/>
      <c r="ACQ88" s="70"/>
      <c r="ACR88" s="73"/>
      <c r="ACS88" s="74"/>
      <c r="ACT88" s="74"/>
      <c r="ACU88" s="62"/>
      <c r="ACV88" s="75"/>
      <c r="ACW88" s="76"/>
      <c r="ACX88" s="216"/>
      <c r="ACY88" s="75"/>
      <c r="ACZ88" s="75"/>
      <c r="ADA88" s="204"/>
      <c r="ADB88" s="205"/>
      <c r="ADC88" s="72"/>
      <c r="ADD88" s="70"/>
      <c r="ADE88" s="73"/>
      <c r="ADF88" s="74"/>
      <c r="ADG88" s="74"/>
      <c r="ADH88" s="62"/>
      <c r="ADI88" s="75"/>
      <c r="ADJ88" s="76"/>
      <c r="ADK88" s="216"/>
      <c r="ADL88" s="75"/>
      <c r="ADM88" s="75"/>
      <c r="ADN88" s="204"/>
      <c r="ADO88" s="205"/>
      <c r="ADP88" s="72"/>
      <c r="ADQ88" s="70"/>
      <c r="ADR88" s="73"/>
      <c r="ADS88" s="74"/>
      <c r="ADT88" s="74"/>
      <c r="ADU88" s="62"/>
      <c r="ADV88" s="75"/>
      <c r="ADW88" s="76"/>
      <c r="ADX88" s="216"/>
      <c r="ADY88" s="75"/>
      <c r="ADZ88" s="75"/>
      <c r="AEA88" s="204"/>
      <c r="AEB88" s="205"/>
      <c r="AEC88" s="72"/>
      <c r="AED88" s="70"/>
      <c r="AEE88" s="73"/>
      <c r="AEF88" s="74"/>
      <c r="AEG88" s="74"/>
      <c r="AEH88" s="62"/>
      <c r="AEI88" s="75"/>
      <c r="AEJ88" s="76"/>
      <c r="AEK88" s="216"/>
      <c r="AEL88" s="75"/>
      <c r="AEM88" s="75"/>
      <c r="AEN88" s="204"/>
      <c r="AEO88" s="205"/>
      <c r="AEP88" s="72"/>
      <c r="AEQ88" s="70"/>
      <c r="AER88" s="73"/>
      <c r="AES88" s="74"/>
      <c r="AET88" s="74"/>
      <c r="AEU88" s="62"/>
      <c r="AEV88" s="75"/>
      <c r="AEW88" s="76"/>
      <c r="AEX88" s="216"/>
      <c r="AEY88" s="75"/>
      <c r="AEZ88" s="75"/>
      <c r="AFA88" s="204"/>
      <c r="AFB88" s="205"/>
      <c r="AFC88" s="72"/>
      <c r="AFD88" s="70"/>
      <c r="AFE88" s="73"/>
      <c r="AFF88" s="74"/>
      <c r="AFG88" s="74"/>
      <c r="AFH88" s="62"/>
      <c r="AFI88" s="75"/>
      <c r="AFJ88" s="76"/>
      <c r="AFK88" s="216"/>
      <c r="AFL88" s="75"/>
      <c r="AFM88" s="75"/>
      <c r="AFN88" s="204"/>
      <c r="AFO88" s="205"/>
      <c r="AFP88" s="72"/>
      <c r="AFQ88" s="70"/>
      <c r="AFR88" s="73"/>
      <c r="AFS88" s="74"/>
      <c r="AFT88" s="74"/>
      <c r="AFU88" s="62"/>
      <c r="AFV88" s="75"/>
      <c r="AFW88" s="76"/>
      <c r="AFX88" s="216"/>
      <c r="AFY88" s="75"/>
      <c r="AFZ88" s="75"/>
      <c r="AGA88" s="204"/>
      <c r="AGB88" s="205"/>
      <c r="AGC88" s="72"/>
      <c r="AGD88" s="70"/>
      <c r="AGE88" s="73"/>
      <c r="AGF88" s="74"/>
      <c r="AGG88" s="74"/>
      <c r="AGH88" s="62"/>
      <c r="AGI88" s="75"/>
      <c r="AGJ88" s="76"/>
      <c r="AGK88" s="216"/>
      <c r="AGL88" s="75"/>
      <c r="AGM88" s="75"/>
      <c r="AGN88" s="204"/>
      <c r="AGO88" s="205"/>
      <c r="AGP88" s="72"/>
      <c r="AGQ88" s="70"/>
      <c r="AGR88" s="73"/>
      <c r="AGS88" s="74"/>
      <c r="AGT88" s="74"/>
      <c r="AGU88" s="62"/>
      <c r="AGV88" s="75"/>
      <c r="AGW88" s="76"/>
      <c r="AGX88" s="216"/>
      <c r="AGY88" s="75"/>
      <c r="AGZ88" s="75"/>
      <c r="AHA88" s="204"/>
      <c r="AHB88" s="205"/>
      <c r="AHC88" s="72"/>
      <c r="AHD88" s="70"/>
      <c r="AHE88" s="73"/>
      <c r="AHF88" s="74"/>
      <c r="AHG88" s="74"/>
      <c r="AHH88" s="62"/>
      <c r="AHI88" s="75"/>
      <c r="AHJ88" s="76"/>
      <c r="AHK88" s="216"/>
      <c r="AHL88" s="75"/>
      <c r="AHM88" s="75"/>
      <c r="AHN88" s="204"/>
      <c r="AHO88" s="205"/>
      <c r="AHP88" s="72"/>
      <c r="AHQ88" s="70"/>
      <c r="AHR88" s="73"/>
      <c r="AHS88" s="74"/>
      <c r="AHT88" s="74"/>
      <c r="AHU88" s="62"/>
      <c r="AHV88" s="75"/>
      <c r="AHW88" s="76"/>
      <c r="AHX88" s="216"/>
      <c r="AHY88" s="75"/>
      <c r="AHZ88" s="75"/>
      <c r="AIA88" s="204"/>
      <c r="AIB88" s="205"/>
      <c r="AIC88" s="72"/>
      <c r="AID88" s="70"/>
      <c r="AIE88" s="73"/>
      <c r="AIF88" s="74"/>
      <c r="AIG88" s="74"/>
      <c r="AIH88" s="62"/>
      <c r="AII88" s="75"/>
      <c r="AIJ88" s="76"/>
      <c r="AIK88" s="216"/>
      <c r="AIL88" s="75"/>
      <c r="AIM88" s="75"/>
      <c r="AIN88" s="204"/>
      <c r="AIO88" s="205"/>
      <c r="AIP88" s="72"/>
      <c r="AIQ88" s="70"/>
      <c r="AIR88" s="73"/>
      <c r="AIS88" s="74"/>
      <c r="AIT88" s="74"/>
      <c r="AIU88" s="62"/>
      <c r="AIV88" s="75"/>
      <c r="AIW88" s="76"/>
      <c r="AIX88" s="216"/>
      <c r="AIY88" s="75"/>
      <c r="AIZ88" s="75"/>
      <c r="AJA88" s="204"/>
      <c r="AJB88" s="205"/>
      <c r="AJC88" s="72"/>
      <c r="AJD88" s="70"/>
      <c r="AJE88" s="73"/>
      <c r="AJF88" s="74"/>
      <c r="AJG88" s="74"/>
      <c r="AJH88" s="62"/>
      <c r="AJI88" s="75"/>
      <c r="AJJ88" s="76"/>
      <c r="AJK88" s="216"/>
      <c r="AJL88" s="75"/>
      <c r="AJM88" s="75"/>
      <c r="AJN88" s="204"/>
      <c r="AJO88" s="205"/>
      <c r="AJP88" s="72"/>
      <c r="AJQ88" s="70"/>
      <c r="AJR88" s="73"/>
      <c r="AJS88" s="74"/>
      <c r="AJT88" s="74"/>
      <c r="AJU88" s="62"/>
      <c r="AJV88" s="75"/>
      <c r="AJW88" s="76"/>
      <c r="AJX88" s="216"/>
      <c r="AJY88" s="75"/>
      <c r="AJZ88" s="75"/>
      <c r="AKA88" s="204"/>
      <c r="AKB88" s="205"/>
      <c r="AKC88" s="72"/>
      <c r="AKD88" s="70"/>
      <c r="AKE88" s="73"/>
      <c r="AKF88" s="74"/>
      <c r="AKG88" s="74"/>
      <c r="AKH88" s="62"/>
      <c r="AKI88" s="75"/>
      <c r="AKJ88" s="76"/>
      <c r="AKK88" s="216"/>
      <c r="AKL88" s="75"/>
      <c r="AKM88" s="75"/>
      <c r="AKN88" s="204"/>
      <c r="AKO88" s="205"/>
      <c r="AKP88" s="72"/>
      <c r="AKQ88" s="70"/>
      <c r="AKR88" s="73"/>
      <c r="AKS88" s="74"/>
      <c r="AKT88" s="74"/>
      <c r="AKU88" s="62"/>
      <c r="AKV88" s="75"/>
      <c r="AKW88" s="76"/>
      <c r="AKX88" s="216"/>
      <c r="AKY88" s="75"/>
      <c r="AKZ88" s="75"/>
      <c r="ALA88" s="204"/>
      <c r="ALB88" s="205"/>
      <c r="ALC88" s="72"/>
      <c r="ALD88" s="70"/>
      <c r="ALE88" s="73"/>
      <c r="ALF88" s="74"/>
      <c r="ALG88" s="74"/>
      <c r="ALH88" s="62"/>
      <c r="ALI88" s="75"/>
      <c r="ALJ88" s="76"/>
      <c r="ALK88" s="216"/>
      <c r="ALL88" s="75"/>
      <c r="ALM88" s="75"/>
      <c r="ALN88" s="204"/>
      <c r="ALO88" s="205"/>
      <c r="ALP88" s="72"/>
      <c r="ALQ88" s="70"/>
      <c r="ALR88" s="73"/>
      <c r="ALS88" s="74"/>
      <c r="ALT88" s="74"/>
      <c r="ALU88" s="62"/>
      <c r="ALV88" s="75"/>
      <c r="ALW88" s="76"/>
      <c r="ALX88" s="216"/>
      <c r="ALY88" s="75"/>
      <c r="ALZ88" s="75"/>
      <c r="AMA88" s="204"/>
      <c r="AMB88" s="205"/>
      <c r="AMC88" s="72"/>
      <c r="AMD88" s="70"/>
      <c r="AME88" s="73"/>
      <c r="AMF88" s="74"/>
      <c r="AMG88" s="74"/>
      <c r="AMH88" s="62"/>
      <c r="AMI88" s="75"/>
      <c r="AMJ88" s="76"/>
      <c r="AMK88" s="216"/>
      <c r="AML88" s="75"/>
      <c r="AMM88" s="75"/>
      <c r="AMN88" s="204"/>
      <c r="AMO88" s="205"/>
      <c r="AMP88" s="72"/>
      <c r="AMQ88" s="70"/>
      <c r="AMR88" s="73"/>
      <c r="AMS88" s="74"/>
      <c r="AMT88" s="74"/>
      <c r="AMU88" s="62"/>
      <c r="AMV88" s="75"/>
      <c r="AMW88" s="76"/>
      <c r="AMX88" s="216"/>
      <c r="AMY88" s="75"/>
      <c r="AMZ88" s="75"/>
      <c r="ANA88" s="204"/>
      <c r="ANB88" s="205"/>
      <c r="ANC88" s="72"/>
      <c r="AND88" s="70"/>
      <c r="ANE88" s="73"/>
      <c r="ANF88" s="74"/>
      <c r="ANG88" s="74"/>
      <c r="ANH88" s="62"/>
      <c r="ANI88" s="75"/>
      <c r="ANJ88" s="76"/>
      <c r="ANK88" s="216"/>
      <c r="ANL88" s="75"/>
      <c r="ANM88" s="75"/>
      <c r="ANN88" s="204"/>
      <c r="ANO88" s="205"/>
      <c r="ANP88" s="72"/>
      <c r="ANQ88" s="70"/>
      <c r="ANR88" s="73"/>
      <c r="ANS88" s="74"/>
      <c r="ANT88" s="74"/>
      <c r="ANU88" s="62"/>
      <c r="ANV88" s="75"/>
      <c r="ANW88" s="76"/>
      <c r="ANX88" s="216"/>
      <c r="ANY88" s="75"/>
      <c r="ANZ88" s="75"/>
      <c r="AOA88" s="204"/>
      <c r="AOB88" s="205"/>
      <c r="AOC88" s="72"/>
      <c r="AOD88" s="70"/>
      <c r="AOE88" s="73"/>
      <c r="AOF88" s="74"/>
      <c r="AOG88" s="74"/>
      <c r="AOH88" s="62"/>
      <c r="AOI88" s="75"/>
      <c r="AOJ88" s="76"/>
      <c r="AOK88" s="216"/>
      <c r="AOL88" s="75"/>
      <c r="AOM88" s="75"/>
      <c r="AON88" s="204"/>
      <c r="AOO88" s="205"/>
      <c r="AOP88" s="72"/>
      <c r="AOQ88" s="70"/>
      <c r="AOR88" s="73"/>
      <c r="AOS88" s="74"/>
      <c r="AOT88" s="74"/>
      <c r="AOU88" s="62"/>
      <c r="AOV88" s="75"/>
      <c r="AOW88" s="76"/>
      <c r="AOX88" s="216"/>
      <c r="AOY88" s="75"/>
      <c r="AOZ88" s="75"/>
      <c r="APA88" s="204"/>
      <c r="APB88" s="205"/>
      <c r="APC88" s="72"/>
      <c r="APD88" s="70"/>
      <c r="APE88" s="73"/>
      <c r="APF88" s="74"/>
      <c r="APG88" s="74"/>
      <c r="APH88" s="62"/>
      <c r="API88" s="75"/>
      <c r="APJ88" s="76"/>
      <c r="APK88" s="216"/>
      <c r="APL88" s="75"/>
      <c r="APM88" s="75"/>
      <c r="APN88" s="204"/>
      <c r="APO88" s="205"/>
      <c r="APP88" s="72"/>
      <c r="APQ88" s="70"/>
      <c r="APR88" s="73"/>
      <c r="APS88" s="74"/>
      <c r="APT88" s="74"/>
      <c r="APU88" s="62"/>
      <c r="APV88" s="75"/>
      <c r="APW88" s="76"/>
      <c r="APX88" s="216"/>
      <c r="APY88" s="75"/>
      <c r="APZ88" s="75"/>
      <c r="AQA88" s="204"/>
      <c r="AQB88" s="205"/>
      <c r="AQC88" s="72"/>
      <c r="AQD88" s="70"/>
      <c r="AQE88" s="73"/>
      <c r="AQF88" s="74"/>
      <c r="AQG88" s="74"/>
      <c r="AQH88" s="62"/>
      <c r="AQI88" s="75"/>
      <c r="AQJ88" s="76"/>
      <c r="AQK88" s="216"/>
      <c r="AQL88" s="75"/>
      <c r="AQM88" s="75"/>
      <c r="AQN88" s="204"/>
      <c r="AQO88" s="205"/>
      <c r="AQP88" s="72"/>
      <c r="AQQ88" s="70"/>
      <c r="AQR88" s="73"/>
      <c r="AQS88" s="74"/>
      <c r="AQT88" s="74"/>
      <c r="AQU88" s="62"/>
      <c r="AQV88" s="75"/>
      <c r="AQW88" s="76"/>
      <c r="AQX88" s="216"/>
      <c r="AQY88" s="75"/>
      <c r="AQZ88" s="75"/>
      <c r="ARA88" s="204"/>
      <c r="ARB88" s="205"/>
      <c r="ARC88" s="72"/>
      <c r="ARD88" s="70"/>
      <c r="ARE88" s="73"/>
      <c r="ARF88" s="74"/>
      <c r="ARG88" s="74"/>
      <c r="ARH88" s="62"/>
      <c r="ARI88" s="75"/>
      <c r="ARJ88" s="76"/>
      <c r="ARK88" s="216"/>
      <c r="ARL88" s="75"/>
      <c r="ARM88" s="75"/>
      <c r="ARN88" s="204"/>
      <c r="ARO88" s="205"/>
      <c r="ARP88" s="72"/>
      <c r="ARQ88" s="70"/>
      <c r="ARR88" s="73"/>
      <c r="ARS88" s="74"/>
      <c r="ART88" s="74"/>
      <c r="ARU88" s="62"/>
      <c r="ARV88" s="75"/>
      <c r="ARW88" s="76"/>
      <c r="ARX88" s="216"/>
      <c r="ARY88" s="75"/>
      <c r="ARZ88" s="75"/>
      <c r="ASA88" s="204"/>
      <c r="ASB88" s="205"/>
      <c r="ASC88" s="72"/>
      <c r="ASD88" s="70"/>
      <c r="ASE88" s="73"/>
      <c r="ASF88" s="74"/>
      <c r="ASG88" s="74"/>
      <c r="ASH88" s="62"/>
      <c r="ASI88" s="75"/>
      <c r="ASJ88" s="76"/>
      <c r="ASK88" s="216"/>
      <c r="ASL88" s="75"/>
      <c r="ASM88" s="75"/>
      <c r="ASN88" s="204"/>
      <c r="ASO88" s="205"/>
      <c r="ASP88" s="72"/>
      <c r="ASQ88" s="70"/>
      <c r="ASR88" s="73"/>
      <c r="ASS88" s="74"/>
      <c r="AST88" s="74"/>
      <c r="ASU88" s="62"/>
      <c r="ASV88" s="75"/>
      <c r="ASW88" s="76"/>
      <c r="ASX88" s="216"/>
      <c r="ASY88" s="75"/>
      <c r="ASZ88" s="75"/>
      <c r="ATA88" s="204"/>
      <c r="ATB88" s="205"/>
      <c r="ATC88" s="72"/>
      <c r="ATD88" s="70"/>
      <c r="ATE88" s="73"/>
      <c r="ATF88" s="74"/>
      <c r="ATG88" s="74"/>
      <c r="ATH88" s="62"/>
      <c r="ATI88" s="75"/>
      <c r="ATJ88" s="76"/>
      <c r="ATK88" s="216"/>
      <c r="ATL88" s="75"/>
      <c r="ATM88" s="75"/>
      <c r="ATN88" s="204"/>
      <c r="ATO88" s="205"/>
      <c r="ATP88" s="72"/>
      <c r="ATQ88" s="70"/>
      <c r="ATR88" s="73"/>
      <c r="ATS88" s="74"/>
      <c r="ATT88" s="74"/>
      <c r="ATU88" s="62"/>
      <c r="ATV88" s="75"/>
      <c r="ATW88" s="76"/>
      <c r="ATX88" s="216"/>
      <c r="ATY88" s="75"/>
      <c r="ATZ88" s="75"/>
      <c r="AUA88" s="204"/>
      <c r="AUB88" s="205"/>
      <c r="AUC88" s="72"/>
      <c r="AUD88" s="70"/>
      <c r="AUE88" s="73"/>
      <c r="AUF88" s="74"/>
      <c r="AUG88" s="74"/>
      <c r="AUH88" s="62"/>
      <c r="AUI88" s="75"/>
      <c r="AUJ88" s="76"/>
      <c r="AUK88" s="216"/>
      <c r="AUL88" s="75"/>
      <c r="AUM88" s="75"/>
      <c r="AUN88" s="204"/>
      <c r="AUO88" s="205"/>
      <c r="AUP88" s="72"/>
      <c r="AUQ88" s="70"/>
      <c r="AUR88" s="73"/>
      <c r="AUS88" s="74"/>
      <c r="AUT88" s="74"/>
      <c r="AUU88" s="62"/>
      <c r="AUV88" s="75"/>
      <c r="AUW88" s="76"/>
      <c r="AUX88" s="216"/>
      <c r="AUY88" s="75"/>
      <c r="AUZ88" s="75"/>
      <c r="AVA88" s="204"/>
      <c r="AVB88" s="205"/>
      <c r="AVC88" s="72"/>
      <c r="AVD88" s="70"/>
      <c r="AVE88" s="73"/>
      <c r="AVF88" s="74"/>
      <c r="AVG88" s="74"/>
      <c r="AVH88" s="62"/>
      <c r="AVI88" s="75"/>
      <c r="AVJ88" s="76"/>
      <c r="AVK88" s="216"/>
      <c r="AVL88" s="75"/>
      <c r="AVM88" s="75"/>
      <c r="AVN88" s="204"/>
      <c r="AVO88" s="205"/>
      <c r="AVP88" s="72"/>
      <c r="AVQ88" s="70"/>
      <c r="AVR88" s="73"/>
      <c r="AVS88" s="74"/>
      <c r="AVT88" s="74"/>
      <c r="AVU88" s="62"/>
      <c r="AVV88" s="75"/>
      <c r="AVW88" s="76"/>
      <c r="AVX88" s="216"/>
      <c r="AVY88" s="75"/>
      <c r="AVZ88" s="75"/>
      <c r="AWA88" s="204"/>
      <c r="AWB88" s="205"/>
      <c r="AWC88" s="72"/>
      <c r="AWD88" s="70"/>
      <c r="AWE88" s="73"/>
      <c r="AWF88" s="74"/>
      <c r="AWG88" s="74"/>
      <c r="AWH88" s="62"/>
      <c r="AWI88" s="75"/>
      <c r="AWJ88" s="76"/>
      <c r="AWK88" s="216"/>
      <c r="AWL88" s="75"/>
      <c r="AWM88" s="75"/>
      <c r="AWN88" s="204"/>
      <c r="AWO88" s="205"/>
      <c r="AWP88" s="72"/>
      <c r="AWQ88" s="70"/>
      <c r="AWR88" s="73"/>
      <c r="AWS88" s="74"/>
      <c r="AWT88" s="74"/>
      <c r="AWU88" s="62"/>
      <c r="AWV88" s="75"/>
      <c r="AWW88" s="76"/>
      <c r="AWX88" s="216"/>
      <c r="AWY88" s="75"/>
      <c r="AWZ88" s="75"/>
      <c r="AXA88" s="204"/>
      <c r="AXB88" s="205"/>
      <c r="AXC88" s="72"/>
      <c r="AXD88" s="70"/>
      <c r="AXE88" s="73"/>
      <c r="AXF88" s="74"/>
      <c r="AXG88" s="74"/>
      <c r="AXH88" s="62"/>
      <c r="AXI88" s="75"/>
      <c r="AXJ88" s="76"/>
      <c r="AXK88" s="216"/>
      <c r="AXL88" s="75"/>
      <c r="AXM88" s="75"/>
      <c r="AXN88" s="204"/>
      <c r="AXO88" s="205"/>
      <c r="AXP88" s="72"/>
      <c r="AXQ88" s="70"/>
      <c r="AXR88" s="73"/>
      <c r="AXS88" s="74"/>
      <c r="AXT88" s="74"/>
      <c r="AXU88" s="62"/>
      <c r="AXV88" s="75"/>
      <c r="AXW88" s="76"/>
      <c r="AXX88" s="216"/>
      <c r="AXY88" s="75"/>
      <c r="AXZ88" s="75"/>
      <c r="AYA88" s="204"/>
      <c r="AYB88" s="205"/>
      <c r="AYC88" s="72"/>
      <c r="AYD88" s="70"/>
      <c r="AYE88" s="73"/>
      <c r="AYF88" s="74"/>
      <c r="AYG88" s="74"/>
      <c r="AYH88" s="62"/>
      <c r="AYI88" s="75"/>
      <c r="AYJ88" s="76"/>
      <c r="AYK88" s="216"/>
      <c r="AYL88" s="75"/>
      <c r="AYM88" s="75"/>
      <c r="AYN88" s="204"/>
      <c r="AYO88" s="205"/>
      <c r="AYP88" s="72"/>
      <c r="AYQ88" s="70"/>
      <c r="AYR88" s="73"/>
      <c r="AYS88" s="74"/>
      <c r="AYT88" s="74"/>
      <c r="AYU88" s="62"/>
      <c r="AYV88" s="75"/>
      <c r="AYW88" s="76"/>
      <c r="AYX88" s="216"/>
      <c r="AYY88" s="75"/>
      <c r="AYZ88" s="75"/>
      <c r="AZA88" s="204"/>
      <c r="AZB88" s="205"/>
      <c r="AZC88" s="72"/>
      <c r="AZD88" s="70"/>
      <c r="AZE88" s="73"/>
      <c r="AZF88" s="74"/>
      <c r="AZG88" s="74"/>
      <c r="AZH88" s="62"/>
      <c r="AZI88" s="75"/>
      <c r="AZJ88" s="76"/>
      <c r="AZK88" s="216"/>
      <c r="AZL88" s="75"/>
      <c r="AZM88" s="75"/>
      <c r="AZN88" s="204"/>
      <c r="AZO88" s="205"/>
      <c r="AZP88" s="72"/>
      <c r="AZQ88" s="70"/>
      <c r="AZR88" s="73"/>
      <c r="AZS88" s="74"/>
      <c r="AZT88" s="74"/>
      <c r="AZU88" s="62"/>
      <c r="AZV88" s="75"/>
      <c r="AZW88" s="76"/>
      <c r="AZX88" s="216"/>
      <c r="AZY88" s="75"/>
      <c r="AZZ88" s="75"/>
      <c r="BAA88" s="204"/>
      <c r="BAB88" s="205"/>
      <c r="BAC88" s="72"/>
      <c r="BAD88" s="70"/>
      <c r="BAE88" s="73"/>
      <c r="BAF88" s="74"/>
      <c r="BAG88" s="74"/>
      <c r="BAH88" s="62"/>
      <c r="BAI88" s="75"/>
      <c r="BAJ88" s="76"/>
      <c r="BAK88" s="216"/>
      <c r="BAL88" s="75"/>
      <c r="BAM88" s="75"/>
      <c r="BAN88" s="204"/>
      <c r="BAO88" s="205"/>
      <c r="BAP88" s="72"/>
      <c r="BAQ88" s="70"/>
      <c r="BAR88" s="73"/>
      <c r="BAS88" s="74"/>
      <c r="BAT88" s="74"/>
      <c r="BAU88" s="62"/>
      <c r="BAV88" s="75"/>
      <c r="BAW88" s="76"/>
      <c r="BAX88" s="216"/>
      <c r="BAY88" s="75"/>
      <c r="BAZ88" s="75"/>
      <c r="BBA88" s="204"/>
      <c r="BBB88" s="205"/>
      <c r="BBC88" s="72"/>
      <c r="BBD88" s="70"/>
      <c r="BBE88" s="73"/>
      <c r="BBF88" s="74"/>
      <c r="BBG88" s="74"/>
      <c r="BBH88" s="62"/>
      <c r="BBI88" s="75"/>
      <c r="BBJ88" s="76"/>
      <c r="BBK88" s="216"/>
      <c r="BBL88" s="75"/>
      <c r="BBM88" s="75"/>
      <c r="BBN88" s="204"/>
      <c r="BBO88" s="205"/>
      <c r="BBP88" s="72"/>
      <c r="BBQ88" s="70"/>
      <c r="BBR88" s="73"/>
      <c r="BBS88" s="74"/>
      <c r="BBT88" s="74"/>
      <c r="BBU88" s="62"/>
      <c r="BBV88" s="75"/>
      <c r="BBW88" s="76"/>
      <c r="BBX88" s="216"/>
      <c r="BBY88" s="75"/>
      <c r="BBZ88" s="75"/>
      <c r="BCA88" s="204"/>
      <c r="BCB88" s="205"/>
      <c r="BCC88" s="72"/>
      <c r="BCD88" s="70"/>
      <c r="BCE88" s="73"/>
      <c r="BCF88" s="74"/>
      <c r="BCG88" s="74"/>
      <c r="BCH88" s="62"/>
      <c r="BCI88" s="75"/>
      <c r="BCJ88" s="76"/>
      <c r="BCK88" s="216"/>
      <c r="BCL88" s="75"/>
      <c r="BCM88" s="75"/>
      <c r="BCN88" s="204"/>
      <c r="BCO88" s="205"/>
      <c r="BCP88" s="72"/>
      <c r="BCQ88" s="70"/>
      <c r="BCR88" s="73"/>
      <c r="BCS88" s="74"/>
      <c r="BCT88" s="74"/>
      <c r="BCU88" s="62"/>
      <c r="BCV88" s="75"/>
      <c r="BCW88" s="76"/>
      <c r="BCX88" s="216"/>
      <c r="BCY88" s="75"/>
      <c r="BCZ88" s="75"/>
      <c r="BDA88" s="204"/>
      <c r="BDB88" s="205"/>
      <c r="BDC88" s="72"/>
      <c r="BDD88" s="70"/>
      <c r="BDE88" s="73"/>
      <c r="BDF88" s="74"/>
      <c r="BDG88" s="74"/>
      <c r="BDH88" s="62"/>
      <c r="BDI88" s="75"/>
      <c r="BDJ88" s="76"/>
      <c r="BDK88" s="216"/>
      <c r="BDL88" s="75"/>
      <c r="BDM88" s="75"/>
      <c r="BDN88" s="204"/>
      <c r="BDO88" s="205"/>
      <c r="BDP88" s="72"/>
      <c r="BDQ88" s="70"/>
      <c r="BDR88" s="73"/>
      <c r="BDS88" s="74"/>
      <c r="BDT88" s="74"/>
      <c r="BDU88" s="62"/>
      <c r="BDV88" s="75"/>
      <c r="BDW88" s="76"/>
      <c r="BDX88" s="216"/>
      <c r="BDY88" s="75"/>
      <c r="BDZ88" s="75"/>
      <c r="BEA88" s="204"/>
      <c r="BEB88" s="205"/>
      <c r="BEC88" s="72"/>
      <c r="BED88" s="70"/>
      <c r="BEE88" s="73"/>
      <c r="BEF88" s="74"/>
      <c r="BEG88" s="74"/>
      <c r="BEH88" s="62"/>
      <c r="BEI88" s="75"/>
      <c r="BEJ88" s="76"/>
      <c r="BEK88" s="216"/>
      <c r="BEL88" s="75"/>
      <c r="BEM88" s="75"/>
      <c r="BEN88" s="204"/>
      <c r="BEO88" s="205"/>
      <c r="BEP88" s="72"/>
      <c r="BEQ88" s="70"/>
      <c r="BER88" s="73"/>
      <c r="BES88" s="74"/>
      <c r="BET88" s="74"/>
      <c r="BEU88" s="62"/>
      <c r="BEV88" s="75"/>
      <c r="BEW88" s="76"/>
      <c r="BEX88" s="216"/>
      <c r="BEY88" s="75"/>
      <c r="BEZ88" s="75"/>
      <c r="BFA88" s="204"/>
      <c r="BFB88" s="205"/>
      <c r="BFC88" s="72"/>
      <c r="BFD88" s="70"/>
      <c r="BFE88" s="73"/>
      <c r="BFF88" s="74"/>
      <c r="BFG88" s="74"/>
      <c r="BFH88" s="62"/>
      <c r="BFI88" s="75"/>
      <c r="BFJ88" s="76"/>
      <c r="BFK88" s="216"/>
      <c r="BFL88" s="75"/>
      <c r="BFM88" s="75"/>
      <c r="BFN88" s="204"/>
      <c r="BFO88" s="205"/>
      <c r="BFP88" s="72"/>
      <c r="BFQ88" s="70"/>
      <c r="BFR88" s="73"/>
      <c r="BFS88" s="74"/>
      <c r="BFT88" s="74"/>
      <c r="BFU88" s="62"/>
      <c r="BFV88" s="75"/>
      <c r="BFW88" s="76"/>
      <c r="BFX88" s="216"/>
      <c r="BFY88" s="75"/>
      <c r="BFZ88" s="75"/>
      <c r="BGA88" s="204"/>
      <c r="BGB88" s="205"/>
      <c r="BGC88" s="72"/>
      <c r="BGD88" s="70"/>
      <c r="BGE88" s="73"/>
      <c r="BGF88" s="74"/>
      <c r="BGG88" s="74"/>
      <c r="BGH88" s="62"/>
      <c r="BGI88" s="75"/>
      <c r="BGJ88" s="76"/>
      <c r="BGK88" s="216"/>
      <c r="BGL88" s="75"/>
      <c r="BGM88" s="75"/>
      <c r="BGN88" s="204"/>
      <c r="BGO88" s="205"/>
      <c r="BGP88" s="72"/>
      <c r="BGQ88" s="70"/>
      <c r="BGR88" s="73"/>
      <c r="BGS88" s="74"/>
      <c r="BGT88" s="74"/>
      <c r="BGU88" s="62"/>
      <c r="BGV88" s="75"/>
      <c r="BGW88" s="76"/>
      <c r="BGX88" s="216"/>
      <c r="BGY88" s="75"/>
      <c r="BGZ88" s="75"/>
      <c r="BHA88" s="204"/>
      <c r="BHB88" s="205"/>
      <c r="BHC88" s="72"/>
      <c r="BHD88" s="70"/>
      <c r="BHE88" s="73"/>
      <c r="BHF88" s="74"/>
      <c r="BHG88" s="74"/>
      <c r="BHH88" s="62"/>
      <c r="BHI88" s="75"/>
      <c r="BHJ88" s="76"/>
      <c r="BHK88" s="216"/>
      <c r="BHL88" s="75"/>
      <c r="BHM88" s="75"/>
      <c r="BHN88" s="204"/>
      <c r="BHO88" s="205"/>
      <c r="BHP88" s="72"/>
      <c r="BHQ88" s="70"/>
      <c r="BHR88" s="73"/>
      <c r="BHS88" s="74"/>
      <c r="BHT88" s="74"/>
      <c r="BHU88" s="62"/>
      <c r="BHV88" s="75"/>
      <c r="BHW88" s="76"/>
      <c r="BHX88" s="216"/>
      <c r="BHY88" s="75"/>
      <c r="BHZ88" s="75"/>
      <c r="BIA88" s="204"/>
      <c r="BIB88" s="205"/>
      <c r="BIC88" s="72"/>
      <c r="BID88" s="70"/>
      <c r="BIE88" s="73"/>
      <c r="BIF88" s="74"/>
      <c r="BIG88" s="74"/>
      <c r="BIH88" s="62"/>
      <c r="BII88" s="75"/>
      <c r="BIJ88" s="76"/>
      <c r="BIK88" s="216"/>
      <c r="BIL88" s="75"/>
      <c r="BIM88" s="75"/>
      <c r="BIN88" s="204"/>
      <c r="BIO88" s="205"/>
      <c r="BIP88" s="72"/>
      <c r="BIQ88" s="70"/>
      <c r="BIR88" s="73"/>
      <c r="BIS88" s="74"/>
      <c r="BIT88" s="74"/>
      <c r="BIU88" s="62"/>
      <c r="BIV88" s="75"/>
      <c r="BIW88" s="76"/>
      <c r="BIX88" s="216"/>
      <c r="BIY88" s="75"/>
      <c r="BIZ88" s="75"/>
      <c r="BJA88" s="204"/>
      <c r="BJB88" s="205"/>
      <c r="BJC88" s="72"/>
      <c r="BJD88" s="70"/>
      <c r="BJE88" s="73"/>
      <c r="BJF88" s="74"/>
      <c r="BJG88" s="74"/>
      <c r="BJH88" s="62"/>
      <c r="BJI88" s="75"/>
      <c r="BJJ88" s="76"/>
      <c r="BJK88" s="216"/>
      <c r="BJL88" s="75"/>
      <c r="BJM88" s="75"/>
      <c r="BJN88" s="204"/>
      <c r="BJO88" s="205"/>
      <c r="BJP88" s="72"/>
      <c r="BJQ88" s="70"/>
      <c r="BJR88" s="73"/>
      <c r="BJS88" s="74"/>
      <c r="BJT88" s="74"/>
      <c r="BJU88" s="62"/>
      <c r="BJV88" s="75"/>
      <c r="BJW88" s="76"/>
      <c r="BJX88" s="216"/>
      <c r="BJY88" s="75"/>
      <c r="BJZ88" s="75"/>
      <c r="BKA88" s="204"/>
      <c r="BKB88" s="205"/>
      <c r="BKC88" s="72"/>
      <c r="BKD88" s="70"/>
      <c r="BKE88" s="73"/>
      <c r="BKF88" s="74"/>
      <c r="BKG88" s="74"/>
      <c r="BKH88" s="62"/>
      <c r="BKI88" s="75"/>
      <c r="BKJ88" s="76"/>
      <c r="BKK88" s="216"/>
      <c r="BKL88" s="75"/>
      <c r="BKM88" s="75"/>
      <c r="BKN88" s="204"/>
      <c r="BKO88" s="205"/>
      <c r="BKP88" s="72"/>
      <c r="BKQ88" s="70"/>
      <c r="BKR88" s="73"/>
      <c r="BKS88" s="74"/>
      <c r="BKT88" s="74"/>
      <c r="BKU88" s="62"/>
      <c r="BKV88" s="75"/>
      <c r="BKW88" s="76"/>
      <c r="BKX88" s="216"/>
      <c r="BKY88" s="75"/>
      <c r="BKZ88" s="75"/>
      <c r="BLA88" s="204"/>
      <c r="BLB88" s="205"/>
      <c r="BLC88" s="72"/>
      <c r="BLD88" s="70"/>
      <c r="BLE88" s="73"/>
      <c r="BLF88" s="74"/>
      <c r="BLG88" s="74"/>
      <c r="BLH88" s="62"/>
      <c r="BLI88" s="75"/>
      <c r="BLJ88" s="76"/>
      <c r="BLK88" s="216"/>
      <c r="BLL88" s="75"/>
      <c r="BLM88" s="75"/>
      <c r="BLN88" s="204"/>
      <c r="BLO88" s="205"/>
      <c r="BLP88" s="72"/>
      <c r="BLQ88" s="70"/>
      <c r="BLR88" s="73"/>
      <c r="BLS88" s="74"/>
      <c r="BLT88" s="74"/>
      <c r="BLU88" s="62"/>
      <c r="BLV88" s="75"/>
      <c r="BLW88" s="76"/>
      <c r="BLX88" s="216"/>
      <c r="BLY88" s="75"/>
      <c r="BLZ88" s="75"/>
      <c r="BMA88" s="204"/>
      <c r="BMB88" s="205"/>
      <c r="BMC88" s="72"/>
      <c r="BMD88" s="70"/>
      <c r="BME88" s="73"/>
      <c r="BMF88" s="74"/>
      <c r="BMG88" s="74"/>
      <c r="BMH88" s="62"/>
      <c r="BMI88" s="75"/>
      <c r="BMJ88" s="76"/>
      <c r="BMK88" s="216"/>
      <c r="BML88" s="75"/>
      <c r="BMM88" s="75"/>
      <c r="BMN88" s="204"/>
      <c r="BMO88" s="205"/>
      <c r="BMP88" s="72"/>
      <c r="BMQ88" s="70"/>
      <c r="BMR88" s="73"/>
      <c r="BMS88" s="74"/>
      <c r="BMT88" s="74"/>
      <c r="BMU88" s="62"/>
      <c r="BMV88" s="75"/>
      <c r="BMW88" s="76"/>
      <c r="BMX88" s="216"/>
      <c r="BMY88" s="75"/>
      <c r="BMZ88" s="75"/>
      <c r="BNA88" s="204"/>
      <c r="BNB88" s="205"/>
      <c r="BNC88" s="72"/>
      <c r="BND88" s="70"/>
      <c r="BNE88" s="73"/>
      <c r="BNF88" s="74"/>
      <c r="BNG88" s="74"/>
      <c r="BNH88" s="62"/>
      <c r="BNI88" s="75"/>
      <c r="BNJ88" s="76"/>
      <c r="BNK88" s="216"/>
      <c r="BNL88" s="75"/>
      <c r="BNM88" s="75"/>
      <c r="BNN88" s="204"/>
      <c r="BNO88" s="205"/>
      <c r="BNP88" s="72"/>
      <c r="BNQ88" s="70"/>
      <c r="BNR88" s="73"/>
      <c r="BNS88" s="74"/>
      <c r="BNT88" s="74"/>
      <c r="BNU88" s="62"/>
      <c r="BNV88" s="75"/>
      <c r="BNW88" s="76"/>
      <c r="BNX88" s="216"/>
      <c r="BNY88" s="75"/>
      <c r="BNZ88" s="75"/>
      <c r="BOA88" s="204"/>
      <c r="BOB88" s="205"/>
      <c r="BOC88" s="72"/>
      <c r="BOD88" s="70"/>
      <c r="BOE88" s="73"/>
      <c r="BOF88" s="74"/>
      <c r="BOG88" s="74"/>
      <c r="BOH88" s="62"/>
      <c r="BOI88" s="75"/>
      <c r="BOJ88" s="76"/>
      <c r="BOK88" s="216"/>
      <c r="BOL88" s="75"/>
      <c r="BOM88" s="75"/>
      <c r="BON88" s="204"/>
      <c r="BOO88" s="205"/>
      <c r="BOP88" s="72"/>
      <c r="BOQ88" s="70"/>
      <c r="BOR88" s="73"/>
      <c r="BOS88" s="74"/>
      <c r="BOT88" s="74"/>
      <c r="BOU88" s="62"/>
      <c r="BOV88" s="75"/>
      <c r="BOW88" s="76"/>
      <c r="BOX88" s="216"/>
      <c r="BOY88" s="75"/>
      <c r="BOZ88" s="75"/>
      <c r="BPA88" s="204"/>
      <c r="BPB88" s="205"/>
      <c r="BPC88" s="72"/>
      <c r="BPD88" s="70"/>
      <c r="BPE88" s="73"/>
      <c r="BPF88" s="74"/>
      <c r="BPG88" s="74"/>
      <c r="BPH88" s="62"/>
      <c r="BPI88" s="75"/>
      <c r="BPJ88" s="76"/>
      <c r="BPK88" s="216"/>
      <c r="BPL88" s="75"/>
      <c r="BPM88" s="75"/>
      <c r="BPN88" s="204"/>
      <c r="BPO88" s="205"/>
      <c r="BPP88" s="72"/>
      <c r="BPQ88" s="70"/>
      <c r="BPR88" s="73"/>
      <c r="BPS88" s="74"/>
      <c r="BPT88" s="74"/>
      <c r="BPU88" s="62"/>
      <c r="BPV88" s="75"/>
      <c r="BPW88" s="76"/>
      <c r="BPX88" s="216"/>
      <c r="BPY88" s="75"/>
      <c r="BPZ88" s="75"/>
      <c r="BQA88" s="204"/>
      <c r="BQB88" s="205"/>
      <c r="BQC88" s="72"/>
      <c r="BQD88" s="70"/>
      <c r="BQE88" s="73"/>
      <c r="BQF88" s="74"/>
      <c r="BQG88" s="74"/>
      <c r="BQH88" s="62"/>
      <c r="BQI88" s="75"/>
      <c r="BQJ88" s="76"/>
      <c r="BQK88" s="216"/>
      <c r="BQL88" s="75"/>
      <c r="BQM88" s="75"/>
      <c r="BQN88" s="204"/>
      <c r="BQO88" s="205"/>
      <c r="BQP88" s="72"/>
      <c r="BQQ88" s="70"/>
      <c r="BQR88" s="73"/>
      <c r="BQS88" s="74"/>
      <c r="BQT88" s="74"/>
      <c r="BQU88" s="62"/>
      <c r="BQV88" s="75"/>
      <c r="BQW88" s="76"/>
      <c r="BQX88" s="216"/>
      <c r="BQY88" s="75"/>
      <c r="BQZ88" s="75"/>
      <c r="BRA88" s="204"/>
      <c r="BRB88" s="205"/>
      <c r="BRC88" s="72"/>
      <c r="BRD88" s="70"/>
      <c r="BRE88" s="73"/>
      <c r="BRF88" s="74"/>
      <c r="BRG88" s="74"/>
      <c r="BRH88" s="62"/>
      <c r="BRI88" s="75"/>
      <c r="BRJ88" s="76"/>
      <c r="BRK88" s="216"/>
      <c r="BRL88" s="75"/>
      <c r="BRM88" s="75"/>
      <c r="BRN88" s="204"/>
      <c r="BRO88" s="205"/>
      <c r="BRP88" s="72"/>
      <c r="BRQ88" s="70"/>
      <c r="BRR88" s="73"/>
      <c r="BRS88" s="74"/>
      <c r="BRT88" s="74"/>
      <c r="BRU88" s="62"/>
      <c r="BRV88" s="75"/>
      <c r="BRW88" s="76"/>
      <c r="BRX88" s="216"/>
      <c r="BRY88" s="75"/>
      <c r="BRZ88" s="75"/>
      <c r="BSA88" s="204"/>
      <c r="BSB88" s="205"/>
      <c r="BSC88" s="72"/>
      <c r="BSD88" s="70"/>
      <c r="BSE88" s="73"/>
      <c r="BSF88" s="74"/>
      <c r="BSG88" s="74"/>
      <c r="BSH88" s="62"/>
      <c r="BSI88" s="75"/>
      <c r="BSJ88" s="76"/>
      <c r="BSK88" s="216"/>
      <c r="BSL88" s="75"/>
      <c r="BSM88" s="75"/>
      <c r="BSN88" s="204"/>
      <c r="BSO88" s="205"/>
      <c r="BSP88" s="72"/>
      <c r="BSQ88" s="70"/>
      <c r="BSR88" s="73"/>
      <c r="BSS88" s="74"/>
      <c r="BST88" s="74"/>
      <c r="BSU88" s="62"/>
      <c r="BSV88" s="75"/>
      <c r="BSW88" s="76"/>
      <c r="BSX88" s="216"/>
      <c r="BSY88" s="75"/>
      <c r="BSZ88" s="75"/>
      <c r="BTA88" s="204"/>
      <c r="BTB88" s="205"/>
      <c r="BTC88" s="72"/>
      <c r="BTD88" s="70"/>
      <c r="BTE88" s="73"/>
      <c r="BTF88" s="74"/>
      <c r="BTG88" s="74"/>
      <c r="BTH88" s="62"/>
      <c r="BTI88" s="75"/>
      <c r="BTJ88" s="76"/>
      <c r="BTK88" s="216"/>
      <c r="BTL88" s="75"/>
      <c r="BTM88" s="75"/>
      <c r="BTN88" s="204"/>
      <c r="BTO88" s="205"/>
      <c r="BTP88" s="72"/>
      <c r="BTQ88" s="70"/>
      <c r="BTR88" s="73"/>
      <c r="BTS88" s="74"/>
      <c r="BTT88" s="74"/>
      <c r="BTU88" s="62"/>
      <c r="BTV88" s="75"/>
      <c r="BTW88" s="76"/>
      <c r="BTX88" s="216"/>
      <c r="BTY88" s="75"/>
      <c r="BTZ88" s="75"/>
      <c r="BUA88" s="204"/>
      <c r="BUB88" s="205"/>
      <c r="BUC88" s="72"/>
      <c r="BUD88" s="70"/>
      <c r="BUE88" s="73"/>
      <c r="BUF88" s="74"/>
      <c r="BUG88" s="74"/>
      <c r="BUH88" s="62"/>
      <c r="BUI88" s="75"/>
      <c r="BUJ88" s="76"/>
      <c r="BUK88" s="216"/>
      <c r="BUL88" s="75"/>
      <c r="BUM88" s="75"/>
      <c r="BUN88" s="204"/>
      <c r="BUO88" s="205"/>
      <c r="BUP88" s="72"/>
      <c r="BUQ88" s="70"/>
      <c r="BUR88" s="73"/>
      <c r="BUS88" s="74"/>
      <c r="BUT88" s="74"/>
      <c r="BUU88" s="62"/>
      <c r="BUV88" s="75"/>
      <c r="BUW88" s="76"/>
      <c r="BUX88" s="216"/>
      <c r="BUY88" s="75"/>
      <c r="BUZ88" s="75"/>
      <c r="BVA88" s="204"/>
      <c r="BVB88" s="205"/>
      <c r="BVC88" s="72"/>
      <c r="BVD88" s="70"/>
      <c r="BVE88" s="73"/>
      <c r="BVF88" s="74"/>
      <c r="BVG88" s="74"/>
      <c r="BVH88" s="62"/>
      <c r="BVI88" s="75"/>
      <c r="BVJ88" s="76"/>
      <c r="BVK88" s="216"/>
      <c r="BVL88" s="75"/>
      <c r="BVM88" s="75"/>
      <c r="BVN88" s="204"/>
      <c r="BVO88" s="205"/>
      <c r="BVP88" s="72"/>
      <c r="BVQ88" s="70"/>
      <c r="BVR88" s="73"/>
      <c r="BVS88" s="74"/>
      <c r="BVT88" s="74"/>
      <c r="BVU88" s="62"/>
      <c r="BVV88" s="75"/>
      <c r="BVW88" s="76"/>
      <c r="BVX88" s="216"/>
      <c r="BVY88" s="75"/>
      <c r="BVZ88" s="75"/>
      <c r="BWA88" s="204"/>
      <c r="BWB88" s="205"/>
      <c r="BWC88" s="72"/>
      <c r="BWD88" s="70"/>
      <c r="BWE88" s="73"/>
      <c r="BWF88" s="74"/>
      <c r="BWG88" s="74"/>
      <c r="BWH88" s="62"/>
      <c r="BWI88" s="75"/>
      <c r="BWJ88" s="76"/>
      <c r="BWK88" s="216"/>
      <c r="BWL88" s="75"/>
      <c r="BWM88" s="75"/>
      <c r="BWN88" s="204"/>
      <c r="BWO88" s="205"/>
      <c r="BWP88" s="72"/>
      <c r="BWQ88" s="70"/>
      <c r="BWR88" s="73"/>
      <c r="BWS88" s="74"/>
      <c r="BWT88" s="74"/>
      <c r="BWU88" s="62"/>
      <c r="BWV88" s="75"/>
      <c r="BWW88" s="76"/>
      <c r="BWX88" s="216"/>
      <c r="BWY88" s="75"/>
      <c r="BWZ88" s="75"/>
      <c r="BXA88" s="204"/>
      <c r="BXB88" s="205"/>
      <c r="BXC88" s="72"/>
      <c r="BXD88" s="70"/>
      <c r="BXE88" s="73"/>
      <c r="BXF88" s="74"/>
      <c r="BXG88" s="74"/>
      <c r="BXH88" s="62"/>
      <c r="BXI88" s="75"/>
      <c r="BXJ88" s="76"/>
      <c r="BXK88" s="216"/>
      <c r="BXL88" s="75"/>
      <c r="BXM88" s="75"/>
      <c r="BXN88" s="204"/>
      <c r="BXO88" s="205"/>
      <c r="BXP88" s="72"/>
      <c r="BXQ88" s="70"/>
      <c r="BXR88" s="73"/>
      <c r="BXS88" s="74"/>
      <c r="BXT88" s="74"/>
      <c r="BXU88" s="62"/>
      <c r="BXV88" s="75"/>
      <c r="BXW88" s="76"/>
      <c r="BXX88" s="216"/>
      <c r="BXY88" s="75"/>
      <c r="BXZ88" s="75"/>
      <c r="BYA88" s="204"/>
      <c r="BYB88" s="205"/>
      <c r="BYC88" s="72"/>
      <c r="BYD88" s="70"/>
      <c r="BYE88" s="73"/>
      <c r="BYF88" s="74"/>
      <c r="BYG88" s="74"/>
      <c r="BYH88" s="62"/>
      <c r="BYI88" s="75"/>
      <c r="BYJ88" s="76"/>
      <c r="BYK88" s="216"/>
      <c r="BYL88" s="75"/>
      <c r="BYM88" s="75"/>
      <c r="BYN88" s="204"/>
      <c r="BYO88" s="205"/>
      <c r="BYP88" s="72"/>
      <c r="BYQ88" s="70"/>
      <c r="BYR88" s="73"/>
      <c r="BYS88" s="74"/>
      <c r="BYT88" s="74"/>
      <c r="BYU88" s="62"/>
      <c r="BYV88" s="75"/>
      <c r="BYW88" s="76"/>
      <c r="BYX88" s="216"/>
      <c r="BYY88" s="75"/>
      <c r="BYZ88" s="75"/>
      <c r="BZA88" s="204"/>
      <c r="BZB88" s="205"/>
      <c r="BZC88" s="72"/>
      <c r="BZD88" s="70"/>
      <c r="BZE88" s="73"/>
      <c r="BZF88" s="74"/>
      <c r="BZG88" s="74"/>
      <c r="BZH88" s="62"/>
      <c r="BZI88" s="75"/>
      <c r="BZJ88" s="76"/>
      <c r="BZK88" s="216"/>
      <c r="BZL88" s="75"/>
      <c r="BZM88" s="75"/>
      <c r="BZN88" s="204"/>
      <c r="BZO88" s="205"/>
      <c r="BZP88" s="72"/>
      <c r="BZQ88" s="70"/>
      <c r="BZR88" s="73"/>
      <c r="BZS88" s="74"/>
      <c r="BZT88" s="74"/>
      <c r="BZU88" s="62"/>
      <c r="BZV88" s="75"/>
      <c r="BZW88" s="76"/>
      <c r="BZX88" s="216"/>
      <c r="BZY88" s="75"/>
      <c r="BZZ88" s="75"/>
      <c r="CAA88" s="204"/>
      <c r="CAB88" s="205"/>
      <c r="CAC88" s="72"/>
      <c r="CAD88" s="70"/>
      <c r="CAE88" s="73"/>
      <c r="CAF88" s="74"/>
      <c r="CAG88" s="74"/>
      <c r="CAH88" s="62"/>
      <c r="CAI88" s="75"/>
      <c r="CAJ88" s="76"/>
      <c r="CAK88" s="216"/>
      <c r="CAL88" s="75"/>
      <c r="CAM88" s="75"/>
      <c r="CAN88" s="204"/>
      <c r="CAO88" s="205"/>
      <c r="CAP88" s="72"/>
      <c r="CAQ88" s="70"/>
      <c r="CAR88" s="73"/>
      <c r="CAS88" s="74"/>
      <c r="CAT88" s="74"/>
      <c r="CAU88" s="62"/>
      <c r="CAV88" s="75"/>
      <c r="CAW88" s="76"/>
      <c r="CAX88" s="216"/>
      <c r="CAY88" s="75"/>
      <c r="CAZ88" s="75"/>
      <c r="CBA88" s="204"/>
      <c r="CBB88" s="205"/>
      <c r="CBC88" s="72"/>
      <c r="CBD88" s="70"/>
      <c r="CBE88" s="73"/>
      <c r="CBF88" s="74"/>
      <c r="CBG88" s="74"/>
      <c r="CBH88" s="62"/>
      <c r="CBI88" s="75"/>
      <c r="CBJ88" s="76"/>
      <c r="CBK88" s="216"/>
      <c r="CBL88" s="75"/>
      <c r="CBM88" s="75"/>
      <c r="CBN88" s="204"/>
      <c r="CBO88" s="205"/>
      <c r="CBP88" s="72"/>
      <c r="CBQ88" s="70"/>
      <c r="CBR88" s="73"/>
      <c r="CBS88" s="74"/>
      <c r="CBT88" s="74"/>
      <c r="CBU88" s="62"/>
      <c r="CBV88" s="75"/>
      <c r="CBW88" s="76"/>
      <c r="CBX88" s="216"/>
      <c r="CBY88" s="75"/>
      <c r="CBZ88" s="75"/>
      <c r="CCA88" s="204"/>
      <c r="CCB88" s="205"/>
      <c r="CCC88" s="72"/>
      <c r="CCD88" s="70"/>
      <c r="CCE88" s="73"/>
      <c r="CCF88" s="74"/>
      <c r="CCG88" s="74"/>
      <c r="CCH88" s="62"/>
      <c r="CCI88" s="75"/>
      <c r="CCJ88" s="76"/>
      <c r="CCK88" s="216"/>
      <c r="CCL88" s="75"/>
      <c r="CCM88" s="75"/>
      <c r="CCN88" s="204"/>
      <c r="CCO88" s="205"/>
      <c r="CCP88" s="72"/>
      <c r="CCQ88" s="70"/>
      <c r="CCR88" s="73"/>
      <c r="CCS88" s="74"/>
      <c r="CCT88" s="74"/>
      <c r="CCU88" s="62"/>
      <c r="CCV88" s="75"/>
      <c r="CCW88" s="76"/>
      <c r="CCX88" s="216"/>
      <c r="CCY88" s="75"/>
      <c r="CCZ88" s="75"/>
      <c r="CDA88" s="204"/>
      <c r="CDB88" s="205"/>
      <c r="CDC88" s="72"/>
      <c r="CDD88" s="70"/>
      <c r="CDE88" s="73"/>
      <c r="CDF88" s="74"/>
      <c r="CDG88" s="74"/>
      <c r="CDH88" s="62"/>
      <c r="CDI88" s="75"/>
      <c r="CDJ88" s="76"/>
      <c r="CDK88" s="216"/>
      <c r="CDL88" s="75"/>
      <c r="CDM88" s="75"/>
      <c r="CDN88" s="204"/>
      <c r="CDO88" s="205"/>
      <c r="CDP88" s="72"/>
      <c r="CDQ88" s="70"/>
      <c r="CDR88" s="73"/>
      <c r="CDS88" s="74"/>
      <c r="CDT88" s="74"/>
      <c r="CDU88" s="62"/>
      <c r="CDV88" s="75"/>
      <c r="CDW88" s="76"/>
      <c r="CDX88" s="216"/>
      <c r="CDY88" s="75"/>
      <c r="CDZ88" s="75"/>
      <c r="CEA88" s="204"/>
      <c r="CEB88" s="205"/>
      <c r="CEC88" s="72"/>
      <c r="CED88" s="70"/>
      <c r="CEE88" s="73"/>
      <c r="CEF88" s="74"/>
      <c r="CEG88" s="74"/>
      <c r="CEH88" s="62"/>
      <c r="CEI88" s="75"/>
      <c r="CEJ88" s="76"/>
      <c r="CEK88" s="216"/>
      <c r="CEL88" s="75"/>
      <c r="CEM88" s="75"/>
      <c r="CEN88" s="204"/>
      <c r="CEO88" s="205"/>
      <c r="CEP88" s="72"/>
      <c r="CEQ88" s="70"/>
      <c r="CER88" s="73"/>
      <c r="CES88" s="74"/>
      <c r="CET88" s="74"/>
      <c r="CEU88" s="62"/>
      <c r="CEV88" s="75"/>
      <c r="CEW88" s="76"/>
      <c r="CEX88" s="216"/>
      <c r="CEY88" s="75"/>
      <c r="CEZ88" s="75"/>
      <c r="CFA88" s="204"/>
      <c r="CFB88" s="205"/>
      <c r="CFC88" s="72"/>
      <c r="CFD88" s="70"/>
      <c r="CFE88" s="73"/>
      <c r="CFF88" s="74"/>
      <c r="CFG88" s="74"/>
      <c r="CFH88" s="62"/>
      <c r="CFI88" s="75"/>
      <c r="CFJ88" s="76"/>
      <c r="CFK88" s="216"/>
      <c r="CFL88" s="75"/>
      <c r="CFM88" s="75"/>
      <c r="CFN88" s="204"/>
      <c r="CFO88" s="205"/>
      <c r="CFP88" s="72"/>
      <c r="CFQ88" s="70"/>
      <c r="CFR88" s="73"/>
      <c r="CFS88" s="74"/>
      <c r="CFT88" s="74"/>
      <c r="CFU88" s="62"/>
      <c r="CFV88" s="75"/>
      <c r="CFW88" s="76"/>
      <c r="CFX88" s="216"/>
      <c r="CFY88" s="75"/>
      <c r="CFZ88" s="75"/>
      <c r="CGA88" s="204"/>
      <c r="CGB88" s="205"/>
      <c r="CGC88" s="72"/>
      <c r="CGD88" s="70"/>
      <c r="CGE88" s="73"/>
      <c r="CGF88" s="74"/>
      <c r="CGG88" s="74"/>
      <c r="CGH88" s="62"/>
      <c r="CGI88" s="75"/>
      <c r="CGJ88" s="76"/>
      <c r="CGK88" s="216"/>
      <c r="CGL88" s="75"/>
      <c r="CGM88" s="75"/>
      <c r="CGN88" s="204"/>
      <c r="CGO88" s="205"/>
      <c r="CGP88" s="72"/>
      <c r="CGQ88" s="70"/>
      <c r="CGR88" s="73"/>
      <c r="CGS88" s="74"/>
      <c r="CGT88" s="74"/>
      <c r="CGU88" s="62"/>
      <c r="CGV88" s="75"/>
      <c r="CGW88" s="76"/>
      <c r="CGX88" s="216"/>
      <c r="CGY88" s="75"/>
      <c r="CGZ88" s="75"/>
      <c r="CHA88" s="204"/>
      <c r="CHB88" s="205"/>
      <c r="CHC88" s="72"/>
      <c r="CHD88" s="70"/>
      <c r="CHE88" s="73"/>
      <c r="CHF88" s="74"/>
      <c r="CHG88" s="74"/>
      <c r="CHH88" s="62"/>
      <c r="CHI88" s="75"/>
      <c r="CHJ88" s="76"/>
      <c r="CHK88" s="216"/>
      <c r="CHL88" s="75"/>
      <c r="CHM88" s="75"/>
      <c r="CHN88" s="204"/>
      <c r="CHO88" s="205"/>
      <c r="CHP88" s="72"/>
      <c r="CHQ88" s="70"/>
      <c r="CHR88" s="73"/>
      <c r="CHS88" s="74"/>
      <c r="CHT88" s="74"/>
      <c r="CHU88" s="62"/>
      <c r="CHV88" s="75"/>
      <c r="CHW88" s="76"/>
      <c r="CHX88" s="216"/>
      <c r="CHY88" s="75"/>
      <c r="CHZ88" s="75"/>
      <c r="CIA88" s="204"/>
      <c r="CIB88" s="205"/>
      <c r="CIC88" s="72"/>
      <c r="CID88" s="70"/>
      <c r="CIE88" s="73"/>
      <c r="CIF88" s="74"/>
      <c r="CIG88" s="74"/>
      <c r="CIH88" s="62"/>
      <c r="CII88" s="75"/>
      <c r="CIJ88" s="76"/>
      <c r="CIK88" s="216"/>
      <c r="CIL88" s="75"/>
      <c r="CIM88" s="75"/>
      <c r="CIN88" s="204"/>
      <c r="CIO88" s="205"/>
      <c r="CIP88" s="72"/>
      <c r="CIQ88" s="70"/>
      <c r="CIR88" s="73"/>
      <c r="CIS88" s="74"/>
      <c r="CIT88" s="74"/>
      <c r="CIU88" s="62"/>
      <c r="CIV88" s="75"/>
      <c r="CIW88" s="76"/>
      <c r="CIX88" s="216"/>
      <c r="CIY88" s="75"/>
      <c r="CIZ88" s="75"/>
      <c r="CJA88" s="204"/>
      <c r="CJB88" s="205"/>
      <c r="CJC88" s="72"/>
      <c r="CJD88" s="70"/>
      <c r="CJE88" s="73"/>
      <c r="CJF88" s="74"/>
      <c r="CJG88" s="74"/>
      <c r="CJH88" s="62"/>
      <c r="CJI88" s="75"/>
      <c r="CJJ88" s="76"/>
      <c r="CJK88" s="216"/>
      <c r="CJL88" s="75"/>
      <c r="CJM88" s="75"/>
      <c r="CJN88" s="204"/>
      <c r="CJO88" s="205"/>
      <c r="CJP88" s="72"/>
      <c r="CJQ88" s="70"/>
      <c r="CJR88" s="73"/>
      <c r="CJS88" s="74"/>
      <c r="CJT88" s="74"/>
      <c r="CJU88" s="62"/>
      <c r="CJV88" s="75"/>
      <c r="CJW88" s="76"/>
      <c r="CJX88" s="216"/>
      <c r="CJY88" s="75"/>
      <c r="CJZ88" s="75"/>
      <c r="CKA88" s="204"/>
      <c r="CKB88" s="205"/>
      <c r="CKC88" s="72"/>
      <c r="CKD88" s="70"/>
      <c r="CKE88" s="73"/>
      <c r="CKF88" s="74"/>
      <c r="CKG88" s="74"/>
      <c r="CKH88" s="62"/>
      <c r="CKI88" s="75"/>
      <c r="CKJ88" s="76"/>
      <c r="CKK88" s="216"/>
      <c r="CKL88" s="75"/>
      <c r="CKM88" s="75"/>
      <c r="CKN88" s="204"/>
      <c r="CKO88" s="205"/>
      <c r="CKP88" s="72"/>
      <c r="CKQ88" s="70"/>
      <c r="CKR88" s="73"/>
      <c r="CKS88" s="74"/>
      <c r="CKT88" s="74"/>
      <c r="CKU88" s="62"/>
      <c r="CKV88" s="75"/>
      <c r="CKW88" s="76"/>
      <c r="CKX88" s="216"/>
      <c r="CKY88" s="75"/>
      <c r="CKZ88" s="75"/>
      <c r="CLA88" s="204"/>
      <c r="CLB88" s="205"/>
      <c r="CLC88" s="72"/>
      <c r="CLD88" s="70"/>
      <c r="CLE88" s="73"/>
      <c r="CLF88" s="74"/>
      <c r="CLG88" s="74"/>
      <c r="CLH88" s="62"/>
      <c r="CLI88" s="75"/>
      <c r="CLJ88" s="76"/>
      <c r="CLK88" s="216"/>
      <c r="CLL88" s="75"/>
      <c r="CLM88" s="75"/>
      <c r="CLN88" s="204"/>
      <c r="CLO88" s="205"/>
      <c r="CLP88" s="72"/>
      <c r="CLQ88" s="70"/>
      <c r="CLR88" s="73"/>
      <c r="CLS88" s="74"/>
      <c r="CLT88" s="74"/>
      <c r="CLU88" s="62"/>
      <c r="CLV88" s="75"/>
      <c r="CLW88" s="76"/>
      <c r="CLX88" s="216"/>
      <c r="CLY88" s="75"/>
      <c r="CLZ88" s="75"/>
      <c r="CMA88" s="204"/>
      <c r="CMB88" s="205"/>
      <c r="CMC88" s="72"/>
      <c r="CMD88" s="70"/>
      <c r="CME88" s="73"/>
      <c r="CMF88" s="74"/>
      <c r="CMG88" s="74"/>
      <c r="CMH88" s="62"/>
      <c r="CMI88" s="75"/>
      <c r="CMJ88" s="76"/>
      <c r="CMK88" s="216"/>
      <c r="CML88" s="75"/>
      <c r="CMM88" s="75"/>
      <c r="CMN88" s="204"/>
      <c r="CMO88" s="205"/>
      <c r="CMP88" s="72"/>
      <c r="CMQ88" s="70"/>
      <c r="CMR88" s="73"/>
      <c r="CMS88" s="74"/>
      <c r="CMT88" s="74"/>
      <c r="CMU88" s="62"/>
      <c r="CMV88" s="75"/>
      <c r="CMW88" s="76"/>
      <c r="CMX88" s="216"/>
      <c r="CMY88" s="75"/>
      <c r="CMZ88" s="75"/>
      <c r="CNA88" s="204"/>
      <c r="CNB88" s="205"/>
      <c r="CNC88" s="72"/>
      <c r="CND88" s="70"/>
      <c r="CNE88" s="73"/>
      <c r="CNF88" s="74"/>
      <c r="CNG88" s="74"/>
      <c r="CNH88" s="62"/>
      <c r="CNI88" s="75"/>
      <c r="CNJ88" s="76"/>
      <c r="CNK88" s="216"/>
      <c r="CNL88" s="75"/>
      <c r="CNM88" s="75"/>
      <c r="CNN88" s="204"/>
      <c r="CNO88" s="205"/>
      <c r="CNP88" s="72"/>
      <c r="CNQ88" s="70"/>
      <c r="CNR88" s="73"/>
      <c r="CNS88" s="74"/>
      <c r="CNT88" s="74"/>
      <c r="CNU88" s="62"/>
      <c r="CNV88" s="75"/>
      <c r="CNW88" s="76"/>
      <c r="CNX88" s="216"/>
      <c r="CNY88" s="75"/>
      <c r="CNZ88" s="75"/>
      <c r="COA88" s="204"/>
      <c r="COB88" s="205"/>
      <c r="COC88" s="72"/>
      <c r="COD88" s="70"/>
      <c r="COE88" s="73"/>
      <c r="COF88" s="74"/>
      <c r="COG88" s="74"/>
      <c r="COH88" s="62"/>
      <c r="COI88" s="75"/>
      <c r="COJ88" s="76"/>
      <c r="COK88" s="216"/>
      <c r="COL88" s="75"/>
      <c r="COM88" s="75"/>
      <c r="CON88" s="204"/>
      <c r="COO88" s="205"/>
      <c r="COP88" s="72"/>
      <c r="COQ88" s="70"/>
      <c r="COR88" s="73"/>
      <c r="COS88" s="74"/>
      <c r="COT88" s="74"/>
      <c r="COU88" s="62"/>
      <c r="COV88" s="75"/>
      <c r="COW88" s="76"/>
      <c r="COX88" s="216"/>
      <c r="COY88" s="75"/>
      <c r="COZ88" s="75"/>
      <c r="CPA88" s="204"/>
      <c r="CPB88" s="205"/>
      <c r="CPC88" s="72"/>
      <c r="CPD88" s="70"/>
      <c r="CPE88" s="73"/>
      <c r="CPF88" s="74"/>
      <c r="CPG88" s="74"/>
      <c r="CPH88" s="62"/>
      <c r="CPI88" s="75"/>
      <c r="CPJ88" s="76"/>
      <c r="CPK88" s="216"/>
      <c r="CPL88" s="75"/>
      <c r="CPM88" s="75"/>
      <c r="CPN88" s="204"/>
      <c r="CPO88" s="205"/>
      <c r="CPP88" s="72"/>
      <c r="CPQ88" s="70"/>
      <c r="CPR88" s="73"/>
      <c r="CPS88" s="74"/>
      <c r="CPT88" s="74"/>
      <c r="CPU88" s="62"/>
      <c r="CPV88" s="75"/>
      <c r="CPW88" s="76"/>
      <c r="CPX88" s="216"/>
      <c r="CPY88" s="75"/>
      <c r="CPZ88" s="75"/>
      <c r="CQA88" s="204"/>
      <c r="CQB88" s="205"/>
      <c r="CQC88" s="72"/>
      <c r="CQD88" s="70"/>
      <c r="CQE88" s="73"/>
      <c r="CQF88" s="74"/>
      <c r="CQG88" s="74"/>
      <c r="CQH88" s="62"/>
      <c r="CQI88" s="75"/>
      <c r="CQJ88" s="76"/>
      <c r="CQK88" s="216"/>
      <c r="CQL88" s="75"/>
      <c r="CQM88" s="75"/>
      <c r="CQN88" s="204"/>
      <c r="CQO88" s="205"/>
      <c r="CQP88" s="72"/>
      <c r="CQQ88" s="70"/>
      <c r="CQR88" s="73"/>
      <c r="CQS88" s="74"/>
      <c r="CQT88" s="74"/>
      <c r="CQU88" s="62"/>
      <c r="CQV88" s="75"/>
      <c r="CQW88" s="76"/>
      <c r="CQX88" s="216"/>
      <c r="CQY88" s="75"/>
      <c r="CQZ88" s="75"/>
      <c r="CRA88" s="204"/>
      <c r="CRB88" s="205"/>
      <c r="CRC88" s="72"/>
      <c r="CRD88" s="70"/>
      <c r="CRE88" s="73"/>
      <c r="CRF88" s="74"/>
      <c r="CRG88" s="74"/>
      <c r="CRH88" s="62"/>
      <c r="CRI88" s="75"/>
      <c r="CRJ88" s="76"/>
      <c r="CRK88" s="216"/>
      <c r="CRL88" s="75"/>
      <c r="CRM88" s="75"/>
      <c r="CRN88" s="204"/>
      <c r="CRO88" s="205"/>
      <c r="CRP88" s="72"/>
      <c r="CRQ88" s="70"/>
      <c r="CRR88" s="73"/>
      <c r="CRS88" s="74"/>
      <c r="CRT88" s="74"/>
      <c r="CRU88" s="62"/>
      <c r="CRV88" s="75"/>
      <c r="CRW88" s="76"/>
      <c r="CRX88" s="216"/>
      <c r="CRY88" s="75"/>
      <c r="CRZ88" s="75"/>
      <c r="CSA88" s="204"/>
      <c r="CSB88" s="205"/>
      <c r="CSC88" s="72"/>
      <c r="CSD88" s="70"/>
      <c r="CSE88" s="73"/>
      <c r="CSF88" s="74"/>
      <c r="CSG88" s="74"/>
      <c r="CSH88" s="62"/>
      <c r="CSI88" s="75"/>
      <c r="CSJ88" s="76"/>
      <c r="CSK88" s="216"/>
      <c r="CSL88" s="75"/>
      <c r="CSM88" s="75"/>
      <c r="CSN88" s="204"/>
      <c r="CSO88" s="205"/>
      <c r="CSP88" s="72"/>
      <c r="CSQ88" s="70"/>
      <c r="CSR88" s="73"/>
      <c r="CSS88" s="74"/>
      <c r="CST88" s="74"/>
      <c r="CSU88" s="62"/>
      <c r="CSV88" s="75"/>
      <c r="CSW88" s="76"/>
      <c r="CSX88" s="216"/>
      <c r="CSY88" s="75"/>
      <c r="CSZ88" s="75"/>
      <c r="CTA88" s="204"/>
      <c r="CTB88" s="205"/>
      <c r="CTC88" s="72"/>
      <c r="CTD88" s="70"/>
      <c r="CTE88" s="73"/>
      <c r="CTF88" s="74"/>
      <c r="CTG88" s="74"/>
      <c r="CTH88" s="62"/>
      <c r="CTI88" s="75"/>
      <c r="CTJ88" s="76"/>
      <c r="CTK88" s="216"/>
      <c r="CTL88" s="75"/>
      <c r="CTM88" s="75"/>
      <c r="CTN88" s="204"/>
      <c r="CTO88" s="205"/>
      <c r="CTP88" s="72"/>
      <c r="CTQ88" s="70"/>
      <c r="CTR88" s="73"/>
      <c r="CTS88" s="74"/>
      <c r="CTT88" s="74"/>
      <c r="CTU88" s="62"/>
      <c r="CTV88" s="75"/>
      <c r="CTW88" s="76"/>
      <c r="CTX88" s="216"/>
      <c r="CTY88" s="75"/>
      <c r="CTZ88" s="75"/>
      <c r="CUA88" s="204"/>
      <c r="CUB88" s="205"/>
      <c r="CUC88" s="72"/>
      <c r="CUD88" s="70"/>
      <c r="CUE88" s="73"/>
      <c r="CUF88" s="74"/>
      <c r="CUG88" s="74"/>
      <c r="CUH88" s="62"/>
      <c r="CUI88" s="75"/>
      <c r="CUJ88" s="76"/>
      <c r="CUK88" s="216"/>
      <c r="CUL88" s="75"/>
      <c r="CUM88" s="75"/>
      <c r="CUN88" s="204"/>
      <c r="CUO88" s="205"/>
      <c r="CUP88" s="72"/>
      <c r="CUQ88" s="70"/>
      <c r="CUR88" s="73"/>
      <c r="CUS88" s="74"/>
      <c r="CUT88" s="74"/>
      <c r="CUU88" s="62"/>
      <c r="CUV88" s="75"/>
      <c r="CUW88" s="76"/>
      <c r="CUX88" s="216"/>
      <c r="CUY88" s="75"/>
      <c r="CUZ88" s="75"/>
      <c r="CVA88" s="204"/>
      <c r="CVB88" s="205"/>
      <c r="CVC88" s="72"/>
      <c r="CVD88" s="70"/>
      <c r="CVE88" s="73"/>
      <c r="CVF88" s="74"/>
      <c r="CVG88" s="74"/>
      <c r="CVH88" s="62"/>
      <c r="CVI88" s="75"/>
      <c r="CVJ88" s="76"/>
      <c r="CVK88" s="216"/>
      <c r="CVL88" s="75"/>
      <c r="CVM88" s="75"/>
      <c r="CVN88" s="204"/>
      <c r="CVO88" s="205"/>
      <c r="CVP88" s="72"/>
      <c r="CVQ88" s="70"/>
      <c r="CVR88" s="73"/>
      <c r="CVS88" s="74"/>
      <c r="CVT88" s="74"/>
      <c r="CVU88" s="62"/>
      <c r="CVV88" s="75"/>
      <c r="CVW88" s="76"/>
      <c r="CVX88" s="216"/>
      <c r="CVY88" s="75"/>
      <c r="CVZ88" s="75"/>
      <c r="CWA88" s="204"/>
      <c r="CWB88" s="205"/>
      <c r="CWC88" s="72"/>
      <c r="CWD88" s="70"/>
      <c r="CWE88" s="73"/>
      <c r="CWF88" s="74"/>
      <c r="CWG88" s="74"/>
      <c r="CWH88" s="62"/>
      <c r="CWI88" s="75"/>
      <c r="CWJ88" s="76"/>
      <c r="CWK88" s="216"/>
      <c r="CWL88" s="75"/>
      <c r="CWM88" s="75"/>
      <c r="CWN88" s="204"/>
      <c r="CWO88" s="205"/>
      <c r="CWP88" s="72"/>
      <c r="CWQ88" s="70"/>
      <c r="CWR88" s="73"/>
      <c r="CWS88" s="74"/>
      <c r="CWT88" s="74"/>
      <c r="CWU88" s="62"/>
      <c r="CWV88" s="75"/>
      <c r="CWW88" s="76"/>
      <c r="CWX88" s="216"/>
      <c r="CWY88" s="75"/>
      <c r="CWZ88" s="75"/>
      <c r="CXA88" s="204"/>
      <c r="CXB88" s="205"/>
      <c r="CXC88" s="72"/>
      <c r="CXD88" s="70"/>
      <c r="CXE88" s="73"/>
      <c r="CXF88" s="74"/>
      <c r="CXG88" s="74"/>
      <c r="CXH88" s="62"/>
      <c r="CXI88" s="75"/>
      <c r="CXJ88" s="76"/>
      <c r="CXK88" s="216"/>
      <c r="CXL88" s="75"/>
      <c r="CXM88" s="75"/>
      <c r="CXN88" s="204"/>
      <c r="CXO88" s="205"/>
      <c r="CXP88" s="72"/>
      <c r="CXQ88" s="70"/>
      <c r="CXR88" s="73"/>
      <c r="CXS88" s="74"/>
      <c r="CXT88" s="74"/>
      <c r="CXU88" s="62"/>
      <c r="CXV88" s="75"/>
      <c r="CXW88" s="76"/>
      <c r="CXX88" s="216"/>
      <c r="CXY88" s="75"/>
      <c r="CXZ88" s="75"/>
      <c r="CYA88" s="204"/>
      <c r="CYB88" s="205"/>
      <c r="CYC88" s="72"/>
      <c r="CYD88" s="70"/>
      <c r="CYE88" s="73"/>
      <c r="CYF88" s="74"/>
      <c r="CYG88" s="74"/>
      <c r="CYH88" s="62"/>
      <c r="CYI88" s="75"/>
      <c r="CYJ88" s="76"/>
      <c r="CYK88" s="216"/>
      <c r="CYL88" s="75"/>
      <c r="CYM88" s="75"/>
      <c r="CYN88" s="204"/>
      <c r="CYO88" s="205"/>
      <c r="CYP88" s="72"/>
      <c r="CYQ88" s="70"/>
      <c r="CYR88" s="73"/>
      <c r="CYS88" s="74"/>
      <c r="CYT88" s="74"/>
      <c r="CYU88" s="62"/>
      <c r="CYV88" s="75"/>
      <c r="CYW88" s="76"/>
      <c r="CYX88" s="216"/>
      <c r="CYY88" s="75"/>
      <c r="CYZ88" s="75"/>
      <c r="CZA88" s="204"/>
      <c r="CZB88" s="205"/>
      <c r="CZC88" s="72"/>
      <c r="CZD88" s="70"/>
      <c r="CZE88" s="73"/>
      <c r="CZF88" s="74"/>
      <c r="CZG88" s="74"/>
      <c r="CZH88" s="62"/>
      <c r="CZI88" s="75"/>
      <c r="CZJ88" s="76"/>
      <c r="CZK88" s="216"/>
      <c r="CZL88" s="75"/>
      <c r="CZM88" s="75"/>
      <c r="CZN88" s="204"/>
      <c r="CZO88" s="205"/>
      <c r="CZP88" s="72"/>
      <c r="CZQ88" s="70"/>
      <c r="CZR88" s="73"/>
      <c r="CZS88" s="74"/>
      <c r="CZT88" s="74"/>
      <c r="CZU88" s="62"/>
      <c r="CZV88" s="75"/>
      <c r="CZW88" s="76"/>
      <c r="CZX88" s="216"/>
      <c r="CZY88" s="75"/>
      <c r="CZZ88" s="75"/>
      <c r="DAA88" s="204"/>
      <c r="DAB88" s="205"/>
      <c r="DAC88" s="72"/>
      <c r="DAD88" s="70"/>
      <c r="DAE88" s="73"/>
      <c r="DAF88" s="74"/>
      <c r="DAG88" s="74"/>
      <c r="DAH88" s="62"/>
      <c r="DAI88" s="75"/>
      <c r="DAJ88" s="76"/>
      <c r="DAK88" s="216"/>
      <c r="DAL88" s="75"/>
      <c r="DAM88" s="75"/>
      <c r="DAN88" s="204"/>
      <c r="DAO88" s="205"/>
      <c r="DAP88" s="72"/>
      <c r="DAQ88" s="70"/>
      <c r="DAR88" s="73"/>
      <c r="DAS88" s="74"/>
      <c r="DAT88" s="74"/>
      <c r="DAU88" s="62"/>
      <c r="DAV88" s="75"/>
      <c r="DAW88" s="76"/>
      <c r="DAX88" s="216"/>
      <c r="DAY88" s="75"/>
      <c r="DAZ88" s="75"/>
      <c r="DBA88" s="204"/>
      <c r="DBB88" s="205"/>
      <c r="DBC88" s="72"/>
      <c r="DBD88" s="70"/>
      <c r="DBE88" s="73"/>
      <c r="DBF88" s="74"/>
      <c r="DBG88" s="74"/>
      <c r="DBH88" s="62"/>
      <c r="DBI88" s="75"/>
      <c r="DBJ88" s="76"/>
      <c r="DBK88" s="216"/>
      <c r="DBL88" s="75"/>
      <c r="DBM88" s="75"/>
      <c r="DBN88" s="204"/>
      <c r="DBO88" s="205"/>
      <c r="DBP88" s="72"/>
      <c r="DBQ88" s="70"/>
      <c r="DBR88" s="73"/>
      <c r="DBS88" s="74"/>
      <c r="DBT88" s="74"/>
      <c r="DBU88" s="62"/>
      <c r="DBV88" s="75"/>
      <c r="DBW88" s="76"/>
      <c r="DBX88" s="216"/>
      <c r="DBY88" s="75"/>
      <c r="DBZ88" s="75"/>
      <c r="DCA88" s="204"/>
      <c r="DCB88" s="205"/>
      <c r="DCC88" s="72"/>
      <c r="DCD88" s="70"/>
      <c r="DCE88" s="73"/>
      <c r="DCF88" s="74"/>
      <c r="DCG88" s="74"/>
      <c r="DCH88" s="62"/>
      <c r="DCI88" s="75"/>
      <c r="DCJ88" s="76"/>
      <c r="DCK88" s="216"/>
      <c r="DCL88" s="75"/>
      <c r="DCM88" s="75"/>
      <c r="DCN88" s="204"/>
      <c r="DCO88" s="205"/>
      <c r="DCP88" s="72"/>
      <c r="DCQ88" s="70"/>
      <c r="DCR88" s="73"/>
      <c r="DCS88" s="74"/>
      <c r="DCT88" s="74"/>
      <c r="DCU88" s="62"/>
      <c r="DCV88" s="75"/>
      <c r="DCW88" s="76"/>
      <c r="DCX88" s="216"/>
      <c r="DCY88" s="75"/>
      <c r="DCZ88" s="75"/>
      <c r="DDA88" s="204"/>
      <c r="DDB88" s="205"/>
      <c r="DDC88" s="72"/>
      <c r="DDD88" s="70"/>
      <c r="DDE88" s="73"/>
      <c r="DDF88" s="74"/>
      <c r="DDG88" s="74"/>
      <c r="DDH88" s="62"/>
      <c r="DDI88" s="75"/>
      <c r="DDJ88" s="76"/>
      <c r="DDK88" s="216"/>
      <c r="DDL88" s="75"/>
      <c r="DDM88" s="75"/>
      <c r="DDN88" s="204"/>
      <c r="DDO88" s="205"/>
      <c r="DDP88" s="72"/>
      <c r="DDQ88" s="70"/>
      <c r="DDR88" s="73"/>
      <c r="DDS88" s="74"/>
      <c r="DDT88" s="74"/>
      <c r="DDU88" s="62"/>
      <c r="DDV88" s="75"/>
      <c r="DDW88" s="76"/>
      <c r="DDX88" s="216"/>
      <c r="DDY88" s="75"/>
      <c r="DDZ88" s="75"/>
      <c r="DEA88" s="204"/>
      <c r="DEB88" s="205"/>
      <c r="DEC88" s="72"/>
      <c r="DED88" s="70"/>
      <c r="DEE88" s="73"/>
      <c r="DEF88" s="74"/>
      <c r="DEG88" s="74"/>
      <c r="DEH88" s="62"/>
      <c r="DEI88" s="75"/>
      <c r="DEJ88" s="76"/>
      <c r="DEK88" s="216"/>
      <c r="DEL88" s="75"/>
      <c r="DEM88" s="75"/>
      <c r="DEN88" s="204"/>
      <c r="DEO88" s="205"/>
      <c r="DEP88" s="72"/>
      <c r="DEQ88" s="70"/>
      <c r="DER88" s="73"/>
      <c r="DES88" s="74"/>
      <c r="DET88" s="74"/>
      <c r="DEU88" s="62"/>
      <c r="DEV88" s="75"/>
      <c r="DEW88" s="76"/>
      <c r="DEX88" s="216"/>
      <c r="DEY88" s="75"/>
      <c r="DEZ88" s="75"/>
      <c r="DFA88" s="204"/>
      <c r="DFB88" s="205"/>
      <c r="DFC88" s="72"/>
      <c r="DFD88" s="70"/>
      <c r="DFE88" s="73"/>
      <c r="DFF88" s="74"/>
      <c r="DFG88" s="74"/>
      <c r="DFH88" s="62"/>
      <c r="DFI88" s="75"/>
      <c r="DFJ88" s="76"/>
      <c r="DFK88" s="216"/>
      <c r="DFL88" s="75"/>
      <c r="DFM88" s="75"/>
      <c r="DFN88" s="204"/>
      <c r="DFO88" s="205"/>
      <c r="DFP88" s="72"/>
      <c r="DFQ88" s="70"/>
      <c r="DFR88" s="73"/>
      <c r="DFS88" s="74"/>
      <c r="DFT88" s="74"/>
      <c r="DFU88" s="62"/>
      <c r="DFV88" s="75"/>
      <c r="DFW88" s="76"/>
      <c r="DFX88" s="216"/>
      <c r="DFY88" s="75"/>
      <c r="DFZ88" s="75"/>
      <c r="DGA88" s="204"/>
      <c r="DGB88" s="205"/>
      <c r="DGC88" s="72"/>
      <c r="DGD88" s="70"/>
      <c r="DGE88" s="73"/>
      <c r="DGF88" s="74"/>
      <c r="DGG88" s="74"/>
      <c r="DGH88" s="62"/>
      <c r="DGI88" s="75"/>
      <c r="DGJ88" s="76"/>
      <c r="DGK88" s="216"/>
      <c r="DGL88" s="75"/>
      <c r="DGM88" s="75"/>
      <c r="DGN88" s="204"/>
      <c r="DGO88" s="205"/>
      <c r="DGP88" s="72"/>
      <c r="DGQ88" s="70"/>
      <c r="DGR88" s="73"/>
      <c r="DGS88" s="74"/>
      <c r="DGT88" s="74"/>
      <c r="DGU88" s="62"/>
      <c r="DGV88" s="75"/>
      <c r="DGW88" s="76"/>
      <c r="DGX88" s="216"/>
      <c r="DGY88" s="75"/>
      <c r="DGZ88" s="75"/>
      <c r="DHA88" s="204"/>
      <c r="DHB88" s="205"/>
      <c r="DHC88" s="72"/>
      <c r="DHD88" s="70"/>
      <c r="DHE88" s="73"/>
      <c r="DHF88" s="74"/>
      <c r="DHG88" s="74"/>
      <c r="DHH88" s="62"/>
      <c r="DHI88" s="75"/>
      <c r="DHJ88" s="76"/>
      <c r="DHK88" s="216"/>
      <c r="DHL88" s="75"/>
      <c r="DHM88" s="75"/>
      <c r="DHN88" s="204"/>
      <c r="DHO88" s="205"/>
      <c r="DHP88" s="72"/>
      <c r="DHQ88" s="70"/>
      <c r="DHR88" s="73"/>
      <c r="DHS88" s="74"/>
      <c r="DHT88" s="74"/>
      <c r="DHU88" s="62"/>
      <c r="DHV88" s="75"/>
      <c r="DHW88" s="76"/>
      <c r="DHX88" s="216"/>
      <c r="DHY88" s="75"/>
      <c r="DHZ88" s="75"/>
      <c r="DIA88" s="204"/>
      <c r="DIB88" s="205"/>
      <c r="DIC88" s="72"/>
      <c r="DID88" s="70"/>
      <c r="DIE88" s="73"/>
      <c r="DIF88" s="74"/>
      <c r="DIG88" s="74"/>
      <c r="DIH88" s="62"/>
      <c r="DII88" s="75"/>
      <c r="DIJ88" s="76"/>
      <c r="DIK88" s="216"/>
      <c r="DIL88" s="75"/>
      <c r="DIM88" s="75"/>
      <c r="DIN88" s="204"/>
      <c r="DIO88" s="205"/>
      <c r="DIP88" s="72"/>
      <c r="DIQ88" s="70"/>
      <c r="DIR88" s="73"/>
      <c r="DIS88" s="74"/>
      <c r="DIT88" s="74"/>
      <c r="DIU88" s="62"/>
      <c r="DIV88" s="75"/>
      <c r="DIW88" s="76"/>
      <c r="DIX88" s="216"/>
      <c r="DIY88" s="75"/>
      <c r="DIZ88" s="75"/>
      <c r="DJA88" s="204"/>
      <c r="DJB88" s="205"/>
      <c r="DJC88" s="72"/>
      <c r="DJD88" s="70"/>
      <c r="DJE88" s="73"/>
      <c r="DJF88" s="74"/>
      <c r="DJG88" s="74"/>
      <c r="DJH88" s="62"/>
      <c r="DJI88" s="75"/>
      <c r="DJJ88" s="76"/>
      <c r="DJK88" s="216"/>
      <c r="DJL88" s="75"/>
      <c r="DJM88" s="75"/>
      <c r="DJN88" s="204"/>
      <c r="DJO88" s="205"/>
      <c r="DJP88" s="72"/>
      <c r="DJQ88" s="70"/>
      <c r="DJR88" s="73"/>
      <c r="DJS88" s="74"/>
      <c r="DJT88" s="74"/>
      <c r="DJU88" s="62"/>
      <c r="DJV88" s="75"/>
      <c r="DJW88" s="76"/>
      <c r="DJX88" s="216"/>
      <c r="DJY88" s="75"/>
      <c r="DJZ88" s="75"/>
      <c r="DKA88" s="204"/>
      <c r="DKB88" s="205"/>
      <c r="DKC88" s="72"/>
      <c r="DKD88" s="70"/>
      <c r="DKE88" s="73"/>
      <c r="DKF88" s="74"/>
      <c r="DKG88" s="74"/>
      <c r="DKH88" s="62"/>
      <c r="DKI88" s="75"/>
      <c r="DKJ88" s="76"/>
      <c r="DKK88" s="216"/>
      <c r="DKL88" s="75"/>
      <c r="DKM88" s="75"/>
      <c r="DKN88" s="204"/>
      <c r="DKO88" s="205"/>
      <c r="DKP88" s="72"/>
      <c r="DKQ88" s="70"/>
      <c r="DKR88" s="73"/>
      <c r="DKS88" s="74"/>
      <c r="DKT88" s="74"/>
      <c r="DKU88" s="62"/>
      <c r="DKV88" s="75"/>
      <c r="DKW88" s="76"/>
      <c r="DKX88" s="216"/>
      <c r="DKY88" s="75"/>
      <c r="DKZ88" s="75"/>
      <c r="DLA88" s="204"/>
      <c r="DLB88" s="205"/>
      <c r="DLC88" s="72"/>
      <c r="DLD88" s="70"/>
      <c r="DLE88" s="73"/>
      <c r="DLF88" s="74"/>
      <c r="DLG88" s="74"/>
      <c r="DLH88" s="62"/>
      <c r="DLI88" s="75"/>
      <c r="DLJ88" s="76"/>
      <c r="DLK88" s="216"/>
      <c r="DLL88" s="75"/>
      <c r="DLM88" s="75"/>
      <c r="DLN88" s="204"/>
      <c r="DLO88" s="205"/>
      <c r="DLP88" s="72"/>
      <c r="DLQ88" s="70"/>
      <c r="DLR88" s="73"/>
      <c r="DLS88" s="74"/>
      <c r="DLT88" s="74"/>
      <c r="DLU88" s="62"/>
      <c r="DLV88" s="75"/>
      <c r="DLW88" s="76"/>
      <c r="DLX88" s="216"/>
      <c r="DLY88" s="75"/>
      <c r="DLZ88" s="75"/>
      <c r="DMA88" s="204"/>
      <c r="DMB88" s="205"/>
      <c r="DMC88" s="72"/>
      <c r="DMD88" s="70"/>
      <c r="DME88" s="73"/>
      <c r="DMF88" s="74"/>
      <c r="DMG88" s="74"/>
      <c r="DMH88" s="62"/>
      <c r="DMI88" s="75"/>
      <c r="DMJ88" s="76"/>
      <c r="DMK88" s="216"/>
      <c r="DML88" s="75"/>
      <c r="DMM88" s="75"/>
      <c r="DMN88" s="204"/>
      <c r="DMO88" s="205"/>
      <c r="DMP88" s="72"/>
      <c r="DMQ88" s="70"/>
      <c r="DMR88" s="73"/>
      <c r="DMS88" s="74"/>
      <c r="DMT88" s="74"/>
      <c r="DMU88" s="62"/>
      <c r="DMV88" s="75"/>
      <c r="DMW88" s="76"/>
      <c r="DMX88" s="216"/>
      <c r="DMY88" s="75"/>
      <c r="DMZ88" s="75"/>
      <c r="DNA88" s="204"/>
      <c r="DNB88" s="205"/>
      <c r="DNC88" s="72"/>
      <c r="DND88" s="70"/>
      <c r="DNE88" s="73"/>
      <c r="DNF88" s="74"/>
      <c r="DNG88" s="74"/>
      <c r="DNH88" s="62"/>
      <c r="DNI88" s="75"/>
      <c r="DNJ88" s="76"/>
      <c r="DNK88" s="216"/>
      <c r="DNL88" s="75"/>
      <c r="DNM88" s="75"/>
      <c r="DNN88" s="204"/>
      <c r="DNO88" s="205"/>
      <c r="DNP88" s="72"/>
      <c r="DNQ88" s="70"/>
      <c r="DNR88" s="73"/>
      <c r="DNS88" s="74"/>
      <c r="DNT88" s="74"/>
      <c r="DNU88" s="62"/>
      <c r="DNV88" s="75"/>
      <c r="DNW88" s="76"/>
      <c r="DNX88" s="216"/>
      <c r="DNY88" s="75"/>
      <c r="DNZ88" s="75"/>
      <c r="DOA88" s="204"/>
      <c r="DOB88" s="205"/>
      <c r="DOC88" s="72"/>
      <c r="DOD88" s="70"/>
      <c r="DOE88" s="73"/>
      <c r="DOF88" s="74"/>
      <c r="DOG88" s="74"/>
      <c r="DOH88" s="62"/>
      <c r="DOI88" s="75"/>
      <c r="DOJ88" s="76"/>
      <c r="DOK88" s="216"/>
      <c r="DOL88" s="75"/>
      <c r="DOM88" s="75"/>
      <c r="DON88" s="204"/>
      <c r="DOO88" s="205"/>
      <c r="DOP88" s="72"/>
      <c r="DOQ88" s="70"/>
      <c r="DOR88" s="73"/>
      <c r="DOS88" s="74"/>
      <c r="DOT88" s="74"/>
      <c r="DOU88" s="62"/>
      <c r="DOV88" s="75"/>
      <c r="DOW88" s="76"/>
      <c r="DOX88" s="216"/>
      <c r="DOY88" s="75"/>
      <c r="DOZ88" s="75"/>
      <c r="DPA88" s="204"/>
      <c r="DPB88" s="205"/>
      <c r="DPC88" s="72"/>
      <c r="DPD88" s="70"/>
      <c r="DPE88" s="73"/>
      <c r="DPF88" s="74"/>
      <c r="DPG88" s="74"/>
      <c r="DPH88" s="62"/>
      <c r="DPI88" s="75"/>
      <c r="DPJ88" s="76"/>
      <c r="DPK88" s="216"/>
      <c r="DPL88" s="75"/>
      <c r="DPM88" s="75"/>
      <c r="DPN88" s="204"/>
      <c r="DPO88" s="205"/>
      <c r="DPP88" s="72"/>
      <c r="DPQ88" s="70"/>
      <c r="DPR88" s="73"/>
      <c r="DPS88" s="74"/>
      <c r="DPT88" s="74"/>
      <c r="DPU88" s="62"/>
      <c r="DPV88" s="75"/>
      <c r="DPW88" s="76"/>
      <c r="DPX88" s="216"/>
      <c r="DPY88" s="75"/>
      <c r="DPZ88" s="75"/>
      <c r="DQA88" s="204"/>
      <c r="DQB88" s="205"/>
      <c r="DQC88" s="72"/>
      <c r="DQD88" s="70"/>
      <c r="DQE88" s="73"/>
      <c r="DQF88" s="74"/>
      <c r="DQG88" s="74"/>
      <c r="DQH88" s="62"/>
      <c r="DQI88" s="75"/>
      <c r="DQJ88" s="76"/>
      <c r="DQK88" s="216"/>
      <c r="DQL88" s="75"/>
      <c r="DQM88" s="75"/>
      <c r="DQN88" s="204"/>
      <c r="DQO88" s="205"/>
      <c r="DQP88" s="72"/>
      <c r="DQQ88" s="70"/>
      <c r="DQR88" s="73"/>
      <c r="DQS88" s="74"/>
      <c r="DQT88" s="74"/>
      <c r="DQU88" s="62"/>
      <c r="DQV88" s="75"/>
      <c r="DQW88" s="76"/>
      <c r="DQX88" s="216"/>
      <c r="DQY88" s="75"/>
      <c r="DQZ88" s="75"/>
      <c r="DRA88" s="204"/>
      <c r="DRB88" s="205"/>
      <c r="DRC88" s="72"/>
      <c r="DRD88" s="70"/>
      <c r="DRE88" s="73"/>
      <c r="DRF88" s="74"/>
      <c r="DRG88" s="74"/>
      <c r="DRH88" s="62"/>
      <c r="DRI88" s="75"/>
      <c r="DRJ88" s="76"/>
      <c r="DRK88" s="216"/>
      <c r="DRL88" s="75"/>
      <c r="DRM88" s="75"/>
      <c r="DRN88" s="204"/>
      <c r="DRO88" s="205"/>
      <c r="DRP88" s="72"/>
      <c r="DRQ88" s="70"/>
      <c r="DRR88" s="73"/>
      <c r="DRS88" s="74"/>
      <c r="DRT88" s="74"/>
      <c r="DRU88" s="62"/>
      <c r="DRV88" s="75"/>
      <c r="DRW88" s="76"/>
      <c r="DRX88" s="216"/>
      <c r="DRY88" s="75"/>
      <c r="DRZ88" s="75"/>
      <c r="DSA88" s="204"/>
      <c r="DSB88" s="205"/>
      <c r="DSC88" s="72"/>
      <c r="DSD88" s="70"/>
      <c r="DSE88" s="73"/>
      <c r="DSF88" s="74"/>
      <c r="DSG88" s="74"/>
      <c r="DSH88" s="62"/>
      <c r="DSI88" s="75"/>
      <c r="DSJ88" s="76"/>
      <c r="DSK88" s="216"/>
      <c r="DSL88" s="75"/>
      <c r="DSM88" s="75"/>
      <c r="DSN88" s="204"/>
      <c r="DSO88" s="205"/>
      <c r="DSP88" s="72"/>
      <c r="DSQ88" s="70"/>
      <c r="DSR88" s="73"/>
      <c r="DSS88" s="74"/>
      <c r="DST88" s="74"/>
      <c r="DSU88" s="62"/>
      <c r="DSV88" s="75"/>
      <c r="DSW88" s="76"/>
      <c r="DSX88" s="216"/>
      <c r="DSY88" s="75"/>
      <c r="DSZ88" s="75"/>
      <c r="DTA88" s="204"/>
      <c r="DTB88" s="205"/>
      <c r="DTC88" s="72"/>
      <c r="DTD88" s="70"/>
      <c r="DTE88" s="73"/>
      <c r="DTF88" s="74"/>
      <c r="DTG88" s="74"/>
      <c r="DTH88" s="62"/>
      <c r="DTI88" s="75"/>
      <c r="DTJ88" s="76"/>
      <c r="DTK88" s="216"/>
      <c r="DTL88" s="75"/>
      <c r="DTM88" s="75"/>
      <c r="DTN88" s="204"/>
      <c r="DTO88" s="205"/>
      <c r="DTP88" s="72"/>
      <c r="DTQ88" s="70"/>
      <c r="DTR88" s="73"/>
      <c r="DTS88" s="74"/>
      <c r="DTT88" s="74"/>
      <c r="DTU88" s="62"/>
      <c r="DTV88" s="75"/>
      <c r="DTW88" s="76"/>
      <c r="DTX88" s="216"/>
      <c r="DTY88" s="75"/>
      <c r="DTZ88" s="75"/>
      <c r="DUA88" s="204"/>
      <c r="DUB88" s="205"/>
      <c r="DUC88" s="72"/>
      <c r="DUD88" s="70"/>
      <c r="DUE88" s="73"/>
      <c r="DUF88" s="74"/>
      <c r="DUG88" s="74"/>
      <c r="DUH88" s="62"/>
      <c r="DUI88" s="75"/>
      <c r="DUJ88" s="76"/>
      <c r="DUK88" s="216"/>
      <c r="DUL88" s="75"/>
      <c r="DUM88" s="75"/>
      <c r="DUN88" s="204"/>
      <c r="DUO88" s="205"/>
      <c r="DUP88" s="72"/>
      <c r="DUQ88" s="70"/>
      <c r="DUR88" s="73"/>
      <c r="DUS88" s="74"/>
      <c r="DUT88" s="74"/>
      <c r="DUU88" s="62"/>
      <c r="DUV88" s="75"/>
      <c r="DUW88" s="76"/>
      <c r="DUX88" s="216"/>
      <c r="DUY88" s="75"/>
      <c r="DUZ88" s="75"/>
      <c r="DVA88" s="204"/>
      <c r="DVB88" s="205"/>
      <c r="DVC88" s="72"/>
      <c r="DVD88" s="70"/>
      <c r="DVE88" s="73"/>
      <c r="DVF88" s="74"/>
      <c r="DVG88" s="74"/>
      <c r="DVH88" s="62"/>
      <c r="DVI88" s="75"/>
      <c r="DVJ88" s="76"/>
      <c r="DVK88" s="216"/>
      <c r="DVL88" s="75"/>
      <c r="DVM88" s="75"/>
      <c r="DVN88" s="204"/>
      <c r="DVO88" s="205"/>
      <c r="DVP88" s="72"/>
      <c r="DVQ88" s="70"/>
      <c r="DVR88" s="73"/>
      <c r="DVS88" s="74"/>
      <c r="DVT88" s="74"/>
      <c r="DVU88" s="62"/>
      <c r="DVV88" s="75"/>
      <c r="DVW88" s="76"/>
      <c r="DVX88" s="216"/>
      <c r="DVY88" s="75"/>
      <c r="DVZ88" s="75"/>
      <c r="DWA88" s="204"/>
      <c r="DWB88" s="205"/>
      <c r="DWC88" s="72"/>
      <c r="DWD88" s="70"/>
      <c r="DWE88" s="73"/>
      <c r="DWF88" s="74"/>
      <c r="DWG88" s="74"/>
      <c r="DWH88" s="62"/>
      <c r="DWI88" s="75"/>
      <c r="DWJ88" s="76"/>
      <c r="DWK88" s="216"/>
      <c r="DWL88" s="75"/>
      <c r="DWM88" s="75"/>
      <c r="DWN88" s="204"/>
      <c r="DWO88" s="205"/>
      <c r="DWP88" s="72"/>
      <c r="DWQ88" s="70"/>
      <c r="DWR88" s="73"/>
      <c r="DWS88" s="74"/>
      <c r="DWT88" s="74"/>
      <c r="DWU88" s="62"/>
      <c r="DWV88" s="75"/>
      <c r="DWW88" s="76"/>
      <c r="DWX88" s="216"/>
      <c r="DWY88" s="75"/>
      <c r="DWZ88" s="75"/>
      <c r="DXA88" s="204"/>
      <c r="DXB88" s="205"/>
      <c r="DXC88" s="72"/>
      <c r="DXD88" s="70"/>
      <c r="DXE88" s="73"/>
      <c r="DXF88" s="74"/>
      <c r="DXG88" s="74"/>
      <c r="DXH88" s="62"/>
      <c r="DXI88" s="75"/>
      <c r="DXJ88" s="76"/>
      <c r="DXK88" s="216"/>
      <c r="DXL88" s="75"/>
      <c r="DXM88" s="75"/>
      <c r="DXN88" s="204"/>
      <c r="DXO88" s="205"/>
      <c r="DXP88" s="72"/>
      <c r="DXQ88" s="70"/>
      <c r="DXR88" s="73"/>
      <c r="DXS88" s="74"/>
      <c r="DXT88" s="74"/>
      <c r="DXU88" s="62"/>
      <c r="DXV88" s="75"/>
      <c r="DXW88" s="76"/>
      <c r="DXX88" s="216"/>
      <c r="DXY88" s="75"/>
      <c r="DXZ88" s="75"/>
      <c r="DYA88" s="204"/>
      <c r="DYB88" s="205"/>
      <c r="DYC88" s="72"/>
      <c r="DYD88" s="70"/>
      <c r="DYE88" s="73"/>
      <c r="DYF88" s="74"/>
      <c r="DYG88" s="74"/>
      <c r="DYH88" s="62"/>
      <c r="DYI88" s="75"/>
      <c r="DYJ88" s="76"/>
      <c r="DYK88" s="216"/>
      <c r="DYL88" s="75"/>
      <c r="DYM88" s="75"/>
      <c r="DYN88" s="204"/>
      <c r="DYO88" s="205"/>
      <c r="DYP88" s="72"/>
      <c r="DYQ88" s="70"/>
      <c r="DYR88" s="73"/>
      <c r="DYS88" s="74"/>
      <c r="DYT88" s="74"/>
      <c r="DYU88" s="62"/>
      <c r="DYV88" s="75"/>
      <c r="DYW88" s="76"/>
      <c r="DYX88" s="216"/>
      <c r="DYY88" s="75"/>
      <c r="DYZ88" s="75"/>
      <c r="DZA88" s="204"/>
      <c r="DZB88" s="205"/>
      <c r="DZC88" s="72"/>
      <c r="DZD88" s="70"/>
      <c r="DZE88" s="73"/>
      <c r="DZF88" s="74"/>
      <c r="DZG88" s="74"/>
      <c r="DZH88" s="62"/>
      <c r="DZI88" s="75"/>
      <c r="DZJ88" s="76"/>
      <c r="DZK88" s="216"/>
      <c r="DZL88" s="75"/>
      <c r="DZM88" s="75"/>
      <c r="DZN88" s="204"/>
      <c r="DZO88" s="205"/>
      <c r="DZP88" s="72"/>
      <c r="DZQ88" s="70"/>
      <c r="DZR88" s="73"/>
      <c r="DZS88" s="74"/>
      <c r="DZT88" s="74"/>
      <c r="DZU88" s="62"/>
      <c r="DZV88" s="75"/>
      <c r="DZW88" s="76"/>
      <c r="DZX88" s="216"/>
      <c r="DZY88" s="75"/>
      <c r="DZZ88" s="75"/>
      <c r="EAA88" s="204"/>
      <c r="EAB88" s="205"/>
      <c r="EAC88" s="72"/>
      <c r="EAD88" s="70"/>
      <c r="EAE88" s="73"/>
      <c r="EAF88" s="74"/>
      <c r="EAG88" s="74"/>
      <c r="EAH88" s="62"/>
      <c r="EAI88" s="75"/>
      <c r="EAJ88" s="76"/>
      <c r="EAK88" s="216"/>
      <c r="EAL88" s="75"/>
      <c r="EAM88" s="75"/>
      <c r="EAN88" s="204"/>
      <c r="EAO88" s="205"/>
      <c r="EAP88" s="72"/>
      <c r="EAQ88" s="70"/>
      <c r="EAR88" s="73"/>
      <c r="EAS88" s="74"/>
      <c r="EAT88" s="74"/>
      <c r="EAU88" s="62"/>
      <c r="EAV88" s="75"/>
      <c r="EAW88" s="76"/>
      <c r="EAX88" s="216"/>
      <c r="EAY88" s="75"/>
      <c r="EAZ88" s="75"/>
      <c r="EBA88" s="204"/>
      <c r="EBB88" s="205"/>
      <c r="EBC88" s="72"/>
      <c r="EBD88" s="70"/>
      <c r="EBE88" s="73"/>
      <c r="EBF88" s="74"/>
      <c r="EBG88" s="74"/>
      <c r="EBH88" s="62"/>
      <c r="EBI88" s="75"/>
      <c r="EBJ88" s="76"/>
      <c r="EBK88" s="216"/>
      <c r="EBL88" s="75"/>
      <c r="EBM88" s="75"/>
      <c r="EBN88" s="204"/>
      <c r="EBO88" s="205"/>
      <c r="EBP88" s="72"/>
      <c r="EBQ88" s="70"/>
      <c r="EBR88" s="73"/>
      <c r="EBS88" s="74"/>
      <c r="EBT88" s="74"/>
      <c r="EBU88" s="62"/>
      <c r="EBV88" s="75"/>
      <c r="EBW88" s="76"/>
      <c r="EBX88" s="216"/>
      <c r="EBY88" s="75"/>
      <c r="EBZ88" s="75"/>
      <c r="ECA88" s="204"/>
      <c r="ECB88" s="205"/>
      <c r="ECC88" s="72"/>
      <c r="ECD88" s="70"/>
      <c r="ECE88" s="73"/>
      <c r="ECF88" s="74"/>
      <c r="ECG88" s="74"/>
      <c r="ECH88" s="62"/>
      <c r="ECI88" s="75"/>
      <c r="ECJ88" s="76"/>
      <c r="ECK88" s="216"/>
      <c r="ECL88" s="75"/>
      <c r="ECM88" s="75"/>
      <c r="ECN88" s="204"/>
      <c r="ECO88" s="205"/>
      <c r="ECP88" s="72"/>
      <c r="ECQ88" s="70"/>
      <c r="ECR88" s="73"/>
      <c r="ECS88" s="74"/>
      <c r="ECT88" s="74"/>
      <c r="ECU88" s="62"/>
      <c r="ECV88" s="75"/>
      <c r="ECW88" s="76"/>
      <c r="ECX88" s="216"/>
      <c r="ECY88" s="75"/>
      <c r="ECZ88" s="75"/>
      <c r="EDA88" s="204"/>
      <c r="EDB88" s="205"/>
      <c r="EDC88" s="72"/>
      <c r="EDD88" s="70"/>
      <c r="EDE88" s="73"/>
      <c r="EDF88" s="74"/>
      <c r="EDG88" s="74"/>
      <c r="EDH88" s="62"/>
      <c r="EDI88" s="75"/>
      <c r="EDJ88" s="76"/>
      <c r="EDK88" s="216"/>
      <c r="EDL88" s="75"/>
      <c r="EDM88" s="75"/>
      <c r="EDN88" s="204"/>
      <c r="EDO88" s="205"/>
      <c r="EDP88" s="72"/>
      <c r="EDQ88" s="70"/>
      <c r="EDR88" s="73"/>
      <c r="EDS88" s="74"/>
      <c r="EDT88" s="74"/>
      <c r="EDU88" s="62"/>
      <c r="EDV88" s="75"/>
      <c r="EDW88" s="76"/>
      <c r="EDX88" s="216"/>
      <c r="EDY88" s="75"/>
      <c r="EDZ88" s="75"/>
      <c r="EEA88" s="204"/>
      <c r="EEB88" s="205"/>
      <c r="EEC88" s="72"/>
      <c r="EED88" s="70"/>
      <c r="EEE88" s="73"/>
      <c r="EEF88" s="74"/>
      <c r="EEG88" s="74"/>
      <c r="EEH88" s="62"/>
      <c r="EEI88" s="75"/>
      <c r="EEJ88" s="76"/>
      <c r="EEK88" s="216"/>
      <c r="EEL88" s="75"/>
      <c r="EEM88" s="75"/>
      <c r="EEN88" s="204"/>
      <c r="EEO88" s="205"/>
      <c r="EEP88" s="72"/>
      <c r="EEQ88" s="70"/>
      <c r="EER88" s="73"/>
      <c r="EES88" s="74"/>
      <c r="EET88" s="74"/>
      <c r="EEU88" s="62"/>
      <c r="EEV88" s="75"/>
      <c r="EEW88" s="76"/>
      <c r="EEX88" s="216"/>
      <c r="EEY88" s="75"/>
      <c r="EEZ88" s="75"/>
      <c r="EFA88" s="204"/>
      <c r="EFB88" s="205"/>
      <c r="EFC88" s="72"/>
      <c r="EFD88" s="70"/>
      <c r="EFE88" s="73"/>
      <c r="EFF88" s="74"/>
      <c r="EFG88" s="74"/>
      <c r="EFH88" s="62"/>
      <c r="EFI88" s="75"/>
      <c r="EFJ88" s="76"/>
      <c r="EFK88" s="216"/>
      <c r="EFL88" s="75"/>
      <c r="EFM88" s="75"/>
      <c r="EFN88" s="204"/>
      <c r="EFO88" s="205"/>
      <c r="EFP88" s="72"/>
      <c r="EFQ88" s="70"/>
      <c r="EFR88" s="73"/>
      <c r="EFS88" s="74"/>
      <c r="EFT88" s="74"/>
      <c r="EFU88" s="62"/>
      <c r="EFV88" s="75"/>
      <c r="EFW88" s="76"/>
      <c r="EFX88" s="216"/>
      <c r="EFY88" s="75"/>
      <c r="EFZ88" s="75"/>
      <c r="EGA88" s="204"/>
      <c r="EGB88" s="205"/>
      <c r="EGC88" s="72"/>
      <c r="EGD88" s="70"/>
      <c r="EGE88" s="73"/>
      <c r="EGF88" s="74"/>
      <c r="EGG88" s="74"/>
      <c r="EGH88" s="62"/>
      <c r="EGI88" s="75"/>
      <c r="EGJ88" s="76"/>
      <c r="EGK88" s="216"/>
      <c r="EGL88" s="75"/>
      <c r="EGM88" s="75"/>
      <c r="EGN88" s="204"/>
      <c r="EGO88" s="205"/>
      <c r="EGP88" s="72"/>
      <c r="EGQ88" s="70"/>
      <c r="EGR88" s="73"/>
      <c r="EGS88" s="74"/>
      <c r="EGT88" s="74"/>
      <c r="EGU88" s="62"/>
      <c r="EGV88" s="75"/>
      <c r="EGW88" s="76"/>
      <c r="EGX88" s="216"/>
      <c r="EGY88" s="75"/>
      <c r="EGZ88" s="75"/>
      <c r="EHA88" s="204"/>
      <c r="EHB88" s="205"/>
      <c r="EHC88" s="72"/>
      <c r="EHD88" s="70"/>
      <c r="EHE88" s="73"/>
      <c r="EHF88" s="74"/>
      <c r="EHG88" s="74"/>
      <c r="EHH88" s="62"/>
      <c r="EHI88" s="75"/>
      <c r="EHJ88" s="76"/>
      <c r="EHK88" s="216"/>
      <c r="EHL88" s="75"/>
      <c r="EHM88" s="75"/>
      <c r="EHN88" s="204"/>
      <c r="EHO88" s="205"/>
      <c r="EHP88" s="72"/>
      <c r="EHQ88" s="70"/>
      <c r="EHR88" s="73"/>
      <c r="EHS88" s="74"/>
      <c r="EHT88" s="74"/>
      <c r="EHU88" s="62"/>
      <c r="EHV88" s="75"/>
      <c r="EHW88" s="76"/>
      <c r="EHX88" s="216"/>
      <c r="EHY88" s="75"/>
      <c r="EHZ88" s="75"/>
      <c r="EIA88" s="204"/>
      <c r="EIB88" s="205"/>
      <c r="EIC88" s="72"/>
      <c r="EID88" s="70"/>
      <c r="EIE88" s="73"/>
      <c r="EIF88" s="74"/>
      <c r="EIG88" s="74"/>
      <c r="EIH88" s="62"/>
      <c r="EII88" s="75"/>
      <c r="EIJ88" s="76"/>
      <c r="EIK88" s="216"/>
      <c r="EIL88" s="75"/>
      <c r="EIM88" s="75"/>
      <c r="EIN88" s="204"/>
      <c r="EIO88" s="205"/>
      <c r="EIP88" s="72"/>
      <c r="EIQ88" s="70"/>
      <c r="EIR88" s="73"/>
      <c r="EIS88" s="74"/>
      <c r="EIT88" s="74"/>
      <c r="EIU88" s="62"/>
      <c r="EIV88" s="75"/>
      <c r="EIW88" s="76"/>
      <c r="EIX88" s="216"/>
      <c r="EIY88" s="75"/>
      <c r="EIZ88" s="75"/>
      <c r="EJA88" s="204"/>
      <c r="EJB88" s="205"/>
      <c r="EJC88" s="72"/>
      <c r="EJD88" s="70"/>
      <c r="EJE88" s="73"/>
      <c r="EJF88" s="74"/>
      <c r="EJG88" s="74"/>
      <c r="EJH88" s="62"/>
      <c r="EJI88" s="75"/>
      <c r="EJJ88" s="76"/>
      <c r="EJK88" s="216"/>
      <c r="EJL88" s="75"/>
      <c r="EJM88" s="75"/>
      <c r="EJN88" s="204"/>
      <c r="EJO88" s="205"/>
      <c r="EJP88" s="72"/>
      <c r="EJQ88" s="70"/>
      <c r="EJR88" s="73"/>
      <c r="EJS88" s="74"/>
      <c r="EJT88" s="74"/>
      <c r="EJU88" s="62"/>
      <c r="EJV88" s="75"/>
      <c r="EJW88" s="76"/>
      <c r="EJX88" s="216"/>
      <c r="EJY88" s="75"/>
      <c r="EJZ88" s="75"/>
      <c r="EKA88" s="204"/>
      <c r="EKB88" s="205"/>
      <c r="EKC88" s="72"/>
      <c r="EKD88" s="70"/>
      <c r="EKE88" s="73"/>
      <c r="EKF88" s="74"/>
      <c r="EKG88" s="74"/>
      <c r="EKH88" s="62"/>
      <c r="EKI88" s="75"/>
      <c r="EKJ88" s="76"/>
      <c r="EKK88" s="216"/>
      <c r="EKL88" s="75"/>
      <c r="EKM88" s="75"/>
      <c r="EKN88" s="204"/>
      <c r="EKO88" s="205"/>
      <c r="EKP88" s="72"/>
      <c r="EKQ88" s="70"/>
      <c r="EKR88" s="73"/>
      <c r="EKS88" s="74"/>
      <c r="EKT88" s="74"/>
      <c r="EKU88" s="62"/>
      <c r="EKV88" s="75"/>
      <c r="EKW88" s="76"/>
      <c r="EKX88" s="216"/>
      <c r="EKY88" s="75"/>
      <c r="EKZ88" s="75"/>
      <c r="ELA88" s="204"/>
      <c r="ELB88" s="205"/>
      <c r="ELC88" s="72"/>
      <c r="ELD88" s="70"/>
      <c r="ELE88" s="73"/>
      <c r="ELF88" s="74"/>
      <c r="ELG88" s="74"/>
      <c r="ELH88" s="62"/>
      <c r="ELI88" s="75"/>
      <c r="ELJ88" s="76"/>
      <c r="ELK88" s="216"/>
      <c r="ELL88" s="75"/>
      <c r="ELM88" s="75"/>
      <c r="ELN88" s="204"/>
      <c r="ELO88" s="205"/>
      <c r="ELP88" s="72"/>
      <c r="ELQ88" s="70"/>
      <c r="ELR88" s="73"/>
      <c r="ELS88" s="74"/>
      <c r="ELT88" s="74"/>
      <c r="ELU88" s="62"/>
      <c r="ELV88" s="75"/>
      <c r="ELW88" s="76"/>
      <c r="ELX88" s="216"/>
      <c r="ELY88" s="75"/>
      <c r="ELZ88" s="75"/>
      <c r="EMA88" s="204"/>
      <c r="EMB88" s="205"/>
      <c r="EMC88" s="72"/>
      <c r="EMD88" s="70"/>
      <c r="EME88" s="73"/>
      <c r="EMF88" s="74"/>
      <c r="EMG88" s="74"/>
      <c r="EMH88" s="62"/>
      <c r="EMI88" s="75"/>
      <c r="EMJ88" s="76"/>
      <c r="EMK88" s="216"/>
      <c r="EML88" s="75"/>
      <c r="EMM88" s="75"/>
      <c r="EMN88" s="204"/>
      <c r="EMO88" s="205"/>
      <c r="EMP88" s="72"/>
      <c r="EMQ88" s="70"/>
      <c r="EMR88" s="73"/>
      <c r="EMS88" s="74"/>
      <c r="EMT88" s="74"/>
      <c r="EMU88" s="62"/>
      <c r="EMV88" s="75"/>
      <c r="EMW88" s="76"/>
      <c r="EMX88" s="216"/>
      <c r="EMY88" s="75"/>
      <c r="EMZ88" s="75"/>
      <c r="ENA88" s="204"/>
      <c r="ENB88" s="205"/>
      <c r="ENC88" s="72"/>
      <c r="END88" s="70"/>
      <c r="ENE88" s="73"/>
      <c r="ENF88" s="74"/>
      <c r="ENG88" s="74"/>
      <c r="ENH88" s="62"/>
      <c r="ENI88" s="75"/>
      <c r="ENJ88" s="76"/>
      <c r="ENK88" s="216"/>
      <c r="ENL88" s="75"/>
      <c r="ENM88" s="75"/>
      <c r="ENN88" s="204"/>
      <c r="ENO88" s="205"/>
      <c r="ENP88" s="72"/>
      <c r="ENQ88" s="70"/>
      <c r="ENR88" s="73"/>
      <c r="ENS88" s="74"/>
      <c r="ENT88" s="74"/>
      <c r="ENU88" s="62"/>
      <c r="ENV88" s="75"/>
      <c r="ENW88" s="76"/>
      <c r="ENX88" s="216"/>
      <c r="ENY88" s="75"/>
      <c r="ENZ88" s="75"/>
      <c r="EOA88" s="204"/>
      <c r="EOB88" s="205"/>
      <c r="EOC88" s="72"/>
      <c r="EOD88" s="70"/>
      <c r="EOE88" s="73"/>
      <c r="EOF88" s="74"/>
      <c r="EOG88" s="74"/>
      <c r="EOH88" s="62"/>
      <c r="EOI88" s="75"/>
      <c r="EOJ88" s="76"/>
      <c r="EOK88" s="216"/>
      <c r="EOL88" s="75"/>
      <c r="EOM88" s="75"/>
      <c r="EON88" s="204"/>
      <c r="EOO88" s="205"/>
      <c r="EOP88" s="72"/>
      <c r="EOQ88" s="70"/>
      <c r="EOR88" s="73"/>
      <c r="EOS88" s="74"/>
      <c r="EOT88" s="74"/>
      <c r="EOU88" s="62"/>
      <c r="EOV88" s="75"/>
      <c r="EOW88" s="76"/>
      <c r="EOX88" s="216"/>
      <c r="EOY88" s="75"/>
      <c r="EOZ88" s="75"/>
      <c r="EPA88" s="204"/>
      <c r="EPB88" s="205"/>
      <c r="EPC88" s="72"/>
      <c r="EPD88" s="70"/>
      <c r="EPE88" s="73"/>
      <c r="EPF88" s="74"/>
      <c r="EPG88" s="74"/>
      <c r="EPH88" s="62"/>
      <c r="EPI88" s="75"/>
      <c r="EPJ88" s="76"/>
      <c r="EPK88" s="216"/>
      <c r="EPL88" s="75"/>
      <c r="EPM88" s="75"/>
      <c r="EPN88" s="204"/>
      <c r="EPO88" s="205"/>
      <c r="EPP88" s="72"/>
      <c r="EPQ88" s="70"/>
      <c r="EPR88" s="73"/>
      <c r="EPS88" s="74"/>
      <c r="EPT88" s="74"/>
      <c r="EPU88" s="62"/>
      <c r="EPV88" s="75"/>
      <c r="EPW88" s="76"/>
      <c r="EPX88" s="216"/>
      <c r="EPY88" s="75"/>
      <c r="EPZ88" s="75"/>
      <c r="EQA88" s="204"/>
      <c r="EQB88" s="205"/>
      <c r="EQC88" s="72"/>
      <c r="EQD88" s="70"/>
      <c r="EQE88" s="73"/>
      <c r="EQF88" s="74"/>
      <c r="EQG88" s="74"/>
      <c r="EQH88" s="62"/>
      <c r="EQI88" s="75"/>
      <c r="EQJ88" s="76"/>
      <c r="EQK88" s="216"/>
      <c r="EQL88" s="75"/>
      <c r="EQM88" s="75"/>
      <c r="EQN88" s="204"/>
      <c r="EQO88" s="205"/>
      <c r="EQP88" s="72"/>
      <c r="EQQ88" s="70"/>
      <c r="EQR88" s="73"/>
      <c r="EQS88" s="74"/>
      <c r="EQT88" s="74"/>
      <c r="EQU88" s="62"/>
      <c r="EQV88" s="75"/>
      <c r="EQW88" s="76"/>
      <c r="EQX88" s="216"/>
      <c r="EQY88" s="75"/>
      <c r="EQZ88" s="75"/>
      <c r="ERA88" s="204"/>
      <c r="ERB88" s="205"/>
      <c r="ERC88" s="72"/>
      <c r="ERD88" s="70"/>
      <c r="ERE88" s="73"/>
      <c r="ERF88" s="74"/>
      <c r="ERG88" s="74"/>
      <c r="ERH88" s="62"/>
      <c r="ERI88" s="75"/>
      <c r="ERJ88" s="76"/>
      <c r="ERK88" s="216"/>
      <c r="ERL88" s="75"/>
      <c r="ERM88" s="75"/>
      <c r="ERN88" s="204"/>
      <c r="ERO88" s="205"/>
      <c r="ERP88" s="72"/>
      <c r="ERQ88" s="70"/>
      <c r="ERR88" s="73"/>
      <c r="ERS88" s="74"/>
      <c r="ERT88" s="74"/>
      <c r="ERU88" s="62"/>
      <c r="ERV88" s="75"/>
      <c r="ERW88" s="76"/>
      <c r="ERX88" s="216"/>
      <c r="ERY88" s="75"/>
      <c r="ERZ88" s="75"/>
      <c r="ESA88" s="204"/>
      <c r="ESB88" s="205"/>
      <c r="ESC88" s="72"/>
      <c r="ESD88" s="70"/>
      <c r="ESE88" s="73"/>
      <c r="ESF88" s="74"/>
      <c r="ESG88" s="74"/>
      <c r="ESH88" s="62"/>
      <c r="ESI88" s="75"/>
      <c r="ESJ88" s="76"/>
      <c r="ESK88" s="216"/>
      <c r="ESL88" s="75"/>
      <c r="ESM88" s="75"/>
      <c r="ESN88" s="204"/>
      <c r="ESO88" s="205"/>
      <c r="ESP88" s="72"/>
      <c r="ESQ88" s="70"/>
      <c r="ESR88" s="73"/>
      <c r="ESS88" s="74"/>
      <c r="EST88" s="74"/>
      <c r="ESU88" s="62"/>
      <c r="ESV88" s="75"/>
      <c r="ESW88" s="76"/>
      <c r="ESX88" s="216"/>
      <c r="ESY88" s="75"/>
      <c r="ESZ88" s="75"/>
      <c r="ETA88" s="204"/>
      <c r="ETB88" s="205"/>
      <c r="ETC88" s="72"/>
      <c r="ETD88" s="70"/>
      <c r="ETE88" s="73"/>
      <c r="ETF88" s="74"/>
      <c r="ETG88" s="74"/>
      <c r="ETH88" s="62"/>
      <c r="ETI88" s="75"/>
      <c r="ETJ88" s="76"/>
      <c r="ETK88" s="216"/>
      <c r="ETL88" s="75"/>
      <c r="ETM88" s="75"/>
      <c r="ETN88" s="204"/>
      <c r="ETO88" s="205"/>
      <c r="ETP88" s="72"/>
      <c r="ETQ88" s="70"/>
      <c r="ETR88" s="73"/>
      <c r="ETS88" s="74"/>
      <c r="ETT88" s="74"/>
      <c r="ETU88" s="62"/>
      <c r="ETV88" s="75"/>
      <c r="ETW88" s="76"/>
      <c r="ETX88" s="216"/>
      <c r="ETY88" s="75"/>
      <c r="ETZ88" s="75"/>
      <c r="EUA88" s="204"/>
      <c r="EUB88" s="205"/>
      <c r="EUC88" s="72"/>
      <c r="EUD88" s="70"/>
      <c r="EUE88" s="73"/>
      <c r="EUF88" s="74"/>
      <c r="EUG88" s="74"/>
      <c r="EUH88" s="62"/>
      <c r="EUI88" s="75"/>
      <c r="EUJ88" s="76"/>
      <c r="EUK88" s="216"/>
      <c r="EUL88" s="75"/>
      <c r="EUM88" s="75"/>
      <c r="EUN88" s="204"/>
      <c r="EUO88" s="205"/>
      <c r="EUP88" s="72"/>
      <c r="EUQ88" s="70"/>
      <c r="EUR88" s="73"/>
      <c r="EUS88" s="74"/>
      <c r="EUT88" s="74"/>
      <c r="EUU88" s="62"/>
      <c r="EUV88" s="75"/>
      <c r="EUW88" s="76"/>
      <c r="EUX88" s="216"/>
      <c r="EUY88" s="75"/>
      <c r="EUZ88" s="75"/>
      <c r="EVA88" s="204"/>
      <c r="EVB88" s="205"/>
      <c r="EVC88" s="72"/>
      <c r="EVD88" s="70"/>
      <c r="EVE88" s="73"/>
      <c r="EVF88" s="74"/>
      <c r="EVG88" s="74"/>
      <c r="EVH88" s="62"/>
      <c r="EVI88" s="75"/>
      <c r="EVJ88" s="76"/>
      <c r="EVK88" s="216"/>
      <c r="EVL88" s="75"/>
      <c r="EVM88" s="75"/>
      <c r="EVN88" s="204"/>
      <c r="EVO88" s="205"/>
      <c r="EVP88" s="72"/>
      <c r="EVQ88" s="70"/>
      <c r="EVR88" s="73"/>
      <c r="EVS88" s="74"/>
      <c r="EVT88" s="74"/>
      <c r="EVU88" s="62"/>
      <c r="EVV88" s="75"/>
      <c r="EVW88" s="76"/>
      <c r="EVX88" s="216"/>
      <c r="EVY88" s="75"/>
      <c r="EVZ88" s="75"/>
      <c r="EWA88" s="204"/>
      <c r="EWB88" s="205"/>
      <c r="EWC88" s="72"/>
      <c r="EWD88" s="70"/>
      <c r="EWE88" s="73"/>
      <c r="EWF88" s="74"/>
      <c r="EWG88" s="74"/>
      <c r="EWH88" s="62"/>
      <c r="EWI88" s="75"/>
      <c r="EWJ88" s="76"/>
      <c r="EWK88" s="216"/>
      <c r="EWL88" s="75"/>
      <c r="EWM88" s="75"/>
      <c r="EWN88" s="204"/>
      <c r="EWO88" s="205"/>
      <c r="EWP88" s="72"/>
      <c r="EWQ88" s="70"/>
      <c r="EWR88" s="73"/>
      <c r="EWS88" s="74"/>
      <c r="EWT88" s="74"/>
      <c r="EWU88" s="62"/>
      <c r="EWV88" s="75"/>
      <c r="EWW88" s="76"/>
      <c r="EWX88" s="216"/>
      <c r="EWY88" s="75"/>
      <c r="EWZ88" s="75"/>
      <c r="EXA88" s="204"/>
      <c r="EXB88" s="205"/>
      <c r="EXC88" s="72"/>
      <c r="EXD88" s="70"/>
      <c r="EXE88" s="73"/>
      <c r="EXF88" s="74"/>
      <c r="EXG88" s="74"/>
      <c r="EXH88" s="62"/>
      <c r="EXI88" s="75"/>
      <c r="EXJ88" s="76"/>
      <c r="EXK88" s="216"/>
      <c r="EXL88" s="75"/>
      <c r="EXM88" s="75"/>
      <c r="EXN88" s="204"/>
      <c r="EXO88" s="205"/>
      <c r="EXP88" s="72"/>
      <c r="EXQ88" s="70"/>
      <c r="EXR88" s="73"/>
      <c r="EXS88" s="74"/>
      <c r="EXT88" s="74"/>
      <c r="EXU88" s="62"/>
      <c r="EXV88" s="75"/>
      <c r="EXW88" s="76"/>
      <c r="EXX88" s="216"/>
      <c r="EXY88" s="75"/>
      <c r="EXZ88" s="75"/>
      <c r="EYA88" s="204"/>
      <c r="EYB88" s="205"/>
      <c r="EYC88" s="72"/>
      <c r="EYD88" s="70"/>
      <c r="EYE88" s="73"/>
      <c r="EYF88" s="74"/>
      <c r="EYG88" s="74"/>
      <c r="EYH88" s="62"/>
      <c r="EYI88" s="75"/>
      <c r="EYJ88" s="76"/>
      <c r="EYK88" s="216"/>
      <c r="EYL88" s="75"/>
      <c r="EYM88" s="75"/>
      <c r="EYN88" s="204"/>
      <c r="EYO88" s="205"/>
      <c r="EYP88" s="72"/>
      <c r="EYQ88" s="70"/>
      <c r="EYR88" s="73"/>
      <c r="EYS88" s="74"/>
      <c r="EYT88" s="74"/>
      <c r="EYU88" s="62"/>
      <c r="EYV88" s="75"/>
      <c r="EYW88" s="76"/>
      <c r="EYX88" s="216"/>
      <c r="EYY88" s="75"/>
      <c r="EYZ88" s="75"/>
      <c r="EZA88" s="204"/>
      <c r="EZB88" s="205"/>
      <c r="EZC88" s="72"/>
      <c r="EZD88" s="70"/>
      <c r="EZE88" s="73"/>
      <c r="EZF88" s="74"/>
      <c r="EZG88" s="74"/>
      <c r="EZH88" s="62"/>
      <c r="EZI88" s="75"/>
      <c r="EZJ88" s="76"/>
      <c r="EZK88" s="216"/>
      <c r="EZL88" s="75"/>
      <c r="EZM88" s="75"/>
      <c r="EZN88" s="204"/>
      <c r="EZO88" s="205"/>
      <c r="EZP88" s="72"/>
      <c r="EZQ88" s="70"/>
      <c r="EZR88" s="73"/>
      <c r="EZS88" s="74"/>
      <c r="EZT88" s="74"/>
      <c r="EZU88" s="62"/>
      <c r="EZV88" s="75"/>
      <c r="EZW88" s="76"/>
      <c r="EZX88" s="216"/>
      <c r="EZY88" s="75"/>
      <c r="EZZ88" s="75"/>
      <c r="FAA88" s="204"/>
      <c r="FAB88" s="205"/>
      <c r="FAC88" s="72"/>
      <c r="FAD88" s="70"/>
      <c r="FAE88" s="73"/>
      <c r="FAF88" s="74"/>
      <c r="FAG88" s="74"/>
      <c r="FAH88" s="62"/>
      <c r="FAI88" s="75"/>
      <c r="FAJ88" s="76"/>
      <c r="FAK88" s="216"/>
      <c r="FAL88" s="75"/>
      <c r="FAM88" s="75"/>
      <c r="FAN88" s="204"/>
      <c r="FAO88" s="205"/>
      <c r="FAP88" s="72"/>
      <c r="FAQ88" s="70"/>
      <c r="FAR88" s="73"/>
      <c r="FAS88" s="74"/>
      <c r="FAT88" s="74"/>
      <c r="FAU88" s="62"/>
      <c r="FAV88" s="75"/>
      <c r="FAW88" s="76"/>
      <c r="FAX88" s="216"/>
      <c r="FAY88" s="75"/>
      <c r="FAZ88" s="75"/>
      <c r="FBA88" s="204"/>
      <c r="FBB88" s="205"/>
      <c r="FBC88" s="72"/>
      <c r="FBD88" s="70"/>
      <c r="FBE88" s="73"/>
      <c r="FBF88" s="74"/>
      <c r="FBG88" s="74"/>
      <c r="FBH88" s="62"/>
      <c r="FBI88" s="75"/>
      <c r="FBJ88" s="76"/>
      <c r="FBK88" s="216"/>
      <c r="FBL88" s="75"/>
      <c r="FBM88" s="75"/>
      <c r="FBN88" s="204"/>
      <c r="FBO88" s="205"/>
      <c r="FBP88" s="72"/>
      <c r="FBQ88" s="70"/>
      <c r="FBR88" s="73"/>
      <c r="FBS88" s="74"/>
      <c r="FBT88" s="74"/>
      <c r="FBU88" s="62"/>
      <c r="FBV88" s="75"/>
      <c r="FBW88" s="76"/>
      <c r="FBX88" s="216"/>
      <c r="FBY88" s="75"/>
      <c r="FBZ88" s="75"/>
      <c r="FCA88" s="204"/>
      <c r="FCB88" s="205"/>
      <c r="FCC88" s="72"/>
      <c r="FCD88" s="70"/>
      <c r="FCE88" s="73"/>
      <c r="FCF88" s="74"/>
      <c r="FCG88" s="74"/>
      <c r="FCH88" s="62"/>
      <c r="FCI88" s="75"/>
      <c r="FCJ88" s="76"/>
      <c r="FCK88" s="216"/>
      <c r="FCL88" s="75"/>
      <c r="FCM88" s="75"/>
      <c r="FCN88" s="204"/>
      <c r="FCO88" s="205"/>
      <c r="FCP88" s="72"/>
      <c r="FCQ88" s="70"/>
      <c r="FCR88" s="73"/>
      <c r="FCS88" s="74"/>
      <c r="FCT88" s="74"/>
      <c r="FCU88" s="62"/>
      <c r="FCV88" s="75"/>
      <c r="FCW88" s="76"/>
      <c r="FCX88" s="216"/>
      <c r="FCY88" s="75"/>
      <c r="FCZ88" s="75"/>
      <c r="FDA88" s="204"/>
      <c r="FDB88" s="205"/>
      <c r="FDC88" s="72"/>
      <c r="FDD88" s="70"/>
      <c r="FDE88" s="73"/>
      <c r="FDF88" s="74"/>
      <c r="FDG88" s="74"/>
      <c r="FDH88" s="62"/>
      <c r="FDI88" s="75"/>
      <c r="FDJ88" s="76"/>
      <c r="FDK88" s="216"/>
      <c r="FDL88" s="75"/>
      <c r="FDM88" s="75"/>
      <c r="FDN88" s="204"/>
      <c r="FDO88" s="205"/>
      <c r="FDP88" s="72"/>
      <c r="FDQ88" s="70"/>
      <c r="FDR88" s="73"/>
      <c r="FDS88" s="74"/>
      <c r="FDT88" s="74"/>
      <c r="FDU88" s="62"/>
      <c r="FDV88" s="75"/>
      <c r="FDW88" s="76"/>
      <c r="FDX88" s="216"/>
      <c r="FDY88" s="75"/>
      <c r="FDZ88" s="75"/>
      <c r="FEA88" s="204"/>
      <c r="FEB88" s="205"/>
      <c r="FEC88" s="72"/>
      <c r="FED88" s="70"/>
      <c r="FEE88" s="73"/>
      <c r="FEF88" s="74"/>
      <c r="FEG88" s="74"/>
      <c r="FEH88" s="62"/>
      <c r="FEI88" s="75"/>
      <c r="FEJ88" s="76"/>
      <c r="FEK88" s="216"/>
      <c r="FEL88" s="75"/>
      <c r="FEM88" s="75"/>
      <c r="FEN88" s="204"/>
      <c r="FEO88" s="205"/>
      <c r="FEP88" s="72"/>
      <c r="FEQ88" s="70"/>
      <c r="FER88" s="73"/>
      <c r="FES88" s="74"/>
      <c r="FET88" s="74"/>
      <c r="FEU88" s="62"/>
      <c r="FEV88" s="75"/>
      <c r="FEW88" s="76"/>
      <c r="FEX88" s="216"/>
      <c r="FEY88" s="75"/>
      <c r="FEZ88" s="75"/>
      <c r="FFA88" s="204"/>
      <c r="FFB88" s="205"/>
      <c r="FFC88" s="72"/>
      <c r="FFD88" s="70"/>
      <c r="FFE88" s="73"/>
      <c r="FFF88" s="74"/>
      <c r="FFG88" s="74"/>
      <c r="FFH88" s="62"/>
      <c r="FFI88" s="75"/>
      <c r="FFJ88" s="76"/>
      <c r="FFK88" s="216"/>
      <c r="FFL88" s="75"/>
      <c r="FFM88" s="75"/>
      <c r="FFN88" s="204"/>
      <c r="FFO88" s="205"/>
      <c r="FFP88" s="72"/>
      <c r="FFQ88" s="70"/>
      <c r="FFR88" s="73"/>
      <c r="FFS88" s="74"/>
      <c r="FFT88" s="74"/>
      <c r="FFU88" s="62"/>
      <c r="FFV88" s="75"/>
      <c r="FFW88" s="76"/>
      <c r="FFX88" s="216"/>
      <c r="FFY88" s="75"/>
      <c r="FFZ88" s="75"/>
      <c r="FGA88" s="204"/>
      <c r="FGB88" s="205"/>
      <c r="FGC88" s="72"/>
      <c r="FGD88" s="70"/>
      <c r="FGE88" s="73"/>
      <c r="FGF88" s="74"/>
      <c r="FGG88" s="74"/>
      <c r="FGH88" s="62"/>
      <c r="FGI88" s="75"/>
      <c r="FGJ88" s="76"/>
      <c r="FGK88" s="216"/>
      <c r="FGL88" s="75"/>
      <c r="FGM88" s="75"/>
      <c r="FGN88" s="204"/>
      <c r="FGO88" s="205"/>
      <c r="FGP88" s="72"/>
      <c r="FGQ88" s="70"/>
      <c r="FGR88" s="73"/>
      <c r="FGS88" s="74"/>
      <c r="FGT88" s="74"/>
      <c r="FGU88" s="62"/>
      <c r="FGV88" s="75"/>
      <c r="FGW88" s="76"/>
      <c r="FGX88" s="216"/>
      <c r="FGY88" s="75"/>
      <c r="FGZ88" s="75"/>
      <c r="FHA88" s="204"/>
      <c r="FHB88" s="205"/>
      <c r="FHC88" s="72"/>
      <c r="FHD88" s="70"/>
      <c r="FHE88" s="73"/>
      <c r="FHF88" s="74"/>
      <c r="FHG88" s="74"/>
      <c r="FHH88" s="62"/>
      <c r="FHI88" s="75"/>
      <c r="FHJ88" s="76"/>
      <c r="FHK88" s="216"/>
      <c r="FHL88" s="75"/>
      <c r="FHM88" s="75"/>
      <c r="FHN88" s="204"/>
      <c r="FHO88" s="205"/>
      <c r="FHP88" s="72"/>
      <c r="FHQ88" s="70"/>
      <c r="FHR88" s="73"/>
      <c r="FHS88" s="74"/>
      <c r="FHT88" s="74"/>
      <c r="FHU88" s="62"/>
      <c r="FHV88" s="75"/>
      <c r="FHW88" s="76"/>
      <c r="FHX88" s="216"/>
      <c r="FHY88" s="75"/>
      <c r="FHZ88" s="75"/>
      <c r="FIA88" s="204"/>
      <c r="FIB88" s="205"/>
      <c r="FIC88" s="72"/>
      <c r="FID88" s="70"/>
      <c r="FIE88" s="73"/>
      <c r="FIF88" s="74"/>
      <c r="FIG88" s="74"/>
      <c r="FIH88" s="62"/>
      <c r="FII88" s="75"/>
      <c r="FIJ88" s="76"/>
      <c r="FIK88" s="216"/>
      <c r="FIL88" s="75"/>
      <c r="FIM88" s="75"/>
      <c r="FIN88" s="204"/>
      <c r="FIO88" s="205"/>
      <c r="FIP88" s="72"/>
      <c r="FIQ88" s="70"/>
      <c r="FIR88" s="73"/>
      <c r="FIS88" s="74"/>
      <c r="FIT88" s="74"/>
      <c r="FIU88" s="62"/>
      <c r="FIV88" s="75"/>
      <c r="FIW88" s="76"/>
      <c r="FIX88" s="216"/>
      <c r="FIY88" s="75"/>
      <c r="FIZ88" s="75"/>
      <c r="FJA88" s="204"/>
      <c r="FJB88" s="205"/>
      <c r="FJC88" s="72"/>
      <c r="FJD88" s="70"/>
      <c r="FJE88" s="73"/>
      <c r="FJF88" s="74"/>
      <c r="FJG88" s="74"/>
      <c r="FJH88" s="62"/>
      <c r="FJI88" s="75"/>
      <c r="FJJ88" s="76"/>
      <c r="FJK88" s="216"/>
      <c r="FJL88" s="75"/>
      <c r="FJM88" s="75"/>
      <c r="FJN88" s="204"/>
      <c r="FJO88" s="205"/>
      <c r="FJP88" s="72"/>
      <c r="FJQ88" s="70"/>
      <c r="FJR88" s="73"/>
      <c r="FJS88" s="74"/>
      <c r="FJT88" s="74"/>
      <c r="FJU88" s="62"/>
      <c r="FJV88" s="75"/>
      <c r="FJW88" s="76"/>
      <c r="FJX88" s="216"/>
      <c r="FJY88" s="75"/>
      <c r="FJZ88" s="75"/>
      <c r="FKA88" s="204"/>
      <c r="FKB88" s="205"/>
      <c r="FKC88" s="72"/>
      <c r="FKD88" s="70"/>
      <c r="FKE88" s="73"/>
      <c r="FKF88" s="74"/>
      <c r="FKG88" s="74"/>
      <c r="FKH88" s="62"/>
      <c r="FKI88" s="75"/>
      <c r="FKJ88" s="76"/>
      <c r="FKK88" s="216"/>
      <c r="FKL88" s="75"/>
      <c r="FKM88" s="75"/>
      <c r="FKN88" s="204"/>
      <c r="FKO88" s="205"/>
      <c r="FKP88" s="72"/>
      <c r="FKQ88" s="70"/>
      <c r="FKR88" s="73"/>
      <c r="FKS88" s="74"/>
      <c r="FKT88" s="74"/>
      <c r="FKU88" s="62"/>
      <c r="FKV88" s="75"/>
      <c r="FKW88" s="76"/>
      <c r="FKX88" s="216"/>
      <c r="FKY88" s="75"/>
      <c r="FKZ88" s="75"/>
      <c r="FLA88" s="204"/>
      <c r="FLB88" s="205"/>
      <c r="FLC88" s="72"/>
      <c r="FLD88" s="70"/>
      <c r="FLE88" s="73"/>
      <c r="FLF88" s="74"/>
      <c r="FLG88" s="74"/>
      <c r="FLH88" s="62"/>
      <c r="FLI88" s="75"/>
      <c r="FLJ88" s="76"/>
      <c r="FLK88" s="216"/>
      <c r="FLL88" s="75"/>
      <c r="FLM88" s="75"/>
      <c r="FLN88" s="204"/>
      <c r="FLO88" s="205"/>
      <c r="FLP88" s="72"/>
      <c r="FLQ88" s="70"/>
      <c r="FLR88" s="73"/>
      <c r="FLS88" s="74"/>
      <c r="FLT88" s="74"/>
      <c r="FLU88" s="62"/>
      <c r="FLV88" s="75"/>
      <c r="FLW88" s="76"/>
      <c r="FLX88" s="216"/>
      <c r="FLY88" s="75"/>
      <c r="FLZ88" s="75"/>
      <c r="FMA88" s="204"/>
      <c r="FMB88" s="205"/>
      <c r="FMC88" s="72"/>
      <c r="FMD88" s="70"/>
      <c r="FME88" s="73"/>
      <c r="FMF88" s="74"/>
      <c r="FMG88" s="74"/>
      <c r="FMH88" s="62"/>
      <c r="FMI88" s="75"/>
      <c r="FMJ88" s="76"/>
      <c r="FMK88" s="216"/>
      <c r="FML88" s="75"/>
      <c r="FMM88" s="75"/>
      <c r="FMN88" s="204"/>
      <c r="FMO88" s="205"/>
      <c r="FMP88" s="72"/>
      <c r="FMQ88" s="70"/>
      <c r="FMR88" s="73"/>
      <c r="FMS88" s="74"/>
      <c r="FMT88" s="74"/>
      <c r="FMU88" s="62"/>
      <c r="FMV88" s="75"/>
      <c r="FMW88" s="76"/>
      <c r="FMX88" s="216"/>
      <c r="FMY88" s="75"/>
      <c r="FMZ88" s="75"/>
      <c r="FNA88" s="204"/>
      <c r="FNB88" s="205"/>
      <c r="FNC88" s="72"/>
      <c r="FND88" s="70"/>
      <c r="FNE88" s="73"/>
      <c r="FNF88" s="74"/>
      <c r="FNG88" s="74"/>
      <c r="FNH88" s="62"/>
      <c r="FNI88" s="75"/>
      <c r="FNJ88" s="76"/>
      <c r="FNK88" s="216"/>
      <c r="FNL88" s="75"/>
      <c r="FNM88" s="75"/>
      <c r="FNN88" s="204"/>
      <c r="FNO88" s="205"/>
      <c r="FNP88" s="72"/>
      <c r="FNQ88" s="70"/>
      <c r="FNR88" s="73"/>
      <c r="FNS88" s="74"/>
      <c r="FNT88" s="74"/>
      <c r="FNU88" s="62"/>
      <c r="FNV88" s="75"/>
      <c r="FNW88" s="76"/>
      <c r="FNX88" s="216"/>
      <c r="FNY88" s="75"/>
      <c r="FNZ88" s="75"/>
      <c r="FOA88" s="204"/>
      <c r="FOB88" s="205"/>
      <c r="FOC88" s="72"/>
      <c r="FOD88" s="70"/>
      <c r="FOE88" s="73"/>
      <c r="FOF88" s="74"/>
      <c r="FOG88" s="74"/>
      <c r="FOH88" s="62"/>
      <c r="FOI88" s="75"/>
      <c r="FOJ88" s="76"/>
      <c r="FOK88" s="216"/>
      <c r="FOL88" s="75"/>
      <c r="FOM88" s="75"/>
      <c r="FON88" s="204"/>
      <c r="FOO88" s="205"/>
      <c r="FOP88" s="72"/>
      <c r="FOQ88" s="70"/>
      <c r="FOR88" s="73"/>
      <c r="FOS88" s="74"/>
      <c r="FOT88" s="74"/>
      <c r="FOU88" s="62"/>
      <c r="FOV88" s="75"/>
      <c r="FOW88" s="76"/>
      <c r="FOX88" s="216"/>
      <c r="FOY88" s="75"/>
      <c r="FOZ88" s="75"/>
      <c r="FPA88" s="204"/>
      <c r="FPB88" s="205"/>
      <c r="FPC88" s="72"/>
      <c r="FPD88" s="70"/>
      <c r="FPE88" s="73"/>
      <c r="FPF88" s="74"/>
      <c r="FPG88" s="74"/>
      <c r="FPH88" s="62"/>
      <c r="FPI88" s="75"/>
      <c r="FPJ88" s="76"/>
      <c r="FPK88" s="216"/>
      <c r="FPL88" s="75"/>
      <c r="FPM88" s="75"/>
      <c r="FPN88" s="204"/>
      <c r="FPO88" s="205"/>
      <c r="FPP88" s="72"/>
      <c r="FPQ88" s="70"/>
      <c r="FPR88" s="73"/>
      <c r="FPS88" s="74"/>
      <c r="FPT88" s="74"/>
      <c r="FPU88" s="62"/>
      <c r="FPV88" s="75"/>
      <c r="FPW88" s="76"/>
      <c r="FPX88" s="216"/>
      <c r="FPY88" s="75"/>
      <c r="FPZ88" s="75"/>
      <c r="FQA88" s="204"/>
      <c r="FQB88" s="205"/>
      <c r="FQC88" s="72"/>
      <c r="FQD88" s="70"/>
      <c r="FQE88" s="73"/>
      <c r="FQF88" s="74"/>
      <c r="FQG88" s="74"/>
      <c r="FQH88" s="62"/>
      <c r="FQI88" s="75"/>
      <c r="FQJ88" s="76"/>
      <c r="FQK88" s="216"/>
      <c r="FQL88" s="75"/>
      <c r="FQM88" s="75"/>
      <c r="FQN88" s="204"/>
      <c r="FQO88" s="205"/>
      <c r="FQP88" s="72"/>
      <c r="FQQ88" s="70"/>
      <c r="FQR88" s="73"/>
      <c r="FQS88" s="74"/>
      <c r="FQT88" s="74"/>
      <c r="FQU88" s="62"/>
      <c r="FQV88" s="75"/>
      <c r="FQW88" s="76"/>
      <c r="FQX88" s="216"/>
      <c r="FQY88" s="75"/>
      <c r="FQZ88" s="75"/>
      <c r="FRA88" s="204"/>
      <c r="FRB88" s="205"/>
      <c r="FRC88" s="72"/>
      <c r="FRD88" s="70"/>
      <c r="FRE88" s="73"/>
      <c r="FRF88" s="74"/>
      <c r="FRG88" s="74"/>
      <c r="FRH88" s="62"/>
      <c r="FRI88" s="75"/>
      <c r="FRJ88" s="76"/>
      <c r="FRK88" s="216"/>
      <c r="FRL88" s="75"/>
      <c r="FRM88" s="75"/>
      <c r="FRN88" s="204"/>
      <c r="FRO88" s="205"/>
      <c r="FRP88" s="72"/>
      <c r="FRQ88" s="70"/>
      <c r="FRR88" s="73"/>
      <c r="FRS88" s="74"/>
      <c r="FRT88" s="74"/>
      <c r="FRU88" s="62"/>
      <c r="FRV88" s="75"/>
      <c r="FRW88" s="76"/>
      <c r="FRX88" s="216"/>
      <c r="FRY88" s="75"/>
      <c r="FRZ88" s="75"/>
      <c r="FSA88" s="204"/>
      <c r="FSB88" s="205"/>
      <c r="FSC88" s="72"/>
      <c r="FSD88" s="70"/>
      <c r="FSE88" s="73"/>
      <c r="FSF88" s="74"/>
      <c r="FSG88" s="74"/>
      <c r="FSH88" s="62"/>
      <c r="FSI88" s="75"/>
      <c r="FSJ88" s="76"/>
      <c r="FSK88" s="216"/>
      <c r="FSL88" s="75"/>
      <c r="FSM88" s="75"/>
      <c r="FSN88" s="204"/>
      <c r="FSO88" s="205"/>
      <c r="FSP88" s="72"/>
      <c r="FSQ88" s="70"/>
      <c r="FSR88" s="73"/>
      <c r="FSS88" s="74"/>
      <c r="FST88" s="74"/>
      <c r="FSU88" s="62"/>
      <c r="FSV88" s="75"/>
      <c r="FSW88" s="76"/>
      <c r="FSX88" s="216"/>
      <c r="FSY88" s="75"/>
      <c r="FSZ88" s="75"/>
      <c r="FTA88" s="204"/>
      <c r="FTB88" s="205"/>
      <c r="FTC88" s="72"/>
      <c r="FTD88" s="70"/>
      <c r="FTE88" s="73"/>
      <c r="FTF88" s="74"/>
      <c r="FTG88" s="74"/>
      <c r="FTH88" s="62"/>
      <c r="FTI88" s="75"/>
      <c r="FTJ88" s="76"/>
      <c r="FTK88" s="216"/>
      <c r="FTL88" s="75"/>
      <c r="FTM88" s="75"/>
      <c r="FTN88" s="204"/>
      <c r="FTO88" s="205"/>
      <c r="FTP88" s="72"/>
      <c r="FTQ88" s="70"/>
      <c r="FTR88" s="73"/>
      <c r="FTS88" s="74"/>
      <c r="FTT88" s="74"/>
      <c r="FTU88" s="62"/>
      <c r="FTV88" s="75"/>
      <c r="FTW88" s="76"/>
      <c r="FTX88" s="216"/>
      <c r="FTY88" s="75"/>
      <c r="FTZ88" s="75"/>
      <c r="FUA88" s="204"/>
      <c r="FUB88" s="205"/>
      <c r="FUC88" s="72"/>
      <c r="FUD88" s="70"/>
      <c r="FUE88" s="73"/>
      <c r="FUF88" s="74"/>
      <c r="FUG88" s="74"/>
      <c r="FUH88" s="62"/>
      <c r="FUI88" s="75"/>
      <c r="FUJ88" s="76"/>
      <c r="FUK88" s="216"/>
      <c r="FUL88" s="75"/>
      <c r="FUM88" s="75"/>
      <c r="FUN88" s="204"/>
      <c r="FUO88" s="205"/>
      <c r="FUP88" s="72"/>
      <c r="FUQ88" s="70"/>
      <c r="FUR88" s="73"/>
      <c r="FUS88" s="74"/>
      <c r="FUT88" s="74"/>
      <c r="FUU88" s="62"/>
      <c r="FUV88" s="75"/>
      <c r="FUW88" s="76"/>
      <c r="FUX88" s="216"/>
      <c r="FUY88" s="75"/>
      <c r="FUZ88" s="75"/>
      <c r="FVA88" s="204"/>
      <c r="FVB88" s="205"/>
      <c r="FVC88" s="72"/>
      <c r="FVD88" s="70"/>
      <c r="FVE88" s="73"/>
      <c r="FVF88" s="74"/>
      <c r="FVG88" s="74"/>
      <c r="FVH88" s="62"/>
      <c r="FVI88" s="75"/>
      <c r="FVJ88" s="76"/>
      <c r="FVK88" s="216"/>
      <c r="FVL88" s="75"/>
      <c r="FVM88" s="75"/>
      <c r="FVN88" s="204"/>
      <c r="FVO88" s="205"/>
      <c r="FVP88" s="72"/>
      <c r="FVQ88" s="70"/>
      <c r="FVR88" s="73"/>
      <c r="FVS88" s="74"/>
      <c r="FVT88" s="74"/>
      <c r="FVU88" s="62"/>
      <c r="FVV88" s="75"/>
      <c r="FVW88" s="76"/>
      <c r="FVX88" s="216"/>
      <c r="FVY88" s="75"/>
      <c r="FVZ88" s="75"/>
      <c r="FWA88" s="204"/>
      <c r="FWB88" s="205"/>
      <c r="FWC88" s="72"/>
      <c r="FWD88" s="70"/>
      <c r="FWE88" s="73"/>
      <c r="FWF88" s="74"/>
      <c r="FWG88" s="74"/>
      <c r="FWH88" s="62"/>
      <c r="FWI88" s="75"/>
      <c r="FWJ88" s="76"/>
      <c r="FWK88" s="216"/>
      <c r="FWL88" s="75"/>
      <c r="FWM88" s="75"/>
      <c r="FWN88" s="204"/>
      <c r="FWO88" s="205"/>
      <c r="FWP88" s="72"/>
      <c r="FWQ88" s="70"/>
      <c r="FWR88" s="73"/>
      <c r="FWS88" s="74"/>
      <c r="FWT88" s="74"/>
      <c r="FWU88" s="62"/>
      <c r="FWV88" s="75"/>
      <c r="FWW88" s="76"/>
      <c r="FWX88" s="216"/>
      <c r="FWY88" s="75"/>
      <c r="FWZ88" s="75"/>
      <c r="FXA88" s="204"/>
      <c r="FXB88" s="205"/>
      <c r="FXC88" s="72"/>
      <c r="FXD88" s="70"/>
      <c r="FXE88" s="73"/>
      <c r="FXF88" s="74"/>
      <c r="FXG88" s="74"/>
      <c r="FXH88" s="62"/>
      <c r="FXI88" s="75"/>
      <c r="FXJ88" s="76"/>
      <c r="FXK88" s="216"/>
      <c r="FXL88" s="75"/>
      <c r="FXM88" s="75"/>
      <c r="FXN88" s="204"/>
      <c r="FXO88" s="205"/>
      <c r="FXP88" s="72"/>
      <c r="FXQ88" s="70"/>
      <c r="FXR88" s="73"/>
      <c r="FXS88" s="74"/>
      <c r="FXT88" s="74"/>
      <c r="FXU88" s="62"/>
      <c r="FXV88" s="75"/>
      <c r="FXW88" s="76"/>
      <c r="FXX88" s="216"/>
      <c r="FXY88" s="75"/>
      <c r="FXZ88" s="75"/>
      <c r="FYA88" s="204"/>
      <c r="FYB88" s="205"/>
      <c r="FYC88" s="72"/>
      <c r="FYD88" s="70"/>
      <c r="FYE88" s="73"/>
      <c r="FYF88" s="74"/>
      <c r="FYG88" s="74"/>
      <c r="FYH88" s="62"/>
      <c r="FYI88" s="75"/>
      <c r="FYJ88" s="76"/>
      <c r="FYK88" s="216"/>
      <c r="FYL88" s="75"/>
      <c r="FYM88" s="75"/>
      <c r="FYN88" s="204"/>
      <c r="FYO88" s="205"/>
      <c r="FYP88" s="72"/>
      <c r="FYQ88" s="70"/>
      <c r="FYR88" s="73"/>
      <c r="FYS88" s="74"/>
      <c r="FYT88" s="74"/>
      <c r="FYU88" s="62"/>
      <c r="FYV88" s="75"/>
      <c r="FYW88" s="76"/>
      <c r="FYX88" s="216"/>
      <c r="FYY88" s="75"/>
      <c r="FYZ88" s="75"/>
      <c r="FZA88" s="204"/>
      <c r="FZB88" s="205"/>
      <c r="FZC88" s="72"/>
      <c r="FZD88" s="70"/>
      <c r="FZE88" s="73"/>
      <c r="FZF88" s="74"/>
      <c r="FZG88" s="74"/>
      <c r="FZH88" s="62"/>
      <c r="FZI88" s="75"/>
      <c r="FZJ88" s="76"/>
      <c r="FZK88" s="216"/>
      <c r="FZL88" s="75"/>
      <c r="FZM88" s="75"/>
      <c r="FZN88" s="204"/>
      <c r="FZO88" s="205"/>
      <c r="FZP88" s="72"/>
      <c r="FZQ88" s="70"/>
      <c r="FZR88" s="73"/>
      <c r="FZS88" s="74"/>
      <c r="FZT88" s="74"/>
      <c r="FZU88" s="62"/>
      <c r="FZV88" s="75"/>
      <c r="FZW88" s="76"/>
      <c r="FZX88" s="216"/>
      <c r="FZY88" s="75"/>
      <c r="FZZ88" s="75"/>
      <c r="GAA88" s="204"/>
      <c r="GAB88" s="205"/>
      <c r="GAC88" s="72"/>
      <c r="GAD88" s="70"/>
      <c r="GAE88" s="73"/>
      <c r="GAF88" s="74"/>
      <c r="GAG88" s="74"/>
      <c r="GAH88" s="62"/>
      <c r="GAI88" s="75"/>
      <c r="GAJ88" s="76"/>
      <c r="GAK88" s="216"/>
      <c r="GAL88" s="75"/>
      <c r="GAM88" s="75"/>
      <c r="GAN88" s="204"/>
      <c r="GAO88" s="205"/>
      <c r="GAP88" s="72"/>
      <c r="GAQ88" s="70"/>
      <c r="GAR88" s="73"/>
      <c r="GAS88" s="74"/>
      <c r="GAT88" s="74"/>
      <c r="GAU88" s="62"/>
      <c r="GAV88" s="75"/>
      <c r="GAW88" s="76"/>
      <c r="GAX88" s="216"/>
      <c r="GAY88" s="75"/>
      <c r="GAZ88" s="75"/>
      <c r="GBA88" s="204"/>
      <c r="GBB88" s="205"/>
      <c r="GBC88" s="72"/>
      <c r="GBD88" s="70"/>
      <c r="GBE88" s="73"/>
      <c r="GBF88" s="74"/>
      <c r="GBG88" s="74"/>
      <c r="GBH88" s="62"/>
      <c r="GBI88" s="75"/>
      <c r="GBJ88" s="76"/>
      <c r="GBK88" s="216"/>
      <c r="GBL88" s="75"/>
      <c r="GBM88" s="75"/>
      <c r="GBN88" s="204"/>
      <c r="GBO88" s="205"/>
      <c r="GBP88" s="72"/>
      <c r="GBQ88" s="70"/>
      <c r="GBR88" s="73"/>
      <c r="GBS88" s="74"/>
      <c r="GBT88" s="74"/>
      <c r="GBU88" s="62"/>
      <c r="GBV88" s="75"/>
      <c r="GBW88" s="76"/>
      <c r="GBX88" s="216"/>
      <c r="GBY88" s="75"/>
      <c r="GBZ88" s="75"/>
      <c r="GCA88" s="204"/>
      <c r="GCB88" s="205"/>
      <c r="GCC88" s="72"/>
      <c r="GCD88" s="70"/>
      <c r="GCE88" s="73"/>
      <c r="GCF88" s="74"/>
      <c r="GCG88" s="74"/>
      <c r="GCH88" s="62"/>
      <c r="GCI88" s="75"/>
      <c r="GCJ88" s="76"/>
      <c r="GCK88" s="216"/>
      <c r="GCL88" s="75"/>
      <c r="GCM88" s="75"/>
      <c r="GCN88" s="204"/>
      <c r="GCO88" s="205"/>
      <c r="GCP88" s="72"/>
      <c r="GCQ88" s="70"/>
      <c r="GCR88" s="73"/>
      <c r="GCS88" s="74"/>
      <c r="GCT88" s="74"/>
      <c r="GCU88" s="62"/>
      <c r="GCV88" s="75"/>
      <c r="GCW88" s="76"/>
      <c r="GCX88" s="216"/>
      <c r="GCY88" s="75"/>
      <c r="GCZ88" s="75"/>
      <c r="GDA88" s="204"/>
      <c r="GDB88" s="205"/>
      <c r="GDC88" s="72"/>
      <c r="GDD88" s="70"/>
      <c r="GDE88" s="73"/>
      <c r="GDF88" s="74"/>
      <c r="GDG88" s="74"/>
      <c r="GDH88" s="62"/>
      <c r="GDI88" s="75"/>
      <c r="GDJ88" s="76"/>
      <c r="GDK88" s="216"/>
      <c r="GDL88" s="75"/>
      <c r="GDM88" s="75"/>
      <c r="GDN88" s="204"/>
      <c r="GDO88" s="205"/>
      <c r="GDP88" s="72"/>
      <c r="GDQ88" s="70"/>
      <c r="GDR88" s="73"/>
      <c r="GDS88" s="74"/>
      <c r="GDT88" s="74"/>
      <c r="GDU88" s="62"/>
      <c r="GDV88" s="75"/>
      <c r="GDW88" s="76"/>
      <c r="GDX88" s="216"/>
      <c r="GDY88" s="75"/>
      <c r="GDZ88" s="75"/>
      <c r="GEA88" s="204"/>
      <c r="GEB88" s="205"/>
      <c r="GEC88" s="72"/>
      <c r="GED88" s="70"/>
      <c r="GEE88" s="73"/>
      <c r="GEF88" s="74"/>
      <c r="GEG88" s="74"/>
      <c r="GEH88" s="62"/>
      <c r="GEI88" s="75"/>
      <c r="GEJ88" s="76"/>
      <c r="GEK88" s="216"/>
      <c r="GEL88" s="75"/>
      <c r="GEM88" s="75"/>
      <c r="GEN88" s="204"/>
      <c r="GEO88" s="205"/>
      <c r="GEP88" s="72"/>
      <c r="GEQ88" s="70"/>
      <c r="GER88" s="73"/>
      <c r="GES88" s="74"/>
      <c r="GET88" s="74"/>
      <c r="GEU88" s="62"/>
      <c r="GEV88" s="75"/>
      <c r="GEW88" s="76"/>
      <c r="GEX88" s="216"/>
      <c r="GEY88" s="75"/>
      <c r="GEZ88" s="75"/>
      <c r="GFA88" s="204"/>
      <c r="GFB88" s="205"/>
      <c r="GFC88" s="72"/>
      <c r="GFD88" s="70"/>
      <c r="GFE88" s="73"/>
      <c r="GFF88" s="74"/>
      <c r="GFG88" s="74"/>
      <c r="GFH88" s="62"/>
      <c r="GFI88" s="75"/>
      <c r="GFJ88" s="76"/>
      <c r="GFK88" s="216"/>
      <c r="GFL88" s="75"/>
      <c r="GFM88" s="75"/>
      <c r="GFN88" s="204"/>
      <c r="GFO88" s="205"/>
      <c r="GFP88" s="72"/>
      <c r="GFQ88" s="70"/>
      <c r="GFR88" s="73"/>
      <c r="GFS88" s="74"/>
      <c r="GFT88" s="74"/>
      <c r="GFU88" s="62"/>
      <c r="GFV88" s="75"/>
      <c r="GFW88" s="76"/>
      <c r="GFX88" s="216"/>
      <c r="GFY88" s="75"/>
      <c r="GFZ88" s="75"/>
      <c r="GGA88" s="204"/>
      <c r="GGB88" s="205"/>
      <c r="GGC88" s="72"/>
      <c r="GGD88" s="70"/>
      <c r="GGE88" s="73"/>
      <c r="GGF88" s="74"/>
      <c r="GGG88" s="74"/>
      <c r="GGH88" s="62"/>
      <c r="GGI88" s="75"/>
      <c r="GGJ88" s="76"/>
      <c r="GGK88" s="216"/>
      <c r="GGL88" s="75"/>
      <c r="GGM88" s="75"/>
      <c r="GGN88" s="204"/>
      <c r="GGO88" s="205"/>
      <c r="GGP88" s="72"/>
      <c r="GGQ88" s="70"/>
      <c r="GGR88" s="73"/>
      <c r="GGS88" s="74"/>
      <c r="GGT88" s="74"/>
      <c r="GGU88" s="62"/>
      <c r="GGV88" s="75"/>
      <c r="GGW88" s="76"/>
      <c r="GGX88" s="216"/>
      <c r="GGY88" s="75"/>
      <c r="GGZ88" s="75"/>
      <c r="GHA88" s="204"/>
      <c r="GHB88" s="205"/>
      <c r="GHC88" s="72"/>
      <c r="GHD88" s="70"/>
      <c r="GHE88" s="73"/>
      <c r="GHF88" s="74"/>
      <c r="GHG88" s="74"/>
      <c r="GHH88" s="62"/>
      <c r="GHI88" s="75"/>
      <c r="GHJ88" s="76"/>
      <c r="GHK88" s="216"/>
      <c r="GHL88" s="75"/>
      <c r="GHM88" s="75"/>
      <c r="GHN88" s="204"/>
      <c r="GHO88" s="205"/>
      <c r="GHP88" s="72"/>
      <c r="GHQ88" s="70"/>
      <c r="GHR88" s="73"/>
      <c r="GHS88" s="74"/>
      <c r="GHT88" s="74"/>
      <c r="GHU88" s="62"/>
      <c r="GHV88" s="75"/>
      <c r="GHW88" s="76"/>
      <c r="GHX88" s="216"/>
      <c r="GHY88" s="75"/>
      <c r="GHZ88" s="75"/>
      <c r="GIA88" s="204"/>
      <c r="GIB88" s="205"/>
      <c r="GIC88" s="72"/>
      <c r="GID88" s="70"/>
      <c r="GIE88" s="73"/>
      <c r="GIF88" s="74"/>
      <c r="GIG88" s="74"/>
      <c r="GIH88" s="62"/>
      <c r="GII88" s="75"/>
      <c r="GIJ88" s="76"/>
      <c r="GIK88" s="216"/>
      <c r="GIL88" s="75"/>
      <c r="GIM88" s="75"/>
      <c r="GIN88" s="204"/>
      <c r="GIO88" s="205"/>
      <c r="GIP88" s="72"/>
      <c r="GIQ88" s="70"/>
      <c r="GIR88" s="73"/>
      <c r="GIS88" s="74"/>
      <c r="GIT88" s="74"/>
      <c r="GIU88" s="62"/>
      <c r="GIV88" s="75"/>
      <c r="GIW88" s="76"/>
      <c r="GIX88" s="216"/>
      <c r="GIY88" s="75"/>
      <c r="GIZ88" s="75"/>
      <c r="GJA88" s="204"/>
      <c r="GJB88" s="205"/>
      <c r="GJC88" s="72"/>
      <c r="GJD88" s="70"/>
      <c r="GJE88" s="73"/>
      <c r="GJF88" s="74"/>
      <c r="GJG88" s="74"/>
      <c r="GJH88" s="62"/>
      <c r="GJI88" s="75"/>
      <c r="GJJ88" s="76"/>
      <c r="GJK88" s="216"/>
      <c r="GJL88" s="75"/>
      <c r="GJM88" s="75"/>
      <c r="GJN88" s="204"/>
      <c r="GJO88" s="205"/>
      <c r="GJP88" s="72"/>
      <c r="GJQ88" s="70"/>
      <c r="GJR88" s="73"/>
      <c r="GJS88" s="74"/>
      <c r="GJT88" s="74"/>
      <c r="GJU88" s="62"/>
      <c r="GJV88" s="75"/>
      <c r="GJW88" s="76"/>
      <c r="GJX88" s="216"/>
      <c r="GJY88" s="75"/>
      <c r="GJZ88" s="75"/>
      <c r="GKA88" s="204"/>
      <c r="GKB88" s="205"/>
      <c r="GKC88" s="72"/>
      <c r="GKD88" s="70"/>
      <c r="GKE88" s="73"/>
      <c r="GKF88" s="74"/>
      <c r="GKG88" s="74"/>
      <c r="GKH88" s="62"/>
      <c r="GKI88" s="75"/>
      <c r="GKJ88" s="76"/>
      <c r="GKK88" s="216"/>
      <c r="GKL88" s="75"/>
      <c r="GKM88" s="75"/>
      <c r="GKN88" s="204"/>
      <c r="GKO88" s="205"/>
      <c r="GKP88" s="72"/>
      <c r="GKQ88" s="70"/>
      <c r="GKR88" s="73"/>
      <c r="GKS88" s="74"/>
      <c r="GKT88" s="74"/>
      <c r="GKU88" s="62"/>
      <c r="GKV88" s="75"/>
      <c r="GKW88" s="76"/>
      <c r="GKX88" s="216"/>
      <c r="GKY88" s="75"/>
      <c r="GKZ88" s="75"/>
      <c r="GLA88" s="204"/>
      <c r="GLB88" s="205"/>
      <c r="GLC88" s="72"/>
      <c r="GLD88" s="70"/>
      <c r="GLE88" s="73"/>
      <c r="GLF88" s="74"/>
      <c r="GLG88" s="74"/>
      <c r="GLH88" s="62"/>
      <c r="GLI88" s="75"/>
      <c r="GLJ88" s="76"/>
      <c r="GLK88" s="216"/>
      <c r="GLL88" s="75"/>
      <c r="GLM88" s="75"/>
      <c r="GLN88" s="204"/>
      <c r="GLO88" s="205"/>
      <c r="GLP88" s="72"/>
      <c r="GLQ88" s="70"/>
      <c r="GLR88" s="73"/>
      <c r="GLS88" s="74"/>
      <c r="GLT88" s="74"/>
      <c r="GLU88" s="62"/>
      <c r="GLV88" s="75"/>
      <c r="GLW88" s="76"/>
      <c r="GLX88" s="216"/>
      <c r="GLY88" s="75"/>
      <c r="GLZ88" s="75"/>
      <c r="GMA88" s="204"/>
      <c r="GMB88" s="205"/>
      <c r="GMC88" s="72"/>
      <c r="GMD88" s="70"/>
      <c r="GME88" s="73"/>
      <c r="GMF88" s="74"/>
      <c r="GMG88" s="74"/>
      <c r="GMH88" s="62"/>
      <c r="GMI88" s="75"/>
      <c r="GMJ88" s="76"/>
      <c r="GMK88" s="216"/>
      <c r="GML88" s="75"/>
      <c r="GMM88" s="75"/>
      <c r="GMN88" s="204"/>
      <c r="GMO88" s="205"/>
      <c r="GMP88" s="72"/>
      <c r="GMQ88" s="70"/>
      <c r="GMR88" s="73"/>
      <c r="GMS88" s="74"/>
      <c r="GMT88" s="74"/>
      <c r="GMU88" s="62"/>
      <c r="GMV88" s="75"/>
      <c r="GMW88" s="76"/>
      <c r="GMX88" s="216"/>
      <c r="GMY88" s="75"/>
      <c r="GMZ88" s="75"/>
      <c r="GNA88" s="204"/>
      <c r="GNB88" s="205"/>
      <c r="GNC88" s="72"/>
      <c r="GND88" s="70"/>
      <c r="GNE88" s="73"/>
      <c r="GNF88" s="74"/>
      <c r="GNG88" s="74"/>
      <c r="GNH88" s="62"/>
      <c r="GNI88" s="75"/>
      <c r="GNJ88" s="76"/>
      <c r="GNK88" s="216"/>
      <c r="GNL88" s="75"/>
      <c r="GNM88" s="75"/>
      <c r="GNN88" s="204"/>
      <c r="GNO88" s="205"/>
      <c r="GNP88" s="72"/>
      <c r="GNQ88" s="70"/>
      <c r="GNR88" s="73"/>
      <c r="GNS88" s="74"/>
      <c r="GNT88" s="74"/>
      <c r="GNU88" s="62"/>
      <c r="GNV88" s="75"/>
      <c r="GNW88" s="76"/>
      <c r="GNX88" s="216"/>
      <c r="GNY88" s="75"/>
      <c r="GNZ88" s="75"/>
      <c r="GOA88" s="204"/>
      <c r="GOB88" s="205"/>
      <c r="GOC88" s="72"/>
      <c r="GOD88" s="70"/>
      <c r="GOE88" s="73"/>
      <c r="GOF88" s="74"/>
      <c r="GOG88" s="74"/>
      <c r="GOH88" s="62"/>
      <c r="GOI88" s="75"/>
      <c r="GOJ88" s="76"/>
      <c r="GOK88" s="216"/>
      <c r="GOL88" s="75"/>
      <c r="GOM88" s="75"/>
      <c r="GON88" s="204"/>
      <c r="GOO88" s="205"/>
      <c r="GOP88" s="72"/>
      <c r="GOQ88" s="70"/>
      <c r="GOR88" s="73"/>
      <c r="GOS88" s="74"/>
      <c r="GOT88" s="74"/>
      <c r="GOU88" s="62"/>
      <c r="GOV88" s="75"/>
      <c r="GOW88" s="76"/>
      <c r="GOX88" s="216"/>
      <c r="GOY88" s="75"/>
      <c r="GOZ88" s="75"/>
      <c r="GPA88" s="204"/>
      <c r="GPB88" s="205"/>
      <c r="GPC88" s="72"/>
      <c r="GPD88" s="70"/>
      <c r="GPE88" s="73"/>
      <c r="GPF88" s="74"/>
      <c r="GPG88" s="74"/>
      <c r="GPH88" s="62"/>
      <c r="GPI88" s="75"/>
      <c r="GPJ88" s="76"/>
      <c r="GPK88" s="216"/>
      <c r="GPL88" s="75"/>
      <c r="GPM88" s="75"/>
      <c r="GPN88" s="204"/>
      <c r="GPO88" s="205"/>
      <c r="GPP88" s="72"/>
      <c r="GPQ88" s="70"/>
      <c r="GPR88" s="73"/>
      <c r="GPS88" s="74"/>
      <c r="GPT88" s="74"/>
      <c r="GPU88" s="62"/>
      <c r="GPV88" s="75"/>
      <c r="GPW88" s="76"/>
      <c r="GPX88" s="216"/>
      <c r="GPY88" s="75"/>
      <c r="GPZ88" s="75"/>
      <c r="GQA88" s="204"/>
      <c r="GQB88" s="205"/>
      <c r="GQC88" s="72"/>
      <c r="GQD88" s="70"/>
      <c r="GQE88" s="73"/>
      <c r="GQF88" s="74"/>
      <c r="GQG88" s="74"/>
      <c r="GQH88" s="62"/>
      <c r="GQI88" s="75"/>
      <c r="GQJ88" s="76"/>
      <c r="GQK88" s="216"/>
      <c r="GQL88" s="75"/>
      <c r="GQM88" s="75"/>
      <c r="GQN88" s="204"/>
      <c r="GQO88" s="205"/>
      <c r="GQP88" s="72"/>
      <c r="GQQ88" s="70"/>
      <c r="GQR88" s="73"/>
      <c r="GQS88" s="74"/>
      <c r="GQT88" s="74"/>
      <c r="GQU88" s="62"/>
      <c r="GQV88" s="75"/>
      <c r="GQW88" s="76"/>
      <c r="GQX88" s="216"/>
      <c r="GQY88" s="75"/>
      <c r="GQZ88" s="75"/>
      <c r="GRA88" s="204"/>
      <c r="GRB88" s="205"/>
      <c r="GRC88" s="72"/>
      <c r="GRD88" s="70"/>
      <c r="GRE88" s="73"/>
      <c r="GRF88" s="74"/>
      <c r="GRG88" s="74"/>
      <c r="GRH88" s="62"/>
      <c r="GRI88" s="75"/>
      <c r="GRJ88" s="76"/>
      <c r="GRK88" s="216"/>
      <c r="GRL88" s="75"/>
      <c r="GRM88" s="75"/>
      <c r="GRN88" s="204"/>
      <c r="GRO88" s="205"/>
      <c r="GRP88" s="72"/>
      <c r="GRQ88" s="70"/>
      <c r="GRR88" s="73"/>
      <c r="GRS88" s="74"/>
      <c r="GRT88" s="74"/>
      <c r="GRU88" s="62"/>
      <c r="GRV88" s="75"/>
      <c r="GRW88" s="76"/>
      <c r="GRX88" s="216"/>
      <c r="GRY88" s="75"/>
      <c r="GRZ88" s="75"/>
      <c r="GSA88" s="204"/>
      <c r="GSB88" s="205"/>
      <c r="GSC88" s="72"/>
      <c r="GSD88" s="70"/>
      <c r="GSE88" s="73"/>
      <c r="GSF88" s="74"/>
      <c r="GSG88" s="74"/>
      <c r="GSH88" s="62"/>
      <c r="GSI88" s="75"/>
      <c r="GSJ88" s="76"/>
      <c r="GSK88" s="216"/>
      <c r="GSL88" s="75"/>
      <c r="GSM88" s="75"/>
      <c r="GSN88" s="204"/>
      <c r="GSO88" s="205"/>
      <c r="GSP88" s="72"/>
      <c r="GSQ88" s="70"/>
      <c r="GSR88" s="73"/>
      <c r="GSS88" s="74"/>
      <c r="GST88" s="74"/>
      <c r="GSU88" s="62"/>
      <c r="GSV88" s="75"/>
      <c r="GSW88" s="76"/>
      <c r="GSX88" s="216"/>
      <c r="GSY88" s="75"/>
      <c r="GSZ88" s="75"/>
      <c r="GTA88" s="204"/>
      <c r="GTB88" s="205"/>
      <c r="GTC88" s="72"/>
      <c r="GTD88" s="70"/>
      <c r="GTE88" s="73"/>
      <c r="GTF88" s="74"/>
      <c r="GTG88" s="74"/>
      <c r="GTH88" s="62"/>
      <c r="GTI88" s="75"/>
      <c r="GTJ88" s="76"/>
      <c r="GTK88" s="216"/>
      <c r="GTL88" s="75"/>
      <c r="GTM88" s="75"/>
      <c r="GTN88" s="204"/>
      <c r="GTO88" s="205"/>
      <c r="GTP88" s="72"/>
      <c r="GTQ88" s="70"/>
      <c r="GTR88" s="73"/>
      <c r="GTS88" s="74"/>
      <c r="GTT88" s="74"/>
      <c r="GTU88" s="62"/>
      <c r="GTV88" s="75"/>
      <c r="GTW88" s="76"/>
      <c r="GTX88" s="216"/>
      <c r="GTY88" s="75"/>
      <c r="GTZ88" s="75"/>
      <c r="GUA88" s="204"/>
      <c r="GUB88" s="205"/>
      <c r="GUC88" s="72"/>
      <c r="GUD88" s="70"/>
      <c r="GUE88" s="73"/>
      <c r="GUF88" s="74"/>
      <c r="GUG88" s="74"/>
      <c r="GUH88" s="62"/>
      <c r="GUI88" s="75"/>
      <c r="GUJ88" s="76"/>
      <c r="GUK88" s="216"/>
      <c r="GUL88" s="75"/>
      <c r="GUM88" s="75"/>
      <c r="GUN88" s="204"/>
      <c r="GUO88" s="205"/>
      <c r="GUP88" s="72"/>
      <c r="GUQ88" s="70"/>
      <c r="GUR88" s="73"/>
      <c r="GUS88" s="74"/>
      <c r="GUT88" s="74"/>
      <c r="GUU88" s="62"/>
      <c r="GUV88" s="75"/>
      <c r="GUW88" s="76"/>
      <c r="GUX88" s="216"/>
      <c r="GUY88" s="75"/>
      <c r="GUZ88" s="75"/>
      <c r="GVA88" s="204"/>
      <c r="GVB88" s="205"/>
      <c r="GVC88" s="72"/>
      <c r="GVD88" s="70"/>
      <c r="GVE88" s="73"/>
      <c r="GVF88" s="74"/>
      <c r="GVG88" s="74"/>
      <c r="GVH88" s="62"/>
      <c r="GVI88" s="75"/>
      <c r="GVJ88" s="76"/>
      <c r="GVK88" s="216"/>
      <c r="GVL88" s="75"/>
      <c r="GVM88" s="75"/>
      <c r="GVN88" s="204"/>
      <c r="GVO88" s="205"/>
      <c r="GVP88" s="72"/>
      <c r="GVQ88" s="70"/>
      <c r="GVR88" s="73"/>
      <c r="GVS88" s="74"/>
      <c r="GVT88" s="74"/>
      <c r="GVU88" s="62"/>
      <c r="GVV88" s="75"/>
      <c r="GVW88" s="76"/>
      <c r="GVX88" s="216"/>
      <c r="GVY88" s="75"/>
      <c r="GVZ88" s="75"/>
      <c r="GWA88" s="204"/>
      <c r="GWB88" s="205"/>
      <c r="GWC88" s="72"/>
      <c r="GWD88" s="70"/>
      <c r="GWE88" s="73"/>
      <c r="GWF88" s="74"/>
      <c r="GWG88" s="74"/>
      <c r="GWH88" s="62"/>
      <c r="GWI88" s="75"/>
      <c r="GWJ88" s="76"/>
      <c r="GWK88" s="216"/>
      <c r="GWL88" s="75"/>
      <c r="GWM88" s="75"/>
      <c r="GWN88" s="204"/>
      <c r="GWO88" s="205"/>
      <c r="GWP88" s="72"/>
      <c r="GWQ88" s="70"/>
      <c r="GWR88" s="73"/>
      <c r="GWS88" s="74"/>
      <c r="GWT88" s="74"/>
      <c r="GWU88" s="62"/>
      <c r="GWV88" s="75"/>
      <c r="GWW88" s="76"/>
      <c r="GWX88" s="216"/>
      <c r="GWY88" s="75"/>
      <c r="GWZ88" s="75"/>
      <c r="GXA88" s="204"/>
      <c r="GXB88" s="205"/>
      <c r="GXC88" s="72"/>
      <c r="GXD88" s="70"/>
      <c r="GXE88" s="73"/>
      <c r="GXF88" s="74"/>
      <c r="GXG88" s="74"/>
      <c r="GXH88" s="62"/>
      <c r="GXI88" s="75"/>
      <c r="GXJ88" s="76"/>
      <c r="GXK88" s="216"/>
      <c r="GXL88" s="75"/>
      <c r="GXM88" s="75"/>
      <c r="GXN88" s="204"/>
      <c r="GXO88" s="205"/>
      <c r="GXP88" s="72"/>
      <c r="GXQ88" s="70"/>
      <c r="GXR88" s="73"/>
      <c r="GXS88" s="74"/>
      <c r="GXT88" s="74"/>
      <c r="GXU88" s="62"/>
      <c r="GXV88" s="75"/>
      <c r="GXW88" s="76"/>
      <c r="GXX88" s="216"/>
      <c r="GXY88" s="75"/>
      <c r="GXZ88" s="75"/>
      <c r="GYA88" s="204"/>
      <c r="GYB88" s="205"/>
      <c r="GYC88" s="72"/>
      <c r="GYD88" s="70"/>
      <c r="GYE88" s="73"/>
      <c r="GYF88" s="74"/>
      <c r="GYG88" s="74"/>
      <c r="GYH88" s="62"/>
      <c r="GYI88" s="75"/>
      <c r="GYJ88" s="76"/>
      <c r="GYK88" s="216"/>
      <c r="GYL88" s="75"/>
      <c r="GYM88" s="75"/>
      <c r="GYN88" s="204"/>
      <c r="GYO88" s="205"/>
      <c r="GYP88" s="72"/>
      <c r="GYQ88" s="70"/>
      <c r="GYR88" s="73"/>
      <c r="GYS88" s="74"/>
      <c r="GYT88" s="74"/>
      <c r="GYU88" s="62"/>
      <c r="GYV88" s="75"/>
      <c r="GYW88" s="76"/>
      <c r="GYX88" s="216"/>
      <c r="GYY88" s="75"/>
      <c r="GYZ88" s="75"/>
      <c r="GZA88" s="204"/>
      <c r="GZB88" s="205"/>
      <c r="GZC88" s="72"/>
      <c r="GZD88" s="70"/>
      <c r="GZE88" s="73"/>
      <c r="GZF88" s="74"/>
      <c r="GZG88" s="74"/>
      <c r="GZH88" s="62"/>
      <c r="GZI88" s="75"/>
      <c r="GZJ88" s="76"/>
      <c r="GZK88" s="216"/>
      <c r="GZL88" s="75"/>
      <c r="GZM88" s="75"/>
      <c r="GZN88" s="204"/>
      <c r="GZO88" s="205"/>
      <c r="GZP88" s="72"/>
      <c r="GZQ88" s="70"/>
      <c r="GZR88" s="73"/>
      <c r="GZS88" s="74"/>
      <c r="GZT88" s="74"/>
      <c r="GZU88" s="62"/>
      <c r="GZV88" s="75"/>
      <c r="GZW88" s="76"/>
      <c r="GZX88" s="216"/>
      <c r="GZY88" s="75"/>
      <c r="GZZ88" s="75"/>
      <c r="HAA88" s="204"/>
      <c r="HAB88" s="205"/>
      <c r="HAC88" s="72"/>
      <c r="HAD88" s="70"/>
      <c r="HAE88" s="73"/>
      <c r="HAF88" s="74"/>
      <c r="HAG88" s="74"/>
      <c r="HAH88" s="62"/>
      <c r="HAI88" s="75"/>
      <c r="HAJ88" s="76"/>
      <c r="HAK88" s="216"/>
      <c r="HAL88" s="75"/>
      <c r="HAM88" s="75"/>
      <c r="HAN88" s="204"/>
      <c r="HAO88" s="205"/>
      <c r="HAP88" s="72"/>
      <c r="HAQ88" s="70"/>
      <c r="HAR88" s="73"/>
      <c r="HAS88" s="74"/>
      <c r="HAT88" s="74"/>
      <c r="HAU88" s="62"/>
      <c r="HAV88" s="75"/>
      <c r="HAW88" s="76"/>
      <c r="HAX88" s="216"/>
      <c r="HAY88" s="75"/>
      <c r="HAZ88" s="75"/>
      <c r="HBA88" s="204"/>
      <c r="HBB88" s="205"/>
      <c r="HBC88" s="72"/>
      <c r="HBD88" s="70"/>
      <c r="HBE88" s="73"/>
      <c r="HBF88" s="74"/>
      <c r="HBG88" s="74"/>
      <c r="HBH88" s="62"/>
      <c r="HBI88" s="75"/>
      <c r="HBJ88" s="76"/>
      <c r="HBK88" s="216"/>
      <c r="HBL88" s="75"/>
      <c r="HBM88" s="75"/>
      <c r="HBN88" s="204"/>
      <c r="HBO88" s="205"/>
      <c r="HBP88" s="72"/>
      <c r="HBQ88" s="70"/>
      <c r="HBR88" s="73"/>
      <c r="HBS88" s="74"/>
      <c r="HBT88" s="74"/>
      <c r="HBU88" s="62"/>
      <c r="HBV88" s="75"/>
      <c r="HBW88" s="76"/>
      <c r="HBX88" s="216"/>
      <c r="HBY88" s="75"/>
      <c r="HBZ88" s="75"/>
      <c r="HCA88" s="204"/>
      <c r="HCB88" s="205"/>
      <c r="HCC88" s="72"/>
      <c r="HCD88" s="70"/>
      <c r="HCE88" s="73"/>
      <c r="HCF88" s="74"/>
      <c r="HCG88" s="74"/>
      <c r="HCH88" s="62"/>
      <c r="HCI88" s="75"/>
      <c r="HCJ88" s="76"/>
      <c r="HCK88" s="216"/>
      <c r="HCL88" s="75"/>
      <c r="HCM88" s="75"/>
      <c r="HCN88" s="204"/>
      <c r="HCO88" s="205"/>
      <c r="HCP88" s="72"/>
      <c r="HCQ88" s="70"/>
      <c r="HCR88" s="73"/>
      <c r="HCS88" s="74"/>
      <c r="HCT88" s="74"/>
      <c r="HCU88" s="62"/>
      <c r="HCV88" s="75"/>
      <c r="HCW88" s="76"/>
      <c r="HCX88" s="216"/>
      <c r="HCY88" s="75"/>
      <c r="HCZ88" s="75"/>
      <c r="HDA88" s="204"/>
      <c r="HDB88" s="205"/>
      <c r="HDC88" s="72"/>
      <c r="HDD88" s="70"/>
      <c r="HDE88" s="73"/>
      <c r="HDF88" s="74"/>
      <c r="HDG88" s="74"/>
      <c r="HDH88" s="62"/>
      <c r="HDI88" s="75"/>
      <c r="HDJ88" s="76"/>
      <c r="HDK88" s="216"/>
      <c r="HDL88" s="75"/>
      <c r="HDM88" s="75"/>
      <c r="HDN88" s="204"/>
      <c r="HDO88" s="205"/>
      <c r="HDP88" s="72"/>
      <c r="HDQ88" s="70"/>
      <c r="HDR88" s="73"/>
      <c r="HDS88" s="74"/>
      <c r="HDT88" s="74"/>
      <c r="HDU88" s="62"/>
      <c r="HDV88" s="75"/>
      <c r="HDW88" s="76"/>
      <c r="HDX88" s="216"/>
      <c r="HDY88" s="75"/>
      <c r="HDZ88" s="75"/>
      <c r="HEA88" s="204"/>
      <c r="HEB88" s="205"/>
      <c r="HEC88" s="72"/>
      <c r="HED88" s="70"/>
      <c r="HEE88" s="73"/>
      <c r="HEF88" s="74"/>
      <c r="HEG88" s="74"/>
      <c r="HEH88" s="62"/>
      <c r="HEI88" s="75"/>
      <c r="HEJ88" s="76"/>
      <c r="HEK88" s="216"/>
      <c r="HEL88" s="75"/>
      <c r="HEM88" s="75"/>
      <c r="HEN88" s="204"/>
      <c r="HEO88" s="205"/>
      <c r="HEP88" s="72"/>
      <c r="HEQ88" s="70"/>
      <c r="HER88" s="73"/>
      <c r="HES88" s="74"/>
      <c r="HET88" s="74"/>
      <c r="HEU88" s="62"/>
      <c r="HEV88" s="75"/>
      <c r="HEW88" s="76"/>
      <c r="HEX88" s="216"/>
      <c r="HEY88" s="75"/>
      <c r="HEZ88" s="75"/>
      <c r="HFA88" s="204"/>
      <c r="HFB88" s="205"/>
      <c r="HFC88" s="72"/>
      <c r="HFD88" s="70"/>
      <c r="HFE88" s="73"/>
      <c r="HFF88" s="74"/>
      <c r="HFG88" s="74"/>
      <c r="HFH88" s="62"/>
      <c r="HFI88" s="75"/>
      <c r="HFJ88" s="76"/>
      <c r="HFK88" s="216"/>
      <c r="HFL88" s="75"/>
      <c r="HFM88" s="75"/>
      <c r="HFN88" s="204"/>
      <c r="HFO88" s="205"/>
      <c r="HFP88" s="72"/>
      <c r="HFQ88" s="70"/>
      <c r="HFR88" s="73"/>
      <c r="HFS88" s="74"/>
      <c r="HFT88" s="74"/>
      <c r="HFU88" s="62"/>
      <c r="HFV88" s="75"/>
      <c r="HFW88" s="76"/>
      <c r="HFX88" s="216"/>
      <c r="HFY88" s="75"/>
      <c r="HFZ88" s="75"/>
      <c r="HGA88" s="204"/>
      <c r="HGB88" s="205"/>
      <c r="HGC88" s="72"/>
      <c r="HGD88" s="70"/>
      <c r="HGE88" s="73"/>
      <c r="HGF88" s="74"/>
      <c r="HGG88" s="74"/>
      <c r="HGH88" s="62"/>
      <c r="HGI88" s="75"/>
      <c r="HGJ88" s="76"/>
      <c r="HGK88" s="216"/>
      <c r="HGL88" s="75"/>
      <c r="HGM88" s="75"/>
      <c r="HGN88" s="204"/>
      <c r="HGO88" s="205"/>
      <c r="HGP88" s="72"/>
      <c r="HGQ88" s="70"/>
      <c r="HGR88" s="73"/>
      <c r="HGS88" s="74"/>
      <c r="HGT88" s="74"/>
      <c r="HGU88" s="62"/>
      <c r="HGV88" s="75"/>
      <c r="HGW88" s="76"/>
      <c r="HGX88" s="216"/>
      <c r="HGY88" s="75"/>
      <c r="HGZ88" s="75"/>
      <c r="HHA88" s="204"/>
      <c r="HHB88" s="205"/>
      <c r="HHC88" s="72"/>
      <c r="HHD88" s="70"/>
      <c r="HHE88" s="73"/>
      <c r="HHF88" s="74"/>
      <c r="HHG88" s="74"/>
      <c r="HHH88" s="62"/>
      <c r="HHI88" s="75"/>
      <c r="HHJ88" s="76"/>
      <c r="HHK88" s="216"/>
      <c r="HHL88" s="75"/>
      <c r="HHM88" s="75"/>
      <c r="HHN88" s="204"/>
      <c r="HHO88" s="205"/>
      <c r="HHP88" s="72"/>
      <c r="HHQ88" s="70"/>
      <c r="HHR88" s="73"/>
      <c r="HHS88" s="74"/>
      <c r="HHT88" s="74"/>
      <c r="HHU88" s="62"/>
      <c r="HHV88" s="75"/>
      <c r="HHW88" s="76"/>
      <c r="HHX88" s="216"/>
      <c r="HHY88" s="75"/>
      <c r="HHZ88" s="75"/>
      <c r="HIA88" s="204"/>
      <c r="HIB88" s="205"/>
      <c r="HIC88" s="72"/>
      <c r="HID88" s="70"/>
      <c r="HIE88" s="73"/>
      <c r="HIF88" s="74"/>
      <c r="HIG88" s="74"/>
      <c r="HIH88" s="62"/>
      <c r="HII88" s="75"/>
      <c r="HIJ88" s="76"/>
      <c r="HIK88" s="216"/>
      <c r="HIL88" s="75"/>
      <c r="HIM88" s="75"/>
      <c r="HIN88" s="204"/>
      <c r="HIO88" s="205"/>
      <c r="HIP88" s="72"/>
      <c r="HIQ88" s="70"/>
      <c r="HIR88" s="73"/>
      <c r="HIS88" s="74"/>
      <c r="HIT88" s="74"/>
      <c r="HIU88" s="62"/>
      <c r="HIV88" s="75"/>
      <c r="HIW88" s="76"/>
      <c r="HIX88" s="216"/>
      <c r="HIY88" s="75"/>
      <c r="HIZ88" s="75"/>
      <c r="HJA88" s="204"/>
      <c r="HJB88" s="205"/>
      <c r="HJC88" s="72"/>
      <c r="HJD88" s="70"/>
      <c r="HJE88" s="73"/>
      <c r="HJF88" s="74"/>
      <c r="HJG88" s="74"/>
      <c r="HJH88" s="62"/>
      <c r="HJI88" s="75"/>
      <c r="HJJ88" s="76"/>
      <c r="HJK88" s="216"/>
      <c r="HJL88" s="75"/>
      <c r="HJM88" s="75"/>
      <c r="HJN88" s="204"/>
      <c r="HJO88" s="205"/>
      <c r="HJP88" s="72"/>
      <c r="HJQ88" s="70"/>
      <c r="HJR88" s="73"/>
      <c r="HJS88" s="74"/>
      <c r="HJT88" s="74"/>
      <c r="HJU88" s="62"/>
      <c r="HJV88" s="75"/>
      <c r="HJW88" s="76"/>
      <c r="HJX88" s="216"/>
      <c r="HJY88" s="75"/>
      <c r="HJZ88" s="75"/>
      <c r="HKA88" s="204"/>
      <c r="HKB88" s="205"/>
      <c r="HKC88" s="72"/>
      <c r="HKD88" s="70"/>
      <c r="HKE88" s="73"/>
      <c r="HKF88" s="74"/>
      <c r="HKG88" s="74"/>
      <c r="HKH88" s="62"/>
      <c r="HKI88" s="75"/>
      <c r="HKJ88" s="76"/>
      <c r="HKK88" s="216"/>
      <c r="HKL88" s="75"/>
      <c r="HKM88" s="75"/>
      <c r="HKN88" s="204"/>
      <c r="HKO88" s="205"/>
      <c r="HKP88" s="72"/>
      <c r="HKQ88" s="70"/>
      <c r="HKR88" s="73"/>
      <c r="HKS88" s="74"/>
      <c r="HKT88" s="74"/>
      <c r="HKU88" s="62"/>
      <c r="HKV88" s="75"/>
      <c r="HKW88" s="76"/>
      <c r="HKX88" s="216"/>
      <c r="HKY88" s="75"/>
      <c r="HKZ88" s="75"/>
      <c r="HLA88" s="204"/>
      <c r="HLB88" s="205"/>
      <c r="HLC88" s="72"/>
      <c r="HLD88" s="70"/>
      <c r="HLE88" s="73"/>
      <c r="HLF88" s="74"/>
      <c r="HLG88" s="74"/>
      <c r="HLH88" s="62"/>
      <c r="HLI88" s="75"/>
      <c r="HLJ88" s="76"/>
      <c r="HLK88" s="216"/>
      <c r="HLL88" s="75"/>
      <c r="HLM88" s="75"/>
      <c r="HLN88" s="204"/>
      <c r="HLO88" s="205"/>
      <c r="HLP88" s="72"/>
      <c r="HLQ88" s="70"/>
      <c r="HLR88" s="73"/>
      <c r="HLS88" s="74"/>
      <c r="HLT88" s="74"/>
      <c r="HLU88" s="62"/>
      <c r="HLV88" s="75"/>
      <c r="HLW88" s="76"/>
      <c r="HLX88" s="216"/>
      <c r="HLY88" s="75"/>
      <c r="HLZ88" s="75"/>
      <c r="HMA88" s="204"/>
      <c r="HMB88" s="205"/>
      <c r="HMC88" s="72"/>
      <c r="HMD88" s="70"/>
      <c r="HME88" s="73"/>
      <c r="HMF88" s="74"/>
      <c r="HMG88" s="74"/>
      <c r="HMH88" s="62"/>
      <c r="HMI88" s="75"/>
      <c r="HMJ88" s="76"/>
      <c r="HMK88" s="216"/>
      <c r="HML88" s="75"/>
      <c r="HMM88" s="75"/>
      <c r="HMN88" s="204"/>
      <c r="HMO88" s="205"/>
      <c r="HMP88" s="72"/>
      <c r="HMQ88" s="70"/>
      <c r="HMR88" s="73"/>
      <c r="HMS88" s="74"/>
      <c r="HMT88" s="74"/>
      <c r="HMU88" s="62"/>
      <c r="HMV88" s="75"/>
      <c r="HMW88" s="76"/>
      <c r="HMX88" s="216"/>
      <c r="HMY88" s="75"/>
      <c r="HMZ88" s="75"/>
      <c r="HNA88" s="204"/>
      <c r="HNB88" s="205"/>
      <c r="HNC88" s="72"/>
      <c r="HND88" s="70"/>
      <c r="HNE88" s="73"/>
      <c r="HNF88" s="74"/>
      <c r="HNG88" s="74"/>
      <c r="HNH88" s="62"/>
      <c r="HNI88" s="75"/>
      <c r="HNJ88" s="76"/>
      <c r="HNK88" s="216"/>
      <c r="HNL88" s="75"/>
      <c r="HNM88" s="75"/>
      <c r="HNN88" s="204"/>
      <c r="HNO88" s="205"/>
      <c r="HNP88" s="72"/>
      <c r="HNQ88" s="70"/>
      <c r="HNR88" s="73"/>
      <c r="HNS88" s="74"/>
      <c r="HNT88" s="74"/>
      <c r="HNU88" s="62"/>
      <c r="HNV88" s="75"/>
      <c r="HNW88" s="76"/>
      <c r="HNX88" s="216"/>
      <c r="HNY88" s="75"/>
      <c r="HNZ88" s="75"/>
      <c r="HOA88" s="204"/>
      <c r="HOB88" s="205"/>
      <c r="HOC88" s="72"/>
      <c r="HOD88" s="70"/>
      <c r="HOE88" s="73"/>
      <c r="HOF88" s="74"/>
      <c r="HOG88" s="74"/>
      <c r="HOH88" s="62"/>
      <c r="HOI88" s="75"/>
      <c r="HOJ88" s="76"/>
      <c r="HOK88" s="216"/>
      <c r="HOL88" s="75"/>
      <c r="HOM88" s="75"/>
      <c r="HON88" s="204"/>
      <c r="HOO88" s="205"/>
      <c r="HOP88" s="72"/>
      <c r="HOQ88" s="70"/>
      <c r="HOR88" s="73"/>
      <c r="HOS88" s="74"/>
      <c r="HOT88" s="74"/>
      <c r="HOU88" s="62"/>
      <c r="HOV88" s="75"/>
      <c r="HOW88" s="76"/>
      <c r="HOX88" s="216"/>
      <c r="HOY88" s="75"/>
      <c r="HOZ88" s="75"/>
      <c r="HPA88" s="204"/>
      <c r="HPB88" s="205"/>
      <c r="HPC88" s="72"/>
      <c r="HPD88" s="70"/>
      <c r="HPE88" s="73"/>
      <c r="HPF88" s="74"/>
      <c r="HPG88" s="74"/>
      <c r="HPH88" s="62"/>
      <c r="HPI88" s="75"/>
      <c r="HPJ88" s="76"/>
      <c r="HPK88" s="216"/>
      <c r="HPL88" s="75"/>
      <c r="HPM88" s="75"/>
      <c r="HPN88" s="204"/>
      <c r="HPO88" s="205"/>
      <c r="HPP88" s="72"/>
      <c r="HPQ88" s="70"/>
      <c r="HPR88" s="73"/>
      <c r="HPS88" s="74"/>
      <c r="HPT88" s="74"/>
      <c r="HPU88" s="62"/>
      <c r="HPV88" s="75"/>
      <c r="HPW88" s="76"/>
      <c r="HPX88" s="216"/>
      <c r="HPY88" s="75"/>
      <c r="HPZ88" s="75"/>
      <c r="HQA88" s="204"/>
      <c r="HQB88" s="205"/>
      <c r="HQC88" s="72"/>
      <c r="HQD88" s="70"/>
      <c r="HQE88" s="73"/>
      <c r="HQF88" s="74"/>
      <c r="HQG88" s="74"/>
      <c r="HQH88" s="62"/>
      <c r="HQI88" s="75"/>
      <c r="HQJ88" s="76"/>
      <c r="HQK88" s="216"/>
      <c r="HQL88" s="75"/>
      <c r="HQM88" s="75"/>
      <c r="HQN88" s="204"/>
      <c r="HQO88" s="205"/>
      <c r="HQP88" s="72"/>
      <c r="HQQ88" s="70"/>
      <c r="HQR88" s="73"/>
      <c r="HQS88" s="74"/>
      <c r="HQT88" s="74"/>
      <c r="HQU88" s="62"/>
      <c r="HQV88" s="75"/>
      <c r="HQW88" s="76"/>
      <c r="HQX88" s="216"/>
      <c r="HQY88" s="75"/>
      <c r="HQZ88" s="75"/>
      <c r="HRA88" s="204"/>
      <c r="HRB88" s="205"/>
      <c r="HRC88" s="72"/>
      <c r="HRD88" s="70"/>
      <c r="HRE88" s="73"/>
      <c r="HRF88" s="74"/>
      <c r="HRG88" s="74"/>
      <c r="HRH88" s="62"/>
      <c r="HRI88" s="75"/>
      <c r="HRJ88" s="76"/>
      <c r="HRK88" s="216"/>
      <c r="HRL88" s="75"/>
      <c r="HRM88" s="75"/>
      <c r="HRN88" s="204"/>
      <c r="HRO88" s="205"/>
      <c r="HRP88" s="72"/>
      <c r="HRQ88" s="70"/>
      <c r="HRR88" s="73"/>
      <c r="HRS88" s="74"/>
      <c r="HRT88" s="74"/>
      <c r="HRU88" s="62"/>
      <c r="HRV88" s="75"/>
      <c r="HRW88" s="76"/>
      <c r="HRX88" s="216"/>
      <c r="HRY88" s="75"/>
      <c r="HRZ88" s="75"/>
      <c r="HSA88" s="204"/>
      <c r="HSB88" s="205"/>
      <c r="HSC88" s="72"/>
      <c r="HSD88" s="70"/>
      <c r="HSE88" s="73"/>
      <c r="HSF88" s="74"/>
      <c r="HSG88" s="74"/>
      <c r="HSH88" s="62"/>
      <c r="HSI88" s="75"/>
      <c r="HSJ88" s="76"/>
      <c r="HSK88" s="216"/>
      <c r="HSL88" s="75"/>
      <c r="HSM88" s="75"/>
      <c r="HSN88" s="204"/>
      <c r="HSO88" s="205"/>
      <c r="HSP88" s="72"/>
      <c r="HSQ88" s="70"/>
      <c r="HSR88" s="73"/>
      <c r="HSS88" s="74"/>
      <c r="HST88" s="74"/>
      <c r="HSU88" s="62"/>
      <c r="HSV88" s="75"/>
      <c r="HSW88" s="76"/>
      <c r="HSX88" s="216"/>
      <c r="HSY88" s="75"/>
      <c r="HSZ88" s="75"/>
      <c r="HTA88" s="204"/>
      <c r="HTB88" s="205"/>
      <c r="HTC88" s="72"/>
      <c r="HTD88" s="70"/>
      <c r="HTE88" s="73"/>
      <c r="HTF88" s="74"/>
      <c r="HTG88" s="74"/>
      <c r="HTH88" s="62"/>
      <c r="HTI88" s="75"/>
      <c r="HTJ88" s="76"/>
      <c r="HTK88" s="216"/>
      <c r="HTL88" s="75"/>
      <c r="HTM88" s="75"/>
      <c r="HTN88" s="204"/>
      <c r="HTO88" s="205"/>
      <c r="HTP88" s="72"/>
      <c r="HTQ88" s="70"/>
      <c r="HTR88" s="73"/>
      <c r="HTS88" s="74"/>
      <c r="HTT88" s="74"/>
      <c r="HTU88" s="62"/>
      <c r="HTV88" s="75"/>
      <c r="HTW88" s="76"/>
      <c r="HTX88" s="216"/>
      <c r="HTY88" s="75"/>
      <c r="HTZ88" s="75"/>
      <c r="HUA88" s="204"/>
      <c r="HUB88" s="205"/>
      <c r="HUC88" s="72"/>
      <c r="HUD88" s="70"/>
      <c r="HUE88" s="73"/>
      <c r="HUF88" s="74"/>
      <c r="HUG88" s="74"/>
      <c r="HUH88" s="62"/>
      <c r="HUI88" s="75"/>
      <c r="HUJ88" s="76"/>
      <c r="HUK88" s="216"/>
      <c r="HUL88" s="75"/>
      <c r="HUM88" s="75"/>
      <c r="HUN88" s="204"/>
      <c r="HUO88" s="205"/>
      <c r="HUP88" s="72"/>
      <c r="HUQ88" s="70"/>
      <c r="HUR88" s="73"/>
      <c r="HUS88" s="74"/>
      <c r="HUT88" s="74"/>
      <c r="HUU88" s="62"/>
      <c r="HUV88" s="75"/>
      <c r="HUW88" s="76"/>
      <c r="HUX88" s="216"/>
      <c r="HUY88" s="75"/>
      <c r="HUZ88" s="75"/>
      <c r="HVA88" s="204"/>
      <c r="HVB88" s="205"/>
      <c r="HVC88" s="72"/>
      <c r="HVD88" s="70"/>
      <c r="HVE88" s="73"/>
      <c r="HVF88" s="74"/>
      <c r="HVG88" s="74"/>
      <c r="HVH88" s="62"/>
      <c r="HVI88" s="75"/>
      <c r="HVJ88" s="76"/>
      <c r="HVK88" s="216"/>
      <c r="HVL88" s="75"/>
      <c r="HVM88" s="75"/>
      <c r="HVN88" s="204"/>
      <c r="HVO88" s="205"/>
      <c r="HVP88" s="72"/>
      <c r="HVQ88" s="70"/>
      <c r="HVR88" s="73"/>
      <c r="HVS88" s="74"/>
      <c r="HVT88" s="74"/>
      <c r="HVU88" s="62"/>
      <c r="HVV88" s="75"/>
      <c r="HVW88" s="76"/>
      <c r="HVX88" s="216"/>
      <c r="HVY88" s="75"/>
      <c r="HVZ88" s="75"/>
      <c r="HWA88" s="204"/>
      <c r="HWB88" s="205"/>
      <c r="HWC88" s="72"/>
      <c r="HWD88" s="70"/>
      <c r="HWE88" s="73"/>
      <c r="HWF88" s="74"/>
      <c r="HWG88" s="74"/>
      <c r="HWH88" s="62"/>
      <c r="HWI88" s="75"/>
      <c r="HWJ88" s="76"/>
      <c r="HWK88" s="216"/>
      <c r="HWL88" s="75"/>
      <c r="HWM88" s="75"/>
      <c r="HWN88" s="204"/>
      <c r="HWO88" s="205"/>
      <c r="HWP88" s="72"/>
      <c r="HWQ88" s="70"/>
      <c r="HWR88" s="73"/>
      <c r="HWS88" s="74"/>
      <c r="HWT88" s="74"/>
      <c r="HWU88" s="62"/>
      <c r="HWV88" s="75"/>
      <c r="HWW88" s="76"/>
      <c r="HWX88" s="216"/>
      <c r="HWY88" s="75"/>
      <c r="HWZ88" s="75"/>
      <c r="HXA88" s="204"/>
      <c r="HXB88" s="205"/>
      <c r="HXC88" s="72"/>
      <c r="HXD88" s="70"/>
      <c r="HXE88" s="73"/>
      <c r="HXF88" s="74"/>
      <c r="HXG88" s="74"/>
      <c r="HXH88" s="62"/>
      <c r="HXI88" s="75"/>
      <c r="HXJ88" s="76"/>
      <c r="HXK88" s="216"/>
      <c r="HXL88" s="75"/>
      <c r="HXM88" s="75"/>
      <c r="HXN88" s="204"/>
      <c r="HXO88" s="205"/>
      <c r="HXP88" s="72"/>
      <c r="HXQ88" s="70"/>
      <c r="HXR88" s="73"/>
      <c r="HXS88" s="74"/>
      <c r="HXT88" s="74"/>
      <c r="HXU88" s="62"/>
      <c r="HXV88" s="75"/>
      <c r="HXW88" s="76"/>
      <c r="HXX88" s="216"/>
      <c r="HXY88" s="75"/>
      <c r="HXZ88" s="75"/>
      <c r="HYA88" s="204"/>
      <c r="HYB88" s="205"/>
      <c r="HYC88" s="72"/>
      <c r="HYD88" s="70"/>
      <c r="HYE88" s="73"/>
      <c r="HYF88" s="74"/>
      <c r="HYG88" s="74"/>
      <c r="HYH88" s="62"/>
      <c r="HYI88" s="75"/>
      <c r="HYJ88" s="76"/>
      <c r="HYK88" s="216"/>
      <c r="HYL88" s="75"/>
      <c r="HYM88" s="75"/>
      <c r="HYN88" s="204"/>
      <c r="HYO88" s="205"/>
      <c r="HYP88" s="72"/>
      <c r="HYQ88" s="70"/>
      <c r="HYR88" s="73"/>
      <c r="HYS88" s="74"/>
      <c r="HYT88" s="74"/>
      <c r="HYU88" s="62"/>
      <c r="HYV88" s="75"/>
      <c r="HYW88" s="76"/>
      <c r="HYX88" s="216"/>
      <c r="HYY88" s="75"/>
      <c r="HYZ88" s="75"/>
      <c r="HZA88" s="204"/>
      <c r="HZB88" s="205"/>
      <c r="HZC88" s="72"/>
      <c r="HZD88" s="70"/>
      <c r="HZE88" s="73"/>
      <c r="HZF88" s="74"/>
      <c r="HZG88" s="74"/>
      <c r="HZH88" s="62"/>
      <c r="HZI88" s="75"/>
      <c r="HZJ88" s="76"/>
      <c r="HZK88" s="216"/>
      <c r="HZL88" s="75"/>
      <c r="HZM88" s="75"/>
      <c r="HZN88" s="204"/>
      <c r="HZO88" s="205"/>
      <c r="HZP88" s="72"/>
      <c r="HZQ88" s="70"/>
      <c r="HZR88" s="73"/>
      <c r="HZS88" s="74"/>
      <c r="HZT88" s="74"/>
      <c r="HZU88" s="62"/>
      <c r="HZV88" s="75"/>
      <c r="HZW88" s="76"/>
      <c r="HZX88" s="216"/>
      <c r="HZY88" s="75"/>
      <c r="HZZ88" s="75"/>
      <c r="IAA88" s="204"/>
      <c r="IAB88" s="205"/>
      <c r="IAC88" s="72"/>
      <c r="IAD88" s="70"/>
      <c r="IAE88" s="73"/>
      <c r="IAF88" s="74"/>
      <c r="IAG88" s="74"/>
      <c r="IAH88" s="62"/>
      <c r="IAI88" s="75"/>
      <c r="IAJ88" s="76"/>
      <c r="IAK88" s="216"/>
      <c r="IAL88" s="75"/>
      <c r="IAM88" s="75"/>
      <c r="IAN88" s="204"/>
      <c r="IAO88" s="205"/>
      <c r="IAP88" s="72"/>
      <c r="IAQ88" s="70"/>
      <c r="IAR88" s="73"/>
      <c r="IAS88" s="74"/>
      <c r="IAT88" s="74"/>
      <c r="IAU88" s="62"/>
      <c r="IAV88" s="75"/>
      <c r="IAW88" s="76"/>
      <c r="IAX88" s="216"/>
      <c r="IAY88" s="75"/>
      <c r="IAZ88" s="75"/>
      <c r="IBA88" s="204"/>
      <c r="IBB88" s="205"/>
      <c r="IBC88" s="72"/>
      <c r="IBD88" s="70"/>
      <c r="IBE88" s="73"/>
      <c r="IBF88" s="74"/>
      <c r="IBG88" s="74"/>
      <c r="IBH88" s="62"/>
      <c r="IBI88" s="75"/>
      <c r="IBJ88" s="76"/>
      <c r="IBK88" s="216"/>
      <c r="IBL88" s="75"/>
      <c r="IBM88" s="75"/>
      <c r="IBN88" s="204"/>
      <c r="IBO88" s="205"/>
      <c r="IBP88" s="72"/>
      <c r="IBQ88" s="70"/>
      <c r="IBR88" s="73"/>
      <c r="IBS88" s="74"/>
      <c r="IBT88" s="74"/>
      <c r="IBU88" s="62"/>
      <c r="IBV88" s="75"/>
      <c r="IBW88" s="76"/>
      <c r="IBX88" s="216"/>
      <c r="IBY88" s="75"/>
      <c r="IBZ88" s="75"/>
      <c r="ICA88" s="204"/>
      <c r="ICB88" s="205"/>
      <c r="ICC88" s="72"/>
      <c r="ICD88" s="70"/>
      <c r="ICE88" s="73"/>
      <c r="ICF88" s="74"/>
      <c r="ICG88" s="74"/>
      <c r="ICH88" s="62"/>
      <c r="ICI88" s="75"/>
      <c r="ICJ88" s="76"/>
      <c r="ICK88" s="216"/>
      <c r="ICL88" s="75"/>
      <c r="ICM88" s="75"/>
      <c r="ICN88" s="204"/>
      <c r="ICO88" s="205"/>
      <c r="ICP88" s="72"/>
      <c r="ICQ88" s="70"/>
      <c r="ICR88" s="73"/>
      <c r="ICS88" s="74"/>
      <c r="ICT88" s="74"/>
      <c r="ICU88" s="62"/>
      <c r="ICV88" s="75"/>
      <c r="ICW88" s="76"/>
      <c r="ICX88" s="216"/>
      <c r="ICY88" s="75"/>
      <c r="ICZ88" s="75"/>
      <c r="IDA88" s="204"/>
      <c r="IDB88" s="205"/>
      <c r="IDC88" s="72"/>
      <c r="IDD88" s="70"/>
      <c r="IDE88" s="73"/>
      <c r="IDF88" s="74"/>
      <c r="IDG88" s="74"/>
      <c r="IDH88" s="62"/>
      <c r="IDI88" s="75"/>
      <c r="IDJ88" s="76"/>
      <c r="IDK88" s="216"/>
      <c r="IDL88" s="75"/>
      <c r="IDM88" s="75"/>
      <c r="IDN88" s="204"/>
      <c r="IDO88" s="205"/>
      <c r="IDP88" s="72"/>
      <c r="IDQ88" s="70"/>
      <c r="IDR88" s="73"/>
      <c r="IDS88" s="74"/>
      <c r="IDT88" s="74"/>
      <c r="IDU88" s="62"/>
      <c r="IDV88" s="75"/>
      <c r="IDW88" s="76"/>
      <c r="IDX88" s="216"/>
      <c r="IDY88" s="75"/>
      <c r="IDZ88" s="75"/>
      <c r="IEA88" s="204"/>
      <c r="IEB88" s="205"/>
      <c r="IEC88" s="72"/>
      <c r="IED88" s="70"/>
      <c r="IEE88" s="73"/>
      <c r="IEF88" s="74"/>
      <c r="IEG88" s="74"/>
      <c r="IEH88" s="62"/>
      <c r="IEI88" s="75"/>
      <c r="IEJ88" s="76"/>
      <c r="IEK88" s="216"/>
      <c r="IEL88" s="75"/>
      <c r="IEM88" s="75"/>
      <c r="IEN88" s="204"/>
      <c r="IEO88" s="205"/>
      <c r="IEP88" s="72"/>
      <c r="IEQ88" s="70"/>
      <c r="IER88" s="73"/>
      <c r="IES88" s="74"/>
      <c r="IET88" s="74"/>
      <c r="IEU88" s="62"/>
      <c r="IEV88" s="75"/>
      <c r="IEW88" s="76"/>
      <c r="IEX88" s="216"/>
      <c r="IEY88" s="75"/>
      <c r="IEZ88" s="75"/>
      <c r="IFA88" s="204"/>
      <c r="IFB88" s="205"/>
      <c r="IFC88" s="72"/>
      <c r="IFD88" s="70"/>
      <c r="IFE88" s="73"/>
      <c r="IFF88" s="74"/>
      <c r="IFG88" s="74"/>
      <c r="IFH88" s="62"/>
      <c r="IFI88" s="75"/>
      <c r="IFJ88" s="76"/>
      <c r="IFK88" s="216"/>
      <c r="IFL88" s="75"/>
      <c r="IFM88" s="75"/>
      <c r="IFN88" s="204"/>
      <c r="IFO88" s="205"/>
      <c r="IFP88" s="72"/>
      <c r="IFQ88" s="70"/>
      <c r="IFR88" s="73"/>
      <c r="IFS88" s="74"/>
      <c r="IFT88" s="74"/>
      <c r="IFU88" s="62"/>
      <c r="IFV88" s="75"/>
      <c r="IFW88" s="76"/>
      <c r="IFX88" s="216"/>
      <c r="IFY88" s="75"/>
      <c r="IFZ88" s="75"/>
      <c r="IGA88" s="204"/>
      <c r="IGB88" s="205"/>
      <c r="IGC88" s="72"/>
      <c r="IGD88" s="70"/>
      <c r="IGE88" s="73"/>
      <c r="IGF88" s="74"/>
      <c r="IGG88" s="74"/>
      <c r="IGH88" s="62"/>
      <c r="IGI88" s="75"/>
      <c r="IGJ88" s="76"/>
      <c r="IGK88" s="216"/>
      <c r="IGL88" s="75"/>
      <c r="IGM88" s="75"/>
      <c r="IGN88" s="204"/>
      <c r="IGO88" s="205"/>
      <c r="IGP88" s="72"/>
      <c r="IGQ88" s="70"/>
      <c r="IGR88" s="73"/>
      <c r="IGS88" s="74"/>
      <c r="IGT88" s="74"/>
      <c r="IGU88" s="62"/>
      <c r="IGV88" s="75"/>
      <c r="IGW88" s="76"/>
      <c r="IGX88" s="216"/>
      <c r="IGY88" s="75"/>
      <c r="IGZ88" s="75"/>
      <c r="IHA88" s="204"/>
      <c r="IHB88" s="205"/>
      <c r="IHC88" s="72"/>
      <c r="IHD88" s="70"/>
      <c r="IHE88" s="73"/>
      <c r="IHF88" s="74"/>
      <c r="IHG88" s="74"/>
      <c r="IHH88" s="62"/>
      <c r="IHI88" s="75"/>
      <c r="IHJ88" s="76"/>
      <c r="IHK88" s="216"/>
      <c r="IHL88" s="75"/>
      <c r="IHM88" s="75"/>
      <c r="IHN88" s="204"/>
      <c r="IHO88" s="205"/>
      <c r="IHP88" s="72"/>
      <c r="IHQ88" s="70"/>
      <c r="IHR88" s="73"/>
      <c r="IHS88" s="74"/>
      <c r="IHT88" s="74"/>
      <c r="IHU88" s="62"/>
      <c r="IHV88" s="75"/>
      <c r="IHW88" s="76"/>
      <c r="IHX88" s="216"/>
      <c r="IHY88" s="75"/>
      <c r="IHZ88" s="75"/>
      <c r="IIA88" s="204"/>
      <c r="IIB88" s="205"/>
      <c r="IIC88" s="72"/>
      <c r="IID88" s="70"/>
      <c r="IIE88" s="73"/>
      <c r="IIF88" s="74"/>
      <c r="IIG88" s="74"/>
      <c r="IIH88" s="62"/>
      <c r="III88" s="75"/>
      <c r="IIJ88" s="76"/>
      <c r="IIK88" s="216"/>
      <c r="IIL88" s="75"/>
      <c r="IIM88" s="75"/>
      <c r="IIN88" s="204"/>
      <c r="IIO88" s="205"/>
      <c r="IIP88" s="72"/>
      <c r="IIQ88" s="70"/>
      <c r="IIR88" s="73"/>
      <c r="IIS88" s="74"/>
      <c r="IIT88" s="74"/>
      <c r="IIU88" s="62"/>
      <c r="IIV88" s="75"/>
      <c r="IIW88" s="76"/>
      <c r="IIX88" s="216"/>
      <c r="IIY88" s="75"/>
      <c r="IIZ88" s="75"/>
      <c r="IJA88" s="204"/>
      <c r="IJB88" s="205"/>
      <c r="IJC88" s="72"/>
      <c r="IJD88" s="70"/>
      <c r="IJE88" s="73"/>
      <c r="IJF88" s="74"/>
      <c r="IJG88" s="74"/>
      <c r="IJH88" s="62"/>
      <c r="IJI88" s="75"/>
      <c r="IJJ88" s="76"/>
      <c r="IJK88" s="216"/>
      <c r="IJL88" s="75"/>
      <c r="IJM88" s="75"/>
      <c r="IJN88" s="204"/>
      <c r="IJO88" s="205"/>
      <c r="IJP88" s="72"/>
      <c r="IJQ88" s="70"/>
      <c r="IJR88" s="73"/>
      <c r="IJS88" s="74"/>
      <c r="IJT88" s="74"/>
      <c r="IJU88" s="62"/>
      <c r="IJV88" s="75"/>
      <c r="IJW88" s="76"/>
      <c r="IJX88" s="216"/>
      <c r="IJY88" s="75"/>
      <c r="IJZ88" s="75"/>
      <c r="IKA88" s="204"/>
      <c r="IKB88" s="205"/>
      <c r="IKC88" s="72"/>
      <c r="IKD88" s="70"/>
      <c r="IKE88" s="73"/>
      <c r="IKF88" s="74"/>
      <c r="IKG88" s="74"/>
      <c r="IKH88" s="62"/>
      <c r="IKI88" s="75"/>
      <c r="IKJ88" s="76"/>
      <c r="IKK88" s="216"/>
      <c r="IKL88" s="75"/>
      <c r="IKM88" s="75"/>
      <c r="IKN88" s="204"/>
      <c r="IKO88" s="205"/>
      <c r="IKP88" s="72"/>
      <c r="IKQ88" s="70"/>
      <c r="IKR88" s="73"/>
      <c r="IKS88" s="74"/>
      <c r="IKT88" s="74"/>
      <c r="IKU88" s="62"/>
      <c r="IKV88" s="75"/>
      <c r="IKW88" s="76"/>
      <c r="IKX88" s="216"/>
      <c r="IKY88" s="75"/>
      <c r="IKZ88" s="75"/>
      <c r="ILA88" s="204"/>
      <c r="ILB88" s="205"/>
      <c r="ILC88" s="72"/>
      <c r="ILD88" s="70"/>
      <c r="ILE88" s="73"/>
      <c r="ILF88" s="74"/>
      <c r="ILG88" s="74"/>
      <c r="ILH88" s="62"/>
      <c r="ILI88" s="75"/>
      <c r="ILJ88" s="76"/>
      <c r="ILK88" s="216"/>
      <c r="ILL88" s="75"/>
      <c r="ILM88" s="75"/>
      <c r="ILN88" s="204"/>
      <c r="ILO88" s="205"/>
      <c r="ILP88" s="72"/>
      <c r="ILQ88" s="70"/>
      <c r="ILR88" s="73"/>
      <c r="ILS88" s="74"/>
      <c r="ILT88" s="74"/>
      <c r="ILU88" s="62"/>
      <c r="ILV88" s="75"/>
      <c r="ILW88" s="76"/>
      <c r="ILX88" s="216"/>
      <c r="ILY88" s="75"/>
      <c r="ILZ88" s="75"/>
      <c r="IMA88" s="204"/>
      <c r="IMB88" s="205"/>
      <c r="IMC88" s="72"/>
      <c r="IMD88" s="70"/>
      <c r="IME88" s="73"/>
      <c r="IMF88" s="74"/>
      <c r="IMG88" s="74"/>
      <c r="IMH88" s="62"/>
      <c r="IMI88" s="75"/>
      <c r="IMJ88" s="76"/>
      <c r="IMK88" s="216"/>
      <c r="IML88" s="75"/>
      <c r="IMM88" s="75"/>
      <c r="IMN88" s="204"/>
      <c r="IMO88" s="205"/>
      <c r="IMP88" s="72"/>
      <c r="IMQ88" s="70"/>
      <c r="IMR88" s="73"/>
      <c r="IMS88" s="74"/>
      <c r="IMT88" s="74"/>
      <c r="IMU88" s="62"/>
      <c r="IMV88" s="75"/>
      <c r="IMW88" s="76"/>
      <c r="IMX88" s="216"/>
      <c r="IMY88" s="75"/>
      <c r="IMZ88" s="75"/>
      <c r="INA88" s="204"/>
      <c r="INB88" s="205"/>
      <c r="INC88" s="72"/>
      <c r="IND88" s="70"/>
      <c r="INE88" s="73"/>
      <c r="INF88" s="74"/>
      <c r="ING88" s="74"/>
      <c r="INH88" s="62"/>
      <c r="INI88" s="75"/>
      <c r="INJ88" s="76"/>
      <c r="INK88" s="216"/>
      <c r="INL88" s="75"/>
      <c r="INM88" s="75"/>
      <c r="INN88" s="204"/>
      <c r="INO88" s="205"/>
      <c r="INP88" s="72"/>
      <c r="INQ88" s="70"/>
      <c r="INR88" s="73"/>
      <c r="INS88" s="74"/>
      <c r="INT88" s="74"/>
      <c r="INU88" s="62"/>
      <c r="INV88" s="75"/>
      <c r="INW88" s="76"/>
      <c r="INX88" s="216"/>
      <c r="INY88" s="75"/>
      <c r="INZ88" s="75"/>
      <c r="IOA88" s="204"/>
      <c r="IOB88" s="205"/>
      <c r="IOC88" s="72"/>
      <c r="IOD88" s="70"/>
      <c r="IOE88" s="73"/>
      <c r="IOF88" s="74"/>
      <c r="IOG88" s="74"/>
      <c r="IOH88" s="62"/>
      <c r="IOI88" s="75"/>
      <c r="IOJ88" s="76"/>
      <c r="IOK88" s="216"/>
      <c r="IOL88" s="75"/>
      <c r="IOM88" s="75"/>
      <c r="ION88" s="204"/>
      <c r="IOO88" s="205"/>
      <c r="IOP88" s="72"/>
      <c r="IOQ88" s="70"/>
      <c r="IOR88" s="73"/>
      <c r="IOS88" s="74"/>
      <c r="IOT88" s="74"/>
      <c r="IOU88" s="62"/>
      <c r="IOV88" s="75"/>
      <c r="IOW88" s="76"/>
      <c r="IOX88" s="216"/>
      <c r="IOY88" s="75"/>
      <c r="IOZ88" s="75"/>
      <c r="IPA88" s="204"/>
      <c r="IPB88" s="205"/>
      <c r="IPC88" s="72"/>
      <c r="IPD88" s="70"/>
      <c r="IPE88" s="73"/>
      <c r="IPF88" s="74"/>
      <c r="IPG88" s="74"/>
      <c r="IPH88" s="62"/>
      <c r="IPI88" s="75"/>
      <c r="IPJ88" s="76"/>
      <c r="IPK88" s="216"/>
      <c r="IPL88" s="75"/>
      <c r="IPM88" s="75"/>
      <c r="IPN88" s="204"/>
      <c r="IPO88" s="205"/>
      <c r="IPP88" s="72"/>
      <c r="IPQ88" s="70"/>
      <c r="IPR88" s="73"/>
      <c r="IPS88" s="74"/>
      <c r="IPT88" s="74"/>
      <c r="IPU88" s="62"/>
      <c r="IPV88" s="75"/>
      <c r="IPW88" s="76"/>
      <c r="IPX88" s="216"/>
      <c r="IPY88" s="75"/>
      <c r="IPZ88" s="75"/>
      <c r="IQA88" s="204"/>
      <c r="IQB88" s="205"/>
      <c r="IQC88" s="72"/>
      <c r="IQD88" s="70"/>
      <c r="IQE88" s="73"/>
      <c r="IQF88" s="74"/>
      <c r="IQG88" s="74"/>
      <c r="IQH88" s="62"/>
      <c r="IQI88" s="75"/>
      <c r="IQJ88" s="76"/>
      <c r="IQK88" s="216"/>
      <c r="IQL88" s="75"/>
      <c r="IQM88" s="75"/>
      <c r="IQN88" s="204"/>
      <c r="IQO88" s="205"/>
      <c r="IQP88" s="72"/>
      <c r="IQQ88" s="70"/>
      <c r="IQR88" s="73"/>
      <c r="IQS88" s="74"/>
      <c r="IQT88" s="74"/>
      <c r="IQU88" s="62"/>
      <c r="IQV88" s="75"/>
      <c r="IQW88" s="76"/>
      <c r="IQX88" s="216"/>
      <c r="IQY88" s="75"/>
      <c r="IQZ88" s="75"/>
      <c r="IRA88" s="204"/>
      <c r="IRB88" s="205"/>
      <c r="IRC88" s="72"/>
      <c r="IRD88" s="70"/>
      <c r="IRE88" s="73"/>
      <c r="IRF88" s="74"/>
      <c r="IRG88" s="74"/>
      <c r="IRH88" s="62"/>
      <c r="IRI88" s="75"/>
      <c r="IRJ88" s="76"/>
      <c r="IRK88" s="216"/>
      <c r="IRL88" s="75"/>
      <c r="IRM88" s="75"/>
      <c r="IRN88" s="204"/>
      <c r="IRO88" s="205"/>
      <c r="IRP88" s="72"/>
      <c r="IRQ88" s="70"/>
      <c r="IRR88" s="73"/>
      <c r="IRS88" s="74"/>
      <c r="IRT88" s="74"/>
      <c r="IRU88" s="62"/>
      <c r="IRV88" s="75"/>
      <c r="IRW88" s="76"/>
      <c r="IRX88" s="216"/>
      <c r="IRY88" s="75"/>
      <c r="IRZ88" s="75"/>
      <c r="ISA88" s="204"/>
      <c r="ISB88" s="205"/>
      <c r="ISC88" s="72"/>
      <c r="ISD88" s="70"/>
      <c r="ISE88" s="73"/>
      <c r="ISF88" s="74"/>
      <c r="ISG88" s="74"/>
      <c r="ISH88" s="62"/>
      <c r="ISI88" s="75"/>
      <c r="ISJ88" s="76"/>
      <c r="ISK88" s="216"/>
      <c r="ISL88" s="75"/>
      <c r="ISM88" s="75"/>
      <c r="ISN88" s="204"/>
      <c r="ISO88" s="205"/>
      <c r="ISP88" s="72"/>
      <c r="ISQ88" s="70"/>
      <c r="ISR88" s="73"/>
      <c r="ISS88" s="74"/>
      <c r="IST88" s="74"/>
      <c r="ISU88" s="62"/>
      <c r="ISV88" s="75"/>
      <c r="ISW88" s="76"/>
      <c r="ISX88" s="216"/>
      <c r="ISY88" s="75"/>
      <c r="ISZ88" s="75"/>
      <c r="ITA88" s="204"/>
      <c r="ITB88" s="205"/>
      <c r="ITC88" s="72"/>
      <c r="ITD88" s="70"/>
      <c r="ITE88" s="73"/>
      <c r="ITF88" s="74"/>
      <c r="ITG88" s="74"/>
      <c r="ITH88" s="62"/>
      <c r="ITI88" s="75"/>
      <c r="ITJ88" s="76"/>
      <c r="ITK88" s="216"/>
      <c r="ITL88" s="75"/>
      <c r="ITM88" s="75"/>
      <c r="ITN88" s="204"/>
      <c r="ITO88" s="205"/>
      <c r="ITP88" s="72"/>
      <c r="ITQ88" s="70"/>
      <c r="ITR88" s="73"/>
      <c r="ITS88" s="74"/>
      <c r="ITT88" s="74"/>
      <c r="ITU88" s="62"/>
      <c r="ITV88" s="75"/>
      <c r="ITW88" s="76"/>
      <c r="ITX88" s="216"/>
      <c r="ITY88" s="75"/>
      <c r="ITZ88" s="75"/>
      <c r="IUA88" s="204"/>
      <c r="IUB88" s="205"/>
      <c r="IUC88" s="72"/>
      <c r="IUD88" s="70"/>
      <c r="IUE88" s="73"/>
      <c r="IUF88" s="74"/>
      <c r="IUG88" s="74"/>
      <c r="IUH88" s="62"/>
      <c r="IUI88" s="75"/>
      <c r="IUJ88" s="76"/>
      <c r="IUK88" s="216"/>
      <c r="IUL88" s="75"/>
      <c r="IUM88" s="75"/>
      <c r="IUN88" s="204"/>
      <c r="IUO88" s="205"/>
      <c r="IUP88" s="72"/>
      <c r="IUQ88" s="70"/>
      <c r="IUR88" s="73"/>
      <c r="IUS88" s="74"/>
      <c r="IUT88" s="74"/>
      <c r="IUU88" s="62"/>
      <c r="IUV88" s="75"/>
      <c r="IUW88" s="76"/>
      <c r="IUX88" s="216"/>
      <c r="IUY88" s="75"/>
      <c r="IUZ88" s="75"/>
      <c r="IVA88" s="204"/>
      <c r="IVB88" s="205"/>
      <c r="IVC88" s="72"/>
      <c r="IVD88" s="70"/>
      <c r="IVE88" s="73"/>
      <c r="IVF88" s="74"/>
      <c r="IVG88" s="74"/>
      <c r="IVH88" s="62"/>
      <c r="IVI88" s="75"/>
      <c r="IVJ88" s="76"/>
      <c r="IVK88" s="216"/>
      <c r="IVL88" s="75"/>
      <c r="IVM88" s="75"/>
      <c r="IVN88" s="204"/>
      <c r="IVO88" s="205"/>
      <c r="IVP88" s="72"/>
      <c r="IVQ88" s="70"/>
      <c r="IVR88" s="73"/>
      <c r="IVS88" s="74"/>
      <c r="IVT88" s="74"/>
      <c r="IVU88" s="62"/>
      <c r="IVV88" s="75"/>
      <c r="IVW88" s="76"/>
      <c r="IVX88" s="216"/>
      <c r="IVY88" s="75"/>
      <c r="IVZ88" s="75"/>
      <c r="IWA88" s="204"/>
      <c r="IWB88" s="205"/>
      <c r="IWC88" s="72"/>
      <c r="IWD88" s="70"/>
      <c r="IWE88" s="73"/>
      <c r="IWF88" s="74"/>
      <c r="IWG88" s="74"/>
      <c r="IWH88" s="62"/>
      <c r="IWI88" s="75"/>
      <c r="IWJ88" s="76"/>
      <c r="IWK88" s="216"/>
      <c r="IWL88" s="75"/>
      <c r="IWM88" s="75"/>
      <c r="IWN88" s="204"/>
      <c r="IWO88" s="205"/>
      <c r="IWP88" s="72"/>
      <c r="IWQ88" s="70"/>
      <c r="IWR88" s="73"/>
      <c r="IWS88" s="74"/>
      <c r="IWT88" s="74"/>
      <c r="IWU88" s="62"/>
      <c r="IWV88" s="75"/>
      <c r="IWW88" s="76"/>
      <c r="IWX88" s="216"/>
      <c r="IWY88" s="75"/>
      <c r="IWZ88" s="75"/>
      <c r="IXA88" s="204"/>
      <c r="IXB88" s="205"/>
      <c r="IXC88" s="72"/>
      <c r="IXD88" s="70"/>
      <c r="IXE88" s="73"/>
      <c r="IXF88" s="74"/>
      <c r="IXG88" s="74"/>
      <c r="IXH88" s="62"/>
      <c r="IXI88" s="75"/>
      <c r="IXJ88" s="76"/>
      <c r="IXK88" s="216"/>
      <c r="IXL88" s="75"/>
      <c r="IXM88" s="75"/>
      <c r="IXN88" s="204"/>
      <c r="IXO88" s="205"/>
      <c r="IXP88" s="72"/>
      <c r="IXQ88" s="70"/>
      <c r="IXR88" s="73"/>
      <c r="IXS88" s="74"/>
      <c r="IXT88" s="74"/>
      <c r="IXU88" s="62"/>
      <c r="IXV88" s="75"/>
      <c r="IXW88" s="76"/>
      <c r="IXX88" s="216"/>
      <c r="IXY88" s="75"/>
      <c r="IXZ88" s="75"/>
      <c r="IYA88" s="204"/>
      <c r="IYB88" s="205"/>
      <c r="IYC88" s="72"/>
      <c r="IYD88" s="70"/>
      <c r="IYE88" s="73"/>
      <c r="IYF88" s="74"/>
      <c r="IYG88" s="74"/>
      <c r="IYH88" s="62"/>
      <c r="IYI88" s="75"/>
      <c r="IYJ88" s="76"/>
      <c r="IYK88" s="216"/>
      <c r="IYL88" s="75"/>
      <c r="IYM88" s="75"/>
      <c r="IYN88" s="204"/>
      <c r="IYO88" s="205"/>
      <c r="IYP88" s="72"/>
      <c r="IYQ88" s="70"/>
      <c r="IYR88" s="73"/>
      <c r="IYS88" s="74"/>
      <c r="IYT88" s="74"/>
      <c r="IYU88" s="62"/>
      <c r="IYV88" s="75"/>
      <c r="IYW88" s="76"/>
      <c r="IYX88" s="216"/>
      <c r="IYY88" s="75"/>
      <c r="IYZ88" s="75"/>
      <c r="IZA88" s="204"/>
      <c r="IZB88" s="205"/>
      <c r="IZC88" s="72"/>
      <c r="IZD88" s="70"/>
      <c r="IZE88" s="73"/>
      <c r="IZF88" s="74"/>
      <c r="IZG88" s="74"/>
      <c r="IZH88" s="62"/>
      <c r="IZI88" s="75"/>
      <c r="IZJ88" s="76"/>
      <c r="IZK88" s="216"/>
      <c r="IZL88" s="75"/>
      <c r="IZM88" s="75"/>
      <c r="IZN88" s="204"/>
      <c r="IZO88" s="205"/>
      <c r="IZP88" s="72"/>
      <c r="IZQ88" s="70"/>
      <c r="IZR88" s="73"/>
      <c r="IZS88" s="74"/>
      <c r="IZT88" s="74"/>
      <c r="IZU88" s="62"/>
      <c r="IZV88" s="75"/>
      <c r="IZW88" s="76"/>
      <c r="IZX88" s="216"/>
      <c r="IZY88" s="75"/>
      <c r="IZZ88" s="75"/>
      <c r="JAA88" s="204"/>
      <c r="JAB88" s="205"/>
      <c r="JAC88" s="72"/>
      <c r="JAD88" s="70"/>
      <c r="JAE88" s="73"/>
      <c r="JAF88" s="74"/>
      <c r="JAG88" s="74"/>
      <c r="JAH88" s="62"/>
      <c r="JAI88" s="75"/>
      <c r="JAJ88" s="76"/>
      <c r="JAK88" s="216"/>
      <c r="JAL88" s="75"/>
      <c r="JAM88" s="75"/>
      <c r="JAN88" s="204"/>
      <c r="JAO88" s="205"/>
      <c r="JAP88" s="72"/>
      <c r="JAQ88" s="70"/>
      <c r="JAR88" s="73"/>
      <c r="JAS88" s="74"/>
      <c r="JAT88" s="74"/>
      <c r="JAU88" s="62"/>
      <c r="JAV88" s="75"/>
      <c r="JAW88" s="76"/>
      <c r="JAX88" s="216"/>
      <c r="JAY88" s="75"/>
      <c r="JAZ88" s="75"/>
      <c r="JBA88" s="204"/>
      <c r="JBB88" s="205"/>
      <c r="JBC88" s="72"/>
      <c r="JBD88" s="70"/>
      <c r="JBE88" s="73"/>
      <c r="JBF88" s="74"/>
      <c r="JBG88" s="74"/>
      <c r="JBH88" s="62"/>
      <c r="JBI88" s="75"/>
      <c r="JBJ88" s="76"/>
      <c r="JBK88" s="216"/>
      <c r="JBL88" s="75"/>
      <c r="JBM88" s="75"/>
      <c r="JBN88" s="204"/>
      <c r="JBO88" s="205"/>
      <c r="JBP88" s="72"/>
      <c r="JBQ88" s="70"/>
      <c r="JBR88" s="73"/>
      <c r="JBS88" s="74"/>
      <c r="JBT88" s="74"/>
      <c r="JBU88" s="62"/>
      <c r="JBV88" s="75"/>
      <c r="JBW88" s="76"/>
      <c r="JBX88" s="216"/>
      <c r="JBY88" s="75"/>
      <c r="JBZ88" s="75"/>
      <c r="JCA88" s="204"/>
      <c r="JCB88" s="205"/>
      <c r="JCC88" s="72"/>
      <c r="JCD88" s="70"/>
      <c r="JCE88" s="73"/>
      <c r="JCF88" s="74"/>
      <c r="JCG88" s="74"/>
      <c r="JCH88" s="62"/>
      <c r="JCI88" s="75"/>
      <c r="JCJ88" s="76"/>
      <c r="JCK88" s="216"/>
      <c r="JCL88" s="75"/>
      <c r="JCM88" s="75"/>
      <c r="JCN88" s="204"/>
      <c r="JCO88" s="205"/>
      <c r="JCP88" s="72"/>
      <c r="JCQ88" s="70"/>
      <c r="JCR88" s="73"/>
      <c r="JCS88" s="74"/>
      <c r="JCT88" s="74"/>
      <c r="JCU88" s="62"/>
      <c r="JCV88" s="75"/>
      <c r="JCW88" s="76"/>
      <c r="JCX88" s="216"/>
      <c r="JCY88" s="75"/>
      <c r="JCZ88" s="75"/>
      <c r="JDA88" s="204"/>
      <c r="JDB88" s="205"/>
      <c r="JDC88" s="72"/>
      <c r="JDD88" s="70"/>
      <c r="JDE88" s="73"/>
      <c r="JDF88" s="74"/>
      <c r="JDG88" s="74"/>
      <c r="JDH88" s="62"/>
      <c r="JDI88" s="75"/>
      <c r="JDJ88" s="76"/>
      <c r="JDK88" s="216"/>
      <c r="JDL88" s="75"/>
      <c r="JDM88" s="75"/>
      <c r="JDN88" s="204"/>
      <c r="JDO88" s="205"/>
      <c r="JDP88" s="72"/>
      <c r="JDQ88" s="70"/>
      <c r="JDR88" s="73"/>
      <c r="JDS88" s="74"/>
      <c r="JDT88" s="74"/>
      <c r="JDU88" s="62"/>
      <c r="JDV88" s="75"/>
      <c r="JDW88" s="76"/>
      <c r="JDX88" s="216"/>
      <c r="JDY88" s="75"/>
      <c r="JDZ88" s="75"/>
      <c r="JEA88" s="204"/>
      <c r="JEB88" s="205"/>
      <c r="JEC88" s="72"/>
      <c r="JED88" s="70"/>
      <c r="JEE88" s="73"/>
      <c r="JEF88" s="74"/>
      <c r="JEG88" s="74"/>
      <c r="JEH88" s="62"/>
      <c r="JEI88" s="75"/>
      <c r="JEJ88" s="76"/>
      <c r="JEK88" s="216"/>
      <c r="JEL88" s="75"/>
      <c r="JEM88" s="75"/>
      <c r="JEN88" s="204"/>
      <c r="JEO88" s="205"/>
      <c r="JEP88" s="72"/>
      <c r="JEQ88" s="70"/>
      <c r="JER88" s="73"/>
      <c r="JES88" s="74"/>
      <c r="JET88" s="74"/>
      <c r="JEU88" s="62"/>
      <c r="JEV88" s="75"/>
      <c r="JEW88" s="76"/>
      <c r="JEX88" s="216"/>
      <c r="JEY88" s="75"/>
      <c r="JEZ88" s="75"/>
      <c r="JFA88" s="204"/>
      <c r="JFB88" s="205"/>
      <c r="JFC88" s="72"/>
      <c r="JFD88" s="70"/>
      <c r="JFE88" s="73"/>
      <c r="JFF88" s="74"/>
      <c r="JFG88" s="74"/>
      <c r="JFH88" s="62"/>
      <c r="JFI88" s="75"/>
      <c r="JFJ88" s="76"/>
      <c r="JFK88" s="216"/>
      <c r="JFL88" s="75"/>
      <c r="JFM88" s="75"/>
      <c r="JFN88" s="204"/>
      <c r="JFO88" s="205"/>
      <c r="JFP88" s="72"/>
      <c r="JFQ88" s="70"/>
      <c r="JFR88" s="73"/>
      <c r="JFS88" s="74"/>
      <c r="JFT88" s="74"/>
      <c r="JFU88" s="62"/>
      <c r="JFV88" s="75"/>
      <c r="JFW88" s="76"/>
      <c r="JFX88" s="216"/>
      <c r="JFY88" s="75"/>
      <c r="JFZ88" s="75"/>
      <c r="JGA88" s="204"/>
      <c r="JGB88" s="205"/>
      <c r="JGC88" s="72"/>
      <c r="JGD88" s="70"/>
      <c r="JGE88" s="73"/>
      <c r="JGF88" s="74"/>
      <c r="JGG88" s="74"/>
      <c r="JGH88" s="62"/>
      <c r="JGI88" s="75"/>
      <c r="JGJ88" s="76"/>
      <c r="JGK88" s="216"/>
      <c r="JGL88" s="75"/>
      <c r="JGM88" s="75"/>
      <c r="JGN88" s="204"/>
      <c r="JGO88" s="205"/>
      <c r="JGP88" s="72"/>
      <c r="JGQ88" s="70"/>
      <c r="JGR88" s="73"/>
      <c r="JGS88" s="74"/>
      <c r="JGT88" s="74"/>
      <c r="JGU88" s="62"/>
      <c r="JGV88" s="75"/>
      <c r="JGW88" s="76"/>
      <c r="JGX88" s="216"/>
      <c r="JGY88" s="75"/>
      <c r="JGZ88" s="75"/>
      <c r="JHA88" s="204"/>
      <c r="JHB88" s="205"/>
      <c r="JHC88" s="72"/>
      <c r="JHD88" s="70"/>
      <c r="JHE88" s="73"/>
      <c r="JHF88" s="74"/>
      <c r="JHG88" s="74"/>
      <c r="JHH88" s="62"/>
      <c r="JHI88" s="75"/>
      <c r="JHJ88" s="76"/>
      <c r="JHK88" s="216"/>
      <c r="JHL88" s="75"/>
      <c r="JHM88" s="75"/>
      <c r="JHN88" s="204"/>
      <c r="JHO88" s="205"/>
      <c r="JHP88" s="72"/>
      <c r="JHQ88" s="70"/>
      <c r="JHR88" s="73"/>
      <c r="JHS88" s="74"/>
      <c r="JHT88" s="74"/>
      <c r="JHU88" s="62"/>
      <c r="JHV88" s="75"/>
      <c r="JHW88" s="76"/>
      <c r="JHX88" s="216"/>
      <c r="JHY88" s="75"/>
      <c r="JHZ88" s="75"/>
      <c r="JIA88" s="204"/>
      <c r="JIB88" s="205"/>
      <c r="JIC88" s="72"/>
      <c r="JID88" s="70"/>
      <c r="JIE88" s="73"/>
      <c r="JIF88" s="74"/>
      <c r="JIG88" s="74"/>
      <c r="JIH88" s="62"/>
      <c r="JII88" s="75"/>
      <c r="JIJ88" s="76"/>
      <c r="JIK88" s="216"/>
      <c r="JIL88" s="75"/>
      <c r="JIM88" s="75"/>
      <c r="JIN88" s="204"/>
      <c r="JIO88" s="205"/>
      <c r="JIP88" s="72"/>
      <c r="JIQ88" s="70"/>
      <c r="JIR88" s="73"/>
      <c r="JIS88" s="74"/>
      <c r="JIT88" s="74"/>
      <c r="JIU88" s="62"/>
      <c r="JIV88" s="75"/>
      <c r="JIW88" s="76"/>
      <c r="JIX88" s="216"/>
      <c r="JIY88" s="75"/>
      <c r="JIZ88" s="75"/>
      <c r="JJA88" s="204"/>
      <c r="JJB88" s="205"/>
      <c r="JJC88" s="72"/>
      <c r="JJD88" s="70"/>
      <c r="JJE88" s="73"/>
      <c r="JJF88" s="74"/>
      <c r="JJG88" s="74"/>
      <c r="JJH88" s="62"/>
      <c r="JJI88" s="75"/>
      <c r="JJJ88" s="76"/>
      <c r="JJK88" s="216"/>
      <c r="JJL88" s="75"/>
      <c r="JJM88" s="75"/>
      <c r="JJN88" s="204"/>
      <c r="JJO88" s="205"/>
      <c r="JJP88" s="72"/>
      <c r="JJQ88" s="70"/>
      <c r="JJR88" s="73"/>
      <c r="JJS88" s="74"/>
      <c r="JJT88" s="74"/>
      <c r="JJU88" s="62"/>
      <c r="JJV88" s="75"/>
      <c r="JJW88" s="76"/>
      <c r="JJX88" s="216"/>
      <c r="JJY88" s="75"/>
      <c r="JJZ88" s="75"/>
      <c r="JKA88" s="204"/>
      <c r="JKB88" s="205"/>
      <c r="JKC88" s="72"/>
      <c r="JKD88" s="70"/>
      <c r="JKE88" s="73"/>
      <c r="JKF88" s="74"/>
      <c r="JKG88" s="74"/>
      <c r="JKH88" s="62"/>
      <c r="JKI88" s="75"/>
      <c r="JKJ88" s="76"/>
      <c r="JKK88" s="216"/>
      <c r="JKL88" s="75"/>
      <c r="JKM88" s="75"/>
      <c r="JKN88" s="204"/>
      <c r="JKO88" s="205"/>
      <c r="JKP88" s="72"/>
      <c r="JKQ88" s="70"/>
      <c r="JKR88" s="73"/>
      <c r="JKS88" s="74"/>
      <c r="JKT88" s="74"/>
      <c r="JKU88" s="62"/>
      <c r="JKV88" s="75"/>
      <c r="JKW88" s="76"/>
      <c r="JKX88" s="216"/>
      <c r="JKY88" s="75"/>
      <c r="JKZ88" s="75"/>
      <c r="JLA88" s="204"/>
      <c r="JLB88" s="205"/>
      <c r="JLC88" s="72"/>
      <c r="JLD88" s="70"/>
      <c r="JLE88" s="73"/>
      <c r="JLF88" s="74"/>
      <c r="JLG88" s="74"/>
      <c r="JLH88" s="62"/>
      <c r="JLI88" s="75"/>
      <c r="JLJ88" s="76"/>
      <c r="JLK88" s="216"/>
      <c r="JLL88" s="75"/>
      <c r="JLM88" s="75"/>
      <c r="JLN88" s="204"/>
      <c r="JLO88" s="205"/>
      <c r="JLP88" s="72"/>
      <c r="JLQ88" s="70"/>
      <c r="JLR88" s="73"/>
      <c r="JLS88" s="74"/>
      <c r="JLT88" s="74"/>
      <c r="JLU88" s="62"/>
      <c r="JLV88" s="75"/>
      <c r="JLW88" s="76"/>
      <c r="JLX88" s="216"/>
      <c r="JLY88" s="75"/>
      <c r="JLZ88" s="75"/>
      <c r="JMA88" s="204"/>
      <c r="JMB88" s="205"/>
      <c r="JMC88" s="72"/>
      <c r="JMD88" s="70"/>
      <c r="JME88" s="73"/>
      <c r="JMF88" s="74"/>
      <c r="JMG88" s="74"/>
      <c r="JMH88" s="62"/>
      <c r="JMI88" s="75"/>
      <c r="JMJ88" s="76"/>
      <c r="JMK88" s="216"/>
      <c r="JML88" s="75"/>
      <c r="JMM88" s="75"/>
      <c r="JMN88" s="204"/>
      <c r="JMO88" s="205"/>
      <c r="JMP88" s="72"/>
      <c r="JMQ88" s="70"/>
      <c r="JMR88" s="73"/>
      <c r="JMS88" s="74"/>
      <c r="JMT88" s="74"/>
      <c r="JMU88" s="62"/>
      <c r="JMV88" s="75"/>
      <c r="JMW88" s="76"/>
      <c r="JMX88" s="216"/>
      <c r="JMY88" s="75"/>
      <c r="JMZ88" s="75"/>
      <c r="JNA88" s="204"/>
      <c r="JNB88" s="205"/>
      <c r="JNC88" s="72"/>
      <c r="JND88" s="70"/>
      <c r="JNE88" s="73"/>
      <c r="JNF88" s="74"/>
      <c r="JNG88" s="74"/>
      <c r="JNH88" s="62"/>
      <c r="JNI88" s="75"/>
      <c r="JNJ88" s="76"/>
      <c r="JNK88" s="216"/>
      <c r="JNL88" s="75"/>
      <c r="JNM88" s="75"/>
      <c r="JNN88" s="204"/>
      <c r="JNO88" s="205"/>
      <c r="JNP88" s="72"/>
      <c r="JNQ88" s="70"/>
      <c r="JNR88" s="73"/>
      <c r="JNS88" s="74"/>
      <c r="JNT88" s="74"/>
      <c r="JNU88" s="62"/>
      <c r="JNV88" s="75"/>
      <c r="JNW88" s="76"/>
      <c r="JNX88" s="216"/>
      <c r="JNY88" s="75"/>
      <c r="JNZ88" s="75"/>
      <c r="JOA88" s="204"/>
      <c r="JOB88" s="205"/>
      <c r="JOC88" s="72"/>
      <c r="JOD88" s="70"/>
      <c r="JOE88" s="73"/>
      <c r="JOF88" s="74"/>
      <c r="JOG88" s="74"/>
      <c r="JOH88" s="62"/>
      <c r="JOI88" s="75"/>
      <c r="JOJ88" s="76"/>
      <c r="JOK88" s="216"/>
      <c r="JOL88" s="75"/>
      <c r="JOM88" s="75"/>
      <c r="JON88" s="204"/>
      <c r="JOO88" s="205"/>
      <c r="JOP88" s="72"/>
      <c r="JOQ88" s="70"/>
      <c r="JOR88" s="73"/>
      <c r="JOS88" s="74"/>
      <c r="JOT88" s="74"/>
      <c r="JOU88" s="62"/>
      <c r="JOV88" s="75"/>
      <c r="JOW88" s="76"/>
      <c r="JOX88" s="216"/>
      <c r="JOY88" s="75"/>
      <c r="JOZ88" s="75"/>
      <c r="JPA88" s="204"/>
      <c r="JPB88" s="205"/>
      <c r="JPC88" s="72"/>
      <c r="JPD88" s="70"/>
      <c r="JPE88" s="73"/>
      <c r="JPF88" s="74"/>
      <c r="JPG88" s="74"/>
      <c r="JPH88" s="62"/>
      <c r="JPI88" s="75"/>
      <c r="JPJ88" s="76"/>
      <c r="JPK88" s="216"/>
      <c r="JPL88" s="75"/>
      <c r="JPM88" s="75"/>
      <c r="JPN88" s="204"/>
      <c r="JPO88" s="205"/>
      <c r="JPP88" s="72"/>
      <c r="JPQ88" s="70"/>
      <c r="JPR88" s="73"/>
      <c r="JPS88" s="74"/>
      <c r="JPT88" s="74"/>
      <c r="JPU88" s="62"/>
      <c r="JPV88" s="75"/>
      <c r="JPW88" s="76"/>
      <c r="JPX88" s="216"/>
      <c r="JPY88" s="75"/>
      <c r="JPZ88" s="75"/>
      <c r="JQA88" s="204"/>
      <c r="JQB88" s="205"/>
      <c r="JQC88" s="72"/>
      <c r="JQD88" s="70"/>
      <c r="JQE88" s="73"/>
      <c r="JQF88" s="74"/>
      <c r="JQG88" s="74"/>
      <c r="JQH88" s="62"/>
      <c r="JQI88" s="75"/>
      <c r="JQJ88" s="76"/>
      <c r="JQK88" s="216"/>
      <c r="JQL88" s="75"/>
      <c r="JQM88" s="75"/>
      <c r="JQN88" s="204"/>
      <c r="JQO88" s="205"/>
      <c r="JQP88" s="72"/>
      <c r="JQQ88" s="70"/>
      <c r="JQR88" s="73"/>
      <c r="JQS88" s="74"/>
      <c r="JQT88" s="74"/>
      <c r="JQU88" s="62"/>
      <c r="JQV88" s="75"/>
      <c r="JQW88" s="76"/>
      <c r="JQX88" s="216"/>
      <c r="JQY88" s="75"/>
      <c r="JQZ88" s="75"/>
      <c r="JRA88" s="204"/>
      <c r="JRB88" s="205"/>
      <c r="JRC88" s="72"/>
      <c r="JRD88" s="70"/>
      <c r="JRE88" s="73"/>
      <c r="JRF88" s="74"/>
      <c r="JRG88" s="74"/>
      <c r="JRH88" s="62"/>
      <c r="JRI88" s="75"/>
      <c r="JRJ88" s="76"/>
      <c r="JRK88" s="216"/>
      <c r="JRL88" s="75"/>
      <c r="JRM88" s="75"/>
      <c r="JRN88" s="204"/>
      <c r="JRO88" s="205"/>
      <c r="JRP88" s="72"/>
      <c r="JRQ88" s="70"/>
      <c r="JRR88" s="73"/>
      <c r="JRS88" s="74"/>
      <c r="JRT88" s="74"/>
      <c r="JRU88" s="62"/>
      <c r="JRV88" s="75"/>
      <c r="JRW88" s="76"/>
      <c r="JRX88" s="216"/>
      <c r="JRY88" s="75"/>
      <c r="JRZ88" s="75"/>
      <c r="JSA88" s="204"/>
      <c r="JSB88" s="205"/>
      <c r="JSC88" s="72"/>
      <c r="JSD88" s="70"/>
      <c r="JSE88" s="73"/>
      <c r="JSF88" s="74"/>
      <c r="JSG88" s="74"/>
      <c r="JSH88" s="62"/>
      <c r="JSI88" s="75"/>
      <c r="JSJ88" s="76"/>
      <c r="JSK88" s="216"/>
      <c r="JSL88" s="75"/>
      <c r="JSM88" s="75"/>
      <c r="JSN88" s="204"/>
      <c r="JSO88" s="205"/>
      <c r="JSP88" s="72"/>
      <c r="JSQ88" s="70"/>
      <c r="JSR88" s="73"/>
      <c r="JSS88" s="74"/>
      <c r="JST88" s="74"/>
      <c r="JSU88" s="62"/>
      <c r="JSV88" s="75"/>
      <c r="JSW88" s="76"/>
      <c r="JSX88" s="216"/>
      <c r="JSY88" s="75"/>
      <c r="JSZ88" s="75"/>
      <c r="JTA88" s="204"/>
      <c r="JTB88" s="205"/>
      <c r="JTC88" s="72"/>
      <c r="JTD88" s="70"/>
      <c r="JTE88" s="73"/>
      <c r="JTF88" s="74"/>
      <c r="JTG88" s="74"/>
      <c r="JTH88" s="62"/>
      <c r="JTI88" s="75"/>
      <c r="JTJ88" s="76"/>
      <c r="JTK88" s="216"/>
      <c r="JTL88" s="75"/>
      <c r="JTM88" s="75"/>
      <c r="JTN88" s="204"/>
      <c r="JTO88" s="205"/>
      <c r="JTP88" s="72"/>
      <c r="JTQ88" s="70"/>
      <c r="JTR88" s="73"/>
      <c r="JTS88" s="74"/>
      <c r="JTT88" s="74"/>
      <c r="JTU88" s="62"/>
      <c r="JTV88" s="75"/>
      <c r="JTW88" s="76"/>
      <c r="JTX88" s="216"/>
      <c r="JTY88" s="75"/>
      <c r="JTZ88" s="75"/>
      <c r="JUA88" s="204"/>
      <c r="JUB88" s="205"/>
      <c r="JUC88" s="72"/>
      <c r="JUD88" s="70"/>
      <c r="JUE88" s="73"/>
      <c r="JUF88" s="74"/>
      <c r="JUG88" s="74"/>
      <c r="JUH88" s="62"/>
      <c r="JUI88" s="75"/>
      <c r="JUJ88" s="76"/>
      <c r="JUK88" s="216"/>
      <c r="JUL88" s="75"/>
      <c r="JUM88" s="75"/>
      <c r="JUN88" s="204"/>
      <c r="JUO88" s="205"/>
      <c r="JUP88" s="72"/>
      <c r="JUQ88" s="70"/>
      <c r="JUR88" s="73"/>
      <c r="JUS88" s="74"/>
      <c r="JUT88" s="74"/>
      <c r="JUU88" s="62"/>
      <c r="JUV88" s="75"/>
      <c r="JUW88" s="76"/>
      <c r="JUX88" s="216"/>
      <c r="JUY88" s="75"/>
      <c r="JUZ88" s="75"/>
      <c r="JVA88" s="204"/>
      <c r="JVB88" s="205"/>
      <c r="JVC88" s="72"/>
      <c r="JVD88" s="70"/>
      <c r="JVE88" s="73"/>
      <c r="JVF88" s="74"/>
      <c r="JVG88" s="74"/>
      <c r="JVH88" s="62"/>
      <c r="JVI88" s="75"/>
      <c r="JVJ88" s="76"/>
      <c r="JVK88" s="216"/>
      <c r="JVL88" s="75"/>
      <c r="JVM88" s="75"/>
      <c r="JVN88" s="204"/>
      <c r="JVO88" s="205"/>
      <c r="JVP88" s="72"/>
      <c r="JVQ88" s="70"/>
      <c r="JVR88" s="73"/>
      <c r="JVS88" s="74"/>
      <c r="JVT88" s="74"/>
      <c r="JVU88" s="62"/>
      <c r="JVV88" s="75"/>
      <c r="JVW88" s="76"/>
      <c r="JVX88" s="216"/>
      <c r="JVY88" s="75"/>
      <c r="JVZ88" s="75"/>
      <c r="JWA88" s="204"/>
      <c r="JWB88" s="205"/>
      <c r="JWC88" s="72"/>
      <c r="JWD88" s="70"/>
      <c r="JWE88" s="73"/>
      <c r="JWF88" s="74"/>
      <c r="JWG88" s="74"/>
      <c r="JWH88" s="62"/>
      <c r="JWI88" s="75"/>
      <c r="JWJ88" s="76"/>
      <c r="JWK88" s="216"/>
      <c r="JWL88" s="75"/>
      <c r="JWM88" s="75"/>
      <c r="JWN88" s="204"/>
      <c r="JWO88" s="205"/>
      <c r="JWP88" s="72"/>
      <c r="JWQ88" s="70"/>
      <c r="JWR88" s="73"/>
      <c r="JWS88" s="74"/>
      <c r="JWT88" s="74"/>
      <c r="JWU88" s="62"/>
      <c r="JWV88" s="75"/>
      <c r="JWW88" s="76"/>
      <c r="JWX88" s="216"/>
      <c r="JWY88" s="75"/>
      <c r="JWZ88" s="75"/>
      <c r="JXA88" s="204"/>
      <c r="JXB88" s="205"/>
      <c r="JXC88" s="72"/>
      <c r="JXD88" s="70"/>
      <c r="JXE88" s="73"/>
      <c r="JXF88" s="74"/>
      <c r="JXG88" s="74"/>
      <c r="JXH88" s="62"/>
      <c r="JXI88" s="75"/>
      <c r="JXJ88" s="76"/>
      <c r="JXK88" s="216"/>
      <c r="JXL88" s="75"/>
      <c r="JXM88" s="75"/>
      <c r="JXN88" s="204"/>
      <c r="JXO88" s="205"/>
      <c r="JXP88" s="72"/>
      <c r="JXQ88" s="70"/>
      <c r="JXR88" s="73"/>
      <c r="JXS88" s="74"/>
      <c r="JXT88" s="74"/>
      <c r="JXU88" s="62"/>
      <c r="JXV88" s="75"/>
      <c r="JXW88" s="76"/>
      <c r="JXX88" s="216"/>
      <c r="JXY88" s="75"/>
      <c r="JXZ88" s="75"/>
      <c r="JYA88" s="204"/>
      <c r="JYB88" s="205"/>
      <c r="JYC88" s="72"/>
      <c r="JYD88" s="70"/>
      <c r="JYE88" s="73"/>
      <c r="JYF88" s="74"/>
      <c r="JYG88" s="74"/>
      <c r="JYH88" s="62"/>
      <c r="JYI88" s="75"/>
      <c r="JYJ88" s="76"/>
      <c r="JYK88" s="216"/>
      <c r="JYL88" s="75"/>
      <c r="JYM88" s="75"/>
      <c r="JYN88" s="204"/>
      <c r="JYO88" s="205"/>
      <c r="JYP88" s="72"/>
      <c r="JYQ88" s="70"/>
      <c r="JYR88" s="73"/>
      <c r="JYS88" s="74"/>
      <c r="JYT88" s="74"/>
      <c r="JYU88" s="62"/>
      <c r="JYV88" s="75"/>
      <c r="JYW88" s="76"/>
      <c r="JYX88" s="216"/>
      <c r="JYY88" s="75"/>
      <c r="JYZ88" s="75"/>
      <c r="JZA88" s="204"/>
      <c r="JZB88" s="205"/>
      <c r="JZC88" s="72"/>
      <c r="JZD88" s="70"/>
      <c r="JZE88" s="73"/>
      <c r="JZF88" s="74"/>
      <c r="JZG88" s="74"/>
      <c r="JZH88" s="62"/>
      <c r="JZI88" s="75"/>
      <c r="JZJ88" s="76"/>
      <c r="JZK88" s="216"/>
      <c r="JZL88" s="75"/>
      <c r="JZM88" s="75"/>
      <c r="JZN88" s="204"/>
      <c r="JZO88" s="205"/>
      <c r="JZP88" s="72"/>
      <c r="JZQ88" s="70"/>
      <c r="JZR88" s="73"/>
      <c r="JZS88" s="74"/>
      <c r="JZT88" s="74"/>
      <c r="JZU88" s="62"/>
      <c r="JZV88" s="75"/>
      <c r="JZW88" s="76"/>
      <c r="JZX88" s="216"/>
      <c r="JZY88" s="75"/>
      <c r="JZZ88" s="75"/>
      <c r="KAA88" s="204"/>
      <c r="KAB88" s="205"/>
      <c r="KAC88" s="72"/>
      <c r="KAD88" s="70"/>
      <c r="KAE88" s="73"/>
      <c r="KAF88" s="74"/>
      <c r="KAG88" s="74"/>
      <c r="KAH88" s="62"/>
      <c r="KAI88" s="75"/>
      <c r="KAJ88" s="76"/>
      <c r="KAK88" s="216"/>
      <c r="KAL88" s="75"/>
      <c r="KAM88" s="75"/>
      <c r="KAN88" s="204"/>
      <c r="KAO88" s="205"/>
      <c r="KAP88" s="72"/>
      <c r="KAQ88" s="70"/>
      <c r="KAR88" s="73"/>
      <c r="KAS88" s="74"/>
      <c r="KAT88" s="74"/>
      <c r="KAU88" s="62"/>
      <c r="KAV88" s="75"/>
      <c r="KAW88" s="76"/>
      <c r="KAX88" s="216"/>
      <c r="KAY88" s="75"/>
      <c r="KAZ88" s="75"/>
      <c r="KBA88" s="204"/>
      <c r="KBB88" s="205"/>
      <c r="KBC88" s="72"/>
      <c r="KBD88" s="70"/>
      <c r="KBE88" s="73"/>
      <c r="KBF88" s="74"/>
      <c r="KBG88" s="74"/>
      <c r="KBH88" s="62"/>
      <c r="KBI88" s="75"/>
      <c r="KBJ88" s="76"/>
      <c r="KBK88" s="216"/>
      <c r="KBL88" s="75"/>
      <c r="KBM88" s="75"/>
      <c r="KBN88" s="204"/>
      <c r="KBO88" s="205"/>
      <c r="KBP88" s="72"/>
      <c r="KBQ88" s="70"/>
      <c r="KBR88" s="73"/>
      <c r="KBS88" s="74"/>
      <c r="KBT88" s="74"/>
      <c r="KBU88" s="62"/>
      <c r="KBV88" s="75"/>
      <c r="KBW88" s="76"/>
      <c r="KBX88" s="216"/>
      <c r="KBY88" s="75"/>
      <c r="KBZ88" s="75"/>
      <c r="KCA88" s="204"/>
      <c r="KCB88" s="205"/>
      <c r="KCC88" s="72"/>
      <c r="KCD88" s="70"/>
      <c r="KCE88" s="73"/>
      <c r="KCF88" s="74"/>
      <c r="KCG88" s="74"/>
      <c r="KCH88" s="62"/>
      <c r="KCI88" s="75"/>
      <c r="KCJ88" s="76"/>
      <c r="KCK88" s="216"/>
      <c r="KCL88" s="75"/>
      <c r="KCM88" s="75"/>
      <c r="KCN88" s="204"/>
      <c r="KCO88" s="205"/>
      <c r="KCP88" s="72"/>
      <c r="KCQ88" s="70"/>
      <c r="KCR88" s="73"/>
      <c r="KCS88" s="74"/>
      <c r="KCT88" s="74"/>
      <c r="KCU88" s="62"/>
      <c r="KCV88" s="75"/>
      <c r="KCW88" s="76"/>
      <c r="KCX88" s="216"/>
      <c r="KCY88" s="75"/>
      <c r="KCZ88" s="75"/>
      <c r="KDA88" s="204"/>
      <c r="KDB88" s="205"/>
      <c r="KDC88" s="72"/>
      <c r="KDD88" s="70"/>
      <c r="KDE88" s="73"/>
      <c r="KDF88" s="74"/>
      <c r="KDG88" s="74"/>
      <c r="KDH88" s="62"/>
      <c r="KDI88" s="75"/>
      <c r="KDJ88" s="76"/>
      <c r="KDK88" s="216"/>
      <c r="KDL88" s="75"/>
      <c r="KDM88" s="75"/>
      <c r="KDN88" s="204"/>
      <c r="KDO88" s="205"/>
      <c r="KDP88" s="72"/>
      <c r="KDQ88" s="70"/>
      <c r="KDR88" s="73"/>
      <c r="KDS88" s="74"/>
      <c r="KDT88" s="74"/>
      <c r="KDU88" s="62"/>
      <c r="KDV88" s="75"/>
      <c r="KDW88" s="76"/>
      <c r="KDX88" s="216"/>
      <c r="KDY88" s="75"/>
      <c r="KDZ88" s="75"/>
      <c r="KEA88" s="204"/>
      <c r="KEB88" s="205"/>
      <c r="KEC88" s="72"/>
      <c r="KED88" s="70"/>
      <c r="KEE88" s="73"/>
      <c r="KEF88" s="74"/>
      <c r="KEG88" s="74"/>
      <c r="KEH88" s="62"/>
      <c r="KEI88" s="75"/>
      <c r="KEJ88" s="76"/>
      <c r="KEK88" s="216"/>
      <c r="KEL88" s="75"/>
      <c r="KEM88" s="75"/>
      <c r="KEN88" s="204"/>
      <c r="KEO88" s="205"/>
      <c r="KEP88" s="72"/>
      <c r="KEQ88" s="70"/>
      <c r="KER88" s="73"/>
      <c r="KES88" s="74"/>
      <c r="KET88" s="74"/>
      <c r="KEU88" s="62"/>
      <c r="KEV88" s="75"/>
      <c r="KEW88" s="76"/>
      <c r="KEX88" s="216"/>
      <c r="KEY88" s="75"/>
      <c r="KEZ88" s="75"/>
      <c r="KFA88" s="204"/>
      <c r="KFB88" s="205"/>
      <c r="KFC88" s="72"/>
      <c r="KFD88" s="70"/>
      <c r="KFE88" s="73"/>
      <c r="KFF88" s="74"/>
      <c r="KFG88" s="74"/>
      <c r="KFH88" s="62"/>
      <c r="KFI88" s="75"/>
      <c r="KFJ88" s="76"/>
      <c r="KFK88" s="216"/>
      <c r="KFL88" s="75"/>
      <c r="KFM88" s="75"/>
      <c r="KFN88" s="204"/>
      <c r="KFO88" s="205"/>
      <c r="KFP88" s="72"/>
      <c r="KFQ88" s="70"/>
      <c r="KFR88" s="73"/>
      <c r="KFS88" s="74"/>
      <c r="KFT88" s="74"/>
      <c r="KFU88" s="62"/>
      <c r="KFV88" s="75"/>
      <c r="KFW88" s="76"/>
      <c r="KFX88" s="216"/>
      <c r="KFY88" s="75"/>
      <c r="KFZ88" s="75"/>
      <c r="KGA88" s="204"/>
      <c r="KGB88" s="205"/>
      <c r="KGC88" s="72"/>
      <c r="KGD88" s="70"/>
      <c r="KGE88" s="73"/>
      <c r="KGF88" s="74"/>
      <c r="KGG88" s="74"/>
      <c r="KGH88" s="62"/>
      <c r="KGI88" s="75"/>
      <c r="KGJ88" s="76"/>
      <c r="KGK88" s="216"/>
      <c r="KGL88" s="75"/>
      <c r="KGM88" s="75"/>
      <c r="KGN88" s="204"/>
      <c r="KGO88" s="205"/>
      <c r="KGP88" s="72"/>
      <c r="KGQ88" s="70"/>
      <c r="KGR88" s="73"/>
      <c r="KGS88" s="74"/>
      <c r="KGT88" s="74"/>
      <c r="KGU88" s="62"/>
      <c r="KGV88" s="75"/>
      <c r="KGW88" s="76"/>
      <c r="KGX88" s="216"/>
      <c r="KGY88" s="75"/>
      <c r="KGZ88" s="75"/>
      <c r="KHA88" s="204"/>
      <c r="KHB88" s="205"/>
      <c r="KHC88" s="72"/>
      <c r="KHD88" s="70"/>
      <c r="KHE88" s="73"/>
      <c r="KHF88" s="74"/>
      <c r="KHG88" s="74"/>
      <c r="KHH88" s="62"/>
      <c r="KHI88" s="75"/>
      <c r="KHJ88" s="76"/>
      <c r="KHK88" s="216"/>
      <c r="KHL88" s="75"/>
      <c r="KHM88" s="75"/>
      <c r="KHN88" s="204"/>
      <c r="KHO88" s="205"/>
      <c r="KHP88" s="72"/>
      <c r="KHQ88" s="70"/>
      <c r="KHR88" s="73"/>
      <c r="KHS88" s="74"/>
      <c r="KHT88" s="74"/>
      <c r="KHU88" s="62"/>
      <c r="KHV88" s="75"/>
      <c r="KHW88" s="76"/>
      <c r="KHX88" s="216"/>
      <c r="KHY88" s="75"/>
      <c r="KHZ88" s="75"/>
      <c r="KIA88" s="204"/>
      <c r="KIB88" s="205"/>
      <c r="KIC88" s="72"/>
      <c r="KID88" s="70"/>
      <c r="KIE88" s="73"/>
      <c r="KIF88" s="74"/>
      <c r="KIG88" s="74"/>
      <c r="KIH88" s="62"/>
      <c r="KII88" s="75"/>
      <c r="KIJ88" s="76"/>
      <c r="KIK88" s="216"/>
      <c r="KIL88" s="75"/>
      <c r="KIM88" s="75"/>
      <c r="KIN88" s="204"/>
      <c r="KIO88" s="205"/>
      <c r="KIP88" s="72"/>
      <c r="KIQ88" s="70"/>
      <c r="KIR88" s="73"/>
      <c r="KIS88" s="74"/>
      <c r="KIT88" s="74"/>
      <c r="KIU88" s="62"/>
      <c r="KIV88" s="75"/>
      <c r="KIW88" s="76"/>
      <c r="KIX88" s="216"/>
      <c r="KIY88" s="75"/>
      <c r="KIZ88" s="75"/>
      <c r="KJA88" s="204"/>
      <c r="KJB88" s="205"/>
      <c r="KJC88" s="72"/>
      <c r="KJD88" s="70"/>
      <c r="KJE88" s="73"/>
      <c r="KJF88" s="74"/>
      <c r="KJG88" s="74"/>
      <c r="KJH88" s="62"/>
      <c r="KJI88" s="75"/>
      <c r="KJJ88" s="76"/>
      <c r="KJK88" s="216"/>
      <c r="KJL88" s="75"/>
      <c r="KJM88" s="75"/>
      <c r="KJN88" s="204"/>
      <c r="KJO88" s="205"/>
      <c r="KJP88" s="72"/>
      <c r="KJQ88" s="70"/>
      <c r="KJR88" s="73"/>
      <c r="KJS88" s="74"/>
      <c r="KJT88" s="74"/>
      <c r="KJU88" s="62"/>
      <c r="KJV88" s="75"/>
      <c r="KJW88" s="76"/>
      <c r="KJX88" s="216"/>
      <c r="KJY88" s="75"/>
      <c r="KJZ88" s="75"/>
      <c r="KKA88" s="204"/>
      <c r="KKB88" s="205"/>
      <c r="KKC88" s="72"/>
      <c r="KKD88" s="70"/>
      <c r="KKE88" s="73"/>
      <c r="KKF88" s="74"/>
      <c r="KKG88" s="74"/>
      <c r="KKH88" s="62"/>
      <c r="KKI88" s="75"/>
      <c r="KKJ88" s="76"/>
      <c r="KKK88" s="216"/>
      <c r="KKL88" s="75"/>
      <c r="KKM88" s="75"/>
      <c r="KKN88" s="204"/>
      <c r="KKO88" s="205"/>
      <c r="KKP88" s="72"/>
      <c r="KKQ88" s="70"/>
      <c r="KKR88" s="73"/>
      <c r="KKS88" s="74"/>
      <c r="KKT88" s="74"/>
      <c r="KKU88" s="62"/>
      <c r="KKV88" s="75"/>
      <c r="KKW88" s="76"/>
      <c r="KKX88" s="216"/>
      <c r="KKY88" s="75"/>
      <c r="KKZ88" s="75"/>
      <c r="KLA88" s="204"/>
      <c r="KLB88" s="205"/>
      <c r="KLC88" s="72"/>
      <c r="KLD88" s="70"/>
      <c r="KLE88" s="73"/>
      <c r="KLF88" s="74"/>
      <c r="KLG88" s="74"/>
      <c r="KLH88" s="62"/>
      <c r="KLI88" s="75"/>
      <c r="KLJ88" s="76"/>
      <c r="KLK88" s="216"/>
      <c r="KLL88" s="75"/>
      <c r="KLM88" s="75"/>
      <c r="KLN88" s="204"/>
      <c r="KLO88" s="205"/>
      <c r="KLP88" s="72"/>
      <c r="KLQ88" s="70"/>
      <c r="KLR88" s="73"/>
      <c r="KLS88" s="74"/>
      <c r="KLT88" s="74"/>
      <c r="KLU88" s="62"/>
      <c r="KLV88" s="75"/>
      <c r="KLW88" s="76"/>
      <c r="KLX88" s="216"/>
      <c r="KLY88" s="75"/>
      <c r="KLZ88" s="75"/>
      <c r="KMA88" s="204"/>
      <c r="KMB88" s="205"/>
      <c r="KMC88" s="72"/>
      <c r="KMD88" s="70"/>
      <c r="KME88" s="73"/>
      <c r="KMF88" s="74"/>
      <c r="KMG88" s="74"/>
      <c r="KMH88" s="62"/>
      <c r="KMI88" s="75"/>
      <c r="KMJ88" s="76"/>
      <c r="KMK88" s="216"/>
      <c r="KML88" s="75"/>
      <c r="KMM88" s="75"/>
      <c r="KMN88" s="204"/>
      <c r="KMO88" s="205"/>
      <c r="KMP88" s="72"/>
      <c r="KMQ88" s="70"/>
      <c r="KMR88" s="73"/>
      <c r="KMS88" s="74"/>
      <c r="KMT88" s="74"/>
      <c r="KMU88" s="62"/>
      <c r="KMV88" s="75"/>
      <c r="KMW88" s="76"/>
      <c r="KMX88" s="216"/>
      <c r="KMY88" s="75"/>
      <c r="KMZ88" s="75"/>
      <c r="KNA88" s="204"/>
      <c r="KNB88" s="205"/>
      <c r="KNC88" s="72"/>
      <c r="KND88" s="70"/>
      <c r="KNE88" s="73"/>
      <c r="KNF88" s="74"/>
      <c r="KNG88" s="74"/>
      <c r="KNH88" s="62"/>
      <c r="KNI88" s="75"/>
      <c r="KNJ88" s="76"/>
      <c r="KNK88" s="216"/>
      <c r="KNL88" s="75"/>
      <c r="KNM88" s="75"/>
      <c r="KNN88" s="204"/>
      <c r="KNO88" s="205"/>
      <c r="KNP88" s="72"/>
      <c r="KNQ88" s="70"/>
      <c r="KNR88" s="73"/>
      <c r="KNS88" s="74"/>
      <c r="KNT88" s="74"/>
      <c r="KNU88" s="62"/>
      <c r="KNV88" s="75"/>
      <c r="KNW88" s="76"/>
      <c r="KNX88" s="216"/>
      <c r="KNY88" s="75"/>
      <c r="KNZ88" s="75"/>
      <c r="KOA88" s="204"/>
      <c r="KOB88" s="205"/>
      <c r="KOC88" s="72"/>
      <c r="KOD88" s="70"/>
      <c r="KOE88" s="73"/>
      <c r="KOF88" s="74"/>
      <c r="KOG88" s="74"/>
      <c r="KOH88" s="62"/>
      <c r="KOI88" s="75"/>
      <c r="KOJ88" s="76"/>
      <c r="KOK88" s="216"/>
      <c r="KOL88" s="75"/>
      <c r="KOM88" s="75"/>
      <c r="KON88" s="204"/>
      <c r="KOO88" s="205"/>
      <c r="KOP88" s="72"/>
      <c r="KOQ88" s="70"/>
      <c r="KOR88" s="73"/>
      <c r="KOS88" s="74"/>
      <c r="KOT88" s="74"/>
      <c r="KOU88" s="62"/>
      <c r="KOV88" s="75"/>
      <c r="KOW88" s="76"/>
      <c r="KOX88" s="216"/>
      <c r="KOY88" s="75"/>
      <c r="KOZ88" s="75"/>
      <c r="KPA88" s="204"/>
      <c r="KPB88" s="205"/>
      <c r="KPC88" s="72"/>
      <c r="KPD88" s="70"/>
      <c r="KPE88" s="73"/>
      <c r="KPF88" s="74"/>
      <c r="KPG88" s="74"/>
      <c r="KPH88" s="62"/>
      <c r="KPI88" s="75"/>
      <c r="KPJ88" s="76"/>
      <c r="KPK88" s="216"/>
      <c r="KPL88" s="75"/>
      <c r="KPM88" s="75"/>
      <c r="KPN88" s="204"/>
      <c r="KPO88" s="205"/>
      <c r="KPP88" s="72"/>
      <c r="KPQ88" s="70"/>
      <c r="KPR88" s="73"/>
      <c r="KPS88" s="74"/>
      <c r="KPT88" s="74"/>
      <c r="KPU88" s="62"/>
      <c r="KPV88" s="75"/>
      <c r="KPW88" s="76"/>
      <c r="KPX88" s="216"/>
      <c r="KPY88" s="75"/>
      <c r="KPZ88" s="75"/>
      <c r="KQA88" s="204"/>
      <c r="KQB88" s="205"/>
      <c r="KQC88" s="72"/>
      <c r="KQD88" s="70"/>
      <c r="KQE88" s="73"/>
      <c r="KQF88" s="74"/>
      <c r="KQG88" s="74"/>
      <c r="KQH88" s="62"/>
      <c r="KQI88" s="75"/>
      <c r="KQJ88" s="76"/>
      <c r="KQK88" s="216"/>
      <c r="KQL88" s="75"/>
      <c r="KQM88" s="75"/>
      <c r="KQN88" s="204"/>
      <c r="KQO88" s="205"/>
      <c r="KQP88" s="72"/>
      <c r="KQQ88" s="70"/>
      <c r="KQR88" s="73"/>
      <c r="KQS88" s="74"/>
      <c r="KQT88" s="74"/>
      <c r="KQU88" s="62"/>
      <c r="KQV88" s="75"/>
      <c r="KQW88" s="76"/>
      <c r="KQX88" s="216"/>
      <c r="KQY88" s="75"/>
      <c r="KQZ88" s="75"/>
      <c r="KRA88" s="204"/>
      <c r="KRB88" s="205"/>
      <c r="KRC88" s="72"/>
      <c r="KRD88" s="70"/>
      <c r="KRE88" s="73"/>
      <c r="KRF88" s="74"/>
      <c r="KRG88" s="74"/>
      <c r="KRH88" s="62"/>
      <c r="KRI88" s="75"/>
      <c r="KRJ88" s="76"/>
      <c r="KRK88" s="216"/>
      <c r="KRL88" s="75"/>
      <c r="KRM88" s="75"/>
      <c r="KRN88" s="204"/>
      <c r="KRO88" s="205"/>
      <c r="KRP88" s="72"/>
      <c r="KRQ88" s="70"/>
      <c r="KRR88" s="73"/>
      <c r="KRS88" s="74"/>
      <c r="KRT88" s="74"/>
      <c r="KRU88" s="62"/>
      <c r="KRV88" s="75"/>
      <c r="KRW88" s="76"/>
      <c r="KRX88" s="216"/>
      <c r="KRY88" s="75"/>
      <c r="KRZ88" s="75"/>
      <c r="KSA88" s="204"/>
      <c r="KSB88" s="205"/>
      <c r="KSC88" s="72"/>
      <c r="KSD88" s="70"/>
      <c r="KSE88" s="73"/>
      <c r="KSF88" s="74"/>
      <c r="KSG88" s="74"/>
      <c r="KSH88" s="62"/>
      <c r="KSI88" s="75"/>
      <c r="KSJ88" s="76"/>
      <c r="KSK88" s="216"/>
      <c r="KSL88" s="75"/>
      <c r="KSM88" s="75"/>
      <c r="KSN88" s="204"/>
      <c r="KSO88" s="205"/>
      <c r="KSP88" s="72"/>
      <c r="KSQ88" s="70"/>
      <c r="KSR88" s="73"/>
      <c r="KSS88" s="74"/>
      <c r="KST88" s="74"/>
      <c r="KSU88" s="62"/>
      <c r="KSV88" s="75"/>
      <c r="KSW88" s="76"/>
      <c r="KSX88" s="216"/>
      <c r="KSY88" s="75"/>
      <c r="KSZ88" s="75"/>
      <c r="KTA88" s="204"/>
      <c r="KTB88" s="205"/>
      <c r="KTC88" s="72"/>
      <c r="KTD88" s="70"/>
      <c r="KTE88" s="73"/>
      <c r="KTF88" s="74"/>
      <c r="KTG88" s="74"/>
      <c r="KTH88" s="62"/>
      <c r="KTI88" s="75"/>
      <c r="KTJ88" s="76"/>
      <c r="KTK88" s="216"/>
      <c r="KTL88" s="75"/>
      <c r="KTM88" s="75"/>
      <c r="KTN88" s="204"/>
      <c r="KTO88" s="205"/>
      <c r="KTP88" s="72"/>
      <c r="KTQ88" s="70"/>
      <c r="KTR88" s="73"/>
      <c r="KTS88" s="74"/>
      <c r="KTT88" s="74"/>
      <c r="KTU88" s="62"/>
      <c r="KTV88" s="75"/>
      <c r="KTW88" s="76"/>
      <c r="KTX88" s="216"/>
      <c r="KTY88" s="75"/>
      <c r="KTZ88" s="75"/>
      <c r="KUA88" s="204"/>
      <c r="KUB88" s="205"/>
      <c r="KUC88" s="72"/>
      <c r="KUD88" s="70"/>
      <c r="KUE88" s="73"/>
      <c r="KUF88" s="74"/>
      <c r="KUG88" s="74"/>
      <c r="KUH88" s="62"/>
      <c r="KUI88" s="75"/>
      <c r="KUJ88" s="76"/>
      <c r="KUK88" s="216"/>
      <c r="KUL88" s="75"/>
      <c r="KUM88" s="75"/>
      <c r="KUN88" s="204"/>
      <c r="KUO88" s="205"/>
      <c r="KUP88" s="72"/>
      <c r="KUQ88" s="70"/>
      <c r="KUR88" s="73"/>
      <c r="KUS88" s="74"/>
      <c r="KUT88" s="74"/>
      <c r="KUU88" s="62"/>
      <c r="KUV88" s="75"/>
      <c r="KUW88" s="76"/>
      <c r="KUX88" s="216"/>
      <c r="KUY88" s="75"/>
      <c r="KUZ88" s="75"/>
      <c r="KVA88" s="204"/>
      <c r="KVB88" s="205"/>
      <c r="KVC88" s="72"/>
      <c r="KVD88" s="70"/>
      <c r="KVE88" s="73"/>
      <c r="KVF88" s="74"/>
      <c r="KVG88" s="74"/>
      <c r="KVH88" s="62"/>
      <c r="KVI88" s="75"/>
      <c r="KVJ88" s="76"/>
      <c r="KVK88" s="216"/>
      <c r="KVL88" s="75"/>
      <c r="KVM88" s="75"/>
      <c r="KVN88" s="204"/>
      <c r="KVO88" s="205"/>
      <c r="KVP88" s="72"/>
      <c r="KVQ88" s="70"/>
      <c r="KVR88" s="73"/>
      <c r="KVS88" s="74"/>
      <c r="KVT88" s="74"/>
      <c r="KVU88" s="62"/>
      <c r="KVV88" s="75"/>
      <c r="KVW88" s="76"/>
      <c r="KVX88" s="216"/>
      <c r="KVY88" s="75"/>
      <c r="KVZ88" s="75"/>
      <c r="KWA88" s="204"/>
      <c r="KWB88" s="205"/>
      <c r="KWC88" s="72"/>
      <c r="KWD88" s="70"/>
      <c r="KWE88" s="73"/>
      <c r="KWF88" s="74"/>
      <c r="KWG88" s="74"/>
      <c r="KWH88" s="62"/>
      <c r="KWI88" s="75"/>
      <c r="KWJ88" s="76"/>
      <c r="KWK88" s="216"/>
      <c r="KWL88" s="75"/>
      <c r="KWM88" s="75"/>
      <c r="KWN88" s="204"/>
      <c r="KWO88" s="205"/>
      <c r="KWP88" s="72"/>
      <c r="KWQ88" s="70"/>
      <c r="KWR88" s="73"/>
      <c r="KWS88" s="74"/>
      <c r="KWT88" s="74"/>
      <c r="KWU88" s="62"/>
      <c r="KWV88" s="75"/>
      <c r="KWW88" s="76"/>
      <c r="KWX88" s="216"/>
      <c r="KWY88" s="75"/>
      <c r="KWZ88" s="75"/>
      <c r="KXA88" s="204"/>
      <c r="KXB88" s="205"/>
      <c r="KXC88" s="72"/>
      <c r="KXD88" s="70"/>
      <c r="KXE88" s="73"/>
      <c r="KXF88" s="74"/>
      <c r="KXG88" s="74"/>
      <c r="KXH88" s="62"/>
      <c r="KXI88" s="75"/>
      <c r="KXJ88" s="76"/>
      <c r="KXK88" s="216"/>
      <c r="KXL88" s="75"/>
      <c r="KXM88" s="75"/>
      <c r="KXN88" s="204"/>
      <c r="KXO88" s="205"/>
      <c r="KXP88" s="72"/>
      <c r="KXQ88" s="70"/>
      <c r="KXR88" s="73"/>
      <c r="KXS88" s="74"/>
      <c r="KXT88" s="74"/>
      <c r="KXU88" s="62"/>
      <c r="KXV88" s="75"/>
      <c r="KXW88" s="76"/>
      <c r="KXX88" s="216"/>
      <c r="KXY88" s="75"/>
      <c r="KXZ88" s="75"/>
      <c r="KYA88" s="204"/>
      <c r="KYB88" s="205"/>
      <c r="KYC88" s="72"/>
      <c r="KYD88" s="70"/>
      <c r="KYE88" s="73"/>
      <c r="KYF88" s="74"/>
      <c r="KYG88" s="74"/>
      <c r="KYH88" s="62"/>
      <c r="KYI88" s="75"/>
      <c r="KYJ88" s="76"/>
      <c r="KYK88" s="216"/>
      <c r="KYL88" s="75"/>
      <c r="KYM88" s="75"/>
      <c r="KYN88" s="204"/>
      <c r="KYO88" s="205"/>
      <c r="KYP88" s="72"/>
      <c r="KYQ88" s="70"/>
      <c r="KYR88" s="73"/>
      <c r="KYS88" s="74"/>
      <c r="KYT88" s="74"/>
      <c r="KYU88" s="62"/>
      <c r="KYV88" s="75"/>
      <c r="KYW88" s="76"/>
      <c r="KYX88" s="216"/>
      <c r="KYY88" s="75"/>
      <c r="KYZ88" s="75"/>
      <c r="KZA88" s="204"/>
      <c r="KZB88" s="205"/>
      <c r="KZC88" s="72"/>
      <c r="KZD88" s="70"/>
      <c r="KZE88" s="73"/>
      <c r="KZF88" s="74"/>
      <c r="KZG88" s="74"/>
      <c r="KZH88" s="62"/>
      <c r="KZI88" s="75"/>
      <c r="KZJ88" s="76"/>
      <c r="KZK88" s="216"/>
      <c r="KZL88" s="75"/>
      <c r="KZM88" s="75"/>
      <c r="KZN88" s="204"/>
      <c r="KZO88" s="205"/>
      <c r="KZP88" s="72"/>
      <c r="KZQ88" s="70"/>
      <c r="KZR88" s="73"/>
      <c r="KZS88" s="74"/>
      <c r="KZT88" s="74"/>
      <c r="KZU88" s="62"/>
      <c r="KZV88" s="75"/>
      <c r="KZW88" s="76"/>
      <c r="KZX88" s="216"/>
      <c r="KZY88" s="75"/>
      <c r="KZZ88" s="75"/>
      <c r="LAA88" s="204"/>
      <c r="LAB88" s="205"/>
      <c r="LAC88" s="72"/>
      <c r="LAD88" s="70"/>
      <c r="LAE88" s="73"/>
      <c r="LAF88" s="74"/>
      <c r="LAG88" s="74"/>
      <c r="LAH88" s="62"/>
      <c r="LAI88" s="75"/>
      <c r="LAJ88" s="76"/>
      <c r="LAK88" s="216"/>
      <c r="LAL88" s="75"/>
      <c r="LAM88" s="75"/>
      <c r="LAN88" s="204"/>
      <c r="LAO88" s="205"/>
      <c r="LAP88" s="72"/>
      <c r="LAQ88" s="70"/>
      <c r="LAR88" s="73"/>
      <c r="LAS88" s="74"/>
      <c r="LAT88" s="74"/>
      <c r="LAU88" s="62"/>
      <c r="LAV88" s="75"/>
      <c r="LAW88" s="76"/>
      <c r="LAX88" s="216"/>
      <c r="LAY88" s="75"/>
      <c r="LAZ88" s="75"/>
      <c r="LBA88" s="204"/>
      <c r="LBB88" s="205"/>
      <c r="LBC88" s="72"/>
      <c r="LBD88" s="70"/>
      <c r="LBE88" s="73"/>
      <c r="LBF88" s="74"/>
      <c r="LBG88" s="74"/>
      <c r="LBH88" s="62"/>
      <c r="LBI88" s="75"/>
      <c r="LBJ88" s="76"/>
      <c r="LBK88" s="216"/>
      <c r="LBL88" s="75"/>
      <c r="LBM88" s="75"/>
      <c r="LBN88" s="204"/>
      <c r="LBO88" s="205"/>
      <c r="LBP88" s="72"/>
      <c r="LBQ88" s="70"/>
      <c r="LBR88" s="73"/>
      <c r="LBS88" s="74"/>
      <c r="LBT88" s="74"/>
      <c r="LBU88" s="62"/>
      <c r="LBV88" s="75"/>
      <c r="LBW88" s="76"/>
      <c r="LBX88" s="216"/>
      <c r="LBY88" s="75"/>
      <c r="LBZ88" s="75"/>
      <c r="LCA88" s="204"/>
      <c r="LCB88" s="205"/>
      <c r="LCC88" s="72"/>
      <c r="LCD88" s="70"/>
      <c r="LCE88" s="73"/>
      <c r="LCF88" s="74"/>
      <c r="LCG88" s="74"/>
      <c r="LCH88" s="62"/>
      <c r="LCI88" s="75"/>
      <c r="LCJ88" s="76"/>
      <c r="LCK88" s="216"/>
      <c r="LCL88" s="75"/>
      <c r="LCM88" s="75"/>
      <c r="LCN88" s="204"/>
      <c r="LCO88" s="205"/>
      <c r="LCP88" s="72"/>
      <c r="LCQ88" s="70"/>
      <c r="LCR88" s="73"/>
      <c r="LCS88" s="74"/>
      <c r="LCT88" s="74"/>
      <c r="LCU88" s="62"/>
      <c r="LCV88" s="75"/>
      <c r="LCW88" s="76"/>
      <c r="LCX88" s="216"/>
      <c r="LCY88" s="75"/>
      <c r="LCZ88" s="75"/>
      <c r="LDA88" s="204"/>
      <c r="LDB88" s="205"/>
      <c r="LDC88" s="72"/>
      <c r="LDD88" s="70"/>
      <c r="LDE88" s="73"/>
      <c r="LDF88" s="74"/>
      <c r="LDG88" s="74"/>
      <c r="LDH88" s="62"/>
      <c r="LDI88" s="75"/>
      <c r="LDJ88" s="76"/>
      <c r="LDK88" s="216"/>
      <c r="LDL88" s="75"/>
      <c r="LDM88" s="75"/>
      <c r="LDN88" s="204"/>
      <c r="LDO88" s="205"/>
      <c r="LDP88" s="72"/>
      <c r="LDQ88" s="70"/>
      <c r="LDR88" s="73"/>
      <c r="LDS88" s="74"/>
      <c r="LDT88" s="74"/>
      <c r="LDU88" s="62"/>
      <c r="LDV88" s="75"/>
      <c r="LDW88" s="76"/>
      <c r="LDX88" s="216"/>
      <c r="LDY88" s="75"/>
      <c r="LDZ88" s="75"/>
      <c r="LEA88" s="204"/>
      <c r="LEB88" s="205"/>
      <c r="LEC88" s="72"/>
      <c r="LED88" s="70"/>
      <c r="LEE88" s="73"/>
      <c r="LEF88" s="74"/>
      <c r="LEG88" s="74"/>
      <c r="LEH88" s="62"/>
      <c r="LEI88" s="75"/>
      <c r="LEJ88" s="76"/>
      <c r="LEK88" s="216"/>
      <c r="LEL88" s="75"/>
      <c r="LEM88" s="75"/>
      <c r="LEN88" s="204"/>
      <c r="LEO88" s="205"/>
      <c r="LEP88" s="72"/>
      <c r="LEQ88" s="70"/>
      <c r="LER88" s="73"/>
      <c r="LES88" s="74"/>
      <c r="LET88" s="74"/>
      <c r="LEU88" s="62"/>
      <c r="LEV88" s="75"/>
      <c r="LEW88" s="76"/>
      <c r="LEX88" s="216"/>
      <c r="LEY88" s="75"/>
      <c r="LEZ88" s="75"/>
      <c r="LFA88" s="204"/>
      <c r="LFB88" s="205"/>
      <c r="LFC88" s="72"/>
      <c r="LFD88" s="70"/>
      <c r="LFE88" s="73"/>
      <c r="LFF88" s="74"/>
      <c r="LFG88" s="74"/>
      <c r="LFH88" s="62"/>
      <c r="LFI88" s="75"/>
      <c r="LFJ88" s="76"/>
      <c r="LFK88" s="216"/>
      <c r="LFL88" s="75"/>
      <c r="LFM88" s="75"/>
      <c r="LFN88" s="204"/>
      <c r="LFO88" s="205"/>
      <c r="LFP88" s="72"/>
      <c r="LFQ88" s="70"/>
      <c r="LFR88" s="73"/>
      <c r="LFS88" s="74"/>
      <c r="LFT88" s="74"/>
      <c r="LFU88" s="62"/>
      <c r="LFV88" s="75"/>
      <c r="LFW88" s="76"/>
      <c r="LFX88" s="216"/>
      <c r="LFY88" s="75"/>
      <c r="LFZ88" s="75"/>
      <c r="LGA88" s="204"/>
      <c r="LGB88" s="205"/>
      <c r="LGC88" s="72"/>
      <c r="LGD88" s="70"/>
      <c r="LGE88" s="73"/>
      <c r="LGF88" s="74"/>
      <c r="LGG88" s="74"/>
      <c r="LGH88" s="62"/>
      <c r="LGI88" s="75"/>
      <c r="LGJ88" s="76"/>
      <c r="LGK88" s="216"/>
      <c r="LGL88" s="75"/>
      <c r="LGM88" s="75"/>
      <c r="LGN88" s="204"/>
      <c r="LGO88" s="205"/>
      <c r="LGP88" s="72"/>
      <c r="LGQ88" s="70"/>
      <c r="LGR88" s="73"/>
      <c r="LGS88" s="74"/>
      <c r="LGT88" s="74"/>
      <c r="LGU88" s="62"/>
      <c r="LGV88" s="75"/>
      <c r="LGW88" s="76"/>
      <c r="LGX88" s="216"/>
      <c r="LGY88" s="75"/>
      <c r="LGZ88" s="75"/>
      <c r="LHA88" s="204"/>
      <c r="LHB88" s="205"/>
      <c r="LHC88" s="72"/>
      <c r="LHD88" s="70"/>
      <c r="LHE88" s="73"/>
      <c r="LHF88" s="74"/>
      <c r="LHG88" s="74"/>
      <c r="LHH88" s="62"/>
      <c r="LHI88" s="75"/>
      <c r="LHJ88" s="76"/>
      <c r="LHK88" s="216"/>
      <c r="LHL88" s="75"/>
      <c r="LHM88" s="75"/>
      <c r="LHN88" s="204"/>
      <c r="LHO88" s="205"/>
      <c r="LHP88" s="72"/>
      <c r="LHQ88" s="70"/>
      <c r="LHR88" s="73"/>
      <c r="LHS88" s="74"/>
      <c r="LHT88" s="74"/>
      <c r="LHU88" s="62"/>
      <c r="LHV88" s="75"/>
      <c r="LHW88" s="76"/>
      <c r="LHX88" s="216"/>
      <c r="LHY88" s="75"/>
      <c r="LHZ88" s="75"/>
      <c r="LIA88" s="204"/>
      <c r="LIB88" s="205"/>
      <c r="LIC88" s="72"/>
      <c r="LID88" s="70"/>
      <c r="LIE88" s="73"/>
      <c r="LIF88" s="74"/>
      <c r="LIG88" s="74"/>
      <c r="LIH88" s="62"/>
      <c r="LII88" s="75"/>
      <c r="LIJ88" s="76"/>
      <c r="LIK88" s="216"/>
      <c r="LIL88" s="75"/>
      <c r="LIM88" s="75"/>
      <c r="LIN88" s="204"/>
      <c r="LIO88" s="205"/>
      <c r="LIP88" s="72"/>
      <c r="LIQ88" s="70"/>
      <c r="LIR88" s="73"/>
      <c r="LIS88" s="74"/>
      <c r="LIT88" s="74"/>
      <c r="LIU88" s="62"/>
      <c r="LIV88" s="75"/>
      <c r="LIW88" s="76"/>
      <c r="LIX88" s="216"/>
      <c r="LIY88" s="75"/>
      <c r="LIZ88" s="75"/>
      <c r="LJA88" s="204"/>
      <c r="LJB88" s="205"/>
      <c r="LJC88" s="72"/>
      <c r="LJD88" s="70"/>
      <c r="LJE88" s="73"/>
      <c r="LJF88" s="74"/>
      <c r="LJG88" s="74"/>
      <c r="LJH88" s="62"/>
      <c r="LJI88" s="75"/>
      <c r="LJJ88" s="76"/>
      <c r="LJK88" s="216"/>
      <c r="LJL88" s="75"/>
      <c r="LJM88" s="75"/>
      <c r="LJN88" s="204"/>
      <c r="LJO88" s="205"/>
      <c r="LJP88" s="72"/>
      <c r="LJQ88" s="70"/>
      <c r="LJR88" s="73"/>
      <c r="LJS88" s="74"/>
      <c r="LJT88" s="74"/>
      <c r="LJU88" s="62"/>
      <c r="LJV88" s="75"/>
      <c r="LJW88" s="76"/>
      <c r="LJX88" s="216"/>
      <c r="LJY88" s="75"/>
      <c r="LJZ88" s="75"/>
      <c r="LKA88" s="204"/>
      <c r="LKB88" s="205"/>
      <c r="LKC88" s="72"/>
      <c r="LKD88" s="70"/>
      <c r="LKE88" s="73"/>
      <c r="LKF88" s="74"/>
      <c r="LKG88" s="74"/>
      <c r="LKH88" s="62"/>
      <c r="LKI88" s="75"/>
      <c r="LKJ88" s="76"/>
      <c r="LKK88" s="216"/>
      <c r="LKL88" s="75"/>
      <c r="LKM88" s="75"/>
      <c r="LKN88" s="204"/>
      <c r="LKO88" s="205"/>
      <c r="LKP88" s="72"/>
      <c r="LKQ88" s="70"/>
      <c r="LKR88" s="73"/>
      <c r="LKS88" s="74"/>
      <c r="LKT88" s="74"/>
      <c r="LKU88" s="62"/>
      <c r="LKV88" s="75"/>
      <c r="LKW88" s="76"/>
      <c r="LKX88" s="216"/>
      <c r="LKY88" s="75"/>
      <c r="LKZ88" s="75"/>
      <c r="LLA88" s="204"/>
      <c r="LLB88" s="205"/>
      <c r="LLC88" s="72"/>
      <c r="LLD88" s="70"/>
      <c r="LLE88" s="73"/>
      <c r="LLF88" s="74"/>
      <c r="LLG88" s="74"/>
      <c r="LLH88" s="62"/>
      <c r="LLI88" s="75"/>
      <c r="LLJ88" s="76"/>
      <c r="LLK88" s="216"/>
      <c r="LLL88" s="75"/>
      <c r="LLM88" s="75"/>
      <c r="LLN88" s="204"/>
      <c r="LLO88" s="205"/>
      <c r="LLP88" s="72"/>
      <c r="LLQ88" s="70"/>
      <c r="LLR88" s="73"/>
      <c r="LLS88" s="74"/>
      <c r="LLT88" s="74"/>
      <c r="LLU88" s="62"/>
      <c r="LLV88" s="75"/>
      <c r="LLW88" s="76"/>
      <c r="LLX88" s="216"/>
      <c r="LLY88" s="75"/>
      <c r="LLZ88" s="75"/>
      <c r="LMA88" s="204"/>
      <c r="LMB88" s="205"/>
      <c r="LMC88" s="72"/>
      <c r="LMD88" s="70"/>
      <c r="LME88" s="73"/>
      <c r="LMF88" s="74"/>
      <c r="LMG88" s="74"/>
      <c r="LMH88" s="62"/>
      <c r="LMI88" s="75"/>
      <c r="LMJ88" s="76"/>
      <c r="LMK88" s="216"/>
      <c r="LML88" s="75"/>
      <c r="LMM88" s="75"/>
      <c r="LMN88" s="204"/>
      <c r="LMO88" s="205"/>
      <c r="LMP88" s="72"/>
      <c r="LMQ88" s="70"/>
      <c r="LMR88" s="73"/>
      <c r="LMS88" s="74"/>
      <c r="LMT88" s="74"/>
      <c r="LMU88" s="62"/>
      <c r="LMV88" s="75"/>
      <c r="LMW88" s="76"/>
      <c r="LMX88" s="216"/>
      <c r="LMY88" s="75"/>
      <c r="LMZ88" s="75"/>
      <c r="LNA88" s="204"/>
      <c r="LNB88" s="205"/>
      <c r="LNC88" s="72"/>
      <c r="LND88" s="70"/>
      <c r="LNE88" s="73"/>
      <c r="LNF88" s="74"/>
      <c r="LNG88" s="74"/>
      <c r="LNH88" s="62"/>
      <c r="LNI88" s="75"/>
      <c r="LNJ88" s="76"/>
      <c r="LNK88" s="216"/>
      <c r="LNL88" s="75"/>
      <c r="LNM88" s="75"/>
      <c r="LNN88" s="204"/>
      <c r="LNO88" s="205"/>
      <c r="LNP88" s="72"/>
      <c r="LNQ88" s="70"/>
      <c r="LNR88" s="73"/>
      <c r="LNS88" s="74"/>
      <c r="LNT88" s="74"/>
      <c r="LNU88" s="62"/>
      <c r="LNV88" s="75"/>
      <c r="LNW88" s="76"/>
      <c r="LNX88" s="216"/>
      <c r="LNY88" s="75"/>
      <c r="LNZ88" s="75"/>
      <c r="LOA88" s="204"/>
      <c r="LOB88" s="205"/>
      <c r="LOC88" s="72"/>
      <c r="LOD88" s="70"/>
      <c r="LOE88" s="73"/>
      <c r="LOF88" s="74"/>
      <c r="LOG88" s="74"/>
      <c r="LOH88" s="62"/>
      <c r="LOI88" s="75"/>
      <c r="LOJ88" s="76"/>
      <c r="LOK88" s="216"/>
      <c r="LOL88" s="75"/>
      <c r="LOM88" s="75"/>
      <c r="LON88" s="204"/>
      <c r="LOO88" s="205"/>
      <c r="LOP88" s="72"/>
      <c r="LOQ88" s="70"/>
      <c r="LOR88" s="73"/>
      <c r="LOS88" s="74"/>
      <c r="LOT88" s="74"/>
      <c r="LOU88" s="62"/>
      <c r="LOV88" s="75"/>
      <c r="LOW88" s="76"/>
      <c r="LOX88" s="216"/>
      <c r="LOY88" s="75"/>
      <c r="LOZ88" s="75"/>
      <c r="LPA88" s="204"/>
      <c r="LPB88" s="205"/>
      <c r="LPC88" s="72"/>
      <c r="LPD88" s="70"/>
      <c r="LPE88" s="73"/>
      <c r="LPF88" s="74"/>
      <c r="LPG88" s="74"/>
      <c r="LPH88" s="62"/>
      <c r="LPI88" s="75"/>
      <c r="LPJ88" s="76"/>
      <c r="LPK88" s="216"/>
      <c r="LPL88" s="75"/>
      <c r="LPM88" s="75"/>
      <c r="LPN88" s="204"/>
      <c r="LPO88" s="205"/>
      <c r="LPP88" s="72"/>
      <c r="LPQ88" s="70"/>
      <c r="LPR88" s="73"/>
      <c r="LPS88" s="74"/>
      <c r="LPT88" s="74"/>
      <c r="LPU88" s="62"/>
      <c r="LPV88" s="75"/>
      <c r="LPW88" s="76"/>
      <c r="LPX88" s="216"/>
      <c r="LPY88" s="75"/>
      <c r="LPZ88" s="75"/>
      <c r="LQA88" s="204"/>
      <c r="LQB88" s="205"/>
      <c r="LQC88" s="72"/>
      <c r="LQD88" s="70"/>
      <c r="LQE88" s="73"/>
      <c r="LQF88" s="74"/>
      <c r="LQG88" s="74"/>
      <c r="LQH88" s="62"/>
      <c r="LQI88" s="75"/>
      <c r="LQJ88" s="76"/>
      <c r="LQK88" s="216"/>
      <c r="LQL88" s="75"/>
      <c r="LQM88" s="75"/>
      <c r="LQN88" s="204"/>
      <c r="LQO88" s="205"/>
      <c r="LQP88" s="72"/>
      <c r="LQQ88" s="70"/>
      <c r="LQR88" s="73"/>
      <c r="LQS88" s="74"/>
      <c r="LQT88" s="74"/>
      <c r="LQU88" s="62"/>
      <c r="LQV88" s="75"/>
      <c r="LQW88" s="76"/>
      <c r="LQX88" s="216"/>
      <c r="LQY88" s="75"/>
      <c r="LQZ88" s="75"/>
      <c r="LRA88" s="204"/>
      <c r="LRB88" s="205"/>
      <c r="LRC88" s="72"/>
      <c r="LRD88" s="70"/>
      <c r="LRE88" s="73"/>
      <c r="LRF88" s="74"/>
      <c r="LRG88" s="74"/>
      <c r="LRH88" s="62"/>
      <c r="LRI88" s="75"/>
      <c r="LRJ88" s="76"/>
      <c r="LRK88" s="216"/>
      <c r="LRL88" s="75"/>
      <c r="LRM88" s="75"/>
      <c r="LRN88" s="204"/>
      <c r="LRO88" s="205"/>
      <c r="LRP88" s="72"/>
      <c r="LRQ88" s="70"/>
      <c r="LRR88" s="73"/>
      <c r="LRS88" s="74"/>
      <c r="LRT88" s="74"/>
      <c r="LRU88" s="62"/>
      <c r="LRV88" s="75"/>
      <c r="LRW88" s="76"/>
      <c r="LRX88" s="216"/>
      <c r="LRY88" s="75"/>
      <c r="LRZ88" s="75"/>
      <c r="LSA88" s="204"/>
      <c r="LSB88" s="205"/>
      <c r="LSC88" s="72"/>
      <c r="LSD88" s="70"/>
      <c r="LSE88" s="73"/>
      <c r="LSF88" s="74"/>
      <c r="LSG88" s="74"/>
      <c r="LSH88" s="62"/>
      <c r="LSI88" s="75"/>
      <c r="LSJ88" s="76"/>
      <c r="LSK88" s="216"/>
      <c r="LSL88" s="75"/>
      <c r="LSM88" s="75"/>
      <c r="LSN88" s="204"/>
      <c r="LSO88" s="205"/>
      <c r="LSP88" s="72"/>
      <c r="LSQ88" s="70"/>
      <c r="LSR88" s="73"/>
      <c r="LSS88" s="74"/>
      <c r="LST88" s="74"/>
      <c r="LSU88" s="62"/>
      <c r="LSV88" s="75"/>
      <c r="LSW88" s="76"/>
      <c r="LSX88" s="216"/>
      <c r="LSY88" s="75"/>
      <c r="LSZ88" s="75"/>
      <c r="LTA88" s="204"/>
      <c r="LTB88" s="205"/>
      <c r="LTC88" s="72"/>
      <c r="LTD88" s="70"/>
      <c r="LTE88" s="73"/>
      <c r="LTF88" s="74"/>
      <c r="LTG88" s="74"/>
      <c r="LTH88" s="62"/>
      <c r="LTI88" s="75"/>
      <c r="LTJ88" s="76"/>
      <c r="LTK88" s="216"/>
      <c r="LTL88" s="75"/>
      <c r="LTM88" s="75"/>
      <c r="LTN88" s="204"/>
      <c r="LTO88" s="205"/>
      <c r="LTP88" s="72"/>
      <c r="LTQ88" s="70"/>
      <c r="LTR88" s="73"/>
      <c r="LTS88" s="74"/>
      <c r="LTT88" s="74"/>
      <c r="LTU88" s="62"/>
      <c r="LTV88" s="75"/>
      <c r="LTW88" s="76"/>
      <c r="LTX88" s="216"/>
      <c r="LTY88" s="75"/>
      <c r="LTZ88" s="75"/>
      <c r="LUA88" s="204"/>
      <c r="LUB88" s="205"/>
      <c r="LUC88" s="72"/>
      <c r="LUD88" s="70"/>
      <c r="LUE88" s="73"/>
      <c r="LUF88" s="74"/>
      <c r="LUG88" s="74"/>
      <c r="LUH88" s="62"/>
      <c r="LUI88" s="75"/>
      <c r="LUJ88" s="76"/>
      <c r="LUK88" s="216"/>
      <c r="LUL88" s="75"/>
      <c r="LUM88" s="75"/>
      <c r="LUN88" s="204"/>
      <c r="LUO88" s="205"/>
      <c r="LUP88" s="72"/>
      <c r="LUQ88" s="70"/>
      <c r="LUR88" s="73"/>
      <c r="LUS88" s="74"/>
      <c r="LUT88" s="74"/>
      <c r="LUU88" s="62"/>
      <c r="LUV88" s="75"/>
      <c r="LUW88" s="76"/>
      <c r="LUX88" s="216"/>
      <c r="LUY88" s="75"/>
      <c r="LUZ88" s="75"/>
      <c r="LVA88" s="204"/>
      <c r="LVB88" s="205"/>
      <c r="LVC88" s="72"/>
      <c r="LVD88" s="70"/>
      <c r="LVE88" s="73"/>
      <c r="LVF88" s="74"/>
      <c r="LVG88" s="74"/>
      <c r="LVH88" s="62"/>
      <c r="LVI88" s="75"/>
      <c r="LVJ88" s="76"/>
      <c r="LVK88" s="216"/>
      <c r="LVL88" s="75"/>
      <c r="LVM88" s="75"/>
      <c r="LVN88" s="204"/>
      <c r="LVO88" s="205"/>
      <c r="LVP88" s="72"/>
      <c r="LVQ88" s="70"/>
      <c r="LVR88" s="73"/>
      <c r="LVS88" s="74"/>
      <c r="LVT88" s="74"/>
      <c r="LVU88" s="62"/>
      <c r="LVV88" s="75"/>
      <c r="LVW88" s="76"/>
      <c r="LVX88" s="216"/>
      <c r="LVY88" s="75"/>
      <c r="LVZ88" s="75"/>
      <c r="LWA88" s="204"/>
      <c r="LWB88" s="205"/>
      <c r="LWC88" s="72"/>
      <c r="LWD88" s="70"/>
      <c r="LWE88" s="73"/>
      <c r="LWF88" s="74"/>
      <c r="LWG88" s="74"/>
      <c r="LWH88" s="62"/>
      <c r="LWI88" s="75"/>
      <c r="LWJ88" s="76"/>
      <c r="LWK88" s="216"/>
      <c r="LWL88" s="75"/>
      <c r="LWM88" s="75"/>
      <c r="LWN88" s="204"/>
      <c r="LWO88" s="205"/>
      <c r="LWP88" s="72"/>
      <c r="LWQ88" s="70"/>
      <c r="LWR88" s="73"/>
      <c r="LWS88" s="74"/>
      <c r="LWT88" s="74"/>
      <c r="LWU88" s="62"/>
      <c r="LWV88" s="75"/>
      <c r="LWW88" s="76"/>
      <c r="LWX88" s="216"/>
      <c r="LWY88" s="75"/>
      <c r="LWZ88" s="75"/>
      <c r="LXA88" s="204"/>
      <c r="LXB88" s="205"/>
      <c r="LXC88" s="72"/>
      <c r="LXD88" s="70"/>
      <c r="LXE88" s="73"/>
      <c r="LXF88" s="74"/>
      <c r="LXG88" s="74"/>
      <c r="LXH88" s="62"/>
      <c r="LXI88" s="75"/>
      <c r="LXJ88" s="76"/>
      <c r="LXK88" s="216"/>
      <c r="LXL88" s="75"/>
      <c r="LXM88" s="75"/>
      <c r="LXN88" s="204"/>
      <c r="LXO88" s="205"/>
      <c r="LXP88" s="72"/>
      <c r="LXQ88" s="70"/>
      <c r="LXR88" s="73"/>
      <c r="LXS88" s="74"/>
      <c r="LXT88" s="74"/>
      <c r="LXU88" s="62"/>
      <c r="LXV88" s="75"/>
      <c r="LXW88" s="76"/>
      <c r="LXX88" s="216"/>
      <c r="LXY88" s="75"/>
      <c r="LXZ88" s="75"/>
      <c r="LYA88" s="204"/>
      <c r="LYB88" s="205"/>
      <c r="LYC88" s="72"/>
      <c r="LYD88" s="70"/>
      <c r="LYE88" s="73"/>
      <c r="LYF88" s="74"/>
      <c r="LYG88" s="74"/>
      <c r="LYH88" s="62"/>
      <c r="LYI88" s="75"/>
      <c r="LYJ88" s="76"/>
      <c r="LYK88" s="216"/>
      <c r="LYL88" s="75"/>
      <c r="LYM88" s="75"/>
      <c r="LYN88" s="204"/>
      <c r="LYO88" s="205"/>
      <c r="LYP88" s="72"/>
      <c r="LYQ88" s="70"/>
      <c r="LYR88" s="73"/>
      <c r="LYS88" s="74"/>
      <c r="LYT88" s="74"/>
      <c r="LYU88" s="62"/>
      <c r="LYV88" s="75"/>
      <c r="LYW88" s="76"/>
      <c r="LYX88" s="216"/>
      <c r="LYY88" s="75"/>
      <c r="LYZ88" s="75"/>
      <c r="LZA88" s="204"/>
      <c r="LZB88" s="205"/>
      <c r="LZC88" s="72"/>
      <c r="LZD88" s="70"/>
      <c r="LZE88" s="73"/>
      <c r="LZF88" s="74"/>
      <c r="LZG88" s="74"/>
      <c r="LZH88" s="62"/>
      <c r="LZI88" s="75"/>
      <c r="LZJ88" s="76"/>
      <c r="LZK88" s="216"/>
      <c r="LZL88" s="75"/>
      <c r="LZM88" s="75"/>
      <c r="LZN88" s="204"/>
      <c r="LZO88" s="205"/>
      <c r="LZP88" s="72"/>
      <c r="LZQ88" s="70"/>
      <c r="LZR88" s="73"/>
      <c r="LZS88" s="74"/>
      <c r="LZT88" s="74"/>
      <c r="LZU88" s="62"/>
      <c r="LZV88" s="75"/>
      <c r="LZW88" s="76"/>
      <c r="LZX88" s="216"/>
      <c r="LZY88" s="75"/>
      <c r="LZZ88" s="75"/>
      <c r="MAA88" s="204"/>
      <c r="MAB88" s="205"/>
      <c r="MAC88" s="72"/>
      <c r="MAD88" s="70"/>
      <c r="MAE88" s="73"/>
      <c r="MAF88" s="74"/>
      <c r="MAG88" s="74"/>
      <c r="MAH88" s="62"/>
      <c r="MAI88" s="75"/>
      <c r="MAJ88" s="76"/>
      <c r="MAK88" s="216"/>
      <c r="MAL88" s="75"/>
      <c r="MAM88" s="75"/>
      <c r="MAN88" s="204"/>
      <c r="MAO88" s="205"/>
      <c r="MAP88" s="72"/>
      <c r="MAQ88" s="70"/>
      <c r="MAR88" s="73"/>
      <c r="MAS88" s="74"/>
      <c r="MAT88" s="74"/>
      <c r="MAU88" s="62"/>
      <c r="MAV88" s="75"/>
      <c r="MAW88" s="76"/>
      <c r="MAX88" s="216"/>
      <c r="MAY88" s="75"/>
      <c r="MAZ88" s="75"/>
      <c r="MBA88" s="204"/>
      <c r="MBB88" s="205"/>
      <c r="MBC88" s="72"/>
      <c r="MBD88" s="70"/>
      <c r="MBE88" s="73"/>
      <c r="MBF88" s="74"/>
      <c r="MBG88" s="74"/>
      <c r="MBH88" s="62"/>
      <c r="MBI88" s="75"/>
      <c r="MBJ88" s="76"/>
      <c r="MBK88" s="216"/>
      <c r="MBL88" s="75"/>
      <c r="MBM88" s="75"/>
      <c r="MBN88" s="204"/>
      <c r="MBO88" s="205"/>
      <c r="MBP88" s="72"/>
      <c r="MBQ88" s="70"/>
      <c r="MBR88" s="73"/>
      <c r="MBS88" s="74"/>
      <c r="MBT88" s="74"/>
      <c r="MBU88" s="62"/>
      <c r="MBV88" s="75"/>
      <c r="MBW88" s="76"/>
      <c r="MBX88" s="216"/>
      <c r="MBY88" s="75"/>
      <c r="MBZ88" s="75"/>
      <c r="MCA88" s="204"/>
      <c r="MCB88" s="205"/>
      <c r="MCC88" s="72"/>
      <c r="MCD88" s="70"/>
      <c r="MCE88" s="73"/>
      <c r="MCF88" s="74"/>
      <c r="MCG88" s="74"/>
      <c r="MCH88" s="62"/>
      <c r="MCI88" s="75"/>
      <c r="MCJ88" s="76"/>
      <c r="MCK88" s="216"/>
      <c r="MCL88" s="75"/>
      <c r="MCM88" s="75"/>
      <c r="MCN88" s="204"/>
      <c r="MCO88" s="205"/>
      <c r="MCP88" s="72"/>
      <c r="MCQ88" s="70"/>
      <c r="MCR88" s="73"/>
      <c r="MCS88" s="74"/>
      <c r="MCT88" s="74"/>
      <c r="MCU88" s="62"/>
      <c r="MCV88" s="75"/>
      <c r="MCW88" s="76"/>
      <c r="MCX88" s="216"/>
      <c r="MCY88" s="75"/>
      <c r="MCZ88" s="75"/>
      <c r="MDA88" s="204"/>
      <c r="MDB88" s="205"/>
      <c r="MDC88" s="72"/>
      <c r="MDD88" s="70"/>
      <c r="MDE88" s="73"/>
      <c r="MDF88" s="74"/>
      <c r="MDG88" s="74"/>
      <c r="MDH88" s="62"/>
      <c r="MDI88" s="75"/>
      <c r="MDJ88" s="76"/>
      <c r="MDK88" s="216"/>
      <c r="MDL88" s="75"/>
      <c r="MDM88" s="75"/>
      <c r="MDN88" s="204"/>
      <c r="MDO88" s="205"/>
      <c r="MDP88" s="72"/>
      <c r="MDQ88" s="70"/>
      <c r="MDR88" s="73"/>
      <c r="MDS88" s="74"/>
      <c r="MDT88" s="74"/>
      <c r="MDU88" s="62"/>
      <c r="MDV88" s="75"/>
      <c r="MDW88" s="76"/>
      <c r="MDX88" s="216"/>
      <c r="MDY88" s="75"/>
      <c r="MDZ88" s="75"/>
      <c r="MEA88" s="204"/>
      <c r="MEB88" s="205"/>
      <c r="MEC88" s="72"/>
      <c r="MED88" s="70"/>
      <c r="MEE88" s="73"/>
      <c r="MEF88" s="74"/>
      <c r="MEG88" s="74"/>
      <c r="MEH88" s="62"/>
      <c r="MEI88" s="75"/>
      <c r="MEJ88" s="76"/>
      <c r="MEK88" s="216"/>
      <c r="MEL88" s="75"/>
      <c r="MEM88" s="75"/>
      <c r="MEN88" s="204"/>
      <c r="MEO88" s="205"/>
      <c r="MEP88" s="72"/>
      <c r="MEQ88" s="70"/>
      <c r="MER88" s="73"/>
      <c r="MES88" s="74"/>
      <c r="MET88" s="74"/>
      <c r="MEU88" s="62"/>
      <c r="MEV88" s="75"/>
      <c r="MEW88" s="76"/>
      <c r="MEX88" s="216"/>
      <c r="MEY88" s="75"/>
      <c r="MEZ88" s="75"/>
      <c r="MFA88" s="204"/>
      <c r="MFB88" s="205"/>
      <c r="MFC88" s="72"/>
      <c r="MFD88" s="70"/>
      <c r="MFE88" s="73"/>
      <c r="MFF88" s="74"/>
      <c r="MFG88" s="74"/>
      <c r="MFH88" s="62"/>
      <c r="MFI88" s="75"/>
      <c r="MFJ88" s="76"/>
      <c r="MFK88" s="216"/>
      <c r="MFL88" s="75"/>
      <c r="MFM88" s="75"/>
      <c r="MFN88" s="204"/>
      <c r="MFO88" s="205"/>
      <c r="MFP88" s="72"/>
      <c r="MFQ88" s="70"/>
      <c r="MFR88" s="73"/>
      <c r="MFS88" s="74"/>
      <c r="MFT88" s="74"/>
      <c r="MFU88" s="62"/>
      <c r="MFV88" s="75"/>
      <c r="MFW88" s="76"/>
      <c r="MFX88" s="216"/>
      <c r="MFY88" s="75"/>
      <c r="MFZ88" s="75"/>
      <c r="MGA88" s="204"/>
      <c r="MGB88" s="205"/>
      <c r="MGC88" s="72"/>
      <c r="MGD88" s="70"/>
      <c r="MGE88" s="73"/>
      <c r="MGF88" s="74"/>
      <c r="MGG88" s="74"/>
      <c r="MGH88" s="62"/>
      <c r="MGI88" s="75"/>
      <c r="MGJ88" s="76"/>
      <c r="MGK88" s="216"/>
      <c r="MGL88" s="75"/>
      <c r="MGM88" s="75"/>
      <c r="MGN88" s="204"/>
      <c r="MGO88" s="205"/>
      <c r="MGP88" s="72"/>
      <c r="MGQ88" s="70"/>
      <c r="MGR88" s="73"/>
      <c r="MGS88" s="74"/>
      <c r="MGT88" s="74"/>
      <c r="MGU88" s="62"/>
      <c r="MGV88" s="75"/>
      <c r="MGW88" s="76"/>
      <c r="MGX88" s="216"/>
      <c r="MGY88" s="75"/>
      <c r="MGZ88" s="75"/>
      <c r="MHA88" s="204"/>
      <c r="MHB88" s="205"/>
      <c r="MHC88" s="72"/>
      <c r="MHD88" s="70"/>
      <c r="MHE88" s="73"/>
      <c r="MHF88" s="74"/>
      <c r="MHG88" s="74"/>
      <c r="MHH88" s="62"/>
      <c r="MHI88" s="75"/>
      <c r="MHJ88" s="76"/>
      <c r="MHK88" s="216"/>
      <c r="MHL88" s="75"/>
      <c r="MHM88" s="75"/>
      <c r="MHN88" s="204"/>
      <c r="MHO88" s="205"/>
      <c r="MHP88" s="72"/>
      <c r="MHQ88" s="70"/>
      <c r="MHR88" s="73"/>
      <c r="MHS88" s="74"/>
      <c r="MHT88" s="74"/>
      <c r="MHU88" s="62"/>
      <c r="MHV88" s="75"/>
      <c r="MHW88" s="76"/>
      <c r="MHX88" s="216"/>
      <c r="MHY88" s="75"/>
      <c r="MHZ88" s="75"/>
      <c r="MIA88" s="204"/>
      <c r="MIB88" s="205"/>
      <c r="MIC88" s="72"/>
      <c r="MID88" s="70"/>
      <c r="MIE88" s="73"/>
      <c r="MIF88" s="74"/>
      <c r="MIG88" s="74"/>
      <c r="MIH88" s="62"/>
      <c r="MII88" s="75"/>
      <c r="MIJ88" s="76"/>
      <c r="MIK88" s="216"/>
      <c r="MIL88" s="75"/>
      <c r="MIM88" s="75"/>
      <c r="MIN88" s="204"/>
      <c r="MIO88" s="205"/>
      <c r="MIP88" s="72"/>
      <c r="MIQ88" s="70"/>
      <c r="MIR88" s="73"/>
      <c r="MIS88" s="74"/>
      <c r="MIT88" s="74"/>
      <c r="MIU88" s="62"/>
      <c r="MIV88" s="75"/>
      <c r="MIW88" s="76"/>
      <c r="MIX88" s="216"/>
      <c r="MIY88" s="75"/>
      <c r="MIZ88" s="75"/>
      <c r="MJA88" s="204"/>
      <c r="MJB88" s="205"/>
      <c r="MJC88" s="72"/>
      <c r="MJD88" s="70"/>
      <c r="MJE88" s="73"/>
      <c r="MJF88" s="74"/>
      <c r="MJG88" s="74"/>
      <c r="MJH88" s="62"/>
      <c r="MJI88" s="75"/>
      <c r="MJJ88" s="76"/>
      <c r="MJK88" s="216"/>
      <c r="MJL88" s="75"/>
      <c r="MJM88" s="75"/>
      <c r="MJN88" s="204"/>
      <c r="MJO88" s="205"/>
      <c r="MJP88" s="72"/>
      <c r="MJQ88" s="70"/>
      <c r="MJR88" s="73"/>
      <c r="MJS88" s="74"/>
      <c r="MJT88" s="74"/>
      <c r="MJU88" s="62"/>
      <c r="MJV88" s="75"/>
      <c r="MJW88" s="76"/>
      <c r="MJX88" s="216"/>
      <c r="MJY88" s="75"/>
      <c r="MJZ88" s="75"/>
      <c r="MKA88" s="204"/>
      <c r="MKB88" s="205"/>
      <c r="MKC88" s="72"/>
      <c r="MKD88" s="70"/>
      <c r="MKE88" s="73"/>
      <c r="MKF88" s="74"/>
      <c r="MKG88" s="74"/>
      <c r="MKH88" s="62"/>
      <c r="MKI88" s="75"/>
      <c r="MKJ88" s="76"/>
      <c r="MKK88" s="216"/>
      <c r="MKL88" s="75"/>
      <c r="MKM88" s="75"/>
      <c r="MKN88" s="204"/>
      <c r="MKO88" s="205"/>
      <c r="MKP88" s="72"/>
      <c r="MKQ88" s="70"/>
      <c r="MKR88" s="73"/>
      <c r="MKS88" s="74"/>
      <c r="MKT88" s="74"/>
      <c r="MKU88" s="62"/>
      <c r="MKV88" s="75"/>
      <c r="MKW88" s="76"/>
      <c r="MKX88" s="216"/>
      <c r="MKY88" s="75"/>
      <c r="MKZ88" s="75"/>
      <c r="MLA88" s="204"/>
      <c r="MLB88" s="205"/>
      <c r="MLC88" s="72"/>
      <c r="MLD88" s="70"/>
      <c r="MLE88" s="73"/>
      <c r="MLF88" s="74"/>
      <c r="MLG88" s="74"/>
      <c r="MLH88" s="62"/>
      <c r="MLI88" s="75"/>
      <c r="MLJ88" s="76"/>
      <c r="MLK88" s="216"/>
      <c r="MLL88" s="75"/>
      <c r="MLM88" s="75"/>
      <c r="MLN88" s="204"/>
      <c r="MLO88" s="205"/>
      <c r="MLP88" s="72"/>
      <c r="MLQ88" s="70"/>
      <c r="MLR88" s="73"/>
      <c r="MLS88" s="74"/>
      <c r="MLT88" s="74"/>
      <c r="MLU88" s="62"/>
      <c r="MLV88" s="75"/>
      <c r="MLW88" s="76"/>
      <c r="MLX88" s="216"/>
      <c r="MLY88" s="75"/>
      <c r="MLZ88" s="75"/>
      <c r="MMA88" s="204"/>
      <c r="MMB88" s="205"/>
      <c r="MMC88" s="72"/>
      <c r="MMD88" s="70"/>
      <c r="MME88" s="73"/>
      <c r="MMF88" s="74"/>
      <c r="MMG88" s="74"/>
      <c r="MMH88" s="62"/>
      <c r="MMI88" s="75"/>
      <c r="MMJ88" s="76"/>
      <c r="MMK88" s="216"/>
      <c r="MML88" s="75"/>
      <c r="MMM88" s="75"/>
      <c r="MMN88" s="204"/>
      <c r="MMO88" s="205"/>
      <c r="MMP88" s="72"/>
      <c r="MMQ88" s="70"/>
      <c r="MMR88" s="73"/>
      <c r="MMS88" s="74"/>
      <c r="MMT88" s="74"/>
      <c r="MMU88" s="62"/>
      <c r="MMV88" s="75"/>
      <c r="MMW88" s="76"/>
      <c r="MMX88" s="216"/>
      <c r="MMY88" s="75"/>
      <c r="MMZ88" s="75"/>
      <c r="MNA88" s="204"/>
      <c r="MNB88" s="205"/>
      <c r="MNC88" s="72"/>
      <c r="MND88" s="70"/>
      <c r="MNE88" s="73"/>
      <c r="MNF88" s="74"/>
      <c r="MNG88" s="74"/>
      <c r="MNH88" s="62"/>
      <c r="MNI88" s="75"/>
      <c r="MNJ88" s="76"/>
      <c r="MNK88" s="216"/>
      <c r="MNL88" s="75"/>
      <c r="MNM88" s="75"/>
      <c r="MNN88" s="204"/>
      <c r="MNO88" s="205"/>
      <c r="MNP88" s="72"/>
      <c r="MNQ88" s="70"/>
      <c r="MNR88" s="73"/>
      <c r="MNS88" s="74"/>
      <c r="MNT88" s="74"/>
      <c r="MNU88" s="62"/>
      <c r="MNV88" s="75"/>
      <c r="MNW88" s="76"/>
      <c r="MNX88" s="216"/>
      <c r="MNY88" s="75"/>
      <c r="MNZ88" s="75"/>
      <c r="MOA88" s="204"/>
      <c r="MOB88" s="205"/>
      <c r="MOC88" s="72"/>
      <c r="MOD88" s="70"/>
      <c r="MOE88" s="73"/>
      <c r="MOF88" s="74"/>
      <c r="MOG88" s="74"/>
      <c r="MOH88" s="62"/>
      <c r="MOI88" s="75"/>
      <c r="MOJ88" s="76"/>
      <c r="MOK88" s="216"/>
      <c r="MOL88" s="75"/>
      <c r="MOM88" s="75"/>
      <c r="MON88" s="204"/>
      <c r="MOO88" s="205"/>
      <c r="MOP88" s="72"/>
      <c r="MOQ88" s="70"/>
      <c r="MOR88" s="73"/>
      <c r="MOS88" s="74"/>
      <c r="MOT88" s="74"/>
      <c r="MOU88" s="62"/>
      <c r="MOV88" s="75"/>
      <c r="MOW88" s="76"/>
      <c r="MOX88" s="216"/>
      <c r="MOY88" s="75"/>
      <c r="MOZ88" s="75"/>
      <c r="MPA88" s="204"/>
      <c r="MPB88" s="205"/>
      <c r="MPC88" s="72"/>
      <c r="MPD88" s="70"/>
      <c r="MPE88" s="73"/>
      <c r="MPF88" s="74"/>
      <c r="MPG88" s="74"/>
      <c r="MPH88" s="62"/>
      <c r="MPI88" s="75"/>
      <c r="MPJ88" s="76"/>
      <c r="MPK88" s="216"/>
      <c r="MPL88" s="75"/>
      <c r="MPM88" s="75"/>
      <c r="MPN88" s="204"/>
      <c r="MPO88" s="205"/>
      <c r="MPP88" s="72"/>
      <c r="MPQ88" s="70"/>
      <c r="MPR88" s="73"/>
      <c r="MPS88" s="74"/>
      <c r="MPT88" s="74"/>
      <c r="MPU88" s="62"/>
      <c r="MPV88" s="75"/>
      <c r="MPW88" s="76"/>
      <c r="MPX88" s="216"/>
      <c r="MPY88" s="75"/>
      <c r="MPZ88" s="75"/>
      <c r="MQA88" s="204"/>
      <c r="MQB88" s="205"/>
      <c r="MQC88" s="72"/>
      <c r="MQD88" s="70"/>
      <c r="MQE88" s="73"/>
      <c r="MQF88" s="74"/>
      <c r="MQG88" s="74"/>
      <c r="MQH88" s="62"/>
      <c r="MQI88" s="75"/>
      <c r="MQJ88" s="76"/>
      <c r="MQK88" s="216"/>
      <c r="MQL88" s="75"/>
      <c r="MQM88" s="75"/>
      <c r="MQN88" s="204"/>
      <c r="MQO88" s="205"/>
      <c r="MQP88" s="72"/>
      <c r="MQQ88" s="70"/>
      <c r="MQR88" s="73"/>
      <c r="MQS88" s="74"/>
      <c r="MQT88" s="74"/>
      <c r="MQU88" s="62"/>
      <c r="MQV88" s="75"/>
      <c r="MQW88" s="76"/>
      <c r="MQX88" s="216"/>
      <c r="MQY88" s="75"/>
      <c r="MQZ88" s="75"/>
      <c r="MRA88" s="204"/>
      <c r="MRB88" s="205"/>
      <c r="MRC88" s="72"/>
      <c r="MRD88" s="70"/>
      <c r="MRE88" s="73"/>
      <c r="MRF88" s="74"/>
      <c r="MRG88" s="74"/>
      <c r="MRH88" s="62"/>
      <c r="MRI88" s="75"/>
      <c r="MRJ88" s="76"/>
      <c r="MRK88" s="216"/>
      <c r="MRL88" s="75"/>
      <c r="MRM88" s="75"/>
      <c r="MRN88" s="204"/>
      <c r="MRO88" s="205"/>
      <c r="MRP88" s="72"/>
      <c r="MRQ88" s="70"/>
      <c r="MRR88" s="73"/>
      <c r="MRS88" s="74"/>
      <c r="MRT88" s="74"/>
      <c r="MRU88" s="62"/>
      <c r="MRV88" s="75"/>
      <c r="MRW88" s="76"/>
      <c r="MRX88" s="216"/>
      <c r="MRY88" s="75"/>
      <c r="MRZ88" s="75"/>
      <c r="MSA88" s="204"/>
      <c r="MSB88" s="205"/>
      <c r="MSC88" s="72"/>
      <c r="MSD88" s="70"/>
      <c r="MSE88" s="73"/>
      <c r="MSF88" s="74"/>
      <c r="MSG88" s="74"/>
      <c r="MSH88" s="62"/>
      <c r="MSI88" s="75"/>
      <c r="MSJ88" s="76"/>
      <c r="MSK88" s="216"/>
      <c r="MSL88" s="75"/>
      <c r="MSM88" s="75"/>
      <c r="MSN88" s="204"/>
      <c r="MSO88" s="205"/>
      <c r="MSP88" s="72"/>
      <c r="MSQ88" s="70"/>
      <c r="MSR88" s="73"/>
      <c r="MSS88" s="74"/>
      <c r="MST88" s="74"/>
      <c r="MSU88" s="62"/>
      <c r="MSV88" s="75"/>
      <c r="MSW88" s="76"/>
      <c r="MSX88" s="216"/>
      <c r="MSY88" s="75"/>
      <c r="MSZ88" s="75"/>
      <c r="MTA88" s="204"/>
      <c r="MTB88" s="205"/>
      <c r="MTC88" s="72"/>
      <c r="MTD88" s="70"/>
      <c r="MTE88" s="73"/>
      <c r="MTF88" s="74"/>
      <c r="MTG88" s="74"/>
      <c r="MTH88" s="62"/>
      <c r="MTI88" s="75"/>
      <c r="MTJ88" s="76"/>
      <c r="MTK88" s="216"/>
      <c r="MTL88" s="75"/>
      <c r="MTM88" s="75"/>
      <c r="MTN88" s="204"/>
      <c r="MTO88" s="205"/>
      <c r="MTP88" s="72"/>
      <c r="MTQ88" s="70"/>
      <c r="MTR88" s="73"/>
      <c r="MTS88" s="74"/>
      <c r="MTT88" s="74"/>
      <c r="MTU88" s="62"/>
      <c r="MTV88" s="75"/>
      <c r="MTW88" s="76"/>
      <c r="MTX88" s="216"/>
      <c r="MTY88" s="75"/>
      <c r="MTZ88" s="75"/>
      <c r="MUA88" s="204"/>
      <c r="MUB88" s="205"/>
      <c r="MUC88" s="72"/>
      <c r="MUD88" s="70"/>
      <c r="MUE88" s="73"/>
      <c r="MUF88" s="74"/>
      <c r="MUG88" s="74"/>
      <c r="MUH88" s="62"/>
      <c r="MUI88" s="75"/>
      <c r="MUJ88" s="76"/>
      <c r="MUK88" s="216"/>
      <c r="MUL88" s="75"/>
      <c r="MUM88" s="75"/>
      <c r="MUN88" s="204"/>
      <c r="MUO88" s="205"/>
      <c r="MUP88" s="72"/>
      <c r="MUQ88" s="70"/>
      <c r="MUR88" s="73"/>
      <c r="MUS88" s="74"/>
      <c r="MUT88" s="74"/>
      <c r="MUU88" s="62"/>
      <c r="MUV88" s="75"/>
      <c r="MUW88" s="76"/>
      <c r="MUX88" s="216"/>
      <c r="MUY88" s="75"/>
      <c r="MUZ88" s="75"/>
      <c r="MVA88" s="204"/>
      <c r="MVB88" s="205"/>
      <c r="MVC88" s="72"/>
      <c r="MVD88" s="70"/>
      <c r="MVE88" s="73"/>
      <c r="MVF88" s="74"/>
      <c r="MVG88" s="74"/>
      <c r="MVH88" s="62"/>
      <c r="MVI88" s="75"/>
      <c r="MVJ88" s="76"/>
      <c r="MVK88" s="216"/>
      <c r="MVL88" s="75"/>
      <c r="MVM88" s="75"/>
      <c r="MVN88" s="204"/>
      <c r="MVO88" s="205"/>
      <c r="MVP88" s="72"/>
      <c r="MVQ88" s="70"/>
      <c r="MVR88" s="73"/>
      <c r="MVS88" s="74"/>
      <c r="MVT88" s="74"/>
      <c r="MVU88" s="62"/>
      <c r="MVV88" s="75"/>
      <c r="MVW88" s="76"/>
      <c r="MVX88" s="216"/>
      <c r="MVY88" s="75"/>
      <c r="MVZ88" s="75"/>
      <c r="MWA88" s="204"/>
      <c r="MWB88" s="205"/>
      <c r="MWC88" s="72"/>
      <c r="MWD88" s="70"/>
      <c r="MWE88" s="73"/>
      <c r="MWF88" s="74"/>
      <c r="MWG88" s="74"/>
      <c r="MWH88" s="62"/>
      <c r="MWI88" s="75"/>
      <c r="MWJ88" s="76"/>
      <c r="MWK88" s="216"/>
      <c r="MWL88" s="75"/>
      <c r="MWM88" s="75"/>
      <c r="MWN88" s="204"/>
      <c r="MWO88" s="205"/>
      <c r="MWP88" s="72"/>
      <c r="MWQ88" s="70"/>
      <c r="MWR88" s="73"/>
      <c r="MWS88" s="74"/>
      <c r="MWT88" s="74"/>
      <c r="MWU88" s="62"/>
      <c r="MWV88" s="75"/>
      <c r="MWW88" s="76"/>
      <c r="MWX88" s="216"/>
      <c r="MWY88" s="75"/>
      <c r="MWZ88" s="75"/>
      <c r="MXA88" s="204"/>
      <c r="MXB88" s="205"/>
      <c r="MXC88" s="72"/>
      <c r="MXD88" s="70"/>
      <c r="MXE88" s="73"/>
      <c r="MXF88" s="74"/>
      <c r="MXG88" s="74"/>
      <c r="MXH88" s="62"/>
      <c r="MXI88" s="75"/>
      <c r="MXJ88" s="76"/>
      <c r="MXK88" s="216"/>
      <c r="MXL88" s="75"/>
      <c r="MXM88" s="75"/>
      <c r="MXN88" s="204"/>
      <c r="MXO88" s="205"/>
      <c r="MXP88" s="72"/>
      <c r="MXQ88" s="70"/>
      <c r="MXR88" s="73"/>
      <c r="MXS88" s="74"/>
      <c r="MXT88" s="74"/>
      <c r="MXU88" s="62"/>
      <c r="MXV88" s="75"/>
      <c r="MXW88" s="76"/>
      <c r="MXX88" s="216"/>
      <c r="MXY88" s="75"/>
      <c r="MXZ88" s="75"/>
      <c r="MYA88" s="204"/>
      <c r="MYB88" s="205"/>
      <c r="MYC88" s="72"/>
      <c r="MYD88" s="70"/>
      <c r="MYE88" s="73"/>
      <c r="MYF88" s="74"/>
      <c r="MYG88" s="74"/>
      <c r="MYH88" s="62"/>
      <c r="MYI88" s="75"/>
      <c r="MYJ88" s="76"/>
      <c r="MYK88" s="216"/>
      <c r="MYL88" s="75"/>
      <c r="MYM88" s="75"/>
      <c r="MYN88" s="204"/>
      <c r="MYO88" s="205"/>
      <c r="MYP88" s="72"/>
      <c r="MYQ88" s="70"/>
      <c r="MYR88" s="73"/>
      <c r="MYS88" s="74"/>
      <c r="MYT88" s="74"/>
      <c r="MYU88" s="62"/>
      <c r="MYV88" s="75"/>
      <c r="MYW88" s="76"/>
      <c r="MYX88" s="216"/>
      <c r="MYY88" s="75"/>
      <c r="MYZ88" s="75"/>
      <c r="MZA88" s="204"/>
      <c r="MZB88" s="205"/>
      <c r="MZC88" s="72"/>
      <c r="MZD88" s="70"/>
      <c r="MZE88" s="73"/>
      <c r="MZF88" s="74"/>
      <c r="MZG88" s="74"/>
      <c r="MZH88" s="62"/>
      <c r="MZI88" s="75"/>
      <c r="MZJ88" s="76"/>
      <c r="MZK88" s="216"/>
      <c r="MZL88" s="75"/>
      <c r="MZM88" s="75"/>
      <c r="MZN88" s="204"/>
      <c r="MZO88" s="205"/>
      <c r="MZP88" s="72"/>
      <c r="MZQ88" s="70"/>
      <c r="MZR88" s="73"/>
      <c r="MZS88" s="74"/>
      <c r="MZT88" s="74"/>
      <c r="MZU88" s="62"/>
      <c r="MZV88" s="75"/>
      <c r="MZW88" s="76"/>
      <c r="MZX88" s="216"/>
      <c r="MZY88" s="75"/>
      <c r="MZZ88" s="75"/>
      <c r="NAA88" s="204"/>
      <c r="NAB88" s="205"/>
      <c r="NAC88" s="72"/>
      <c r="NAD88" s="70"/>
      <c r="NAE88" s="73"/>
      <c r="NAF88" s="74"/>
      <c r="NAG88" s="74"/>
      <c r="NAH88" s="62"/>
      <c r="NAI88" s="75"/>
      <c r="NAJ88" s="76"/>
      <c r="NAK88" s="216"/>
      <c r="NAL88" s="75"/>
      <c r="NAM88" s="75"/>
      <c r="NAN88" s="204"/>
      <c r="NAO88" s="205"/>
      <c r="NAP88" s="72"/>
      <c r="NAQ88" s="70"/>
      <c r="NAR88" s="73"/>
      <c r="NAS88" s="74"/>
      <c r="NAT88" s="74"/>
      <c r="NAU88" s="62"/>
      <c r="NAV88" s="75"/>
      <c r="NAW88" s="76"/>
      <c r="NAX88" s="216"/>
      <c r="NAY88" s="75"/>
      <c r="NAZ88" s="75"/>
      <c r="NBA88" s="204"/>
      <c r="NBB88" s="205"/>
      <c r="NBC88" s="72"/>
      <c r="NBD88" s="70"/>
      <c r="NBE88" s="73"/>
      <c r="NBF88" s="74"/>
      <c r="NBG88" s="74"/>
      <c r="NBH88" s="62"/>
      <c r="NBI88" s="75"/>
      <c r="NBJ88" s="76"/>
      <c r="NBK88" s="216"/>
      <c r="NBL88" s="75"/>
      <c r="NBM88" s="75"/>
      <c r="NBN88" s="204"/>
      <c r="NBO88" s="205"/>
      <c r="NBP88" s="72"/>
      <c r="NBQ88" s="70"/>
      <c r="NBR88" s="73"/>
      <c r="NBS88" s="74"/>
      <c r="NBT88" s="74"/>
      <c r="NBU88" s="62"/>
      <c r="NBV88" s="75"/>
      <c r="NBW88" s="76"/>
      <c r="NBX88" s="216"/>
      <c r="NBY88" s="75"/>
      <c r="NBZ88" s="75"/>
      <c r="NCA88" s="204"/>
      <c r="NCB88" s="205"/>
      <c r="NCC88" s="72"/>
      <c r="NCD88" s="70"/>
      <c r="NCE88" s="73"/>
      <c r="NCF88" s="74"/>
      <c r="NCG88" s="74"/>
      <c r="NCH88" s="62"/>
      <c r="NCI88" s="75"/>
      <c r="NCJ88" s="76"/>
      <c r="NCK88" s="216"/>
      <c r="NCL88" s="75"/>
      <c r="NCM88" s="75"/>
      <c r="NCN88" s="204"/>
      <c r="NCO88" s="205"/>
      <c r="NCP88" s="72"/>
      <c r="NCQ88" s="70"/>
      <c r="NCR88" s="73"/>
      <c r="NCS88" s="74"/>
      <c r="NCT88" s="74"/>
      <c r="NCU88" s="62"/>
      <c r="NCV88" s="75"/>
      <c r="NCW88" s="76"/>
      <c r="NCX88" s="216"/>
      <c r="NCY88" s="75"/>
      <c r="NCZ88" s="75"/>
      <c r="NDA88" s="204"/>
      <c r="NDB88" s="205"/>
      <c r="NDC88" s="72"/>
      <c r="NDD88" s="70"/>
      <c r="NDE88" s="73"/>
      <c r="NDF88" s="74"/>
      <c r="NDG88" s="74"/>
      <c r="NDH88" s="62"/>
      <c r="NDI88" s="75"/>
      <c r="NDJ88" s="76"/>
      <c r="NDK88" s="216"/>
      <c r="NDL88" s="75"/>
      <c r="NDM88" s="75"/>
      <c r="NDN88" s="204"/>
      <c r="NDO88" s="205"/>
      <c r="NDP88" s="72"/>
      <c r="NDQ88" s="70"/>
      <c r="NDR88" s="73"/>
      <c r="NDS88" s="74"/>
      <c r="NDT88" s="74"/>
      <c r="NDU88" s="62"/>
      <c r="NDV88" s="75"/>
      <c r="NDW88" s="76"/>
      <c r="NDX88" s="216"/>
      <c r="NDY88" s="75"/>
      <c r="NDZ88" s="75"/>
      <c r="NEA88" s="204"/>
      <c r="NEB88" s="205"/>
      <c r="NEC88" s="72"/>
      <c r="NED88" s="70"/>
      <c r="NEE88" s="73"/>
      <c r="NEF88" s="74"/>
      <c r="NEG88" s="74"/>
      <c r="NEH88" s="62"/>
      <c r="NEI88" s="75"/>
      <c r="NEJ88" s="76"/>
      <c r="NEK88" s="216"/>
      <c r="NEL88" s="75"/>
      <c r="NEM88" s="75"/>
      <c r="NEN88" s="204"/>
      <c r="NEO88" s="205"/>
      <c r="NEP88" s="72"/>
      <c r="NEQ88" s="70"/>
      <c r="NER88" s="73"/>
      <c r="NES88" s="74"/>
      <c r="NET88" s="74"/>
      <c r="NEU88" s="62"/>
      <c r="NEV88" s="75"/>
      <c r="NEW88" s="76"/>
      <c r="NEX88" s="216"/>
      <c r="NEY88" s="75"/>
      <c r="NEZ88" s="75"/>
      <c r="NFA88" s="204"/>
      <c r="NFB88" s="205"/>
      <c r="NFC88" s="72"/>
      <c r="NFD88" s="70"/>
      <c r="NFE88" s="73"/>
      <c r="NFF88" s="74"/>
      <c r="NFG88" s="74"/>
      <c r="NFH88" s="62"/>
      <c r="NFI88" s="75"/>
      <c r="NFJ88" s="76"/>
      <c r="NFK88" s="216"/>
      <c r="NFL88" s="75"/>
      <c r="NFM88" s="75"/>
      <c r="NFN88" s="204"/>
      <c r="NFO88" s="205"/>
      <c r="NFP88" s="72"/>
      <c r="NFQ88" s="70"/>
      <c r="NFR88" s="73"/>
      <c r="NFS88" s="74"/>
      <c r="NFT88" s="74"/>
      <c r="NFU88" s="62"/>
      <c r="NFV88" s="75"/>
      <c r="NFW88" s="76"/>
      <c r="NFX88" s="216"/>
      <c r="NFY88" s="75"/>
      <c r="NFZ88" s="75"/>
      <c r="NGA88" s="204"/>
      <c r="NGB88" s="205"/>
      <c r="NGC88" s="72"/>
      <c r="NGD88" s="70"/>
      <c r="NGE88" s="73"/>
      <c r="NGF88" s="74"/>
      <c r="NGG88" s="74"/>
      <c r="NGH88" s="62"/>
      <c r="NGI88" s="75"/>
      <c r="NGJ88" s="76"/>
      <c r="NGK88" s="216"/>
      <c r="NGL88" s="75"/>
      <c r="NGM88" s="75"/>
      <c r="NGN88" s="204"/>
      <c r="NGO88" s="205"/>
      <c r="NGP88" s="72"/>
      <c r="NGQ88" s="70"/>
      <c r="NGR88" s="73"/>
      <c r="NGS88" s="74"/>
      <c r="NGT88" s="74"/>
      <c r="NGU88" s="62"/>
      <c r="NGV88" s="75"/>
      <c r="NGW88" s="76"/>
      <c r="NGX88" s="216"/>
      <c r="NGY88" s="75"/>
      <c r="NGZ88" s="75"/>
      <c r="NHA88" s="204"/>
      <c r="NHB88" s="205"/>
      <c r="NHC88" s="72"/>
      <c r="NHD88" s="70"/>
      <c r="NHE88" s="73"/>
      <c r="NHF88" s="74"/>
      <c r="NHG88" s="74"/>
      <c r="NHH88" s="62"/>
      <c r="NHI88" s="75"/>
      <c r="NHJ88" s="76"/>
      <c r="NHK88" s="216"/>
      <c r="NHL88" s="75"/>
      <c r="NHM88" s="75"/>
      <c r="NHN88" s="204"/>
      <c r="NHO88" s="205"/>
      <c r="NHP88" s="72"/>
      <c r="NHQ88" s="70"/>
      <c r="NHR88" s="73"/>
      <c r="NHS88" s="74"/>
      <c r="NHT88" s="74"/>
      <c r="NHU88" s="62"/>
      <c r="NHV88" s="75"/>
      <c r="NHW88" s="76"/>
      <c r="NHX88" s="216"/>
      <c r="NHY88" s="75"/>
      <c r="NHZ88" s="75"/>
      <c r="NIA88" s="204"/>
      <c r="NIB88" s="205"/>
      <c r="NIC88" s="72"/>
      <c r="NID88" s="70"/>
      <c r="NIE88" s="73"/>
      <c r="NIF88" s="74"/>
      <c r="NIG88" s="74"/>
      <c r="NIH88" s="62"/>
      <c r="NII88" s="75"/>
      <c r="NIJ88" s="76"/>
      <c r="NIK88" s="216"/>
      <c r="NIL88" s="75"/>
      <c r="NIM88" s="75"/>
      <c r="NIN88" s="204"/>
      <c r="NIO88" s="205"/>
      <c r="NIP88" s="72"/>
      <c r="NIQ88" s="70"/>
      <c r="NIR88" s="73"/>
      <c r="NIS88" s="74"/>
      <c r="NIT88" s="74"/>
      <c r="NIU88" s="62"/>
      <c r="NIV88" s="75"/>
      <c r="NIW88" s="76"/>
      <c r="NIX88" s="216"/>
      <c r="NIY88" s="75"/>
      <c r="NIZ88" s="75"/>
      <c r="NJA88" s="204"/>
      <c r="NJB88" s="205"/>
      <c r="NJC88" s="72"/>
      <c r="NJD88" s="70"/>
      <c r="NJE88" s="73"/>
      <c r="NJF88" s="74"/>
      <c r="NJG88" s="74"/>
      <c r="NJH88" s="62"/>
      <c r="NJI88" s="75"/>
      <c r="NJJ88" s="76"/>
      <c r="NJK88" s="216"/>
      <c r="NJL88" s="75"/>
      <c r="NJM88" s="75"/>
      <c r="NJN88" s="204"/>
      <c r="NJO88" s="205"/>
      <c r="NJP88" s="72"/>
      <c r="NJQ88" s="70"/>
      <c r="NJR88" s="73"/>
      <c r="NJS88" s="74"/>
      <c r="NJT88" s="74"/>
      <c r="NJU88" s="62"/>
      <c r="NJV88" s="75"/>
      <c r="NJW88" s="76"/>
      <c r="NJX88" s="216"/>
      <c r="NJY88" s="75"/>
      <c r="NJZ88" s="75"/>
      <c r="NKA88" s="204"/>
      <c r="NKB88" s="205"/>
      <c r="NKC88" s="72"/>
      <c r="NKD88" s="70"/>
      <c r="NKE88" s="73"/>
      <c r="NKF88" s="74"/>
      <c r="NKG88" s="74"/>
      <c r="NKH88" s="62"/>
      <c r="NKI88" s="75"/>
      <c r="NKJ88" s="76"/>
      <c r="NKK88" s="216"/>
      <c r="NKL88" s="75"/>
      <c r="NKM88" s="75"/>
      <c r="NKN88" s="204"/>
      <c r="NKO88" s="205"/>
      <c r="NKP88" s="72"/>
      <c r="NKQ88" s="70"/>
      <c r="NKR88" s="73"/>
      <c r="NKS88" s="74"/>
      <c r="NKT88" s="74"/>
      <c r="NKU88" s="62"/>
      <c r="NKV88" s="75"/>
      <c r="NKW88" s="76"/>
      <c r="NKX88" s="216"/>
      <c r="NKY88" s="75"/>
      <c r="NKZ88" s="75"/>
      <c r="NLA88" s="204"/>
      <c r="NLB88" s="205"/>
      <c r="NLC88" s="72"/>
      <c r="NLD88" s="70"/>
      <c r="NLE88" s="73"/>
      <c r="NLF88" s="74"/>
      <c r="NLG88" s="74"/>
      <c r="NLH88" s="62"/>
      <c r="NLI88" s="75"/>
      <c r="NLJ88" s="76"/>
      <c r="NLK88" s="216"/>
      <c r="NLL88" s="75"/>
      <c r="NLM88" s="75"/>
      <c r="NLN88" s="204"/>
      <c r="NLO88" s="205"/>
      <c r="NLP88" s="72"/>
      <c r="NLQ88" s="70"/>
      <c r="NLR88" s="73"/>
      <c r="NLS88" s="74"/>
      <c r="NLT88" s="74"/>
      <c r="NLU88" s="62"/>
      <c r="NLV88" s="75"/>
      <c r="NLW88" s="76"/>
      <c r="NLX88" s="216"/>
      <c r="NLY88" s="75"/>
      <c r="NLZ88" s="75"/>
      <c r="NMA88" s="204"/>
      <c r="NMB88" s="205"/>
      <c r="NMC88" s="72"/>
      <c r="NMD88" s="70"/>
      <c r="NME88" s="73"/>
      <c r="NMF88" s="74"/>
      <c r="NMG88" s="74"/>
      <c r="NMH88" s="62"/>
      <c r="NMI88" s="75"/>
      <c r="NMJ88" s="76"/>
      <c r="NMK88" s="216"/>
      <c r="NML88" s="75"/>
      <c r="NMM88" s="75"/>
      <c r="NMN88" s="204"/>
      <c r="NMO88" s="205"/>
      <c r="NMP88" s="72"/>
      <c r="NMQ88" s="70"/>
      <c r="NMR88" s="73"/>
      <c r="NMS88" s="74"/>
      <c r="NMT88" s="74"/>
      <c r="NMU88" s="62"/>
      <c r="NMV88" s="75"/>
      <c r="NMW88" s="76"/>
      <c r="NMX88" s="216"/>
      <c r="NMY88" s="75"/>
      <c r="NMZ88" s="75"/>
      <c r="NNA88" s="204"/>
      <c r="NNB88" s="205"/>
      <c r="NNC88" s="72"/>
      <c r="NND88" s="70"/>
      <c r="NNE88" s="73"/>
      <c r="NNF88" s="74"/>
      <c r="NNG88" s="74"/>
      <c r="NNH88" s="62"/>
      <c r="NNI88" s="75"/>
      <c r="NNJ88" s="76"/>
      <c r="NNK88" s="216"/>
      <c r="NNL88" s="75"/>
      <c r="NNM88" s="75"/>
      <c r="NNN88" s="204"/>
      <c r="NNO88" s="205"/>
      <c r="NNP88" s="72"/>
      <c r="NNQ88" s="70"/>
      <c r="NNR88" s="73"/>
      <c r="NNS88" s="74"/>
      <c r="NNT88" s="74"/>
      <c r="NNU88" s="62"/>
      <c r="NNV88" s="75"/>
      <c r="NNW88" s="76"/>
      <c r="NNX88" s="216"/>
      <c r="NNY88" s="75"/>
      <c r="NNZ88" s="75"/>
      <c r="NOA88" s="204"/>
      <c r="NOB88" s="205"/>
      <c r="NOC88" s="72"/>
      <c r="NOD88" s="70"/>
      <c r="NOE88" s="73"/>
      <c r="NOF88" s="74"/>
      <c r="NOG88" s="74"/>
      <c r="NOH88" s="62"/>
      <c r="NOI88" s="75"/>
      <c r="NOJ88" s="76"/>
      <c r="NOK88" s="216"/>
      <c r="NOL88" s="75"/>
      <c r="NOM88" s="75"/>
      <c r="NON88" s="204"/>
      <c r="NOO88" s="205"/>
      <c r="NOP88" s="72"/>
      <c r="NOQ88" s="70"/>
      <c r="NOR88" s="73"/>
      <c r="NOS88" s="74"/>
      <c r="NOT88" s="74"/>
      <c r="NOU88" s="62"/>
      <c r="NOV88" s="75"/>
      <c r="NOW88" s="76"/>
      <c r="NOX88" s="216"/>
      <c r="NOY88" s="75"/>
      <c r="NOZ88" s="75"/>
      <c r="NPA88" s="204"/>
      <c r="NPB88" s="205"/>
      <c r="NPC88" s="72"/>
      <c r="NPD88" s="70"/>
      <c r="NPE88" s="73"/>
      <c r="NPF88" s="74"/>
      <c r="NPG88" s="74"/>
      <c r="NPH88" s="62"/>
      <c r="NPI88" s="75"/>
      <c r="NPJ88" s="76"/>
      <c r="NPK88" s="216"/>
      <c r="NPL88" s="75"/>
      <c r="NPM88" s="75"/>
      <c r="NPN88" s="204"/>
      <c r="NPO88" s="205"/>
      <c r="NPP88" s="72"/>
      <c r="NPQ88" s="70"/>
      <c r="NPR88" s="73"/>
      <c r="NPS88" s="74"/>
      <c r="NPT88" s="74"/>
      <c r="NPU88" s="62"/>
      <c r="NPV88" s="75"/>
      <c r="NPW88" s="76"/>
      <c r="NPX88" s="216"/>
      <c r="NPY88" s="75"/>
      <c r="NPZ88" s="75"/>
      <c r="NQA88" s="204"/>
      <c r="NQB88" s="205"/>
      <c r="NQC88" s="72"/>
      <c r="NQD88" s="70"/>
      <c r="NQE88" s="73"/>
      <c r="NQF88" s="74"/>
      <c r="NQG88" s="74"/>
      <c r="NQH88" s="62"/>
      <c r="NQI88" s="75"/>
      <c r="NQJ88" s="76"/>
      <c r="NQK88" s="216"/>
      <c r="NQL88" s="75"/>
      <c r="NQM88" s="75"/>
      <c r="NQN88" s="204"/>
      <c r="NQO88" s="205"/>
      <c r="NQP88" s="72"/>
      <c r="NQQ88" s="70"/>
      <c r="NQR88" s="73"/>
      <c r="NQS88" s="74"/>
      <c r="NQT88" s="74"/>
      <c r="NQU88" s="62"/>
      <c r="NQV88" s="75"/>
      <c r="NQW88" s="76"/>
      <c r="NQX88" s="216"/>
      <c r="NQY88" s="75"/>
      <c r="NQZ88" s="75"/>
      <c r="NRA88" s="204"/>
      <c r="NRB88" s="205"/>
      <c r="NRC88" s="72"/>
      <c r="NRD88" s="70"/>
      <c r="NRE88" s="73"/>
      <c r="NRF88" s="74"/>
      <c r="NRG88" s="74"/>
      <c r="NRH88" s="62"/>
      <c r="NRI88" s="75"/>
      <c r="NRJ88" s="76"/>
      <c r="NRK88" s="216"/>
      <c r="NRL88" s="75"/>
      <c r="NRM88" s="75"/>
      <c r="NRN88" s="204"/>
      <c r="NRO88" s="205"/>
      <c r="NRP88" s="72"/>
      <c r="NRQ88" s="70"/>
      <c r="NRR88" s="73"/>
      <c r="NRS88" s="74"/>
      <c r="NRT88" s="74"/>
      <c r="NRU88" s="62"/>
      <c r="NRV88" s="75"/>
      <c r="NRW88" s="76"/>
      <c r="NRX88" s="216"/>
      <c r="NRY88" s="75"/>
      <c r="NRZ88" s="75"/>
      <c r="NSA88" s="204"/>
      <c r="NSB88" s="205"/>
      <c r="NSC88" s="72"/>
      <c r="NSD88" s="70"/>
      <c r="NSE88" s="73"/>
      <c r="NSF88" s="74"/>
      <c r="NSG88" s="74"/>
      <c r="NSH88" s="62"/>
      <c r="NSI88" s="75"/>
      <c r="NSJ88" s="76"/>
      <c r="NSK88" s="216"/>
      <c r="NSL88" s="75"/>
      <c r="NSM88" s="75"/>
      <c r="NSN88" s="204"/>
      <c r="NSO88" s="205"/>
      <c r="NSP88" s="72"/>
      <c r="NSQ88" s="70"/>
      <c r="NSR88" s="73"/>
      <c r="NSS88" s="74"/>
      <c r="NST88" s="74"/>
      <c r="NSU88" s="62"/>
      <c r="NSV88" s="75"/>
      <c r="NSW88" s="76"/>
      <c r="NSX88" s="216"/>
      <c r="NSY88" s="75"/>
      <c r="NSZ88" s="75"/>
      <c r="NTA88" s="204"/>
      <c r="NTB88" s="205"/>
      <c r="NTC88" s="72"/>
      <c r="NTD88" s="70"/>
      <c r="NTE88" s="73"/>
      <c r="NTF88" s="74"/>
      <c r="NTG88" s="74"/>
      <c r="NTH88" s="62"/>
      <c r="NTI88" s="75"/>
      <c r="NTJ88" s="76"/>
      <c r="NTK88" s="216"/>
      <c r="NTL88" s="75"/>
      <c r="NTM88" s="75"/>
      <c r="NTN88" s="204"/>
      <c r="NTO88" s="205"/>
      <c r="NTP88" s="72"/>
      <c r="NTQ88" s="70"/>
      <c r="NTR88" s="73"/>
      <c r="NTS88" s="74"/>
      <c r="NTT88" s="74"/>
      <c r="NTU88" s="62"/>
      <c r="NTV88" s="75"/>
      <c r="NTW88" s="76"/>
      <c r="NTX88" s="216"/>
      <c r="NTY88" s="75"/>
      <c r="NTZ88" s="75"/>
      <c r="NUA88" s="204"/>
      <c r="NUB88" s="205"/>
      <c r="NUC88" s="72"/>
      <c r="NUD88" s="70"/>
      <c r="NUE88" s="73"/>
      <c r="NUF88" s="74"/>
      <c r="NUG88" s="74"/>
      <c r="NUH88" s="62"/>
      <c r="NUI88" s="75"/>
      <c r="NUJ88" s="76"/>
      <c r="NUK88" s="216"/>
      <c r="NUL88" s="75"/>
      <c r="NUM88" s="75"/>
      <c r="NUN88" s="204"/>
      <c r="NUO88" s="205"/>
      <c r="NUP88" s="72"/>
      <c r="NUQ88" s="70"/>
      <c r="NUR88" s="73"/>
      <c r="NUS88" s="74"/>
      <c r="NUT88" s="74"/>
      <c r="NUU88" s="62"/>
      <c r="NUV88" s="75"/>
      <c r="NUW88" s="76"/>
      <c r="NUX88" s="216"/>
      <c r="NUY88" s="75"/>
      <c r="NUZ88" s="75"/>
      <c r="NVA88" s="204"/>
      <c r="NVB88" s="205"/>
      <c r="NVC88" s="72"/>
      <c r="NVD88" s="70"/>
      <c r="NVE88" s="73"/>
      <c r="NVF88" s="74"/>
      <c r="NVG88" s="74"/>
      <c r="NVH88" s="62"/>
      <c r="NVI88" s="75"/>
      <c r="NVJ88" s="76"/>
      <c r="NVK88" s="216"/>
      <c r="NVL88" s="75"/>
      <c r="NVM88" s="75"/>
      <c r="NVN88" s="204"/>
      <c r="NVO88" s="205"/>
      <c r="NVP88" s="72"/>
      <c r="NVQ88" s="70"/>
      <c r="NVR88" s="73"/>
      <c r="NVS88" s="74"/>
      <c r="NVT88" s="74"/>
      <c r="NVU88" s="62"/>
      <c r="NVV88" s="75"/>
      <c r="NVW88" s="76"/>
      <c r="NVX88" s="216"/>
      <c r="NVY88" s="75"/>
      <c r="NVZ88" s="75"/>
      <c r="NWA88" s="204"/>
      <c r="NWB88" s="205"/>
      <c r="NWC88" s="72"/>
      <c r="NWD88" s="70"/>
      <c r="NWE88" s="73"/>
      <c r="NWF88" s="74"/>
      <c r="NWG88" s="74"/>
      <c r="NWH88" s="62"/>
      <c r="NWI88" s="75"/>
      <c r="NWJ88" s="76"/>
      <c r="NWK88" s="216"/>
      <c r="NWL88" s="75"/>
      <c r="NWM88" s="75"/>
      <c r="NWN88" s="204"/>
      <c r="NWO88" s="205"/>
      <c r="NWP88" s="72"/>
      <c r="NWQ88" s="70"/>
      <c r="NWR88" s="73"/>
      <c r="NWS88" s="74"/>
      <c r="NWT88" s="74"/>
      <c r="NWU88" s="62"/>
      <c r="NWV88" s="75"/>
      <c r="NWW88" s="76"/>
      <c r="NWX88" s="216"/>
      <c r="NWY88" s="75"/>
      <c r="NWZ88" s="75"/>
      <c r="NXA88" s="204"/>
      <c r="NXB88" s="205"/>
      <c r="NXC88" s="72"/>
      <c r="NXD88" s="70"/>
      <c r="NXE88" s="73"/>
      <c r="NXF88" s="74"/>
      <c r="NXG88" s="74"/>
      <c r="NXH88" s="62"/>
      <c r="NXI88" s="75"/>
      <c r="NXJ88" s="76"/>
      <c r="NXK88" s="216"/>
      <c r="NXL88" s="75"/>
      <c r="NXM88" s="75"/>
      <c r="NXN88" s="204"/>
      <c r="NXO88" s="205"/>
      <c r="NXP88" s="72"/>
      <c r="NXQ88" s="70"/>
      <c r="NXR88" s="73"/>
      <c r="NXS88" s="74"/>
      <c r="NXT88" s="74"/>
      <c r="NXU88" s="62"/>
      <c r="NXV88" s="75"/>
      <c r="NXW88" s="76"/>
      <c r="NXX88" s="216"/>
      <c r="NXY88" s="75"/>
      <c r="NXZ88" s="75"/>
      <c r="NYA88" s="204"/>
      <c r="NYB88" s="205"/>
      <c r="NYC88" s="72"/>
      <c r="NYD88" s="70"/>
      <c r="NYE88" s="73"/>
      <c r="NYF88" s="74"/>
      <c r="NYG88" s="74"/>
      <c r="NYH88" s="62"/>
      <c r="NYI88" s="75"/>
      <c r="NYJ88" s="76"/>
      <c r="NYK88" s="216"/>
      <c r="NYL88" s="75"/>
      <c r="NYM88" s="75"/>
      <c r="NYN88" s="204"/>
      <c r="NYO88" s="205"/>
      <c r="NYP88" s="72"/>
      <c r="NYQ88" s="70"/>
      <c r="NYR88" s="73"/>
      <c r="NYS88" s="74"/>
      <c r="NYT88" s="74"/>
      <c r="NYU88" s="62"/>
      <c r="NYV88" s="75"/>
      <c r="NYW88" s="76"/>
      <c r="NYX88" s="216"/>
      <c r="NYY88" s="75"/>
      <c r="NYZ88" s="75"/>
      <c r="NZA88" s="204"/>
      <c r="NZB88" s="205"/>
      <c r="NZC88" s="72"/>
      <c r="NZD88" s="70"/>
      <c r="NZE88" s="73"/>
      <c r="NZF88" s="74"/>
      <c r="NZG88" s="74"/>
      <c r="NZH88" s="62"/>
      <c r="NZI88" s="75"/>
      <c r="NZJ88" s="76"/>
      <c r="NZK88" s="216"/>
      <c r="NZL88" s="75"/>
      <c r="NZM88" s="75"/>
      <c r="NZN88" s="204"/>
      <c r="NZO88" s="205"/>
      <c r="NZP88" s="72"/>
      <c r="NZQ88" s="70"/>
      <c r="NZR88" s="73"/>
      <c r="NZS88" s="74"/>
      <c r="NZT88" s="74"/>
      <c r="NZU88" s="62"/>
      <c r="NZV88" s="75"/>
      <c r="NZW88" s="76"/>
      <c r="NZX88" s="216"/>
      <c r="NZY88" s="75"/>
      <c r="NZZ88" s="75"/>
      <c r="OAA88" s="204"/>
      <c r="OAB88" s="205"/>
      <c r="OAC88" s="72"/>
      <c r="OAD88" s="70"/>
      <c r="OAE88" s="73"/>
      <c r="OAF88" s="74"/>
      <c r="OAG88" s="74"/>
      <c r="OAH88" s="62"/>
      <c r="OAI88" s="75"/>
      <c r="OAJ88" s="76"/>
      <c r="OAK88" s="216"/>
      <c r="OAL88" s="75"/>
      <c r="OAM88" s="75"/>
      <c r="OAN88" s="204"/>
      <c r="OAO88" s="205"/>
      <c r="OAP88" s="72"/>
      <c r="OAQ88" s="70"/>
      <c r="OAR88" s="73"/>
      <c r="OAS88" s="74"/>
      <c r="OAT88" s="74"/>
      <c r="OAU88" s="62"/>
      <c r="OAV88" s="75"/>
      <c r="OAW88" s="76"/>
      <c r="OAX88" s="216"/>
      <c r="OAY88" s="75"/>
      <c r="OAZ88" s="75"/>
      <c r="OBA88" s="204"/>
      <c r="OBB88" s="205"/>
      <c r="OBC88" s="72"/>
      <c r="OBD88" s="70"/>
      <c r="OBE88" s="73"/>
      <c r="OBF88" s="74"/>
      <c r="OBG88" s="74"/>
      <c r="OBH88" s="62"/>
      <c r="OBI88" s="75"/>
      <c r="OBJ88" s="76"/>
      <c r="OBK88" s="216"/>
      <c r="OBL88" s="75"/>
      <c r="OBM88" s="75"/>
      <c r="OBN88" s="204"/>
      <c r="OBO88" s="205"/>
      <c r="OBP88" s="72"/>
      <c r="OBQ88" s="70"/>
      <c r="OBR88" s="73"/>
      <c r="OBS88" s="74"/>
      <c r="OBT88" s="74"/>
      <c r="OBU88" s="62"/>
      <c r="OBV88" s="75"/>
      <c r="OBW88" s="76"/>
      <c r="OBX88" s="216"/>
      <c r="OBY88" s="75"/>
      <c r="OBZ88" s="75"/>
      <c r="OCA88" s="204"/>
      <c r="OCB88" s="205"/>
      <c r="OCC88" s="72"/>
      <c r="OCD88" s="70"/>
      <c r="OCE88" s="73"/>
      <c r="OCF88" s="74"/>
      <c r="OCG88" s="74"/>
      <c r="OCH88" s="62"/>
      <c r="OCI88" s="75"/>
      <c r="OCJ88" s="76"/>
      <c r="OCK88" s="216"/>
      <c r="OCL88" s="75"/>
      <c r="OCM88" s="75"/>
      <c r="OCN88" s="204"/>
      <c r="OCO88" s="205"/>
      <c r="OCP88" s="72"/>
      <c r="OCQ88" s="70"/>
      <c r="OCR88" s="73"/>
      <c r="OCS88" s="74"/>
      <c r="OCT88" s="74"/>
      <c r="OCU88" s="62"/>
      <c r="OCV88" s="75"/>
      <c r="OCW88" s="76"/>
      <c r="OCX88" s="216"/>
      <c r="OCY88" s="75"/>
      <c r="OCZ88" s="75"/>
      <c r="ODA88" s="204"/>
      <c r="ODB88" s="205"/>
      <c r="ODC88" s="72"/>
      <c r="ODD88" s="70"/>
      <c r="ODE88" s="73"/>
      <c r="ODF88" s="74"/>
      <c r="ODG88" s="74"/>
      <c r="ODH88" s="62"/>
      <c r="ODI88" s="75"/>
      <c r="ODJ88" s="76"/>
      <c r="ODK88" s="216"/>
      <c r="ODL88" s="75"/>
      <c r="ODM88" s="75"/>
      <c r="ODN88" s="204"/>
      <c r="ODO88" s="205"/>
      <c r="ODP88" s="72"/>
      <c r="ODQ88" s="70"/>
      <c r="ODR88" s="73"/>
      <c r="ODS88" s="74"/>
      <c r="ODT88" s="74"/>
      <c r="ODU88" s="62"/>
      <c r="ODV88" s="75"/>
      <c r="ODW88" s="76"/>
      <c r="ODX88" s="216"/>
      <c r="ODY88" s="75"/>
      <c r="ODZ88" s="75"/>
      <c r="OEA88" s="204"/>
      <c r="OEB88" s="205"/>
      <c r="OEC88" s="72"/>
      <c r="OED88" s="70"/>
      <c r="OEE88" s="73"/>
      <c r="OEF88" s="74"/>
      <c r="OEG88" s="74"/>
      <c r="OEH88" s="62"/>
      <c r="OEI88" s="75"/>
      <c r="OEJ88" s="76"/>
      <c r="OEK88" s="216"/>
      <c r="OEL88" s="75"/>
      <c r="OEM88" s="75"/>
      <c r="OEN88" s="204"/>
      <c r="OEO88" s="205"/>
      <c r="OEP88" s="72"/>
      <c r="OEQ88" s="70"/>
      <c r="OER88" s="73"/>
      <c r="OES88" s="74"/>
      <c r="OET88" s="74"/>
      <c r="OEU88" s="62"/>
      <c r="OEV88" s="75"/>
      <c r="OEW88" s="76"/>
      <c r="OEX88" s="216"/>
      <c r="OEY88" s="75"/>
      <c r="OEZ88" s="75"/>
      <c r="OFA88" s="204"/>
      <c r="OFB88" s="205"/>
      <c r="OFC88" s="72"/>
      <c r="OFD88" s="70"/>
      <c r="OFE88" s="73"/>
      <c r="OFF88" s="74"/>
      <c r="OFG88" s="74"/>
      <c r="OFH88" s="62"/>
      <c r="OFI88" s="75"/>
      <c r="OFJ88" s="76"/>
      <c r="OFK88" s="216"/>
      <c r="OFL88" s="75"/>
      <c r="OFM88" s="75"/>
      <c r="OFN88" s="204"/>
      <c r="OFO88" s="205"/>
      <c r="OFP88" s="72"/>
      <c r="OFQ88" s="70"/>
      <c r="OFR88" s="73"/>
      <c r="OFS88" s="74"/>
      <c r="OFT88" s="74"/>
      <c r="OFU88" s="62"/>
      <c r="OFV88" s="75"/>
      <c r="OFW88" s="76"/>
      <c r="OFX88" s="216"/>
      <c r="OFY88" s="75"/>
      <c r="OFZ88" s="75"/>
      <c r="OGA88" s="204"/>
      <c r="OGB88" s="205"/>
      <c r="OGC88" s="72"/>
      <c r="OGD88" s="70"/>
      <c r="OGE88" s="73"/>
      <c r="OGF88" s="74"/>
      <c r="OGG88" s="74"/>
      <c r="OGH88" s="62"/>
      <c r="OGI88" s="75"/>
      <c r="OGJ88" s="76"/>
      <c r="OGK88" s="216"/>
      <c r="OGL88" s="75"/>
      <c r="OGM88" s="75"/>
      <c r="OGN88" s="204"/>
      <c r="OGO88" s="205"/>
      <c r="OGP88" s="72"/>
      <c r="OGQ88" s="70"/>
      <c r="OGR88" s="73"/>
      <c r="OGS88" s="74"/>
      <c r="OGT88" s="74"/>
      <c r="OGU88" s="62"/>
      <c r="OGV88" s="75"/>
      <c r="OGW88" s="76"/>
      <c r="OGX88" s="216"/>
      <c r="OGY88" s="75"/>
      <c r="OGZ88" s="75"/>
      <c r="OHA88" s="204"/>
      <c r="OHB88" s="205"/>
      <c r="OHC88" s="72"/>
      <c r="OHD88" s="70"/>
      <c r="OHE88" s="73"/>
      <c r="OHF88" s="74"/>
      <c r="OHG88" s="74"/>
      <c r="OHH88" s="62"/>
      <c r="OHI88" s="75"/>
      <c r="OHJ88" s="76"/>
      <c r="OHK88" s="216"/>
      <c r="OHL88" s="75"/>
      <c r="OHM88" s="75"/>
      <c r="OHN88" s="204"/>
      <c r="OHO88" s="205"/>
      <c r="OHP88" s="72"/>
      <c r="OHQ88" s="70"/>
      <c r="OHR88" s="73"/>
      <c r="OHS88" s="74"/>
      <c r="OHT88" s="74"/>
      <c r="OHU88" s="62"/>
      <c r="OHV88" s="75"/>
      <c r="OHW88" s="76"/>
      <c r="OHX88" s="216"/>
      <c r="OHY88" s="75"/>
      <c r="OHZ88" s="75"/>
      <c r="OIA88" s="204"/>
      <c r="OIB88" s="205"/>
      <c r="OIC88" s="72"/>
      <c r="OID88" s="70"/>
      <c r="OIE88" s="73"/>
      <c r="OIF88" s="74"/>
      <c r="OIG88" s="74"/>
      <c r="OIH88" s="62"/>
      <c r="OII88" s="75"/>
      <c r="OIJ88" s="76"/>
      <c r="OIK88" s="216"/>
      <c r="OIL88" s="75"/>
      <c r="OIM88" s="75"/>
      <c r="OIN88" s="204"/>
      <c r="OIO88" s="205"/>
      <c r="OIP88" s="72"/>
      <c r="OIQ88" s="70"/>
      <c r="OIR88" s="73"/>
      <c r="OIS88" s="74"/>
      <c r="OIT88" s="74"/>
      <c r="OIU88" s="62"/>
      <c r="OIV88" s="75"/>
      <c r="OIW88" s="76"/>
      <c r="OIX88" s="216"/>
      <c r="OIY88" s="75"/>
      <c r="OIZ88" s="75"/>
      <c r="OJA88" s="204"/>
      <c r="OJB88" s="205"/>
      <c r="OJC88" s="72"/>
      <c r="OJD88" s="70"/>
      <c r="OJE88" s="73"/>
      <c r="OJF88" s="74"/>
      <c r="OJG88" s="74"/>
      <c r="OJH88" s="62"/>
      <c r="OJI88" s="75"/>
      <c r="OJJ88" s="76"/>
      <c r="OJK88" s="216"/>
      <c r="OJL88" s="75"/>
      <c r="OJM88" s="75"/>
      <c r="OJN88" s="204"/>
      <c r="OJO88" s="205"/>
      <c r="OJP88" s="72"/>
      <c r="OJQ88" s="70"/>
      <c r="OJR88" s="73"/>
      <c r="OJS88" s="74"/>
      <c r="OJT88" s="74"/>
      <c r="OJU88" s="62"/>
      <c r="OJV88" s="75"/>
      <c r="OJW88" s="76"/>
      <c r="OJX88" s="216"/>
      <c r="OJY88" s="75"/>
      <c r="OJZ88" s="75"/>
      <c r="OKA88" s="204"/>
      <c r="OKB88" s="205"/>
      <c r="OKC88" s="72"/>
      <c r="OKD88" s="70"/>
      <c r="OKE88" s="73"/>
      <c r="OKF88" s="74"/>
      <c r="OKG88" s="74"/>
      <c r="OKH88" s="62"/>
      <c r="OKI88" s="75"/>
      <c r="OKJ88" s="76"/>
      <c r="OKK88" s="216"/>
      <c r="OKL88" s="75"/>
      <c r="OKM88" s="75"/>
      <c r="OKN88" s="204"/>
      <c r="OKO88" s="205"/>
      <c r="OKP88" s="72"/>
      <c r="OKQ88" s="70"/>
      <c r="OKR88" s="73"/>
      <c r="OKS88" s="74"/>
      <c r="OKT88" s="74"/>
      <c r="OKU88" s="62"/>
      <c r="OKV88" s="75"/>
      <c r="OKW88" s="76"/>
      <c r="OKX88" s="216"/>
      <c r="OKY88" s="75"/>
      <c r="OKZ88" s="75"/>
      <c r="OLA88" s="204"/>
      <c r="OLB88" s="205"/>
      <c r="OLC88" s="72"/>
      <c r="OLD88" s="70"/>
      <c r="OLE88" s="73"/>
      <c r="OLF88" s="74"/>
      <c r="OLG88" s="74"/>
      <c r="OLH88" s="62"/>
      <c r="OLI88" s="75"/>
      <c r="OLJ88" s="76"/>
      <c r="OLK88" s="216"/>
      <c r="OLL88" s="75"/>
      <c r="OLM88" s="75"/>
      <c r="OLN88" s="204"/>
      <c r="OLO88" s="205"/>
      <c r="OLP88" s="72"/>
      <c r="OLQ88" s="70"/>
      <c r="OLR88" s="73"/>
      <c r="OLS88" s="74"/>
      <c r="OLT88" s="74"/>
      <c r="OLU88" s="62"/>
      <c r="OLV88" s="75"/>
      <c r="OLW88" s="76"/>
      <c r="OLX88" s="216"/>
      <c r="OLY88" s="75"/>
      <c r="OLZ88" s="75"/>
      <c r="OMA88" s="204"/>
      <c r="OMB88" s="205"/>
      <c r="OMC88" s="72"/>
      <c r="OMD88" s="70"/>
      <c r="OME88" s="73"/>
      <c r="OMF88" s="74"/>
      <c r="OMG88" s="74"/>
      <c r="OMH88" s="62"/>
      <c r="OMI88" s="75"/>
      <c r="OMJ88" s="76"/>
      <c r="OMK88" s="216"/>
      <c r="OML88" s="75"/>
      <c r="OMM88" s="75"/>
      <c r="OMN88" s="204"/>
      <c r="OMO88" s="205"/>
      <c r="OMP88" s="72"/>
      <c r="OMQ88" s="70"/>
      <c r="OMR88" s="73"/>
      <c r="OMS88" s="74"/>
      <c r="OMT88" s="74"/>
      <c r="OMU88" s="62"/>
      <c r="OMV88" s="75"/>
      <c r="OMW88" s="76"/>
      <c r="OMX88" s="216"/>
      <c r="OMY88" s="75"/>
      <c r="OMZ88" s="75"/>
      <c r="ONA88" s="204"/>
      <c r="ONB88" s="205"/>
      <c r="ONC88" s="72"/>
      <c r="OND88" s="70"/>
      <c r="ONE88" s="73"/>
      <c r="ONF88" s="74"/>
      <c r="ONG88" s="74"/>
      <c r="ONH88" s="62"/>
      <c r="ONI88" s="75"/>
      <c r="ONJ88" s="76"/>
      <c r="ONK88" s="216"/>
      <c r="ONL88" s="75"/>
      <c r="ONM88" s="75"/>
      <c r="ONN88" s="204"/>
      <c r="ONO88" s="205"/>
      <c r="ONP88" s="72"/>
      <c r="ONQ88" s="70"/>
      <c r="ONR88" s="73"/>
      <c r="ONS88" s="74"/>
      <c r="ONT88" s="74"/>
      <c r="ONU88" s="62"/>
      <c r="ONV88" s="75"/>
      <c r="ONW88" s="76"/>
      <c r="ONX88" s="216"/>
      <c r="ONY88" s="75"/>
      <c r="ONZ88" s="75"/>
      <c r="OOA88" s="204"/>
      <c r="OOB88" s="205"/>
      <c r="OOC88" s="72"/>
      <c r="OOD88" s="70"/>
      <c r="OOE88" s="73"/>
      <c r="OOF88" s="74"/>
      <c r="OOG88" s="74"/>
      <c r="OOH88" s="62"/>
      <c r="OOI88" s="75"/>
      <c r="OOJ88" s="76"/>
      <c r="OOK88" s="216"/>
      <c r="OOL88" s="75"/>
      <c r="OOM88" s="75"/>
      <c r="OON88" s="204"/>
      <c r="OOO88" s="205"/>
      <c r="OOP88" s="72"/>
      <c r="OOQ88" s="70"/>
      <c r="OOR88" s="73"/>
      <c r="OOS88" s="74"/>
      <c r="OOT88" s="74"/>
      <c r="OOU88" s="62"/>
      <c r="OOV88" s="75"/>
      <c r="OOW88" s="76"/>
      <c r="OOX88" s="216"/>
      <c r="OOY88" s="75"/>
      <c r="OOZ88" s="75"/>
      <c r="OPA88" s="204"/>
      <c r="OPB88" s="205"/>
      <c r="OPC88" s="72"/>
      <c r="OPD88" s="70"/>
      <c r="OPE88" s="73"/>
      <c r="OPF88" s="74"/>
      <c r="OPG88" s="74"/>
      <c r="OPH88" s="62"/>
      <c r="OPI88" s="75"/>
      <c r="OPJ88" s="76"/>
      <c r="OPK88" s="216"/>
      <c r="OPL88" s="75"/>
      <c r="OPM88" s="75"/>
      <c r="OPN88" s="204"/>
      <c r="OPO88" s="205"/>
      <c r="OPP88" s="72"/>
      <c r="OPQ88" s="70"/>
      <c r="OPR88" s="73"/>
      <c r="OPS88" s="74"/>
      <c r="OPT88" s="74"/>
      <c r="OPU88" s="62"/>
      <c r="OPV88" s="75"/>
      <c r="OPW88" s="76"/>
      <c r="OPX88" s="216"/>
      <c r="OPY88" s="75"/>
      <c r="OPZ88" s="75"/>
      <c r="OQA88" s="204"/>
      <c r="OQB88" s="205"/>
      <c r="OQC88" s="72"/>
      <c r="OQD88" s="70"/>
      <c r="OQE88" s="73"/>
      <c r="OQF88" s="74"/>
      <c r="OQG88" s="74"/>
      <c r="OQH88" s="62"/>
      <c r="OQI88" s="75"/>
      <c r="OQJ88" s="76"/>
      <c r="OQK88" s="216"/>
      <c r="OQL88" s="75"/>
      <c r="OQM88" s="75"/>
      <c r="OQN88" s="204"/>
      <c r="OQO88" s="205"/>
      <c r="OQP88" s="72"/>
      <c r="OQQ88" s="70"/>
      <c r="OQR88" s="73"/>
      <c r="OQS88" s="74"/>
      <c r="OQT88" s="74"/>
      <c r="OQU88" s="62"/>
      <c r="OQV88" s="75"/>
      <c r="OQW88" s="76"/>
      <c r="OQX88" s="216"/>
      <c r="OQY88" s="75"/>
      <c r="OQZ88" s="75"/>
      <c r="ORA88" s="204"/>
      <c r="ORB88" s="205"/>
      <c r="ORC88" s="72"/>
      <c r="ORD88" s="70"/>
      <c r="ORE88" s="73"/>
      <c r="ORF88" s="74"/>
      <c r="ORG88" s="74"/>
      <c r="ORH88" s="62"/>
      <c r="ORI88" s="75"/>
      <c r="ORJ88" s="76"/>
      <c r="ORK88" s="216"/>
      <c r="ORL88" s="75"/>
      <c r="ORM88" s="75"/>
      <c r="ORN88" s="204"/>
      <c r="ORO88" s="205"/>
      <c r="ORP88" s="72"/>
      <c r="ORQ88" s="70"/>
      <c r="ORR88" s="73"/>
      <c r="ORS88" s="74"/>
      <c r="ORT88" s="74"/>
      <c r="ORU88" s="62"/>
      <c r="ORV88" s="75"/>
      <c r="ORW88" s="76"/>
      <c r="ORX88" s="216"/>
      <c r="ORY88" s="75"/>
      <c r="ORZ88" s="75"/>
      <c r="OSA88" s="204"/>
      <c r="OSB88" s="205"/>
      <c r="OSC88" s="72"/>
      <c r="OSD88" s="70"/>
      <c r="OSE88" s="73"/>
      <c r="OSF88" s="74"/>
      <c r="OSG88" s="74"/>
      <c r="OSH88" s="62"/>
      <c r="OSI88" s="75"/>
      <c r="OSJ88" s="76"/>
      <c r="OSK88" s="216"/>
      <c r="OSL88" s="75"/>
      <c r="OSM88" s="75"/>
      <c r="OSN88" s="204"/>
      <c r="OSO88" s="205"/>
      <c r="OSP88" s="72"/>
      <c r="OSQ88" s="70"/>
      <c r="OSR88" s="73"/>
      <c r="OSS88" s="74"/>
      <c r="OST88" s="74"/>
      <c r="OSU88" s="62"/>
      <c r="OSV88" s="75"/>
      <c r="OSW88" s="76"/>
      <c r="OSX88" s="216"/>
      <c r="OSY88" s="75"/>
      <c r="OSZ88" s="75"/>
      <c r="OTA88" s="204"/>
      <c r="OTB88" s="205"/>
      <c r="OTC88" s="72"/>
      <c r="OTD88" s="70"/>
      <c r="OTE88" s="73"/>
      <c r="OTF88" s="74"/>
      <c r="OTG88" s="74"/>
      <c r="OTH88" s="62"/>
      <c r="OTI88" s="75"/>
      <c r="OTJ88" s="76"/>
      <c r="OTK88" s="216"/>
      <c r="OTL88" s="75"/>
      <c r="OTM88" s="75"/>
      <c r="OTN88" s="204"/>
      <c r="OTO88" s="205"/>
      <c r="OTP88" s="72"/>
      <c r="OTQ88" s="70"/>
      <c r="OTR88" s="73"/>
      <c r="OTS88" s="74"/>
      <c r="OTT88" s="74"/>
      <c r="OTU88" s="62"/>
      <c r="OTV88" s="75"/>
      <c r="OTW88" s="76"/>
      <c r="OTX88" s="216"/>
      <c r="OTY88" s="75"/>
      <c r="OTZ88" s="75"/>
      <c r="OUA88" s="204"/>
      <c r="OUB88" s="205"/>
      <c r="OUC88" s="72"/>
      <c r="OUD88" s="70"/>
      <c r="OUE88" s="73"/>
      <c r="OUF88" s="74"/>
      <c r="OUG88" s="74"/>
      <c r="OUH88" s="62"/>
      <c r="OUI88" s="75"/>
      <c r="OUJ88" s="76"/>
      <c r="OUK88" s="216"/>
      <c r="OUL88" s="75"/>
      <c r="OUM88" s="75"/>
      <c r="OUN88" s="204"/>
      <c r="OUO88" s="205"/>
      <c r="OUP88" s="72"/>
      <c r="OUQ88" s="70"/>
      <c r="OUR88" s="73"/>
      <c r="OUS88" s="74"/>
      <c r="OUT88" s="74"/>
      <c r="OUU88" s="62"/>
      <c r="OUV88" s="75"/>
      <c r="OUW88" s="76"/>
      <c r="OUX88" s="216"/>
      <c r="OUY88" s="75"/>
      <c r="OUZ88" s="75"/>
      <c r="OVA88" s="204"/>
      <c r="OVB88" s="205"/>
      <c r="OVC88" s="72"/>
      <c r="OVD88" s="70"/>
      <c r="OVE88" s="73"/>
      <c r="OVF88" s="74"/>
      <c r="OVG88" s="74"/>
      <c r="OVH88" s="62"/>
      <c r="OVI88" s="75"/>
      <c r="OVJ88" s="76"/>
      <c r="OVK88" s="216"/>
      <c r="OVL88" s="75"/>
      <c r="OVM88" s="75"/>
      <c r="OVN88" s="204"/>
      <c r="OVO88" s="205"/>
      <c r="OVP88" s="72"/>
      <c r="OVQ88" s="70"/>
      <c r="OVR88" s="73"/>
      <c r="OVS88" s="74"/>
      <c r="OVT88" s="74"/>
      <c r="OVU88" s="62"/>
      <c r="OVV88" s="75"/>
      <c r="OVW88" s="76"/>
      <c r="OVX88" s="216"/>
      <c r="OVY88" s="75"/>
      <c r="OVZ88" s="75"/>
      <c r="OWA88" s="204"/>
      <c r="OWB88" s="205"/>
      <c r="OWC88" s="72"/>
      <c r="OWD88" s="70"/>
      <c r="OWE88" s="73"/>
      <c r="OWF88" s="74"/>
      <c r="OWG88" s="74"/>
      <c r="OWH88" s="62"/>
      <c r="OWI88" s="75"/>
      <c r="OWJ88" s="76"/>
      <c r="OWK88" s="216"/>
      <c r="OWL88" s="75"/>
      <c r="OWM88" s="75"/>
      <c r="OWN88" s="204"/>
      <c r="OWO88" s="205"/>
      <c r="OWP88" s="72"/>
      <c r="OWQ88" s="70"/>
      <c r="OWR88" s="73"/>
      <c r="OWS88" s="74"/>
      <c r="OWT88" s="74"/>
      <c r="OWU88" s="62"/>
      <c r="OWV88" s="75"/>
      <c r="OWW88" s="76"/>
      <c r="OWX88" s="216"/>
      <c r="OWY88" s="75"/>
      <c r="OWZ88" s="75"/>
      <c r="OXA88" s="204"/>
      <c r="OXB88" s="205"/>
      <c r="OXC88" s="72"/>
      <c r="OXD88" s="70"/>
      <c r="OXE88" s="73"/>
      <c r="OXF88" s="74"/>
      <c r="OXG88" s="74"/>
      <c r="OXH88" s="62"/>
      <c r="OXI88" s="75"/>
      <c r="OXJ88" s="76"/>
      <c r="OXK88" s="216"/>
      <c r="OXL88" s="75"/>
      <c r="OXM88" s="75"/>
      <c r="OXN88" s="204"/>
      <c r="OXO88" s="205"/>
      <c r="OXP88" s="72"/>
      <c r="OXQ88" s="70"/>
      <c r="OXR88" s="73"/>
      <c r="OXS88" s="74"/>
      <c r="OXT88" s="74"/>
      <c r="OXU88" s="62"/>
      <c r="OXV88" s="75"/>
      <c r="OXW88" s="76"/>
      <c r="OXX88" s="216"/>
      <c r="OXY88" s="75"/>
      <c r="OXZ88" s="75"/>
      <c r="OYA88" s="204"/>
      <c r="OYB88" s="205"/>
      <c r="OYC88" s="72"/>
      <c r="OYD88" s="70"/>
      <c r="OYE88" s="73"/>
      <c r="OYF88" s="74"/>
      <c r="OYG88" s="74"/>
      <c r="OYH88" s="62"/>
      <c r="OYI88" s="75"/>
      <c r="OYJ88" s="76"/>
      <c r="OYK88" s="216"/>
      <c r="OYL88" s="75"/>
      <c r="OYM88" s="75"/>
      <c r="OYN88" s="204"/>
      <c r="OYO88" s="205"/>
      <c r="OYP88" s="72"/>
      <c r="OYQ88" s="70"/>
      <c r="OYR88" s="73"/>
      <c r="OYS88" s="74"/>
      <c r="OYT88" s="74"/>
      <c r="OYU88" s="62"/>
      <c r="OYV88" s="75"/>
      <c r="OYW88" s="76"/>
      <c r="OYX88" s="216"/>
      <c r="OYY88" s="75"/>
      <c r="OYZ88" s="75"/>
      <c r="OZA88" s="204"/>
      <c r="OZB88" s="205"/>
      <c r="OZC88" s="72"/>
      <c r="OZD88" s="70"/>
      <c r="OZE88" s="73"/>
      <c r="OZF88" s="74"/>
      <c r="OZG88" s="74"/>
      <c r="OZH88" s="62"/>
      <c r="OZI88" s="75"/>
      <c r="OZJ88" s="76"/>
      <c r="OZK88" s="216"/>
      <c r="OZL88" s="75"/>
      <c r="OZM88" s="75"/>
      <c r="OZN88" s="204"/>
      <c r="OZO88" s="205"/>
      <c r="OZP88" s="72"/>
      <c r="OZQ88" s="70"/>
      <c r="OZR88" s="73"/>
      <c r="OZS88" s="74"/>
      <c r="OZT88" s="74"/>
      <c r="OZU88" s="62"/>
      <c r="OZV88" s="75"/>
      <c r="OZW88" s="76"/>
      <c r="OZX88" s="216"/>
      <c r="OZY88" s="75"/>
      <c r="OZZ88" s="75"/>
      <c r="PAA88" s="204"/>
      <c r="PAB88" s="205"/>
      <c r="PAC88" s="72"/>
      <c r="PAD88" s="70"/>
      <c r="PAE88" s="73"/>
      <c r="PAF88" s="74"/>
      <c r="PAG88" s="74"/>
      <c r="PAH88" s="62"/>
      <c r="PAI88" s="75"/>
      <c r="PAJ88" s="76"/>
      <c r="PAK88" s="216"/>
      <c r="PAL88" s="75"/>
      <c r="PAM88" s="75"/>
      <c r="PAN88" s="204"/>
      <c r="PAO88" s="205"/>
      <c r="PAP88" s="72"/>
      <c r="PAQ88" s="70"/>
      <c r="PAR88" s="73"/>
      <c r="PAS88" s="74"/>
      <c r="PAT88" s="74"/>
      <c r="PAU88" s="62"/>
      <c r="PAV88" s="75"/>
      <c r="PAW88" s="76"/>
      <c r="PAX88" s="216"/>
      <c r="PAY88" s="75"/>
      <c r="PAZ88" s="75"/>
      <c r="PBA88" s="204"/>
      <c r="PBB88" s="205"/>
      <c r="PBC88" s="72"/>
      <c r="PBD88" s="70"/>
      <c r="PBE88" s="73"/>
      <c r="PBF88" s="74"/>
      <c r="PBG88" s="74"/>
      <c r="PBH88" s="62"/>
      <c r="PBI88" s="75"/>
      <c r="PBJ88" s="76"/>
      <c r="PBK88" s="216"/>
      <c r="PBL88" s="75"/>
      <c r="PBM88" s="75"/>
      <c r="PBN88" s="204"/>
      <c r="PBO88" s="205"/>
      <c r="PBP88" s="72"/>
      <c r="PBQ88" s="70"/>
      <c r="PBR88" s="73"/>
      <c r="PBS88" s="74"/>
      <c r="PBT88" s="74"/>
      <c r="PBU88" s="62"/>
      <c r="PBV88" s="75"/>
      <c r="PBW88" s="76"/>
      <c r="PBX88" s="216"/>
      <c r="PBY88" s="75"/>
      <c r="PBZ88" s="75"/>
      <c r="PCA88" s="204"/>
      <c r="PCB88" s="205"/>
      <c r="PCC88" s="72"/>
      <c r="PCD88" s="70"/>
      <c r="PCE88" s="73"/>
      <c r="PCF88" s="74"/>
      <c r="PCG88" s="74"/>
      <c r="PCH88" s="62"/>
      <c r="PCI88" s="75"/>
      <c r="PCJ88" s="76"/>
      <c r="PCK88" s="216"/>
      <c r="PCL88" s="75"/>
      <c r="PCM88" s="75"/>
      <c r="PCN88" s="204"/>
      <c r="PCO88" s="205"/>
      <c r="PCP88" s="72"/>
      <c r="PCQ88" s="70"/>
      <c r="PCR88" s="73"/>
      <c r="PCS88" s="74"/>
      <c r="PCT88" s="74"/>
      <c r="PCU88" s="62"/>
      <c r="PCV88" s="75"/>
      <c r="PCW88" s="76"/>
      <c r="PCX88" s="216"/>
      <c r="PCY88" s="75"/>
      <c r="PCZ88" s="75"/>
      <c r="PDA88" s="204"/>
      <c r="PDB88" s="205"/>
      <c r="PDC88" s="72"/>
      <c r="PDD88" s="70"/>
      <c r="PDE88" s="73"/>
      <c r="PDF88" s="74"/>
      <c r="PDG88" s="74"/>
      <c r="PDH88" s="62"/>
      <c r="PDI88" s="75"/>
      <c r="PDJ88" s="76"/>
      <c r="PDK88" s="216"/>
      <c r="PDL88" s="75"/>
      <c r="PDM88" s="75"/>
      <c r="PDN88" s="204"/>
      <c r="PDO88" s="205"/>
      <c r="PDP88" s="72"/>
      <c r="PDQ88" s="70"/>
      <c r="PDR88" s="73"/>
      <c r="PDS88" s="74"/>
      <c r="PDT88" s="74"/>
      <c r="PDU88" s="62"/>
      <c r="PDV88" s="75"/>
      <c r="PDW88" s="76"/>
      <c r="PDX88" s="216"/>
      <c r="PDY88" s="75"/>
      <c r="PDZ88" s="75"/>
      <c r="PEA88" s="204"/>
      <c r="PEB88" s="205"/>
      <c r="PEC88" s="72"/>
      <c r="PED88" s="70"/>
      <c r="PEE88" s="73"/>
      <c r="PEF88" s="74"/>
      <c r="PEG88" s="74"/>
      <c r="PEH88" s="62"/>
      <c r="PEI88" s="75"/>
      <c r="PEJ88" s="76"/>
      <c r="PEK88" s="216"/>
      <c r="PEL88" s="75"/>
      <c r="PEM88" s="75"/>
      <c r="PEN88" s="204"/>
      <c r="PEO88" s="205"/>
      <c r="PEP88" s="72"/>
      <c r="PEQ88" s="70"/>
      <c r="PER88" s="73"/>
      <c r="PES88" s="74"/>
      <c r="PET88" s="74"/>
      <c r="PEU88" s="62"/>
      <c r="PEV88" s="75"/>
      <c r="PEW88" s="76"/>
      <c r="PEX88" s="216"/>
      <c r="PEY88" s="75"/>
      <c r="PEZ88" s="75"/>
      <c r="PFA88" s="204"/>
      <c r="PFB88" s="205"/>
      <c r="PFC88" s="72"/>
      <c r="PFD88" s="70"/>
      <c r="PFE88" s="73"/>
      <c r="PFF88" s="74"/>
      <c r="PFG88" s="74"/>
      <c r="PFH88" s="62"/>
      <c r="PFI88" s="75"/>
      <c r="PFJ88" s="76"/>
      <c r="PFK88" s="216"/>
      <c r="PFL88" s="75"/>
      <c r="PFM88" s="75"/>
      <c r="PFN88" s="204"/>
      <c r="PFO88" s="205"/>
      <c r="PFP88" s="72"/>
      <c r="PFQ88" s="70"/>
      <c r="PFR88" s="73"/>
      <c r="PFS88" s="74"/>
      <c r="PFT88" s="74"/>
      <c r="PFU88" s="62"/>
      <c r="PFV88" s="75"/>
      <c r="PFW88" s="76"/>
      <c r="PFX88" s="216"/>
      <c r="PFY88" s="75"/>
      <c r="PFZ88" s="75"/>
      <c r="PGA88" s="204"/>
      <c r="PGB88" s="205"/>
      <c r="PGC88" s="72"/>
      <c r="PGD88" s="70"/>
      <c r="PGE88" s="73"/>
      <c r="PGF88" s="74"/>
      <c r="PGG88" s="74"/>
      <c r="PGH88" s="62"/>
      <c r="PGI88" s="75"/>
      <c r="PGJ88" s="76"/>
      <c r="PGK88" s="216"/>
      <c r="PGL88" s="75"/>
      <c r="PGM88" s="75"/>
      <c r="PGN88" s="204"/>
      <c r="PGO88" s="205"/>
      <c r="PGP88" s="72"/>
      <c r="PGQ88" s="70"/>
      <c r="PGR88" s="73"/>
      <c r="PGS88" s="74"/>
      <c r="PGT88" s="74"/>
      <c r="PGU88" s="62"/>
      <c r="PGV88" s="75"/>
      <c r="PGW88" s="76"/>
      <c r="PGX88" s="216"/>
      <c r="PGY88" s="75"/>
      <c r="PGZ88" s="75"/>
      <c r="PHA88" s="204"/>
      <c r="PHB88" s="205"/>
      <c r="PHC88" s="72"/>
      <c r="PHD88" s="70"/>
      <c r="PHE88" s="73"/>
      <c r="PHF88" s="74"/>
      <c r="PHG88" s="74"/>
      <c r="PHH88" s="62"/>
      <c r="PHI88" s="75"/>
      <c r="PHJ88" s="76"/>
      <c r="PHK88" s="216"/>
      <c r="PHL88" s="75"/>
      <c r="PHM88" s="75"/>
      <c r="PHN88" s="204"/>
      <c r="PHO88" s="205"/>
      <c r="PHP88" s="72"/>
      <c r="PHQ88" s="70"/>
      <c r="PHR88" s="73"/>
      <c r="PHS88" s="74"/>
      <c r="PHT88" s="74"/>
      <c r="PHU88" s="62"/>
      <c r="PHV88" s="75"/>
      <c r="PHW88" s="76"/>
      <c r="PHX88" s="216"/>
      <c r="PHY88" s="75"/>
      <c r="PHZ88" s="75"/>
      <c r="PIA88" s="204"/>
      <c r="PIB88" s="205"/>
      <c r="PIC88" s="72"/>
      <c r="PID88" s="70"/>
      <c r="PIE88" s="73"/>
      <c r="PIF88" s="74"/>
      <c r="PIG88" s="74"/>
      <c r="PIH88" s="62"/>
      <c r="PII88" s="75"/>
      <c r="PIJ88" s="76"/>
      <c r="PIK88" s="216"/>
      <c r="PIL88" s="75"/>
      <c r="PIM88" s="75"/>
      <c r="PIN88" s="204"/>
      <c r="PIO88" s="205"/>
      <c r="PIP88" s="72"/>
      <c r="PIQ88" s="70"/>
      <c r="PIR88" s="73"/>
      <c r="PIS88" s="74"/>
      <c r="PIT88" s="74"/>
      <c r="PIU88" s="62"/>
      <c r="PIV88" s="75"/>
      <c r="PIW88" s="76"/>
      <c r="PIX88" s="216"/>
      <c r="PIY88" s="75"/>
      <c r="PIZ88" s="75"/>
      <c r="PJA88" s="204"/>
      <c r="PJB88" s="205"/>
      <c r="PJC88" s="72"/>
      <c r="PJD88" s="70"/>
      <c r="PJE88" s="73"/>
      <c r="PJF88" s="74"/>
      <c r="PJG88" s="74"/>
      <c r="PJH88" s="62"/>
      <c r="PJI88" s="75"/>
      <c r="PJJ88" s="76"/>
      <c r="PJK88" s="216"/>
      <c r="PJL88" s="75"/>
      <c r="PJM88" s="75"/>
      <c r="PJN88" s="204"/>
      <c r="PJO88" s="205"/>
      <c r="PJP88" s="72"/>
      <c r="PJQ88" s="70"/>
      <c r="PJR88" s="73"/>
      <c r="PJS88" s="74"/>
      <c r="PJT88" s="74"/>
      <c r="PJU88" s="62"/>
      <c r="PJV88" s="75"/>
      <c r="PJW88" s="76"/>
      <c r="PJX88" s="216"/>
      <c r="PJY88" s="75"/>
      <c r="PJZ88" s="75"/>
      <c r="PKA88" s="204"/>
      <c r="PKB88" s="205"/>
      <c r="PKC88" s="72"/>
      <c r="PKD88" s="70"/>
      <c r="PKE88" s="73"/>
      <c r="PKF88" s="74"/>
      <c r="PKG88" s="74"/>
      <c r="PKH88" s="62"/>
      <c r="PKI88" s="75"/>
      <c r="PKJ88" s="76"/>
      <c r="PKK88" s="216"/>
      <c r="PKL88" s="75"/>
      <c r="PKM88" s="75"/>
      <c r="PKN88" s="204"/>
      <c r="PKO88" s="205"/>
      <c r="PKP88" s="72"/>
      <c r="PKQ88" s="70"/>
      <c r="PKR88" s="73"/>
      <c r="PKS88" s="74"/>
      <c r="PKT88" s="74"/>
      <c r="PKU88" s="62"/>
      <c r="PKV88" s="75"/>
      <c r="PKW88" s="76"/>
      <c r="PKX88" s="216"/>
      <c r="PKY88" s="75"/>
      <c r="PKZ88" s="75"/>
      <c r="PLA88" s="204"/>
      <c r="PLB88" s="205"/>
      <c r="PLC88" s="72"/>
      <c r="PLD88" s="70"/>
      <c r="PLE88" s="73"/>
      <c r="PLF88" s="74"/>
      <c r="PLG88" s="74"/>
      <c r="PLH88" s="62"/>
      <c r="PLI88" s="75"/>
      <c r="PLJ88" s="76"/>
      <c r="PLK88" s="216"/>
      <c r="PLL88" s="75"/>
      <c r="PLM88" s="75"/>
      <c r="PLN88" s="204"/>
      <c r="PLO88" s="205"/>
      <c r="PLP88" s="72"/>
      <c r="PLQ88" s="70"/>
      <c r="PLR88" s="73"/>
      <c r="PLS88" s="74"/>
      <c r="PLT88" s="74"/>
      <c r="PLU88" s="62"/>
      <c r="PLV88" s="75"/>
      <c r="PLW88" s="76"/>
      <c r="PLX88" s="216"/>
      <c r="PLY88" s="75"/>
      <c r="PLZ88" s="75"/>
      <c r="PMA88" s="204"/>
      <c r="PMB88" s="205"/>
      <c r="PMC88" s="72"/>
      <c r="PMD88" s="70"/>
      <c r="PME88" s="73"/>
      <c r="PMF88" s="74"/>
      <c r="PMG88" s="74"/>
      <c r="PMH88" s="62"/>
      <c r="PMI88" s="75"/>
      <c r="PMJ88" s="76"/>
      <c r="PMK88" s="216"/>
      <c r="PML88" s="75"/>
      <c r="PMM88" s="75"/>
      <c r="PMN88" s="204"/>
      <c r="PMO88" s="205"/>
      <c r="PMP88" s="72"/>
      <c r="PMQ88" s="70"/>
      <c r="PMR88" s="73"/>
      <c r="PMS88" s="74"/>
      <c r="PMT88" s="74"/>
      <c r="PMU88" s="62"/>
      <c r="PMV88" s="75"/>
      <c r="PMW88" s="76"/>
      <c r="PMX88" s="216"/>
      <c r="PMY88" s="75"/>
      <c r="PMZ88" s="75"/>
      <c r="PNA88" s="204"/>
      <c r="PNB88" s="205"/>
      <c r="PNC88" s="72"/>
      <c r="PND88" s="70"/>
      <c r="PNE88" s="73"/>
      <c r="PNF88" s="74"/>
      <c r="PNG88" s="74"/>
      <c r="PNH88" s="62"/>
      <c r="PNI88" s="75"/>
      <c r="PNJ88" s="76"/>
      <c r="PNK88" s="216"/>
      <c r="PNL88" s="75"/>
      <c r="PNM88" s="75"/>
      <c r="PNN88" s="204"/>
      <c r="PNO88" s="205"/>
      <c r="PNP88" s="72"/>
      <c r="PNQ88" s="70"/>
      <c r="PNR88" s="73"/>
      <c r="PNS88" s="74"/>
      <c r="PNT88" s="74"/>
      <c r="PNU88" s="62"/>
      <c r="PNV88" s="75"/>
      <c r="PNW88" s="76"/>
      <c r="PNX88" s="216"/>
      <c r="PNY88" s="75"/>
      <c r="PNZ88" s="75"/>
      <c r="POA88" s="204"/>
      <c r="POB88" s="205"/>
      <c r="POC88" s="72"/>
      <c r="POD88" s="70"/>
      <c r="POE88" s="73"/>
      <c r="POF88" s="74"/>
      <c r="POG88" s="74"/>
      <c r="POH88" s="62"/>
      <c r="POI88" s="75"/>
      <c r="POJ88" s="76"/>
      <c r="POK88" s="216"/>
      <c r="POL88" s="75"/>
      <c r="POM88" s="75"/>
      <c r="PON88" s="204"/>
      <c r="POO88" s="205"/>
      <c r="POP88" s="72"/>
      <c r="POQ88" s="70"/>
      <c r="POR88" s="73"/>
      <c r="POS88" s="74"/>
      <c r="POT88" s="74"/>
      <c r="POU88" s="62"/>
      <c r="POV88" s="75"/>
      <c r="POW88" s="76"/>
      <c r="POX88" s="216"/>
      <c r="POY88" s="75"/>
      <c r="POZ88" s="75"/>
      <c r="PPA88" s="204"/>
      <c r="PPB88" s="205"/>
      <c r="PPC88" s="72"/>
      <c r="PPD88" s="70"/>
      <c r="PPE88" s="73"/>
      <c r="PPF88" s="74"/>
      <c r="PPG88" s="74"/>
      <c r="PPH88" s="62"/>
      <c r="PPI88" s="75"/>
      <c r="PPJ88" s="76"/>
      <c r="PPK88" s="216"/>
      <c r="PPL88" s="75"/>
      <c r="PPM88" s="75"/>
      <c r="PPN88" s="204"/>
      <c r="PPO88" s="205"/>
      <c r="PPP88" s="72"/>
      <c r="PPQ88" s="70"/>
      <c r="PPR88" s="73"/>
      <c r="PPS88" s="74"/>
      <c r="PPT88" s="74"/>
      <c r="PPU88" s="62"/>
      <c r="PPV88" s="75"/>
      <c r="PPW88" s="76"/>
      <c r="PPX88" s="216"/>
      <c r="PPY88" s="75"/>
      <c r="PPZ88" s="75"/>
      <c r="PQA88" s="204"/>
      <c r="PQB88" s="205"/>
      <c r="PQC88" s="72"/>
      <c r="PQD88" s="70"/>
      <c r="PQE88" s="73"/>
      <c r="PQF88" s="74"/>
      <c r="PQG88" s="74"/>
      <c r="PQH88" s="62"/>
      <c r="PQI88" s="75"/>
      <c r="PQJ88" s="76"/>
      <c r="PQK88" s="216"/>
      <c r="PQL88" s="75"/>
      <c r="PQM88" s="75"/>
      <c r="PQN88" s="204"/>
      <c r="PQO88" s="205"/>
      <c r="PQP88" s="72"/>
      <c r="PQQ88" s="70"/>
      <c r="PQR88" s="73"/>
      <c r="PQS88" s="74"/>
      <c r="PQT88" s="74"/>
      <c r="PQU88" s="62"/>
      <c r="PQV88" s="75"/>
      <c r="PQW88" s="76"/>
      <c r="PQX88" s="216"/>
      <c r="PQY88" s="75"/>
      <c r="PQZ88" s="75"/>
      <c r="PRA88" s="204"/>
      <c r="PRB88" s="205"/>
      <c r="PRC88" s="72"/>
      <c r="PRD88" s="70"/>
      <c r="PRE88" s="73"/>
      <c r="PRF88" s="74"/>
      <c r="PRG88" s="74"/>
      <c r="PRH88" s="62"/>
      <c r="PRI88" s="75"/>
      <c r="PRJ88" s="76"/>
      <c r="PRK88" s="216"/>
      <c r="PRL88" s="75"/>
      <c r="PRM88" s="75"/>
      <c r="PRN88" s="204"/>
      <c r="PRO88" s="205"/>
      <c r="PRP88" s="72"/>
      <c r="PRQ88" s="70"/>
      <c r="PRR88" s="73"/>
      <c r="PRS88" s="74"/>
      <c r="PRT88" s="74"/>
      <c r="PRU88" s="62"/>
      <c r="PRV88" s="75"/>
      <c r="PRW88" s="76"/>
      <c r="PRX88" s="216"/>
      <c r="PRY88" s="75"/>
      <c r="PRZ88" s="75"/>
      <c r="PSA88" s="204"/>
      <c r="PSB88" s="205"/>
      <c r="PSC88" s="72"/>
      <c r="PSD88" s="70"/>
      <c r="PSE88" s="73"/>
      <c r="PSF88" s="74"/>
      <c r="PSG88" s="74"/>
      <c r="PSH88" s="62"/>
      <c r="PSI88" s="75"/>
      <c r="PSJ88" s="76"/>
      <c r="PSK88" s="216"/>
      <c r="PSL88" s="75"/>
      <c r="PSM88" s="75"/>
      <c r="PSN88" s="204"/>
      <c r="PSO88" s="205"/>
      <c r="PSP88" s="72"/>
      <c r="PSQ88" s="70"/>
      <c r="PSR88" s="73"/>
      <c r="PSS88" s="74"/>
      <c r="PST88" s="74"/>
      <c r="PSU88" s="62"/>
      <c r="PSV88" s="75"/>
      <c r="PSW88" s="76"/>
      <c r="PSX88" s="216"/>
      <c r="PSY88" s="75"/>
      <c r="PSZ88" s="75"/>
      <c r="PTA88" s="204"/>
      <c r="PTB88" s="205"/>
      <c r="PTC88" s="72"/>
      <c r="PTD88" s="70"/>
      <c r="PTE88" s="73"/>
      <c r="PTF88" s="74"/>
      <c r="PTG88" s="74"/>
      <c r="PTH88" s="62"/>
      <c r="PTI88" s="75"/>
      <c r="PTJ88" s="76"/>
      <c r="PTK88" s="216"/>
      <c r="PTL88" s="75"/>
      <c r="PTM88" s="75"/>
      <c r="PTN88" s="204"/>
      <c r="PTO88" s="205"/>
      <c r="PTP88" s="72"/>
      <c r="PTQ88" s="70"/>
      <c r="PTR88" s="73"/>
      <c r="PTS88" s="74"/>
      <c r="PTT88" s="74"/>
      <c r="PTU88" s="62"/>
      <c r="PTV88" s="75"/>
      <c r="PTW88" s="76"/>
      <c r="PTX88" s="216"/>
      <c r="PTY88" s="75"/>
      <c r="PTZ88" s="75"/>
      <c r="PUA88" s="204"/>
      <c r="PUB88" s="205"/>
      <c r="PUC88" s="72"/>
      <c r="PUD88" s="70"/>
      <c r="PUE88" s="73"/>
      <c r="PUF88" s="74"/>
      <c r="PUG88" s="74"/>
      <c r="PUH88" s="62"/>
      <c r="PUI88" s="75"/>
      <c r="PUJ88" s="76"/>
      <c r="PUK88" s="216"/>
      <c r="PUL88" s="75"/>
      <c r="PUM88" s="75"/>
      <c r="PUN88" s="204"/>
      <c r="PUO88" s="205"/>
      <c r="PUP88" s="72"/>
      <c r="PUQ88" s="70"/>
      <c r="PUR88" s="73"/>
      <c r="PUS88" s="74"/>
      <c r="PUT88" s="74"/>
      <c r="PUU88" s="62"/>
      <c r="PUV88" s="75"/>
      <c r="PUW88" s="76"/>
      <c r="PUX88" s="216"/>
      <c r="PUY88" s="75"/>
      <c r="PUZ88" s="75"/>
      <c r="PVA88" s="204"/>
      <c r="PVB88" s="205"/>
      <c r="PVC88" s="72"/>
      <c r="PVD88" s="70"/>
      <c r="PVE88" s="73"/>
      <c r="PVF88" s="74"/>
      <c r="PVG88" s="74"/>
      <c r="PVH88" s="62"/>
      <c r="PVI88" s="75"/>
      <c r="PVJ88" s="76"/>
      <c r="PVK88" s="216"/>
      <c r="PVL88" s="75"/>
      <c r="PVM88" s="75"/>
      <c r="PVN88" s="204"/>
      <c r="PVO88" s="205"/>
      <c r="PVP88" s="72"/>
      <c r="PVQ88" s="70"/>
      <c r="PVR88" s="73"/>
      <c r="PVS88" s="74"/>
      <c r="PVT88" s="74"/>
      <c r="PVU88" s="62"/>
      <c r="PVV88" s="75"/>
      <c r="PVW88" s="76"/>
      <c r="PVX88" s="216"/>
      <c r="PVY88" s="75"/>
      <c r="PVZ88" s="75"/>
      <c r="PWA88" s="204"/>
      <c r="PWB88" s="205"/>
      <c r="PWC88" s="72"/>
      <c r="PWD88" s="70"/>
      <c r="PWE88" s="73"/>
      <c r="PWF88" s="74"/>
      <c r="PWG88" s="74"/>
      <c r="PWH88" s="62"/>
      <c r="PWI88" s="75"/>
      <c r="PWJ88" s="76"/>
      <c r="PWK88" s="216"/>
      <c r="PWL88" s="75"/>
      <c r="PWM88" s="75"/>
      <c r="PWN88" s="204"/>
      <c r="PWO88" s="205"/>
      <c r="PWP88" s="72"/>
      <c r="PWQ88" s="70"/>
      <c r="PWR88" s="73"/>
      <c r="PWS88" s="74"/>
      <c r="PWT88" s="74"/>
      <c r="PWU88" s="62"/>
      <c r="PWV88" s="75"/>
      <c r="PWW88" s="76"/>
      <c r="PWX88" s="216"/>
      <c r="PWY88" s="75"/>
      <c r="PWZ88" s="75"/>
      <c r="PXA88" s="204"/>
      <c r="PXB88" s="205"/>
      <c r="PXC88" s="72"/>
      <c r="PXD88" s="70"/>
      <c r="PXE88" s="73"/>
      <c r="PXF88" s="74"/>
      <c r="PXG88" s="74"/>
      <c r="PXH88" s="62"/>
      <c r="PXI88" s="75"/>
      <c r="PXJ88" s="76"/>
      <c r="PXK88" s="216"/>
      <c r="PXL88" s="75"/>
      <c r="PXM88" s="75"/>
      <c r="PXN88" s="204"/>
      <c r="PXO88" s="205"/>
      <c r="PXP88" s="72"/>
      <c r="PXQ88" s="70"/>
      <c r="PXR88" s="73"/>
      <c r="PXS88" s="74"/>
      <c r="PXT88" s="74"/>
      <c r="PXU88" s="62"/>
      <c r="PXV88" s="75"/>
      <c r="PXW88" s="76"/>
      <c r="PXX88" s="216"/>
      <c r="PXY88" s="75"/>
      <c r="PXZ88" s="75"/>
      <c r="PYA88" s="204"/>
      <c r="PYB88" s="205"/>
      <c r="PYC88" s="72"/>
      <c r="PYD88" s="70"/>
      <c r="PYE88" s="73"/>
      <c r="PYF88" s="74"/>
      <c r="PYG88" s="74"/>
      <c r="PYH88" s="62"/>
      <c r="PYI88" s="75"/>
      <c r="PYJ88" s="76"/>
      <c r="PYK88" s="216"/>
      <c r="PYL88" s="75"/>
      <c r="PYM88" s="75"/>
      <c r="PYN88" s="204"/>
      <c r="PYO88" s="205"/>
      <c r="PYP88" s="72"/>
      <c r="PYQ88" s="70"/>
      <c r="PYR88" s="73"/>
      <c r="PYS88" s="74"/>
      <c r="PYT88" s="74"/>
      <c r="PYU88" s="62"/>
      <c r="PYV88" s="75"/>
      <c r="PYW88" s="76"/>
      <c r="PYX88" s="216"/>
      <c r="PYY88" s="75"/>
      <c r="PYZ88" s="75"/>
      <c r="PZA88" s="204"/>
      <c r="PZB88" s="205"/>
      <c r="PZC88" s="72"/>
      <c r="PZD88" s="70"/>
      <c r="PZE88" s="73"/>
      <c r="PZF88" s="74"/>
      <c r="PZG88" s="74"/>
      <c r="PZH88" s="62"/>
      <c r="PZI88" s="75"/>
      <c r="PZJ88" s="76"/>
      <c r="PZK88" s="216"/>
      <c r="PZL88" s="75"/>
      <c r="PZM88" s="75"/>
      <c r="PZN88" s="204"/>
      <c r="PZO88" s="205"/>
      <c r="PZP88" s="72"/>
      <c r="PZQ88" s="70"/>
      <c r="PZR88" s="73"/>
      <c r="PZS88" s="74"/>
      <c r="PZT88" s="74"/>
      <c r="PZU88" s="62"/>
      <c r="PZV88" s="75"/>
      <c r="PZW88" s="76"/>
      <c r="PZX88" s="216"/>
      <c r="PZY88" s="75"/>
      <c r="PZZ88" s="75"/>
      <c r="QAA88" s="204"/>
      <c r="QAB88" s="205"/>
      <c r="QAC88" s="72"/>
      <c r="QAD88" s="70"/>
      <c r="QAE88" s="73"/>
      <c r="QAF88" s="74"/>
      <c r="QAG88" s="74"/>
      <c r="QAH88" s="62"/>
      <c r="QAI88" s="75"/>
      <c r="QAJ88" s="76"/>
      <c r="QAK88" s="216"/>
      <c r="QAL88" s="75"/>
      <c r="QAM88" s="75"/>
      <c r="QAN88" s="204"/>
      <c r="QAO88" s="205"/>
      <c r="QAP88" s="72"/>
      <c r="QAQ88" s="70"/>
      <c r="QAR88" s="73"/>
      <c r="QAS88" s="74"/>
      <c r="QAT88" s="74"/>
      <c r="QAU88" s="62"/>
      <c r="QAV88" s="75"/>
      <c r="QAW88" s="76"/>
      <c r="QAX88" s="216"/>
      <c r="QAY88" s="75"/>
      <c r="QAZ88" s="75"/>
      <c r="QBA88" s="204"/>
      <c r="QBB88" s="205"/>
      <c r="QBC88" s="72"/>
      <c r="QBD88" s="70"/>
      <c r="QBE88" s="73"/>
      <c r="QBF88" s="74"/>
      <c r="QBG88" s="74"/>
      <c r="QBH88" s="62"/>
      <c r="QBI88" s="75"/>
      <c r="QBJ88" s="76"/>
      <c r="QBK88" s="216"/>
      <c r="QBL88" s="75"/>
      <c r="QBM88" s="75"/>
      <c r="QBN88" s="204"/>
      <c r="QBO88" s="205"/>
      <c r="QBP88" s="72"/>
      <c r="QBQ88" s="70"/>
      <c r="QBR88" s="73"/>
      <c r="QBS88" s="74"/>
      <c r="QBT88" s="74"/>
      <c r="QBU88" s="62"/>
      <c r="QBV88" s="75"/>
      <c r="QBW88" s="76"/>
      <c r="QBX88" s="216"/>
      <c r="QBY88" s="75"/>
      <c r="QBZ88" s="75"/>
      <c r="QCA88" s="204"/>
      <c r="QCB88" s="205"/>
      <c r="QCC88" s="72"/>
      <c r="QCD88" s="70"/>
      <c r="QCE88" s="73"/>
      <c r="QCF88" s="74"/>
      <c r="QCG88" s="74"/>
      <c r="QCH88" s="62"/>
      <c r="QCI88" s="75"/>
      <c r="QCJ88" s="76"/>
      <c r="QCK88" s="216"/>
      <c r="QCL88" s="75"/>
      <c r="QCM88" s="75"/>
      <c r="QCN88" s="204"/>
      <c r="QCO88" s="205"/>
      <c r="QCP88" s="72"/>
      <c r="QCQ88" s="70"/>
      <c r="QCR88" s="73"/>
      <c r="QCS88" s="74"/>
      <c r="QCT88" s="74"/>
      <c r="QCU88" s="62"/>
      <c r="QCV88" s="75"/>
      <c r="QCW88" s="76"/>
      <c r="QCX88" s="216"/>
      <c r="QCY88" s="75"/>
      <c r="QCZ88" s="75"/>
      <c r="QDA88" s="204"/>
      <c r="QDB88" s="205"/>
      <c r="QDC88" s="72"/>
      <c r="QDD88" s="70"/>
      <c r="QDE88" s="73"/>
      <c r="QDF88" s="74"/>
      <c r="QDG88" s="74"/>
      <c r="QDH88" s="62"/>
      <c r="QDI88" s="75"/>
      <c r="QDJ88" s="76"/>
      <c r="QDK88" s="216"/>
      <c r="QDL88" s="75"/>
      <c r="QDM88" s="75"/>
      <c r="QDN88" s="204"/>
      <c r="QDO88" s="205"/>
      <c r="QDP88" s="72"/>
      <c r="QDQ88" s="70"/>
      <c r="QDR88" s="73"/>
      <c r="QDS88" s="74"/>
      <c r="QDT88" s="74"/>
      <c r="QDU88" s="62"/>
      <c r="QDV88" s="75"/>
      <c r="QDW88" s="76"/>
      <c r="QDX88" s="216"/>
      <c r="QDY88" s="75"/>
      <c r="QDZ88" s="75"/>
      <c r="QEA88" s="204"/>
      <c r="QEB88" s="205"/>
      <c r="QEC88" s="72"/>
      <c r="QED88" s="70"/>
      <c r="QEE88" s="73"/>
      <c r="QEF88" s="74"/>
      <c r="QEG88" s="74"/>
      <c r="QEH88" s="62"/>
      <c r="QEI88" s="75"/>
      <c r="QEJ88" s="76"/>
      <c r="QEK88" s="216"/>
      <c r="QEL88" s="75"/>
      <c r="QEM88" s="75"/>
      <c r="QEN88" s="204"/>
      <c r="QEO88" s="205"/>
      <c r="QEP88" s="72"/>
      <c r="QEQ88" s="70"/>
      <c r="QER88" s="73"/>
      <c r="QES88" s="74"/>
      <c r="QET88" s="74"/>
      <c r="QEU88" s="62"/>
      <c r="QEV88" s="75"/>
      <c r="QEW88" s="76"/>
      <c r="QEX88" s="216"/>
      <c r="QEY88" s="75"/>
      <c r="QEZ88" s="75"/>
      <c r="QFA88" s="204"/>
      <c r="QFB88" s="205"/>
      <c r="QFC88" s="72"/>
      <c r="QFD88" s="70"/>
      <c r="QFE88" s="73"/>
      <c r="QFF88" s="74"/>
      <c r="QFG88" s="74"/>
      <c r="QFH88" s="62"/>
      <c r="QFI88" s="75"/>
      <c r="QFJ88" s="76"/>
      <c r="QFK88" s="216"/>
      <c r="QFL88" s="75"/>
      <c r="QFM88" s="75"/>
      <c r="QFN88" s="204"/>
      <c r="QFO88" s="205"/>
      <c r="QFP88" s="72"/>
      <c r="QFQ88" s="70"/>
      <c r="QFR88" s="73"/>
      <c r="QFS88" s="74"/>
      <c r="QFT88" s="74"/>
      <c r="QFU88" s="62"/>
      <c r="QFV88" s="75"/>
      <c r="QFW88" s="76"/>
      <c r="QFX88" s="216"/>
      <c r="QFY88" s="75"/>
      <c r="QFZ88" s="75"/>
      <c r="QGA88" s="204"/>
      <c r="QGB88" s="205"/>
      <c r="QGC88" s="72"/>
      <c r="QGD88" s="70"/>
      <c r="QGE88" s="73"/>
      <c r="QGF88" s="74"/>
      <c r="QGG88" s="74"/>
      <c r="QGH88" s="62"/>
      <c r="QGI88" s="75"/>
      <c r="QGJ88" s="76"/>
      <c r="QGK88" s="216"/>
      <c r="QGL88" s="75"/>
      <c r="QGM88" s="75"/>
      <c r="QGN88" s="204"/>
      <c r="QGO88" s="205"/>
      <c r="QGP88" s="72"/>
      <c r="QGQ88" s="70"/>
      <c r="QGR88" s="73"/>
      <c r="QGS88" s="74"/>
      <c r="QGT88" s="74"/>
      <c r="QGU88" s="62"/>
      <c r="QGV88" s="75"/>
      <c r="QGW88" s="76"/>
      <c r="QGX88" s="216"/>
      <c r="QGY88" s="75"/>
      <c r="QGZ88" s="75"/>
      <c r="QHA88" s="204"/>
      <c r="QHB88" s="205"/>
      <c r="QHC88" s="72"/>
      <c r="QHD88" s="70"/>
      <c r="QHE88" s="73"/>
      <c r="QHF88" s="74"/>
      <c r="QHG88" s="74"/>
      <c r="QHH88" s="62"/>
      <c r="QHI88" s="75"/>
      <c r="QHJ88" s="76"/>
      <c r="QHK88" s="216"/>
      <c r="QHL88" s="75"/>
      <c r="QHM88" s="75"/>
      <c r="QHN88" s="204"/>
      <c r="QHO88" s="205"/>
      <c r="QHP88" s="72"/>
      <c r="QHQ88" s="70"/>
      <c r="QHR88" s="73"/>
      <c r="QHS88" s="74"/>
      <c r="QHT88" s="74"/>
      <c r="QHU88" s="62"/>
      <c r="QHV88" s="75"/>
      <c r="QHW88" s="76"/>
      <c r="QHX88" s="216"/>
      <c r="QHY88" s="75"/>
      <c r="QHZ88" s="75"/>
      <c r="QIA88" s="204"/>
      <c r="QIB88" s="205"/>
      <c r="QIC88" s="72"/>
      <c r="QID88" s="70"/>
      <c r="QIE88" s="73"/>
      <c r="QIF88" s="74"/>
      <c r="QIG88" s="74"/>
      <c r="QIH88" s="62"/>
      <c r="QII88" s="75"/>
      <c r="QIJ88" s="76"/>
      <c r="QIK88" s="216"/>
      <c r="QIL88" s="75"/>
      <c r="QIM88" s="75"/>
      <c r="QIN88" s="204"/>
      <c r="QIO88" s="205"/>
      <c r="QIP88" s="72"/>
      <c r="QIQ88" s="70"/>
      <c r="QIR88" s="73"/>
      <c r="QIS88" s="74"/>
      <c r="QIT88" s="74"/>
      <c r="QIU88" s="62"/>
      <c r="QIV88" s="75"/>
      <c r="QIW88" s="76"/>
      <c r="QIX88" s="216"/>
      <c r="QIY88" s="75"/>
      <c r="QIZ88" s="75"/>
      <c r="QJA88" s="204"/>
      <c r="QJB88" s="205"/>
      <c r="QJC88" s="72"/>
      <c r="QJD88" s="70"/>
      <c r="QJE88" s="73"/>
      <c r="QJF88" s="74"/>
      <c r="QJG88" s="74"/>
      <c r="QJH88" s="62"/>
      <c r="QJI88" s="75"/>
      <c r="QJJ88" s="76"/>
      <c r="QJK88" s="216"/>
      <c r="QJL88" s="75"/>
      <c r="QJM88" s="75"/>
      <c r="QJN88" s="204"/>
      <c r="QJO88" s="205"/>
      <c r="QJP88" s="72"/>
      <c r="QJQ88" s="70"/>
      <c r="QJR88" s="73"/>
      <c r="QJS88" s="74"/>
      <c r="QJT88" s="74"/>
      <c r="QJU88" s="62"/>
      <c r="QJV88" s="75"/>
      <c r="QJW88" s="76"/>
      <c r="QJX88" s="216"/>
      <c r="QJY88" s="75"/>
      <c r="QJZ88" s="75"/>
      <c r="QKA88" s="204"/>
      <c r="QKB88" s="205"/>
      <c r="QKC88" s="72"/>
      <c r="QKD88" s="70"/>
      <c r="QKE88" s="73"/>
      <c r="QKF88" s="74"/>
      <c r="QKG88" s="74"/>
      <c r="QKH88" s="62"/>
      <c r="QKI88" s="75"/>
      <c r="QKJ88" s="76"/>
      <c r="QKK88" s="216"/>
      <c r="QKL88" s="75"/>
      <c r="QKM88" s="75"/>
      <c r="QKN88" s="204"/>
      <c r="QKO88" s="205"/>
      <c r="QKP88" s="72"/>
      <c r="QKQ88" s="70"/>
      <c r="QKR88" s="73"/>
      <c r="QKS88" s="74"/>
      <c r="QKT88" s="74"/>
      <c r="QKU88" s="62"/>
      <c r="QKV88" s="75"/>
      <c r="QKW88" s="76"/>
      <c r="QKX88" s="216"/>
      <c r="QKY88" s="75"/>
      <c r="QKZ88" s="75"/>
      <c r="QLA88" s="204"/>
      <c r="QLB88" s="205"/>
      <c r="QLC88" s="72"/>
      <c r="QLD88" s="70"/>
      <c r="QLE88" s="73"/>
      <c r="QLF88" s="74"/>
      <c r="QLG88" s="74"/>
      <c r="QLH88" s="62"/>
      <c r="QLI88" s="75"/>
      <c r="QLJ88" s="76"/>
      <c r="QLK88" s="216"/>
      <c r="QLL88" s="75"/>
      <c r="QLM88" s="75"/>
      <c r="QLN88" s="204"/>
      <c r="QLO88" s="205"/>
      <c r="QLP88" s="72"/>
      <c r="QLQ88" s="70"/>
      <c r="QLR88" s="73"/>
      <c r="QLS88" s="74"/>
      <c r="QLT88" s="74"/>
      <c r="QLU88" s="62"/>
      <c r="QLV88" s="75"/>
      <c r="QLW88" s="76"/>
      <c r="QLX88" s="216"/>
      <c r="QLY88" s="75"/>
      <c r="QLZ88" s="75"/>
      <c r="QMA88" s="204"/>
      <c r="QMB88" s="205"/>
      <c r="QMC88" s="72"/>
      <c r="QMD88" s="70"/>
      <c r="QME88" s="73"/>
      <c r="QMF88" s="74"/>
      <c r="QMG88" s="74"/>
      <c r="QMH88" s="62"/>
      <c r="QMI88" s="75"/>
      <c r="QMJ88" s="76"/>
      <c r="QMK88" s="216"/>
      <c r="QML88" s="75"/>
      <c r="QMM88" s="75"/>
      <c r="QMN88" s="204"/>
      <c r="QMO88" s="205"/>
      <c r="QMP88" s="72"/>
      <c r="QMQ88" s="70"/>
      <c r="QMR88" s="73"/>
      <c r="QMS88" s="74"/>
      <c r="QMT88" s="74"/>
      <c r="QMU88" s="62"/>
      <c r="QMV88" s="75"/>
      <c r="QMW88" s="76"/>
      <c r="QMX88" s="216"/>
      <c r="QMY88" s="75"/>
      <c r="QMZ88" s="75"/>
      <c r="QNA88" s="204"/>
      <c r="QNB88" s="205"/>
      <c r="QNC88" s="72"/>
      <c r="QND88" s="70"/>
      <c r="QNE88" s="73"/>
      <c r="QNF88" s="74"/>
      <c r="QNG88" s="74"/>
      <c r="QNH88" s="62"/>
      <c r="QNI88" s="75"/>
      <c r="QNJ88" s="76"/>
      <c r="QNK88" s="216"/>
      <c r="QNL88" s="75"/>
      <c r="QNM88" s="75"/>
      <c r="QNN88" s="204"/>
      <c r="QNO88" s="205"/>
      <c r="QNP88" s="72"/>
      <c r="QNQ88" s="70"/>
      <c r="QNR88" s="73"/>
      <c r="QNS88" s="74"/>
      <c r="QNT88" s="74"/>
      <c r="QNU88" s="62"/>
      <c r="QNV88" s="75"/>
      <c r="QNW88" s="76"/>
      <c r="QNX88" s="216"/>
      <c r="QNY88" s="75"/>
      <c r="QNZ88" s="75"/>
      <c r="QOA88" s="204"/>
      <c r="QOB88" s="205"/>
      <c r="QOC88" s="72"/>
      <c r="QOD88" s="70"/>
      <c r="QOE88" s="73"/>
      <c r="QOF88" s="74"/>
      <c r="QOG88" s="74"/>
      <c r="QOH88" s="62"/>
      <c r="QOI88" s="75"/>
      <c r="QOJ88" s="76"/>
      <c r="QOK88" s="216"/>
      <c r="QOL88" s="75"/>
      <c r="QOM88" s="75"/>
      <c r="QON88" s="204"/>
      <c r="QOO88" s="205"/>
      <c r="QOP88" s="72"/>
      <c r="QOQ88" s="70"/>
      <c r="QOR88" s="73"/>
      <c r="QOS88" s="74"/>
      <c r="QOT88" s="74"/>
      <c r="QOU88" s="62"/>
      <c r="QOV88" s="75"/>
      <c r="QOW88" s="76"/>
      <c r="QOX88" s="216"/>
      <c r="QOY88" s="75"/>
      <c r="QOZ88" s="75"/>
      <c r="QPA88" s="204"/>
      <c r="QPB88" s="205"/>
      <c r="QPC88" s="72"/>
      <c r="QPD88" s="70"/>
      <c r="QPE88" s="73"/>
      <c r="QPF88" s="74"/>
      <c r="QPG88" s="74"/>
      <c r="QPH88" s="62"/>
      <c r="QPI88" s="75"/>
      <c r="QPJ88" s="76"/>
      <c r="QPK88" s="216"/>
      <c r="QPL88" s="75"/>
      <c r="QPM88" s="75"/>
      <c r="QPN88" s="204"/>
      <c r="QPO88" s="205"/>
      <c r="QPP88" s="72"/>
      <c r="QPQ88" s="70"/>
      <c r="QPR88" s="73"/>
      <c r="QPS88" s="74"/>
      <c r="QPT88" s="74"/>
      <c r="QPU88" s="62"/>
      <c r="QPV88" s="75"/>
      <c r="QPW88" s="76"/>
      <c r="QPX88" s="216"/>
      <c r="QPY88" s="75"/>
      <c r="QPZ88" s="75"/>
      <c r="QQA88" s="204"/>
      <c r="QQB88" s="205"/>
      <c r="QQC88" s="72"/>
      <c r="QQD88" s="70"/>
      <c r="QQE88" s="73"/>
      <c r="QQF88" s="74"/>
      <c r="QQG88" s="74"/>
      <c r="QQH88" s="62"/>
      <c r="QQI88" s="75"/>
      <c r="QQJ88" s="76"/>
      <c r="QQK88" s="216"/>
      <c r="QQL88" s="75"/>
      <c r="QQM88" s="75"/>
      <c r="QQN88" s="204"/>
      <c r="QQO88" s="205"/>
      <c r="QQP88" s="72"/>
      <c r="QQQ88" s="70"/>
      <c r="QQR88" s="73"/>
      <c r="QQS88" s="74"/>
      <c r="QQT88" s="74"/>
      <c r="QQU88" s="62"/>
      <c r="QQV88" s="75"/>
      <c r="QQW88" s="76"/>
      <c r="QQX88" s="216"/>
      <c r="QQY88" s="75"/>
      <c r="QQZ88" s="75"/>
      <c r="QRA88" s="204"/>
      <c r="QRB88" s="205"/>
      <c r="QRC88" s="72"/>
      <c r="QRD88" s="70"/>
      <c r="QRE88" s="73"/>
      <c r="QRF88" s="74"/>
      <c r="QRG88" s="74"/>
      <c r="QRH88" s="62"/>
      <c r="QRI88" s="75"/>
      <c r="QRJ88" s="76"/>
      <c r="QRK88" s="216"/>
      <c r="QRL88" s="75"/>
      <c r="QRM88" s="75"/>
      <c r="QRN88" s="204"/>
      <c r="QRO88" s="205"/>
      <c r="QRP88" s="72"/>
      <c r="QRQ88" s="70"/>
      <c r="QRR88" s="73"/>
      <c r="QRS88" s="74"/>
      <c r="QRT88" s="74"/>
      <c r="QRU88" s="62"/>
      <c r="QRV88" s="75"/>
      <c r="QRW88" s="76"/>
      <c r="QRX88" s="216"/>
      <c r="QRY88" s="75"/>
      <c r="QRZ88" s="75"/>
      <c r="QSA88" s="204"/>
      <c r="QSB88" s="205"/>
      <c r="QSC88" s="72"/>
      <c r="QSD88" s="70"/>
      <c r="QSE88" s="73"/>
      <c r="QSF88" s="74"/>
      <c r="QSG88" s="74"/>
      <c r="QSH88" s="62"/>
      <c r="QSI88" s="75"/>
      <c r="QSJ88" s="76"/>
      <c r="QSK88" s="216"/>
      <c r="QSL88" s="75"/>
      <c r="QSM88" s="75"/>
      <c r="QSN88" s="204"/>
      <c r="QSO88" s="205"/>
      <c r="QSP88" s="72"/>
      <c r="QSQ88" s="70"/>
      <c r="QSR88" s="73"/>
      <c r="QSS88" s="74"/>
      <c r="QST88" s="74"/>
      <c r="QSU88" s="62"/>
      <c r="QSV88" s="75"/>
      <c r="QSW88" s="76"/>
      <c r="QSX88" s="216"/>
      <c r="QSY88" s="75"/>
      <c r="QSZ88" s="75"/>
      <c r="QTA88" s="204"/>
      <c r="QTB88" s="205"/>
      <c r="QTC88" s="72"/>
      <c r="QTD88" s="70"/>
      <c r="QTE88" s="73"/>
      <c r="QTF88" s="74"/>
      <c r="QTG88" s="74"/>
      <c r="QTH88" s="62"/>
      <c r="QTI88" s="75"/>
      <c r="QTJ88" s="76"/>
      <c r="QTK88" s="216"/>
      <c r="QTL88" s="75"/>
      <c r="QTM88" s="75"/>
      <c r="QTN88" s="204"/>
      <c r="QTO88" s="205"/>
      <c r="QTP88" s="72"/>
      <c r="QTQ88" s="70"/>
      <c r="QTR88" s="73"/>
      <c r="QTS88" s="74"/>
      <c r="QTT88" s="74"/>
      <c r="QTU88" s="62"/>
      <c r="QTV88" s="75"/>
      <c r="QTW88" s="76"/>
      <c r="QTX88" s="216"/>
      <c r="QTY88" s="75"/>
      <c r="QTZ88" s="75"/>
      <c r="QUA88" s="204"/>
      <c r="QUB88" s="205"/>
      <c r="QUC88" s="72"/>
      <c r="QUD88" s="70"/>
      <c r="QUE88" s="73"/>
      <c r="QUF88" s="74"/>
      <c r="QUG88" s="74"/>
      <c r="QUH88" s="62"/>
      <c r="QUI88" s="75"/>
      <c r="QUJ88" s="76"/>
      <c r="QUK88" s="216"/>
      <c r="QUL88" s="75"/>
      <c r="QUM88" s="75"/>
      <c r="QUN88" s="204"/>
      <c r="QUO88" s="205"/>
      <c r="QUP88" s="72"/>
      <c r="QUQ88" s="70"/>
      <c r="QUR88" s="73"/>
      <c r="QUS88" s="74"/>
      <c r="QUT88" s="74"/>
      <c r="QUU88" s="62"/>
      <c r="QUV88" s="75"/>
      <c r="QUW88" s="76"/>
      <c r="QUX88" s="216"/>
      <c r="QUY88" s="75"/>
      <c r="QUZ88" s="75"/>
      <c r="QVA88" s="204"/>
      <c r="QVB88" s="205"/>
      <c r="QVC88" s="72"/>
      <c r="QVD88" s="70"/>
      <c r="QVE88" s="73"/>
      <c r="QVF88" s="74"/>
      <c r="QVG88" s="74"/>
      <c r="QVH88" s="62"/>
      <c r="QVI88" s="75"/>
      <c r="QVJ88" s="76"/>
      <c r="QVK88" s="216"/>
      <c r="QVL88" s="75"/>
      <c r="QVM88" s="75"/>
      <c r="QVN88" s="204"/>
      <c r="QVO88" s="205"/>
      <c r="QVP88" s="72"/>
      <c r="QVQ88" s="70"/>
      <c r="QVR88" s="73"/>
      <c r="QVS88" s="74"/>
      <c r="QVT88" s="74"/>
      <c r="QVU88" s="62"/>
      <c r="QVV88" s="75"/>
      <c r="QVW88" s="76"/>
      <c r="QVX88" s="216"/>
      <c r="QVY88" s="75"/>
      <c r="QVZ88" s="75"/>
      <c r="QWA88" s="204"/>
      <c r="QWB88" s="205"/>
      <c r="QWC88" s="72"/>
      <c r="QWD88" s="70"/>
      <c r="QWE88" s="73"/>
      <c r="QWF88" s="74"/>
      <c r="QWG88" s="74"/>
      <c r="QWH88" s="62"/>
      <c r="QWI88" s="75"/>
      <c r="QWJ88" s="76"/>
      <c r="QWK88" s="216"/>
      <c r="QWL88" s="75"/>
      <c r="QWM88" s="75"/>
      <c r="QWN88" s="204"/>
      <c r="QWO88" s="205"/>
      <c r="QWP88" s="72"/>
      <c r="QWQ88" s="70"/>
      <c r="QWR88" s="73"/>
      <c r="QWS88" s="74"/>
      <c r="QWT88" s="74"/>
      <c r="QWU88" s="62"/>
      <c r="QWV88" s="75"/>
      <c r="QWW88" s="76"/>
      <c r="QWX88" s="216"/>
      <c r="QWY88" s="75"/>
      <c r="QWZ88" s="75"/>
      <c r="QXA88" s="204"/>
      <c r="QXB88" s="205"/>
      <c r="QXC88" s="72"/>
      <c r="QXD88" s="70"/>
      <c r="QXE88" s="73"/>
      <c r="QXF88" s="74"/>
      <c r="QXG88" s="74"/>
      <c r="QXH88" s="62"/>
      <c r="QXI88" s="75"/>
      <c r="QXJ88" s="76"/>
      <c r="QXK88" s="216"/>
      <c r="QXL88" s="75"/>
      <c r="QXM88" s="75"/>
      <c r="QXN88" s="204"/>
      <c r="QXO88" s="205"/>
      <c r="QXP88" s="72"/>
      <c r="QXQ88" s="70"/>
      <c r="QXR88" s="73"/>
      <c r="QXS88" s="74"/>
      <c r="QXT88" s="74"/>
      <c r="QXU88" s="62"/>
      <c r="QXV88" s="75"/>
      <c r="QXW88" s="76"/>
      <c r="QXX88" s="216"/>
      <c r="QXY88" s="75"/>
      <c r="QXZ88" s="75"/>
      <c r="QYA88" s="204"/>
      <c r="QYB88" s="205"/>
      <c r="QYC88" s="72"/>
      <c r="QYD88" s="70"/>
      <c r="QYE88" s="73"/>
      <c r="QYF88" s="74"/>
      <c r="QYG88" s="74"/>
      <c r="QYH88" s="62"/>
      <c r="QYI88" s="75"/>
      <c r="QYJ88" s="76"/>
      <c r="QYK88" s="216"/>
      <c r="QYL88" s="75"/>
      <c r="QYM88" s="75"/>
      <c r="QYN88" s="204"/>
      <c r="QYO88" s="205"/>
      <c r="QYP88" s="72"/>
      <c r="QYQ88" s="70"/>
      <c r="QYR88" s="73"/>
      <c r="QYS88" s="74"/>
      <c r="QYT88" s="74"/>
      <c r="QYU88" s="62"/>
      <c r="QYV88" s="75"/>
      <c r="QYW88" s="76"/>
      <c r="QYX88" s="216"/>
      <c r="QYY88" s="75"/>
      <c r="QYZ88" s="75"/>
      <c r="QZA88" s="204"/>
      <c r="QZB88" s="205"/>
      <c r="QZC88" s="72"/>
      <c r="QZD88" s="70"/>
      <c r="QZE88" s="73"/>
      <c r="QZF88" s="74"/>
      <c r="QZG88" s="74"/>
      <c r="QZH88" s="62"/>
      <c r="QZI88" s="75"/>
      <c r="QZJ88" s="76"/>
      <c r="QZK88" s="216"/>
      <c r="QZL88" s="75"/>
      <c r="QZM88" s="75"/>
      <c r="QZN88" s="204"/>
      <c r="QZO88" s="205"/>
      <c r="QZP88" s="72"/>
      <c r="QZQ88" s="70"/>
      <c r="QZR88" s="73"/>
      <c r="QZS88" s="74"/>
      <c r="QZT88" s="74"/>
      <c r="QZU88" s="62"/>
      <c r="QZV88" s="75"/>
      <c r="QZW88" s="76"/>
      <c r="QZX88" s="216"/>
      <c r="QZY88" s="75"/>
      <c r="QZZ88" s="75"/>
      <c r="RAA88" s="204"/>
      <c r="RAB88" s="205"/>
      <c r="RAC88" s="72"/>
      <c r="RAD88" s="70"/>
      <c r="RAE88" s="73"/>
      <c r="RAF88" s="74"/>
      <c r="RAG88" s="74"/>
      <c r="RAH88" s="62"/>
      <c r="RAI88" s="75"/>
      <c r="RAJ88" s="76"/>
      <c r="RAK88" s="216"/>
      <c r="RAL88" s="75"/>
      <c r="RAM88" s="75"/>
      <c r="RAN88" s="204"/>
      <c r="RAO88" s="205"/>
      <c r="RAP88" s="72"/>
      <c r="RAQ88" s="70"/>
      <c r="RAR88" s="73"/>
      <c r="RAS88" s="74"/>
      <c r="RAT88" s="74"/>
      <c r="RAU88" s="62"/>
      <c r="RAV88" s="75"/>
      <c r="RAW88" s="76"/>
      <c r="RAX88" s="216"/>
      <c r="RAY88" s="75"/>
      <c r="RAZ88" s="75"/>
      <c r="RBA88" s="204"/>
      <c r="RBB88" s="205"/>
      <c r="RBC88" s="72"/>
      <c r="RBD88" s="70"/>
      <c r="RBE88" s="73"/>
      <c r="RBF88" s="74"/>
      <c r="RBG88" s="74"/>
      <c r="RBH88" s="62"/>
      <c r="RBI88" s="75"/>
      <c r="RBJ88" s="76"/>
      <c r="RBK88" s="216"/>
      <c r="RBL88" s="75"/>
      <c r="RBM88" s="75"/>
      <c r="RBN88" s="204"/>
      <c r="RBO88" s="205"/>
      <c r="RBP88" s="72"/>
      <c r="RBQ88" s="70"/>
      <c r="RBR88" s="73"/>
      <c r="RBS88" s="74"/>
      <c r="RBT88" s="74"/>
      <c r="RBU88" s="62"/>
      <c r="RBV88" s="75"/>
      <c r="RBW88" s="76"/>
      <c r="RBX88" s="216"/>
      <c r="RBY88" s="75"/>
      <c r="RBZ88" s="75"/>
      <c r="RCA88" s="204"/>
      <c r="RCB88" s="205"/>
      <c r="RCC88" s="72"/>
      <c r="RCD88" s="70"/>
      <c r="RCE88" s="73"/>
      <c r="RCF88" s="74"/>
      <c r="RCG88" s="74"/>
      <c r="RCH88" s="62"/>
      <c r="RCI88" s="75"/>
      <c r="RCJ88" s="76"/>
      <c r="RCK88" s="216"/>
      <c r="RCL88" s="75"/>
      <c r="RCM88" s="75"/>
      <c r="RCN88" s="204"/>
      <c r="RCO88" s="205"/>
      <c r="RCP88" s="72"/>
      <c r="RCQ88" s="70"/>
      <c r="RCR88" s="73"/>
      <c r="RCS88" s="74"/>
      <c r="RCT88" s="74"/>
      <c r="RCU88" s="62"/>
      <c r="RCV88" s="75"/>
      <c r="RCW88" s="76"/>
      <c r="RCX88" s="216"/>
      <c r="RCY88" s="75"/>
      <c r="RCZ88" s="75"/>
      <c r="RDA88" s="204"/>
      <c r="RDB88" s="205"/>
      <c r="RDC88" s="72"/>
      <c r="RDD88" s="70"/>
      <c r="RDE88" s="73"/>
      <c r="RDF88" s="74"/>
      <c r="RDG88" s="74"/>
      <c r="RDH88" s="62"/>
      <c r="RDI88" s="75"/>
      <c r="RDJ88" s="76"/>
      <c r="RDK88" s="216"/>
      <c r="RDL88" s="75"/>
      <c r="RDM88" s="75"/>
      <c r="RDN88" s="204"/>
      <c r="RDO88" s="205"/>
      <c r="RDP88" s="72"/>
      <c r="RDQ88" s="70"/>
      <c r="RDR88" s="73"/>
      <c r="RDS88" s="74"/>
      <c r="RDT88" s="74"/>
      <c r="RDU88" s="62"/>
      <c r="RDV88" s="75"/>
      <c r="RDW88" s="76"/>
      <c r="RDX88" s="216"/>
      <c r="RDY88" s="75"/>
      <c r="RDZ88" s="75"/>
      <c r="REA88" s="204"/>
      <c r="REB88" s="205"/>
      <c r="REC88" s="72"/>
      <c r="RED88" s="70"/>
      <c r="REE88" s="73"/>
      <c r="REF88" s="74"/>
      <c r="REG88" s="74"/>
      <c r="REH88" s="62"/>
      <c r="REI88" s="75"/>
      <c r="REJ88" s="76"/>
      <c r="REK88" s="216"/>
      <c r="REL88" s="75"/>
      <c r="REM88" s="75"/>
      <c r="REN88" s="204"/>
      <c r="REO88" s="205"/>
      <c r="REP88" s="72"/>
      <c r="REQ88" s="70"/>
      <c r="RER88" s="73"/>
      <c r="RES88" s="74"/>
      <c r="RET88" s="74"/>
      <c r="REU88" s="62"/>
      <c r="REV88" s="75"/>
      <c r="REW88" s="76"/>
      <c r="REX88" s="216"/>
      <c r="REY88" s="75"/>
      <c r="REZ88" s="75"/>
      <c r="RFA88" s="204"/>
      <c r="RFB88" s="205"/>
      <c r="RFC88" s="72"/>
      <c r="RFD88" s="70"/>
      <c r="RFE88" s="73"/>
      <c r="RFF88" s="74"/>
      <c r="RFG88" s="74"/>
      <c r="RFH88" s="62"/>
      <c r="RFI88" s="75"/>
      <c r="RFJ88" s="76"/>
      <c r="RFK88" s="216"/>
      <c r="RFL88" s="75"/>
      <c r="RFM88" s="75"/>
      <c r="RFN88" s="204"/>
      <c r="RFO88" s="205"/>
      <c r="RFP88" s="72"/>
      <c r="RFQ88" s="70"/>
      <c r="RFR88" s="73"/>
      <c r="RFS88" s="74"/>
      <c r="RFT88" s="74"/>
      <c r="RFU88" s="62"/>
      <c r="RFV88" s="75"/>
      <c r="RFW88" s="76"/>
      <c r="RFX88" s="216"/>
      <c r="RFY88" s="75"/>
      <c r="RFZ88" s="75"/>
      <c r="RGA88" s="204"/>
      <c r="RGB88" s="205"/>
      <c r="RGC88" s="72"/>
      <c r="RGD88" s="70"/>
      <c r="RGE88" s="73"/>
      <c r="RGF88" s="74"/>
      <c r="RGG88" s="74"/>
      <c r="RGH88" s="62"/>
      <c r="RGI88" s="75"/>
      <c r="RGJ88" s="76"/>
      <c r="RGK88" s="216"/>
      <c r="RGL88" s="75"/>
      <c r="RGM88" s="75"/>
      <c r="RGN88" s="204"/>
      <c r="RGO88" s="205"/>
      <c r="RGP88" s="72"/>
      <c r="RGQ88" s="70"/>
      <c r="RGR88" s="73"/>
      <c r="RGS88" s="74"/>
      <c r="RGT88" s="74"/>
      <c r="RGU88" s="62"/>
      <c r="RGV88" s="75"/>
      <c r="RGW88" s="76"/>
      <c r="RGX88" s="216"/>
      <c r="RGY88" s="75"/>
      <c r="RGZ88" s="75"/>
      <c r="RHA88" s="204"/>
      <c r="RHB88" s="205"/>
      <c r="RHC88" s="72"/>
      <c r="RHD88" s="70"/>
      <c r="RHE88" s="73"/>
      <c r="RHF88" s="74"/>
      <c r="RHG88" s="74"/>
      <c r="RHH88" s="62"/>
      <c r="RHI88" s="75"/>
      <c r="RHJ88" s="76"/>
      <c r="RHK88" s="216"/>
      <c r="RHL88" s="75"/>
      <c r="RHM88" s="75"/>
      <c r="RHN88" s="204"/>
      <c r="RHO88" s="205"/>
      <c r="RHP88" s="72"/>
      <c r="RHQ88" s="70"/>
      <c r="RHR88" s="73"/>
      <c r="RHS88" s="74"/>
      <c r="RHT88" s="74"/>
      <c r="RHU88" s="62"/>
      <c r="RHV88" s="75"/>
      <c r="RHW88" s="76"/>
      <c r="RHX88" s="216"/>
      <c r="RHY88" s="75"/>
      <c r="RHZ88" s="75"/>
      <c r="RIA88" s="204"/>
      <c r="RIB88" s="205"/>
      <c r="RIC88" s="72"/>
      <c r="RID88" s="70"/>
      <c r="RIE88" s="73"/>
      <c r="RIF88" s="74"/>
      <c r="RIG88" s="74"/>
      <c r="RIH88" s="62"/>
      <c r="RII88" s="75"/>
      <c r="RIJ88" s="76"/>
      <c r="RIK88" s="216"/>
      <c r="RIL88" s="75"/>
      <c r="RIM88" s="75"/>
      <c r="RIN88" s="204"/>
      <c r="RIO88" s="205"/>
      <c r="RIP88" s="72"/>
      <c r="RIQ88" s="70"/>
      <c r="RIR88" s="73"/>
      <c r="RIS88" s="74"/>
      <c r="RIT88" s="74"/>
      <c r="RIU88" s="62"/>
      <c r="RIV88" s="75"/>
      <c r="RIW88" s="76"/>
      <c r="RIX88" s="216"/>
      <c r="RIY88" s="75"/>
      <c r="RIZ88" s="75"/>
      <c r="RJA88" s="204"/>
      <c r="RJB88" s="205"/>
      <c r="RJC88" s="72"/>
      <c r="RJD88" s="70"/>
      <c r="RJE88" s="73"/>
      <c r="RJF88" s="74"/>
      <c r="RJG88" s="74"/>
      <c r="RJH88" s="62"/>
      <c r="RJI88" s="75"/>
      <c r="RJJ88" s="76"/>
      <c r="RJK88" s="216"/>
      <c r="RJL88" s="75"/>
      <c r="RJM88" s="75"/>
      <c r="RJN88" s="204"/>
      <c r="RJO88" s="205"/>
      <c r="RJP88" s="72"/>
      <c r="RJQ88" s="70"/>
      <c r="RJR88" s="73"/>
      <c r="RJS88" s="74"/>
      <c r="RJT88" s="74"/>
      <c r="RJU88" s="62"/>
      <c r="RJV88" s="75"/>
      <c r="RJW88" s="76"/>
      <c r="RJX88" s="216"/>
      <c r="RJY88" s="75"/>
      <c r="RJZ88" s="75"/>
      <c r="RKA88" s="204"/>
      <c r="RKB88" s="205"/>
      <c r="RKC88" s="72"/>
      <c r="RKD88" s="70"/>
      <c r="RKE88" s="73"/>
      <c r="RKF88" s="74"/>
      <c r="RKG88" s="74"/>
      <c r="RKH88" s="62"/>
      <c r="RKI88" s="75"/>
      <c r="RKJ88" s="76"/>
      <c r="RKK88" s="216"/>
      <c r="RKL88" s="75"/>
      <c r="RKM88" s="75"/>
      <c r="RKN88" s="204"/>
      <c r="RKO88" s="205"/>
      <c r="RKP88" s="72"/>
      <c r="RKQ88" s="70"/>
      <c r="RKR88" s="73"/>
      <c r="RKS88" s="74"/>
      <c r="RKT88" s="74"/>
      <c r="RKU88" s="62"/>
      <c r="RKV88" s="75"/>
      <c r="RKW88" s="76"/>
      <c r="RKX88" s="216"/>
      <c r="RKY88" s="75"/>
      <c r="RKZ88" s="75"/>
      <c r="RLA88" s="204"/>
      <c r="RLB88" s="205"/>
      <c r="RLC88" s="72"/>
      <c r="RLD88" s="70"/>
      <c r="RLE88" s="73"/>
      <c r="RLF88" s="74"/>
      <c r="RLG88" s="74"/>
      <c r="RLH88" s="62"/>
      <c r="RLI88" s="75"/>
      <c r="RLJ88" s="76"/>
      <c r="RLK88" s="216"/>
      <c r="RLL88" s="75"/>
      <c r="RLM88" s="75"/>
      <c r="RLN88" s="204"/>
      <c r="RLO88" s="205"/>
      <c r="RLP88" s="72"/>
      <c r="RLQ88" s="70"/>
      <c r="RLR88" s="73"/>
      <c r="RLS88" s="74"/>
      <c r="RLT88" s="74"/>
      <c r="RLU88" s="62"/>
      <c r="RLV88" s="75"/>
      <c r="RLW88" s="76"/>
      <c r="RLX88" s="216"/>
      <c r="RLY88" s="75"/>
      <c r="RLZ88" s="75"/>
      <c r="RMA88" s="204"/>
      <c r="RMB88" s="205"/>
      <c r="RMC88" s="72"/>
      <c r="RMD88" s="70"/>
      <c r="RME88" s="73"/>
      <c r="RMF88" s="74"/>
      <c r="RMG88" s="74"/>
      <c r="RMH88" s="62"/>
      <c r="RMI88" s="75"/>
      <c r="RMJ88" s="76"/>
      <c r="RMK88" s="216"/>
      <c r="RML88" s="75"/>
      <c r="RMM88" s="75"/>
      <c r="RMN88" s="204"/>
      <c r="RMO88" s="205"/>
      <c r="RMP88" s="72"/>
      <c r="RMQ88" s="70"/>
      <c r="RMR88" s="73"/>
      <c r="RMS88" s="74"/>
      <c r="RMT88" s="74"/>
      <c r="RMU88" s="62"/>
      <c r="RMV88" s="75"/>
      <c r="RMW88" s="76"/>
      <c r="RMX88" s="216"/>
      <c r="RMY88" s="75"/>
      <c r="RMZ88" s="75"/>
      <c r="RNA88" s="204"/>
      <c r="RNB88" s="205"/>
      <c r="RNC88" s="72"/>
      <c r="RND88" s="70"/>
      <c r="RNE88" s="73"/>
      <c r="RNF88" s="74"/>
      <c r="RNG88" s="74"/>
      <c r="RNH88" s="62"/>
      <c r="RNI88" s="75"/>
      <c r="RNJ88" s="76"/>
      <c r="RNK88" s="216"/>
      <c r="RNL88" s="75"/>
      <c r="RNM88" s="75"/>
      <c r="RNN88" s="204"/>
      <c r="RNO88" s="205"/>
      <c r="RNP88" s="72"/>
      <c r="RNQ88" s="70"/>
      <c r="RNR88" s="73"/>
      <c r="RNS88" s="74"/>
      <c r="RNT88" s="74"/>
      <c r="RNU88" s="62"/>
      <c r="RNV88" s="75"/>
      <c r="RNW88" s="76"/>
      <c r="RNX88" s="216"/>
      <c r="RNY88" s="75"/>
      <c r="RNZ88" s="75"/>
      <c r="ROA88" s="204"/>
      <c r="ROB88" s="205"/>
      <c r="ROC88" s="72"/>
      <c r="ROD88" s="70"/>
      <c r="ROE88" s="73"/>
      <c r="ROF88" s="74"/>
      <c r="ROG88" s="74"/>
      <c r="ROH88" s="62"/>
      <c r="ROI88" s="75"/>
      <c r="ROJ88" s="76"/>
      <c r="ROK88" s="216"/>
      <c r="ROL88" s="75"/>
      <c r="ROM88" s="75"/>
      <c r="RON88" s="204"/>
      <c r="ROO88" s="205"/>
      <c r="ROP88" s="72"/>
      <c r="ROQ88" s="70"/>
      <c r="ROR88" s="73"/>
      <c r="ROS88" s="74"/>
      <c r="ROT88" s="74"/>
      <c r="ROU88" s="62"/>
      <c r="ROV88" s="75"/>
      <c r="ROW88" s="76"/>
      <c r="ROX88" s="216"/>
      <c r="ROY88" s="75"/>
      <c r="ROZ88" s="75"/>
      <c r="RPA88" s="204"/>
      <c r="RPB88" s="205"/>
      <c r="RPC88" s="72"/>
      <c r="RPD88" s="70"/>
      <c r="RPE88" s="73"/>
      <c r="RPF88" s="74"/>
      <c r="RPG88" s="74"/>
      <c r="RPH88" s="62"/>
      <c r="RPI88" s="75"/>
      <c r="RPJ88" s="76"/>
      <c r="RPK88" s="216"/>
      <c r="RPL88" s="75"/>
      <c r="RPM88" s="75"/>
      <c r="RPN88" s="204"/>
      <c r="RPO88" s="205"/>
      <c r="RPP88" s="72"/>
      <c r="RPQ88" s="70"/>
      <c r="RPR88" s="73"/>
      <c r="RPS88" s="74"/>
      <c r="RPT88" s="74"/>
      <c r="RPU88" s="62"/>
      <c r="RPV88" s="75"/>
      <c r="RPW88" s="76"/>
      <c r="RPX88" s="216"/>
      <c r="RPY88" s="75"/>
      <c r="RPZ88" s="75"/>
      <c r="RQA88" s="204"/>
      <c r="RQB88" s="205"/>
      <c r="RQC88" s="72"/>
      <c r="RQD88" s="70"/>
      <c r="RQE88" s="73"/>
      <c r="RQF88" s="74"/>
      <c r="RQG88" s="74"/>
      <c r="RQH88" s="62"/>
      <c r="RQI88" s="75"/>
      <c r="RQJ88" s="76"/>
      <c r="RQK88" s="216"/>
      <c r="RQL88" s="75"/>
      <c r="RQM88" s="75"/>
      <c r="RQN88" s="204"/>
      <c r="RQO88" s="205"/>
      <c r="RQP88" s="72"/>
      <c r="RQQ88" s="70"/>
      <c r="RQR88" s="73"/>
      <c r="RQS88" s="74"/>
      <c r="RQT88" s="74"/>
      <c r="RQU88" s="62"/>
      <c r="RQV88" s="75"/>
      <c r="RQW88" s="76"/>
      <c r="RQX88" s="216"/>
      <c r="RQY88" s="75"/>
      <c r="RQZ88" s="75"/>
      <c r="RRA88" s="204"/>
      <c r="RRB88" s="205"/>
      <c r="RRC88" s="72"/>
      <c r="RRD88" s="70"/>
      <c r="RRE88" s="73"/>
      <c r="RRF88" s="74"/>
      <c r="RRG88" s="74"/>
      <c r="RRH88" s="62"/>
      <c r="RRI88" s="75"/>
      <c r="RRJ88" s="76"/>
      <c r="RRK88" s="216"/>
      <c r="RRL88" s="75"/>
      <c r="RRM88" s="75"/>
      <c r="RRN88" s="204"/>
      <c r="RRO88" s="205"/>
      <c r="RRP88" s="72"/>
      <c r="RRQ88" s="70"/>
      <c r="RRR88" s="73"/>
      <c r="RRS88" s="74"/>
      <c r="RRT88" s="74"/>
      <c r="RRU88" s="62"/>
      <c r="RRV88" s="75"/>
      <c r="RRW88" s="76"/>
      <c r="RRX88" s="216"/>
      <c r="RRY88" s="75"/>
      <c r="RRZ88" s="75"/>
      <c r="RSA88" s="204"/>
      <c r="RSB88" s="205"/>
      <c r="RSC88" s="72"/>
      <c r="RSD88" s="70"/>
      <c r="RSE88" s="73"/>
      <c r="RSF88" s="74"/>
      <c r="RSG88" s="74"/>
      <c r="RSH88" s="62"/>
      <c r="RSI88" s="75"/>
      <c r="RSJ88" s="76"/>
      <c r="RSK88" s="216"/>
      <c r="RSL88" s="75"/>
      <c r="RSM88" s="75"/>
      <c r="RSN88" s="204"/>
      <c r="RSO88" s="205"/>
      <c r="RSP88" s="72"/>
      <c r="RSQ88" s="70"/>
      <c r="RSR88" s="73"/>
      <c r="RSS88" s="74"/>
      <c r="RST88" s="74"/>
      <c r="RSU88" s="62"/>
      <c r="RSV88" s="75"/>
      <c r="RSW88" s="76"/>
      <c r="RSX88" s="216"/>
      <c r="RSY88" s="75"/>
      <c r="RSZ88" s="75"/>
      <c r="RTA88" s="204"/>
      <c r="RTB88" s="205"/>
      <c r="RTC88" s="72"/>
      <c r="RTD88" s="70"/>
      <c r="RTE88" s="73"/>
      <c r="RTF88" s="74"/>
      <c r="RTG88" s="74"/>
      <c r="RTH88" s="62"/>
      <c r="RTI88" s="75"/>
      <c r="RTJ88" s="76"/>
      <c r="RTK88" s="216"/>
      <c r="RTL88" s="75"/>
      <c r="RTM88" s="75"/>
      <c r="RTN88" s="204"/>
      <c r="RTO88" s="205"/>
      <c r="RTP88" s="72"/>
      <c r="RTQ88" s="70"/>
      <c r="RTR88" s="73"/>
      <c r="RTS88" s="74"/>
      <c r="RTT88" s="74"/>
      <c r="RTU88" s="62"/>
      <c r="RTV88" s="75"/>
      <c r="RTW88" s="76"/>
      <c r="RTX88" s="216"/>
      <c r="RTY88" s="75"/>
      <c r="RTZ88" s="75"/>
      <c r="RUA88" s="204"/>
      <c r="RUB88" s="205"/>
      <c r="RUC88" s="72"/>
      <c r="RUD88" s="70"/>
      <c r="RUE88" s="73"/>
      <c r="RUF88" s="74"/>
      <c r="RUG88" s="74"/>
      <c r="RUH88" s="62"/>
      <c r="RUI88" s="75"/>
      <c r="RUJ88" s="76"/>
      <c r="RUK88" s="216"/>
      <c r="RUL88" s="75"/>
      <c r="RUM88" s="75"/>
      <c r="RUN88" s="204"/>
      <c r="RUO88" s="205"/>
      <c r="RUP88" s="72"/>
      <c r="RUQ88" s="70"/>
      <c r="RUR88" s="73"/>
      <c r="RUS88" s="74"/>
      <c r="RUT88" s="74"/>
      <c r="RUU88" s="62"/>
      <c r="RUV88" s="75"/>
      <c r="RUW88" s="76"/>
      <c r="RUX88" s="216"/>
      <c r="RUY88" s="75"/>
      <c r="RUZ88" s="75"/>
      <c r="RVA88" s="204"/>
      <c r="RVB88" s="205"/>
      <c r="RVC88" s="72"/>
      <c r="RVD88" s="70"/>
      <c r="RVE88" s="73"/>
      <c r="RVF88" s="74"/>
      <c r="RVG88" s="74"/>
      <c r="RVH88" s="62"/>
      <c r="RVI88" s="75"/>
      <c r="RVJ88" s="76"/>
      <c r="RVK88" s="216"/>
      <c r="RVL88" s="75"/>
      <c r="RVM88" s="75"/>
      <c r="RVN88" s="204"/>
      <c r="RVO88" s="205"/>
      <c r="RVP88" s="72"/>
      <c r="RVQ88" s="70"/>
      <c r="RVR88" s="73"/>
      <c r="RVS88" s="74"/>
      <c r="RVT88" s="74"/>
      <c r="RVU88" s="62"/>
      <c r="RVV88" s="75"/>
      <c r="RVW88" s="76"/>
      <c r="RVX88" s="216"/>
      <c r="RVY88" s="75"/>
      <c r="RVZ88" s="75"/>
      <c r="RWA88" s="204"/>
      <c r="RWB88" s="205"/>
      <c r="RWC88" s="72"/>
      <c r="RWD88" s="70"/>
      <c r="RWE88" s="73"/>
      <c r="RWF88" s="74"/>
      <c r="RWG88" s="74"/>
      <c r="RWH88" s="62"/>
      <c r="RWI88" s="75"/>
      <c r="RWJ88" s="76"/>
      <c r="RWK88" s="216"/>
      <c r="RWL88" s="75"/>
      <c r="RWM88" s="75"/>
      <c r="RWN88" s="204"/>
      <c r="RWO88" s="205"/>
      <c r="RWP88" s="72"/>
      <c r="RWQ88" s="70"/>
      <c r="RWR88" s="73"/>
      <c r="RWS88" s="74"/>
      <c r="RWT88" s="74"/>
      <c r="RWU88" s="62"/>
      <c r="RWV88" s="75"/>
      <c r="RWW88" s="76"/>
      <c r="RWX88" s="216"/>
      <c r="RWY88" s="75"/>
      <c r="RWZ88" s="75"/>
      <c r="RXA88" s="204"/>
      <c r="RXB88" s="205"/>
      <c r="RXC88" s="72"/>
      <c r="RXD88" s="70"/>
      <c r="RXE88" s="73"/>
      <c r="RXF88" s="74"/>
      <c r="RXG88" s="74"/>
      <c r="RXH88" s="62"/>
      <c r="RXI88" s="75"/>
      <c r="RXJ88" s="76"/>
      <c r="RXK88" s="216"/>
      <c r="RXL88" s="75"/>
      <c r="RXM88" s="75"/>
      <c r="RXN88" s="204"/>
      <c r="RXO88" s="205"/>
      <c r="RXP88" s="72"/>
      <c r="RXQ88" s="70"/>
      <c r="RXR88" s="73"/>
      <c r="RXS88" s="74"/>
      <c r="RXT88" s="74"/>
      <c r="RXU88" s="62"/>
      <c r="RXV88" s="75"/>
      <c r="RXW88" s="76"/>
      <c r="RXX88" s="216"/>
      <c r="RXY88" s="75"/>
      <c r="RXZ88" s="75"/>
      <c r="RYA88" s="204"/>
      <c r="RYB88" s="205"/>
      <c r="RYC88" s="72"/>
      <c r="RYD88" s="70"/>
      <c r="RYE88" s="73"/>
      <c r="RYF88" s="74"/>
      <c r="RYG88" s="74"/>
      <c r="RYH88" s="62"/>
      <c r="RYI88" s="75"/>
      <c r="RYJ88" s="76"/>
      <c r="RYK88" s="216"/>
      <c r="RYL88" s="75"/>
      <c r="RYM88" s="75"/>
      <c r="RYN88" s="204"/>
      <c r="RYO88" s="205"/>
      <c r="RYP88" s="72"/>
      <c r="RYQ88" s="70"/>
      <c r="RYR88" s="73"/>
      <c r="RYS88" s="74"/>
      <c r="RYT88" s="74"/>
      <c r="RYU88" s="62"/>
      <c r="RYV88" s="75"/>
      <c r="RYW88" s="76"/>
      <c r="RYX88" s="216"/>
      <c r="RYY88" s="75"/>
      <c r="RYZ88" s="75"/>
      <c r="RZA88" s="204"/>
      <c r="RZB88" s="205"/>
      <c r="RZC88" s="72"/>
      <c r="RZD88" s="70"/>
      <c r="RZE88" s="73"/>
      <c r="RZF88" s="74"/>
      <c r="RZG88" s="74"/>
      <c r="RZH88" s="62"/>
      <c r="RZI88" s="75"/>
      <c r="RZJ88" s="76"/>
      <c r="RZK88" s="216"/>
      <c r="RZL88" s="75"/>
      <c r="RZM88" s="75"/>
      <c r="RZN88" s="204"/>
      <c r="RZO88" s="205"/>
      <c r="RZP88" s="72"/>
      <c r="RZQ88" s="70"/>
      <c r="RZR88" s="73"/>
      <c r="RZS88" s="74"/>
      <c r="RZT88" s="74"/>
      <c r="RZU88" s="62"/>
      <c r="RZV88" s="75"/>
      <c r="RZW88" s="76"/>
      <c r="RZX88" s="216"/>
      <c r="RZY88" s="75"/>
      <c r="RZZ88" s="75"/>
      <c r="SAA88" s="204"/>
      <c r="SAB88" s="205"/>
      <c r="SAC88" s="72"/>
      <c r="SAD88" s="70"/>
      <c r="SAE88" s="73"/>
      <c r="SAF88" s="74"/>
      <c r="SAG88" s="74"/>
      <c r="SAH88" s="62"/>
      <c r="SAI88" s="75"/>
      <c r="SAJ88" s="76"/>
      <c r="SAK88" s="216"/>
      <c r="SAL88" s="75"/>
      <c r="SAM88" s="75"/>
      <c r="SAN88" s="204"/>
      <c r="SAO88" s="205"/>
      <c r="SAP88" s="72"/>
      <c r="SAQ88" s="70"/>
      <c r="SAR88" s="73"/>
      <c r="SAS88" s="74"/>
      <c r="SAT88" s="74"/>
      <c r="SAU88" s="62"/>
      <c r="SAV88" s="75"/>
      <c r="SAW88" s="76"/>
      <c r="SAX88" s="216"/>
      <c r="SAY88" s="75"/>
      <c r="SAZ88" s="75"/>
      <c r="SBA88" s="204"/>
      <c r="SBB88" s="205"/>
      <c r="SBC88" s="72"/>
      <c r="SBD88" s="70"/>
      <c r="SBE88" s="73"/>
      <c r="SBF88" s="74"/>
      <c r="SBG88" s="74"/>
      <c r="SBH88" s="62"/>
      <c r="SBI88" s="75"/>
      <c r="SBJ88" s="76"/>
      <c r="SBK88" s="216"/>
      <c r="SBL88" s="75"/>
      <c r="SBM88" s="75"/>
      <c r="SBN88" s="204"/>
      <c r="SBO88" s="205"/>
      <c r="SBP88" s="72"/>
      <c r="SBQ88" s="70"/>
      <c r="SBR88" s="73"/>
      <c r="SBS88" s="74"/>
      <c r="SBT88" s="74"/>
      <c r="SBU88" s="62"/>
      <c r="SBV88" s="75"/>
      <c r="SBW88" s="76"/>
      <c r="SBX88" s="216"/>
      <c r="SBY88" s="75"/>
      <c r="SBZ88" s="75"/>
      <c r="SCA88" s="204"/>
      <c r="SCB88" s="205"/>
      <c r="SCC88" s="72"/>
      <c r="SCD88" s="70"/>
      <c r="SCE88" s="73"/>
      <c r="SCF88" s="74"/>
      <c r="SCG88" s="74"/>
      <c r="SCH88" s="62"/>
      <c r="SCI88" s="75"/>
      <c r="SCJ88" s="76"/>
      <c r="SCK88" s="216"/>
      <c r="SCL88" s="75"/>
      <c r="SCM88" s="75"/>
      <c r="SCN88" s="204"/>
      <c r="SCO88" s="205"/>
      <c r="SCP88" s="72"/>
      <c r="SCQ88" s="70"/>
      <c r="SCR88" s="73"/>
      <c r="SCS88" s="74"/>
      <c r="SCT88" s="74"/>
      <c r="SCU88" s="62"/>
      <c r="SCV88" s="75"/>
      <c r="SCW88" s="76"/>
      <c r="SCX88" s="216"/>
      <c r="SCY88" s="75"/>
      <c r="SCZ88" s="75"/>
      <c r="SDA88" s="204"/>
      <c r="SDB88" s="205"/>
      <c r="SDC88" s="72"/>
      <c r="SDD88" s="70"/>
      <c r="SDE88" s="73"/>
      <c r="SDF88" s="74"/>
      <c r="SDG88" s="74"/>
      <c r="SDH88" s="62"/>
      <c r="SDI88" s="75"/>
      <c r="SDJ88" s="76"/>
      <c r="SDK88" s="216"/>
      <c r="SDL88" s="75"/>
      <c r="SDM88" s="75"/>
      <c r="SDN88" s="204"/>
      <c r="SDO88" s="205"/>
      <c r="SDP88" s="72"/>
      <c r="SDQ88" s="70"/>
      <c r="SDR88" s="73"/>
      <c r="SDS88" s="74"/>
      <c r="SDT88" s="74"/>
      <c r="SDU88" s="62"/>
      <c r="SDV88" s="75"/>
      <c r="SDW88" s="76"/>
      <c r="SDX88" s="216"/>
      <c r="SDY88" s="75"/>
      <c r="SDZ88" s="75"/>
      <c r="SEA88" s="204"/>
      <c r="SEB88" s="205"/>
      <c r="SEC88" s="72"/>
      <c r="SED88" s="70"/>
      <c r="SEE88" s="73"/>
      <c r="SEF88" s="74"/>
      <c r="SEG88" s="74"/>
      <c r="SEH88" s="62"/>
      <c r="SEI88" s="75"/>
      <c r="SEJ88" s="76"/>
      <c r="SEK88" s="216"/>
      <c r="SEL88" s="75"/>
      <c r="SEM88" s="75"/>
      <c r="SEN88" s="204"/>
      <c r="SEO88" s="205"/>
      <c r="SEP88" s="72"/>
      <c r="SEQ88" s="70"/>
      <c r="SER88" s="73"/>
      <c r="SES88" s="74"/>
      <c r="SET88" s="74"/>
      <c r="SEU88" s="62"/>
      <c r="SEV88" s="75"/>
      <c r="SEW88" s="76"/>
      <c r="SEX88" s="216"/>
      <c r="SEY88" s="75"/>
      <c r="SEZ88" s="75"/>
      <c r="SFA88" s="204"/>
      <c r="SFB88" s="205"/>
      <c r="SFC88" s="72"/>
      <c r="SFD88" s="70"/>
      <c r="SFE88" s="73"/>
      <c r="SFF88" s="74"/>
      <c r="SFG88" s="74"/>
      <c r="SFH88" s="62"/>
      <c r="SFI88" s="75"/>
      <c r="SFJ88" s="76"/>
      <c r="SFK88" s="216"/>
      <c r="SFL88" s="75"/>
      <c r="SFM88" s="75"/>
      <c r="SFN88" s="204"/>
      <c r="SFO88" s="205"/>
      <c r="SFP88" s="72"/>
      <c r="SFQ88" s="70"/>
      <c r="SFR88" s="73"/>
      <c r="SFS88" s="74"/>
      <c r="SFT88" s="74"/>
      <c r="SFU88" s="62"/>
      <c r="SFV88" s="75"/>
      <c r="SFW88" s="76"/>
      <c r="SFX88" s="216"/>
      <c r="SFY88" s="75"/>
      <c r="SFZ88" s="75"/>
      <c r="SGA88" s="204"/>
      <c r="SGB88" s="205"/>
      <c r="SGC88" s="72"/>
      <c r="SGD88" s="70"/>
      <c r="SGE88" s="73"/>
      <c r="SGF88" s="74"/>
      <c r="SGG88" s="74"/>
      <c r="SGH88" s="62"/>
      <c r="SGI88" s="75"/>
      <c r="SGJ88" s="76"/>
      <c r="SGK88" s="216"/>
      <c r="SGL88" s="75"/>
      <c r="SGM88" s="75"/>
      <c r="SGN88" s="204"/>
      <c r="SGO88" s="205"/>
      <c r="SGP88" s="72"/>
      <c r="SGQ88" s="70"/>
      <c r="SGR88" s="73"/>
      <c r="SGS88" s="74"/>
      <c r="SGT88" s="74"/>
      <c r="SGU88" s="62"/>
      <c r="SGV88" s="75"/>
      <c r="SGW88" s="76"/>
      <c r="SGX88" s="216"/>
      <c r="SGY88" s="75"/>
      <c r="SGZ88" s="75"/>
      <c r="SHA88" s="204"/>
      <c r="SHB88" s="205"/>
      <c r="SHC88" s="72"/>
      <c r="SHD88" s="70"/>
      <c r="SHE88" s="73"/>
      <c r="SHF88" s="74"/>
      <c r="SHG88" s="74"/>
      <c r="SHH88" s="62"/>
      <c r="SHI88" s="75"/>
      <c r="SHJ88" s="76"/>
      <c r="SHK88" s="216"/>
      <c r="SHL88" s="75"/>
      <c r="SHM88" s="75"/>
      <c r="SHN88" s="204"/>
      <c r="SHO88" s="205"/>
      <c r="SHP88" s="72"/>
      <c r="SHQ88" s="70"/>
      <c r="SHR88" s="73"/>
      <c r="SHS88" s="74"/>
      <c r="SHT88" s="74"/>
      <c r="SHU88" s="62"/>
      <c r="SHV88" s="75"/>
      <c r="SHW88" s="76"/>
      <c r="SHX88" s="216"/>
      <c r="SHY88" s="75"/>
      <c r="SHZ88" s="75"/>
      <c r="SIA88" s="204"/>
      <c r="SIB88" s="205"/>
      <c r="SIC88" s="72"/>
      <c r="SID88" s="70"/>
      <c r="SIE88" s="73"/>
      <c r="SIF88" s="74"/>
      <c r="SIG88" s="74"/>
      <c r="SIH88" s="62"/>
      <c r="SII88" s="75"/>
      <c r="SIJ88" s="76"/>
      <c r="SIK88" s="216"/>
      <c r="SIL88" s="75"/>
      <c r="SIM88" s="75"/>
      <c r="SIN88" s="204"/>
      <c r="SIO88" s="205"/>
      <c r="SIP88" s="72"/>
      <c r="SIQ88" s="70"/>
      <c r="SIR88" s="73"/>
      <c r="SIS88" s="74"/>
      <c r="SIT88" s="74"/>
      <c r="SIU88" s="62"/>
      <c r="SIV88" s="75"/>
      <c r="SIW88" s="76"/>
      <c r="SIX88" s="216"/>
      <c r="SIY88" s="75"/>
      <c r="SIZ88" s="75"/>
      <c r="SJA88" s="204"/>
      <c r="SJB88" s="205"/>
      <c r="SJC88" s="72"/>
      <c r="SJD88" s="70"/>
      <c r="SJE88" s="73"/>
      <c r="SJF88" s="74"/>
      <c r="SJG88" s="74"/>
      <c r="SJH88" s="62"/>
      <c r="SJI88" s="75"/>
      <c r="SJJ88" s="76"/>
      <c r="SJK88" s="216"/>
      <c r="SJL88" s="75"/>
      <c r="SJM88" s="75"/>
      <c r="SJN88" s="204"/>
      <c r="SJO88" s="205"/>
      <c r="SJP88" s="72"/>
      <c r="SJQ88" s="70"/>
      <c r="SJR88" s="73"/>
      <c r="SJS88" s="74"/>
      <c r="SJT88" s="74"/>
      <c r="SJU88" s="62"/>
      <c r="SJV88" s="75"/>
      <c r="SJW88" s="76"/>
      <c r="SJX88" s="216"/>
      <c r="SJY88" s="75"/>
      <c r="SJZ88" s="75"/>
      <c r="SKA88" s="204"/>
      <c r="SKB88" s="205"/>
      <c r="SKC88" s="72"/>
      <c r="SKD88" s="70"/>
      <c r="SKE88" s="73"/>
      <c r="SKF88" s="74"/>
      <c r="SKG88" s="74"/>
      <c r="SKH88" s="62"/>
      <c r="SKI88" s="75"/>
      <c r="SKJ88" s="76"/>
      <c r="SKK88" s="216"/>
      <c r="SKL88" s="75"/>
      <c r="SKM88" s="75"/>
      <c r="SKN88" s="204"/>
      <c r="SKO88" s="205"/>
      <c r="SKP88" s="72"/>
      <c r="SKQ88" s="70"/>
      <c r="SKR88" s="73"/>
      <c r="SKS88" s="74"/>
      <c r="SKT88" s="74"/>
      <c r="SKU88" s="62"/>
      <c r="SKV88" s="75"/>
      <c r="SKW88" s="76"/>
      <c r="SKX88" s="216"/>
      <c r="SKY88" s="75"/>
      <c r="SKZ88" s="75"/>
      <c r="SLA88" s="204"/>
      <c r="SLB88" s="205"/>
      <c r="SLC88" s="72"/>
      <c r="SLD88" s="70"/>
      <c r="SLE88" s="73"/>
      <c r="SLF88" s="74"/>
      <c r="SLG88" s="74"/>
      <c r="SLH88" s="62"/>
      <c r="SLI88" s="75"/>
      <c r="SLJ88" s="76"/>
      <c r="SLK88" s="216"/>
      <c r="SLL88" s="75"/>
      <c r="SLM88" s="75"/>
      <c r="SLN88" s="204"/>
      <c r="SLO88" s="205"/>
      <c r="SLP88" s="72"/>
      <c r="SLQ88" s="70"/>
      <c r="SLR88" s="73"/>
      <c r="SLS88" s="74"/>
      <c r="SLT88" s="74"/>
      <c r="SLU88" s="62"/>
      <c r="SLV88" s="75"/>
      <c r="SLW88" s="76"/>
      <c r="SLX88" s="216"/>
      <c r="SLY88" s="75"/>
      <c r="SLZ88" s="75"/>
      <c r="SMA88" s="204"/>
      <c r="SMB88" s="205"/>
      <c r="SMC88" s="72"/>
      <c r="SMD88" s="70"/>
      <c r="SME88" s="73"/>
      <c r="SMF88" s="74"/>
      <c r="SMG88" s="74"/>
      <c r="SMH88" s="62"/>
      <c r="SMI88" s="75"/>
      <c r="SMJ88" s="76"/>
      <c r="SMK88" s="216"/>
      <c r="SML88" s="75"/>
      <c r="SMM88" s="75"/>
      <c r="SMN88" s="204"/>
      <c r="SMO88" s="205"/>
      <c r="SMP88" s="72"/>
      <c r="SMQ88" s="70"/>
      <c r="SMR88" s="73"/>
      <c r="SMS88" s="74"/>
      <c r="SMT88" s="74"/>
      <c r="SMU88" s="62"/>
      <c r="SMV88" s="75"/>
      <c r="SMW88" s="76"/>
      <c r="SMX88" s="216"/>
      <c r="SMY88" s="75"/>
      <c r="SMZ88" s="75"/>
      <c r="SNA88" s="204"/>
      <c r="SNB88" s="205"/>
      <c r="SNC88" s="72"/>
      <c r="SND88" s="70"/>
      <c r="SNE88" s="73"/>
      <c r="SNF88" s="74"/>
      <c r="SNG88" s="74"/>
      <c r="SNH88" s="62"/>
      <c r="SNI88" s="75"/>
      <c r="SNJ88" s="76"/>
      <c r="SNK88" s="216"/>
      <c r="SNL88" s="75"/>
      <c r="SNM88" s="75"/>
      <c r="SNN88" s="204"/>
      <c r="SNO88" s="205"/>
      <c r="SNP88" s="72"/>
      <c r="SNQ88" s="70"/>
      <c r="SNR88" s="73"/>
      <c r="SNS88" s="74"/>
      <c r="SNT88" s="74"/>
      <c r="SNU88" s="62"/>
      <c r="SNV88" s="75"/>
      <c r="SNW88" s="76"/>
      <c r="SNX88" s="216"/>
      <c r="SNY88" s="75"/>
      <c r="SNZ88" s="75"/>
      <c r="SOA88" s="204"/>
      <c r="SOB88" s="205"/>
      <c r="SOC88" s="72"/>
      <c r="SOD88" s="70"/>
      <c r="SOE88" s="73"/>
      <c r="SOF88" s="74"/>
      <c r="SOG88" s="74"/>
      <c r="SOH88" s="62"/>
      <c r="SOI88" s="75"/>
      <c r="SOJ88" s="76"/>
      <c r="SOK88" s="216"/>
      <c r="SOL88" s="75"/>
      <c r="SOM88" s="75"/>
      <c r="SON88" s="204"/>
      <c r="SOO88" s="205"/>
      <c r="SOP88" s="72"/>
      <c r="SOQ88" s="70"/>
      <c r="SOR88" s="73"/>
      <c r="SOS88" s="74"/>
      <c r="SOT88" s="74"/>
      <c r="SOU88" s="62"/>
      <c r="SOV88" s="75"/>
      <c r="SOW88" s="76"/>
      <c r="SOX88" s="216"/>
      <c r="SOY88" s="75"/>
      <c r="SOZ88" s="75"/>
      <c r="SPA88" s="204"/>
      <c r="SPB88" s="205"/>
      <c r="SPC88" s="72"/>
      <c r="SPD88" s="70"/>
      <c r="SPE88" s="73"/>
      <c r="SPF88" s="74"/>
      <c r="SPG88" s="74"/>
      <c r="SPH88" s="62"/>
      <c r="SPI88" s="75"/>
      <c r="SPJ88" s="76"/>
      <c r="SPK88" s="216"/>
      <c r="SPL88" s="75"/>
      <c r="SPM88" s="75"/>
      <c r="SPN88" s="204"/>
      <c r="SPO88" s="205"/>
      <c r="SPP88" s="72"/>
      <c r="SPQ88" s="70"/>
      <c r="SPR88" s="73"/>
      <c r="SPS88" s="74"/>
      <c r="SPT88" s="74"/>
      <c r="SPU88" s="62"/>
      <c r="SPV88" s="75"/>
      <c r="SPW88" s="76"/>
      <c r="SPX88" s="216"/>
      <c r="SPY88" s="75"/>
      <c r="SPZ88" s="75"/>
      <c r="SQA88" s="204"/>
      <c r="SQB88" s="205"/>
      <c r="SQC88" s="72"/>
      <c r="SQD88" s="70"/>
      <c r="SQE88" s="73"/>
      <c r="SQF88" s="74"/>
      <c r="SQG88" s="74"/>
      <c r="SQH88" s="62"/>
      <c r="SQI88" s="75"/>
      <c r="SQJ88" s="76"/>
      <c r="SQK88" s="216"/>
      <c r="SQL88" s="75"/>
      <c r="SQM88" s="75"/>
      <c r="SQN88" s="204"/>
      <c r="SQO88" s="205"/>
      <c r="SQP88" s="72"/>
      <c r="SQQ88" s="70"/>
      <c r="SQR88" s="73"/>
      <c r="SQS88" s="74"/>
      <c r="SQT88" s="74"/>
      <c r="SQU88" s="62"/>
      <c r="SQV88" s="75"/>
      <c r="SQW88" s="76"/>
      <c r="SQX88" s="216"/>
      <c r="SQY88" s="75"/>
      <c r="SQZ88" s="75"/>
      <c r="SRA88" s="204"/>
      <c r="SRB88" s="205"/>
      <c r="SRC88" s="72"/>
      <c r="SRD88" s="70"/>
      <c r="SRE88" s="73"/>
      <c r="SRF88" s="74"/>
      <c r="SRG88" s="74"/>
      <c r="SRH88" s="62"/>
      <c r="SRI88" s="75"/>
      <c r="SRJ88" s="76"/>
      <c r="SRK88" s="216"/>
      <c r="SRL88" s="75"/>
      <c r="SRM88" s="75"/>
      <c r="SRN88" s="204"/>
      <c r="SRO88" s="205"/>
      <c r="SRP88" s="72"/>
      <c r="SRQ88" s="70"/>
      <c r="SRR88" s="73"/>
      <c r="SRS88" s="74"/>
      <c r="SRT88" s="74"/>
      <c r="SRU88" s="62"/>
      <c r="SRV88" s="75"/>
      <c r="SRW88" s="76"/>
      <c r="SRX88" s="216"/>
      <c r="SRY88" s="75"/>
      <c r="SRZ88" s="75"/>
      <c r="SSA88" s="204"/>
      <c r="SSB88" s="205"/>
      <c r="SSC88" s="72"/>
      <c r="SSD88" s="70"/>
      <c r="SSE88" s="73"/>
      <c r="SSF88" s="74"/>
      <c r="SSG88" s="74"/>
      <c r="SSH88" s="62"/>
      <c r="SSI88" s="75"/>
      <c r="SSJ88" s="76"/>
      <c r="SSK88" s="216"/>
      <c r="SSL88" s="75"/>
      <c r="SSM88" s="75"/>
      <c r="SSN88" s="204"/>
      <c r="SSO88" s="205"/>
      <c r="SSP88" s="72"/>
      <c r="SSQ88" s="70"/>
      <c r="SSR88" s="73"/>
      <c r="SSS88" s="74"/>
      <c r="SST88" s="74"/>
      <c r="SSU88" s="62"/>
      <c r="SSV88" s="75"/>
      <c r="SSW88" s="76"/>
      <c r="SSX88" s="216"/>
      <c r="SSY88" s="75"/>
      <c r="SSZ88" s="75"/>
      <c r="STA88" s="204"/>
      <c r="STB88" s="205"/>
      <c r="STC88" s="72"/>
      <c r="STD88" s="70"/>
      <c r="STE88" s="73"/>
      <c r="STF88" s="74"/>
      <c r="STG88" s="74"/>
      <c r="STH88" s="62"/>
      <c r="STI88" s="75"/>
      <c r="STJ88" s="76"/>
      <c r="STK88" s="216"/>
      <c r="STL88" s="75"/>
      <c r="STM88" s="75"/>
      <c r="STN88" s="204"/>
      <c r="STO88" s="205"/>
      <c r="STP88" s="72"/>
      <c r="STQ88" s="70"/>
      <c r="STR88" s="73"/>
      <c r="STS88" s="74"/>
      <c r="STT88" s="74"/>
      <c r="STU88" s="62"/>
      <c r="STV88" s="75"/>
      <c r="STW88" s="76"/>
      <c r="STX88" s="216"/>
      <c r="STY88" s="75"/>
      <c r="STZ88" s="75"/>
      <c r="SUA88" s="204"/>
      <c r="SUB88" s="205"/>
      <c r="SUC88" s="72"/>
      <c r="SUD88" s="70"/>
      <c r="SUE88" s="73"/>
      <c r="SUF88" s="74"/>
      <c r="SUG88" s="74"/>
      <c r="SUH88" s="62"/>
      <c r="SUI88" s="75"/>
      <c r="SUJ88" s="76"/>
      <c r="SUK88" s="216"/>
      <c r="SUL88" s="75"/>
      <c r="SUM88" s="75"/>
      <c r="SUN88" s="204"/>
      <c r="SUO88" s="205"/>
      <c r="SUP88" s="72"/>
      <c r="SUQ88" s="70"/>
      <c r="SUR88" s="73"/>
      <c r="SUS88" s="74"/>
      <c r="SUT88" s="74"/>
      <c r="SUU88" s="62"/>
      <c r="SUV88" s="75"/>
      <c r="SUW88" s="76"/>
      <c r="SUX88" s="216"/>
      <c r="SUY88" s="75"/>
      <c r="SUZ88" s="75"/>
      <c r="SVA88" s="204"/>
      <c r="SVB88" s="205"/>
      <c r="SVC88" s="72"/>
      <c r="SVD88" s="70"/>
      <c r="SVE88" s="73"/>
      <c r="SVF88" s="74"/>
      <c r="SVG88" s="74"/>
      <c r="SVH88" s="62"/>
      <c r="SVI88" s="75"/>
      <c r="SVJ88" s="76"/>
      <c r="SVK88" s="216"/>
      <c r="SVL88" s="75"/>
      <c r="SVM88" s="75"/>
      <c r="SVN88" s="204"/>
      <c r="SVO88" s="205"/>
      <c r="SVP88" s="72"/>
      <c r="SVQ88" s="70"/>
      <c r="SVR88" s="73"/>
      <c r="SVS88" s="74"/>
      <c r="SVT88" s="74"/>
      <c r="SVU88" s="62"/>
      <c r="SVV88" s="75"/>
      <c r="SVW88" s="76"/>
      <c r="SVX88" s="216"/>
      <c r="SVY88" s="75"/>
      <c r="SVZ88" s="75"/>
      <c r="SWA88" s="204"/>
      <c r="SWB88" s="205"/>
      <c r="SWC88" s="72"/>
      <c r="SWD88" s="70"/>
      <c r="SWE88" s="73"/>
      <c r="SWF88" s="74"/>
      <c r="SWG88" s="74"/>
      <c r="SWH88" s="62"/>
      <c r="SWI88" s="75"/>
      <c r="SWJ88" s="76"/>
      <c r="SWK88" s="216"/>
      <c r="SWL88" s="75"/>
      <c r="SWM88" s="75"/>
      <c r="SWN88" s="204"/>
      <c r="SWO88" s="205"/>
      <c r="SWP88" s="72"/>
      <c r="SWQ88" s="70"/>
      <c r="SWR88" s="73"/>
      <c r="SWS88" s="74"/>
      <c r="SWT88" s="74"/>
      <c r="SWU88" s="62"/>
      <c r="SWV88" s="75"/>
      <c r="SWW88" s="76"/>
      <c r="SWX88" s="216"/>
      <c r="SWY88" s="75"/>
      <c r="SWZ88" s="75"/>
      <c r="SXA88" s="204"/>
      <c r="SXB88" s="205"/>
      <c r="SXC88" s="72"/>
      <c r="SXD88" s="70"/>
      <c r="SXE88" s="73"/>
      <c r="SXF88" s="74"/>
      <c r="SXG88" s="74"/>
      <c r="SXH88" s="62"/>
      <c r="SXI88" s="75"/>
      <c r="SXJ88" s="76"/>
      <c r="SXK88" s="216"/>
      <c r="SXL88" s="75"/>
      <c r="SXM88" s="75"/>
      <c r="SXN88" s="204"/>
      <c r="SXO88" s="205"/>
      <c r="SXP88" s="72"/>
      <c r="SXQ88" s="70"/>
      <c r="SXR88" s="73"/>
      <c r="SXS88" s="74"/>
      <c r="SXT88" s="74"/>
      <c r="SXU88" s="62"/>
      <c r="SXV88" s="75"/>
      <c r="SXW88" s="76"/>
      <c r="SXX88" s="216"/>
      <c r="SXY88" s="75"/>
      <c r="SXZ88" s="75"/>
      <c r="SYA88" s="204"/>
      <c r="SYB88" s="205"/>
      <c r="SYC88" s="72"/>
      <c r="SYD88" s="70"/>
      <c r="SYE88" s="73"/>
      <c r="SYF88" s="74"/>
      <c r="SYG88" s="74"/>
      <c r="SYH88" s="62"/>
      <c r="SYI88" s="75"/>
      <c r="SYJ88" s="76"/>
      <c r="SYK88" s="216"/>
      <c r="SYL88" s="75"/>
      <c r="SYM88" s="75"/>
      <c r="SYN88" s="204"/>
      <c r="SYO88" s="205"/>
      <c r="SYP88" s="72"/>
      <c r="SYQ88" s="70"/>
      <c r="SYR88" s="73"/>
      <c r="SYS88" s="74"/>
      <c r="SYT88" s="74"/>
      <c r="SYU88" s="62"/>
      <c r="SYV88" s="75"/>
      <c r="SYW88" s="76"/>
      <c r="SYX88" s="216"/>
      <c r="SYY88" s="75"/>
      <c r="SYZ88" s="75"/>
      <c r="SZA88" s="204"/>
      <c r="SZB88" s="205"/>
      <c r="SZC88" s="72"/>
      <c r="SZD88" s="70"/>
      <c r="SZE88" s="73"/>
      <c r="SZF88" s="74"/>
      <c r="SZG88" s="74"/>
      <c r="SZH88" s="62"/>
      <c r="SZI88" s="75"/>
      <c r="SZJ88" s="76"/>
      <c r="SZK88" s="216"/>
      <c r="SZL88" s="75"/>
      <c r="SZM88" s="75"/>
      <c r="SZN88" s="204"/>
      <c r="SZO88" s="205"/>
      <c r="SZP88" s="72"/>
      <c r="SZQ88" s="70"/>
      <c r="SZR88" s="73"/>
      <c r="SZS88" s="74"/>
      <c r="SZT88" s="74"/>
      <c r="SZU88" s="62"/>
      <c r="SZV88" s="75"/>
      <c r="SZW88" s="76"/>
      <c r="SZX88" s="216"/>
      <c r="SZY88" s="75"/>
      <c r="SZZ88" s="75"/>
      <c r="TAA88" s="204"/>
      <c r="TAB88" s="205"/>
      <c r="TAC88" s="72"/>
      <c r="TAD88" s="70"/>
      <c r="TAE88" s="73"/>
      <c r="TAF88" s="74"/>
      <c r="TAG88" s="74"/>
      <c r="TAH88" s="62"/>
      <c r="TAI88" s="75"/>
      <c r="TAJ88" s="76"/>
      <c r="TAK88" s="216"/>
      <c r="TAL88" s="75"/>
      <c r="TAM88" s="75"/>
      <c r="TAN88" s="204"/>
      <c r="TAO88" s="205"/>
      <c r="TAP88" s="72"/>
      <c r="TAQ88" s="70"/>
      <c r="TAR88" s="73"/>
      <c r="TAS88" s="74"/>
      <c r="TAT88" s="74"/>
      <c r="TAU88" s="62"/>
      <c r="TAV88" s="75"/>
      <c r="TAW88" s="76"/>
      <c r="TAX88" s="216"/>
      <c r="TAY88" s="75"/>
      <c r="TAZ88" s="75"/>
      <c r="TBA88" s="204"/>
      <c r="TBB88" s="205"/>
      <c r="TBC88" s="72"/>
      <c r="TBD88" s="70"/>
      <c r="TBE88" s="73"/>
      <c r="TBF88" s="74"/>
      <c r="TBG88" s="74"/>
      <c r="TBH88" s="62"/>
      <c r="TBI88" s="75"/>
      <c r="TBJ88" s="76"/>
      <c r="TBK88" s="216"/>
      <c r="TBL88" s="75"/>
      <c r="TBM88" s="75"/>
      <c r="TBN88" s="204"/>
      <c r="TBO88" s="205"/>
      <c r="TBP88" s="72"/>
      <c r="TBQ88" s="70"/>
      <c r="TBR88" s="73"/>
      <c r="TBS88" s="74"/>
      <c r="TBT88" s="74"/>
      <c r="TBU88" s="62"/>
      <c r="TBV88" s="75"/>
      <c r="TBW88" s="76"/>
      <c r="TBX88" s="216"/>
      <c r="TBY88" s="75"/>
      <c r="TBZ88" s="75"/>
      <c r="TCA88" s="204"/>
      <c r="TCB88" s="205"/>
      <c r="TCC88" s="72"/>
      <c r="TCD88" s="70"/>
      <c r="TCE88" s="73"/>
      <c r="TCF88" s="74"/>
      <c r="TCG88" s="74"/>
      <c r="TCH88" s="62"/>
      <c r="TCI88" s="75"/>
      <c r="TCJ88" s="76"/>
      <c r="TCK88" s="216"/>
      <c r="TCL88" s="75"/>
      <c r="TCM88" s="75"/>
      <c r="TCN88" s="204"/>
      <c r="TCO88" s="205"/>
      <c r="TCP88" s="72"/>
      <c r="TCQ88" s="70"/>
      <c r="TCR88" s="73"/>
      <c r="TCS88" s="74"/>
      <c r="TCT88" s="74"/>
      <c r="TCU88" s="62"/>
      <c r="TCV88" s="75"/>
      <c r="TCW88" s="76"/>
      <c r="TCX88" s="216"/>
      <c r="TCY88" s="75"/>
      <c r="TCZ88" s="75"/>
      <c r="TDA88" s="204"/>
      <c r="TDB88" s="205"/>
      <c r="TDC88" s="72"/>
      <c r="TDD88" s="70"/>
      <c r="TDE88" s="73"/>
      <c r="TDF88" s="74"/>
      <c r="TDG88" s="74"/>
      <c r="TDH88" s="62"/>
      <c r="TDI88" s="75"/>
      <c r="TDJ88" s="76"/>
      <c r="TDK88" s="216"/>
      <c r="TDL88" s="75"/>
      <c r="TDM88" s="75"/>
      <c r="TDN88" s="204"/>
      <c r="TDO88" s="205"/>
      <c r="TDP88" s="72"/>
      <c r="TDQ88" s="70"/>
      <c r="TDR88" s="73"/>
      <c r="TDS88" s="74"/>
      <c r="TDT88" s="74"/>
      <c r="TDU88" s="62"/>
      <c r="TDV88" s="75"/>
      <c r="TDW88" s="76"/>
      <c r="TDX88" s="216"/>
      <c r="TDY88" s="75"/>
      <c r="TDZ88" s="75"/>
      <c r="TEA88" s="204"/>
      <c r="TEB88" s="205"/>
      <c r="TEC88" s="72"/>
      <c r="TED88" s="70"/>
      <c r="TEE88" s="73"/>
      <c r="TEF88" s="74"/>
      <c r="TEG88" s="74"/>
      <c r="TEH88" s="62"/>
      <c r="TEI88" s="75"/>
      <c r="TEJ88" s="76"/>
      <c r="TEK88" s="216"/>
      <c r="TEL88" s="75"/>
      <c r="TEM88" s="75"/>
      <c r="TEN88" s="204"/>
      <c r="TEO88" s="205"/>
      <c r="TEP88" s="72"/>
      <c r="TEQ88" s="70"/>
      <c r="TER88" s="73"/>
      <c r="TES88" s="74"/>
      <c r="TET88" s="74"/>
      <c r="TEU88" s="62"/>
      <c r="TEV88" s="75"/>
      <c r="TEW88" s="76"/>
      <c r="TEX88" s="216"/>
      <c r="TEY88" s="75"/>
      <c r="TEZ88" s="75"/>
      <c r="TFA88" s="204"/>
      <c r="TFB88" s="205"/>
      <c r="TFC88" s="72"/>
      <c r="TFD88" s="70"/>
      <c r="TFE88" s="73"/>
      <c r="TFF88" s="74"/>
      <c r="TFG88" s="74"/>
      <c r="TFH88" s="62"/>
      <c r="TFI88" s="75"/>
      <c r="TFJ88" s="76"/>
      <c r="TFK88" s="216"/>
      <c r="TFL88" s="75"/>
      <c r="TFM88" s="75"/>
      <c r="TFN88" s="204"/>
      <c r="TFO88" s="205"/>
      <c r="TFP88" s="72"/>
      <c r="TFQ88" s="70"/>
      <c r="TFR88" s="73"/>
      <c r="TFS88" s="74"/>
      <c r="TFT88" s="74"/>
      <c r="TFU88" s="62"/>
      <c r="TFV88" s="75"/>
      <c r="TFW88" s="76"/>
      <c r="TFX88" s="216"/>
      <c r="TFY88" s="75"/>
      <c r="TFZ88" s="75"/>
      <c r="TGA88" s="204"/>
      <c r="TGB88" s="205"/>
      <c r="TGC88" s="72"/>
      <c r="TGD88" s="70"/>
      <c r="TGE88" s="73"/>
      <c r="TGF88" s="74"/>
      <c r="TGG88" s="74"/>
      <c r="TGH88" s="62"/>
      <c r="TGI88" s="75"/>
      <c r="TGJ88" s="76"/>
      <c r="TGK88" s="216"/>
      <c r="TGL88" s="75"/>
      <c r="TGM88" s="75"/>
      <c r="TGN88" s="204"/>
      <c r="TGO88" s="205"/>
      <c r="TGP88" s="72"/>
      <c r="TGQ88" s="70"/>
      <c r="TGR88" s="73"/>
      <c r="TGS88" s="74"/>
      <c r="TGT88" s="74"/>
      <c r="TGU88" s="62"/>
      <c r="TGV88" s="75"/>
      <c r="TGW88" s="76"/>
      <c r="TGX88" s="216"/>
      <c r="TGY88" s="75"/>
      <c r="TGZ88" s="75"/>
      <c r="THA88" s="204"/>
      <c r="THB88" s="205"/>
      <c r="THC88" s="72"/>
      <c r="THD88" s="70"/>
      <c r="THE88" s="73"/>
      <c r="THF88" s="74"/>
      <c r="THG88" s="74"/>
      <c r="THH88" s="62"/>
      <c r="THI88" s="75"/>
      <c r="THJ88" s="76"/>
      <c r="THK88" s="216"/>
      <c r="THL88" s="75"/>
      <c r="THM88" s="75"/>
      <c r="THN88" s="204"/>
      <c r="THO88" s="205"/>
      <c r="THP88" s="72"/>
      <c r="THQ88" s="70"/>
      <c r="THR88" s="73"/>
      <c r="THS88" s="74"/>
      <c r="THT88" s="74"/>
      <c r="THU88" s="62"/>
      <c r="THV88" s="75"/>
      <c r="THW88" s="76"/>
      <c r="THX88" s="216"/>
      <c r="THY88" s="75"/>
      <c r="THZ88" s="75"/>
      <c r="TIA88" s="204"/>
      <c r="TIB88" s="205"/>
      <c r="TIC88" s="72"/>
      <c r="TID88" s="70"/>
      <c r="TIE88" s="73"/>
      <c r="TIF88" s="74"/>
      <c r="TIG88" s="74"/>
      <c r="TIH88" s="62"/>
      <c r="TII88" s="75"/>
      <c r="TIJ88" s="76"/>
      <c r="TIK88" s="216"/>
      <c r="TIL88" s="75"/>
      <c r="TIM88" s="75"/>
      <c r="TIN88" s="204"/>
      <c r="TIO88" s="205"/>
      <c r="TIP88" s="72"/>
      <c r="TIQ88" s="70"/>
      <c r="TIR88" s="73"/>
      <c r="TIS88" s="74"/>
      <c r="TIT88" s="74"/>
      <c r="TIU88" s="62"/>
      <c r="TIV88" s="75"/>
      <c r="TIW88" s="76"/>
      <c r="TIX88" s="216"/>
      <c r="TIY88" s="75"/>
      <c r="TIZ88" s="75"/>
      <c r="TJA88" s="204"/>
      <c r="TJB88" s="205"/>
      <c r="TJC88" s="72"/>
      <c r="TJD88" s="70"/>
      <c r="TJE88" s="73"/>
      <c r="TJF88" s="74"/>
      <c r="TJG88" s="74"/>
      <c r="TJH88" s="62"/>
      <c r="TJI88" s="75"/>
      <c r="TJJ88" s="76"/>
      <c r="TJK88" s="216"/>
      <c r="TJL88" s="75"/>
      <c r="TJM88" s="75"/>
      <c r="TJN88" s="204"/>
      <c r="TJO88" s="205"/>
      <c r="TJP88" s="72"/>
      <c r="TJQ88" s="70"/>
      <c r="TJR88" s="73"/>
      <c r="TJS88" s="74"/>
      <c r="TJT88" s="74"/>
      <c r="TJU88" s="62"/>
      <c r="TJV88" s="75"/>
      <c r="TJW88" s="76"/>
      <c r="TJX88" s="216"/>
      <c r="TJY88" s="75"/>
      <c r="TJZ88" s="75"/>
      <c r="TKA88" s="204"/>
      <c r="TKB88" s="205"/>
      <c r="TKC88" s="72"/>
      <c r="TKD88" s="70"/>
      <c r="TKE88" s="73"/>
      <c r="TKF88" s="74"/>
      <c r="TKG88" s="74"/>
      <c r="TKH88" s="62"/>
      <c r="TKI88" s="75"/>
      <c r="TKJ88" s="76"/>
      <c r="TKK88" s="216"/>
      <c r="TKL88" s="75"/>
      <c r="TKM88" s="75"/>
      <c r="TKN88" s="204"/>
      <c r="TKO88" s="205"/>
      <c r="TKP88" s="72"/>
      <c r="TKQ88" s="70"/>
      <c r="TKR88" s="73"/>
      <c r="TKS88" s="74"/>
      <c r="TKT88" s="74"/>
      <c r="TKU88" s="62"/>
      <c r="TKV88" s="75"/>
      <c r="TKW88" s="76"/>
      <c r="TKX88" s="216"/>
      <c r="TKY88" s="75"/>
      <c r="TKZ88" s="75"/>
      <c r="TLA88" s="204"/>
      <c r="TLB88" s="205"/>
      <c r="TLC88" s="72"/>
      <c r="TLD88" s="70"/>
      <c r="TLE88" s="73"/>
      <c r="TLF88" s="74"/>
      <c r="TLG88" s="74"/>
      <c r="TLH88" s="62"/>
      <c r="TLI88" s="75"/>
      <c r="TLJ88" s="76"/>
      <c r="TLK88" s="216"/>
      <c r="TLL88" s="75"/>
      <c r="TLM88" s="75"/>
      <c r="TLN88" s="204"/>
      <c r="TLO88" s="205"/>
      <c r="TLP88" s="72"/>
      <c r="TLQ88" s="70"/>
      <c r="TLR88" s="73"/>
      <c r="TLS88" s="74"/>
      <c r="TLT88" s="74"/>
      <c r="TLU88" s="62"/>
      <c r="TLV88" s="75"/>
      <c r="TLW88" s="76"/>
      <c r="TLX88" s="216"/>
      <c r="TLY88" s="75"/>
      <c r="TLZ88" s="75"/>
      <c r="TMA88" s="204"/>
      <c r="TMB88" s="205"/>
      <c r="TMC88" s="72"/>
      <c r="TMD88" s="70"/>
      <c r="TME88" s="73"/>
      <c r="TMF88" s="74"/>
      <c r="TMG88" s="74"/>
      <c r="TMH88" s="62"/>
      <c r="TMI88" s="75"/>
      <c r="TMJ88" s="76"/>
      <c r="TMK88" s="216"/>
      <c r="TML88" s="75"/>
      <c r="TMM88" s="75"/>
      <c r="TMN88" s="204"/>
      <c r="TMO88" s="205"/>
      <c r="TMP88" s="72"/>
      <c r="TMQ88" s="70"/>
      <c r="TMR88" s="73"/>
      <c r="TMS88" s="74"/>
      <c r="TMT88" s="74"/>
      <c r="TMU88" s="62"/>
      <c r="TMV88" s="75"/>
      <c r="TMW88" s="76"/>
      <c r="TMX88" s="216"/>
      <c r="TMY88" s="75"/>
      <c r="TMZ88" s="75"/>
      <c r="TNA88" s="204"/>
      <c r="TNB88" s="205"/>
      <c r="TNC88" s="72"/>
      <c r="TND88" s="70"/>
      <c r="TNE88" s="73"/>
      <c r="TNF88" s="74"/>
      <c r="TNG88" s="74"/>
      <c r="TNH88" s="62"/>
      <c r="TNI88" s="75"/>
      <c r="TNJ88" s="76"/>
      <c r="TNK88" s="216"/>
      <c r="TNL88" s="75"/>
      <c r="TNM88" s="75"/>
      <c r="TNN88" s="204"/>
      <c r="TNO88" s="205"/>
      <c r="TNP88" s="72"/>
      <c r="TNQ88" s="70"/>
      <c r="TNR88" s="73"/>
      <c r="TNS88" s="74"/>
      <c r="TNT88" s="74"/>
      <c r="TNU88" s="62"/>
      <c r="TNV88" s="75"/>
      <c r="TNW88" s="76"/>
      <c r="TNX88" s="216"/>
      <c r="TNY88" s="75"/>
      <c r="TNZ88" s="75"/>
      <c r="TOA88" s="204"/>
      <c r="TOB88" s="205"/>
      <c r="TOC88" s="72"/>
      <c r="TOD88" s="70"/>
      <c r="TOE88" s="73"/>
      <c r="TOF88" s="74"/>
      <c r="TOG88" s="74"/>
      <c r="TOH88" s="62"/>
      <c r="TOI88" s="75"/>
      <c r="TOJ88" s="76"/>
      <c r="TOK88" s="216"/>
      <c r="TOL88" s="75"/>
      <c r="TOM88" s="75"/>
      <c r="TON88" s="204"/>
      <c r="TOO88" s="205"/>
      <c r="TOP88" s="72"/>
      <c r="TOQ88" s="70"/>
      <c r="TOR88" s="73"/>
      <c r="TOS88" s="74"/>
      <c r="TOT88" s="74"/>
      <c r="TOU88" s="62"/>
      <c r="TOV88" s="75"/>
      <c r="TOW88" s="76"/>
      <c r="TOX88" s="216"/>
      <c r="TOY88" s="75"/>
      <c r="TOZ88" s="75"/>
      <c r="TPA88" s="204"/>
      <c r="TPB88" s="205"/>
      <c r="TPC88" s="72"/>
      <c r="TPD88" s="70"/>
      <c r="TPE88" s="73"/>
      <c r="TPF88" s="74"/>
      <c r="TPG88" s="74"/>
      <c r="TPH88" s="62"/>
      <c r="TPI88" s="75"/>
      <c r="TPJ88" s="76"/>
      <c r="TPK88" s="216"/>
      <c r="TPL88" s="75"/>
      <c r="TPM88" s="75"/>
      <c r="TPN88" s="204"/>
      <c r="TPO88" s="205"/>
      <c r="TPP88" s="72"/>
      <c r="TPQ88" s="70"/>
      <c r="TPR88" s="73"/>
      <c r="TPS88" s="74"/>
      <c r="TPT88" s="74"/>
      <c r="TPU88" s="62"/>
      <c r="TPV88" s="75"/>
      <c r="TPW88" s="76"/>
      <c r="TPX88" s="216"/>
      <c r="TPY88" s="75"/>
      <c r="TPZ88" s="75"/>
      <c r="TQA88" s="204"/>
      <c r="TQB88" s="205"/>
      <c r="TQC88" s="72"/>
      <c r="TQD88" s="70"/>
      <c r="TQE88" s="73"/>
      <c r="TQF88" s="74"/>
      <c r="TQG88" s="74"/>
      <c r="TQH88" s="62"/>
      <c r="TQI88" s="75"/>
      <c r="TQJ88" s="76"/>
      <c r="TQK88" s="216"/>
      <c r="TQL88" s="75"/>
      <c r="TQM88" s="75"/>
      <c r="TQN88" s="204"/>
      <c r="TQO88" s="205"/>
      <c r="TQP88" s="72"/>
      <c r="TQQ88" s="70"/>
      <c r="TQR88" s="73"/>
      <c r="TQS88" s="74"/>
      <c r="TQT88" s="74"/>
      <c r="TQU88" s="62"/>
      <c r="TQV88" s="75"/>
      <c r="TQW88" s="76"/>
      <c r="TQX88" s="216"/>
      <c r="TQY88" s="75"/>
      <c r="TQZ88" s="75"/>
      <c r="TRA88" s="204"/>
      <c r="TRB88" s="205"/>
      <c r="TRC88" s="72"/>
      <c r="TRD88" s="70"/>
      <c r="TRE88" s="73"/>
      <c r="TRF88" s="74"/>
      <c r="TRG88" s="74"/>
      <c r="TRH88" s="62"/>
      <c r="TRI88" s="75"/>
      <c r="TRJ88" s="76"/>
      <c r="TRK88" s="216"/>
      <c r="TRL88" s="75"/>
      <c r="TRM88" s="75"/>
      <c r="TRN88" s="204"/>
      <c r="TRO88" s="205"/>
      <c r="TRP88" s="72"/>
      <c r="TRQ88" s="70"/>
      <c r="TRR88" s="73"/>
      <c r="TRS88" s="74"/>
      <c r="TRT88" s="74"/>
      <c r="TRU88" s="62"/>
      <c r="TRV88" s="75"/>
      <c r="TRW88" s="76"/>
      <c r="TRX88" s="216"/>
      <c r="TRY88" s="75"/>
      <c r="TRZ88" s="75"/>
      <c r="TSA88" s="204"/>
      <c r="TSB88" s="205"/>
      <c r="TSC88" s="72"/>
      <c r="TSD88" s="70"/>
      <c r="TSE88" s="73"/>
      <c r="TSF88" s="74"/>
      <c r="TSG88" s="74"/>
      <c r="TSH88" s="62"/>
      <c r="TSI88" s="75"/>
      <c r="TSJ88" s="76"/>
      <c r="TSK88" s="216"/>
      <c r="TSL88" s="75"/>
      <c r="TSM88" s="75"/>
      <c r="TSN88" s="204"/>
      <c r="TSO88" s="205"/>
      <c r="TSP88" s="72"/>
      <c r="TSQ88" s="70"/>
      <c r="TSR88" s="73"/>
      <c r="TSS88" s="74"/>
      <c r="TST88" s="74"/>
      <c r="TSU88" s="62"/>
      <c r="TSV88" s="75"/>
      <c r="TSW88" s="76"/>
      <c r="TSX88" s="216"/>
      <c r="TSY88" s="75"/>
      <c r="TSZ88" s="75"/>
      <c r="TTA88" s="204"/>
      <c r="TTB88" s="205"/>
      <c r="TTC88" s="72"/>
      <c r="TTD88" s="70"/>
      <c r="TTE88" s="73"/>
      <c r="TTF88" s="74"/>
      <c r="TTG88" s="74"/>
      <c r="TTH88" s="62"/>
      <c r="TTI88" s="75"/>
      <c r="TTJ88" s="76"/>
      <c r="TTK88" s="216"/>
      <c r="TTL88" s="75"/>
      <c r="TTM88" s="75"/>
      <c r="TTN88" s="204"/>
      <c r="TTO88" s="205"/>
      <c r="TTP88" s="72"/>
      <c r="TTQ88" s="70"/>
      <c r="TTR88" s="73"/>
      <c r="TTS88" s="74"/>
      <c r="TTT88" s="74"/>
      <c r="TTU88" s="62"/>
      <c r="TTV88" s="75"/>
      <c r="TTW88" s="76"/>
      <c r="TTX88" s="216"/>
      <c r="TTY88" s="75"/>
      <c r="TTZ88" s="75"/>
      <c r="TUA88" s="204"/>
      <c r="TUB88" s="205"/>
      <c r="TUC88" s="72"/>
      <c r="TUD88" s="70"/>
      <c r="TUE88" s="73"/>
      <c r="TUF88" s="74"/>
      <c r="TUG88" s="74"/>
      <c r="TUH88" s="62"/>
      <c r="TUI88" s="75"/>
      <c r="TUJ88" s="76"/>
      <c r="TUK88" s="216"/>
      <c r="TUL88" s="75"/>
      <c r="TUM88" s="75"/>
      <c r="TUN88" s="204"/>
      <c r="TUO88" s="205"/>
      <c r="TUP88" s="72"/>
      <c r="TUQ88" s="70"/>
      <c r="TUR88" s="73"/>
      <c r="TUS88" s="74"/>
      <c r="TUT88" s="74"/>
      <c r="TUU88" s="62"/>
      <c r="TUV88" s="75"/>
      <c r="TUW88" s="76"/>
      <c r="TUX88" s="216"/>
      <c r="TUY88" s="75"/>
      <c r="TUZ88" s="75"/>
      <c r="TVA88" s="204"/>
      <c r="TVB88" s="205"/>
      <c r="TVC88" s="72"/>
      <c r="TVD88" s="70"/>
      <c r="TVE88" s="73"/>
      <c r="TVF88" s="74"/>
      <c r="TVG88" s="74"/>
      <c r="TVH88" s="62"/>
      <c r="TVI88" s="75"/>
      <c r="TVJ88" s="76"/>
      <c r="TVK88" s="216"/>
      <c r="TVL88" s="75"/>
      <c r="TVM88" s="75"/>
      <c r="TVN88" s="204"/>
      <c r="TVO88" s="205"/>
      <c r="TVP88" s="72"/>
      <c r="TVQ88" s="70"/>
      <c r="TVR88" s="73"/>
      <c r="TVS88" s="74"/>
      <c r="TVT88" s="74"/>
      <c r="TVU88" s="62"/>
      <c r="TVV88" s="75"/>
      <c r="TVW88" s="76"/>
      <c r="TVX88" s="216"/>
      <c r="TVY88" s="75"/>
      <c r="TVZ88" s="75"/>
      <c r="TWA88" s="204"/>
      <c r="TWB88" s="205"/>
      <c r="TWC88" s="72"/>
      <c r="TWD88" s="70"/>
      <c r="TWE88" s="73"/>
      <c r="TWF88" s="74"/>
      <c r="TWG88" s="74"/>
      <c r="TWH88" s="62"/>
      <c r="TWI88" s="75"/>
      <c r="TWJ88" s="76"/>
      <c r="TWK88" s="216"/>
      <c r="TWL88" s="75"/>
      <c r="TWM88" s="75"/>
      <c r="TWN88" s="204"/>
      <c r="TWO88" s="205"/>
      <c r="TWP88" s="72"/>
      <c r="TWQ88" s="70"/>
      <c r="TWR88" s="73"/>
      <c r="TWS88" s="74"/>
      <c r="TWT88" s="74"/>
      <c r="TWU88" s="62"/>
      <c r="TWV88" s="75"/>
      <c r="TWW88" s="76"/>
      <c r="TWX88" s="216"/>
      <c r="TWY88" s="75"/>
      <c r="TWZ88" s="75"/>
      <c r="TXA88" s="204"/>
      <c r="TXB88" s="205"/>
      <c r="TXC88" s="72"/>
      <c r="TXD88" s="70"/>
      <c r="TXE88" s="73"/>
      <c r="TXF88" s="74"/>
      <c r="TXG88" s="74"/>
      <c r="TXH88" s="62"/>
      <c r="TXI88" s="75"/>
      <c r="TXJ88" s="76"/>
      <c r="TXK88" s="216"/>
      <c r="TXL88" s="75"/>
      <c r="TXM88" s="75"/>
      <c r="TXN88" s="204"/>
      <c r="TXO88" s="205"/>
      <c r="TXP88" s="72"/>
      <c r="TXQ88" s="70"/>
      <c r="TXR88" s="73"/>
      <c r="TXS88" s="74"/>
      <c r="TXT88" s="74"/>
      <c r="TXU88" s="62"/>
      <c r="TXV88" s="75"/>
      <c r="TXW88" s="76"/>
      <c r="TXX88" s="216"/>
      <c r="TXY88" s="75"/>
      <c r="TXZ88" s="75"/>
      <c r="TYA88" s="204"/>
      <c r="TYB88" s="205"/>
      <c r="TYC88" s="72"/>
      <c r="TYD88" s="70"/>
      <c r="TYE88" s="73"/>
      <c r="TYF88" s="74"/>
      <c r="TYG88" s="74"/>
      <c r="TYH88" s="62"/>
      <c r="TYI88" s="75"/>
      <c r="TYJ88" s="76"/>
      <c r="TYK88" s="216"/>
      <c r="TYL88" s="75"/>
      <c r="TYM88" s="75"/>
      <c r="TYN88" s="204"/>
      <c r="TYO88" s="205"/>
      <c r="TYP88" s="72"/>
      <c r="TYQ88" s="70"/>
      <c r="TYR88" s="73"/>
      <c r="TYS88" s="74"/>
      <c r="TYT88" s="74"/>
      <c r="TYU88" s="62"/>
      <c r="TYV88" s="75"/>
      <c r="TYW88" s="76"/>
      <c r="TYX88" s="216"/>
      <c r="TYY88" s="75"/>
      <c r="TYZ88" s="75"/>
      <c r="TZA88" s="204"/>
      <c r="TZB88" s="205"/>
      <c r="TZC88" s="72"/>
      <c r="TZD88" s="70"/>
      <c r="TZE88" s="73"/>
      <c r="TZF88" s="74"/>
      <c r="TZG88" s="74"/>
      <c r="TZH88" s="62"/>
      <c r="TZI88" s="75"/>
      <c r="TZJ88" s="76"/>
      <c r="TZK88" s="216"/>
      <c r="TZL88" s="75"/>
      <c r="TZM88" s="75"/>
      <c r="TZN88" s="204"/>
      <c r="TZO88" s="205"/>
      <c r="TZP88" s="72"/>
      <c r="TZQ88" s="70"/>
      <c r="TZR88" s="73"/>
      <c r="TZS88" s="74"/>
      <c r="TZT88" s="74"/>
      <c r="TZU88" s="62"/>
      <c r="TZV88" s="75"/>
      <c r="TZW88" s="76"/>
      <c r="TZX88" s="216"/>
      <c r="TZY88" s="75"/>
      <c r="TZZ88" s="75"/>
      <c r="UAA88" s="204"/>
      <c r="UAB88" s="205"/>
      <c r="UAC88" s="72"/>
      <c r="UAD88" s="70"/>
      <c r="UAE88" s="73"/>
      <c r="UAF88" s="74"/>
      <c r="UAG88" s="74"/>
      <c r="UAH88" s="62"/>
      <c r="UAI88" s="75"/>
      <c r="UAJ88" s="76"/>
      <c r="UAK88" s="216"/>
      <c r="UAL88" s="75"/>
      <c r="UAM88" s="75"/>
      <c r="UAN88" s="204"/>
      <c r="UAO88" s="205"/>
      <c r="UAP88" s="72"/>
      <c r="UAQ88" s="70"/>
      <c r="UAR88" s="73"/>
      <c r="UAS88" s="74"/>
      <c r="UAT88" s="74"/>
      <c r="UAU88" s="62"/>
      <c r="UAV88" s="75"/>
      <c r="UAW88" s="76"/>
      <c r="UAX88" s="216"/>
      <c r="UAY88" s="75"/>
      <c r="UAZ88" s="75"/>
      <c r="UBA88" s="204"/>
      <c r="UBB88" s="205"/>
      <c r="UBC88" s="72"/>
      <c r="UBD88" s="70"/>
      <c r="UBE88" s="73"/>
      <c r="UBF88" s="74"/>
      <c r="UBG88" s="74"/>
      <c r="UBH88" s="62"/>
      <c r="UBI88" s="75"/>
      <c r="UBJ88" s="76"/>
      <c r="UBK88" s="216"/>
      <c r="UBL88" s="75"/>
      <c r="UBM88" s="75"/>
      <c r="UBN88" s="204"/>
      <c r="UBO88" s="205"/>
      <c r="UBP88" s="72"/>
      <c r="UBQ88" s="70"/>
      <c r="UBR88" s="73"/>
      <c r="UBS88" s="74"/>
      <c r="UBT88" s="74"/>
      <c r="UBU88" s="62"/>
      <c r="UBV88" s="75"/>
      <c r="UBW88" s="76"/>
      <c r="UBX88" s="216"/>
      <c r="UBY88" s="75"/>
      <c r="UBZ88" s="75"/>
      <c r="UCA88" s="204"/>
      <c r="UCB88" s="205"/>
      <c r="UCC88" s="72"/>
      <c r="UCD88" s="70"/>
      <c r="UCE88" s="73"/>
      <c r="UCF88" s="74"/>
      <c r="UCG88" s="74"/>
      <c r="UCH88" s="62"/>
      <c r="UCI88" s="75"/>
      <c r="UCJ88" s="76"/>
      <c r="UCK88" s="216"/>
      <c r="UCL88" s="75"/>
      <c r="UCM88" s="75"/>
      <c r="UCN88" s="204"/>
      <c r="UCO88" s="205"/>
      <c r="UCP88" s="72"/>
      <c r="UCQ88" s="70"/>
      <c r="UCR88" s="73"/>
      <c r="UCS88" s="74"/>
      <c r="UCT88" s="74"/>
      <c r="UCU88" s="62"/>
      <c r="UCV88" s="75"/>
      <c r="UCW88" s="76"/>
      <c r="UCX88" s="216"/>
      <c r="UCY88" s="75"/>
      <c r="UCZ88" s="75"/>
      <c r="UDA88" s="204"/>
      <c r="UDB88" s="205"/>
      <c r="UDC88" s="72"/>
      <c r="UDD88" s="70"/>
      <c r="UDE88" s="73"/>
      <c r="UDF88" s="74"/>
      <c r="UDG88" s="74"/>
      <c r="UDH88" s="62"/>
      <c r="UDI88" s="75"/>
      <c r="UDJ88" s="76"/>
      <c r="UDK88" s="216"/>
      <c r="UDL88" s="75"/>
      <c r="UDM88" s="75"/>
      <c r="UDN88" s="204"/>
      <c r="UDO88" s="205"/>
      <c r="UDP88" s="72"/>
      <c r="UDQ88" s="70"/>
      <c r="UDR88" s="73"/>
      <c r="UDS88" s="74"/>
      <c r="UDT88" s="74"/>
      <c r="UDU88" s="62"/>
      <c r="UDV88" s="75"/>
      <c r="UDW88" s="76"/>
      <c r="UDX88" s="216"/>
      <c r="UDY88" s="75"/>
      <c r="UDZ88" s="75"/>
      <c r="UEA88" s="204"/>
      <c r="UEB88" s="205"/>
      <c r="UEC88" s="72"/>
      <c r="UED88" s="70"/>
      <c r="UEE88" s="73"/>
      <c r="UEF88" s="74"/>
      <c r="UEG88" s="74"/>
      <c r="UEH88" s="62"/>
      <c r="UEI88" s="75"/>
      <c r="UEJ88" s="76"/>
      <c r="UEK88" s="216"/>
      <c r="UEL88" s="75"/>
      <c r="UEM88" s="75"/>
      <c r="UEN88" s="204"/>
      <c r="UEO88" s="205"/>
      <c r="UEP88" s="72"/>
      <c r="UEQ88" s="70"/>
      <c r="UER88" s="73"/>
      <c r="UES88" s="74"/>
      <c r="UET88" s="74"/>
      <c r="UEU88" s="62"/>
      <c r="UEV88" s="75"/>
      <c r="UEW88" s="76"/>
      <c r="UEX88" s="216"/>
      <c r="UEY88" s="75"/>
      <c r="UEZ88" s="75"/>
      <c r="UFA88" s="204"/>
      <c r="UFB88" s="205"/>
      <c r="UFC88" s="72"/>
      <c r="UFD88" s="70"/>
      <c r="UFE88" s="73"/>
      <c r="UFF88" s="74"/>
      <c r="UFG88" s="74"/>
      <c r="UFH88" s="62"/>
      <c r="UFI88" s="75"/>
      <c r="UFJ88" s="76"/>
      <c r="UFK88" s="216"/>
      <c r="UFL88" s="75"/>
      <c r="UFM88" s="75"/>
      <c r="UFN88" s="204"/>
      <c r="UFO88" s="205"/>
      <c r="UFP88" s="72"/>
      <c r="UFQ88" s="70"/>
      <c r="UFR88" s="73"/>
      <c r="UFS88" s="74"/>
      <c r="UFT88" s="74"/>
      <c r="UFU88" s="62"/>
      <c r="UFV88" s="75"/>
      <c r="UFW88" s="76"/>
      <c r="UFX88" s="216"/>
      <c r="UFY88" s="75"/>
      <c r="UFZ88" s="75"/>
      <c r="UGA88" s="204"/>
      <c r="UGB88" s="205"/>
      <c r="UGC88" s="72"/>
      <c r="UGD88" s="70"/>
      <c r="UGE88" s="73"/>
      <c r="UGF88" s="74"/>
      <c r="UGG88" s="74"/>
      <c r="UGH88" s="62"/>
      <c r="UGI88" s="75"/>
      <c r="UGJ88" s="76"/>
      <c r="UGK88" s="216"/>
      <c r="UGL88" s="75"/>
      <c r="UGM88" s="75"/>
      <c r="UGN88" s="204"/>
      <c r="UGO88" s="205"/>
      <c r="UGP88" s="72"/>
      <c r="UGQ88" s="70"/>
      <c r="UGR88" s="73"/>
      <c r="UGS88" s="74"/>
      <c r="UGT88" s="74"/>
      <c r="UGU88" s="62"/>
      <c r="UGV88" s="75"/>
      <c r="UGW88" s="76"/>
      <c r="UGX88" s="216"/>
      <c r="UGY88" s="75"/>
      <c r="UGZ88" s="75"/>
      <c r="UHA88" s="204"/>
      <c r="UHB88" s="205"/>
      <c r="UHC88" s="72"/>
      <c r="UHD88" s="70"/>
      <c r="UHE88" s="73"/>
      <c r="UHF88" s="74"/>
      <c r="UHG88" s="74"/>
      <c r="UHH88" s="62"/>
      <c r="UHI88" s="75"/>
      <c r="UHJ88" s="76"/>
      <c r="UHK88" s="216"/>
      <c r="UHL88" s="75"/>
      <c r="UHM88" s="75"/>
      <c r="UHN88" s="204"/>
      <c r="UHO88" s="205"/>
      <c r="UHP88" s="72"/>
      <c r="UHQ88" s="70"/>
      <c r="UHR88" s="73"/>
      <c r="UHS88" s="74"/>
      <c r="UHT88" s="74"/>
      <c r="UHU88" s="62"/>
      <c r="UHV88" s="75"/>
      <c r="UHW88" s="76"/>
      <c r="UHX88" s="216"/>
      <c r="UHY88" s="75"/>
      <c r="UHZ88" s="75"/>
      <c r="UIA88" s="204"/>
      <c r="UIB88" s="205"/>
      <c r="UIC88" s="72"/>
      <c r="UID88" s="70"/>
      <c r="UIE88" s="73"/>
      <c r="UIF88" s="74"/>
      <c r="UIG88" s="74"/>
      <c r="UIH88" s="62"/>
      <c r="UII88" s="75"/>
      <c r="UIJ88" s="76"/>
      <c r="UIK88" s="216"/>
      <c r="UIL88" s="75"/>
      <c r="UIM88" s="75"/>
      <c r="UIN88" s="204"/>
      <c r="UIO88" s="205"/>
      <c r="UIP88" s="72"/>
      <c r="UIQ88" s="70"/>
      <c r="UIR88" s="73"/>
      <c r="UIS88" s="74"/>
      <c r="UIT88" s="74"/>
      <c r="UIU88" s="62"/>
      <c r="UIV88" s="75"/>
      <c r="UIW88" s="76"/>
      <c r="UIX88" s="216"/>
      <c r="UIY88" s="75"/>
      <c r="UIZ88" s="75"/>
      <c r="UJA88" s="204"/>
      <c r="UJB88" s="205"/>
      <c r="UJC88" s="72"/>
      <c r="UJD88" s="70"/>
      <c r="UJE88" s="73"/>
      <c r="UJF88" s="74"/>
      <c r="UJG88" s="74"/>
      <c r="UJH88" s="62"/>
      <c r="UJI88" s="75"/>
      <c r="UJJ88" s="76"/>
      <c r="UJK88" s="216"/>
      <c r="UJL88" s="75"/>
      <c r="UJM88" s="75"/>
      <c r="UJN88" s="204"/>
      <c r="UJO88" s="205"/>
      <c r="UJP88" s="72"/>
      <c r="UJQ88" s="70"/>
      <c r="UJR88" s="73"/>
      <c r="UJS88" s="74"/>
      <c r="UJT88" s="74"/>
      <c r="UJU88" s="62"/>
      <c r="UJV88" s="75"/>
      <c r="UJW88" s="76"/>
      <c r="UJX88" s="216"/>
      <c r="UJY88" s="75"/>
      <c r="UJZ88" s="75"/>
      <c r="UKA88" s="204"/>
      <c r="UKB88" s="205"/>
      <c r="UKC88" s="72"/>
      <c r="UKD88" s="70"/>
      <c r="UKE88" s="73"/>
      <c r="UKF88" s="74"/>
      <c r="UKG88" s="74"/>
      <c r="UKH88" s="62"/>
      <c r="UKI88" s="75"/>
      <c r="UKJ88" s="76"/>
      <c r="UKK88" s="216"/>
      <c r="UKL88" s="75"/>
      <c r="UKM88" s="75"/>
      <c r="UKN88" s="204"/>
      <c r="UKO88" s="205"/>
      <c r="UKP88" s="72"/>
      <c r="UKQ88" s="70"/>
      <c r="UKR88" s="73"/>
      <c r="UKS88" s="74"/>
      <c r="UKT88" s="74"/>
      <c r="UKU88" s="62"/>
      <c r="UKV88" s="75"/>
      <c r="UKW88" s="76"/>
      <c r="UKX88" s="216"/>
      <c r="UKY88" s="75"/>
      <c r="UKZ88" s="75"/>
      <c r="ULA88" s="204"/>
      <c r="ULB88" s="205"/>
      <c r="ULC88" s="72"/>
      <c r="ULD88" s="70"/>
      <c r="ULE88" s="73"/>
      <c r="ULF88" s="74"/>
      <c r="ULG88" s="74"/>
      <c r="ULH88" s="62"/>
      <c r="ULI88" s="75"/>
      <c r="ULJ88" s="76"/>
      <c r="ULK88" s="216"/>
      <c r="ULL88" s="75"/>
      <c r="ULM88" s="75"/>
      <c r="ULN88" s="204"/>
      <c r="ULO88" s="205"/>
      <c r="ULP88" s="72"/>
      <c r="ULQ88" s="70"/>
      <c r="ULR88" s="73"/>
      <c r="ULS88" s="74"/>
      <c r="ULT88" s="74"/>
      <c r="ULU88" s="62"/>
      <c r="ULV88" s="75"/>
      <c r="ULW88" s="76"/>
      <c r="ULX88" s="216"/>
      <c r="ULY88" s="75"/>
      <c r="ULZ88" s="75"/>
      <c r="UMA88" s="204"/>
      <c r="UMB88" s="205"/>
      <c r="UMC88" s="72"/>
      <c r="UMD88" s="70"/>
      <c r="UME88" s="73"/>
      <c r="UMF88" s="74"/>
      <c r="UMG88" s="74"/>
      <c r="UMH88" s="62"/>
      <c r="UMI88" s="75"/>
      <c r="UMJ88" s="76"/>
      <c r="UMK88" s="216"/>
      <c r="UML88" s="75"/>
      <c r="UMM88" s="75"/>
      <c r="UMN88" s="204"/>
      <c r="UMO88" s="205"/>
      <c r="UMP88" s="72"/>
      <c r="UMQ88" s="70"/>
      <c r="UMR88" s="73"/>
      <c r="UMS88" s="74"/>
      <c r="UMT88" s="74"/>
      <c r="UMU88" s="62"/>
      <c r="UMV88" s="75"/>
      <c r="UMW88" s="76"/>
      <c r="UMX88" s="216"/>
      <c r="UMY88" s="75"/>
      <c r="UMZ88" s="75"/>
      <c r="UNA88" s="204"/>
      <c r="UNB88" s="205"/>
      <c r="UNC88" s="72"/>
      <c r="UND88" s="70"/>
      <c r="UNE88" s="73"/>
      <c r="UNF88" s="74"/>
      <c r="UNG88" s="74"/>
      <c r="UNH88" s="62"/>
      <c r="UNI88" s="75"/>
      <c r="UNJ88" s="76"/>
      <c r="UNK88" s="216"/>
      <c r="UNL88" s="75"/>
      <c r="UNM88" s="75"/>
      <c r="UNN88" s="204"/>
      <c r="UNO88" s="205"/>
      <c r="UNP88" s="72"/>
      <c r="UNQ88" s="70"/>
      <c r="UNR88" s="73"/>
      <c r="UNS88" s="74"/>
      <c r="UNT88" s="74"/>
      <c r="UNU88" s="62"/>
      <c r="UNV88" s="75"/>
      <c r="UNW88" s="76"/>
      <c r="UNX88" s="216"/>
      <c r="UNY88" s="75"/>
      <c r="UNZ88" s="75"/>
      <c r="UOA88" s="204"/>
      <c r="UOB88" s="205"/>
      <c r="UOC88" s="72"/>
      <c r="UOD88" s="70"/>
      <c r="UOE88" s="73"/>
      <c r="UOF88" s="74"/>
      <c r="UOG88" s="74"/>
      <c r="UOH88" s="62"/>
      <c r="UOI88" s="75"/>
      <c r="UOJ88" s="76"/>
      <c r="UOK88" s="216"/>
      <c r="UOL88" s="75"/>
      <c r="UOM88" s="75"/>
      <c r="UON88" s="204"/>
      <c r="UOO88" s="205"/>
      <c r="UOP88" s="72"/>
      <c r="UOQ88" s="70"/>
      <c r="UOR88" s="73"/>
      <c r="UOS88" s="74"/>
      <c r="UOT88" s="74"/>
      <c r="UOU88" s="62"/>
      <c r="UOV88" s="75"/>
      <c r="UOW88" s="76"/>
      <c r="UOX88" s="216"/>
      <c r="UOY88" s="75"/>
      <c r="UOZ88" s="75"/>
      <c r="UPA88" s="204"/>
      <c r="UPB88" s="205"/>
      <c r="UPC88" s="72"/>
      <c r="UPD88" s="70"/>
      <c r="UPE88" s="73"/>
      <c r="UPF88" s="74"/>
      <c r="UPG88" s="74"/>
      <c r="UPH88" s="62"/>
      <c r="UPI88" s="75"/>
      <c r="UPJ88" s="76"/>
      <c r="UPK88" s="216"/>
      <c r="UPL88" s="75"/>
      <c r="UPM88" s="75"/>
      <c r="UPN88" s="204"/>
      <c r="UPO88" s="205"/>
      <c r="UPP88" s="72"/>
      <c r="UPQ88" s="70"/>
      <c r="UPR88" s="73"/>
      <c r="UPS88" s="74"/>
      <c r="UPT88" s="74"/>
      <c r="UPU88" s="62"/>
      <c r="UPV88" s="75"/>
      <c r="UPW88" s="76"/>
      <c r="UPX88" s="216"/>
      <c r="UPY88" s="75"/>
      <c r="UPZ88" s="75"/>
      <c r="UQA88" s="204"/>
      <c r="UQB88" s="205"/>
      <c r="UQC88" s="72"/>
      <c r="UQD88" s="70"/>
      <c r="UQE88" s="73"/>
      <c r="UQF88" s="74"/>
      <c r="UQG88" s="74"/>
      <c r="UQH88" s="62"/>
      <c r="UQI88" s="75"/>
      <c r="UQJ88" s="76"/>
      <c r="UQK88" s="216"/>
      <c r="UQL88" s="75"/>
      <c r="UQM88" s="75"/>
      <c r="UQN88" s="204"/>
      <c r="UQO88" s="205"/>
      <c r="UQP88" s="72"/>
      <c r="UQQ88" s="70"/>
      <c r="UQR88" s="73"/>
      <c r="UQS88" s="74"/>
      <c r="UQT88" s="74"/>
      <c r="UQU88" s="62"/>
      <c r="UQV88" s="75"/>
      <c r="UQW88" s="76"/>
      <c r="UQX88" s="216"/>
      <c r="UQY88" s="75"/>
      <c r="UQZ88" s="75"/>
      <c r="URA88" s="204"/>
      <c r="URB88" s="205"/>
      <c r="URC88" s="72"/>
      <c r="URD88" s="70"/>
      <c r="URE88" s="73"/>
      <c r="URF88" s="74"/>
      <c r="URG88" s="74"/>
      <c r="URH88" s="62"/>
      <c r="URI88" s="75"/>
      <c r="URJ88" s="76"/>
      <c r="URK88" s="216"/>
      <c r="URL88" s="75"/>
      <c r="URM88" s="75"/>
      <c r="URN88" s="204"/>
      <c r="URO88" s="205"/>
      <c r="URP88" s="72"/>
      <c r="URQ88" s="70"/>
      <c r="URR88" s="73"/>
      <c r="URS88" s="74"/>
      <c r="URT88" s="74"/>
      <c r="URU88" s="62"/>
      <c r="URV88" s="75"/>
      <c r="URW88" s="76"/>
      <c r="URX88" s="216"/>
      <c r="URY88" s="75"/>
      <c r="URZ88" s="75"/>
      <c r="USA88" s="204"/>
      <c r="USB88" s="205"/>
      <c r="USC88" s="72"/>
      <c r="USD88" s="70"/>
      <c r="USE88" s="73"/>
      <c r="USF88" s="74"/>
      <c r="USG88" s="74"/>
      <c r="USH88" s="62"/>
      <c r="USI88" s="75"/>
      <c r="USJ88" s="76"/>
      <c r="USK88" s="216"/>
      <c r="USL88" s="75"/>
      <c r="USM88" s="75"/>
      <c r="USN88" s="204"/>
      <c r="USO88" s="205"/>
      <c r="USP88" s="72"/>
      <c r="USQ88" s="70"/>
      <c r="USR88" s="73"/>
      <c r="USS88" s="74"/>
      <c r="UST88" s="74"/>
      <c r="USU88" s="62"/>
      <c r="USV88" s="75"/>
      <c r="USW88" s="76"/>
      <c r="USX88" s="216"/>
      <c r="USY88" s="75"/>
      <c r="USZ88" s="75"/>
      <c r="UTA88" s="204"/>
      <c r="UTB88" s="205"/>
      <c r="UTC88" s="72"/>
      <c r="UTD88" s="70"/>
      <c r="UTE88" s="73"/>
      <c r="UTF88" s="74"/>
      <c r="UTG88" s="74"/>
      <c r="UTH88" s="62"/>
      <c r="UTI88" s="75"/>
      <c r="UTJ88" s="76"/>
      <c r="UTK88" s="216"/>
      <c r="UTL88" s="75"/>
      <c r="UTM88" s="75"/>
      <c r="UTN88" s="204"/>
      <c r="UTO88" s="205"/>
      <c r="UTP88" s="72"/>
      <c r="UTQ88" s="70"/>
      <c r="UTR88" s="73"/>
      <c r="UTS88" s="74"/>
      <c r="UTT88" s="74"/>
      <c r="UTU88" s="62"/>
      <c r="UTV88" s="75"/>
      <c r="UTW88" s="76"/>
      <c r="UTX88" s="216"/>
      <c r="UTY88" s="75"/>
      <c r="UTZ88" s="75"/>
      <c r="UUA88" s="204"/>
      <c r="UUB88" s="205"/>
      <c r="UUC88" s="72"/>
      <c r="UUD88" s="70"/>
      <c r="UUE88" s="73"/>
      <c r="UUF88" s="74"/>
      <c r="UUG88" s="74"/>
      <c r="UUH88" s="62"/>
      <c r="UUI88" s="75"/>
      <c r="UUJ88" s="76"/>
      <c r="UUK88" s="216"/>
      <c r="UUL88" s="75"/>
      <c r="UUM88" s="75"/>
      <c r="UUN88" s="204"/>
      <c r="UUO88" s="205"/>
      <c r="UUP88" s="72"/>
      <c r="UUQ88" s="70"/>
      <c r="UUR88" s="73"/>
      <c r="UUS88" s="74"/>
      <c r="UUT88" s="74"/>
      <c r="UUU88" s="62"/>
      <c r="UUV88" s="75"/>
      <c r="UUW88" s="76"/>
      <c r="UUX88" s="216"/>
      <c r="UUY88" s="75"/>
      <c r="UUZ88" s="75"/>
      <c r="UVA88" s="204"/>
      <c r="UVB88" s="205"/>
      <c r="UVC88" s="72"/>
      <c r="UVD88" s="70"/>
      <c r="UVE88" s="73"/>
      <c r="UVF88" s="74"/>
      <c r="UVG88" s="74"/>
      <c r="UVH88" s="62"/>
      <c r="UVI88" s="75"/>
      <c r="UVJ88" s="76"/>
      <c r="UVK88" s="216"/>
      <c r="UVL88" s="75"/>
      <c r="UVM88" s="75"/>
      <c r="UVN88" s="204"/>
      <c r="UVO88" s="205"/>
      <c r="UVP88" s="72"/>
      <c r="UVQ88" s="70"/>
      <c r="UVR88" s="73"/>
      <c r="UVS88" s="74"/>
      <c r="UVT88" s="74"/>
      <c r="UVU88" s="62"/>
      <c r="UVV88" s="75"/>
      <c r="UVW88" s="76"/>
      <c r="UVX88" s="216"/>
      <c r="UVY88" s="75"/>
      <c r="UVZ88" s="75"/>
      <c r="UWA88" s="204"/>
      <c r="UWB88" s="205"/>
      <c r="UWC88" s="72"/>
      <c r="UWD88" s="70"/>
      <c r="UWE88" s="73"/>
      <c r="UWF88" s="74"/>
      <c r="UWG88" s="74"/>
      <c r="UWH88" s="62"/>
      <c r="UWI88" s="75"/>
      <c r="UWJ88" s="76"/>
      <c r="UWK88" s="216"/>
      <c r="UWL88" s="75"/>
      <c r="UWM88" s="75"/>
      <c r="UWN88" s="204"/>
      <c r="UWO88" s="205"/>
      <c r="UWP88" s="72"/>
      <c r="UWQ88" s="70"/>
      <c r="UWR88" s="73"/>
      <c r="UWS88" s="74"/>
      <c r="UWT88" s="74"/>
      <c r="UWU88" s="62"/>
      <c r="UWV88" s="75"/>
      <c r="UWW88" s="76"/>
      <c r="UWX88" s="216"/>
      <c r="UWY88" s="75"/>
      <c r="UWZ88" s="75"/>
      <c r="UXA88" s="204"/>
      <c r="UXB88" s="205"/>
      <c r="UXC88" s="72"/>
      <c r="UXD88" s="70"/>
      <c r="UXE88" s="73"/>
      <c r="UXF88" s="74"/>
      <c r="UXG88" s="74"/>
      <c r="UXH88" s="62"/>
      <c r="UXI88" s="75"/>
      <c r="UXJ88" s="76"/>
      <c r="UXK88" s="216"/>
      <c r="UXL88" s="75"/>
      <c r="UXM88" s="75"/>
      <c r="UXN88" s="204"/>
      <c r="UXO88" s="205"/>
      <c r="UXP88" s="72"/>
      <c r="UXQ88" s="70"/>
      <c r="UXR88" s="73"/>
      <c r="UXS88" s="74"/>
      <c r="UXT88" s="74"/>
      <c r="UXU88" s="62"/>
      <c r="UXV88" s="75"/>
      <c r="UXW88" s="76"/>
      <c r="UXX88" s="216"/>
      <c r="UXY88" s="75"/>
      <c r="UXZ88" s="75"/>
      <c r="UYA88" s="204"/>
      <c r="UYB88" s="205"/>
      <c r="UYC88" s="72"/>
      <c r="UYD88" s="70"/>
      <c r="UYE88" s="73"/>
      <c r="UYF88" s="74"/>
      <c r="UYG88" s="74"/>
      <c r="UYH88" s="62"/>
      <c r="UYI88" s="75"/>
      <c r="UYJ88" s="76"/>
      <c r="UYK88" s="216"/>
      <c r="UYL88" s="75"/>
      <c r="UYM88" s="75"/>
      <c r="UYN88" s="204"/>
      <c r="UYO88" s="205"/>
      <c r="UYP88" s="72"/>
      <c r="UYQ88" s="70"/>
      <c r="UYR88" s="73"/>
      <c r="UYS88" s="74"/>
      <c r="UYT88" s="74"/>
      <c r="UYU88" s="62"/>
      <c r="UYV88" s="75"/>
      <c r="UYW88" s="76"/>
      <c r="UYX88" s="216"/>
      <c r="UYY88" s="75"/>
      <c r="UYZ88" s="75"/>
      <c r="UZA88" s="204"/>
      <c r="UZB88" s="205"/>
      <c r="UZC88" s="72"/>
      <c r="UZD88" s="70"/>
      <c r="UZE88" s="73"/>
      <c r="UZF88" s="74"/>
      <c r="UZG88" s="74"/>
      <c r="UZH88" s="62"/>
      <c r="UZI88" s="75"/>
      <c r="UZJ88" s="76"/>
      <c r="UZK88" s="216"/>
      <c r="UZL88" s="75"/>
      <c r="UZM88" s="75"/>
      <c r="UZN88" s="204"/>
      <c r="UZO88" s="205"/>
      <c r="UZP88" s="72"/>
      <c r="UZQ88" s="70"/>
      <c r="UZR88" s="73"/>
      <c r="UZS88" s="74"/>
      <c r="UZT88" s="74"/>
      <c r="UZU88" s="62"/>
      <c r="UZV88" s="75"/>
      <c r="UZW88" s="76"/>
      <c r="UZX88" s="216"/>
      <c r="UZY88" s="75"/>
      <c r="UZZ88" s="75"/>
      <c r="VAA88" s="204"/>
      <c r="VAB88" s="205"/>
      <c r="VAC88" s="72"/>
      <c r="VAD88" s="70"/>
      <c r="VAE88" s="73"/>
      <c r="VAF88" s="74"/>
      <c r="VAG88" s="74"/>
      <c r="VAH88" s="62"/>
      <c r="VAI88" s="75"/>
      <c r="VAJ88" s="76"/>
      <c r="VAK88" s="216"/>
      <c r="VAL88" s="75"/>
      <c r="VAM88" s="75"/>
      <c r="VAN88" s="204"/>
      <c r="VAO88" s="205"/>
      <c r="VAP88" s="72"/>
      <c r="VAQ88" s="70"/>
      <c r="VAR88" s="73"/>
      <c r="VAS88" s="74"/>
      <c r="VAT88" s="74"/>
      <c r="VAU88" s="62"/>
      <c r="VAV88" s="75"/>
      <c r="VAW88" s="76"/>
      <c r="VAX88" s="216"/>
      <c r="VAY88" s="75"/>
      <c r="VAZ88" s="75"/>
      <c r="VBA88" s="204"/>
      <c r="VBB88" s="205"/>
      <c r="VBC88" s="72"/>
      <c r="VBD88" s="70"/>
      <c r="VBE88" s="73"/>
      <c r="VBF88" s="74"/>
      <c r="VBG88" s="74"/>
      <c r="VBH88" s="62"/>
      <c r="VBI88" s="75"/>
      <c r="VBJ88" s="76"/>
      <c r="VBK88" s="216"/>
      <c r="VBL88" s="75"/>
      <c r="VBM88" s="75"/>
      <c r="VBN88" s="204"/>
      <c r="VBO88" s="205"/>
      <c r="VBP88" s="72"/>
      <c r="VBQ88" s="70"/>
      <c r="VBR88" s="73"/>
      <c r="VBS88" s="74"/>
      <c r="VBT88" s="74"/>
      <c r="VBU88" s="62"/>
      <c r="VBV88" s="75"/>
      <c r="VBW88" s="76"/>
      <c r="VBX88" s="216"/>
      <c r="VBY88" s="75"/>
      <c r="VBZ88" s="75"/>
      <c r="VCA88" s="204"/>
      <c r="VCB88" s="205"/>
      <c r="VCC88" s="72"/>
      <c r="VCD88" s="70"/>
      <c r="VCE88" s="73"/>
      <c r="VCF88" s="74"/>
      <c r="VCG88" s="74"/>
      <c r="VCH88" s="62"/>
      <c r="VCI88" s="75"/>
      <c r="VCJ88" s="76"/>
      <c r="VCK88" s="216"/>
      <c r="VCL88" s="75"/>
      <c r="VCM88" s="75"/>
      <c r="VCN88" s="204"/>
      <c r="VCO88" s="205"/>
      <c r="VCP88" s="72"/>
      <c r="VCQ88" s="70"/>
      <c r="VCR88" s="73"/>
      <c r="VCS88" s="74"/>
      <c r="VCT88" s="74"/>
      <c r="VCU88" s="62"/>
      <c r="VCV88" s="75"/>
      <c r="VCW88" s="76"/>
      <c r="VCX88" s="216"/>
      <c r="VCY88" s="75"/>
      <c r="VCZ88" s="75"/>
      <c r="VDA88" s="204"/>
      <c r="VDB88" s="205"/>
      <c r="VDC88" s="72"/>
      <c r="VDD88" s="70"/>
      <c r="VDE88" s="73"/>
      <c r="VDF88" s="74"/>
      <c r="VDG88" s="74"/>
      <c r="VDH88" s="62"/>
      <c r="VDI88" s="75"/>
      <c r="VDJ88" s="76"/>
      <c r="VDK88" s="216"/>
      <c r="VDL88" s="75"/>
      <c r="VDM88" s="75"/>
      <c r="VDN88" s="204"/>
      <c r="VDO88" s="205"/>
      <c r="VDP88" s="72"/>
      <c r="VDQ88" s="70"/>
      <c r="VDR88" s="73"/>
      <c r="VDS88" s="74"/>
      <c r="VDT88" s="74"/>
      <c r="VDU88" s="62"/>
      <c r="VDV88" s="75"/>
      <c r="VDW88" s="76"/>
      <c r="VDX88" s="216"/>
      <c r="VDY88" s="75"/>
      <c r="VDZ88" s="75"/>
      <c r="VEA88" s="204"/>
      <c r="VEB88" s="205"/>
      <c r="VEC88" s="72"/>
      <c r="VED88" s="70"/>
      <c r="VEE88" s="73"/>
      <c r="VEF88" s="74"/>
      <c r="VEG88" s="74"/>
      <c r="VEH88" s="62"/>
      <c r="VEI88" s="75"/>
      <c r="VEJ88" s="76"/>
      <c r="VEK88" s="216"/>
      <c r="VEL88" s="75"/>
      <c r="VEM88" s="75"/>
      <c r="VEN88" s="204"/>
      <c r="VEO88" s="205"/>
      <c r="VEP88" s="72"/>
      <c r="VEQ88" s="70"/>
      <c r="VER88" s="73"/>
      <c r="VES88" s="74"/>
      <c r="VET88" s="74"/>
      <c r="VEU88" s="62"/>
      <c r="VEV88" s="75"/>
      <c r="VEW88" s="76"/>
      <c r="VEX88" s="216"/>
      <c r="VEY88" s="75"/>
      <c r="VEZ88" s="75"/>
      <c r="VFA88" s="204"/>
      <c r="VFB88" s="205"/>
      <c r="VFC88" s="72"/>
      <c r="VFD88" s="70"/>
      <c r="VFE88" s="73"/>
      <c r="VFF88" s="74"/>
      <c r="VFG88" s="74"/>
      <c r="VFH88" s="62"/>
      <c r="VFI88" s="75"/>
      <c r="VFJ88" s="76"/>
      <c r="VFK88" s="216"/>
      <c r="VFL88" s="75"/>
      <c r="VFM88" s="75"/>
      <c r="VFN88" s="204"/>
      <c r="VFO88" s="205"/>
      <c r="VFP88" s="72"/>
      <c r="VFQ88" s="70"/>
      <c r="VFR88" s="73"/>
      <c r="VFS88" s="74"/>
      <c r="VFT88" s="74"/>
      <c r="VFU88" s="62"/>
      <c r="VFV88" s="75"/>
      <c r="VFW88" s="76"/>
      <c r="VFX88" s="216"/>
      <c r="VFY88" s="75"/>
      <c r="VFZ88" s="75"/>
      <c r="VGA88" s="204"/>
      <c r="VGB88" s="205"/>
      <c r="VGC88" s="72"/>
      <c r="VGD88" s="70"/>
      <c r="VGE88" s="73"/>
      <c r="VGF88" s="74"/>
      <c r="VGG88" s="74"/>
      <c r="VGH88" s="62"/>
      <c r="VGI88" s="75"/>
      <c r="VGJ88" s="76"/>
      <c r="VGK88" s="216"/>
      <c r="VGL88" s="75"/>
      <c r="VGM88" s="75"/>
      <c r="VGN88" s="204"/>
      <c r="VGO88" s="205"/>
      <c r="VGP88" s="72"/>
      <c r="VGQ88" s="70"/>
      <c r="VGR88" s="73"/>
      <c r="VGS88" s="74"/>
      <c r="VGT88" s="74"/>
      <c r="VGU88" s="62"/>
      <c r="VGV88" s="75"/>
      <c r="VGW88" s="76"/>
      <c r="VGX88" s="216"/>
      <c r="VGY88" s="75"/>
      <c r="VGZ88" s="75"/>
      <c r="VHA88" s="204"/>
      <c r="VHB88" s="205"/>
      <c r="VHC88" s="72"/>
      <c r="VHD88" s="70"/>
      <c r="VHE88" s="73"/>
      <c r="VHF88" s="74"/>
      <c r="VHG88" s="74"/>
      <c r="VHH88" s="62"/>
      <c r="VHI88" s="75"/>
      <c r="VHJ88" s="76"/>
      <c r="VHK88" s="216"/>
      <c r="VHL88" s="75"/>
      <c r="VHM88" s="75"/>
      <c r="VHN88" s="204"/>
      <c r="VHO88" s="205"/>
      <c r="VHP88" s="72"/>
      <c r="VHQ88" s="70"/>
      <c r="VHR88" s="73"/>
      <c r="VHS88" s="74"/>
      <c r="VHT88" s="74"/>
      <c r="VHU88" s="62"/>
      <c r="VHV88" s="75"/>
      <c r="VHW88" s="76"/>
      <c r="VHX88" s="216"/>
      <c r="VHY88" s="75"/>
      <c r="VHZ88" s="75"/>
      <c r="VIA88" s="204"/>
      <c r="VIB88" s="205"/>
      <c r="VIC88" s="72"/>
      <c r="VID88" s="70"/>
      <c r="VIE88" s="73"/>
      <c r="VIF88" s="74"/>
      <c r="VIG88" s="74"/>
      <c r="VIH88" s="62"/>
      <c r="VII88" s="75"/>
      <c r="VIJ88" s="76"/>
      <c r="VIK88" s="216"/>
      <c r="VIL88" s="75"/>
      <c r="VIM88" s="75"/>
      <c r="VIN88" s="204"/>
      <c r="VIO88" s="205"/>
      <c r="VIP88" s="72"/>
      <c r="VIQ88" s="70"/>
      <c r="VIR88" s="73"/>
      <c r="VIS88" s="74"/>
      <c r="VIT88" s="74"/>
      <c r="VIU88" s="62"/>
      <c r="VIV88" s="75"/>
      <c r="VIW88" s="76"/>
      <c r="VIX88" s="216"/>
      <c r="VIY88" s="75"/>
      <c r="VIZ88" s="75"/>
      <c r="VJA88" s="204"/>
      <c r="VJB88" s="205"/>
      <c r="VJC88" s="72"/>
      <c r="VJD88" s="70"/>
      <c r="VJE88" s="73"/>
      <c r="VJF88" s="74"/>
      <c r="VJG88" s="74"/>
      <c r="VJH88" s="62"/>
      <c r="VJI88" s="75"/>
      <c r="VJJ88" s="76"/>
      <c r="VJK88" s="216"/>
      <c r="VJL88" s="75"/>
      <c r="VJM88" s="75"/>
      <c r="VJN88" s="204"/>
      <c r="VJO88" s="205"/>
      <c r="VJP88" s="72"/>
      <c r="VJQ88" s="70"/>
      <c r="VJR88" s="73"/>
      <c r="VJS88" s="74"/>
      <c r="VJT88" s="74"/>
      <c r="VJU88" s="62"/>
      <c r="VJV88" s="75"/>
      <c r="VJW88" s="76"/>
      <c r="VJX88" s="216"/>
      <c r="VJY88" s="75"/>
      <c r="VJZ88" s="75"/>
      <c r="VKA88" s="204"/>
      <c r="VKB88" s="205"/>
      <c r="VKC88" s="72"/>
      <c r="VKD88" s="70"/>
      <c r="VKE88" s="73"/>
      <c r="VKF88" s="74"/>
      <c r="VKG88" s="74"/>
      <c r="VKH88" s="62"/>
      <c r="VKI88" s="75"/>
      <c r="VKJ88" s="76"/>
      <c r="VKK88" s="216"/>
      <c r="VKL88" s="75"/>
      <c r="VKM88" s="75"/>
      <c r="VKN88" s="204"/>
      <c r="VKO88" s="205"/>
      <c r="VKP88" s="72"/>
      <c r="VKQ88" s="70"/>
      <c r="VKR88" s="73"/>
      <c r="VKS88" s="74"/>
      <c r="VKT88" s="74"/>
      <c r="VKU88" s="62"/>
      <c r="VKV88" s="75"/>
      <c r="VKW88" s="76"/>
      <c r="VKX88" s="216"/>
      <c r="VKY88" s="75"/>
      <c r="VKZ88" s="75"/>
      <c r="VLA88" s="204"/>
      <c r="VLB88" s="205"/>
      <c r="VLC88" s="72"/>
      <c r="VLD88" s="70"/>
      <c r="VLE88" s="73"/>
      <c r="VLF88" s="74"/>
      <c r="VLG88" s="74"/>
      <c r="VLH88" s="62"/>
      <c r="VLI88" s="75"/>
      <c r="VLJ88" s="76"/>
      <c r="VLK88" s="216"/>
      <c r="VLL88" s="75"/>
      <c r="VLM88" s="75"/>
      <c r="VLN88" s="204"/>
      <c r="VLO88" s="205"/>
      <c r="VLP88" s="72"/>
      <c r="VLQ88" s="70"/>
      <c r="VLR88" s="73"/>
      <c r="VLS88" s="74"/>
      <c r="VLT88" s="74"/>
      <c r="VLU88" s="62"/>
      <c r="VLV88" s="75"/>
      <c r="VLW88" s="76"/>
      <c r="VLX88" s="216"/>
      <c r="VLY88" s="75"/>
      <c r="VLZ88" s="75"/>
      <c r="VMA88" s="204"/>
      <c r="VMB88" s="205"/>
      <c r="VMC88" s="72"/>
      <c r="VMD88" s="70"/>
      <c r="VME88" s="73"/>
      <c r="VMF88" s="74"/>
      <c r="VMG88" s="74"/>
      <c r="VMH88" s="62"/>
      <c r="VMI88" s="75"/>
      <c r="VMJ88" s="76"/>
      <c r="VMK88" s="216"/>
      <c r="VML88" s="75"/>
      <c r="VMM88" s="75"/>
      <c r="VMN88" s="204"/>
      <c r="VMO88" s="205"/>
      <c r="VMP88" s="72"/>
      <c r="VMQ88" s="70"/>
      <c r="VMR88" s="73"/>
      <c r="VMS88" s="74"/>
      <c r="VMT88" s="74"/>
      <c r="VMU88" s="62"/>
      <c r="VMV88" s="75"/>
      <c r="VMW88" s="76"/>
      <c r="VMX88" s="216"/>
      <c r="VMY88" s="75"/>
      <c r="VMZ88" s="75"/>
      <c r="VNA88" s="204"/>
      <c r="VNB88" s="205"/>
      <c r="VNC88" s="72"/>
      <c r="VND88" s="70"/>
      <c r="VNE88" s="73"/>
      <c r="VNF88" s="74"/>
      <c r="VNG88" s="74"/>
      <c r="VNH88" s="62"/>
      <c r="VNI88" s="75"/>
      <c r="VNJ88" s="76"/>
      <c r="VNK88" s="216"/>
      <c r="VNL88" s="75"/>
      <c r="VNM88" s="75"/>
      <c r="VNN88" s="204"/>
      <c r="VNO88" s="205"/>
      <c r="VNP88" s="72"/>
      <c r="VNQ88" s="70"/>
      <c r="VNR88" s="73"/>
      <c r="VNS88" s="74"/>
      <c r="VNT88" s="74"/>
      <c r="VNU88" s="62"/>
      <c r="VNV88" s="75"/>
      <c r="VNW88" s="76"/>
      <c r="VNX88" s="216"/>
      <c r="VNY88" s="75"/>
      <c r="VNZ88" s="75"/>
      <c r="VOA88" s="204"/>
      <c r="VOB88" s="205"/>
      <c r="VOC88" s="72"/>
      <c r="VOD88" s="70"/>
      <c r="VOE88" s="73"/>
      <c r="VOF88" s="74"/>
      <c r="VOG88" s="74"/>
      <c r="VOH88" s="62"/>
      <c r="VOI88" s="75"/>
      <c r="VOJ88" s="76"/>
      <c r="VOK88" s="216"/>
      <c r="VOL88" s="75"/>
      <c r="VOM88" s="75"/>
      <c r="VON88" s="204"/>
      <c r="VOO88" s="205"/>
      <c r="VOP88" s="72"/>
      <c r="VOQ88" s="70"/>
      <c r="VOR88" s="73"/>
      <c r="VOS88" s="74"/>
      <c r="VOT88" s="74"/>
      <c r="VOU88" s="62"/>
      <c r="VOV88" s="75"/>
      <c r="VOW88" s="76"/>
      <c r="VOX88" s="216"/>
      <c r="VOY88" s="75"/>
      <c r="VOZ88" s="75"/>
      <c r="VPA88" s="204"/>
      <c r="VPB88" s="205"/>
      <c r="VPC88" s="72"/>
      <c r="VPD88" s="70"/>
      <c r="VPE88" s="73"/>
      <c r="VPF88" s="74"/>
      <c r="VPG88" s="74"/>
      <c r="VPH88" s="62"/>
      <c r="VPI88" s="75"/>
      <c r="VPJ88" s="76"/>
      <c r="VPK88" s="216"/>
      <c r="VPL88" s="75"/>
      <c r="VPM88" s="75"/>
      <c r="VPN88" s="204"/>
      <c r="VPO88" s="205"/>
      <c r="VPP88" s="72"/>
      <c r="VPQ88" s="70"/>
      <c r="VPR88" s="73"/>
      <c r="VPS88" s="74"/>
      <c r="VPT88" s="74"/>
      <c r="VPU88" s="62"/>
      <c r="VPV88" s="75"/>
      <c r="VPW88" s="76"/>
      <c r="VPX88" s="216"/>
      <c r="VPY88" s="75"/>
      <c r="VPZ88" s="75"/>
      <c r="VQA88" s="204"/>
      <c r="VQB88" s="205"/>
      <c r="VQC88" s="72"/>
      <c r="VQD88" s="70"/>
      <c r="VQE88" s="73"/>
      <c r="VQF88" s="74"/>
      <c r="VQG88" s="74"/>
      <c r="VQH88" s="62"/>
      <c r="VQI88" s="75"/>
      <c r="VQJ88" s="76"/>
      <c r="VQK88" s="216"/>
      <c r="VQL88" s="75"/>
      <c r="VQM88" s="75"/>
      <c r="VQN88" s="204"/>
      <c r="VQO88" s="205"/>
      <c r="VQP88" s="72"/>
      <c r="VQQ88" s="70"/>
      <c r="VQR88" s="73"/>
      <c r="VQS88" s="74"/>
      <c r="VQT88" s="74"/>
      <c r="VQU88" s="62"/>
      <c r="VQV88" s="75"/>
      <c r="VQW88" s="76"/>
      <c r="VQX88" s="216"/>
      <c r="VQY88" s="75"/>
      <c r="VQZ88" s="75"/>
      <c r="VRA88" s="204"/>
      <c r="VRB88" s="205"/>
      <c r="VRC88" s="72"/>
      <c r="VRD88" s="70"/>
      <c r="VRE88" s="73"/>
      <c r="VRF88" s="74"/>
      <c r="VRG88" s="74"/>
      <c r="VRH88" s="62"/>
      <c r="VRI88" s="75"/>
      <c r="VRJ88" s="76"/>
      <c r="VRK88" s="216"/>
      <c r="VRL88" s="75"/>
      <c r="VRM88" s="75"/>
      <c r="VRN88" s="204"/>
      <c r="VRO88" s="205"/>
      <c r="VRP88" s="72"/>
      <c r="VRQ88" s="70"/>
      <c r="VRR88" s="73"/>
      <c r="VRS88" s="74"/>
      <c r="VRT88" s="74"/>
      <c r="VRU88" s="62"/>
      <c r="VRV88" s="75"/>
      <c r="VRW88" s="76"/>
      <c r="VRX88" s="216"/>
      <c r="VRY88" s="75"/>
      <c r="VRZ88" s="75"/>
      <c r="VSA88" s="204"/>
      <c r="VSB88" s="205"/>
      <c r="VSC88" s="72"/>
      <c r="VSD88" s="70"/>
      <c r="VSE88" s="73"/>
      <c r="VSF88" s="74"/>
      <c r="VSG88" s="74"/>
      <c r="VSH88" s="62"/>
      <c r="VSI88" s="75"/>
      <c r="VSJ88" s="76"/>
      <c r="VSK88" s="216"/>
      <c r="VSL88" s="75"/>
      <c r="VSM88" s="75"/>
      <c r="VSN88" s="204"/>
      <c r="VSO88" s="205"/>
      <c r="VSP88" s="72"/>
      <c r="VSQ88" s="70"/>
      <c r="VSR88" s="73"/>
      <c r="VSS88" s="74"/>
      <c r="VST88" s="74"/>
      <c r="VSU88" s="62"/>
      <c r="VSV88" s="75"/>
      <c r="VSW88" s="76"/>
      <c r="VSX88" s="216"/>
      <c r="VSY88" s="75"/>
      <c r="VSZ88" s="75"/>
      <c r="VTA88" s="204"/>
      <c r="VTB88" s="205"/>
      <c r="VTC88" s="72"/>
      <c r="VTD88" s="70"/>
      <c r="VTE88" s="73"/>
      <c r="VTF88" s="74"/>
      <c r="VTG88" s="74"/>
      <c r="VTH88" s="62"/>
      <c r="VTI88" s="75"/>
      <c r="VTJ88" s="76"/>
      <c r="VTK88" s="216"/>
      <c r="VTL88" s="75"/>
      <c r="VTM88" s="75"/>
      <c r="VTN88" s="204"/>
      <c r="VTO88" s="205"/>
      <c r="VTP88" s="72"/>
      <c r="VTQ88" s="70"/>
      <c r="VTR88" s="73"/>
      <c r="VTS88" s="74"/>
      <c r="VTT88" s="74"/>
      <c r="VTU88" s="62"/>
      <c r="VTV88" s="75"/>
      <c r="VTW88" s="76"/>
      <c r="VTX88" s="216"/>
      <c r="VTY88" s="75"/>
      <c r="VTZ88" s="75"/>
      <c r="VUA88" s="204"/>
      <c r="VUB88" s="205"/>
      <c r="VUC88" s="72"/>
      <c r="VUD88" s="70"/>
      <c r="VUE88" s="73"/>
      <c r="VUF88" s="74"/>
      <c r="VUG88" s="74"/>
      <c r="VUH88" s="62"/>
      <c r="VUI88" s="75"/>
      <c r="VUJ88" s="76"/>
      <c r="VUK88" s="216"/>
      <c r="VUL88" s="75"/>
      <c r="VUM88" s="75"/>
      <c r="VUN88" s="204"/>
      <c r="VUO88" s="205"/>
      <c r="VUP88" s="72"/>
      <c r="VUQ88" s="70"/>
      <c r="VUR88" s="73"/>
      <c r="VUS88" s="74"/>
      <c r="VUT88" s="74"/>
      <c r="VUU88" s="62"/>
      <c r="VUV88" s="75"/>
      <c r="VUW88" s="76"/>
      <c r="VUX88" s="216"/>
      <c r="VUY88" s="75"/>
      <c r="VUZ88" s="75"/>
      <c r="VVA88" s="204"/>
      <c r="VVB88" s="205"/>
      <c r="VVC88" s="72"/>
      <c r="VVD88" s="70"/>
      <c r="VVE88" s="73"/>
      <c r="VVF88" s="74"/>
      <c r="VVG88" s="74"/>
      <c r="VVH88" s="62"/>
      <c r="VVI88" s="75"/>
      <c r="VVJ88" s="76"/>
      <c r="VVK88" s="216"/>
      <c r="VVL88" s="75"/>
      <c r="VVM88" s="75"/>
      <c r="VVN88" s="204"/>
      <c r="VVO88" s="205"/>
      <c r="VVP88" s="72"/>
      <c r="VVQ88" s="70"/>
      <c r="VVR88" s="73"/>
      <c r="VVS88" s="74"/>
      <c r="VVT88" s="74"/>
      <c r="VVU88" s="62"/>
      <c r="VVV88" s="75"/>
      <c r="VVW88" s="76"/>
      <c r="VVX88" s="216"/>
      <c r="VVY88" s="75"/>
      <c r="VVZ88" s="75"/>
      <c r="VWA88" s="204"/>
      <c r="VWB88" s="205"/>
      <c r="VWC88" s="72"/>
      <c r="VWD88" s="70"/>
      <c r="VWE88" s="73"/>
      <c r="VWF88" s="74"/>
      <c r="VWG88" s="74"/>
      <c r="VWH88" s="62"/>
      <c r="VWI88" s="75"/>
      <c r="VWJ88" s="76"/>
      <c r="VWK88" s="216"/>
      <c r="VWL88" s="75"/>
      <c r="VWM88" s="75"/>
      <c r="VWN88" s="204"/>
      <c r="VWO88" s="205"/>
      <c r="VWP88" s="72"/>
      <c r="VWQ88" s="70"/>
      <c r="VWR88" s="73"/>
      <c r="VWS88" s="74"/>
      <c r="VWT88" s="74"/>
      <c r="VWU88" s="62"/>
      <c r="VWV88" s="75"/>
      <c r="VWW88" s="76"/>
      <c r="VWX88" s="216"/>
      <c r="VWY88" s="75"/>
      <c r="VWZ88" s="75"/>
      <c r="VXA88" s="204"/>
      <c r="VXB88" s="205"/>
      <c r="VXC88" s="72"/>
      <c r="VXD88" s="70"/>
      <c r="VXE88" s="73"/>
      <c r="VXF88" s="74"/>
      <c r="VXG88" s="74"/>
      <c r="VXH88" s="62"/>
      <c r="VXI88" s="75"/>
      <c r="VXJ88" s="76"/>
      <c r="VXK88" s="216"/>
      <c r="VXL88" s="75"/>
      <c r="VXM88" s="75"/>
      <c r="VXN88" s="204"/>
      <c r="VXO88" s="205"/>
      <c r="VXP88" s="72"/>
      <c r="VXQ88" s="70"/>
      <c r="VXR88" s="73"/>
      <c r="VXS88" s="74"/>
      <c r="VXT88" s="74"/>
      <c r="VXU88" s="62"/>
      <c r="VXV88" s="75"/>
      <c r="VXW88" s="76"/>
      <c r="VXX88" s="216"/>
      <c r="VXY88" s="75"/>
      <c r="VXZ88" s="75"/>
      <c r="VYA88" s="204"/>
      <c r="VYB88" s="205"/>
      <c r="VYC88" s="72"/>
      <c r="VYD88" s="70"/>
      <c r="VYE88" s="73"/>
      <c r="VYF88" s="74"/>
      <c r="VYG88" s="74"/>
      <c r="VYH88" s="62"/>
      <c r="VYI88" s="75"/>
      <c r="VYJ88" s="76"/>
      <c r="VYK88" s="216"/>
      <c r="VYL88" s="75"/>
      <c r="VYM88" s="75"/>
      <c r="VYN88" s="204"/>
      <c r="VYO88" s="205"/>
      <c r="VYP88" s="72"/>
      <c r="VYQ88" s="70"/>
      <c r="VYR88" s="73"/>
      <c r="VYS88" s="74"/>
      <c r="VYT88" s="74"/>
      <c r="VYU88" s="62"/>
      <c r="VYV88" s="75"/>
      <c r="VYW88" s="76"/>
      <c r="VYX88" s="216"/>
      <c r="VYY88" s="75"/>
      <c r="VYZ88" s="75"/>
      <c r="VZA88" s="204"/>
      <c r="VZB88" s="205"/>
      <c r="VZC88" s="72"/>
      <c r="VZD88" s="70"/>
      <c r="VZE88" s="73"/>
      <c r="VZF88" s="74"/>
      <c r="VZG88" s="74"/>
      <c r="VZH88" s="62"/>
      <c r="VZI88" s="75"/>
      <c r="VZJ88" s="76"/>
      <c r="VZK88" s="216"/>
      <c r="VZL88" s="75"/>
      <c r="VZM88" s="75"/>
      <c r="VZN88" s="204"/>
      <c r="VZO88" s="205"/>
      <c r="VZP88" s="72"/>
      <c r="VZQ88" s="70"/>
      <c r="VZR88" s="73"/>
      <c r="VZS88" s="74"/>
      <c r="VZT88" s="74"/>
      <c r="VZU88" s="62"/>
      <c r="VZV88" s="75"/>
      <c r="VZW88" s="76"/>
      <c r="VZX88" s="216"/>
      <c r="VZY88" s="75"/>
      <c r="VZZ88" s="75"/>
      <c r="WAA88" s="204"/>
      <c r="WAB88" s="205"/>
      <c r="WAC88" s="72"/>
      <c r="WAD88" s="70"/>
      <c r="WAE88" s="73"/>
      <c r="WAF88" s="74"/>
      <c r="WAG88" s="74"/>
      <c r="WAH88" s="62"/>
      <c r="WAI88" s="75"/>
      <c r="WAJ88" s="76"/>
      <c r="WAK88" s="216"/>
      <c r="WAL88" s="75"/>
      <c r="WAM88" s="75"/>
      <c r="WAN88" s="204"/>
      <c r="WAO88" s="205"/>
      <c r="WAP88" s="72"/>
      <c r="WAQ88" s="70"/>
      <c r="WAR88" s="73"/>
      <c r="WAS88" s="74"/>
      <c r="WAT88" s="74"/>
      <c r="WAU88" s="62"/>
      <c r="WAV88" s="75"/>
      <c r="WAW88" s="76"/>
      <c r="WAX88" s="216"/>
      <c r="WAY88" s="75"/>
      <c r="WAZ88" s="75"/>
      <c r="WBA88" s="204"/>
      <c r="WBB88" s="205"/>
      <c r="WBC88" s="72"/>
      <c r="WBD88" s="70"/>
      <c r="WBE88" s="73"/>
      <c r="WBF88" s="74"/>
      <c r="WBG88" s="74"/>
      <c r="WBH88" s="62"/>
      <c r="WBI88" s="75"/>
      <c r="WBJ88" s="76"/>
      <c r="WBK88" s="216"/>
      <c r="WBL88" s="75"/>
      <c r="WBM88" s="75"/>
      <c r="WBN88" s="204"/>
      <c r="WBO88" s="205"/>
      <c r="WBP88" s="72"/>
      <c r="WBQ88" s="70"/>
      <c r="WBR88" s="73"/>
      <c r="WBS88" s="74"/>
      <c r="WBT88" s="74"/>
      <c r="WBU88" s="62"/>
      <c r="WBV88" s="75"/>
      <c r="WBW88" s="76"/>
      <c r="WBX88" s="216"/>
      <c r="WBY88" s="75"/>
      <c r="WBZ88" s="75"/>
      <c r="WCA88" s="204"/>
      <c r="WCB88" s="205"/>
      <c r="WCC88" s="72"/>
      <c r="WCD88" s="70"/>
      <c r="WCE88" s="73"/>
      <c r="WCF88" s="74"/>
      <c r="WCG88" s="74"/>
      <c r="WCH88" s="62"/>
      <c r="WCI88" s="75"/>
      <c r="WCJ88" s="76"/>
      <c r="WCK88" s="216"/>
      <c r="WCL88" s="75"/>
      <c r="WCM88" s="75"/>
      <c r="WCN88" s="204"/>
      <c r="WCO88" s="205"/>
      <c r="WCP88" s="72"/>
      <c r="WCQ88" s="70"/>
      <c r="WCR88" s="73"/>
      <c r="WCS88" s="74"/>
      <c r="WCT88" s="74"/>
      <c r="WCU88" s="62"/>
      <c r="WCV88" s="75"/>
      <c r="WCW88" s="76"/>
      <c r="WCX88" s="216"/>
      <c r="WCY88" s="75"/>
      <c r="WCZ88" s="75"/>
      <c r="WDA88" s="204"/>
      <c r="WDB88" s="205"/>
      <c r="WDC88" s="72"/>
      <c r="WDD88" s="70"/>
      <c r="WDE88" s="73"/>
      <c r="WDF88" s="74"/>
      <c r="WDG88" s="74"/>
      <c r="WDH88" s="62"/>
      <c r="WDI88" s="75"/>
      <c r="WDJ88" s="76"/>
      <c r="WDK88" s="216"/>
      <c r="WDL88" s="75"/>
      <c r="WDM88" s="75"/>
      <c r="WDN88" s="204"/>
      <c r="WDO88" s="205"/>
      <c r="WDP88" s="72"/>
      <c r="WDQ88" s="70"/>
      <c r="WDR88" s="73"/>
      <c r="WDS88" s="74"/>
      <c r="WDT88" s="74"/>
      <c r="WDU88" s="62"/>
      <c r="WDV88" s="75"/>
      <c r="WDW88" s="76"/>
      <c r="WDX88" s="216"/>
      <c r="WDY88" s="75"/>
      <c r="WDZ88" s="75"/>
      <c r="WEA88" s="204"/>
      <c r="WEB88" s="205"/>
      <c r="WEC88" s="72"/>
      <c r="WED88" s="70"/>
      <c r="WEE88" s="73"/>
      <c r="WEF88" s="74"/>
      <c r="WEG88" s="74"/>
      <c r="WEH88" s="62"/>
      <c r="WEI88" s="75"/>
      <c r="WEJ88" s="76"/>
      <c r="WEK88" s="216"/>
      <c r="WEL88" s="75"/>
      <c r="WEM88" s="75"/>
      <c r="WEN88" s="204"/>
      <c r="WEO88" s="205"/>
      <c r="WEP88" s="72"/>
      <c r="WEQ88" s="70"/>
      <c r="WER88" s="73"/>
      <c r="WES88" s="74"/>
      <c r="WET88" s="74"/>
      <c r="WEU88" s="62"/>
      <c r="WEV88" s="75"/>
      <c r="WEW88" s="76"/>
      <c r="WEX88" s="216"/>
      <c r="WEY88" s="75"/>
      <c r="WEZ88" s="75"/>
      <c r="WFA88" s="204"/>
      <c r="WFB88" s="205"/>
      <c r="WFC88" s="72"/>
      <c r="WFD88" s="70"/>
      <c r="WFE88" s="73"/>
      <c r="WFF88" s="74"/>
      <c r="WFG88" s="74"/>
      <c r="WFH88" s="62"/>
      <c r="WFI88" s="75"/>
      <c r="WFJ88" s="76"/>
      <c r="WFK88" s="216"/>
      <c r="WFL88" s="75"/>
      <c r="WFM88" s="75"/>
      <c r="WFN88" s="204"/>
      <c r="WFO88" s="205"/>
      <c r="WFP88" s="72"/>
      <c r="WFQ88" s="70"/>
      <c r="WFR88" s="73"/>
      <c r="WFS88" s="74"/>
      <c r="WFT88" s="74"/>
      <c r="WFU88" s="62"/>
      <c r="WFV88" s="75"/>
      <c r="WFW88" s="76"/>
      <c r="WFX88" s="216"/>
      <c r="WFY88" s="75"/>
      <c r="WFZ88" s="75"/>
      <c r="WGA88" s="204"/>
      <c r="WGB88" s="205"/>
      <c r="WGC88" s="72"/>
      <c r="WGD88" s="70"/>
      <c r="WGE88" s="73"/>
      <c r="WGF88" s="74"/>
      <c r="WGG88" s="74"/>
      <c r="WGH88" s="62"/>
      <c r="WGI88" s="75"/>
      <c r="WGJ88" s="76"/>
      <c r="WGK88" s="216"/>
      <c r="WGL88" s="75"/>
      <c r="WGM88" s="75"/>
      <c r="WGN88" s="204"/>
      <c r="WGO88" s="205"/>
      <c r="WGP88" s="72"/>
      <c r="WGQ88" s="70"/>
      <c r="WGR88" s="73"/>
      <c r="WGS88" s="74"/>
      <c r="WGT88" s="74"/>
      <c r="WGU88" s="62"/>
      <c r="WGV88" s="75"/>
      <c r="WGW88" s="76"/>
      <c r="WGX88" s="216"/>
      <c r="WGY88" s="75"/>
      <c r="WGZ88" s="75"/>
      <c r="WHA88" s="204"/>
      <c r="WHB88" s="205"/>
      <c r="WHC88" s="72"/>
      <c r="WHD88" s="70"/>
      <c r="WHE88" s="73"/>
      <c r="WHF88" s="74"/>
      <c r="WHG88" s="74"/>
      <c r="WHH88" s="62"/>
      <c r="WHI88" s="75"/>
      <c r="WHJ88" s="76"/>
      <c r="WHK88" s="216"/>
      <c r="WHL88" s="75"/>
      <c r="WHM88" s="75"/>
      <c r="WHN88" s="204"/>
      <c r="WHO88" s="205"/>
      <c r="WHP88" s="72"/>
      <c r="WHQ88" s="70"/>
      <c r="WHR88" s="73"/>
      <c r="WHS88" s="74"/>
      <c r="WHT88" s="74"/>
      <c r="WHU88" s="62"/>
      <c r="WHV88" s="75"/>
      <c r="WHW88" s="76"/>
      <c r="WHX88" s="216"/>
      <c r="WHY88" s="75"/>
      <c r="WHZ88" s="75"/>
      <c r="WIA88" s="204"/>
      <c r="WIB88" s="205"/>
      <c r="WIC88" s="72"/>
      <c r="WID88" s="70"/>
      <c r="WIE88" s="73"/>
      <c r="WIF88" s="74"/>
      <c r="WIG88" s="74"/>
      <c r="WIH88" s="62"/>
      <c r="WII88" s="75"/>
      <c r="WIJ88" s="76"/>
      <c r="WIK88" s="216"/>
      <c r="WIL88" s="75"/>
      <c r="WIM88" s="75"/>
      <c r="WIN88" s="204"/>
      <c r="WIO88" s="205"/>
      <c r="WIP88" s="72"/>
      <c r="WIQ88" s="70"/>
      <c r="WIR88" s="73"/>
      <c r="WIS88" s="74"/>
      <c r="WIT88" s="74"/>
      <c r="WIU88" s="62"/>
      <c r="WIV88" s="75"/>
      <c r="WIW88" s="76"/>
      <c r="WIX88" s="216"/>
      <c r="WIY88" s="75"/>
      <c r="WIZ88" s="75"/>
      <c r="WJA88" s="204"/>
      <c r="WJB88" s="205"/>
      <c r="WJC88" s="72"/>
      <c r="WJD88" s="70"/>
      <c r="WJE88" s="73"/>
      <c r="WJF88" s="74"/>
      <c r="WJG88" s="74"/>
      <c r="WJH88" s="62"/>
      <c r="WJI88" s="75"/>
      <c r="WJJ88" s="76"/>
      <c r="WJK88" s="216"/>
      <c r="WJL88" s="75"/>
      <c r="WJM88" s="75"/>
      <c r="WJN88" s="204"/>
      <c r="WJO88" s="205"/>
      <c r="WJP88" s="72"/>
      <c r="WJQ88" s="70"/>
      <c r="WJR88" s="73"/>
      <c r="WJS88" s="74"/>
      <c r="WJT88" s="74"/>
      <c r="WJU88" s="62"/>
      <c r="WJV88" s="75"/>
      <c r="WJW88" s="76"/>
      <c r="WJX88" s="216"/>
      <c r="WJY88" s="75"/>
      <c r="WJZ88" s="75"/>
      <c r="WKA88" s="204"/>
      <c r="WKB88" s="205"/>
      <c r="WKC88" s="72"/>
      <c r="WKD88" s="70"/>
      <c r="WKE88" s="73"/>
      <c r="WKF88" s="74"/>
      <c r="WKG88" s="74"/>
      <c r="WKH88" s="62"/>
      <c r="WKI88" s="75"/>
      <c r="WKJ88" s="76"/>
      <c r="WKK88" s="216"/>
      <c r="WKL88" s="75"/>
      <c r="WKM88" s="75"/>
      <c r="WKN88" s="204"/>
      <c r="WKO88" s="205"/>
      <c r="WKP88" s="72"/>
      <c r="WKQ88" s="70"/>
      <c r="WKR88" s="73"/>
      <c r="WKS88" s="74"/>
      <c r="WKT88" s="74"/>
      <c r="WKU88" s="62"/>
      <c r="WKV88" s="75"/>
      <c r="WKW88" s="76"/>
      <c r="WKX88" s="216"/>
      <c r="WKY88" s="75"/>
      <c r="WKZ88" s="75"/>
      <c r="WLA88" s="204"/>
      <c r="WLB88" s="205"/>
      <c r="WLC88" s="72"/>
      <c r="WLD88" s="70"/>
      <c r="WLE88" s="73"/>
      <c r="WLF88" s="74"/>
      <c r="WLG88" s="74"/>
      <c r="WLH88" s="62"/>
      <c r="WLI88" s="75"/>
      <c r="WLJ88" s="76"/>
      <c r="WLK88" s="216"/>
      <c r="WLL88" s="75"/>
      <c r="WLM88" s="75"/>
      <c r="WLN88" s="204"/>
      <c r="WLO88" s="205"/>
      <c r="WLP88" s="72"/>
      <c r="WLQ88" s="70"/>
      <c r="WLR88" s="73"/>
      <c r="WLS88" s="74"/>
      <c r="WLT88" s="74"/>
      <c r="WLU88" s="62"/>
      <c r="WLV88" s="75"/>
      <c r="WLW88" s="76"/>
      <c r="WLX88" s="216"/>
      <c r="WLY88" s="75"/>
      <c r="WLZ88" s="75"/>
      <c r="WMA88" s="204"/>
      <c r="WMB88" s="205"/>
      <c r="WMC88" s="72"/>
      <c r="WMD88" s="70"/>
      <c r="WME88" s="73"/>
      <c r="WMF88" s="74"/>
      <c r="WMG88" s="74"/>
      <c r="WMH88" s="62"/>
      <c r="WMI88" s="75"/>
      <c r="WMJ88" s="76"/>
      <c r="WMK88" s="216"/>
      <c r="WML88" s="75"/>
      <c r="WMM88" s="75"/>
      <c r="WMN88" s="204"/>
      <c r="WMO88" s="205"/>
      <c r="WMP88" s="72"/>
      <c r="WMQ88" s="70"/>
      <c r="WMR88" s="73"/>
      <c r="WMS88" s="74"/>
      <c r="WMT88" s="74"/>
      <c r="WMU88" s="62"/>
      <c r="WMV88" s="75"/>
      <c r="WMW88" s="76"/>
      <c r="WMX88" s="216"/>
      <c r="WMY88" s="75"/>
      <c r="WMZ88" s="75"/>
      <c r="WNA88" s="204"/>
      <c r="WNB88" s="205"/>
      <c r="WNC88" s="72"/>
      <c r="WND88" s="70"/>
      <c r="WNE88" s="73"/>
      <c r="WNF88" s="74"/>
      <c r="WNG88" s="74"/>
      <c r="WNH88" s="62"/>
      <c r="WNI88" s="75"/>
      <c r="WNJ88" s="76"/>
      <c r="WNK88" s="216"/>
      <c r="WNL88" s="75"/>
      <c r="WNM88" s="75"/>
      <c r="WNN88" s="204"/>
      <c r="WNO88" s="205"/>
      <c r="WNP88" s="72"/>
      <c r="WNQ88" s="70"/>
      <c r="WNR88" s="73"/>
      <c r="WNS88" s="74"/>
      <c r="WNT88" s="74"/>
      <c r="WNU88" s="62"/>
      <c r="WNV88" s="75"/>
      <c r="WNW88" s="76"/>
      <c r="WNX88" s="216"/>
      <c r="WNY88" s="75"/>
      <c r="WNZ88" s="75"/>
      <c r="WOA88" s="204"/>
      <c r="WOB88" s="205"/>
      <c r="WOC88" s="72"/>
      <c r="WOD88" s="70"/>
      <c r="WOE88" s="73"/>
      <c r="WOF88" s="74"/>
      <c r="WOG88" s="74"/>
      <c r="WOH88" s="62"/>
      <c r="WOI88" s="75"/>
      <c r="WOJ88" s="76"/>
      <c r="WOK88" s="216"/>
      <c r="WOL88" s="75"/>
      <c r="WOM88" s="75"/>
      <c r="WON88" s="204"/>
      <c r="WOO88" s="205"/>
      <c r="WOP88" s="72"/>
      <c r="WOQ88" s="70"/>
      <c r="WOR88" s="73"/>
      <c r="WOS88" s="74"/>
      <c r="WOT88" s="74"/>
      <c r="WOU88" s="62"/>
      <c r="WOV88" s="75"/>
      <c r="WOW88" s="76"/>
      <c r="WOX88" s="216"/>
      <c r="WOY88" s="75"/>
      <c r="WOZ88" s="75"/>
      <c r="WPA88" s="204"/>
      <c r="WPB88" s="205"/>
      <c r="WPC88" s="72"/>
      <c r="WPD88" s="70"/>
      <c r="WPE88" s="73"/>
      <c r="WPF88" s="74"/>
      <c r="WPG88" s="74"/>
      <c r="WPH88" s="62"/>
      <c r="WPI88" s="75"/>
      <c r="WPJ88" s="76"/>
      <c r="WPK88" s="216"/>
      <c r="WPL88" s="75"/>
      <c r="WPM88" s="75"/>
      <c r="WPN88" s="204"/>
      <c r="WPO88" s="205"/>
      <c r="WPP88" s="72"/>
      <c r="WPQ88" s="70"/>
      <c r="WPR88" s="73"/>
      <c r="WPS88" s="74"/>
      <c r="WPT88" s="74"/>
      <c r="WPU88" s="62"/>
      <c r="WPV88" s="75"/>
      <c r="WPW88" s="76"/>
      <c r="WPX88" s="216"/>
      <c r="WPY88" s="75"/>
      <c r="WPZ88" s="75"/>
      <c r="WQA88" s="204"/>
      <c r="WQB88" s="205"/>
      <c r="WQC88" s="72"/>
      <c r="WQD88" s="70"/>
      <c r="WQE88" s="73"/>
      <c r="WQF88" s="74"/>
      <c r="WQG88" s="74"/>
      <c r="WQH88" s="62"/>
      <c r="WQI88" s="75"/>
      <c r="WQJ88" s="76"/>
      <c r="WQK88" s="216"/>
      <c r="WQL88" s="75"/>
      <c r="WQM88" s="75"/>
      <c r="WQN88" s="204"/>
      <c r="WQO88" s="205"/>
      <c r="WQP88" s="72"/>
      <c r="WQQ88" s="70"/>
      <c r="WQR88" s="73"/>
      <c r="WQS88" s="74"/>
      <c r="WQT88" s="74"/>
      <c r="WQU88" s="62"/>
      <c r="WQV88" s="75"/>
      <c r="WQW88" s="76"/>
      <c r="WQX88" s="216"/>
      <c r="WQY88" s="75"/>
      <c r="WQZ88" s="75"/>
      <c r="WRA88" s="204"/>
      <c r="WRB88" s="205"/>
      <c r="WRC88" s="72"/>
      <c r="WRD88" s="70"/>
      <c r="WRE88" s="73"/>
      <c r="WRF88" s="74"/>
      <c r="WRG88" s="74"/>
      <c r="WRH88" s="62"/>
      <c r="WRI88" s="75"/>
      <c r="WRJ88" s="76"/>
      <c r="WRK88" s="216"/>
      <c r="WRL88" s="75"/>
      <c r="WRM88" s="75"/>
      <c r="WRN88" s="204"/>
      <c r="WRO88" s="205"/>
      <c r="WRP88" s="72"/>
      <c r="WRQ88" s="70"/>
      <c r="WRR88" s="73"/>
      <c r="WRS88" s="74"/>
      <c r="WRT88" s="74"/>
      <c r="WRU88" s="62"/>
      <c r="WRV88" s="75"/>
      <c r="WRW88" s="76"/>
      <c r="WRX88" s="216"/>
      <c r="WRY88" s="75"/>
      <c r="WRZ88" s="75"/>
      <c r="WSA88" s="204"/>
      <c r="WSB88" s="205"/>
      <c r="WSC88" s="72"/>
      <c r="WSD88" s="70"/>
      <c r="WSE88" s="73"/>
      <c r="WSF88" s="74"/>
      <c r="WSG88" s="74"/>
      <c r="WSH88" s="62"/>
      <c r="WSI88" s="75"/>
      <c r="WSJ88" s="76"/>
      <c r="WSK88" s="216"/>
      <c r="WSL88" s="75"/>
      <c r="WSM88" s="75"/>
      <c r="WSN88" s="204"/>
      <c r="WSO88" s="205"/>
      <c r="WSP88" s="72"/>
      <c r="WSQ88" s="70"/>
      <c r="WSR88" s="73"/>
      <c r="WSS88" s="74"/>
      <c r="WST88" s="74"/>
      <c r="WSU88" s="62"/>
      <c r="WSV88" s="75"/>
      <c r="WSW88" s="76"/>
      <c r="WSX88" s="216"/>
      <c r="WSY88" s="75"/>
      <c r="WSZ88" s="75"/>
      <c r="WTA88" s="204"/>
      <c r="WTB88" s="205"/>
      <c r="WTC88" s="72"/>
      <c r="WTD88" s="70"/>
      <c r="WTE88" s="73"/>
      <c r="WTF88" s="74"/>
      <c r="WTG88" s="74"/>
      <c r="WTH88" s="62"/>
      <c r="WTI88" s="75"/>
      <c r="WTJ88" s="76"/>
      <c r="WTK88" s="216"/>
      <c r="WTL88" s="75"/>
      <c r="WTM88" s="75"/>
      <c r="WTN88" s="204"/>
      <c r="WTO88" s="205"/>
      <c r="WTP88" s="72"/>
      <c r="WTQ88" s="70"/>
      <c r="WTR88" s="73"/>
      <c r="WTS88" s="74"/>
      <c r="WTT88" s="74"/>
      <c r="WTU88" s="62"/>
      <c r="WTV88" s="75"/>
      <c r="WTW88" s="76"/>
      <c r="WTX88" s="216"/>
      <c r="WTY88" s="75"/>
      <c r="WTZ88" s="75"/>
      <c r="WUA88" s="204"/>
      <c r="WUB88" s="205"/>
      <c r="WUC88" s="72"/>
      <c r="WUD88" s="70"/>
      <c r="WUE88" s="73"/>
      <c r="WUF88" s="74"/>
      <c r="WUG88" s="74"/>
      <c r="WUH88" s="62"/>
      <c r="WUI88" s="75"/>
      <c r="WUJ88" s="76"/>
      <c r="WUK88" s="216"/>
      <c r="WUL88" s="75"/>
      <c r="WUM88" s="75"/>
      <c r="WUN88" s="204"/>
      <c r="WUO88" s="205"/>
      <c r="WUP88" s="72"/>
      <c r="WUQ88" s="70"/>
      <c r="WUR88" s="73"/>
      <c r="WUS88" s="74"/>
      <c r="WUT88" s="74"/>
      <c r="WUU88" s="62"/>
      <c r="WUV88" s="75"/>
      <c r="WUW88" s="76"/>
      <c r="WUX88" s="216"/>
      <c r="WUY88" s="75"/>
      <c r="WUZ88" s="75"/>
      <c r="WVA88" s="204"/>
      <c r="WVB88" s="205"/>
      <c r="WVC88" s="72"/>
      <c r="WVD88" s="70"/>
      <c r="WVE88" s="73"/>
      <c r="WVF88" s="74"/>
      <c r="WVG88" s="74"/>
      <c r="WVH88" s="62"/>
      <c r="WVI88" s="75"/>
      <c r="WVJ88" s="76"/>
      <c r="WVK88" s="216"/>
      <c r="WVL88" s="75"/>
      <c r="WVM88" s="75"/>
      <c r="WVN88" s="204"/>
      <c r="WVO88" s="205"/>
      <c r="WVP88" s="72"/>
      <c r="WVQ88" s="70"/>
      <c r="WVR88" s="73"/>
      <c r="WVS88" s="74"/>
      <c r="WVT88" s="74"/>
      <c r="WVU88" s="62"/>
      <c r="WVV88" s="75"/>
      <c r="WVW88" s="76"/>
      <c r="WVX88" s="216"/>
      <c r="WVY88" s="75"/>
      <c r="WVZ88" s="75"/>
      <c r="WWA88" s="204"/>
      <c r="WWB88" s="205"/>
      <c r="WWC88" s="72"/>
      <c r="WWD88" s="70"/>
      <c r="WWE88" s="73"/>
      <c r="WWF88" s="74"/>
      <c r="WWG88" s="74"/>
      <c r="WWH88" s="62"/>
      <c r="WWI88" s="75"/>
      <c r="WWJ88" s="76"/>
      <c r="WWK88" s="216"/>
      <c r="WWL88" s="75"/>
      <c r="WWM88" s="75"/>
      <c r="WWN88" s="204"/>
      <c r="WWO88" s="205"/>
      <c r="WWP88" s="72"/>
      <c r="WWQ88" s="70"/>
      <c r="WWR88" s="73"/>
      <c r="WWS88" s="74"/>
      <c r="WWT88" s="74"/>
      <c r="WWU88" s="62"/>
      <c r="WWV88" s="75"/>
      <c r="WWW88" s="76"/>
      <c r="WWX88" s="216"/>
      <c r="WWY88" s="75"/>
      <c r="WWZ88" s="75"/>
      <c r="WXA88" s="204"/>
      <c r="WXB88" s="205"/>
      <c r="WXC88" s="72"/>
      <c r="WXD88" s="70"/>
      <c r="WXE88" s="73"/>
      <c r="WXF88" s="74"/>
      <c r="WXG88" s="74"/>
      <c r="WXH88" s="62"/>
      <c r="WXI88" s="75"/>
      <c r="WXJ88" s="76"/>
      <c r="WXK88" s="216"/>
      <c r="WXL88" s="75"/>
      <c r="WXM88" s="75"/>
      <c r="WXN88" s="204"/>
      <c r="WXO88" s="205"/>
      <c r="WXP88" s="72"/>
      <c r="WXQ88" s="70"/>
      <c r="WXR88" s="73"/>
      <c r="WXS88" s="74"/>
      <c r="WXT88" s="74"/>
      <c r="WXU88" s="62"/>
      <c r="WXV88" s="75"/>
      <c r="WXW88" s="76"/>
      <c r="WXX88" s="216"/>
      <c r="WXY88" s="75"/>
      <c r="WXZ88" s="75"/>
      <c r="WYA88" s="204"/>
      <c r="WYB88" s="205"/>
      <c r="WYC88" s="72"/>
      <c r="WYD88" s="70"/>
      <c r="WYE88" s="73"/>
      <c r="WYF88" s="74"/>
      <c r="WYG88" s="74"/>
      <c r="WYH88" s="62"/>
      <c r="WYI88" s="75"/>
      <c r="WYJ88" s="76"/>
      <c r="WYK88" s="216"/>
      <c r="WYL88" s="75"/>
      <c r="WYM88" s="75"/>
      <c r="WYN88" s="204"/>
      <c r="WYO88" s="205"/>
      <c r="WYP88" s="72"/>
      <c r="WYQ88" s="70"/>
      <c r="WYR88" s="73"/>
      <c r="WYS88" s="74"/>
      <c r="WYT88" s="74"/>
      <c r="WYU88" s="62"/>
      <c r="WYV88" s="75"/>
      <c r="WYW88" s="76"/>
      <c r="WYX88" s="216"/>
      <c r="WYY88" s="75"/>
      <c r="WYZ88" s="75"/>
      <c r="WZA88" s="204"/>
      <c r="WZB88" s="205"/>
      <c r="WZC88" s="72"/>
      <c r="WZD88" s="70"/>
      <c r="WZE88" s="73"/>
      <c r="WZF88" s="74"/>
      <c r="WZG88" s="74"/>
      <c r="WZH88" s="62"/>
      <c r="WZI88" s="75"/>
      <c r="WZJ88" s="76"/>
      <c r="WZK88" s="216"/>
      <c r="WZL88" s="75"/>
      <c r="WZM88" s="75"/>
      <c r="WZN88" s="204"/>
      <c r="WZO88" s="205"/>
      <c r="WZP88" s="72"/>
      <c r="WZQ88" s="70"/>
      <c r="WZR88" s="73"/>
      <c r="WZS88" s="74"/>
      <c r="WZT88" s="74"/>
      <c r="WZU88" s="62"/>
      <c r="WZV88" s="75"/>
      <c r="WZW88" s="76"/>
      <c r="WZX88" s="216"/>
      <c r="WZY88" s="75"/>
      <c r="WZZ88" s="75"/>
      <c r="XAA88" s="204"/>
      <c r="XAB88" s="205"/>
      <c r="XAC88" s="72"/>
      <c r="XAD88" s="70"/>
      <c r="XAE88" s="73"/>
      <c r="XAF88" s="74"/>
      <c r="XAG88" s="74"/>
      <c r="XAH88" s="62"/>
      <c r="XAI88" s="75"/>
      <c r="XAJ88" s="76"/>
      <c r="XAK88" s="216"/>
      <c r="XAL88" s="75"/>
      <c r="XAM88" s="75"/>
      <c r="XAN88" s="204"/>
      <c r="XAO88" s="205"/>
      <c r="XAP88" s="72"/>
      <c r="XAQ88" s="70"/>
      <c r="XAR88" s="73"/>
      <c r="XAS88" s="74"/>
      <c r="XAT88" s="74"/>
      <c r="XAU88" s="62"/>
      <c r="XAV88" s="75"/>
      <c r="XAW88" s="76"/>
      <c r="XAX88" s="216"/>
      <c r="XAY88" s="75"/>
      <c r="XAZ88" s="75"/>
      <c r="XBA88" s="204"/>
      <c r="XBB88" s="205"/>
      <c r="XBC88" s="72"/>
      <c r="XBD88" s="70"/>
      <c r="XBE88" s="73"/>
      <c r="XBF88" s="74"/>
      <c r="XBG88" s="74"/>
      <c r="XBH88" s="62"/>
      <c r="XBI88" s="75"/>
      <c r="XBJ88" s="76"/>
      <c r="XBK88" s="216"/>
      <c r="XBL88" s="75"/>
      <c r="XBM88" s="75"/>
      <c r="XBN88" s="204"/>
      <c r="XBO88" s="205"/>
      <c r="XBP88" s="72"/>
      <c r="XBQ88" s="70"/>
      <c r="XBR88" s="73"/>
      <c r="XBS88" s="74"/>
      <c r="XBT88" s="74"/>
      <c r="XBU88" s="62"/>
      <c r="XBV88" s="75"/>
      <c r="XBW88" s="76"/>
      <c r="XBX88" s="216"/>
      <c r="XBY88" s="75"/>
      <c r="XBZ88" s="75"/>
      <c r="XCA88" s="204"/>
      <c r="XCB88" s="205"/>
      <c r="XCC88" s="72"/>
      <c r="XCD88" s="70"/>
      <c r="XCE88" s="73"/>
      <c r="XCF88" s="74"/>
      <c r="XCG88" s="74"/>
      <c r="XCH88" s="62"/>
      <c r="XCI88" s="75"/>
      <c r="XCJ88" s="76"/>
      <c r="XCK88" s="216"/>
      <c r="XCL88" s="75"/>
      <c r="XCM88" s="75"/>
      <c r="XCN88" s="204"/>
      <c r="XCO88" s="205"/>
      <c r="XCP88" s="72"/>
      <c r="XCQ88" s="70"/>
      <c r="XCR88" s="73"/>
      <c r="XCS88" s="74"/>
      <c r="XCT88" s="74"/>
      <c r="XCU88" s="62"/>
      <c r="XCV88" s="75"/>
      <c r="XCW88" s="76"/>
      <c r="XCX88" s="216"/>
      <c r="XCY88" s="75"/>
      <c r="XCZ88" s="75"/>
      <c r="XDA88" s="204"/>
      <c r="XDB88" s="205"/>
      <c r="XDC88" s="72"/>
      <c r="XDD88" s="70"/>
      <c r="XDE88" s="73"/>
      <c r="XDF88" s="74"/>
      <c r="XDG88" s="74"/>
      <c r="XDH88" s="62"/>
      <c r="XDI88" s="75"/>
      <c r="XDJ88" s="76"/>
      <c r="XDK88" s="216"/>
      <c r="XDL88" s="75"/>
      <c r="XDM88" s="75"/>
      <c r="XDN88" s="204"/>
      <c r="XDO88" s="205"/>
      <c r="XDP88" s="72"/>
      <c r="XDQ88" s="70"/>
      <c r="XDR88" s="73"/>
      <c r="XDS88" s="74"/>
      <c r="XDT88" s="74"/>
      <c r="XDU88" s="62"/>
      <c r="XDV88" s="75"/>
      <c r="XDW88" s="76"/>
      <c r="XDX88" s="216"/>
      <c r="XDY88" s="75"/>
      <c r="XDZ88" s="75"/>
      <c r="XEA88" s="204"/>
      <c r="XEB88" s="205"/>
      <c r="XEC88" s="72"/>
      <c r="XED88" s="70"/>
      <c r="XEE88" s="73"/>
      <c r="XEF88" s="74"/>
      <c r="XEG88" s="74"/>
      <c r="XEH88" s="62"/>
      <c r="XEI88" s="75"/>
      <c r="XEJ88" s="76"/>
      <c r="XEK88" s="216"/>
      <c r="XEL88" s="75"/>
      <c r="XEM88" s="75"/>
      <c r="XEN88" s="204"/>
      <c r="XEO88" s="205"/>
      <c r="XEP88" s="72"/>
      <c r="XEQ88" s="70"/>
      <c r="XER88" s="73"/>
      <c r="XES88" s="74"/>
      <c r="XET88" s="74"/>
      <c r="XEU88" s="62"/>
      <c r="XEV88" s="75"/>
      <c r="XEW88" s="76"/>
      <c r="XEX88" s="216"/>
      <c r="XEY88" s="75"/>
      <c r="XEZ88" s="75"/>
      <c r="XFA88" s="204"/>
      <c r="XFB88" s="205"/>
      <c r="XFC88" s="72"/>
      <c r="XFD88" s="70"/>
    </row>
    <row r="89" spans="1:16384" s="80" customFormat="1" x14ac:dyDescent="0.35">
      <c r="A89" s="207">
        <f t="shared" si="18"/>
        <v>259.8116976</v>
      </c>
      <c r="B89" s="43">
        <v>6098057</v>
      </c>
      <c r="C89" s="208" t="s">
        <v>110</v>
      </c>
      <c r="D89" s="99">
        <v>0</v>
      </c>
      <c r="E89" s="209"/>
      <c r="F89" s="161">
        <f t="shared" si="24"/>
        <v>46060.737030751712</v>
      </c>
      <c r="G89" s="161">
        <f t="shared" si="25"/>
        <v>46060.737030751712</v>
      </c>
      <c r="H89" s="168">
        <f>$I$68*O89</f>
        <v>18.072599999999998</v>
      </c>
      <c r="I89" s="171">
        <f t="shared" si="19"/>
        <v>0</v>
      </c>
      <c r="J89" s="170">
        <f>$I$69</f>
        <v>0.59899999999999998</v>
      </c>
      <c r="K89" s="99"/>
      <c r="L89" s="171">
        <f t="shared" si="20"/>
        <v>0</v>
      </c>
      <c r="M89" s="171">
        <f t="shared" si="21"/>
        <v>0</v>
      </c>
      <c r="N89" s="53">
        <f t="shared" si="22"/>
        <v>259.8116976</v>
      </c>
      <c r="O89" s="54">
        <f t="shared" si="28"/>
        <v>1</v>
      </c>
      <c r="P89" s="72"/>
      <c r="Q89" s="69">
        <v>203.32559272727272</v>
      </c>
      <c r="R89" s="69">
        <f t="shared" si="26"/>
        <v>203.32559272727272</v>
      </c>
      <c r="S89" s="18" t="e">
        <f t="shared" si="27"/>
        <v>#DIV/0!</v>
      </c>
      <c r="T89" s="69"/>
      <c r="U89" s="62"/>
      <c r="V89" s="75"/>
      <c r="W89" s="76"/>
      <c r="X89" s="216"/>
      <c r="Y89" s="75"/>
      <c r="Z89" s="75"/>
      <c r="AA89" s="204"/>
      <c r="AB89" s="205"/>
      <c r="AC89" s="72"/>
      <c r="AD89" s="70"/>
      <c r="AE89" s="73"/>
      <c r="AF89" s="74"/>
      <c r="AG89" s="74"/>
      <c r="AH89" s="62"/>
      <c r="AI89" s="75"/>
      <c r="AJ89" s="76"/>
      <c r="AK89" s="216"/>
      <c r="AL89" s="75"/>
      <c r="AM89" s="75"/>
      <c r="AN89" s="204"/>
      <c r="AO89" s="205"/>
      <c r="AP89" s="72"/>
      <c r="AQ89" s="70"/>
      <c r="AR89" s="73"/>
      <c r="AS89" s="74"/>
      <c r="AT89" s="74"/>
      <c r="AU89" s="62"/>
      <c r="AV89" s="75"/>
      <c r="AW89" s="76"/>
      <c r="AX89" s="216"/>
      <c r="AY89" s="75"/>
      <c r="AZ89" s="75"/>
      <c r="BA89" s="204"/>
      <c r="BB89" s="205"/>
      <c r="BC89" s="72"/>
      <c r="BD89" s="70"/>
      <c r="BE89" s="73"/>
      <c r="BF89" s="74"/>
      <c r="BG89" s="74"/>
      <c r="BH89" s="62"/>
      <c r="BI89" s="75"/>
      <c r="BJ89" s="76"/>
      <c r="BK89" s="216"/>
      <c r="BL89" s="75"/>
      <c r="BM89" s="75"/>
      <c r="BN89" s="204"/>
      <c r="BO89" s="205"/>
      <c r="BP89" s="72"/>
      <c r="BQ89" s="70"/>
      <c r="BR89" s="73"/>
      <c r="BS89" s="74"/>
      <c r="BT89" s="74"/>
      <c r="BU89" s="62"/>
      <c r="BV89" s="75"/>
      <c r="BW89" s="76"/>
      <c r="BX89" s="216"/>
      <c r="BY89" s="75"/>
      <c r="BZ89" s="75"/>
      <c r="CA89" s="204"/>
      <c r="CB89" s="205"/>
      <c r="CC89" s="72"/>
      <c r="CD89" s="70"/>
      <c r="CE89" s="73"/>
      <c r="CF89" s="74"/>
      <c r="CG89" s="74"/>
      <c r="CH89" s="62"/>
      <c r="CI89" s="75"/>
      <c r="CJ89" s="76"/>
      <c r="CK89" s="216"/>
      <c r="CL89" s="75"/>
      <c r="CM89" s="75"/>
      <c r="CN89" s="204"/>
      <c r="CO89" s="205"/>
      <c r="CP89" s="72"/>
      <c r="CQ89" s="70"/>
      <c r="CR89" s="73"/>
      <c r="CS89" s="74"/>
      <c r="CT89" s="74"/>
      <c r="CU89" s="62"/>
      <c r="CV89" s="75"/>
      <c r="CW89" s="76"/>
      <c r="CX89" s="216"/>
      <c r="CY89" s="75"/>
      <c r="CZ89" s="75"/>
      <c r="DA89" s="204"/>
      <c r="DB89" s="205"/>
      <c r="DC89" s="72"/>
      <c r="DD89" s="70"/>
      <c r="DE89" s="73"/>
      <c r="DF89" s="74"/>
      <c r="DG89" s="74"/>
      <c r="DH89" s="62"/>
      <c r="DI89" s="75"/>
      <c r="DJ89" s="76"/>
      <c r="DK89" s="216"/>
      <c r="DL89" s="75"/>
      <c r="DM89" s="75"/>
      <c r="DN89" s="204"/>
      <c r="DO89" s="205"/>
      <c r="DP89" s="72"/>
      <c r="DQ89" s="70"/>
      <c r="DR89" s="73"/>
      <c r="DS89" s="74"/>
      <c r="DT89" s="74"/>
      <c r="DU89" s="62"/>
      <c r="DV89" s="75"/>
      <c r="DW89" s="76"/>
      <c r="DX89" s="216"/>
      <c r="DY89" s="75"/>
      <c r="DZ89" s="75"/>
      <c r="EA89" s="204"/>
      <c r="EB89" s="205"/>
      <c r="EC89" s="72"/>
      <c r="ED89" s="70"/>
      <c r="EE89" s="73"/>
      <c r="EF89" s="74"/>
      <c r="EG89" s="74"/>
      <c r="EH89" s="62"/>
      <c r="EI89" s="75"/>
      <c r="EJ89" s="76"/>
      <c r="EK89" s="216"/>
      <c r="EL89" s="75"/>
      <c r="EM89" s="75"/>
      <c r="EN89" s="204"/>
      <c r="EO89" s="205"/>
      <c r="EP89" s="72"/>
      <c r="EQ89" s="70"/>
      <c r="ER89" s="73"/>
      <c r="ES89" s="74"/>
      <c r="ET89" s="74"/>
      <c r="EU89" s="62"/>
      <c r="EV89" s="75"/>
      <c r="EW89" s="76"/>
      <c r="EX89" s="216"/>
      <c r="EY89" s="75"/>
      <c r="EZ89" s="75"/>
      <c r="FA89" s="204"/>
      <c r="FB89" s="205"/>
      <c r="FC89" s="72"/>
      <c r="FD89" s="70"/>
      <c r="FE89" s="73"/>
      <c r="FF89" s="74"/>
      <c r="FG89" s="74"/>
      <c r="FH89" s="62"/>
      <c r="FI89" s="75"/>
      <c r="FJ89" s="76"/>
      <c r="FK89" s="216"/>
      <c r="FL89" s="75"/>
      <c r="FM89" s="75"/>
      <c r="FN89" s="204"/>
      <c r="FO89" s="205"/>
      <c r="FP89" s="72"/>
      <c r="FQ89" s="70"/>
      <c r="FR89" s="73"/>
      <c r="FS89" s="74"/>
      <c r="FT89" s="74"/>
      <c r="FU89" s="62"/>
      <c r="FV89" s="75"/>
      <c r="FW89" s="76"/>
      <c r="FX89" s="216"/>
      <c r="FY89" s="75"/>
      <c r="FZ89" s="75"/>
      <c r="GA89" s="204"/>
      <c r="GB89" s="205"/>
      <c r="GC89" s="72"/>
      <c r="GD89" s="70"/>
      <c r="GE89" s="73"/>
      <c r="GF89" s="74"/>
      <c r="GG89" s="74"/>
      <c r="GH89" s="62"/>
      <c r="GI89" s="75"/>
      <c r="GJ89" s="76"/>
      <c r="GK89" s="216"/>
      <c r="GL89" s="75"/>
      <c r="GM89" s="75"/>
      <c r="GN89" s="204"/>
      <c r="GO89" s="205"/>
      <c r="GP89" s="72"/>
      <c r="GQ89" s="70"/>
      <c r="GR89" s="73"/>
      <c r="GS89" s="74"/>
      <c r="GT89" s="74"/>
      <c r="GU89" s="62"/>
      <c r="GV89" s="75"/>
      <c r="GW89" s="76"/>
      <c r="GX89" s="216"/>
      <c r="GY89" s="75"/>
      <c r="GZ89" s="75"/>
      <c r="HA89" s="204"/>
      <c r="HB89" s="205"/>
      <c r="HC89" s="72"/>
      <c r="HD89" s="70"/>
      <c r="HE89" s="73"/>
      <c r="HF89" s="74"/>
      <c r="HG89" s="74"/>
      <c r="HH89" s="62"/>
      <c r="HI89" s="75"/>
      <c r="HJ89" s="76"/>
      <c r="HK89" s="216"/>
      <c r="HL89" s="75"/>
      <c r="HM89" s="75"/>
      <c r="HN89" s="204"/>
      <c r="HO89" s="205"/>
      <c r="HP89" s="72"/>
      <c r="HQ89" s="70"/>
      <c r="HR89" s="73"/>
      <c r="HS89" s="74"/>
      <c r="HT89" s="74"/>
      <c r="HU89" s="62"/>
      <c r="HV89" s="75"/>
      <c r="HW89" s="76"/>
      <c r="HX89" s="216"/>
      <c r="HY89" s="75"/>
      <c r="HZ89" s="75"/>
      <c r="IA89" s="204"/>
      <c r="IB89" s="205"/>
      <c r="IC89" s="72"/>
      <c r="ID89" s="70"/>
      <c r="IE89" s="73"/>
      <c r="IF89" s="74"/>
      <c r="IG89" s="74"/>
      <c r="IH89" s="62"/>
      <c r="II89" s="75"/>
      <c r="IJ89" s="76"/>
      <c r="IK89" s="216"/>
      <c r="IL89" s="75"/>
      <c r="IM89" s="75"/>
      <c r="IN89" s="204"/>
      <c r="IO89" s="205"/>
      <c r="IP89" s="72"/>
      <c r="IQ89" s="70"/>
      <c r="IR89" s="73"/>
      <c r="IS89" s="74"/>
      <c r="IT89" s="74"/>
      <c r="IU89" s="62"/>
      <c r="IV89" s="75"/>
      <c r="IW89" s="76"/>
      <c r="IX89" s="216"/>
      <c r="IY89" s="75"/>
      <c r="IZ89" s="75"/>
      <c r="JA89" s="204"/>
      <c r="JB89" s="205"/>
      <c r="JC89" s="72"/>
      <c r="JD89" s="70"/>
      <c r="JE89" s="73"/>
      <c r="JF89" s="74"/>
      <c r="JG89" s="74"/>
      <c r="JH89" s="62"/>
      <c r="JI89" s="75"/>
      <c r="JJ89" s="76"/>
      <c r="JK89" s="216"/>
      <c r="JL89" s="75"/>
      <c r="JM89" s="75"/>
      <c r="JN89" s="204"/>
      <c r="JO89" s="205"/>
      <c r="JP89" s="72"/>
      <c r="JQ89" s="70"/>
      <c r="JR89" s="73"/>
      <c r="JS89" s="74"/>
      <c r="JT89" s="74"/>
      <c r="JU89" s="62"/>
      <c r="JV89" s="75"/>
      <c r="JW89" s="76"/>
      <c r="JX89" s="216"/>
      <c r="JY89" s="75"/>
      <c r="JZ89" s="75"/>
      <c r="KA89" s="204"/>
      <c r="KB89" s="205"/>
      <c r="KC89" s="72"/>
      <c r="KD89" s="70"/>
      <c r="KE89" s="73"/>
      <c r="KF89" s="74"/>
      <c r="KG89" s="74"/>
      <c r="KH89" s="62"/>
      <c r="KI89" s="75"/>
      <c r="KJ89" s="76"/>
      <c r="KK89" s="216"/>
      <c r="KL89" s="75"/>
      <c r="KM89" s="75"/>
      <c r="KN89" s="204"/>
      <c r="KO89" s="205"/>
      <c r="KP89" s="72"/>
      <c r="KQ89" s="70"/>
      <c r="KR89" s="73"/>
      <c r="KS89" s="74"/>
      <c r="KT89" s="74"/>
      <c r="KU89" s="62"/>
      <c r="KV89" s="75"/>
      <c r="KW89" s="76"/>
      <c r="KX89" s="216"/>
      <c r="KY89" s="75"/>
      <c r="KZ89" s="75"/>
      <c r="LA89" s="204"/>
      <c r="LB89" s="205"/>
      <c r="LC89" s="72"/>
      <c r="LD89" s="70"/>
      <c r="LE89" s="73"/>
      <c r="LF89" s="74"/>
      <c r="LG89" s="74"/>
      <c r="LH89" s="62"/>
      <c r="LI89" s="75"/>
      <c r="LJ89" s="76"/>
      <c r="LK89" s="216"/>
      <c r="LL89" s="75"/>
      <c r="LM89" s="75"/>
      <c r="LN89" s="204"/>
      <c r="LO89" s="205"/>
      <c r="LP89" s="72"/>
      <c r="LQ89" s="70"/>
      <c r="LR89" s="73"/>
      <c r="LS89" s="74"/>
      <c r="LT89" s="74"/>
      <c r="LU89" s="62"/>
      <c r="LV89" s="75"/>
      <c r="LW89" s="76"/>
      <c r="LX89" s="216"/>
      <c r="LY89" s="75"/>
      <c r="LZ89" s="75"/>
      <c r="MA89" s="204"/>
      <c r="MB89" s="205"/>
      <c r="MC89" s="72"/>
      <c r="MD89" s="70"/>
      <c r="ME89" s="73"/>
      <c r="MF89" s="74"/>
      <c r="MG89" s="74"/>
      <c r="MH89" s="62"/>
      <c r="MI89" s="75"/>
      <c r="MJ89" s="76"/>
      <c r="MK89" s="216"/>
      <c r="ML89" s="75"/>
      <c r="MM89" s="75"/>
      <c r="MN89" s="204"/>
      <c r="MO89" s="205"/>
      <c r="MP89" s="72"/>
      <c r="MQ89" s="70"/>
      <c r="MR89" s="73"/>
      <c r="MS89" s="74"/>
      <c r="MT89" s="74"/>
      <c r="MU89" s="62"/>
      <c r="MV89" s="75"/>
      <c r="MW89" s="76"/>
      <c r="MX89" s="216"/>
      <c r="MY89" s="75"/>
      <c r="MZ89" s="75"/>
      <c r="NA89" s="204"/>
      <c r="NB89" s="205"/>
      <c r="NC89" s="72"/>
      <c r="ND89" s="70"/>
      <c r="NE89" s="73"/>
      <c r="NF89" s="74"/>
      <c r="NG89" s="74"/>
      <c r="NH89" s="62"/>
      <c r="NI89" s="75"/>
      <c r="NJ89" s="76"/>
      <c r="NK89" s="216"/>
      <c r="NL89" s="75"/>
      <c r="NM89" s="75"/>
      <c r="NN89" s="204"/>
      <c r="NO89" s="205"/>
      <c r="NP89" s="72"/>
      <c r="NQ89" s="70"/>
      <c r="NR89" s="73"/>
      <c r="NS89" s="74"/>
      <c r="NT89" s="74"/>
      <c r="NU89" s="62"/>
      <c r="NV89" s="75"/>
      <c r="NW89" s="76"/>
      <c r="NX89" s="216"/>
      <c r="NY89" s="75"/>
      <c r="NZ89" s="75"/>
      <c r="OA89" s="204"/>
      <c r="OB89" s="205"/>
      <c r="OC89" s="72"/>
      <c r="OD89" s="70"/>
      <c r="OE89" s="73"/>
      <c r="OF89" s="74"/>
      <c r="OG89" s="74"/>
      <c r="OH89" s="62"/>
      <c r="OI89" s="75"/>
      <c r="OJ89" s="76"/>
      <c r="OK89" s="216"/>
      <c r="OL89" s="75"/>
      <c r="OM89" s="75"/>
      <c r="ON89" s="204"/>
      <c r="OO89" s="205"/>
      <c r="OP89" s="72"/>
      <c r="OQ89" s="70"/>
      <c r="OR89" s="73"/>
      <c r="OS89" s="74"/>
      <c r="OT89" s="74"/>
      <c r="OU89" s="62"/>
      <c r="OV89" s="75"/>
      <c r="OW89" s="76"/>
      <c r="OX89" s="216"/>
      <c r="OY89" s="75"/>
      <c r="OZ89" s="75"/>
      <c r="PA89" s="204"/>
      <c r="PB89" s="205"/>
      <c r="PC89" s="72"/>
      <c r="PD89" s="70"/>
      <c r="PE89" s="73"/>
      <c r="PF89" s="74"/>
      <c r="PG89" s="74"/>
      <c r="PH89" s="62"/>
      <c r="PI89" s="75"/>
      <c r="PJ89" s="76"/>
      <c r="PK89" s="216"/>
      <c r="PL89" s="75"/>
      <c r="PM89" s="75"/>
      <c r="PN89" s="204"/>
      <c r="PO89" s="205"/>
      <c r="PP89" s="72"/>
      <c r="PQ89" s="70"/>
      <c r="PR89" s="73"/>
      <c r="PS89" s="74"/>
      <c r="PT89" s="74"/>
      <c r="PU89" s="62"/>
      <c r="PV89" s="75"/>
      <c r="PW89" s="76"/>
      <c r="PX89" s="216"/>
      <c r="PY89" s="75"/>
      <c r="PZ89" s="75"/>
      <c r="QA89" s="204"/>
      <c r="QB89" s="205"/>
      <c r="QC89" s="72"/>
      <c r="QD89" s="70"/>
      <c r="QE89" s="73"/>
      <c r="QF89" s="74"/>
      <c r="QG89" s="74"/>
      <c r="QH89" s="62"/>
      <c r="QI89" s="75"/>
      <c r="QJ89" s="76"/>
      <c r="QK89" s="216"/>
      <c r="QL89" s="75"/>
      <c r="QM89" s="75"/>
      <c r="QN89" s="204"/>
      <c r="QO89" s="205"/>
      <c r="QP89" s="72"/>
      <c r="QQ89" s="70"/>
      <c r="QR89" s="73"/>
      <c r="QS89" s="74"/>
      <c r="QT89" s="74"/>
      <c r="QU89" s="62"/>
      <c r="QV89" s="75"/>
      <c r="QW89" s="76"/>
      <c r="QX89" s="216"/>
      <c r="QY89" s="75"/>
      <c r="QZ89" s="75"/>
      <c r="RA89" s="204"/>
      <c r="RB89" s="205"/>
      <c r="RC89" s="72"/>
      <c r="RD89" s="70"/>
      <c r="RE89" s="73"/>
      <c r="RF89" s="74"/>
      <c r="RG89" s="74"/>
      <c r="RH89" s="62"/>
      <c r="RI89" s="75"/>
      <c r="RJ89" s="76"/>
      <c r="RK89" s="216"/>
      <c r="RL89" s="75"/>
      <c r="RM89" s="75"/>
      <c r="RN89" s="204"/>
      <c r="RO89" s="205"/>
      <c r="RP89" s="72"/>
      <c r="RQ89" s="70"/>
      <c r="RR89" s="73"/>
      <c r="RS89" s="74"/>
      <c r="RT89" s="74"/>
      <c r="RU89" s="62"/>
      <c r="RV89" s="75"/>
      <c r="RW89" s="76"/>
      <c r="RX89" s="216"/>
      <c r="RY89" s="75"/>
      <c r="RZ89" s="75"/>
      <c r="SA89" s="204"/>
      <c r="SB89" s="205"/>
      <c r="SC89" s="72"/>
      <c r="SD89" s="70"/>
      <c r="SE89" s="73"/>
      <c r="SF89" s="74"/>
      <c r="SG89" s="74"/>
      <c r="SH89" s="62"/>
      <c r="SI89" s="75"/>
      <c r="SJ89" s="76"/>
      <c r="SK89" s="216"/>
      <c r="SL89" s="75"/>
      <c r="SM89" s="75"/>
      <c r="SN89" s="204"/>
      <c r="SO89" s="205"/>
      <c r="SP89" s="72"/>
      <c r="SQ89" s="70"/>
      <c r="SR89" s="73"/>
      <c r="SS89" s="74"/>
      <c r="ST89" s="74"/>
      <c r="SU89" s="62"/>
      <c r="SV89" s="75"/>
      <c r="SW89" s="76"/>
      <c r="SX89" s="216"/>
      <c r="SY89" s="75"/>
      <c r="SZ89" s="75"/>
      <c r="TA89" s="204"/>
      <c r="TB89" s="205"/>
      <c r="TC89" s="72"/>
      <c r="TD89" s="70"/>
      <c r="TE89" s="73"/>
      <c r="TF89" s="74"/>
      <c r="TG89" s="74"/>
      <c r="TH89" s="62"/>
      <c r="TI89" s="75"/>
      <c r="TJ89" s="76"/>
      <c r="TK89" s="216"/>
      <c r="TL89" s="75"/>
      <c r="TM89" s="75"/>
      <c r="TN89" s="204"/>
      <c r="TO89" s="205"/>
      <c r="TP89" s="72"/>
      <c r="TQ89" s="70"/>
      <c r="TR89" s="73"/>
      <c r="TS89" s="74"/>
      <c r="TT89" s="74"/>
      <c r="TU89" s="62"/>
      <c r="TV89" s="75"/>
      <c r="TW89" s="76"/>
      <c r="TX89" s="216"/>
      <c r="TY89" s="75"/>
      <c r="TZ89" s="75"/>
      <c r="UA89" s="204"/>
      <c r="UB89" s="205"/>
      <c r="UC89" s="72"/>
      <c r="UD89" s="70"/>
      <c r="UE89" s="73"/>
      <c r="UF89" s="74"/>
      <c r="UG89" s="74"/>
      <c r="UH89" s="62"/>
      <c r="UI89" s="75"/>
      <c r="UJ89" s="76"/>
      <c r="UK89" s="216"/>
      <c r="UL89" s="75"/>
      <c r="UM89" s="75"/>
      <c r="UN89" s="204"/>
      <c r="UO89" s="205"/>
      <c r="UP89" s="72"/>
      <c r="UQ89" s="70"/>
      <c r="UR89" s="73"/>
      <c r="US89" s="74"/>
      <c r="UT89" s="74"/>
      <c r="UU89" s="62"/>
      <c r="UV89" s="75"/>
      <c r="UW89" s="76"/>
      <c r="UX89" s="216"/>
      <c r="UY89" s="75"/>
      <c r="UZ89" s="75"/>
      <c r="VA89" s="204"/>
      <c r="VB89" s="205"/>
      <c r="VC89" s="72"/>
      <c r="VD89" s="70"/>
      <c r="VE89" s="73"/>
      <c r="VF89" s="74"/>
      <c r="VG89" s="74"/>
      <c r="VH89" s="62"/>
      <c r="VI89" s="75"/>
      <c r="VJ89" s="76"/>
      <c r="VK89" s="216"/>
      <c r="VL89" s="75"/>
      <c r="VM89" s="75"/>
      <c r="VN89" s="204"/>
      <c r="VO89" s="205"/>
      <c r="VP89" s="72"/>
      <c r="VQ89" s="70"/>
      <c r="VR89" s="73"/>
      <c r="VS89" s="74"/>
      <c r="VT89" s="74"/>
      <c r="VU89" s="62"/>
      <c r="VV89" s="75"/>
      <c r="VW89" s="76"/>
      <c r="VX89" s="216"/>
      <c r="VY89" s="75"/>
      <c r="VZ89" s="75"/>
      <c r="WA89" s="204"/>
      <c r="WB89" s="205"/>
      <c r="WC89" s="72"/>
      <c r="WD89" s="70"/>
      <c r="WE89" s="73"/>
      <c r="WF89" s="74"/>
      <c r="WG89" s="74"/>
      <c r="WH89" s="62"/>
      <c r="WI89" s="75"/>
      <c r="WJ89" s="76"/>
      <c r="WK89" s="216"/>
      <c r="WL89" s="75"/>
      <c r="WM89" s="75"/>
      <c r="WN89" s="204"/>
      <c r="WO89" s="205"/>
      <c r="WP89" s="72"/>
      <c r="WQ89" s="70"/>
      <c r="WR89" s="73"/>
      <c r="WS89" s="74"/>
      <c r="WT89" s="74"/>
      <c r="WU89" s="62"/>
      <c r="WV89" s="75"/>
      <c r="WW89" s="76"/>
      <c r="WX89" s="216"/>
      <c r="WY89" s="75"/>
      <c r="WZ89" s="75"/>
      <c r="XA89" s="204"/>
      <c r="XB89" s="205"/>
      <c r="XC89" s="72"/>
      <c r="XD89" s="70"/>
      <c r="XE89" s="73"/>
      <c r="XF89" s="74"/>
      <c r="XG89" s="74"/>
      <c r="XH89" s="62"/>
      <c r="XI89" s="75"/>
      <c r="XJ89" s="76"/>
      <c r="XK89" s="216"/>
      <c r="XL89" s="75"/>
      <c r="XM89" s="75"/>
      <c r="XN89" s="204"/>
      <c r="XO89" s="205"/>
      <c r="XP89" s="72"/>
      <c r="XQ89" s="70"/>
      <c r="XR89" s="73"/>
      <c r="XS89" s="74"/>
      <c r="XT89" s="74"/>
      <c r="XU89" s="62"/>
      <c r="XV89" s="75"/>
      <c r="XW89" s="76"/>
      <c r="XX89" s="216"/>
      <c r="XY89" s="75"/>
      <c r="XZ89" s="75"/>
      <c r="YA89" s="204"/>
      <c r="YB89" s="205"/>
      <c r="YC89" s="72"/>
      <c r="YD89" s="70"/>
      <c r="YE89" s="73"/>
      <c r="YF89" s="74"/>
      <c r="YG89" s="74"/>
      <c r="YH89" s="62"/>
      <c r="YI89" s="75"/>
      <c r="YJ89" s="76"/>
      <c r="YK89" s="216"/>
      <c r="YL89" s="75"/>
      <c r="YM89" s="75"/>
      <c r="YN89" s="204"/>
      <c r="YO89" s="205"/>
      <c r="YP89" s="72"/>
      <c r="YQ89" s="70"/>
      <c r="YR89" s="73"/>
      <c r="YS89" s="74"/>
      <c r="YT89" s="74"/>
      <c r="YU89" s="62"/>
      <c r="YV89" s="75"/>
      <c r="YW89" s="76"/>
      <c r="YX89" s="216"/>
      <c r="YY89" s="75"/>
      <c r="YZ89" s="75"/>
      <c r="ZA89" s="204"/>
      <c r="ZB89" s="205"/>
      <c r="ZC89" s="72"/>
      <c r="ZD89" s="70"/>
      <c r="ZE89" s="73"/>
      <c r="ZF89" s="74"/>
      <c r="ZG89" s="74"/>
      <c r="ZH89" s="62"/>
      <c r="ZI89" s="75"/>
      <c r="ZJ89" s="76"/>
      <c r="ZK89" s="216"/>
      <c r="ZL89" s="75"/>
      <c r="ZM89" s="75"/>
      <c r="ZN89" s="204"/>
      <c r="ZO89" s="205"/>
      <c r="ZP89" s="72"/>
      <c r="ZQ89" s="70"/>
      <c r="ZR89" s="73"/>
      <c r="ZS89" s="74"/>
      <c r="ZT89" s="74"/>
      <c r="ZU89" s="62"/>
      <c r="ZV89" s="75"/>
      <c r="ZW89" s="76"/>
      <c r="ZX89" s="216"/>
      <c r="ZY89" s="75"/>
      <c r="ZZ89" s="75"/>
      <c r="AAA89" s="204"/>
      <c r="AAB89" s="205"/>
      <c r="AAC89" s="72"/>
      <c r="AAD89" s="70"/>
      <c r="AAE89" s="73"/>
      <c r="AAF89" s="74"/>
      <c r="AAG89" s="74"/>
      <c r="AAH89" s="62"/>
      <c r="AAI89" s="75"/>
      <c r="AAJ89" s="76"/>
      <c r="AAK89" s="216"/>
      <c r="AAL89" s="75"/>
      <c r="AAM89" s="75"/>
      <c r="AAN89" s="204"/>
      <c r="AAO89" s="205"/>
      <c r="AAP89" s="72"/>
      <c r="AAQ89" s="70"/>
      <c r="AAR89" s="73"/>
      <c r="AAS89" s="74"/>
      <c r="AAT89" s="74"/>
      <c r="AAU89" s="62"/>
      <c r="AAV89" s="75"/>
      <c r="AAW89" s="76"/>
      <c r="AAX89" s="216"/>
      <c r="AAY89" s="75"/>
      <c r="AAZ89" s="75"/>
      <c r="ABA89" s="204"/>
      <c r="ABB89" s="205"/>
      <c r="ABC89" s="72"/>
      <c r="ABD89" s="70"/>
      <c r="ABE89" s="73"/>
      <c r="ABF89" s="74"/>
      <c r="ABG89" s="74"/>
      <c r="ABH89" s="62"/>
      <c r="ABI89" s="75"/>
      <c r="ABJ89" s="76"/>
      <c r="ABK89" s="216"/>
      <c r="ABL89" s="75"/>
      <c r="ABM89" s="75"/>
      <c r="ABN89" s="204"/>
      <c r="ABO89" s="205"/>
      <c r="ABP89" s="72"/>
      <c r="ABQ89" s="70"/>
      <c r="ABR89" s="73"/>
      <c r="ABS89" s="74"/>
      <c r="ABT89" s="74"/>
      <c r="ABU89" s="62"/>
      <c r="ABV89" s="75"/>
      <c r="ABW89" s="76"/>
      <c r="ABX89" s="216"/>
      <c r="ABY89" s="75"/>
      <c r="ABZ89" s="75"/>
      <c r="ACA89" s="204"/>
      <c r="ACB89" s="205"/>
      <c r="ACC89" s="72"/>
      <c r="ACD89" s="70"/>
      <c r="ACE89" s="73"/>
      <c r="ACF89" s="74"/>
      <c r="ACG89" s="74"/>
      <c r="ACH89" s="62"/>
      <c r="ACI89" s="75"/>
      <c r="ACJ89" s="76"/>
      <c r="ACK89" s="216"/>
      <c r="ACL89" s="75"/>
      <c r="ACM89" s="75"/>
      <c r="ACN89" s="204"/>
      <c r="ACO89" s="205"/>
      <c r="ACP89" s="72"/>
      <c r="ACQ89" s="70"/>
      <c r="ACR89" s="73"/>
      <c r="ACS89" s="74"/>
      <c r="ACT89" s="74"/>
      <c r="ACU89" s="62"/>
      <c r="ACV89" s="75"/>
      <c r="ACW89" s="76"/>
      <c r="ACX89" s="216"/>
      <c r="ACY89" s="75"/>
      <c r="ACZ89" s="75"/>
      <c r="ADA89" s="204"/>
      <c r="ADB89" s="205"/>
      <c r="ADC89" s="72"/>
      <c r="ADD89" s="70"/>
      <c r="ADE89" s="73"/>
      <c r="ADF89" s="74"/>
      <c r="ADG89" s="74"/>
      <c r="ADH89" s="62"/>
      <c r="ADI89" s="75"/>
      <c r="ADJ89" s="76"/>
      <c r="ADK89" s="216"/>
      <c r="ADL89" s="75"/>
      <c r="ADM89" s="75"/>
      <c r="ADN89" s="204"/>
      <c r="ADO89" s="205"/>
      <c r="ADP89" s="72"/>
      <c r="ADQ89" s="70"/>
      <c r="ADR89" s="73"/>
      <c r="ADS89" s="74"/>
      <c r="ADT89" s="74"/>
      <c r="ADU89" s="62"/>
      <c r="ADV89" s="75"/>
      <c r="ADW89" s="76"/>
      <c r="ADX89" s="216"/>
      <c r="ADY89" s="75"/>
      <c r="ADZ89" s="75"/>
      <c r="AEA89" s="204"/>
      <c r="AEB89" s="205"/>
      <c r="AEC89" s="72"/>
      <c r="AED89" s="70"/>
      <c r="AEE89" s="73"/>
      <c r="AEF89" s="74"/>
      <c r="AEG89" s="74"/>
      <c r="AEH89" s="62"/>
      <c r="AEI89" s="75"/>
      <c r="AEJ89" s="76"/>
      <c r="AEK89" s="216"/>
      <c r="AEL89" s="75"/>
      <c r="AEM89" s="75"/>
      <c r="AEN89" s="204"/>
      <c r="AEO89" s="205"/>
      <c r="AEP89" s="72"/>
      <c r="AEQ89" s="70"/>
      <c r="AER89" s="73"/>
      <c r="AES89" s="74"/>
      <c r="AET89" s="74"/>
      <c r="AEU89" s="62"/>
      <c r="AEV89" s="75"/>
      <c r="AEW89" s="76"/>
      <c r="AEX89" s="216"/>
      <c r="AEY89" s="75"/>
      <c r="AEZ89" s="75"/>
      <c r="AFA89" s="204"/>
      <c r="AFB89" s="205"/>
      <c r="AFC89" s="72"/>
      <c r="AFD89" s="70"/>
      <c r="AFE89" s="73"/>
      <c r="AFF89" s="74"/>
      <c r="AFG89" s="74"/>
      <c r="AFH89" s="62"/>
      <c r="AFI89" s="75"/>
      <c r="AFJ89" s="76"/>
      <c r="AFK89" s="216"/>
      <c r="AFL89" s="75"/>
      <c r="AFM89" s="75"/>
      <c r="AFN89" s="204"/>
      <c r="AFO89" s="205"/>
      <c r="AFP89" s="72"/>
      <c r="AFQ89" s="70"/>
      <c r="AFR89" s="73"/>
      <c r="AFS89" s="74"/>
      <c r="AFT89" s="74"/>
      <c r="AFU89" s="62"/>
      <c r="AFV89" s="75"/>
      <c r="AFW89" s="76"/>
      <c r="AFX89" s="216"/>
      <c r="AFY89" s="75"/>
      <c r="AFZ89" s="75"/>
      <c r="AGA89" s="204"/>
      <c r="AGB89" s="205"/>
      <c r="AGC89" s="72"/>
      <c r="AGD89" s="70"/>
      <c r="AGE89" s="73"/>
      <c r="AGF89" s="74"/>
      <c r="AGG89" s="74"/>
      <c r="AGH89" s="62"/>
      <c r="AGI89" s="75"/>
      <c r="AGJ89" s="76"/>
      <c r="AGK89" s="216"/>
      <c r="AGL89" s="75"/>
      <c r="AGM89" s="75"/>
      <c r="AGN89" s="204"/>
      <c r="AGO89" s="205"/>
      <c r="AGP89" s="72"/>
      <c r="AGQ89" s="70"/>
      <c r="AGR89" s="73"/>
      <c r="AGS89" s="74"/>
      <c r="AGT89" s="74"/>
      <c r="AGU89" s="62"/>
      <c r="AGV89" s="75"/>
      <c r="AGW89" s="76"/>
      <c r="AGX89" s="216"/>
      <c r="AGY89" s="75"/>
      <c r="AGZ89" s="75"/>
      <c r="AHA89" s="204"/>
      <c r="AHB89" s="205"/>
      <c r="AHC89" s="72"/>
      <c r="AHD89" s="70"/>
      <c r="AHE89" s="73"/>
      <c r="AHF89" s="74"/>
      <c r="AHG89" s="74"/>
      <c r="AHH89" s="62"/>
      <c r="AHI89" s="75"/>
      <c r="AHJ89" s="76"/>
      <c r="AHK89" s="216"/>
      <c r="AHL89" s="75"/>
      <c r="AHM89" s="75"/>
      <c r="AHN89" s="204"/>
      <c r="AHO89" s="205"/>
      <c r="AHP89" s="72"/>
      <c r="AHQ89" s="70"/>
      <c r="AHR89" s="73"/>
      <c r="AHS89" s="74"/>
      <c r="AHT89" s="74"/>
      <c r="AHU89" s="62"/>
      <c r="AHV89" s="75"/>
      <c r="AHW89" s="76"/>
      <c r="AHX89" s="216"/>
      <c r="AHY89" s="75"/>
      <c r="AHZ89" s="75"/>
      <c r="AIA89" s="204"/>
      <c r="AIB89" s="205"/>
      <c r="AIC89" s="72"/>
      <c r="AID89" s="70"/>
      <c r="AIE89" s="73"/>
      <c r="AIF89" s="74"/>
      <c r="AIG89" s="74"/>
      <c r="AIH89" s="62"/>
      <c r="AII89" s="75"/>
      <c r="AIJ89" s="76"/>
      <c r="AIK89" s="216"/>
      <c r="AIL89" s="75"/>
      <c r="AIM89" s="75"/>
      <c r="AIN89" s="204"/>
      <c r="AIO89" s="205"/>
      <c r="AIP89" s="72"/>
      <c r="AIQ89" s="70"/>
      <c r="AIR89" s="73"/>
      <c r="AIS89" s="74"/>
      <c r="AIT89" s="74"/>
      <c r="AIU89" s="62"/>
      <c r="AIV89" s="75"/>
      <c r="AIW89" s="76"/>
      <c r="AIX89" s="216"/>
      <c r="AIY89" s="75"/>
      <c r="AIZ89" s="75"/>
      <c r="AJA89" s="204"/>
      <c r="AJB89" s="205"/>
      <c r="AJC89" s="72"/>
      <c r="AJD89" s="70"/>
      <c r="AJE89" s="73"/>
      <c r="AJF89" s="74"/>
      <c r="AJG89" s="74"/>
      <c r="AJH89" s="62"/>
      <c r="AJI89" s="75"/>
      <c r="AJJ89" s="76"/>
      <c r="AJK89" s="216"/>
      <c r="AJL89" s="75"/>
      <c r="AJM89" s="75"/>
      <c r="AJN89" s="204"/>
      <c r="AJO89" s="205"/>
      <c r="AJP89" s="72"/>
      <c r="AJQ89" s="70"/>
      <c r="AJR89" s="73"/>
      <c r="AJS89" s="74"/>
      <c r="AJT89" s="74"/>
      <c r="AJU89" s="62"/>
      <c r="AJV89" s="75"/>
      <c r="AJW89" s="76"/>
      <c r="AJX89" s="216"/>
      <c r="AJY89" s="75"/>
      <c r="AJZ89" s="75"/>
      <c r="AKA89" s="204"/>
      <c r="AKB89" s="205"/>
      <c r="AKC89" s="72"/>
      <c r="AKD89" s="70"/>
      <c r="AKE89" s="73"/>
      <c r="AKF89" s="74"/>
      <c r="AKG89" s="74"/>
      <c r="AKH89" s="62"/>
      <c r="AKI89" s="75"/>
      <c r="AKJ89" s="76"/>
      <c r="AKK89" s="216"/>
      <c r="AKL89" s="75"/>
      <c r="AKM89" s="75"/>
      <c r="AKN89" s="204"/>
      <c r="AKO89" s="205"/>
      <c r="AKP89" s="72"/>
      <c r="AKQ89" s="70"/>
      <c r="AKR89" s="73"/>
      <c r="AKS89" s="74"/>
      <c r="AKT89" s="74"/>
      <c r="AKU89" s="62"/>
      <c r="AKV89" s="75"/>
      <c r="AKW89" s="76"/>
      <c r="AKX89" s="216"/>
      <c r="AKY89" s="75"/>
      <c r="AKZ89" s="75"/>
      <c r="ALA89" s="204"/>
      <c r="ALB89" s="205"/>
      <c r="ALC89" s="72"/>
      <c r="ALD89" s="70"/>
      <c r="ALE89" s="73"/>
      <c r="ALF89" s="74"/>
      <c r="ALG89" s="74"/>
      <c r="ALH89" s="62"/>
      <c r="ALI89" s="75"/>
      <c r="ALJ89" s="76"/>
      <c r="ALK89" s="216"/>
      <c r="ALL89" s="75"/>
      <c r="ALM89" s="75"/>
      <c r="ALN89" s="204"/>
      <c r="ALO89" s="205"/>
      <c r="ALP89" s="72"/>
      <c r="ALQ89" s="70"/>
      <c r="ALR89" s="73"/>
      <c r="ALS89" s="74"/>
      <c r="ALT89" s="74"/>
      <c r="ALU89" s="62"/>
      <c r="ALV89" s="75"/>
      <c r="ALW89" s="76"/>
      <c r="ALX89" s="216"/>
      <c r="ALY89" s="75"/>
      <c r="ALZ89" s="75"/>
      <c r="AMA89" s="204"/>
      <c r="AMB89" s="205"/>
      <c r="AMC89" s="72"/>
      <c r="AMD89" s="70"/>
      <c r="AME89" s="73"/>
      <c r="AMF89" s="74"/>
      <c r="AMG89" s="74"/>
      <c r="AMH89" s="62"/>
      <c r="AMI89" s="75"/>
      <c r="AMJ89" s="76"/>
      <c r="AMK89" s="216"/>
      <c r="AML89" s="75"/>
      <c r="AMM89" s="75"/>
      <c r="AMN89" s="204"/>
      <c r="AMO89" s="205"/>
      <c r="AMP89" s="72"/>
      <c r="AMQ89" s="70"/>
      <c r="AMR89" s="73"/>
      <c r="AMS89" s="74"/>
      <c r="AMT89" s="74"/>
      <c r="AMU89" s="62"/>
      <c r="AMV89" s="75"/>
      <c r="AMW89" s="76"/>
      <c r="AMX89" s="216"/>
      <c r="AMY89" s="75"/>
      <c r="AMZ89" s="75"/>
      <c r="ANA89" s="204"/>
      <c r="ANB89" s="205"/>
      <c r="ANC89" s="72"/>
      <c r="AND89" s="70"/>
      <c r="ANE89" s="73"/>
      <c r="ANF89" s="74"/>
      <c r="ANG89" s="74"/>
      <c r="ANH89" s="62"/>
      <c r="ANI89" s="75"/>
      <c r="ANJ89" s="76"/>
      <c r="ANK89" s="216"/>
      <c r="ANL89" s="75"/>
      <c r="ANM89" s="75"/>
      <c r="ANN89" s="204"/>
      <c r="ANO89" s="205"/>
      <c r="ANP89" s="72"/>
      <c r="ANQ89" s="70"/>
      <c r="ANR89" s="73"/>
      <c r="ANS89" s="74"/>
      <c r="ANT89" s="74"/>
      <c r="ANU89" s="62"/>
      <c r="ANV89" s="75"/>
      <c r="ANW89" s="76"/>
      <c r="ANX89" s="216"/>
      <c r="ANY89" s="75"/>
      <c r="ANZ89" s="75"/>
      <c r="AOA89" s="204"/>
      <c r="AOB89" s="205"/>
      <c r="AOC89" s="72"/>
      <c r="AOD89" s="70"/>
      <c r="AOE89" s="73"/>
      <c r="AOF89" s="74"/>
      <c r="AOG89" s="74"/>
      <c r="AOH89" s="62"/>
      <c r="AOI89" s="75"/>
      <c r="AOJ89" s="76"/>
      <c r="AOK89" s="216"/>
      <c r="AOL89" s="75"/>
      <c r="AOM89" s="75"/>
      <c r="AON89" s="204"/>
      <c r="AOO89" s="205"/>
      <c r="AOP89" s="72"/>
      <c r="AOQ89" s="70"/>
      <c r="AOR89" s="73"/>
      <c r="AOS89" s="74"/>
      <c r="AOT89" s="74"/>
      <c r="AOU89" s="62"/>
      <c r="AOV89" s="75"/>
      <c r="AOW89" s="76"/>
      <c r="AOX89" s="216"/>
      <c r="AOY89" s="75"/>
      <c r="AOZ89" s="75"/>
      <c r="APA89" s="204"/>
      <c r="APB89" s="205"/>
      <c r="APC89" s="72"/>
      <c r="APD89" s="70"/>
      <c r="APE89" s="73"/>
      <c r="APF89" s="74"/>
      <c r="APG89" s="74"/>
      <c r="APH89" s="62"/>
      <c r="API89" s="75"/>
      <c r="APJ89" s="76"/>
      <c r="APK89" s="216"/>
      <c r="APL89" s="75"/>
      <c r="APM89" s="75"/>
      <c r="APN89" s="204"/>
      <c r="APO89" s="205"/>
      <c r="APP89" s="72"/>
      <c r="APQ89" s="70"/>
      <c r="APR89" s="73"/>
      <c r="APS89" s="74"/>
      <c r="APT89" s="74"/>
      <c r="APU89" s="62"/>
      <c r="APV89" s="75"/>
      <c r="APW89" s="76"/>
      <c r="APX89" s="216"/>
      <c r="APY89" s="75"/>
      <c r="APZ89" s="75"/>
      <c r="AQA89" s="204"/>
      <c r="AQB89" s="205"/>
      <c r="AQC89" s="72"/>
      <c r="AQD89" s="70"/>
      <c r="AQE89" s="73"/>
      <c r="AQF89" s="74"/>
      <c r="AQG89" s="74"/>
      <c r="AQH89" s="62"/>
      <c r="AQI89" s="75"/>
      <c r="AQJ89" s="76"/>
      <c r="AQK89" s="216"/>
      <c r="AQL89" s="75"/>
      <c r="AQM89" s="75"/>
      <c r="AQN89" s="204"/>
      <c r="AQO89" s="205"/>
      <c r="AQP89" s="72"/>
      <c r="AQQ89" s="70"/>
      <c r="AQR89" s="73"/>
      <c r="AQS89" s="74"/>
      <c r="AQT89" s="74"/>
      <c r="AQU89" s="62"/>
      <c r="AQV89" s="75"/>
      <c r="AQW89" s="76"/>
      <c r="AQX89" s="216"/>
      <c r="AQY89" s="75"/>
      <c r="AQZ89" s="75"/>
      <c r="ARA89" s="204"/>
      <c r="ARB89" s="205"/>
      <c r="ARC89" s="72"/>
      <c r="ARD89" s="70"/>
      <c r="ARE89" s="73"/>
      <c r="ARF89" s="74"/>
      <c r="ARG89" s="74"/>
      <c r="ARH89" s="62"/>
      <c r="ARI89" s="75"/>
      <c r="ARJ89" s="76"/>
      <c r="ARK89" s="216"/>
      <c r="ARL89" s="75"/>
      <c r="ARM89" s="75"/>
      <c r="ARN89" s="204"/>
      <c r="ARO89" s="205"/>
      <c r="ARP89" s="72"/>
      <c r="ARQ89" s="70"/>
      <c r="ARR89" s="73"/>
      <c r="ARS89" s="74"/>
      <c r="ART89" s="74"/>
      <c r="ARU89" s="62"/>
      <c r="ARV89" s="75"/>
      <c r="ARW89" s="76"/>
      <c r="ARX89" s="216"/>
      <c r="ARY89" s="75"/>
      <c r="ARZ89" s="75"/>
      <c r="ASA89" s="204"/>
      <c r="ASB89" s="205"/>
      <c r="ASC89" s="72"/>
      <c r="ASD89" s="70"/>
      <c r="ASE89" s="73"/>
      <c r="ASF89" s="74"/>
      <c r="ASG89" s="74"/>
      <c r="ASH89" s="62"/>
      <c r="ASI89" s="75"/>
      <c r="ASJ89" s="76"/>
      <c r="ASK89" s="216"/>
      <c r="ASL89" s="75"/>
      <c r="ASM89" s="75"/>
      <c r="ASN89" s="204"/>
      <c r="ASO89" s="205"/>
      <c r="ASP89" s="72"/>
      <c r="ASQ89" s="70"/>
      <c r="ASR89" s="73"/>
      <c r="ASS89" s="74"/>
      <c r="AST89" s="74"/>
      <c r="ASU89" s="62"/>
      <c r="ASV89" s="75"/>
      <c r="ASW89" s="76"/>
      <c r="ASX89" s="216"/>
      <c r="ASY89" s="75"/>
      <c r="ASZ89" s="75"/>
      <c r="ATA89" s="204"/>
      <c r="ATB89" s="205"/>
      <c r="ATC89" s="72"/>
      <c r="ATD89" s="70"/>
      <c r="ATE89" s="73"/>
      <c r="ATF89" s="74"/>
      <c r="ATG89" s="74"/>
      <c r="ATH89" s="62"/>
      <c r="ATI89" s="75"/>
      <c r="ATJ89" s="76"/>
      <c r="ATK89" s="216"/>
      <c r="ATL89" s="75"/>
      <c r="ATM89" s="75"/>
      <c r="ATN89" s="204"/>
      <c r="ATO89" s="205"/>
      <c r="ATP89" s="72"/>
      <c r="ATQ89" s="70"/>
      <c r="ATR89" s="73"/>
      <c r="ATS89" s="74"/>
      <c r="ATT89" s="74"/>
      <c r="ATU89" s="62"/>
      <c r="ATV89" s="75"/>
      <c r="ATW89" s="76"/>
      <c r="ATX89" s="216"/>
      <c r="ATY89" s="75"/>
      <c r="ATZ89" s="75"/>
      <c r="AUA89" s="204"/>
      <c r="AUB89" s="205"/>
      <c r="AUC89" s="72"/>
      <c r="AUD89" s="70"/>
      <c r="AUE89" s="73"/>
      <c r="AUF89" s="74"/>
      <c r="AUG89" s="74"/>
      <c r="AUH89" s="62"/>
      <c r="AUI89" s="75"/>
      <c r="AUJ89" s="76"/>
      <c r="AUK89" s="216"/>
      <c r="AUL89" s="75"/>
      <c r="AUM89" s="75"/>
      <c r="AUN89" s="204"/>
      <c r="AUO89" s="205"/>
      <c r="AUP89" s="72"/>
      <c r="AUQ89" s="70"/>
      <c r="AUR89" s="73"/>
      <c r="AUS89" s="74"/>
      <c r="AUT89" s="74"/>
      <c r="AUU89" s="62"/>
      <c r="AUV89" s="75"/>
      <c r="AUW89" s="76"/>
      <c r="AUX89" s="216"/>
      <c r="AUY89" s="75"/>
      <c r="AUZ89" s="75"/>
      <c r="AVA89" s="204"/>
      <c r="AVB89" s="205"/>
      <c r="AVC89" s="72"/>
      <c r="AVD89" s="70"/>
      <c r="AVE89" s="73"/>
      <c r="AVF89" s="74"/>
      <c r="AVG89" s="74"/>
      <c r="AVH89" s="62"/>
      <c r="AVI89" s="75"/>
      <c r="AVJ89" s="76"/>
      <c r="AVK89" s="216"/>
      <c r="AVL89" s="75"/>
      <c r="AVM89" s="75"/>
      <c r="AVN89" s="204"/>
      <c r="AVO89" s="205"/>
      <c r="AVP89" s="72"/>
      <c r="AVQ89" s="70"/>
      <c r="AVR89" s="73"/>
      <c r="AVS89" s="74"/>
      <c r="AVT89" s="74"/>
      <c r="AVU89" s="62"/>
      <c r="AVV89" s="75"/>
      <c r="AVW89" s="76"/>
      <c r="AVX89" s="216"/>
      <c r="AVY89" s="75"/>
      <c r="AVZ89" s="75"/>
      <c r="AWA89" s="204"/>
      <c r="AWB89" s="205"/>
      <c r="AWC89" s="72"/>
      <c r="AWD89" s="70"/>
      <c r="AWE89" s="73"/>
      <c r="AWF89" s="74"/>
      <c r="AWG89" s="74"/>
      <c r="AWH89" s="62"/>
      <c r="AWI89" s="75"/>
      <c r="AWJ89" s="76"/>
      <c r="AWK89" s="216"/>
      <c r="AWL89" s="75"/>
      <c r="AWM89" s="75"/>
      <c r="AWN89" s="204"/>
      <c r="AWO89" s="205"/>
      <c r="AWP89" s="72"/>
      <c r="AWQ89" s="70"/>
      <c r="AWR89" s="73"/>
      <c r="AWS89" s="74"/>
      <c r="AWT89" s="74"/>
      <c r="AWU89" s="62"/>
      <c r="AWV89" s="75"/>
      <c r="AWW89" s="76"/>
      <c r="AWX89" s="216"/>
      <c r="AWY89" s="75"/>
      <c r="AWZ89" s="75"/>
      <c r="AXA89" s="204"/>
      <c r="AXB89" s="205"/>
      <c r="AXC89" s="72"/>
      <c r="AXD89" s="70"/>
      <c r="AXE89" s="73"/>
      <c r="AXF89" s="74"/>
      <c r="AXG89" s="74"/>
      <c r="AXH89" s="62"/>
      <c r="AXI89" s="75"/>
      <c r="AXJ89" s="76"/>
      <c r="AXK89" s="216"/>
      <c r="AXL89" s="75"/>
      <c r="AXM89" s="75"/>
      <c r="AXN89" s="204"/>
      <c r="AXO89" s="205"/>
      <c r="AXP89" s="72"/>
      <c r="AXQ89" s="70"/>
      <c r="AXR89" s="73"/>
      <c r="AXS89" s="74"/>
      <c r="AXT89" s="74"/>
      <c r="AXU89" s="62"/>
      <c r="AXV89" s="75"/>
      <c r="AXW89" s="76"/>
      <c r="AXX89" s="216"/>
      <c r="AXY89" s="75"/>
      <c r="AXZ89" s="75"/>
      <c r="AYA89" s="204"/>
      <c r="AYB89" s="205"/>
      <c r="AYC89" s="72"/>
      <c r="AYD89" s="70"/>
      <c r="AYE89" s="73"/>
      <c r="AYF89" s="74"/>
      <c r="AYG89" s="74"/>
      <c r="AYH89" s="62"/>
      <c r="AYI89" s="75"/>
      <c r="AYJ89" s="76"/>
      <c r="AYK89" s="216"/>
      <c r="AYL89" s="75"/>
      <c r="AYM89" s="75"/>
      <c r="AYN89" s="204"/>
      <c r="AYO89" s="205"/>
      <c r="AYP89" s="72"/>
      <c r="AYQ89" s="70"/>
      <c r="AYR89" s="73"/>
      <c r="AYS89" s="74"/>
      <c r="AYT89" s="74"/>
      <c r="AYU89" s="62"/>
      <c r="AYV89" s="75"/>
      <c r="AYW89" s="76"/>
      <c r="AYX89" s="216"/>
      <c r="AYY89" s="75"/>
      <c r="AYZ89" s="75"/>
      <c r="AZA89" s="204"/>
      <c r="AZB89" s="205"/>
      <c r="AZC89" s="72"/>
      <c r="AZD89" s="70"/>
      <c r="AZE89" s="73"/>
      <c r="AZF89" s="74"/>
      <c r="AZG89" s="74"/>
      <c r="AZH89" s="62"/>
      <c r="AZI89" s="75"/>
      <c r="AZJ89" s="76"/>
      <c r="AZK89" s="216"/>
      <c r="AZL89" s="75"/>
      <c r="AZM89" s="75"/>
      <c r="AZN89" s="204"/>
      <c r="AZO89" s="205"/>
      <c r="AZP89" s="72"/>
      <c r="AZQ89" s="70"/>
      <c r="AZR89" s="73"/>
      <c r="AZS89" s="74"/>
      <c r="AZT89" s="74"/>
      <c r="AZU89" s="62"/>
      <c r="AZV89" s="75"/>
      <c r="AZW89" s="76"/>
      <c r="AZX89" s="216"/>
      <c r="AZY89" s="75"/>
      <c r="AZZ89" s="75"/>
      <c r="BAA89" s="204"/>
      <c r="BAB89" s="205"/>
      <c r="BAC89" s="72"/>
      <c r="BAD89" s="70"/>
      <c r="BAE89" s="73"/>
      <c r="BAF89" s="74"/>
      <c r="BAG89" s="74"/>
      <c r="BAH89" s="62"/>
      <c r="BAI89" s="75"/>
      <c r="BAJ89" s="76"/>
      <c r="BAK89" s="216"/>
      <c r="BAL89" s="75"/>
      <c r="BAM89" s="75"/>
      <c r="BAN89" s="204"/>
      <c r="BAO89" s="205"/>
      <c r="BAP89" s="72"/>
      <c r="BAQ89" s="70"/>
      <c r="BAR89" s="73"/>
      <c r="BAS89" s="74"/>
      <c r="BAT89" s="74"/>
      <c r="BAU89" s="62"/>
      <c r="BAV89" s="75"/>
      <c r="BAW89" s="76"/>
      <c r="BAX89" s="216"/>
      <c r="BAY89" s="75"/>
      <c r="BAZ89" s="75"/>
      <c r="BBA89" s="204"/>
      <c r="BBB89" s="205"/>
      <c r="BBC89" s="72"/>
      <c r="BBD89" s="70"/>
      <c r="BBE89" s="73"/>
      <c r="BBF89" s="74"/>
      <c r="BBG89" s="74"/>
      <c r="BBH89" s="62"/>
      <c r="BBI89" s="75"/>
      <c r="BBJ89" s="76"/>
      <c r="BBK89" s="216"/>
      <c r="BBL89" s="75"/>
      <c r="BBM89" s="75"/>
      <c r="BBN89" s="204"/>
      <c r="BBO89" s="205"/>
      <c r="BBP89" s="72"/>
      <c r="BBQ89" s="70"/>
      <c r="BBR89" s="73"/>
      <c r="BBS89" s="74"/>
      <c r="BBT89" s="74"/>
      <c r="BBU89" s="62"/>
      <c r="BBV89" s="75"/>
      <c r="BBW89" s="76"/>
      <c r="BBX89" s="216"/>
      <c r="BBY89" s="75"/>
      <c r="BBZ89" s="75"/>
      <c r="BCA89" s="204"/>
      <c r="BCB89" s="205"/>
      <c r="BCC89" s="72"/>
      <c r="BCD89" s="70"/>
      <c r="BCE89" s="73"/>
      <c r="BCF89" s="74"/>
      <c r="BCG89" s="74"/>
      <c r="BCH89" s="62"/>
      <c r="BCI89" s="75"/>
      <c r="BCJ89" s="76"/>
      <c r="BCK89" s="216"/>
      <c r="BCL89" s="75"/>
      <c r="BCM89" s="75"/>
      <c r="BCN89" s="204"/>
      <c r="BCO89" s="205"/>
      <c r="BCP89" s="72"/>
      <c r="BCQ89" s="70"/>
      <c r="BCR89" s="73"/>
      <c r="BCS89" s="74"/>
      <c r="BCT89" s="74"/>
      <c r="BCU89" s="62"/>
      <c r="BCV89" s="75"/>
      <c r="BCW89" s="76"/>
      <c r="BCX89" s="216"/>
      <c r="BCY89" s="75"/>
      <c r="BCZ89" s="75"/>
      <c r="BDA89" s="204"/>
      <c r="BDB89" s="205"/>
      <c r="BDC89" s="72"/>
      <c r="BDD89" s="70"/>
      <c r="BDE89" s="73"/>
      <c r="BDF89" s="74"/>
      <c r="BDG89" s="74"/>
      <c r="BDH89" s="62"/>
      <c r="BDI89" s="75"/>
      <c r="BDJ89" s="76"/>
      <c r="BDK89" s="216"/>
      <c r="BDL89" s="75"/>
      <c r="BDM89" s="75"/>
      <c r="BDN89" s="204"/>
      <c r="BDO89" s="205"/>
      <c r="BDP89" s="72"/>
      <c r="BDQ89" s="70"/>
      <c r="BDR89" s="73"/>
      <c r="BDS89" s="74"/>
      <c r="BDT89" s="74"/>
      <c r="BDU89" s="62"/>
      <c r="BDV89" s="75"/>
      <c r="BDW89" s="76"/>
      <c r="BDX89" s="216"/>
      <c r="BDY89" s="75"/>
      <c r="BDZ89" s="75"/>
      <c r="BEA89" s="204"/>
      <c r="BEB89" s="205"/>
      <c r="BEC89" s="72"/>
      <c r="BED89" s="70"/>
      <c r="BEE89" s="73"/>
      <c r="BEF89" s="74"/>
      <c r="BEG89" s="74"/>
      <c r="BEH89" s="62"/>
      <c r="BEI89" s="75"/>
      <c r="BEJ89" s="76"/>
      <c r="BEK89" s="216"/>
      <c r="BEL89" s="75"/>
      <c r="BEM89" s="75"/>
      <c r="BEN89" s="204"/>
      <c r="BEO89" s="205"/>
      <c r="BEP89" s="72"/>
      <c r="BEQ89" s="70"/>
      <c r="BER89" s="73"/>
      <c r="BES89" s="74"/>
      <c r="BET89" s="74"/>
      <c r="BEU89" s="62"/>
      <c r="BEV89" s="75"/>
      <c r="BEW89" s="76"/>
      <c r="BEX89" s="216"/>
      <c r="BEY89" s="75"/>
      <c r="BEZ89" s="75"/>
      <c r="BFA89" s="204"/>
      <c r="BFB89" s="205"/>
      <c r="BFC89" s="72"/>
      <c r="BFD89" s="70"/>
      <c r="BFE89" s="73"/>
      <c r="BFF89" s="74"/>
      <c r="BFG89" s="74"/>
      <c r="BFH89" s="62"/>
      <c r="BFI89" s="75"/>
      <c r="BFJ89" s="76"/>
      <c r="BFK89" s="216"/>
      <c r="BFL89" s="75"/>
      <c r="BFM89" s="75"/>
      <c r="BFN89" s="204"/>
      <c r="BFO89" s="205"/>
      <c r="BFP89" s="72"/>
      <c r="BFQ89" s="70"/>
      <c r="BFR89" s="73"/>
      <c r="BFS89" s="74"/>
      <c r="BFT89" s="74"/>
      <c r="BFU89" s="62"/>
      <c r="BFV89" s="75"/>
      <c r="BFW89" s="76"/>
      <c r="BFX89" s="216"/>
      <c r="BFY89" s="75"/>
      <c r="BFZ89" s="75"/>
      <c r="BGA89" s="204"/>
      <c r="BGB89" s="205"/>
      <c r="BGC89" s="72"/>
      <c r="BGD89" s="70"/>
      <c r="BGE89" s="73"/>
      <c r="BGF89" s="74"/>
      <c r="BGG89" s="74"/>
      <c r="BGH89" s="62"/>
      <c r="BGI89" s="75"/>
      <c r="BGJ89" s="76"/>
      <c r="BGK89" s="216"/>
      <c r="BGL89" s="75"/>
      <c r="BGM89" s="75"/>
      <c r="BGN89" s="204"/>
      <c r="BGO89" s="205"/>
      <c r="BGP89" s="72"/>
      <c r="BGQ89" s="70"/>
      <c r="BGR89" s="73"/>
      <c r="BGS89" s="74"/>
      <c r="BGT89" s="74"/>
      <c r="BGU89" s="62"/>
      <c r="BGV89" s="75"/>
      <c r="BGW89" s="76"/>
      <c r="BGX89" s="216"/>
      <c r="BGY89" s="75"/>
      <c r="BGZ89" s="75"/>
      <c r="BHA89" s="204"/>
      <c r="BHB89" s="205"/>
      <c r="BHC89" s="72"/>
      <c r="BHD89" s="70"/>
      <c r="BHE89" s="73"/>
      <c r="BHF89" s="74"/>
      <c r="BHG89" s="74"/>
      <c r="BHH89" s="62"/>
      <c r="BHI89" s="75"/>
      <c r="BHJ89" s="76"/>
      <c r="BHK89" s="216"/>
      <c r="BHL89" s="75"/>
      <c r="BHM89" s="75"/>
      <c r="BHN89" s="204"/>
      <c r="BHO89" s="205"/>
      <c r="BHP89" s="72"/>
      <c r="BHQ89" s="70"/>
      <c r="BHR89" s="73"/>
      <c r="BHS89" s="74"/>
      <c r="BHT89" s="74"/>
      <c r="BHU89" s="62"/>
      <c r="BHV89" s="75"/>
      <c r="BHW89" s="76"/>
      <c r="BHX89" s="216"/>
      <c r="BHY89" s="75"/>
      <c r="BHZ89" s="75"/>
      <c r="BIA89" s="204"/>
      <c r="BIB89" s="205"/>
      <c r="BIC89" s="72"/>
      <c r="BID89" s="70"/>
      <c r="BIE89" s="73"/>
      <c r="BIF89" s="74"/>
      <c r="BIG89" s="74"/>
      <c r="BIH89" s="62"/>
      <c r="BII89" s="75"/>
      <c r="BIJ89" s="76"/>
      <c r="BIK89" s="216"/>
      <c r="BIL89" s="75"/>
      <c r="BIM89" s="75"/>
      <c r="BIN89" s="204"/>
      <c r="BIO89" s="205"/>
      <c r="BIP89" s="72"/>
      <c r="BIQ89" s="70"/>
      <c r="BIR89" s="73"/>
      <c r="BIS89" s="74"/>
      <c r="BIT89" s="74"/>
      <c r="BIU89" s="62"/>
      <c r="BIV89" s="75"/>
      <c r="BIW89" s="76"/>
      <c r="BIX89" s="216"/>
      <c r="BIY89" s="75"/>
      <c r="BIZ89" s="75"/>
      <c r="BJA89" s="204"/>
      <c r="BJB89" s="205"/>
      <c r="BJC89" s="72"/>
      <c r="BJD89" s="70"/>
      <c r="BJE89" s="73"/>
      <c r="BJF89" s="74"/>
      <c r="BJG89" s="74"/>
      <c r="BJH89" s="62"/>
      <c r="BJI89" s="75"/>
      <c r="BJJ89" s="76"/>
      <c r="BJK89" s="216"/>
      <c r="BJL89" s="75"/>
      <c r="BJM89" s="75"/>
      <c r="BJN89" s="204"/>
      <c r="BJO89" s="205"/>
      <c r="BJP89" s="72"/>
      <c r="BJQ89" s="70"/>
      <c r="BJR89" s="73"/>
      <c r="BJS89" s="74"/>
      <c r="BJT89" s="74"/>
      <c r="BJU89" s="62"/>
      <c r="BJV89" s="75"/>
      <c r="BJW89" s="76"/>
      <c r="BJX89" s="216"/>
      <c r="BJY89" s="75"/>
      <c r="BJZ89" s="75"/>
      <c r="BKA89" s="204"/>
      <c r="BKB89" s="205"/>
      <c r="BKC89" s="72"/>
      <c r="BKD89" s="70"/>
      <c r="BKE89" s="73"/>
      <c r="BKF89" s="74"/>
      <c r="BKG89" s="74"/>
      <c r="BKH89" s="62"/>
      <c r="BKI89" s="75"/>
      <c r="BKJ89" s="76"/>
      <c r="BKK89" s="216"/>
      <c r="BKL89" s="75"/>
      <c r="BKM89" s="75"/>
      <c r="BKN89" s="204"/>
      <c r="BKO89" s="205"/>
      <c r="BKP89" s="72"/>
      <c r="BKQ89" s="70"/>
      <c r="BKR89" s="73"/>
      <c r="BKS89" s="74"/>
      <c r="BKT89" s="74"/>
      <c r="BKU89" s="62"/>
      <c r="BKV89" s="75"/>
      <c r="BKW89" s="76"/>
      <c r="BKX89" s="216"/>
      <c r="BKY89" s="75"/>
      <c r="BKZ89" s="75"/>
      <c r="BLA89" s="204"/>
      <c r="BLB89" s="205"/>
      <c r="BLC89" s="72"/>
      <c r="BLD89" s="70"/>
      <c r="BLE89" s="73"/>
      <c r="BLF89" s="74"/>
      <c r="BLG89" s="74"/>
      <c r="BLH89" s="62"/>
      <c r="BLI89" s="75"/>
      <c r="BLJ89" s="76"/>
      <c r="BLK89" s="216"/>
      <c r="BLL89" s="75"/>
      <c r="BLM89" s="75"/>
      <c r="BLN89" s="204"/>
      <c r="BLO89" s="205"/>
      <c r="BLP89" s="72"/>
      <c r="BLQ89" s="70"/>
      <c r="BLR89" s="73"/>
      <c r="BLS89" s="74"/>
      <c r="BLT89" s="74"/>
      <c r="BLU89" s="62"/>
      <c r="BLV89" s="75"/>
      <c r="BLW89" s="76"/>
      <c r="BLX89" s="216"/>
      <c r="BLY89" s="75"/>
      <c r="BLZ89" s="75"/>
      <c r="BMA89" s="204"/>
      <c r="BMB89" s="205"/>
      <c r="BMC89" s="72"/>
      <c r="BMD89" s="70"/>
      <c r="BME89" s="73"/>
      <c r="BMF89" s="74"/>
      <c r="BMG89" s="74"/>
      <c r="BMH89" s="62"/>
      <c r="BMI89" s="75"/>
      <c r="BMJ89" s="76"/>
      <c r="BMK89" s="216"/>
      <c r="BML89" s="75"/>
      <c r="BMM89" s="75"/>
      <c r="BMN89" s="204"/>
      <c r="BMO89" s="205"/>
      <c r="BMP89" s="72"/>
      <c r="BMQ89" s="70"/>
      <c r="BMR89" s="73"/>
      <c r="BMS89" s="74"/>
      <c r="BMT89" s="74"/>
      <c r="BMU89" s="62"/>
      <c r="BMV89" s="75"/>
      <c r="BMW89" s="76"/>
      <c r="BMX89" s="216"/>
      <c r="BMY89" s="75"/>
      <c r="BMZ89" s="75"/>
      <c r="BNA89" s="204"/>
      <c r="BNB89" s="205"/>
      <c r="BNC89" s="72"/>
      <c r="BND89" s="70"/>
      <c r="BNE89" s="73"/>
      <c r="BNF89" s="74"/>
      <c r="BNG89" s="74"/>
      <c r="BNH89" s="62"/>
      <c r="BNI89" s="75"/>
      <c r="BNJ89" s="76"/>
      <c r="BNK89" s="216"/>
      <c r="BNL89" s="75"/>
      <c r="BNM89" s="75"/>
      <c r="BNN89" s="204"/>
      <c r="BNO89" s="205"/>
      <c r="BNP89" s="72"/>
      <c r="BNQ89" s="70"/>
      <c r="BNR89" s="73"/>
      <c r="BNS89" s="74"/>
      <c r="BNT89" s="74"/>
      <c r="BNU89" s="62"/>
      <c r="BNV89" s="75"/>
      <c r="BNW89" s="76"/>
      <c r="BNX89" s="216"/>
      <c r="BNY89" s="75"/>
      <c r="BNZ89" s="75"/>
      <c r="BOA89" s="204"/>
      <c r="BOB89" s="205"/>
      <c r="BOC89" s="72"/>
      <c r="BOD89" s="70"/>
      <c r="BOE89" s="73"/>
      <c r="BOF89" s="74"/>
      <c r="BOG89" s="74"/>
      <c r="BOH89" s="62"/>
      <c r="BOI89" s="75"/>
      <c r="BOJ89" s="76"/>
      <c r="BOK89" s="216"/>
      <c r="BOL89" s="75"/>
      <c r="BOM89" s="75"/>
      <c r="BON89" s="204"/>
      <c r="BOO89" s="205"/>
      <c r="BOP89" s="72"/>
      <c r="BOQ89" s="70"/>
      <c r="BOR89" s="73"/>
      <c r="BOS89" s="74"/>
      <c r="BOT89" s="74"/>
      <c r="BOU89" s="62"/>
      <c r="BOV89" s="75"/>
      <c r="BOW89" s="76"/>
      <c r="BOX89" s="216"/>
      <c r="BOY89" s="75"/>
      <c r="BOZ89" s="75"/>
      <c r="BPA89" s="204"/>
      <c r="BPB89" s="205"/>
      <c r="BPC89" s="72"/>
      <c r="BPD89" s="70"/>
      <c r="BPE89" s="73"/>
      <c r="BPF89" s="74"/>
      <c r="BPG89" s="74"/>
      <c r="BPH89" s="62"/>
      <c r="BPI89" s="75"/>
      <c r="BPJ89" s="76"/>
      <c r="BPK89" s="216"/>
      <c r="BPL89" s="75"/>
      <c r="BPM89" s="75"/>
      <c r="BPN89" s="204"/>
      <c r="BPO89" s="205"/>
      <c r="BPP89" s="72"/>
      <c r="BPQ89" s="70"/>
      <c r="BPR89" s="73"/>
      <c r="BPS89" s="74"/>
      <c r="BPT89" s="74"/>
      <c r="BPU89" s="62"/>
      <c r="BPV89" s="75"/>
      <c r="BPW89" s="76"/>
      <c r="BPX89" s="216"/>
      <c r="BPY89" s="75"/>
      <c r="BPZ89" s="75"/>
      <c r="BQA89" s="204"/>
      <c r="BQB89" s="205"/>
      <c r="BQC89" s="72"/>
      <c r="BQD89" s="70"/>
      <c r="BQE89" s="73"/>
      <c r="BQF89" s="74"/>
      <c r="BQG89" s="74"/>
      <c r="BQH89" s="62"/>
      <c r="BQI89" s="75"/>
      <c r="BQJ89" s="76"/>
      <c r="BQK89" s="216"/>
      <c r="BQL89" s="75"/>
      <c r="BQM89" s="75"/>
      <c r="BQN89" s="204"/>
      <c r="BQO89" s="205"/>
      <c r="BQP89" s="72"/>
      <c r="BQQ89" s="70"/>
      <c r="BQR89" s="73"/>
      <c r="BQS89" s="74"/>
      <c r="BQT89" s="74"/>
      <c r="BQU89" s="62"/>
      <c r="BQV89" s="75"/>
      <c r="BQW89" s="76"/>
      <c r="BQX89" s="216"/>
      <c r="BQY89" s="75"/>
      <c r="BQZ89" s="75"/>
      <c r="BRA89" s="204"/>
      <c r="BRB89" s="205"/>
      <c r="BRC89" s="72"/>
      <c r="BRD89" s="70"/>
      <c r="BRE89" s="73"/>
      <c r="BRF89" s="74"/>
      <c r="BRG89" s="74"/>
      <c r="BRH89" s="62"/>
      <c r="BRI89" s="75"/>
      <c r="BRJ89" s="76"/>
      <c r="BRK89" s="216"/>
      <c r="BRL89" s="75"/>
      <c r="BRM89" s="75"/>
      <c r="BRN89" s="204"/>
      <c r="BRO89" s="205"/>
      <c r="BRP89" s="72"/>
      <c r="BRQ89" s="70"/>
      <c r="BRR89" s="73"/>
      <c r="BRS89" s="74"/>
      <c r="BRT89" s="74"/>
      <c r="BRU89" s="62"/>
      <c r="BRV89" s="75"/>
      <c r="BRW89" s="76"/>
      <c r="BRX89" s="216"/>
      <c r="BRY89" s="75"/>
      <c r="BRZ89" s="75"/>
      <c r="BSA89" s="204"/>
      <c r="BSB89" s="205"/>
      <c r="BSC89" s="72"/>
      <c r="BSD89" s="70"/>
      <c r="BSE89" s="73"/>
      <c r="BSF89" s="74"/>
      <c r="BSG89" s="74"/>
      <c r="BSH89" s="62"/>
      <c r="BSI89" s="75"/>
      <c r="BSJ89" s="76"/>
      <c r="BSK89" s="216"/>
      <c r="BSL89" s="75"/>
      <c r="BSM89" s="75"/>
      <c r="BSN89" s="204"/>
      <c r="BSO89" s="205"/>
      <c r="BSP89" s="72"/>
      <c r="BSQ89" s="70"/>
      <c r="BSR89" s="73"/>
      <c r="BSS89" s="74"/>
      <c r="BST89" s="74"/>
      <c r="BSU89" s="62"/>
      <c r="BSV89" s="75"/>
      <c r="BSW89" s="76"/>
      <c r="BSX89" s="216"/>
      <c r="BSY89" s="75"/>
      <c r="BSZ89" s="75"/>
      <c r="BTA89" s="204"/>
      <c r="BTB89" s="205"/>
      <c r="BTC89" s="72"/>
      <c r="BTD89" s="70"/>
      <c r="BTE89" s="73"/>
      <c r="BTF89" s="74"/>
      <c r="BTG89" s="74"/>
      <c r="BTH89" s="62"/>
      <c r="BTI89" s="75"/>
      <c r="BTJ89" s="76"/>
      <c r="BTK89" s="216"/>
      <c r="BTL89" s="75"/>
      <c r="BTM89" s="75"/>
      <c r="BTN89" s="204"/>
      <c r="BTO89" s="205"/>
      <c r="BTP89" s="72"/>
      <c r="BTQ89" s="70"/>
      <c r="BTR89" s="73"/>
      <c r="BTS89" s="74"/>
      <c r="BTT89" s="74"/>
      <c r="BTU89" s="62"/>
      <c r="BTV89" s="75"/>
      <c r="BTW89" s="76"/>
      <c r="BTX89" s="216"/>
      <c r="BTY89" s="75"/>
      <c r="BTZ89" s="75"/>
      <c r="BUA89" s="204"/>
      <c r="BUB89" s="205"/>
      <c r="BUC89" s="72"/>
      <c r="BUD89" s="70"/>
      <c r="BUE89" s="73"/>
      <c r="BUF89" s="74"/>
      <c r="BUG89" s="74"/>
      <c r="BUH89" s="62"/>
      <c r="BUI89" s="75"/>
      <c r="BUJ89" s="76"/>
      <c r="BUK89" s="216"/>
      <c r="BUL89" s="75"/>
      <c r="BUM89" s="75"/>
      <c r="BUN89" s="204"/>
      <c r="BUO89" s="205"/>
      <c r="BUP89" s="72"/>
      <c r="BUQ89" s="70"/>
      <c r="BUR89" s="73"/>
      <c r="BUS89" s="74"/>
      <c r="BUT89" s="74"/>
      <c r="BUU89" s="62"/>
      <c r="BUV89" s="75"/>
      <c r="BUW89" s="76"/>
      <c r="BUX89" s="216"/>
      <c r="BUY89" s="75"/>
      <c r="BUZ89" s="75"/>
      <c r="BVA89" s="204"/>
      <c r="BVB89" s="205"/>
      <c r="BVC89" s="72"/>
      <c r="BVD89" s="70"/>
      <c r="BVE89" s="73"/>
      <c r="BVF89" s="74"/>
      <c r="BVG89" s="74"/>
      <c r="BVH89" s="62"/>
      <c r="BVI89" s="75"/>
      <c r="BVJ89" s="76"/>
      <c r="BVK89" s="216"/>
      <c r="BVL89" s="75"/>
      <c r="BVM89" s="75"/>
      <c r="BVN89" s="204"/>
      <c r="BVO89" s="205"/>
      <c r="BVP89" s="72"/>
      <c r="BVQ89" s="70"/>
      <c r="BVR89" s="73"/>
      <c r="BVS89" s="74"/>
      <c r="BVT89" s="74"/>
      <c r="BVU89" s="62"/>
      <c r="BVV89" s="75"/>
      <c r="BVW89" s="76"/>
      <c r="BVX89" s="216"/>
      <c r="BVY89" s="75"/>
      <c r="BVZ89" s="75"/>
      <c r="BWA89" s="204"/>
      <c r="BWB89" s="205"/>
      <c r="BWC89" s="72"/>
      <c r="BWD89" s="70"/>
      <c r="BWE89" s="73"/>
      <c r="BWF89" s="74"/>
      <c r="BWG89" s="74"/>
      <c r="BWH89" s="62"/>
      <c r="BWI89" s="75"/>
      <c r="BWJ89" s="76"/>
      <c r="BWK89" s="216"/>
      <c r="BWL89" s="75"/>
      <c r="BWM89" s="75"/>
      <c r="BWN89" s="204"/>
      <c r="BWO89" s="205"/>
      <c r="BWP89" s="72"/>
      <c r="BWQ89" s="70"/>
      <c r="BWR89" s="73"/>
      <c r="BWS89" s="74"/>
      <c r="BWT89" s="74"/>
      <c r="BWU89" s="62"/>
      <c r="BWV89" s="75"/>
      <c r="BWW89" s="76"/>
      <c r="BWX89" s="216"/>
      <c r="BWY89" s="75"/>
      <c r="BWZ89" s="75"/>
      <c r="BXA89" s="204"/>
      <c r="BXB89" s="205"/>
      <c r="BXC89" s="72"/>
      <c r="BXD89" s="70"/>
      <c r="BXE89" s="73"/>
      <c r="BXF89" s="74"/>
      <c r="BXG89" s="74"/>
      <c r="BXH89" s="62"/>
      <c r="BXI89" s="75"/>
      <c r="BXJ89" s="76"/>
      <c r="BXK89" s="216"/>
      <c r="BXL89" s="75"/>
      <c r="BXM89" s="75"/>
      <c r="BXN89" s="204"/>
      <c r="BXO89" s="205"/>
      <c r="BXP89" s="72"/>
      <c r="BXQ89" s="70"/>
      <c r="BXR89" s="73"/>
      <c r="BXS89" s="74"/>
      <c r="BXT89" s="74"/>
      <c r="BXU89" s="62"/>
      <c r="BXV89" s="75"/>
      <c r="BXW89" s="76"/>
      <c r="BXX89" s="216"/>
      <c r="BXY89" s="75"/>
      <c r="BXZ89" s="75"/>
      <c r="BYA89" s="204"/>
      <c r="BYB89" s="205"/>
      <c r="BYC89" s="72"/>
      <c r="BYD89" s="70"/>
      <c r="BYE89" s="73"/>
      <c r="BYF89" s="74"/>
      <c r="BYG89" s="74"/>
      <c r="BYH89" s="62"/>
      <c r="BYI89" s="75"/>
      <c r="BYJ89" s="76"/>
      <c r="BYK89" s="216"/>
      <c r="BYL89" s="75"/>
      <c r="BYM89" s="75"/>
      <c r="BYN89" s="204"/>
      <c r="BYO89" s="205"/>
      <c r="BYP89" s="72"/>
      <c r="BYQ89" s="70"/>
      <c r="BYR89" s="73"/>
      <c r="BYS89" s="74"/>
      <c r="BYT89" s="74"/>
      <c r="BYU89" s="62"/>
      <c r="BYV89" s="75"/>
      <c r="BYW89" s="76"/>
      <c r="BYX89" s="216"/>
      <c r="BYY89" s="75"/>
      <c r="BYZ89" s="75"/>
      <c r="BZA89" s="204"/>
      <c r="BZB89" s="205"/>
      <c r="BZC89" s="72"/>
      <c r="BZD89" s="70"/>
      <c r="BZE89" s="73"/>
      <c r="BZF89" s="74"/>
      <c r="BZG89" s="74"/>
      <c r="BZH89" s="62"/>
      <c r="BZI89" s="75"/>
      <c r="BZJ89" s="76"/>
      <c r="BZK89" s="216"/>
      <c r="BZL89" s="75"/>
      <c r="BZM89" s="75"/>
      <c r="BZN89" s="204"/>
      <c r="BZO89" s="205"/>
      <c r="BZP89" s="72"/>
      <c r="BZQ89" s="70"/>
      <c r="BZR89" s="73"/>
      <c r="BZS89" s="74"/>
      <c r="BZT89" s="74"/>
      <c r="BZU89" s="62"/>
      <c r="BZV89" s="75"/>
      <c r="BZW89" s="76"/>
      <c r="BZX89" s="216"/>
      <c r="BZY89" s="75"/>
      <c r="BZZ89" s="75"/>
      <c r="CAA89" s="204"/>
      <c r="CAB89" s="205"/>
      <c r="CAC89" s="72"/>
      <c r="CAD89" s="70"/>
      <c r="CAE89" s="73"/>
      <c r="CAF89" s="74"/>
      <c r="CAG89" s="74"/>
      <c r="CAH89" s="62"/>
      <c r="CAI89" s="75"/>
      <c r="CAJ89" s="76"/>
      <c r="CAK89" s="216"/>
      <c r="CAL89" s="75"/>
      <c r="CAM89" s="75"/>
      <c r="CAN89" s="204"/>
      <c r="CAO89" s="205"/>
      <c r="CAP89" s="72"/>
      <c r="CAQ89" s="70"/>
      <c r="CAR89" s="73"/>
      <c r="CAS89" s="74"/>
      <c r="CAT89" s="74"/>
      <c r="CAU89" s="62"/>
      <c r="CAV89" s="75"/>
      <c r="CAW89" s="76"/>
      <c r="CAX89" s="216"/>
      <c r="CAY89" s="75"/>
      <c r="CAZ89" s="75"/>
      <c r="CBA89" s="204"/>
      <c r="CBB89" s="205"/>
      <c r="CBC89" s="72"/>
      <c r="CBD89" s="70"/>
      <c r="CBE89" s="73"/>
      <c r="CBF89" s="74"/>
      <c r="CBG89" s="74"/>
      <c r="CBH89" s="62"/>
      <c r="CBI89" s="75"/>
      <c r="CBJ89" s="76"/>
      <c r="CBK89" s="216"/>
      <c r="CBL89" s="75"/>
      <c r="CBM89" s="75"/>
      <c r="CBN89" s="204"/>
      <c r="CBO89" s="205"/>
      <c r="CBP89" s="72"/>
      <c r="CBQ89" s="70"/>
      <c r="CBR89" s="73"/>
      <c r="CBS89" s="74"/>
      <c r="CBT89" s="74"/>
      <c r="CBU89" s="62"/>
      <c r="CBV89" s="75"/>
      <c r="CBW89" s="76"/>
      <c r="CBX89" s="216"/>
      <c r="CBY89" s="75"/>
      <c r="CBZ89" s="75"/>
      <c r="CCA89" s="204"/>
      <c r="CCB89" s="205"/>
      <c r="CCC89" s="72"/>
      <c r="CCD89" s="70"/>
      <c r="CCE89" s="73"/>
      <c r="CCF89" s="74"/>
      <c r="CCG89" s="74"/>
      <c r="CCH89" s="62"/>
      <c r="CCI89" s="75"/>
      <c r="CCJ89" s="76"/>
      <c r="CCK89" s="216"/>
      <c r="CCL89" s="75"/>
      <c r="CCM89" s="75"/>
      <c r="CCN89" s="204"/>
      <c r="CCO89" s="205"/>
      <c r="CCP89" s="72"/>
      <c r="CCQ89" s="70"/>
      <c r="CCR89" s="73"/>
      <c r="CCS89" s="74"/>
      <c r="CCT89" s="74"/>
      <c r="CCU89" s="62"/>
      <c r="CCV89" s="75"/>
      <c r="CCW89" s="76"/>
      <c r="CCX89" s="216"/>
      <c r="CCY89" s="75"/>
      <c r="CCZ89" s="75"/>
      <c r="CDA89" s="204"/>
      <c r="CDB89" s="205"/>
      <c r="CDC89" s="72"/>
      <c r="CDD89" s="70"/>
      <c r="CDE89" s="73"/>
      <c r="CDF89" s="74"/>
      <c r="CDG89" s="74"/>
      <c r="CDH89" s="62"/>
      <c r="CDI89" s="75"/>
      <c r="CDJ89" s="76"/>
      <c r="CDK89" s="216"/>
      <c r="CDL89" s="75"/>
      <c r="CDM89" s="75"/>
      <c r="CDN89" s="204"/>
      <c r="CDO89" s="205"/>
      <c r="CDP89" s="72"/>
      <c r="CDQ89" s="70"/>
      <c r="CDR89" s="73"/>
      <c r="CDS89" s="74"/>
      <c r="CDT89" s="74"/>
      <c r="CDU89" s="62"/>
      <c r="CDV89" s="75"/>
      <c r="CDW89" s="76"/>
      <c r="CDX89" s="216"/>
      <c r="CDY89" s="75"/>
      <c r="CDZ89" s="75"/>
      <c r="CEA89" s="204"/>
      <c r="CEB89" s="205"/>
      <c r="CEC89" s="72"/>
      <c r="CED89" s="70"/>
      <c r="CEE89" s="73"/>
      <c r="CEF89" s="74"/>
      <c r="CEG89" s="74"/>
      <c r="CEH89" s="62"/>
      <c r="CEI89" s="75"/>
      <c r="CEJ89" s="76"/>
      <c r="CEK89" s="216"/>
      <c r="CEL89" s="75"/>
      <c r="CEM89" s="75"/>
      <c r="CEN89" s="204"/>
      <c r="CEO89" s="205"/>
      <c r="CEP89" s="72"/>
      <c r="CEQ89" s="70"/>
      <c r="CER89" s="73"/>
      <c r="CES89" s="74"/>
      <c r="CET89" s="74"/>
      <c r="CEU89" s="62"/>
      <c r="CEV89" s="75"/>
      <c r="CEW89" s="76"/>
      <c r="CEX89" s="216"/>
      <c r="CEY89" s="75"/>
      <c r="CEZ89" s="75"/>
      <c r="CFA89" s="204"/>
      <c r="CFB89" s="205"/>
      <c r="CFC89" s="72"/>
      <c r="CFD89" s="70"/>
      <c r="CFE89" s="73"/>
      <c r="CFF89" s="74"/>
      <c r="CFG89" s="74"/>
      <c r="CFH89" s="62"/>
      <c r="CFI89" s="75"/>
      <c r="CFJ89" s="76"/>
      <c r="CFK89" s="216"/>
      <c r="CFL89" s="75"/>
      <c r="CFM89" s="75"/>
      <c r="CFN89" s="204"/>
      <c r="CFO89" s="205"/>
      <c r="CFP89" s="72"/>
      <c r="CFQ89" s="70"/>
      <c r="CFR89" s="73"/>
      <c r="CFS89" s="74"/>
      <c r="CFT89" s="74"/>
      <c r="CFU89" s="62"/>
      <c r="CFV89" s="75"/>
      <c r="CFW89" s="76"/>
      <c r="CFX89" s="216"/>
      <c r="CFY89" s="75"/>
      <c r="CFZ89" s="75"/>
      <c r="CGA89" s="204"/>
      <c r="CGB89" s="205"/>
      <c r="CGC89" s="72"/>
      <c r="CGD89" s="70"/>
      <c r="CGE89" s="73"/>
      <c r="CGF89" s="74"/>
      <c r="CGG89" s="74"/>
      <c r="CGH89" s="62"/>
      <c r="CGI89" s="75"/>
      <c r="CGJ89" s="76"/>
      <c r="CGK89" s="216"/>
      <c r="CGL89" s="75"/>
      <c r="CGM89" s="75"/>
      <c r="CGN89" s="204"/>
      <c r="CGO89" s="205"/>
      <c r="CGP89" s="72"/>
      <c r="CGQ89" s="70"/>
      <c r="CGR89" s="73"/>
      <c r="CGS89" s="74"/>
      <c r="CGT89" s="74"/>
      <c r="CGU89" s="62"/>
      <c r="CGV89" s="75"/>
      <c r="CGW89" s="76"/>
      <c r="CGX89" s="216"/>
      <c r="CGY89" s="75"/>
      <c r="CGZ89" s="75"/>
      <c r="CHA89" s="204"/>
      <c r="CHB89" s="205"/>
      <c r="CHC89" s="72"/>
      <c r="CHD89" s="70"/>
      <c r="CHE89" s="73"/>
      <c r="CHF89" s="74"/>
      <c r="CHG89" s="74"/>
      <c r="CHH89" s="62"/>
      <c r="CHI89" s="75"/>
      <c r="CHJ89" s="76"/>
      <c r="CHK89" s="216"/>
      <c r="CHL89" s="75"/>
      <c r="CHM89" s="75"/>
      <c r="CHN89" s="204"/>
      <c r="CHO89" s="205"/>
      <c r="CHP89" s="72"/>
      <c r="CHQ89" s="70"/>
      <c r="CHR89" s="73"/>
      <c r="CHS89" s="74"/>
      <c r="CHT89" s="74"/>
      <c r="CHU89" s="62"/>
      <c r="CHV89" s="75"/>
      <c r="CHW89" s="76"/>
      <c r="CHX89" s="216"/>
      <c r="CHY89" s="75"/>
      <c r="CHZ89" s="75"/>
      <c r="CIA89" s="204"/>
      <c r="CIB89" s="205"/>
      <c r="CIC89" s="72"/>
      <c r="CID89" s="70"/>
      <c r="CIE89" s="73"/>
      <c r="CIF89" s="74"/>
      <c r="CIG89" s="74"/>
      <c r="CIH89" s="62"/>
      <c r="CII89" s="75"/>
      <c r="CIJ89" s="76"/>
      <c r="CIK89" s="216"/>
      <c r="CIL89" s="75"/>
      <c r="CIM89" s="75"/>
      <c r="CIN89" s="204"/>
      <c r="CIO89" s="205"/>
      <c r="CIP89" s="72"/>
      <c r="CIQ89" s="70"/>
      <c r="CIR89" s="73"/>
      <c r="CIS89" s="74"/>
      <c r="CIT89" s="74"/>
      <c r="CIU89" s="62"/>
      <c r="CIV89" s="75"/>
      <c r="CIW89" s="76"/>
      <c r="CIX89" s="216"/>
      <c r="CIY89" s="75"/>
      <c r="CIZ89" s="75"/>
      <c r="CJA89" s="204"/>
      <c r="CJB89" s="205"/>
      <c r="CJC89" s="72"/>
      <c r="CJD89" s="70"/>
      <c r="CJE89" s="73"/>
      <c r="CJF89" s="74"/>
      <c r="CJG89" s="74"/>
      <c r="CJH89" s="62"/>
      <c r="CJI89" s="75"/>
      <c r="CJJ89" s="76"/>
      <c r="CJK89" s="216"/>
      <c r="CJL89" s="75"/>
      <c r="CJM89" s="75"/>
      <c r="CJN89" s="204"/>
      <c r="CJO89" s="205"/>
      <c r="CJP89" s="72"/>
      <c r="CJQ89" s="70"/>
      <c r="CJR89" s="73"/>
      <c r="CJS89" s="74"/>
      <c r="CJT89" s="74"/>
      <c r="CJU89" s="62"/>
      <c r="CJV89" s="75"/>
      <c r="CJW89" s="76"/>
      <c r="CJX89" s="216"/>
      <c r="CJY89" s="75"/>
      <c r="CJZ89" s="75"/>
      <c r="CKA89" s="204"/>
      <c r="CKB89" s="205"/>
      <c r="CKC89" s="72"/>
      <c r="CKD89" s="70"/>
      <c r="CKE89" s="73"/>
      <c r="CKF89" s="74"/>
      <c r="CKG89" s="74"/>
      <c r="CKH89" s="62"/>
      <c r="CKI89" s="75"/>
      <c r="CKJ89" s="76"/>
      <c r="CKK89" s="216"/>
      <c r="CKL89" s="75"/>
      <c r="CKM89" s="75"/>
      <c r="CKN89" s="204"/>
      <c r="CKO89" s="205"/>
      <c r="CKP89" s="72"/>
      <c r="CKQ89" s="70"/>
      <c r="CKR89" s="73"/>
      <c r="CKS89" s="74"/>
      <c r="CKT89" s="74"/>
      <c r="CKU89" s="62"/>
      <c r="CKV89" s="75"/>
      <c r="CKW89" s="76"/>
      <c r="CKX89" s="216"/>
      <c r="CKY89" s="75"/>
      <c r="CKZ89" s="75"/>
      <c r="CLA89" s="204"/>
      <c r="CLB89" s="205"/>
      <c r="CLC89" s="72"/>
      <c r="CLD89" s="70"/>
      <c r="CLE89" s="73"/>
      <c r="CLF89" s="74"/>
      <c r="CLG89" s="74"/>
      <c r="CLH89" s="62"/>
      <c r="CLI89" s="75"/>
      <c r="CLJ89" s="76"/>
      <c r="CLK89" s="216"/>
      <c r="CLL89" s="75"/>
      <c r="CLM89" s="75"/>
      <c r="CLN89" s="204"/>
      <c r="CLO89" s="205"/>
      <c r="CLP89" s="72"/>
      <c r="CLQ89" s="70"/>
      <c r="CLR89" s="73"/>
      <c r="CLS89" s="74"/>
      <c r="CLT89" s="74"/>
      <c r="CLU89" s="62"/>
      <c r="CLV89" s="75"/>
      <c r="CLW89" s="76"/>
      <c r="CLX89" s="216"/>
      <c r="CLY89" s="75"/>
      <c r="CLZ89" s="75"/>
      <c r="CMA89" s="204"/>
      <c r="CMB89" s="205"/>
      <c r="CMC89" s="72"/>
      <c r="CMD89" s="70"/>
      <c r="CME89" s="73"/>
      <c r="CMF89" s="74"/>
      <c r="CMG89" s="74"/>
      <c r="CMH89" s="62"/>
      <c r="CMI89" s="75"/>
      <c r="CMJ89" s="76"/>
      <c r="CMK89" s="216"/>
      <c r="CML89" s="75"/>
      <c r="CMM89" s="75"/>
      <c r="CMN89" s="204"/>
      <c r="CMO89" s="205"/>
      <c r="CMP89" s="72"/>
      <c r="CMQ89" s="70"/>
      <c r="CMR89" s="73"/>
      <c r="CMS89" s="74"/>
      <c r="CMT89" s="74"/>
      <c r="CMU89" s="62"/>
      <c r="CMV89" s="75"/>
      <c r="CMW89" s="76"/>
      <c r="CMX89" s="216"/>
      <c r="CMY89" s="75"/>
      <c r="CMZ89" s="75"/>
      <c r="CNA89" s="204"/>
      <c r="CNB89" s="205"/>
      <c r="CNC89" s="72"/>
      <c r="CND89" s="70"/>
      <c r="CNE89" s="73"/>
      <c r="CNF89" s="74"/>
      <c r="CNG89" s="74"/>
      <c r="CNH89" s="62"/>
      <c r="CNI89" s="75"/>
      <c r="CNJ89" s="76"/>
      <c r="CNK89" s="216"/>
      <c r="CNL89" s="75"/>
      <c r="CNM89" s="75"/>
      <c r="CNN89" s="204"/>
      <c r="CNO89" s="205"/>
      <c r="CNP89" s="72"/>
      <c r="CNQ89" s="70"/>
      <c r="CNR89" s="73"/>
      <c r="CNS89" s="74"/>
      <c r="CNT89" s="74"/>
      <c r="CNU89" s="62"/>
      <c r="CNV89" s="75"/>
      <c r="CNW89" s="76"/>
      <c r="CNX89" s="216"/>
      <c r="CNY89" s="75"/>
      <c r="CNZ89" s="75"/>
      <c r="COA89" s="204"/>
      <c r="COB89" s="205"/>
      <c r="COC89" s="72"/>
      <c r="COD89" s="70"/>
      <c r="COE89" s="73"/>
      <c r="COF89" s="74"/>
      <c r="COG89" s="74"/>
      <c r="COH89" s="62"/>
      <c r="COI89" s="75"/>
      <c r="COJ89" s="76"/>
      <c r="COK89" s="216"/>
      <c r="COL89" s="75"/>
      <c r="COM89" s="75"/>
      <c r="CON89" s="204"/>
      <c r="COO89" s="205"/>
      <c r="COP89" s="72"/>
      <c r="COQ89" s="70"/>
      <c r="COR89" s="73"/>
      <c r="COS89" s="74"/>
      <c r="COT89" s="74"/>
      <c r="COU89" s="62"/>
      <c r="COV89" s="75"/>
      <c r="COW89" s="76"/>
      <c r="COX89" s="216"/>
      <c r="COY89" s="75"/>
      <c r="COZ89" s="75"/>
      <c r="CPA89" s="204"/>
      <c r="CPB89" s="205"/>
      <c r="CPC89" s="72"/>
      <c r="CPD89" s="70"/>
      <c r="CPE89" s="73"/>
      <c r="CPF89" s="74"/>
      <c r="CPG89" s="74"/>
      <c r="CPH89" s="62"/>
      <c r="CPI89" s="75"/>
      <c r="CPJ89" s="76"/>
      <c r="CPK89" s="216"/>
      <c r="CPL89" s="75"/>
      <c r="CPM89" s="75"/>
      <c r="CPN89" s="204"/>
      <c r="CPO89" s="205"/>
      <c r="CPP89" s="72"/>
      <c r="CPQ89" s="70"/>
      <c r="CPR89" s="73"/>
      <c r="CPS89" s="74"/>
      <c r="CPT89" s="74"/>
      <c r="CPU89" s="62"/>
      <c r="CPV89" s="75"/>
      <c r="CPW89" s="76"/>
      <c r="CPX89" s="216"/>
      <c r="CPY89" s="75"/>
      <c r="CPZ89" s="75"/>
      <c r="CQA89" s="204"/>
      <c r="CQB89" s="205"/>
      <c r="CQC89" s="72"/>
      <c r="CQD89" s="70"/>
      <c r="CQE89" s="73"/>
      <c r="CQF89" s="74"/>
      <c r="CQG89" s="74"/>
      <c r="CQH89" s="62"/>
      <c r="CQI89" s="75"/>
      <c r="CQJ89" s="76"/>
      <c r="CQK89" s="216"/>
      <c r="CQL89" s="75"/>
      <c r="CQM89" s="75"/>
      <c r="CQN89" s="204"/>
      <c r="CQO89" s="205"/>
      <c r="CQP89" s="72"/>
      <c r="CQQ89" s="70"/>
      <c r="CQR89" s="73"/>
      <c r="CQS89" s="74"/>
      <c r="CQT89" s="74"/>
      <c r="CQU89" s="62"/>
      <c r="CQV89" s="75"/>
      <c r="CQW89" s="76"/>
      <c r="CQX89" s="216"/>
      <c r="CQY89" s="75"/>
      <c r="CQZ89" s="75"/>
      <c r="CRA89" s="204"/>
      <c r="CRB89" s="205"/>
      <c r="CRC89" s="72"/>
      <c r="CRD89" s="70"/>
      <c r="CRE89" s="73"/>
      <c r="CRF89" s="74"/>
      <c r="CRG89" s="74"/>
      <c r="CRH89" s="62"/>
      <c r="CRI89" s="75"/>
      <c r="CRJ89" s="76"/>
      <c r="CRK89" s="216"/>
      <c r="CRL89" s="75"/>
      <c r="CRM89" s="75"/>
      <c r="CRN89" s="204"/>
      <c r="CRO89" s="205"/>
      <c r="CRP89" s="72"/>
      <c r="CRQ89" s="70"/>
      <c r="CRR89" s="73"/>
      <c r="CRS89" s="74"/>
      <c r="CRT89" s="74"/>
      <c r="CRU89" s="62"/>
      <c r="CRV89" s="75"/>
      <c r="CRW89" s="76"/>
      <c r="CRX89" s="216"/>
      <c r="CRY89" s="75"/>
      <c r="CRZ89" s="75"/>
      <c r="CSA89" s="204"/>
      <c r="CSB89" s="205"/>
      <c r="CSC89" s="72"/>
      <c r="CSD89" s="70"/>
      <c r="CSE89" s="73"/>
      <c r="CSF89" s="74"/>
      <c r="CSG89" s="74"/>
      <c r="CSH89" s="62"/>
      <c r="CSI89" s="75"/>
      <c r="CSJ89" s="76"/>
      <c r="CSK89" s="216"/>
      <c r="CSL89" s="75"/>
      <c r="CSM89" s="75"/>
      <c r="CSN89" s="204"/>
      <c r="CSO89" s="205"/>
      <c r="CSP89" s="72"/>
      <c r="CSQ89" s="70"/>
      <c r="CSR89" s="73"/>
      <c r="CSS89" s="74"/>
      <c r="CST89" s="74"/>
      <c r="CSU89" s="62"/>
      <c r="CSV89" s="75"/>
      <c r="CSW89" s="76"/>
      <c r="CSX89" s="216"/>
      <c r="CSY89" s="75"/>
      <c r="CSZ89" s="75"/>
      <c r="CTA89" s="204"/>
      <c r="CTB89" s="205"/>
      <c r="CTC89" s="72"/>
      <c r="CTD89" s="70"/>
      <c r="CTE89" s="73"/>
      <c r="CTF89" s="74"/>
      <c r="CTG89" s="74"/>
      <c r="CTH89" s="62"/>
      <c r="CTI89" s="75"/>
      <c r="CTJ89" s="76"/>
      <c r="CTK89" s="216"/>
      <c r="CTL89" s="75"/>
      <c r="CTM89" s="75"/>
      <c r="CTN89" s="204"/>
      <c r="CTO89" s="205"/>
      <c r="CTP89" s="72"/>
      <c r="CTQ89" s="70"/>
      <c r="CTR89" s="73"/>
      <c r="CTS89" s="74"/>
      <c r="CTT89" s="74"/>
      <c r="CTU89" s="62"/>
      <c r="CTV89" s="75"/>
      <c r="CTW89" s="76"/>
      <c r="CTX89" s="216"/>
      <c r="CTY89" s="75"/>
      <c r="CTZ89" s="75"/>
      <c r="CUA89" s="204"/>
      <c r="CUB89" s="205"/>
      <c r="CUC89" s="72"/>
      <c r="CUD89" s="70"/>
      <c r="CUE89" s="73"/>
      <c r="CUF89" s="74"/>
      <c r="CUG89" s="74"/>
      <c r="CUH89" s="62"/>
      <c r="CUI89" s="75"/>
      <c r="CUJ89" s="76"/>
      <c r="CUK89" s="216"/>
      <c r="CUL89" s="75"/>
      <c r="CUM89" s="75"/>
      <c r="CUN89" s="204"/>
      <c r="CUO89" s="205"/>
      <c r="CUP89" s="72"/>
      <c r="CUQ89" s="70"/>
      <c r="CUR89" s="73"/>
      <c r="CUS89" s="74"/>
      <c r="CUT89" s="74"/>
      <c r="CUU89" s="62"/>
      <c r="CUV89" s="75"/>
      <c r="CUW89" s="76"/>
      <c r="CUX89" s="216"/>
      <c r="CUY89" s="75"/>
      <c r="CUZ89" s="75"/>
      <c r="CVA89" s="204"/>
      <c r="CVB89" s="205"/>
      <c r="CVC89" s="72"/>
      <c r="CVD89" s="70"/>
      <c r="CVE89" s="73"/>
      <c r="CVF89" s="74"/>
      <c r="CVG89" s="74"/>
      <c r="CVH89" s="62"/>
      <c r="CVI89" s="75"/>
      <c r="CVJ89" s="76"/>
      <c r="CVK89" s="216"/>
      <c r="CVL89" s="75"/>
      <c r="CVM89" s="75"/>
      <c r="CVN89" s="204"/>
      <c r="CVO89" s="205"/>
      <c r="CVP89" s="72"/>
      <c r="CVQ89" s="70"/>
      <c r="CVR89" s="73"/>
      <c r="CVS89" s="74"/>
      <c r="CVT89" s="74"/>
      <c r="CVU89" s="62"/>
      <c r="CVV89" s="75"/>
      <c r="CVW89" s="76"/>
      <c r="CVX89" s="216"/>
      <c r="CVY89" s="75"/>
      <c r="CVZ89" s="75"/>
      <c r="CWA89" s="204"/>
      <c r="CWB89" s="205"/>
      <c r="CWC89" s="72"/>
      <c r="CWD89" s="70"/>
      <c r="CWE89" s="73"/>
      <c r="CWF89" s="74"/>
      <c r="CWG89" s="74"/>
      <c r="CWH89" s="62"/>
      <c r="CWI89" s="75"/>
      <c r="CWJ89" s="76"/>
      <c r="CWK89" s="216"/>
      <c r="CWL89" s="75"/>
      <c r="CWM89" s="75"/>
      <c r="CWN89" s="204"/>
      <c r="CWO89" s="205"/>
      <c r="CWP89" s="72"/>
      <c r="CWQ89" s="70"/>
      <c r="CWR89" s="73"/>
      <c r="CWS89" s="74"/>
      <c r="CWT89" s="74"/>
      <c r="CWU89" s="62"/>
      <c r="CWV89" s="75"/>
      <c r="CWW89" s="76"/>
      <c r="CWX89" s="216"/>
      <c r="CWY89" s="75"/>
      <c r="CWZ89" s="75"/>
      <c r="CXA89" s="204"/>
      <c r="CXB89" s="205"/>
      <c r="CXC89" s="72"/>
      <c r="CXD89" s="70"/>
      <c r="CXE89" s="73"/>
      <c r="CXF89" s="74"/>
      <c r="CXG89" s="74"/>
      <c r="CXH89" s="62"/>
      <c r="CXI89" s="75"/>
      <c r="CXJ89" s="76"/>
      <c r="CXK89" s="216"/>
      <c r="CXL89" s="75"/>
      <c r="CXM89" s="75"/>
      <c r="CXN89" s="204"/>
      <c r="CXO89" s="205"/>
      <c r="CXP89" s="72"/>
      <c r="CXQ89" s="70"/>
      <c r="CXR89" s="73"/>
      <c r="CXS89" s="74"/>
      <c r="CXT89" s="74"/>
      <c r="CXU89" s="62"/>
      <c r="CXV89" s="75"/>
      <c r="CXW89" s="76"/>
      <c r="CXX89" s="216"/>
      <c r="CXY89" s="75"/>
      <c r="CXZ89" s="75"/>
      <c r="CYA89" s="204"/>
      <c r="CYB89" s="205"/>
      <c r="CYC89" s="72"/>
      <c r="CYD89" s="70"/>
      <c r="CYE89" s="73"/>
      <c r="CYF89" s="74"/>
      <c r="CYG89" s="74"/>
      <c r="CYH89" s="62"/>
      <c r="CYI89" s="75"/>
      <c r="CYJ89" s="76"/>
      <c r="CYK89" s="216"/>
      <c r="CYL89" s="75"/>
      <c r="CYM89" s="75"/>
      <c r="CYN89" s="204"/>
      <c r="CYO89" s="205"/>
      <c r="CYP89" s="72"/>
      <c r="CYQ89" s="70"/>
      <c r="CYR89" s="73"/>
      <c r="CYS89" s="74"/>
      <c r="CYT89" s="74"/>
      <c r="CYU89" s="62"/>
      <c r="CYV89" s="75"/>
      <c r="CYW89" s="76"/>
      <c r="CYX89" s="216"/>
      <c r="CYY89" s="75"/>
      <c r="CYZ89" s="75"/>
      <c r="CZA89" s="204"/>
      <c r="CZB89" s="205"/>
      <c r="CZC89" s="72"/>
      <c r="CZD89" s="70"/>
      <c r="CZE89" s="73"/>
      <c r="CZF89" s="74"/>
      <c r="CZG89" s="74"/>
      <c r="CZH89" s="62"/>
      <c r="CZI89" s="75"/>
      <c r="CZJ89" s="76"/>
      <c r="CZK89" s="216"/>
      <c r="CZL89" s="75"/>
      <c r="CZM89" s="75"/>
      <c r="CZN89" s="204"/>
      <c r="CZO89" s="205"/>
      <c r="CZP89" s="72"/>
      <c r="CZQ89" s="70"/>
      <c r="CZR89" s="73"/>
      <c r="CZS89" s="74"/>
      <c r="CZT89" s="74"/>
      <c r="CZU89" s="62"/>
      <c r="CZV89" s="75"/>
      <c r="CZW89" s="76"/>
      <c r="CZX89" s="216"/>
      <c r="CZY89" s="75"/>
      <c r="CZZ89" s="75"/>
      <c r="DAA89" s="204"/>
      <c r="DAB89" s="205"/>
      <c r="DAC89" s="72"/>
      <c r="DAD89" s="70"/>
      <c r="DAE89" s="73"/>
      <c r="DAF89" s="74"/>
      <c r="DAG89" s="74"/>
      <c r="DAH89" s="62"/>
      <c r="DAI89" s="75"/>
      <c r="DAJ89" s="76"/>
      <c r="DAK89" s="216"/>
      <c r="DAL89" s="75"/>
      <c r="DAM89" s="75"/>
      <c r="DAN89" s="204"/>
      <c r="DAO89" s="205"/>
      <c r="DAP89" s="72"/>
      <c r="DAQ89" s="70"/>
      <c r="DAR89" s="73"/>
      <c r="DAS89" s="74"/>
      <c r="DAT89" s="74"/>
      <c r="DAU89" s="62"/>
      <c r="DAV89" s="75"/>
      <c r="DAW89" s="76"/>
      <c r="DAX89" s="216"/>
      <c r="DAY89" s="75"/>
      <c r="DAZ89" s="75"/>
      <c r="DBA89" s="204"/>
      <c r="DBB89" s="205"/>
      <c r="DBC89" s="72"/>
      <c r="DBD89" s="70"/>
      <c r="DBE89" s="73"/>
      <c r="DBF89" s="74"/>
      <c r="DBG89" s="74"/>
      <c r="DBH89" s="62"/>
      <c r="DBI89" s="75"/>
      <c r="DBJ89" s="76"/>
      <c r="DBK89" s="216"/>
      <c r="DBL89" s="75"/>
      <c r="DBM89" s="75"/>
      <c r="DBN89" s="204"/>
      <c r="DBO89" s="205"/>
      <c r="DBP89" s="72"/>
      <c r="DBQ89" s="70"/>
      <c r="DBR89" s="73"/>
      <c r="DBS89" s="74"/>
      <c r="DBT89" s="74"/>
      <c r="DBU89" s="62"/>
      <c r="DBV89" s="75"/>
      <c r="DBW89" s="76"/>
      <c r="DBX89" s="216"/>
      <c r="DBY89" s="75"/>
      <c r="DBZ89" s="75"/>
      <c r="DCA89" s="204"/>
      <c r="DCB89" s="205"/>
      <c r="DCC89" s="72"/>
      <c r="DCD89" s="70"/>
      <c r="DCE89" s="73"/>
      <c r="DCF89" s="74"/>
      <c r="DCG89" s="74"/>
      <c r="DCH89" s="62"/>
      <c r="DCI89" s="75"/>
      <c r="DCJ89" s="76"/>
      <c r="DCK89" s="216"/>
      <c r="DCL89" s="75"/>
      <c r="DCM89" s="75"/>
      <c r="DCN89" s="204"/>
      <c r="DCO89" s="205"/>
      <c r="DCP89" s="72"/>
      <c r="DCQ89" s="70"/>
      <c r="DCR89" s="73"/>
      <c r="DCS89" s="74"/>
      <c r="DCT89" s="74"/>
      <c r="DCU89" s="62"/>
      <c r="DCV89" s="75"/>
      <c r="DCW89" s="76"/>
      <c r="DCX89" s="216"/>
      <c r="DCY89" s="75"/>
      <c r="DCZ89" s="75"/>
      <c r="DDA89" s="204"/>
      <c r="DDB89" s="205"/>
      <c r="DDC89" s="72"/>
      <c r="DDD89" s="70"/>
      <c r="DDE89" s="73"/>
      <c r="DDF89" s="74"/>
      <c r="DDG89" s="74"/>
      <c r="DDH89" s="62"/>
      <c r="DDI89" s="75"/>
      <c r="DDJ89" s="76"/>
      <c r="DDK89" s="216"/>
      <c r="DDL89" s="75"/>
      <c r="DDM89" s="75"/>
      <c r="DDN89" s="204"/>
      <c r="DDO89" s="205"/>
      <c r="DDP89" s="72"/>
      <c r="DDQ89" s="70"/>
      <c r="DDR89" s="73"/>
      <c r="DDS89" s="74"/>
      <c r="DDT89" s="74"/>
      <c r="DDU89" s="62"/>
      <c r="DDV89" s="75"/>
      <c r="DDW89" s="76"/>
      <c r="DDX89" s="216"/>
      <c r="DDY89" s="75"/>
      <c r="DDZ89" s="75"/>
      <c r="DEA89" s="204"/>
      <c r="DEB89" s="205"/>
      <c r="DEC89" s="72"/>
      <c r="DED89" s="70"/>
      <c r="DEE89" s="73"/>
      <c r="DEF89" s="74"/>
      <c r="DEG89" s="74"/>
      <c r="DEH89" s="62"/>
      <c r="DEI89" s="75"/>
      <c r="DEJ89" s="76"/>
      <c r="DEK89" s="216"/>
      <c r="DEL89" s="75"/>
      <c r="DEM89" s="75"/>
      <c r="DEN89" s="204"/>
      <c r="DEO89" s="205"/>
      <c r="DEP89" s="72"/>
      <c r="DEQ89" s="70"/>
      <c r="DER89" s="73"/>
      <c r="DES89" s="74"/>
      <c r="DET89" s="74"/>
      <c r="DEU89" s="62"/>
      <c r="DEV89" s="75"/>
      <c r="DEW89" s="76"/>
      <c r="DEX89" s="216"/>
      <c r="DEY89" s="75"/>
      <c r="DEZ89" s="75"/>
      <c r="DFA89" s="204"/>
      <c r="DFB89" s="205"/>
      <c r="DFC89" s="72"/>
      <c r="DFD89" s="70"/>
      <c r="DFE89" s="73"/>
      <c r="DFF89" s="74"/>
      <c r="DFG89" s="74"/>
      <c r="DFH89" s="62"/>
      <c r="DFI89" s="75"/>
      <c r="DFJ89" s="76"/>
      <c r="DFK89" s="216"/>
      <c r="DFL89" s="75"/>
      <c r="DFM89" s="75"/>
      <c r="DFN89" s="204"/>
      <c r="DFO89" s="205"/>
      <c r="DFP89" s="72"/>
      <c r="DFQ89" s="70"/>
      <c r="DFR89" s="73"/>
      <c r="DFS89" s="74"/>
      <c r="DFT89" s="74"/>
      <c r="DFU89" s="62"/>
      <c r="DFV89" s="75"/>
      <c r="DFW89" s="76"/>
      <c r="DFX89" s="216"/>
      <c r="DFY89" s="75"/>
      <c r="DFZ89" s="75"/>
      <c r="DGA89" s="204"/>
      <c r="DGB89" s="205"/>
      <c r="DGC89" s="72"/>
      <c r="DGD89" s="70"/>
      <c r="DGE89" s="73"/>
      <c r="DGF89" s="74"/>
      <c r="DGG89" s="74"/>
      <c r="DGH89" s="62"/>
      <c r="DGI89" s="75"/>
      <c r="DGJ89" s="76"/>
      <c r="DGK89" s="216"/>
      <c r="DGL89" s="75"/>
      <c r="DGM89" s="75"/>
      <c r="DGN89" s="204"/>
      <c r="DGO89" s="205"/>
      <c r="DGP89" s="72"/>
      <c r="DGQ89" s="70"/>
      <c r="DGR89" s="73"/>
      <c r="DGS89" s="74"/>
      <c r="DGT89" s="74"/>
      <c r="DGU89" s="62"/>
      <c r="DGV89" s="75"/>
      <c r="DGW89" s="76"/>
      <c r="DGX89" s="216"/>
      <c r="DGY89" s="75"/>
      <c r="DGZ89" s="75"/>
      <c r="DHA89" s="204"/>
      <c r="DHB89" s="205"/>
      <c r="DHC89" s="72"/>
      <c r="DHD89" s="70"/>
      <c r="DHE89" s="73"/>
      <c r="DHF89" s="74"/>
      <c r="DHG89" s="74"/>
      <c r="DHH89" s="62"/>
      <c r="DHI89" s="75"/>
      <c r="DHJ89" s="76"/>
      <c r="DHK89" s="216"/>
      <c r="DHL89" s="75"/>
      <c r="DHM89" s="75"/>
      <c r="DHN89" s="204"/>
      <c r="DHO89" s="205"/>
      <c r="DHP89" s="72"/>
      <c r="DHQ89" s="70"/>
      <c r="DHR89" s="73"/>
      <c r="DHS89" s="74"/>
      <c r="DHT89" s="74"/>
      <c r="DHU89" s="62"/>
      <c r="DHV89" s="75"/>
      <c r="DHW89" s="76"/>
      <c r="DHX89" s="216"/>
      <c r="DHY89" s="75"/>
      <c r="DHZ89" s="75"/>
      <c r="DIA89" s="204"/>
      <c r="DIB89" s="205"/>
      <c r="DIC89" s="72"/>
      <c r="DID89" s="70"/>
      <c r="DIE89" s="73"/>
      <c r="DIF89" s="74"/>
      <c r="DIG89" s="74"/>
      <c r="DIH89" s="62"/>
      <c r="DII89" s="75"/>
      <c r="DIJ89" s="76"/>
      <c r="DIK89" s="216"/>
      <c r="DIL89" s="75"/>
      <c r="DIM89" s="75"/>
      <c r="DIN89" s="204"/>
      <c r="DIO89" s="205"/>
      <c r="DIP89" s="72"/>
      <c r="DIQ89" s="70"/>
      <c r="DIR89" s="73"/>
      <c r="DIS89" s="74"/>
      <c r="DIT89" s="74"/>
      <c r="DIU89" s="62"/>
      <c r="DIV89" s="75"/>
      <c r="DIW89" s="76"/>
      <c r="DIX89" s="216"/>
      <c r="DIY89" s="75"/>
      <c r="DIZ89" s="75"/>
      <c r="DJA89" s="204"/>
      <c r="DJB89" s="205"/>
      <c r="DJC89" s="72"/>
      <c r="DJD89" s="70"/>
      <c r="DJE89" s="73"/>
      <c r="DJF89" s="74"/>
      <c r="DJG89" s="74"/>
      <c r="DJH89" s="62"/>
      <c r="DJI89" s="75"/>
      <c r="DJJ89" s="76"/>
      <c r="DJK89" s="216"/>
      <c r="DJL89" s="75"/>
      <c r="DJM89" s="75"/>
      <c r="DJN89" s="204"/>
      <c r="DJO89" s="205"/>
      <c r="DJP89" s="72"/>
      <c r="DJQ89" s="70"/>
      <c r="DJR89" s="73"/>
      <c r="DJS89" s="74"/>
      <c r="DJT89" s="74"/>
      <c r="DJU89" s="62"/>
      <c r="DJV89" s="75"/>
      <c r="DJW89" s="76"/>
      <c r="DJX89" s="216"/>
      <c r="DJY89" s="75"/>
      <c r="DJZ89" s="75"/>
      <c r="DKA89" s="204"/>
      <c r="DKB89" s="205"/>
      <c r="DKC89" s="72"/>
      <c r="DKD89" s="70"/>
      <c r="DKE89" s="73"/>
      <c r="DKF89" s="74"/>
      <c r="DKG89" s="74"/>
      <c r="DKH89" s="62"/>
      <c r="DKI89" s="75"/>
      <c r="DKJ89" s="76"/>
      <c r="DKK89" s="216"/>
      <c r="DKL89" s="75"/>
      <c r="DKM89" s="75"/>
      <c r="DKN89" s="204"/>
      <c r="DKO89" s="205"/>
      <c r="DKP89" s="72"/>
      <c r="DKQ89" s="70"/>
      <c r="DKR89" s="73"/>
      <c r="DKS89" s="74"/>
      <c r="DKT89" s="74"/>
      <c r="DKU89" s="62"/>
      <c r="DKV89" s="75"/>
      <c r="DKW89" s="76"/>
      <c r="DKX89" s="216"/>
      <c r="DKY89" s="75"/>
      <c r="DKZ89" s="75"/>
      <c r="DLA89" s="204"/>
      <c r="DLB89" s="205"/>
      <c r="DLC89" s="72"/>
      <c r="DLD89" s="70"/>
      <c r="DLE89" s="73"/>
      <c r="DLF89" s="74"/>
      <c r="DLG89" s="74"/>
      <c r="DLH89" s="62"/>
      <c r="DLI89" s="75"/>
      <c r="DLJ89" s="76"/>
      <c r="DLK89" s="216"/>
      <c r="DLL89" s="75"/>
      <c r="DLM89" s="75"/>
      <c r="DLN89" s="204"/>
      <c r="DLO89" s="205"/>
      <c r="DLP89" s="72"/>
      <c r="DLQ89" s="70"/>
      <c r="DLR89" s="73"/>
      <c r="DLS89" s="74"/>
      <c r="DLT89" s="74"/>
      <c r="DLU89" s="62"/>
      <c r="DLV89" s="75"/>
      <c r="DLW89" s="76"/>
      <c r="DLX89" s="216"/>
      <c r="DLY89" s="75"/>
      <c r="DLZ89" s="75"/>
      <c r="DMA89" s="204"/>
      <c r="DMB89" s="205"/>
      <c r="DMC89" s="72"/>
      <c r="DMD89" s="70"/>
      <c r="DME89" s="73"/>
      <c r="DMF89" s="74"/>
      <c r="DMG89" s="74"/>
      <c r="DMH89" s="62"/>
      <c r="DMI89" s="75"/>
      <c r="DMJ89" s="76"/>
      <c r="DMK89" s="216"/>
      <c r="DML89" s="75"/>
      <c r="DMM89" s="75"/>
      <c r="DMN89" s="204"/>
      <c r="DMO89" s="205"/>
      <c r="DMP89" s="72"/>
      <c r="DMQ89" s="70"/>
      <c r="DMR89" s="73"/>
      <c r="DMS89" s="74"/>
      <c r="DMT89" s="74"/>
      <c r="DMU89" s="62"/>
      <c r="DMV89" s="75"/>
      <c r="DMW89" s="76"/>
      <c r="DMX89" s="216"/>
      <c r="DMY89" s="75"/>
      <c r="DMZ89" s="75"/>
      <c r="DNA89" s="204"/>
      <c r="DNB89" s="205"/>
      <c r="DNC89" s="72"/>
      <c r="DND89" s="70"/>
      <c r="DNE89" s="73"/>
      <c r="DNF89" s="74"/>
      <c r="DNG89" s="74"/>
      <c r="DNH89" s="62"/>
      <c r="DNI89" s="75"/>
      <c r="DNJ89" s="76"/>
      <c r="DNK89" s="216"/>
      <c r="DNL89" s="75"/>
      <c r="DNM89" s="75"/>
      <c r="DNN89" s="204"/>
      <c r="DNO89" s="205"/>
      <c r="DNP89" s="72"/>
      <c r="DNQ89" s="70"/>
      <c r="DNR89" s="73"/>
      <c r="DNS89" s="74"/>
      <c r="DNT89" s="74"/>
      <c r="DNU89" s="62"/>
      <c r="DNV89" s="75"/>
      <c r="DNW89" s="76"/>
      <c r="DNX89" s="216"/>
      <c r="DNY89" s="75"/>
      <c r="DNZ89" s="75"/>
      <c r="DOA89" s="204"/>
      <c r="DOB89" s="205"/>
      <c r="DOC89" s="72"/>
      <c r="DOD89" s="70"/>
      <c r="DOE89" s="73"/>
      <c r="DOF89" s="74"/>
      <c r="DOG89" s="74"/>
      <c r="DOH89" s="62"/>
      <c r="DOI89" s="75"/>
      <c r="DOJ89" s="76"/>
      <c r="DOK89" s="216"/>
      <c r="DOL89" s="75"/>
      <c r="DOM89" s="75"/>
      <c r="DON89" s="204"/>
      <c r="DOO89" s="205"/>
      <c r="DOP89" s="72"/>
      <c r="DOQ89" s="70"/>
      <c r="DOR89" s="73"/>
      <c r="DOS89" s="74"/>
      <c r="DOT89" s="74"/>
      <c r="DOU89" s="62"/>
      <c r="DOV89" s="75"/>
      <c r="DOW89" s="76"/>
      <c r="DOX89" s="216"/>
      <c r="DOY89" s="75"/>
      <c r="DOZ89" s="75"/>
      <c r="DPA89" s="204"/>
      <c r="DPB89" s="205"/>
      <c r="DPC89" s="72"/>
      <c r="DPD89" s="70"/>
      <c r="DPE89" s="73"/>
      <c r="DPF89" s="74"/>
      <c r="DPG89" s="74"/>
      <c r="DPH89" s="62"/>
      <c r="DPI89" s="75"/>
      <c r="DPJ89" s="76"/>
      <c r="DPK89" s="216"/>
      <c r="DPL89" s="75"/>
      <c r="DPM89" s="75"/>
      <c r="DPN89" s="204"/>
      <c r="DPO89" s="205"/>
      <c r="DPP89" s="72"/>
      <c r="DPQ89" s="70"/>
      <c r="DPR89" s="73"/>
      <c r="DPS89" s="74"/>
      <c r="DPT89" s="74"/>
      <c r="DPU89" s="62"/>
      <c r="DPV89" s="75"/>
      <c r="DPW89" s="76"/>
      <c r="DPX89" s="216"/>
      <c r="DPY89" s="75"/>
      <c r="DPZ89" s="75"/>
      <c r="DQA89" s="204"/>
      <c r="DQB89" s="205"/>
      <c r="DQC89" s="72"/>
      <c r="DQD89" s="70"/>
      <c r="DQE89" s="73"/>
      <c r="DQF89" s="74"/>
      <c r="DQG89" s="74"/>
      <c r="DQH89" s="62"/>
      <c r="DQI89" s="75"/>
      <c r="DQJ89" s="76"/>
      <c r="DQK89" s="216"/>
      <c r="DQL89" s="75"/>
      <c r="DQM89" s="75"/>
      <c r="DQN89" s="204"/>
      <c r="DQO89" s="205"/>
      <c r="DQP89" s="72"/>
      <c r="DQQ89" s="70"/>
      <c r="DQR89" s="73"/>
      <c r="DQS89" s="74"/>
      <c r="DQT89" s="74"/>
      <c r="DQU89" s="62"/>
      <c r="DQV89" s="75"/>
      <c r="DQW89" s="76"/>
      <c r="DQX89" s="216"/>
      <c r="DQY89" s="75"/>
      <c r="DQZ89" s="75"/>
      <c r="DRA89" s="204"/>
      <c r="DRB89" s="205"/>
      <c r="DRC89" s="72"/>
      <c r="DRD89" s="70"/>
      <c r="DRE89" s="73"/>
      <c r="DRF89" s="74"/>
      <c r="DRG89" s="74"/>
      <c r="DRH89" s="62"/>
      <c r="DRI89" s="75"/>
      <c r="DRJ89" s="76"/>
      <c r="DRK89" s="216"/>
      <c r="DRL89" s="75"/>
      <c r="DRM89" s="75"/>
      <c r="DRN89" s="204"/>
      <c r="DRO89" s="205"/>
      <c r="DRP89" s="72"/>
      <c r="DRQ89" s="70"/>
      <c r="DRR89" s="73"/>
      <c r="DRS89" s="74"/>
      <c r="DRT89" s="74"/>
      <c r="DRU89" s="62"/>
      <c r="DRV89" s="75"/>
      <c r="DRW89" s="76"/>
      <c r="DRX89" s="216"/>
      <c r="DRY89" s="75"/>
      <c r="DRZ89" s="75"/>
      <c r="DSA89" s="204"/>
      <c r="DSB89" s="205"/>
      <c r="DSC89" s="72"/>
      <c r="DSD89" s="70"/>
      <c r="DSE89" s="73"/>
      <c r="DSF89" s="74"/>
      <c r="DSG89" s="74"/>
      <c r="DSH89" s="62"/>
      <c r="DSI89" s="75"/>
      <c r="DSJ89" s="76"/>
      <c r="DSK89" s="216"/>
      <c r="DSL89" s="75"/>
      <c r="DSM89" s="75"/>
      <c r="DSN89" s="204"/>
      <c r="DSO89" s="205"/>
      <c r="DSP89" s="72"/>
      <c r="DSQ89" s="70"/>
      <c r="DSR89" s="73"/>
      <c r="DSS89" s="74"/>
      <c r="DST89" s="74"/>
      <c r="DSU89" s="62"/>
      <c r="DSV89" s="75"/>
      <c r="DSW89" s="76"/>
      <c r="DSX89" s="216"/>
      <c r="DSY89" s="75"/>
      <c r="DSZ89" s="75"/>
      <c r="DTA89" s="204"/>
      <c r="DTB89" s="205"/>
      <c r="DTC89" s="72"/>
      <c r="DTD89" s="70"/>
      <c r="DTE89" s="73"/>
      <c r="DTF89" s="74"/>
      <c r="DTG89" s="74"/>
      <c r="DTH89" s="62"/>
      <c r="DTI89" s="75"/>
      <c r="DTJ89" s="76"/>
      <c r="DTK89" s="216"/>
      <c r="DTL89" s="75"/>
      <c r="DTM89" s="75"/>
      <c r="DTN89" s="204"/>
      <c r="DTO89" s="205"/>
      <c r="DTP89" s="72"/>
      <c r="DTQ89" s="70"/>
      <c r="DTR89" s="73"/>
      <c r="DTS89" s="74"/>
      <c r="DTT89" s="74"/>
      <c r="DTU89" s="62"/>
      <c r="DTV89" s="75"/>
      <c r="DTW89" s="76"/>
      <c r="DTX89" s="216"/>
      <c r="DTY89" s="75"/>
      <c r="DTZ89" s="75"/>
      <c r="DUA89" s="204"/>
      <c r="DUB89" s="205"/>
      <c r="DUC89" s="72"/>
      <c r="DUD89" s="70"/>
      <c r="DUE89" s="73"/>
      <c r="DUF89" s="74"/>
      <c r="DUG89" s="74"/>
      <c r="DUH89" s="62"/>
      <c r="DUI89" s="75"/>
      <c r="DUJ89" s="76"/>
      <c r="DUK89" s="216"/>
      <c r="DUL89" s="75"/>
      <c r="DUM89" s="75"/>
      <c r="DUN89" s="204"/>
      <c r="DUO89" s="205"/>
      <c r="DUP89" s="72"/>
      <c r="DUQ89" s="70"/>
      <c r="DUR89" s="73"/>
      <c r="DUS89" s="74"/>
      <c r="DUT89" s="74"/>
      <c r="DUU89" s="62"/>
      <c r="DUV89" s="75"/>
      <c r="DUW89" s="76"/>
      <c r="DUX89" s="216"/>
      <c r="DUY89" s="75"/>
      <c r="DUZ89" s="75"/>
      <c r="DVA89" s="204"/>
      <c r="DVB89" s="205"/>
      <c r="DVC89" s="72"/>
      <c r="DVD89" s="70"/>
      <c r="DVE89" s="73"/>
      <c r="DVF89" s="74"/>
      <c r="DVG89" s="74"/>
      <c r="DVH89" s="62"/>
      <c r="DVI89" s="75"/>
      <c r="DVJ89" s="76"/>
      <c r="DVK89" s="216"/>
      <c r="DVL89" s="75"/>
      <c r="DVM89" s="75"/>
      <c r="DVN89" s="204"/>
      <c r="DVO89" s="205"/>
      <c r="DVP89" s="72"/>
      <c r="DVQ89" s="70"/>
      <c r="DVR89" s="73"/>
      <c r="DVS89" s="74"/>
      <c r="DVT89" s="74"/>
      <c r="DVU89" s="62"/>
      <c r="DVV89" s="75"/>
      <c r="DVW89" s="76"/>
      <c r="DVX89" s="216"/>
      <c r="DVY89" s="75"/>
      <c r="DVZ89" s="75"/>
      <c r="DWA89" s="204"/>
      <c r="DWB89" s="205"/>
      <c r="DWC89" s="72"/>
      <c r="DWD89" s="70"/>
      <c r="DWE89" s="73"/>
      <c r="DWF89" s="74"/>
      <c r="DWG89" s="74"/>
      <c r="DWH89" s="62"/>
      <c r="DWI89" s="75"/>
      <c r="DWJ89" s="76"/>
      <c r="DWK89" s="216"/>
      <c r="DWL89" s="75"/>
      <c r="DWM89" s="75"/>
      <c r="DWN89" s="204"/>
      <c r="DWO89" s="205"/>
      <c r="DWP89" s="72"/>
      <c r="DWQ89" s="70"/>
      <c r="DWR89" s="73"/>
      <c r="DWS89" s="74"/>
      <c r="DWT89" s="74"/>
      <c r="DWU89" s="62"/>
      <c r="DWV89" s="75"/>
      <c r="DWW89" s="76"/>
      <c r="DWX89" s="216"/>
      <c r="DWY89" s="75"/>
      <c r="DWZ89" s="75"/>
      <c r="DXA89" s="204"/>
      <c r="DXB89" s="205"/>
      <c r="DXC89" s="72"/>
      <c r="DXD89" s="70"/>
      <c r="DXE89" s="73"/>
      <c r="DXF89" s="74"/>
      <c r="DXG89" s="74"/>
      <c r="DXH89" s="62"/>
      <c r="DXI89" s="75"/>
      <c r="DXJ89" s="76"/>
      <c r="DXK89" s="216"/>
      <c r="DXL89" s="75"/>
      <c r="DXM89" s="75"/>
      <c r="DXN89" s="204"/>
      <c r="DXO89" s="205"/>
      <c r="DXP89" s="72"/>
      <c r="DXQ89" s="70"/>
      <c r="DXR89" s="73"/>
      <c r="DXS89" s="74"/>
      <c r="DXT89" s="74"/>
      <c r="DXU89" s="62"/>
      <c r="DXV89" s="75"/>
      <c r="DXW89" s="76"/>
      <c r="DXX89" s="216"/>
      <c r="DXY89" s="75"/>
      <c r="DXZ89" s="75"/>
      <c r="DYA89" s="204"/>
      <c r="DYB89" s="205"/>
      <c r="DYC89" s="72"/>
      <c r="DYD89" s="70"/>
      <c r="DYE89" s="73"/>
      <c r="DYF89" s="74"/>
      <c r="DYG89" s="74"/>
      <c r="DYH89" s="62"/>
      <c r="DYI89" s="75"/>
      <c r="DYJ89" s="76"/>
      <c r="DYK89" s="216"/>
      <c r="DYL89" s="75"/>
      <c r="DYM89" s="75"/>
      <c r="DYN89" s="204"/>
      <c r="DYO89" s="205"/>
      <c r="DYP89" s="72"/>
      <c r="DYQ89" s="70"/>
      <c r="DYR89" s="73"/>
      <c r="DYS89" s="74"/>
      <c r="DYT89" s="74"/>
      <c r="DYU89" s="62"/>
      <c r="DYV89" s="75"/>
      <c r="DYW89" s="76"/>
      <c r="DYX89" s="216"/>
      <c r="DYY89" s="75"/>
      <c r="DYZ89" s="75"/>
      <c r="DZA89" s="204"/>
      <c r="DZB89" s="205"/>
      <c r="DZC89" s="72"/>
      <c r="DZD89" s="70"/>
      <c r="DZE89" s="73"/>
      <c r="DZF89" s="74"/>
      <c r="DZG89" s="74"/>
      <c r="DZH89" s="62"/>
      <c r="DZI89" s="75"/>
      <c r="DZJ89" s="76"/>
      <c r="DZK89" s="216"/>
      <c r="DZL89" s="75"/>
      <c r="DZM89" s="75"/>
      <c r="DZN89" s="204"/>
      <c r="DZO89" s="205"/>
      <c r="DZP89" s="72"/>
      <c r="DZQ89" s="70"/>
      <c r="DZR89" s="73"/>
      <c r="DZS89" s="74"/>
      <c r="DZT89" s="74"/>
      <c r="DZU89" s="62"/>
      <c r="DZV89" s="75"/>
      <c r="DZW89" s="76"/>
      <c r="DZX89" s="216"/>
      <c r="DZY89" s="75"/>
      <c r="DZZ89" s="75"/>
      <c r="EAA89" s="204"/>
      <c r="EAB89" s="205"/>
      <c r="EAC89" s="72"/>
      <c r="EAD89" s="70"/>
      <c r="EAE89" s="73"/>
      <c r="EAF89" s="74"/>
      <c r="EAG89" s="74"/>
      <c r="EAH89" s="62"/>
      <c r="EAI89" s="75"/>
      <c r="EAJ89" s="76"/>
      <c r="EAK89" s="216"/>
      <c r="EAL89" s="75"/>
      <c r="EAM89" s="75"/>
      <c r="EAN89" s="204"/>
      <c r="EAO89" s="205"/>
      <c r="EAP89" s="72"/>
      <c r="EAQ89" s="70"/>
      <c r="EAR89" s="73"/>
      <c r="EAS89" s="74"/>
      <c r="EAT89" s="74"/>
      <c r="EAU89" s="62"/>
      <c r="EAV89" s="75"/>
      <c r="EAW89" s="76"/>
      <c r="EAX89" s="216"/>
      <c r="EAY89" s="75"/>
      <c r="EAZ89" s="75"/>
      <c r="EBA89" s="204"/>
      <c r="EBB89" s="205"/>
      <c r="EBC89" s="72"/>
      <c r="EBD89" s="70"/>
      <c r="EBE89" s="73"/>
      <c r="EBF89" s="74"/>
      <c r="EBG89" s="74"/>
      <c r="EBH89" s="62"/>
      <c r="EBI89" s="75"/>
      <c r="EBJ89" s="76"/>
      <c r="EBK89" s="216"/>
      <c r="EBL89" s="75"/>
      <c r="EBM89" s="75"/>
      <c r="EBN89" s="204"/>
      <c r="EBO89" s="205"/>
      <c r="EBP89" s="72"/>
      <c r="EBQ89" s="70"/>
      <c r="EBR89" s="73"/>
      <c r="EBS89" s="74"/>
      <c r="EBT89" s="74"/>
      <c r="EBU89" s="62"/>
      <c r="EBV89" s="75"/>
      <c r="EBW89" s="76"/>
      <c r="EBX89" s="216"/>
      <c r="EBY89" s="75"/>
      <c r="EBZ89" s="75"/>
      <c r="ECA89" s="204"/>
      <c r="ECB89" s="205"/>
      <c r="ECC89" s="72"/>
      <c r="ECD89" s="70"/>
      <c r="ECE89" s="73"/>
      <c r="ECF89" s="74"/>
      <c r="ECG89" s="74"/>
      <c r="ECH89" s="62"/>
      <c r="ECI89" s="75"/>
      <c r="ECJ89" s="76"/>
      <c r="ECK89" s="216"/>
      <c r="ECL89" s="75"/>
      <c r="ECM89" s="75"/>
      <c r="ECN89" s="204"/>
      <c r="ECO89" s="205"/>
      <c r="ECP89" s="72"/>
      <c r="ECQ89" s="70"/>
      <c r="ECR89" s="73"/>
      <c r="ECS89" s="74"/>
      <c r="ECT89" s="74"/>
      <c r="ECU89" s="62"/>
      <c r="ECV89" s="75"/>
      <c r="ECW89" s="76"/>
      <c r="ECX89" s="216"/>
      <c r="ECY89" s="75"/>
      <c r="ECZ89" s="75"/>
      <c r="EDA89" s="204"/>
      <c r="EDB89" s="205"/>
      <c r="EDC89" s="72"/>
      <c r="EDD89" s="70"/>
      <c r="EDE89" s="73"/>
      <c r="EDF89" s="74"/>
      <c r="EDG89" s="74"/>
      <c r="EDH89" s="62"/>
      <c r="EDI89" s="75"/>
      <c r="EDJ89" s="76"/>
      <c r="EDK89" s="216"/>
      <c r="EDL89" s="75"/>
      <c r="EDM89" s="75"/>
      <c r="EDN89" s="204"/>
      <c r="EDO89" s="205"/>
      <c r="EDP89" s="72"/>
      <c r="EDQ89" s="70"/>
      <c r="EDR89" s="73"/>
      <c r="EDS89" s="74"/>
      <c r="EDT89" s="74"/>
      <c r="EDU89" s="62"/>
      <c r="EDV89" s="75"/>
      <c r="EDW89" s="76"/>
      <c r="EDX89" s="216"/>
      <c r="EDY89" s="75"/>
      <c r="EDZ89" s="75"/>
      <c r="EEA89" s="204"/>
      <c r="EEB89" s="205"/>
      <c r="EEC89" s="72"/>
      <c r="EED89" s="70"/>
      <c r="EEE89" s="73"/>
      <c r="EEF89" s="74"/>
      <c r="EEG89" s="74"/>
      <c r="EEH89" s="62"/>
      <c r="EEI89" s="75"/>
      <c r="EEJ89" s="76"/>
      <c r="EEK89" s="216"/>
      <c r="EEL89" s="75"/>
      <c r="EEM89" s="75"/>
      <c r="EEN89" s="204"/>
      <c r="EEO89" s="205"/>
      <c r="EEP89" s="72"/>
      <c r="EEQ89" s="70"/>
      <c r="EER89" s="73"/>
      <c r="EES89" s="74"/>
      <c r="EET89" s="74"/>
      <c r="EEU89" s="62"/>
      <c r="EEV89" s="75"/>
      <c r="EEW89" s="76"/>
      <c r="EEX89" s="216"/>
      <c r="EEY89" s="75"/>
      <c r="EEZ89" s="75"/>
      <c r="EFA89" s="204"/>
      <c r="EFB89" s="205"/>
      <c r="EFC89" s="72"/>
      <c r="EFD89" s="70"/>
      <c r="EFE89" s="73"/>
      <c r="EFF89" s="74"/>
      <c r="EFG89" s="74"/>
      <c r="EFH89" s="62"/>
      <c r="EFI89" s="75"/>
      <c r="EFJ89" s="76"/>
      <c r="EFK89" s="216"/>
      <c r="EFL89" s="75"/>
      <c r="EFM89" s="75"/>
      <c r="EFN89" s="204"/>
      <c r="EFO89" s="205"/>
      <c r="EFP89" s="72"/>
      <c r="EFQ89" s="70"/>
      <c r="EFR89" s="73"/>
      <c r="EFS89" s="74"/>
      <c r="EFT89" s="74"/>
      <c r="EFU89" s="62"/>
      <c r="EFV89" s="75"/>
      <c r="EFW89" s="76"/>
      <c r="EFX89" s="216"/>
      <c r="EFY89" s="75"/>
      <c r="EFZ89" s="75"/>
      <c r="EGA89" s="204"/>
      <c r="EGB89" s="205"/>
      <c r="EGC89" s="72"/>
      <c r="EGD89" s="70"/>
      <c r="EGE89" s="73"/>
      <c r="EGF89" s="74"/>
      <c r="EGG89" s="74"/>
      <c r="EGH89" s="62"/>
      <c r="EGI89" s="75"/>
      <c r="EGJ89" s="76"/>
      <c r="EGK89" s="216"/>
      <c r="EGL89" s="75"/>
      <c r="EGM89" s="75"/>
      <c r="EGN89" s="204"/>
      <c r="EGO89" s="205"/>
      <c r="EGP89" s="72"/>
      <c r="EGQ89" s="70"/>
      <c r="EGR89" s="73"/>
      <c r="EGS89" s="74"/>
      <c r="EGT89" s="74"/>
      <c r="EGU89" s="62"/>
      <c r="EGV89" s="75"/>
      <c r="EGW89" s="76"/>
      <c r="EGX89" s="216"/>
      <c r="EGY89" s="75"/>
      <c r="EGZ89" s="75"/>
      <c r="EHA89" s="204"/>
      <c r="EHB89" s="205"/>
      <c r="EHC89" s="72"/>
      <c r="EHD89" s="70"/>
      <c r="EHE89" s="73"/>
      <c r="EHF89" s="74"/>
      <c r="EHG89" s="74"/>
      <c r="EHH89" s="62"/>
      <c r="EHI89" s="75"/>
      <c r="EHJ89" s="76"/>
      <c r="EHK89" s="216"/>
      <c r="EHL89" s="75"/>
      <c r="EHM89" s="75"/>
      <c r="EHN89" s="204"/>
      <c r="EHO89" s="205"/>
      <c r="EHP89" s="72"/>
      <c r="EHQ89" s="70"/>
      <c r="EHR89" s="73"/>
      <c r="EHS89" s="74"/>
      <c r="EHT89" s="74"/>
      <c r="EHU89" s="62"/>
      <c r="EHV89" s="75"/>
      <c r="EHW89" s="76"/>
      <c r="EHX89" s="216"/>
      <c r="EHY89" s="75"/>
      <c r="EHZ89" s="75"/>
      <c r="EIA89" s="204"/>
      <c r="EIB89" s="205"/>
      <c r="EIC89" s="72"/>
      <c r="EID89" s="70"/>
      <c r="EIE89" s="73"/>
      <c r="EIF89" s="74"/>
      <c r="EIG89" s="74"/>
      <c r="EIH89" s="62"/>
      <c r="EII89" s="75"/>
      <c r="EIJ89" s="76"/>
      <c r="EIK89" s="216"/>
      <c r="EIL89" s="75"/>
      <c r="EIM89" s="75"/>
      <c r="EIN89" s="204"/>
      <c r="EIO89" s="205"/>
      <c r="EIP89" s="72"/>
      <c r="EIQ89" s="70"/>
      <c r="EIR89" s="73"/>
      <c r="EIS89" s="74"/>
      <c r="EIT89" s="74"/>
      <c r="EIU89" s="62"/>
      <c r="EIV89" s="75"/>
      <c r="EIW89" s="76"/>
      <c r="EIX89" s="216"/>
      <c r="EIY89" s="75"/>
      <c r="EIZ89" s="75"/>
      <c r="EJA89" s="204"/>
      <c r="EJB89" s="205"/>
      <c r="EJC89" s="72"/>
      <c r="EJD89" s="70"/>
      <c r="EJE89" s="73"/>
      <c r="EJF89" s="74"/>
      <c r="EJG89" s="74"/>
      <c r="EJH89" s="62"/>
      <c r="EJI89" s="75"/>
      <c r="EJJ89" s="76"/>
      <c r="EJK89" s="216"/>
      <c r="EJL89" s="75"/>
      <c r="EJM89" s="75"/>
      <c r="EJN89" s="204"/>
      <c r="EJO89" s="205"/>
      <c r="EJP89" s="72"/>
      <c r="EJQ89" s="70"/>
      <c r="EJR89" s="73"/>
      <c r="EJS89" s="74"/>
      <c r="EJT89" s="74"/>
      <c r="EJU89" s="62"/>
      <c r="EJV89" s="75"/>
      <c r="EJW89" s="76"/>
      <c r="EJX89" s="216"/>
      <c r="EJY89" s="75"/>
      <c r="EJZ89" s="75"/>
      <c r="EKA89" s="204"/>
      <c r="EKB89" s="205"/>
      <c r="EKC89" s="72"/>
      <c r="EKD89" s="70"/>
      <c r="EKE89" s="73"/>
      <c r="EKF89" s="74"/>
      <c r="EKG89" s="74"/>
      <c r="EKH89" s="62"/>
      <c r="EKI89" s="75"/>
      <c r="EKJ89" s="76"/>
      <c r="EKK89" s="216"/>
      <c r="EKL89" s="75"/>
      <c r="EKM89" s="75"/>
      <c r="EKN89" s="204"/>
      <c r="EKO89" s="205"/>
      <c r="EKP89" s="72"/>
      <c r="EKQ89" s="70"/>
      <c r="EKR89" s="73"/>
      <c r="EKS89" s="74"/>
      <c r="EKT89" s="74"/>
      <c r="EKU89" s="62"/>
      <c r="EKV89" s="75"/>
      <c r="EKW89" s="76"/>
      <c r="EKX89" s="216"/>
      <c r="EKY89" s="75"/>
      <c r="EKZ89" s="75"/>
      <c r="ELA89" s="204"/>
      <c r="ELB89" s="205"/>
      <c r="ELC89" s="72"/>
      <c r="ELD89" s="70"/>
      <c r="ELE89" s="73"/>
      <c r="ELF89" s="74"/>
      <c r="ELG89" s="74"/>
      <c r="ELH89" s="62"/>
      <c r="ELI89" s="75"/>
      <c r="ELJ89" s="76"/>
      <c r="ELK89" s="216"/>
      <c r="ELL89" s="75"/>
      <c r="ELM89" s="75"/>
      <c r="ELN89" s="204"/>
      <c r="ELO89" s="205"/>
      <c r="ELP89" s="72"/>
      <c r="ELQ89" s="70"/>
      <c r="ELR89" s="73"/>
      <c r="ELS89" s="74"/>
      <c r="ELT89" s="74"/>
      <c r="ELU89" s="62"/>
      <c r="ELV89" s="75"/>
      <c r="ELW89" s="76"/>
      <c r="ELX89" s="216"/>
      <c r="ELY89" s="75"/>
      <c r="ELZ89" s="75"/>
      <c r="EMA89" s="204"/>
      <c r="EMB89" s="205"/>
      <c r="EMC89" s="72"/>
      <c r="EMD89" s="70"/>
      <c r="EME89" s="73"/>
      <c r="EMF89" s="74"/>
      <c r="EMG89" s="74"/>
      <c r="EMH89" s="62"/>
      <c r="EMI89" s="75"/>
      <c r="EMJ89" s="76"/>
      <c r="EMK89" s="216"/>
      <c r="EML89" s="75"/>
      <c r="EMM89" s="75"/>
      <c r="EMN89" s="204"/>
      <c r="EMO89" s="205"/>
      <c r="EMP89" s="72"/>
      <c r="EMQ89" s="70"/>
      <c r="EMR89" s="73"/>
      <c r="EMS89" s="74"/>
      <c r="EMT89" s="74"/>
      <c r="EMU89" s="62"/>
      <c r="EMV89" s="75"/>
      <c r="EMW89" s="76"/>
      <c r="EMX89" s="216"/>
      <c r="EMY89" s="75"/>
      <c r="EMZ89" s="75"/>
      <c r="ENA89" s="204"/>
      <c r="ENB89" s="205"/>
      <c r="ENC89" s="72"/>
      <c r="END89" s="70"/>
      <c r="ENE89" s="73"/>
      <c r="ENF89" s="74"/>
      <c r="ENG89" s="74"/>
      <c r="ENH89" s="62"/>
      <c r="ENI89" s="75"/>
      <c r="ENJ89" s="76"/>
      <c r="ENK89" s="216"/>
      <c r="ENL89" s="75"/>
      <c r="ENM89" s="75"/>
      <c r="ENN89" s="204"/>
      <c r="ENO89" s="205"/>
      <c r="ENP89" s="72"/>
      <c r="ENQ89" s="70"/>
      <c r="ENR89" s="73"/>
      <c r="ENS89" s="74"/>
      <c r="ENT89" s="74"/>
      <c r="ENU89" s="62"/>
      <c r="ENV89" s="75"/>
      <c r="ENW89" s="76"/>
      <c r="ENX89" s="216"/>
      <c r="ENY89" s="75"/>
      <c r="ENZ89" s="75"/>
      <c r="EOA89" s="204"/>
      <c r="EOB89" s="205"/>
      <c r="EOC89" s="72"/>
      <c r="EOD89" s="70"/>
      <c r="EOE89" s="73"/>
      <c r="EOF89" s="74"/>
      <c r="EOG89" s="74"/>
      <c r="EOH89" s="62"/>
      <c r="EOI89" s="75"/>
      <c r="EOJ89" s="76"/>
      <c r="EOK89" s="216"/>
      <c r="EOL89" s="75"/>
      <c r="EOM89" s="75"/>
      <c r="EON89" s="204"/>
      <c r="EOO89" s="205"/>
      <c r="EOP89" s="72"/>
      <c r="EOQ89" s="70"/>
      <c r="EOR89" s="73"/>
      <c r="EOS89" s="74"/>
      <c r="EOT89" s="74"/>
      <c r="EOU89" s="62"/>
      <c r="EOV89" s="75"/>
      <c r="EOW89" s="76"/>
      <c r="EOX89" s="216"/>
      <c r="EOY89" s="75"/>
      <c r="EOZ89" s="75"/>
      <c r="EPA89" s="204"/>
      <c r="EPB89" s="205"/>
      <c r="EPC89" s="72"/>
      <c r="EPD89" s="70"/>
      <c r="EPE89" s="73"/>
      <c r="EPF89" s="74"/>
      <c r="EPG89" s="74"/>
      <c r="EPH89" s="62"/>
      <c r="EPI89" s="75"/>
      <c r="EPJ89" s="76"/>
      <c r="EPK89" s="216"/>
      <c r="EPL89" s="75"/>
      <c r="EPM89" s="75"/>
      <c r="EPN89" s="204"/>
      <c r="EPO89" s="205"/>
      <c r="EPP89" s="72"/>
      <c r="EPQ89" s="70"/>
      <c r="EPR89" s="73"/>
      <c r="EPS89" s="74"/>
      <c r="EPT89" s="74"/>
      <c r="EPU89" s="62"/>
      <c r="EPV89" s="75"/>
      <c r="EPW89" s="76"/>
      <c r="EPX89" s="216"/>
      <c r="EPY89" s="75"/>
      <c r="EPZ89" s="75"/>
      <c r="EQA89" s="204"/>
      <c r="EQB89" s="205"/>
      <c r="EQC89" s="72"/>
      <c r="EQD89" s="70"/>
      <c r="EQE89" s="73"/>
      <c r="EQF89" s="74"/>
      <c r="EQG89" s="74"/>
      <c r="EQH89" s="62"/>
      <c r="EQI89" s="75"/>
      <c r="EQJ89" s="76"/>
      <c r="EQK89" s="216"/>
      <c r="EQL89" s="75"/>
      <c r="EQM89" s="75"/>
      <c r="EQN89" s="204"/>
      <c r="EQO89" s="205"/>
      <c r="EQP89" s="72"/>
      <c r="EQQ89" s="70"/>
      <c r="EQR89" s="73"/>
      <c r="EQS89" s="74"/>
      <c r="EQT89" s="74"/>
      <c r="EQU89" s="62"/>
      <c r="EQV89" s="75"/>
      <c r="EQW89" s="76"/>
      <c r="EQX89" s="216"/>
      <c r="EQY89" s="75"/>
      <c r="EQZ89" s="75"/>
      <c r="ERA89" s="204"/>
      <c r="ERB89" s="205"/>
      <c r="ERC89" s="72"/>
      <c r="ERD89" s="70"/>
      <c r="ERE89" s="73"/>
      <c r="ERF89" s="74"/>
      <c r="ERG89" s="74"/>
      <c r="ERH89" s="62"/>
      <c r="ERI89" s="75"/>
      <c r="ERJ89" s="76"/>
      <c r="ERK89" s="216"/>
      <c r="ERL89" s="75"/>
      <c r="ERM89" s="75"/>
      <c r="ERN89" s="204"/>
      <c r="ERO89" s="205"/>
      <c r="ERP89" s="72"/>
      <c r="ERQ89" s="70"/>
      <c r="ERR89" s="73"/>
      <c r="ERS89" s="74"/>
      <c r="ERT89" s="74"/>
      <c r="ERU89" s="62"/>
      <c r="ERV89" s="75"/>
      <c r="ERW89" s="76"/>
      <c r="ERX89" s="216"/>
      <c r="ERY89" s="75"/>
      <c r="ERZ89" s="75"/>
      <c r="ESA89" s="204"/>
      <c r="ESB89" s="205"/>
      <c r="ESC89" s="72"/>
      <c r="ESD89" s="70"/>
      <c r="ESE89" s="73"/>
      <c r="ESF89" s="74"/>
      <c r="ESG89" s="74"/>
      <c r="ESH89" s="62"/>
      <c r="ESI89" s="75"/>
      <c r="ESJ89" s="76"/>
      <c r="ESK89" s="216"/>
      <c r="ESL89" s="75"/>
      <c r="ESM89" s="75"/>
      <c r="ESN89" s="204"/>
      <c r="ESO89" s="205"/>
      <c r="ESP89" s="72"/>
      <c r="ESQ89" s="70"/>
      <c r="ESR89" s="73"/>
      <c r="ESS89" s="74"/>
      <c r="EST89" s="74"/>
      <c r="ESU89" s="62"/>
      <c r="ESV89" s="75"/>
      <c r="ESW89" s="76"/>
      <c r="ESX89" s="216"/>
      <c r="ESY89" s="75"/>
      <c r="ESZ89" s="75"/>
      <c r="ETA89" s="204"/>
      <c r="ETB89" s="205"/>
      <c r="ETC89" s="72"/>
      <c r="ETD89" s="70"/>
      <c r="ETE89" s="73"/>
      <c r="ETF89" s="74"/>
      <c r="ETG89" s="74"/>
      <c r="ETH89" s="62"/>
      <c r="ETI89" s="75"/>
      <c r="ETJ89" s="76"/>
      <c r="ETK89" s="216"/>
      <c r="ETL89" s="75"/>
      <c r="ETM89" s="75"/>
      <c r="ETN89" s="204"/>
      <c r="ETO89" s="205"/>
      <c r="ETP89" s="72"/>
      <c r="ETQ89" s="70"/>
      <c r="ETR89" s="73"/>
      <c r="ETS89" s="74"/>
      <c r="ETT89" s="74"/>
      <c r="ETU89" s="62"/>
      <c r="ETV89" s="75"/>
      <c r="ETW89" s="76"/>
      <c r="ETX89" s="216"/>
      <c r="ETY89" s="75"/>
      <c r="ETZ89" s="75"/>
      <c r="EUA89" s="204"/>
      <c r="EUB89" s="205"/>
      <c r="EUC89" s="72"/>
      <c r="EUD89" s="70"/>
      <c r="EUE89" s="73"/>
      <c r="EUF89" s="74"/>
      <c r="EUG89" s="74"/>
      <c r="EUH89" s="62"/>
      <c r="EUI89" s="75"/>
      <c r="EUJ89" s="76"/>
      <c r="EUK89" s="216"/>
      <c r="EUL89" s="75"/>
      <c r="EUM89" s="75"/>
      <c r="EUN89" s="204"/>
      <c r="EUO89" s="205"/>
      <c r="EUP89" s="72"/>
      <c r="EUQ89" s="70"/>
      <c r="EUR89" s="73"/>
      <c r="EUS89" s="74"/>
      <c r="EUT89" s="74"/>
      <c r="EUU89" s="62"/>
      <c r="EUV89" s="75"/>
      <c r="EUW89" s="76"/>
      <c r="EUX89" s="216"/>
      <c r="EUY89" s="75"/>
      <c r="EUZ89" s="75"/>
      <c r="EVA89" s="204"/>
      <c r="EVB89" s="205"/>
      <c r="EVC89" s="72"/>
      <c r="EVD89" s="70"/>
      <c r="EVE89" s="73"/>
      <c r="EVF89" s="74"/>
      <c r="EVG89" s="74"/>
      <c r="EVH89" s="62"/>
      <c r="EVI89" s="75"/>
      <c r="EVJ89" s="76"/>
      <c r="EVK89" s="216"/>
      <c r="EVL89" s="75"/>
      <c r="EVM89" s="75"/>
      <c r="EVN89" s="204"/>
      <c r="EVO89" s="205"/>
      <c r="EVP89" s="72"/>
      <c r="EVQ89" s="70"/>
      <c r="EVR89" s="73"/>
      <c r="EVS89" s="74"/>
      <c r="EVT89" s="74"/>
      <c r="EVU89" s="62"/>
      <c r="EVV89" s="75"/>
      <c r="EVW89" s="76"/>
      <c r="EVX89" s="216"/>
      <c r="EVY89" s="75"/>
      <c r="EVZ89" s="75"/>
      <c r="EWA89" s="204"/>
      <c r="EWB89" s="205"/>
      <c r="EWC89" s="72"/>
      <c r="EWD89" s="70"/>
      <c r="EWE89" s="73"/>
      <c r="EWF89" s="74"/>
      <c r="EWG89" s="74"/>
      <c r="EWH89" s="62"/>
      <c r="EWI89" s="75"/>
      <c r="EWJ89" s="76"/>
      <c r="EWK89" s="216"/>
      <c r="EWL89" s="75"/>
      <c r="EWM89" s="75"/>
      <c r="EWN89" s="204"/>
      <c r="EWO89" s="205"/>
      <c r="EWP89" s="72"/>
      <c r="EWQ89" s="70"/>
      <c r="EWR89" s="73"/>
      <c r="EWS89" s="74"/>
      <c r="EWT89" s="74"/>
      <c r="EWU89" s="62"/>
      <c r="EWV89" s="75"/>
      <c r="EWW89" s="76"/>
      <c r="EWX89" s="216"/>
      <c r="EWY89" s="75"/>
      <c r="EWZ89" s="75"/>
      <c r="EXA89" s="204"/>
      <c r="EXB89" s="205"/>
      <c r="EXC89" s="72"/>
      <c r="EXD89" s="70"/>
      <c r="EXE89" s="73"/>
      <c r="EXF89" s="74"/>
      <c r="EXG89" s="74"/>
      <c r="EXH89" s="62"/>
      <c r="EXI89" s="75"/>
      <c r="EXJ89" s="76"/>
      <c r="EXK89" s="216"/>
      <c r="EXL89" s="75"/>
      <c r="EXM89" s="75"/>
      <c r="EXN89" s="204"/>
      <c r="EXO89" s="205"/>
      <c r="EXP89" s="72"/>
      <c r="EXQ89" s="70"/>
      <c r="EXR89" s="73"/>
      <c r="EXS89" s="74"/>
      <c r="EXT89" s="74"/>
      <c r="EXU89" s="62"/>
      <c r="EXV89" s="75"/>
      <c r="EXW89" s="76"/>
      <c r="EXX89" s="216"/>
      <c r="EXY89" s="75"/>
      <c r="EXZ89" s="75"/>
      <c r="EYA89" s="204"/>
      <c r="EYB89" s="205"/>
      <c r="EYC89" s="72"/>
      <c r="EYD89" s="70"/>
      <c r="EYE89" s="73"/>
      <c r="EYF89" s="74"/>
      <c r="EYG89" s="74"/>
      <c r="EYH89" s="62"/>
      <c r="EYI89" s="75"/>
      <c r="EYJ89" s="76"/>
      <c r="EYK89" s="216"/>
      <c r="EYL89" s="75"/>
      <c r="EYM89" s="75"/>
      <c r="EYN89" s="204"/>
      <c r="EYO89" s="205"/>
      <c r="EYP89" s="72"/>
      <c r="EYQ89" s="70"/>
      <c r="EYR89" s="73"/>
      <c r="EYS89" s="74"/>
      <c r="EYT89" s="74"/>
      <c r="EYU89" s="62"/>
      <c r="EYV89" s="75"/>
      <c r="EYW89" s="76"/>
      <c r="EYX89" s="216"/>
      <c r="EYY89" s="75"/>
      <c r="EYZ89" s="75"/>
      <c r="EZA89" s="204"/>
      <c r="EZB89" s="205"/>
      <c r="EZC89" s="72"/>
      <c r="EZD89" s="70"/>
      <c r="EZE89" s="73"/>
      <c r="EZF89" s="74"/>
      <c r="EZG89" s="74"/>
      <c r="EZH89" s="62"/>
      <c r="EZI89" s="75"/>
      <c r="EZJ89" s="76"/>
      <c r="EZK89" s="216"/>
      <c r="EZL89" s="75"/>
      <c r="EZM89" s="75"/>
      <c r="EZN89" s="204"/>
      <c r="EZO89" s="205"/>
      <c r="EZP89" s="72"/>
      <c r="EZQ89" s="70"/>
      <c r="EZR89" s="73"/>
      <c r="EZS89" s="74"/>
      <c r="EZT89" s="74"/>
      <c r="EZU89" s="62"/>
      <c r="EZV89" s="75"/>
      <c r="EZW89" s="76"/>
      <c r="EZX89" s="216"/>
      <c r="EZY89" s="75"/>
      <c r="EZZ89" s="75"/>
      <c r="FAA89" s="204"/>
      <c r="FAB89" s="205"/>
      <c r="FAC89" s="72"/>
      <c r="FAD89" s="70"/>
      <c r="FAE89" s="73"/>
      <c r="FAF89" s="74"/>
      <c r="FAG89" s="74"/>
      <c r="FAH89" s="62"/>
      <c r="FAI89" s="75"/>
      <c r="FAJ89" s="76"/>
      <c r="FAK89" s="216"/>
      <c r="FAL89" s="75"/>
      <c r="FAM89" s="75"/>
      <c r="FAN89" s="204"/>
      <c r="FAO89" s="205"/>
      <c r="FAP89" s="72"/>
      <c r="FAQ89" s="70"/>
      <c r="FAR89" s="73"/>
      <c r="FAS89" s="74"/>
      <c r="FAT89" s="74"/>
      <c r="FAU89" s="62"/>
      <c r="FAV89" s="75"/>
      <c r="FAW89" s="76"/>
      <c r="FAX89" s="216"/>
      <c r="FAY89" s="75"/>
      <c r="FAZ89" s="75"/>
      <c r="FBA89" s="204"/>
      <c r="FBB89" s="205"/>
      <c r="FBC89" s="72"/>
      <c r="FBD89" s="70"/>
      <c r="FBE89" s="73"/>
      <c r="FBF89" s="74"/>
      <c r="FBG89" s="74"/>
      <c r="FBH89" s="62"/>
      <c r="FBI89" s="75"/>
      <c r="FBJ89" s="76"/>
      <c r="FBK89" s="216"/>
      <c r="FBL89" s="75"/>
      <c r="FBM89" s="75"/>
      <c r="FBN89" s="204"/>
      <c r="FBO89" s="205"/>
      <c r="FBP89" s="72"/>
      <c r="FBQ89" s="70"/>
      <c r="FBR89" s="73"/>
      <c r="FBS89" s="74"/>
      <c r="FBT89" s="74"/>
      <c r="FBU89" s="62"/>
      <c r="FBV89" s="75"/>
      <c r="FBW89" s="76"/>
      <c r="FBX89" s="216"/>
      <c r="FBY89" s="75"/>
      <c r="FBZ89" s="75"/>
      <c r="FCA89" s="204"/>
      <c r="FCB89" s="205"/>
      <c r="FCC89" s="72"/>
      <c r="FCD89" s="70"/>
      <c r="FCE89" s="73"/>
      <c r="FCF89" s="74"/>
      <c r="FCG89" s="74"/>
      <c r="FCH89" s="62"/>
      <c r="FCI89" s="75"/>
      <c r="FCJ89" s="76"/>
      <c r="FCK89" s="216"/>
      <c r="FCL89" s="75"/>
      <c r="FCM89" s="75"/>
      <c r="FCN89" s="204"/>
      <c r="FCO89" s="205"/>
      <c r="FCP89" s="72"/>
      <c r="FCQ89" s="70"/>
      <c r="FCR89" s="73"/>
      <c r="FCS89" s="74"/>
      <c r="FCT89" s="74"/>
      <c r="FCU89" s="62"/>
      <c r="FCV89" s="75"/>
      <c r="FCW89" s="76"/>
      <c r="FCX89" s="216"/>
      <c r="FCY89" s="75"/>
      <c r="FCZ89" s="75"/>
      <c r="FDA89" s="204"/>
      <c r="FDB89" s="205"/>
      <c r="FDC89" s="72"/>
      <c r="FDD89" s="70"/>
      <c r="FDE89" s="73"/>
      <c r="FDF89" s="74"/>
      <c r="FDG89" s="74"/>
      <c r="FDH89" s="62"/>
      <c r="FDI89" s="75"/>
      <c r="FDJ89" s="76"/>
      <c r="FDK89" s="216"/>
      <c r="FDL89" s="75"/>
      <c r="FDM89" s="75"/>
      <c r="FDN89" s="204"/>
      <c r="FDO89" s="205"/>
      <c r="FDP89" s="72"/>
      <c r="FDQ89" s="70"/>
      <c r="FDR89" s="73"/>
      <c r="FDS89" s="74"/>
      <c r="FDT89" s="74"/>
      <c r="FDU89" s="62"/>
      <c r="FDV89" s="75"/>
      <c r="FDW89" s="76"/>
      <c r="FDX89" s="216"/>
      <c r="FDY89" s="75"/>
      <c r="FDZ89" s="75"/>
      <c r="FEA89" s="204"/>
      <c r="FEB89" s="205"/>
      <c r="FEC89" s="72"/>
      <c r="FED89" s="70"/>
      <c r="FEE89" s="73"/>
      <c r="FEF89" s="74"/>
      <c r="FEG89" s="74"/>
      <c r="FEH89" s="62"/>
      <c r="FEI89" s="75"/>
      <c r="FEJ89" s="76"/>
      <c r="FEK89" s="216"/>
      <c r="FEL89" s="75"/>
      <c r="FEM89" s="75"/>
      <c r="FEN89" s="204"/>
      <c r="FEO89" s="205"/>
      <c r="FEP89" s="72"/>
      <c r="FEQ89" s="70"/>
      <c r="FER89" s="73"/>
      <c r="FES89" s="74"/>
      <c r="FET89" s="74"/>
      <c r="FEU89" s="62"/>
      <c r="FEV89" s="75"/>
      <c r="FEW89" s="76"/>
      <c r="FEX89" s="216"/>
      <c r="FEY89" s="75"/>
      <c r="FEZ89" s="75"/>
      <c r="FFA89" s="204"/>
      <c r="FFB89" s="205"/>
      <c r="FFC89" s="72"/>
      <c r="FFD89" s="70"/>
      <c r="FFE89" s="73"/>
      <c r="FFF89" s="74"/>
      <c r="FFG89" s="74"/>
      <c r="FFH89" s="62"/>
      <c r="FFI89" s="75"/>
      <c r="FFJ89" s="76"/>
      <c r="FFK89" s="216"/>
      <c r="FFL89" s="75"/>
      <c r="FFM89" s="75"/>
      <c r="FFN89" s="204"/>
      <c r="FFO89" s="205"/>
      <c r="FFP89" s="72"/>
      <c r="FFQ89" s="70"/>
      <c r="FFR89" s="73"/>
      <c r="FFS89" s="74"/>
      <c r="FFT89" s="74"/>
      <c r="FFU89" s="62"/>
      <c r="FFV89" s="75"/>
      <c r="FFW89" s="76"/>
      <c r="FFX89" s="216"/>
      <c r="FFY89" s="75"/>
      <c r="FFZ89" s="75"/>
      <c r="FGA89" s="204"/>
      <c r="FGB89" s="205"/>
      <c r="FGC89" s="72"/>
      <c r="FGD89" s="70"/>
      <c r="FGE89" s="73"/>
      <c r="FGF89" s="74"/>
      <c r="FGG89" s="74"/>
      <c r="FGH89" s="62"/>
      <c r="FGI89" s="75"/>
      <c r="FGJ89" s="76"/>
      <c r="FGK89" s="216"/>
      <c r="FGL89" s="75"/>
      <c r="FGM89" s="75"/>
      <c r="FGN89" s="204"/>
      <c r="FGO89" s="205"/>
      <c r="FGP89" s="72"/>
      <c r="FGQ89" s="70"/>
      <c r="FGR89" s="73"/>
      <c r="FGS89" s="74"/>
      <c r="FGT89" s="74"/>
      <c r="FGU89" s="62"/>
      <c r="FGV89" s="75"/>
      <c r="FGW89" s="76"/>
      <c r="FGX89" s="216"/>
      <c r="FGY89" s="75"/>
      <c r="FGZ89" s="75"/>
      <c r="FHA89" s="204"/>
      <c r="FHB89" s="205"/>
      <c r="FHC89" s="72"/>
      <c r="FHD89" s="70"/>
      <c r="FHE89" s="73"/>
      <c r="FHF89" s="74"/>
      <c r="FHG89" s="74"/>
      <c r="FHH89" s="62"/>
      <c r="FHI89" s="75"/>
      <c r="FHJ89" s="76"/>
      <c r="FHK89" s="216"/>
      <c r="FHL89" s="75"/>
      <c r="FHM89" s="75"/>
      <c r="FHN89" s="204"/>
      <c r="FHO89" s="205"/>
      <c r="FHP89" s="72"/>
      <c r="FHQ89" s="70"/>
      <c r="FHR89" s="73"/>
      <c r="FHS89" s="74"/>
      <c r="FHT89" s="74"/>
      <c r="FHU89" s="62"/>
      <c r="FHV89" s="75"/>
      <c r="FHW89" s="76"/>
      <c r="FHX89" s="216"/>
      <c r="FHY89" s="75"/>
      <c r="FHZ89" s="75"/>
      <c r="FIA89" s="204"/>
      <c r="FIB89" s="205"/>
      <c r="FIC89" s="72"/>
      <c r="FID89" s="70"/>
      <c r="FIE89" s="73"/>
      <c r="FIF89" s="74"/>
      <c r="FIG89" s="74"/>
      <c r="FIH89" s="62"/>
      <c r="FII89" s="75"/>
      <c r="FIJ89" s="76"/>
      <c r="FIK89" s="216"/>
      <c r="FIL89" s="75"/>
      <c r="FIM89" s="75"/>
      <c r="FIN89" s="204"/>
      <c r="FIO89" s="205"/>
      <c r="FIP89" s="72"/>
      <c r="FIQ89" s="70"/>
      <c r="FIR89" s="73"/>
      <c r="FIS89" s="74"/>
      <c r="FIT89" s="74"/>
      <c r="FIU89" s="62"/>
      <c r="FIV89" s="75"/>
      <c r="FIW89" s="76"/>
      <c r="FIX89" s="216"/>
      <c r="FIY89" s="75"/>
      <c r="FIZ89" s="75"/>
      <c r="FJA89" s="204"/>
      <c r="FJB89" s="205"/>
      <c r="FJC89" s="72"/>
      <c r="FJD89" s="70"/>
      <c r="FJE89" s="73"/>
      <c r="FJF89" s="74"/>
      <c r="FJG89" s="74"/>
      <c r="FJH89" s="62"/>
      <c r="FJI89" s="75"/>
      <c r="FJJ89" s="76"/>
      <c r="FJK89" s="216"/>
      <c r="FJL89" s="75"/>
      <c r="FJM89" s="75"/>
      <c r="FJN89" s="204"/>
      <c r="FJO89" s="205"/>
      <c r="FJP89" s="72"/>
      <c r="FJQ89" s="70"/>
      <c r="FJR89" s="73"/>
      <c r="FJS89" s="74"/>
      <c r="FJT89" s="74"/>
      <c r="FJU89" s="62"/>
      <c r="FJV89" s="75"/>
      <c r="FJW89" s="76"/>
      <c r="FJX89" s="216"/>
      <c r="FJY89" s="75"/>
      <c r="FJZ89" s="75"/>
      <c r="FKA89" s="204"/>
      <c r="FKB89" s="205"/>
      <c r="FKC89" s="72"/>
      <c r="FKD89" s="70"/>
      <c r="FKE89" s="73"/>
      <c r="FKF89" s="74"/>
      <c r="FKG89" s="74"/>
      <c r="FKH89" s="62"/>
      <c r="FKI89" s="75"/>
      <c r="FKJ89" s="76"/>
      <c r="FKK89" s="216"/>
      <c r="FKL89" s="75"/>
      <c r="FKM89" s="75"/>
      <c r="FKN89" s="204"/>
      <c r="FKO89" s="205"/>
      <c r="FKP89" s="72"/>
      <c r="FKQ89" s="70"/>
      <c r="FKR89" s="73"/>
      <c r="FKS89" s="74"/>
      <c r="FKT89" s="74"/>
      <c r="FKU89" s="62"/>
      <c r="FKV89" s="75"/>
      <c r="FKW89" s="76"/>
      <c r="FKX89" s="216"/>
      <c r="FKY89" s="75"/>
      <c r="FKZ89" s="75"/>
      <c r="FLA89" s="204"/>
      <c r="FLB89" s="205"/>
      <c r="FLC89" s="72"/>
      <c r="FLD89" s="70"/>
      <c r="FLE89" s="73"/>
      <c r="FLF89" s="74"/>
      <c r="FLG89" s="74"/>
      <c r="FLH89" s="62"/>
      <c r="FLI89" s="75"/>
      <c r="FLJ89" s="76"/>
      <c r="FLK89" s="216"/>
      <c r="FLL89" s="75"/>
      <c r="FLM89" s="75"/>
      <c r="FLN89" s="204"/>
      <c r="FLO89" s="205"/>
      <c r="FLP89" s="72"/>
      <c r="FLQ89" s="70"/>
      <c r="FLR89" s="73"/>
      <c r="FLS89" s="74"/>
      <c r="FLT89" s="74"/>
      <c r="FLU89" s="62"/>
      <c r="FLV89" s="75"/>
      <c r="FLW89" s="76"/>
      <c r="FLX89" s="216"/>
      <c r="FLY89" s="75"/>
      <c r="FLZ89" s="75"/>
      <c r="FMA89" s="204"/>
      <c r="FMB89" s="205"/>
      <c r="FMC89" s="72"/>
      <c r="FMD89" s="70"/>
      <c r="FME89" s="73"/>
      <c r="FMF89" s="74"/>
      <c r="FMG89" s="74"/>
      <c r="FMH89" s="62"/>
      <c r="FMI89" s="75"/>
      <c r="FMJ89" s="76"/>
      <c r="FMK89" s="216"/>
      <c r="FML89" s="75"/>
      <c r="FMM89" s="75"/>
      <c r="FMN89" s="204"/>
      <c r="FMO89" s="205"/>
      <c r="FMP89" s="72"/>
      <c r="FMQ89" s="70"/>
      <c r="FMR89" s="73"/>
      <c r="FMS89" s="74"/>
      <c r="FMT89" s="74"/>
      <c r="FMU89" s="62"/>
      <c r="FMV89" s="75"/>
      <c r="FMW89" s="76"/>
      <c r="FMX89" s="216"/>
      <c r="FMY89" s="75"/>
      <c r="FMZ89" s="75"/>
      <c r="FNA89" s="204"/>
      <c r="FNB89" s="205"/>
      <c r="FNC89" s="72"/>
      <c r="FND89" s="70"/>
      <c r="FNE89" s="73"/>
      <c r="FNF89" s="74"/>
      <c r="FNG89" s="74"/>
      <c r="FNH89" s="62"/>
      <c r="FNI89" s="75"/>
      <c r="FNJ89" s="76"/>
      <c r="FNK89" s="216"/>
      <c r="FNL89" s="75"/>
      <c r="FNM89" s="75"/>
      <c r="FNN89" s="204"/>
      <c r="FNO89" s="205"/>
      <c r="FNP89" s="72"/>
      <c r="FNQ89" s="70"/>
      <c r="FNR89" s="73"/>
      <c r="FNS89" s="74"/>
      <c r="FNT89" s="74"/>
      <c r="FNU89" s="62"/>
      <c r="FNV89" s="75"/>
      <c r="FNW89" s="76"/>
      <c r="FNX89" s="216"/>
      <c r="FNY89" s="75"/>
      <c r="FNZ89" s="75"/>
      <c r="FOA89" s="204"/>
      <c r="FOB89" s="205"/>
      <c r="FOC89" s="72"/>
      <c r="FOD89" s="70"/>
      <c r="FOE89" s="73"/>
      <c r="FOF89" s="74"/>
      <c r="FOG89" s="74"/>
      <c r="FOH89" s="62"/>
      <c r="FOI89" s="75"/>
      <c r="FOJ89" s="76"/>
      <c r="FOK89" s="216"/>
      <c r="FOL89" s="75"/>
      <c r="FOM89" s="75"/>
      <c r="FON89" s="204"/>
      <c r="FOO89" s="205"/>
      <c r="FOP89" s="72"/>
      <c r="FOQ89" s="70"/>
      <c r="FOR89" s="73"/>
      <c r="FOS89" s="74"/>
      <c r="FOT89" s="74"/>
      <c r="FOU89" s="62"/>
      <c r="FOV89" s="75"/>
      <c r="FOW89" s="76"/>
      <c r="FOX89" s="216"/>
      <c r="FOY89" s="75"/>
      <c r="FOZ89" s="75"/>
      <c r="FPA89" s="204"/>
      <c r="FPB89" s="205"/>
      <c r="FPC89" s="72"/>
      <c r="FPD89" s="70"/>
      <c r="FPE89" s="73"/>
      <c r="FPF89" s="74"/>
      <c r="FPG89" s="74"/>
      <c r="FPH89" s="62"/>
      <c r="FPI89" s="75"/>
      <c r="FPJ89" s="76"/>
      <c r="FPK89" s="216"/>
      <c r="FPL89" s="75"/>
      <c r="FPM89" s="75"/>
      <c r="FPN89" s="204"/>
      <c r="FPO89" s="205"/>
      <c r="FPP89" s="72"/>
      <c r="FPQ89" s="70"/>
      <c r="FPR89" s="73"/>
      <c r="FPS89" s="74"/>
      <c r="FPT89" s="74"/>
      <c r="FPU89" s="62"/>
      <c r="FPV89" s="75"/>
      <c r="FPW89" s="76"/>
      <c r="FPX89" s="216"/>
      <c r="FPY89" s="75"/>
      <c r="FPZ89" s="75"/>
      <c r="FQA89" s="204"/>
      <c r="FQB89" s="205"/>
      <c r="FQC89" s="72"/>
      <c r="FQD89" s="70"/>
      <c r="FQE89" s="73"/>
      <c r="FQF89" s="74"/>
      <c r="FQG89" s="74"/>
      <c r="FQH89" s="62"/>
      <c r="FQI89" s="75"/>
      <c r="FQJ89" s="76"/>
      <c r="FQK89" s="216"/>
      <c r="FQL89" s="75"/>
      <c r="FQM89" s="75"/>
      <c r="FQN89" s="204"/>
      <c r="FQO89" s="205"/>
      <c r="FQP89" s="72"/>
      <c r="FQQ89" s="70"/>
      <c r="FQR89" s="73"/>
      <c r="FQS89" s="74"/>
      <c r="FQT89" s="74"/>
      <c r="FQU89" s="62"/>
      <c r="FQV89" s="75"/>
      <c r="FQW89" s="76"/>
      <c r="FQX89" s="216"/>
      <c r="FQY89" s="75"/>
      <c r="FQZ89" s="75"/>
      <c r="FRA89" s="204"/>
      <c r="FRB89" s="205"/>
      <c r="FRC89" s="72"/>
      <c r="FRD89" s="70"/>
      <c r="FRE89" s="73"/>
      <c r="FRF89" s="74"/>
      <c r="FRG89" s="74"/>
      <c r="FRH89" s="62"/>
      <c r="FRI89" s="75"/>
      <c r="FRJ89" s="76"/>
      <c r="FRK89" s="216"/>
      <c r="FRL89" s="75"/>
      <c r="FRM89" s="75"/>
      <c r="FRN89" s="204"/>
      <c r="FRO89" s="205"/>
      <c r="FRP89" s="72"/>
      <c r="FRQ89" s="70"/>
      <c r="FRR89" s="73"/>
      <c r="FRS89" s="74"/>
      <c r="FRT89" s="74"/>
      <c r="FRU89" s="62"/>
      <c r="FRV89" s="75"/>
      <c r="FRW89" s="76"/>
      <c r="FRX89" s="216"/>
      <c r="FRY89" s="75"/>
      <c r="FRZ89" s="75"/>
      <c r="FSA89" s="204"/>
      <c r="FSB89" s="205"/>
      <c r="FSC89" s="72"/>
      <c r="FSD89" s="70"/>
      <c r="FSE89" s="73"/>
      <c r="FSF89" s="74"/>
      <c r="FSG89" s="74"/>
      <c r="FSH89" s="62"/>
      <c r="FSI89" s="75"/>
      <c r="FSJ89" s="76"/>
      <c r="FSK89" s="216"/>
      <c r="FSL89" s="75"/>
      <c r="FSM89" s="75"/>
      <c r="FSN89" s="204"/>
      <c r="FSO89" s="205"/>
      <c r="FSP89" s="72"/>
      <c r="FSQ89" s="70"/>
      <c r="FSR89" s="73"/>
      <c r="FSS89" s="74"/>
      <c r="FST89" s="74"/>
      <c r="FSU89" s="62"/>
      <c r="FSV89" s="75"/>
      <c r="FSW89" s="76"/>
      <c r="FSX89" s="216"/>
      <c r="FSY89" s="75"/>
      <c r="FSZ89" s="75"/>
      <c r="FTA89" s="204"/>
      <c r="FTB89" s="205"/>
      <c r="FTC89" s="72"/>
      <c r="FTD89" s="70"/>
      <c r="FTE89" s="73"/>
      <c r="FTF89" s="74"/>
      <c r="FTG89" s="74"/>
      <c r="FTH89" s="62"/>
      <c r="FTI89" s="75"/>
      <c r="FTJ89" s="76"/>
      <c r="FTK89" s="216"/>
      <c r="FTL89" s="75"/>
      <c r="FTM89" s="75"/>
      <c r="FTN89" s="204"/>
      <c r="FTO89" s="205"/>
      <c r="FTP89" s="72"/>
      <c r="FTQ89" s="70"/>
      <c r="FTR89" s="73"/>
      <c r="FTS89" s="74"/>
      <c r="FTT89" s="74"/>
      <c r="FTU89" s="62"/>
      <c r="FTV89" s="75"/>
      <c r="FTW89" s="76"/>
      <c r="FTX89" s="216"/>
      <c r="FTY89" s="75"/>
      <c r="FTZ89" s="75"/>
      <c r="FUA89" s="204"/>
      <c r="FUB89" s="205"/>
      <c r="FUC89" s="72"/>
      <c r="FUD89" s="70"/>
      <c r="FUE89" s="73"/>
      <c r="FUF89" s="74"/>
      <c r="FUG89" s="74"/>
      <c r="FUH89" s="62"/>
      <c r="FUI89" s="75"/>
      <c r="FUJ89" s="76"/>
      <c r="FUK89" s="216"/>
      <c r="FUL89" s="75"/>
      <c r="FUM89" s="75"/>
      <c r="FUN89" s="204"/>
      <c r="FUO89" s="205"/>
      <c r="FUP89" s="72"/>
      <c r="FUQ89" s="70"/>
      <c r="FUR89" s="73"/>
      <c r="FUS89" s="74"/>
      <c r="FUT89" s="74"/>
      <c r="FUU89" s="62"/>
      <c r="FUV89" s="75"/>
      <c r="FUW89" s="76"/>
      <c r="FUX89" s="216"/>
      <c r="FUY89" s="75"/>
      <c r="FUZ89" s="75"/>
      <c r="FVA89" s="204"/>
      <c r="FVB89" s="205"/>
      <c r="FVC89" s="72"/>
      <c r="FVD89" s="70"/>
      <c r="FVE89" s="73"/>
      <c r="FVF89" s="74"/>
      <c r="FVG89" s="74"/>
      <c r="FVH89" s="62"/>
      <c r="FVI89" s="75"/>
      <c r="FVJ89" s="76"/>
      <c r="FVK89" s="216"/>
      <c r="FVL89" s="75"/>
      <c r="FVM89" s="75"/>
      <c r="FVN89" s="204"/>
      <c r="FVO89" s="205"/>
      <c r="FVP89" s="72"/>
      <c r="FVQ89" s="70"/>
      <c r="FVR89" s="73"/>
      <c r="FVS89" s="74"/>
      <c r="FVT89" s="74"/>
      <c r="FVU89" s="62"/>
      <c r="FVV89" s="75"/>
      <c r="FVW89" s="76"/>
      <c r="FVX89" s="216"/>
      <c r="FVY89" s="75"/>
      <c r="FVZ89" s="75"/>
      <c r="FWA89" s="204"/>
      <c r="FWB89" s="205"/>
      <c r="FWC89" s="72"/>
      <c r="FWD89" s="70"/>
      <c r="FWE89" s="73"/>
      <c r="FWF89" s="74"/>
      <c r="FWG89" s="74"/>
      <c r="FWH89" s="62"/>
      <c r="FWI89" s="75"/>
      <c r="FWJ89" s="76"/>
      <c r="FWK89" s="216"/>
      <c r="FWL89" s="75"/>
      <c r="FWM89" s="75"/>
      <c r="FWN89" s="204"/>
      <c r="FWO89" s="205"/>
      <c r="FWP89" s="72"/>
      <c r="FWQ89" s="70"/>
      <c r="FWR89" s="73"/>
      <c r="FWS89" s="74"/>
      <c r="FWT89" s="74"/>
      <c r="FWU89" s="62"/>
      <c r="FWV89" s="75"/>
      <c r="FWW89" s="76"/>
      <c r="FWX89" s="216"/>
      <c r="FWY89" s="75"/>
      <c r="FWZ89" s="75"/>
      <c r="FXA89" s="204"/>
      <c r="FXB89" s="205"/>
      <c r="FXC89" s="72"/>
      <c r="FXD89" s="70"/>
      <c r="FXE89" s="73"/>
      <c r="FXF89" s="74"/>
      <c r="FXG89" s="74"/>
      <c r="FXH89" s="62"/>
      <c r="FXI89" s="75"/>
      <c r="FXJ89" s="76"/>
      <c r="FXK89" s="216"/>
      <c r="FXL89" s="75"/>
      <c r="FXM89" s="75"/>
      <c r="FXN89" s="204"/>
      <c r="FXO89" s="205"/>
      <c r="FXP89" s="72"/>
      <c r="FXQ89" s="70"/>
      <c r="FXR89" s="73"/>
      <c r="FXS89" s="74"/>
      <c r="FXT89" s="74"/>
      <c r="FXU89" s="62"/>
      <c r="FXV89" s="75"/>
      <c r="FXW89" s="76"/>
      <c r="FXX89" s="216"/>
      <c r="FXY89" s="75"/>
      <c r="FXZ89" s="75"/>
      <c r="FYA89" s="204"/>
      <c r="FYB89" s="205"/>
      <c r="FYC89" s="72"/>
      <c r="FYD89" s="70"/>
      <c r="FYE89" s="73"/>
      <c r="FYF89" s="74"/>
      <c r="FYG89" s="74"/>
      <c r="FYH89" s="62"/>
      <c r="FYI89" s="75"/>
      <c r="FYJ89" s="76"/>
      <c r="FYK89" s="216"/>
      <c r="FYL89" s="75"/>
      <c r="FYM89" s="75"/>
      <c r="FYN89" s="204"/>
      <c r="FYO89" s="205"/>
      <c r="FYP89" s="72"/>
      <c r="FYQ89" s="70"/>
      <c r="FYR89" s="73"/>
      <c r="FYS89" s="74"/>
      <c r="FYT89" s="74"/>
      <c r="FYU89" s="62"/>
      <c r="FYV89" s="75"/>
      <c r="FYW89" s="76"/>
      <c r="FYX89" s="216"/>
      <c r="FYY89" s="75"/>
      <c r="FYZ89" s="75"/>
      <c r="FZA89" s="204"/>
      <c r="FZB89" s="205"/>
      <c r="FZC89" s="72"/>
      <c r="FZD89" s="70"/>
      <c r="FZE89" s="73"/>
      <c r="FZF89" s="74"/>
      <c r="FZG89" s="74"/>
      <c r="FZH89" s="62"/>
      <c r="FZI89" s="75"/>
      <c r="FZJ89" s="76"/>
      <c r="FZK89" s="216"/>
      <c r="FZL89" s="75"/>
      <c r="FZM89" s="75"/>
      <c r="FZN89" s="204"/>
      <c r="FZO89" s="205"/>
      <c r="FZP89" s="72"/>
      <c r="FZQ89" s="70"/>
      <c r="FZR89" s="73"/>
      <c r="FZS89" s="74"/>
      <c r="FZT89" s="74"/>
      <c r="FZU89" s="62"/>
      <c r="FZV89" s="75"/>
      <c r="FZW89" s="76"/>
      <c r="FZX89" s="216"/>
      <c r="FZY89" s="75"/>
      <c r="FZZ89" s="75"/>
      <c r="GAA89" s="204"/>
      <c r="GAB89" s="205"/>
      <c r="GAC89" s="72"/>
      <c r="GAD89" s="70"/>
      <c r="GAE89" s="73"/>
      <c r="GAF89" s="74"/>
      <c r="GAG89" s="74"/>
      <c r="GAH89" s="62"/>
      <c r="GAI89" s="75"/>
      <c r="GAJ89" s="76"/>
      <c r="GAK89" s="216"/>
      <c r="GAL89" s="75"/>
      <c r="GAM89" s="75"/>
      <c r="GAN89" s="204"/>
      <c r="GAO89" s="205"/>
      <c r="GAP89" s="72"/>
      <c r="GAQ89" s="70"/>
      <c r="GAR89" s="73"/>
      <c r="GAS89" s="74"/>
      <c r="GAT89" s="74"/>
      <c r="GAU89" s="62"/>
      <c r="GAV89" s="75"/>
      <c r="GAW89" s="76"/>
      <c r="GAX89" s="216"/>
      <c r="GAY89" s="75"/>
      <c r="GAZ89" s="75"/>
      <c r="GBA89" s="204"/>
      <c r="GBB89" s="205"/>
      <c r="GBC89" s="72"/>
      <c r="GBD89" s="70"/>
      <c r="GBE89" s="73"/>
      <c r="GBF89" s="74"/>
      <c r="GBG89" s="74"/>
      <c r="GBH89" s="62"/>
      <c r="GBI89" s="75"/>
      <c r="GBJ89" s="76"/>
      <c r="GBK89" s="216"/>
      <c r="GBL89" s="75"/>
      <c r="GBM89" s="75"/>
      <c r="GBN89" s="204"/>
      <c r="GBO89" s="205"/>
      <c r="GBP89" s="72"/>
      <c r="GBQ89" s="70"/>
      <c r="GBR89" s="73"/>
      <c r="GBS89" s="74"/>
      <c r="GBT89" s="74"/>
      <c r="GBU89" s="62"/>
      <c r="GBV89" s="75"/>
      <c r="GBW89" s="76"/>
      <c r="GBX89" s="216"/>
      <c r="GBY89" s="75"/>
      <c r="GBZ89" s="75"/>
      <c r="GCA89" s="204"/>
      <c r="GCB89" s="205"/>
      <c r="GCC89" s="72"/>
      <c r="GCD89" s="70"/>
      <c r="GCE89" s="73"/>
      <c r="GCF89" s="74"/>
      <c r="GCG89" s="74"/>
      <c r="GCH89" s="62"/>
      <c r="GCI89" s="75"/>
      <c r="GCJ89" s="76"/>
      <c r="GCK89" s="216"/>
      <c r="GCL89" s="75"/>
      <c r="GCM89" s="75"/>
      <c r="GCN89" s="204"/>
      <c r="GCO89" s="205"/>
      <c r="GCP89" s="72"/>
      <c r="GCQ89" s="70"/>
      <c r="GCR89" s="73"/>
      <c r="GCS89" s="74"/>
      <c r="GCT89" s="74"/>
      <c r="GCU89" s="62"/>
      <c r="GCV89" s="75"/>
      <c r="GCW89" s="76"/>
      <c r="GCX89" s="216"/>
      <c r="GCY89" s="75"/>
      <c r="GCZ89" s="75"/>
      <c r="GDA89" s="204"/>
      <c r="GDB89" s="205"/>
      <c r="GDC89" s="72"/>
      <c r="GDD89" s="70"/>
      <c r="GDE89" s="73"/>
      <c r="GDF89" s="74"/>
      <c r="GDG89" s="74"/>
      <c r="GDH89" s="62"/>
      <c r="GDI89" s="75"/>
      <c r="GDJ89" s="76"/>
      <c r="GDK89" s="216"/>
      <c r="GDL89" s="75"/>
      <c r="GDM89" s="75"/>
      <c r="GDN89" s="204"/>
      <c r="GDO89" s="205"/>
      <c r="GDP89" s="72"/>
      <c r="GDQ89" s="70"/>
      <c r="GDR89" s="73"/>
      <c r="GDS89" s="74"/>
      <c r="GDT89" s="74"/>
      <c r="GDU89" s="62"/>
      <c r="GDV89" s="75"/>
      <c r="GDW89" s="76"/>
      <c r="GDX89" s="216"/>
      <c r="GDY89" s="75"/>
      <c r="GDZ89" s="75"/>
      <c r="GEA89" s="204"/>
      <c r="GEB89" s="205"/>
      <c r="GEC89" s="72"/>
      <c r="GED89" s="70"/>
      <c r="GEE89" s="73"/>
      <c r="GEF89" s="74"/>
      <c r="GEG89" s="74"/>
      <c r="GEH89" s="62"/>
      <c r="GEI89" s="75"/>
      <c r="GEJ89" s="76"/>
      <c r="GEK89" s="216"/>
      <c r="GEL89" s="75"/>
      <c r="GEM89" s="75"/>
      <c r="GEN89" s="204"/>
      <c r="GEO89" s="205"/>
      <c r="GEP89" s="72"/>
      <c r="GEQ89" s="70"/>
      <c r="GER89" s="73"/>
      <c r="GES89" s="74"/>
      <c r="GET89" s="74"/>
      <c r="GEU89" s="62"/>
      <c r="GEV89" s="75"/>
      <c r="GEW89" s="76"/>
      <c r="GEX89" s="216"/>
      <c r="GEY89" s="75"/>
      <c r="GEZ89" s="75"/>
      <c r="GFA89" s="204"/>
      <c r="GFB89" s="205"/>
      <c r="GFC89" s="72"/>
      <c r="GFD89" s="70"/>
      <c r="GFE89" s="73"/>
      <c r="GFF89" s="74"/>
      <c r="GFG89" s="74"/>
      <c r="GFH89" s="62"/>
      <c r="GFI89" s="75"/>
      <c r="GFJ89" s="76"/>
      <c r="GFK89" s="216"/>
      <c r="GFL89" s="75"/>
      <c r="GFM89" s="75"/>
      <c r="GFN89" s="204"/>
      <c r="GFO89" s="205"/>
      <c r="GFP89" s="72"/>
      <c r="GFQ89" s="70"/>
      <c r="GFR89" s="73"/>
      <c r="GFS89" s="74"/>
      <c r="GFT89" s="74"/>
      <c r="GFU89" s="62"/>
      <c r="GFV89" s="75"/>
      <c r="GFW89" s="76"/>
      <c r="GFX89" s="216"/>
      <c r="GFY89" s="75"/>
      <c r="GFZ89" s="75"/>
      <c r="GGA89" s="204"/>
      <c r="GGB89" s="205"/>
      <c r="GGC89" s="72"/>
      <c r="GGD89" s="70"/>
      <c r="GGE89" s="73"/>
      <c r="GGF89" s="74"/>
      <c r="GGG89" s="74"/>
      <c r="GGH89" s="62"/>
      <c r="GGI89" s="75"/>
      <c r="GGJ89" s="76"/>
      <c r="GGK89" s="216"/>
      <c r="GGL89" s="75"/>
      <c r="GGM89" s="75"/>
      <c r="GGN89" s="204"/>
      <c r="GGO89" s="205"/>
      <c r="GGP89" s="72"/>
      <c r="GGQ89" s="70"/>
      <c r="GGR89" s="73"/>
      <c r="GGS89" s="74"/>
      <c r="GGT89" s="74"/>
      <c r="GGU89" s="62"/>
      <c r="GGV89" s="75"/>
      <c r="GGW89" s="76"/>
      <c r="GGX89" s="216"/>
      <c r="GGY89" s="75"/>
      <c r="GGZ89" s="75"/>
      <c r="GHA89" s="204"/>
      <c r="GHB89" s="205"/>
      <c r="GHC89" s="72"/>
      <c r="GHD89" s="70"/>
      <c r="GHE89" s="73"/>
      <c r="GHF89" s="74"/>
      <c r="GHG89" s="74"/>
      <c r="GHH89" s="62"/>
      <c r="GHI89" s="75"/>
      <c r="GHJ89" s="76"/>
      <c r="GHK89" s="216"/>
      <c r="GHL89" s="75"/>
      <c r="GHM89" s="75"/>
      <c r="GHN89" s="204"/>
      <c r="GHO89" s="205"/>
      <c r="GHP89" s="72"/>
      <c r="GHQ89" s="70"/>
      <c r="GHR89" s="73"/>
      <c r="GHS89" s="74"/>
      <c r="GHT89" s="74"/>
      <c r="GHU89" s="62"/>
      <c r="GHV89" s="75"/>
      <c r="GHW89" s="76"/>
      <c r="GHX89" s="216"/>
      <c r="GHY89" s="75"/>
      <c r="GHZ89" s="75"/>
      <c r="GIA89" s="204"/>
      <c r="GIB89" s="205"/>
      <c r="GIC89" s="72"/>
      <c r="GID89" s="70"/>
      <c r="GIE89" s="73"/>
      <c r="GIF89" s="74"/>
      <c r="GIG89" s="74"/>
      <c r="GIH89" s="62"/>
      <c r="GII89" s="75"/>
      <c r="GIJ89" s="76"/>
      <c r="GIK89" s="216"/>
      <c r="GIL89" s="75"/>
      <c r="GIM89" s="75"/>
      <c r="GIN89" s="204"/>
      <c r="GIO89" s="205"/>
      <c r="GIP89" s="72"/>
      <c r="GIQ89" s="70"/>
      <c r="GIR89" s="73"/>
      <c r="GIS89" s="74"/>
      <c r="GIT89" s="74"/>
      <c r="GIU89" s="62"/>
      <c r="GIV89" s="75"/>
      <c r="GIW89" s="76"/>
      <c r="GIX89" s="216"/>
      <c r="GIY89" s="75"/>
      <c r="GIZ89" s="75"/>
      <c r="GJA89" s="204"/>
      <c r="GJB89" s="205"/>
      <c r="GJC89" s="72"/>
      <c r="GJD89" s="70"/>
      <c r="GJE89" s="73"/>
      <c r="GJF89" s="74"/>
      <c r="GJG89" s="74"/>
      <c r="GJH89" s="62"/>
      <c r="GJI89" s="75"/>
      <c r="GJJ89" s="76"/>
      <c r="GJK89" s="216"/>
      <c r="GJL89" s="75"/>
      <c r="GJM89" s="75"/>
      <c r="GJN89" s="204"/>
      <c r="GJO89" s="205"/>
      <c r="GJP89" s="72"/>
      <c r="GJQ89" s="70"/>
      <c r="GJR89" s="73"/>
      <c r="GJS89" s="74"/>
      <c r="GJT89" s="74"/>
      <c r="GJU89" s="62"/>
      <c r="GJV89" s="75"/>
      <c r="GJW89" s="76"/>
      <c r="GJX89" s="216"/>
      <c r="GJY89" s="75"/>
      <c r="GJZ89" s="75"/>
      <c r="GKA89" s="204"/>
      <c r="GKB89" s="205"/>
      <c r="GKC89" s="72"/>
      <c r="GKD89" s="70"/>
      <c r="GKE89" s="73"/>
      <c r="GKF89" s="74"/>
      <c r="GKG89" s="74"/>
      <c r="GKH89" s="62"/>
      <c r="GKI89" s="75"/>
      <c r="GKJ89" s="76"/>
      <c r="GKK89" s="216"/>
      <c r="GKL89" s="75"/>
      <c r="GKM89" s="75"/>
      <c r="GKN89" s="204"/>
      <c r="GKO89" s="205"/>
      <c r="GKP89" s="72"/>
      <c r="GKQ89" s="70"/>
      <c r="GKR89" s="73"/>
      <c r="GKS89" s="74"/>
      <c r="GKT89" s="74"/>
      <c r="GKU89" s="62"/>
      <c r="GKV89" s="75"/>
      <c r="GKW89" s="76"/>
      <c r="GKX89" s="216"/>
      <c r="GKY89" s="75"/>
      <c r="GKZ89" s="75"/>
      <c r="GLA89" s="204"/>
      <c r="GLB89" s="205"/>
      <c r="GLC89" s="72"/>
      <c r="GLD89" s="70"/>
      <c r="GLE89" s="73"/>
      <c r="GLF89" s="74"/>
      <c r="GLG89" s="74"/>
      <c r="GLH89" s="62"/>
      <c r="GLI89" s="75"/>
      <c r="GLJ89" s="76"/>
      <c r="GLK89" s="216"/>
      <c r="GLL89" s="75"/>
      <c r="GLM89" s="75"/>
      <c r="GLN89" s="204"/>
      <c r="GLO89" s="205"/>
      <c r="GLP89" s="72"/>
      <c r="GLQ89" s="70"/>
      <c r="GLR89" s="73"/>
      <c r="GLS89" s="74"/>
      <c r="GLT89" s="74"/>
      <c r="GLU89" s="62"/>
      <c r="GLV89" s="75"/>
      <c r="GLW89" s="76"/>
      <c r="GLX89" s="216"/>
      <c r="GLY89" s="75"/>
      <c r="GLZ89" s="75"/>
      <c r="GMA89" s="204"/>
      <c r="GMB89" s="205"/>
      <c r="GMC89" s="72"/>
      <c r="GMD89" s="70"/>
      <c r="GME89" s="73"/>
      <c r="GMF89" s="74"/>
      <c r="GMG89" s="74"/>
      <c r="GMH89" s="62"/>
      <c r="GMI89" s="75"/>
      <c r="GMJ89" s="76"/>
      <c r="GMK89" s="216"/>
      <c r="GML89" s="75"/>
      <c r="GMM89" s="75"/>
      <c r="GMN89" s="204"/>
      <c r="GMO89" s="205"/>
      <c r="GMP89" s="72"/>
      <c r="GMQ89" s="70"/>
      <c r="GMR89" s="73"/>
      <c r="GMS89" s="74"/>
      <c r="GMT89" s="74"/>
      <c r="GMU89" s="62"/>
      <c r="GMV89" s="75"/>
      <c r="GMW89" s="76"/>
      <c r="GMX89" s="216"/>
      <c r="GMY89" s="75"/>
      <c r="GMZ89" s="75"/>
      <c r="GNA89" s="204"/>
      <c r="GNB89" s="205"/>
      <c r="GNC89" s="72"/>
      <c r="GND89" s="70"/>
      <c r="GNE89" s="73"/>
      <c r="GNF89" s="74"/>
      <c r="GNG89" s="74"/>
      <c r="GNH89" s="62"/>
      <c r="GNI89" s="75"/>
      <c r="GNJ89" s="76"/>
      <c r="GNK89" s="216"/>
      <c r="GNL89" s="75"/>
      <c r="GNM89" s="75"/>
      <c r="GNN89" s="204"/>
      <c r="GNO89" s="205"/>
      <c r="GNP89" s="72"/>
      <c r="GNQ89" s="70"/>
      <c r="GNR89" s="73"/>
      <c r="GNS89" s="74"/>
      <c r="GNT89" s="74"/>
      <c r="GNU89" s="62"/>
      <c r="GNV89" s="75"/>
      <c r="GNW89" s="76"/>
      <c r="GNX89" s="216"/>
      <c r="GNY89" s="75"/>
      <c r="GNZ89" s="75"/>
      <c r="GOA89" s="204"/>
      <c r="GOB89" s="205"/>
      <c r="GOC89" s="72"/>
      <c r="GOD89" s="70"/>
      <c r="GOE89" s="73"/>
      <c r="GOF89" s="74"/>
      <c r="GOG89" s="74"/>
      <c r="GOH89" s="62"/>
      <c r="GOI89" s="75"/>
      <c r="GOJ89" s="76"/>
      <c r="GOK89" s="216"/>
      <c r="GOL89" s="75"/>
      <c r="GOM89" s="75"/>
      <c r="GON89" s="204"/>
      <c r="GOO89" s="205"/>
      <c r="GOP89" s="72"/>
      <c r="GOQ89" s="70"/>
      <c r="GOR89" s="73"/>
      <c r="GOS89" s="74"/>
      <c r="GOT89" s="74"/>
      <c r="GOU89" s="62"/>
      <c r="GOV89" s="75"/>
      <c r="GOW89" s="76"/>
      <c r="GOX89" s="216"/>
      <c r="GOY89" s="75"/>
      <c r="GOZ89" s="75"/>
      <c r="GPA89" s="204"/>
      <c r="GPB89" s="205"/>
      <c r="GPC89" s="72"/>
      <c r="GPD89" s="70"/>
      <c r="GPE89" s="73"/>
      <c r="GPF89" s="74"/>
      <c r="GPG89" s="74"/>
      <c r="GPH89" s="62"/>
      <c r="GPI89" s="75"/>
      <c r="GPJ89" s="76"/>
      <c r="GPK89" s="216"/>
      <c r="GPL89" s="75"/>
      <c r="GPM89" s="75"/>
      <c r="GPN89" s="204"/>
      <c r="GPO89" s="205"/>
      <c r="GPP89" s="72"/>
      <c r="GPQ89" s="70"/>
      <c r="GPR89" s="73"/>
      <c r="GPS89" s="74"/>
      <c r="GPT89" s="74"/>
      <c r="GPU89" s="62"/>
      <c r="GPV89" s="75"/>
      <c r="GPW89" s="76"/>
      <c r="GPX89" s="216"/>
      <c r="GPY89" s="75"/>
      <c r="GPZ89" s="75"/>
      <c r="GQA89" s="204"/>
      <c r="GQB89" s="205"/>
      <c r="GQC89" s="72"/>
      <c r="GQD89" s="70"/>
      <c r="GQE89" s="73"/>
      <c r="GQF89" s="74"/>
      <c r="GQG89" s="74"/>
      <c r="GQH89" s="62"/>
      <c r="GQI89" s="75"/>
      <c r="GQJ89" s="76"/>
      <c r="GQK89" s="216"/>
      <c r="GQL89" s="75"/>
      <c r="GQM89" s="75"/>
      <c r="GQN89" s="204"/>
      <c r="GQO89" s="205"/>
      <c r="GQP89" s="72"/>
      <c r="GQQ89" s="70"/>
      <c r="GQR89" s="73"/>
      <c r="GQS89" s="74"/>
      <c r="GQT89" s="74"/>
      <c r="GQU89" s="62"/>
      <c r="GQV89" s="75"/>
      <c r="GQW89" s="76"/>
      <c r="GQX89" s="216"/>
      <c r="GQY89" s="75"/>
      <c r="GQZ89" s="75"/>
      <c r="GRA89" s="204"/>
      <c r="GRB89" s="205"/>
      <c r="GRC89" s="72"/>
      <c r="GRD89" s="70"/>
      <c r="GRE89" s="73"/>
      <c r="GRF89" s="74"/>
      <c r="GRG89" s="74"/>
      <c r="GRH89" s="62"/>
      <c r="GRI89" s="75"/>
      <c r="GRJ89" s="76"/>
      <c r="GRK89" s="216"/>
      <c r="GRL89" s="75"/>
      <c r="GRM89" s="75"/>
      <c r="GRN89" s="204"/>
      <c r="GRO89" s="205"/>
      <c r="GRP89" s="72"/>
      <c r="GRQ89" s="70"/>
      <c r="GRR89" s="73"/>
      <c r="GRS89" s="74"/>
      <c r="GRT89" s="74"/>
      <c r="GRU89" s="62"/>
      <c r="GRV89" s="75"/>
      <c r="GRW89" s="76"/>
      <c r="GRX89" s="216"/>
      <c r="GRY89" s="75"/>
      <c r="GRZ89" s="75"/>
      <c r="GSA89" s="204"/>
      <c r="GSB89" s="205"/>
      <c r="GSC89" s="72"/>
      <c r="GSD89" s="70"/>
      <c r="GSE89" s="73"/>
      <c r="GSF89" s="74"/>
      <c r="GSG89" s="74"/>
      <c r="GSH89" s="62"/>
      <c r="GSI89" s="75"/>
      <c r="GSJ89" s="76"/>
      <c r="GSK89" s="216"/>
      <c r="GSL89" s="75"/>
      <c r="GSM89" s="75"/>
      <c r="GSN89" s="204"/>
      <c r="GSO89" s="205"/>
      <c r="GSP89" s="72"/>
      <c r="GSQ89" s="70"/>
      <c r="GSR89" s="73"/>
      <c r="GSS89" s="74"/>
      <c r="GST89" s="74"/>
      <c r="GSU89" s="62"/>
      <c r="GSV89" s="75"/>
      <c r="GSW89" s="76"/>
      <c r="GSX89" s="216"/>
      <c r="GSY89" s="75"/>
      <c r="GSZ89" s="75"/>
      <c r="GTA89" s="204"/>
      <c r="GTB89" s="205"/>
      <c r="GTC89" s="72"/>
      <c r="GTD89" s="70"/>
      <c r="GTE89" s="73"/>
      <c r="GTF89" s="74"/>
      <c r="GTG89" s="74"/>
      <c r="GTH89" s="62"/>
      <c r="GTI89" s="75"/>
      <c r="GTJ89" s="76"/>
      <c r="GTK89" s="216"/>
      <c r="GTL89" s="75"/>
      <c r="GTM89" s="75"/>
      <c r="GTN89" s="204"/>
      <c r="GTO89" s="205"/>
      <c r="GTP89" s="72"/>
      <c r="GTQ89" s="70"/>
      <c r="GTR89" s="73"/>
      <c r="GTS89" s="74"/>
      <c r="GTT89" s="74"/>
      <c r="GTU89" s="62"/>
      <c r="GTV89" s="75"/>
      <c r="GTW89" s="76"/>
      <c r="GTX89" s="216"/>
      <c r="GTY89" s="75"/>
      <c r="GTZ89" s="75"/>
      <c r="GUA89" s="204"/>
      <c r="GUB89" s="205"/>
      <c r="GUC89" s="72"/>
      <c r="GUD89" s="70"/>
      <c r="GUE89" s="73"/>
      <c r="GUF89" s="74"/>
      <c r="GUG89" s="74"/>
      <c r="GUH89" s="62"/>
      <c r="GUI89" s="75"/>
      <c r="GUJ89" s="76"/>
      <c r="GUK89" s="216"/>
      <c r="GUL89" s="75"/>
      <c r="GUM89" s="75"/>
      <c r="GUN89" s="204"/>
      <c r="GUO89" s="205"/>
      <c r="GUP89" s="72"/>
      <c r="GUQ89" s="70"/>
      <c r="GUR89" s="73"/>
      <c r="GUS89" s="74"/>
      <c r="GUT89" s="74"/>
      <c r="GUU89" s="62"/>
      <c r="GUV89" s="75"/>
      <c r="GUW89" s="76"/>
      <c r="GUX89" s="216"/>
      <c r="GUY89" s="75"/>
      <c r="GUZ89" s="75"/>
      <c r="GVA89" s="204"/>
      <c r="GVB89" s="205"/>
      <c r="GVC89" s="72"/>
      <c r="GVD89" s="70"/>
      <c r="GVE89" s="73"/>
      <c r="GVF89" s="74"/>
      <c r="GVG89" s="74"/>
      <c r="GVH89" s="62"/>
      <c r="GVI89" s="75"/>
      <c r="GVJ89" s="76"/>
      <c r="GVK89" s="216"/>
      <c r="GVL89" s="75"/>
      <c r="GVM89" s="75"/>
      <c r="GVN89" s="204"/>
      <c r="GVO89" s="205"/>
      <c r="GVP89" s="72"/>
      <c r="GVQ89" s="70"/>
      <c r="GVR89" s="73"/>
      <c r="GVS89" s="74"/>
      <c r="GVT89" s="74"/>
      <c r="GVU89" s="62"/>
      <c r="GVV89" s="75"/>
      <c r="GVW89" s="76"/>
      <c r="GVX89" s="216"/>
      <c r="GVY89" s="75"/>
      <c r="GVZ89" s="75"/>
      <c r="GWA89" s="204"/>
      <c r="GWB89" s="205"/>
      <c r="GWC89" s="72"/>
      <c r="GWD89" s="70"/>
      <c r="GWE89" s="73"/>
      <c r="GWF89" s="74"/>
      <c r="GWG89" s="74"/>
      <c r="GWH89" s="62"/>
      <c r="GWI89" s="75"/>
      <c r="GWJ89" s="76"/>
      <c r="GWK89" s="216"/>
      <c r="GWL89" s="75"/>
      <c r="GWM89" s="75"/>
      <c r="GWN89" s="204"/>
      <c r="GWO89" s="205"/>
      <c r="GWP89" s="72"/>
      <c r="GWQ89" s="70"/>
      <c r="GWR89" s="73"/>
      <c r="GWS89" s="74"/>
      <c r="GWT89" s="74"/>
      <c r="GWU89" s="62"/>
      <c r="GWV89" s="75"/>
      <c r="GWW89" s="76"/>
      <c r="GWX89" s="216"/>
      <c r="GWY89" s="75"/>
      <c r="GWZ89" s="75"/>
      <c r="GXA89" s="204"/>
      <c r="GXB89" s="205"/>
      <c r="GXC89" s="72"/>
      <c r="GXD89" s="70"/>
      <c r="GXE89" s="73"/>
      <c r="GXF89" s="74"/>
      <c r="GXG89" s="74"/>
      <c r="GXH89" s="62"/>
      <c r="GXI89" s="75"/>
      <c r="GXJ89" s="76"/>
      <c r="GXK89" s="216"/>
      <c r="GXL89" s="75"/>
      <c r="GXM89" s="75"/>
      <c r="GXN89" s="204"/>
      <c r="GXO89" s="205"/>
      <c r="GXP89" s="72"/>
      <c r="GXQ89" s="70"/>
      <c r="GXR89" s="73"/>
      <c r="GXS89" s="74"/>
      <c r="GXT89" s="74"/>
      <c r="GXU89" s="62"/>
      <c r="GXV89" s="75"/>
      <c r="GXW89" s="76"/>
      <c r="GXX89" s="216"/>
      <c r="GXY89" s="75"/>
      <c r="GXZ89" s="75"/>
      <c r="GYA89" s="204"/>
      <c r="GYB89" s="205"/>
      <c r="GYC89" s="72"/>
      <c r="GYD89" s="70"/>
      <c r="GYE89" s="73"/>
      <c r="GYF89" s="74"/>
      <c r="GYG89" s="74"/>
      <c r="GYH89" s="62"/>
      <c r="GYI89" s="75"/>
      <c r="GYJ89" s="76"/>
      <c r="GYK89" s="216"/>
      <c r="GYL89" s="75"/>
      <c r="GYM89" s="75"/>
      <c r="GYN89" s="204"/>
      <c r="GYO89" s="205"/>
      <c r="GYP89" s="72"/>
      <c r="GYQ89" s="70"/>
      <c r="GYR89" s="73"/>
      <c r="GYS89" s="74"/>
      <c r="GYT89" s="74"/>
      <c r="GYU89" s="62"/>
      <c r="GYV89" s="75"/>
      <c r="GYW89" s="76"/>
      <c r="GYX89" s="216"/>
      <c r="GYY89" s="75"/>
      <c r="GYZ89" s="75"/>
      <c r="GZA89" s="204"/>
      <c r="GZB89" s="205"/>
      <c r="GZC89" s="72"/>
      <c r="GZD89" s="70"/>
      <c r="GZE89" s="73"/>
      <c r="GZF89" s="74"/>
      <c r="GZG89" s="74"/>
      <c r="GZH89" s="62"/>
      <c r="GZI89" s="75"/>
      <c r="GZJ89" s="76"/>
      <c r="GZK89" s="216"/>
      <c r="GZL89" s="75"/>
      <c r="GZM89" s="75"/>
      <c r="GZN89" s="204"/>
      <c r="GZO89" s="205"/>
      <c r="GZP89" s="72"/>
      <c r="GZQ89" s="70"/>
      <c r="GZR89" s="73"/>
      <c r="GZS89" s="74"/>
      <c r="GZT89" s="74"/>
      <c r="GZU89" s="62"/>
      <c r="GZV89" s="75"/>
      <c r="GZW89" s="76"/>
      <c r="GZX89" s="216"/>
      <c r="GZY89" s="75"/>
      <c r="GZZ89" s="75"/>
      <c r="HAA89" s="204"/>
      <c r="HAB89" s="205"/>
      <c r="HAC89" s="72"/>
      <c r="HAD89" s="70"/>
      <c r="HAE89" s="73"/>
      <c r="HAF89" s="74"/>
      <c r="HAG89" s="74"/>
      <c r="HAH89" s="62"/>
      <c r="HAI89" s="75"/>
      <c r="HAJ89" s="76"/>
      <c r="HAK89" s="216"/>
      <c r="HAL89" s="75"/>
      <c r="HAM89" s="75"/>
      <c r="HAN89" s="204"/>
      <c r="HAO89" s="205"/>
      <c r="HAP89" s="72"/>
      <c r="HAQ89" s="70"/>
      <c r="HAR89" s="73"/>
      <c r="HAS89" s="74"/>
      <c r="HAT89" s="74"/>
      <c r="HAU89" s="62"/>
      <c r="HAV89" s="75"/>
      <c r="HAW89" s="76"/>
      <c r="HAX89" s="216"/>
      <c r="HAY89" s="75"/>
      <c r="HAZ89" s="75"/>
      <c r="HBA89" s="204"/>
      <c r="HBB89" s="205"/>
      <c r="HBC89" s="72"/>
      <c r="HBD89" s="70"/>
      <c r="HBE89" s="73"/>
      <c r="HBF89" s="74"/>
      <c r="HBG89" s="74"/>
      <c r="HBH89" s="62"/>
      <c r="HBI89" s="75"/>
      <c r="HBJ89" s="76"/>
      <c r="HBK89" s="216"/>
      <c r="HBL89" s="75"/>
      <c r="HBM89" s="75"/>
      <c r="HBN89" s="204"/>
      <c r="HBO89" s="205"/>
      <c r="HBP89" s="72"/>
      <c r="HBQ89" s="70"/>
      <c r="HBR89" s="73"/>
      <c r="HBS89" s="74"/>
      <c r="HBT89" s="74"/>
      <c r="HBU89" s="62"/>
      <c r="HBV89" s="75"/>
      <c r="HBW89" s="76"/>
      <c r="HBX89" s="216"/>
      <c r="HBY89" s="75"/>
      <c r="HBZ89" s="75"/>
      <c r="HCA89" s="204"/>
      <c r="HCB89" s="205"/>
      <c r="HCC89" s="72"/>
      <c r="HCD89" s="70"/>
      <c r="HCE89" s="73"/>
      <c r="HCF89" s="74"/>
      <c r="HCG89" s="74"/>
      <c r="HCH89" s="62"/>
      <c r="HCI89" s="75"/>
      <c r="HCJ89" s="76"/>
      <c r="HCK89" s="216"/>
      <c r="HCL89" s="75"/>
      <c r="HCM89" s="75"/>
      <c r="HCN89" s="204"/>
      <c r="HCO89" s="205"/>
      <c r="HCP89" s="72"/>
      <c r="HCQ89" s="70"/>
      <c r="HCR89" s="73"/>
      <c r="HCS89" s="74"/>
      <c r="HCT89" s="74"/>
      <c r="HCU89" s="62"/>
      <c r="HCV89" s="75"/>
      <c r="HCW89" s="76"/>
      <c r="HCX89" s="216"/>
      <c r="HCY89" s="75"/>
      <c r="HCZ89" s="75"/>
      <c r="HDA89" s="204"/>
      <c r="HDB89" s="205"/>
      <c r="HDC89" s="72"/>
      <c r="HDD89" s="70"/>
      <c r="HDE89" s="73"/>
      <c r="HDF89" s="74"/>
      <c r="HDG89" s="74"/>
      <c r="HDH89" s="62"/>
      <c r="HDI89" s="75"/>
      <c r="HDJ89" s="76"/>
      <c r="HDK89" s="216"/>
      <c r="HDL89" s="75"/>
      <c r="HDM89" s="75"/>
      <c r="HDN89" s="204"/>
      <c r="HDO89" s="205"/>
      <c r="HDP89" s="72"/>
      <c r="HDQ89" s="70"/>
      <c r="HDR89" s="73"/>
      <c r="HDS89" s="74"/>
      <c r="HDT89" s="74"/>
      <c r="HDU89" s="62"/>
      <c r="HDV89" s="75"/>
      <c r="HDW89" s="76"/>
      <c r="HDX89" s="216"/>
      <c r="HDY89" s="75"/>
      <c r="HDZ89" s="75"/>
      <c r="HEA89" s="204"/>
      <c r="HEB89" s="205"/>
      <c r="HEC89" s="72"/>
      <c r="HED89" s="70"/>
      <c r="HEE89" s="73"/>
      <c r="HEF89" s="74"/>
      <c r="HEG89" s="74"/>
      <c r="HEH89" s="62"/>
      <c r="HEI89" s="75"/>
      <c r="HEJ89" s="76"/>
      <c r="HEK89" s="216"/>
      <c r="HEL89" s="75"/>
      <c r="HEM89" s="75"/>
      <c r="HEN89" s="204"/>
      <c r="HEO89" s="205"/>
      <c r="HEP89" s="72"/>
      <c r="HEQ89" s="70"/>
      <c r="HER89" s="73"/>
      <c r="HES89" s="74"/>
      <c r="HET89" s="74"/>
      <c r="HEU89" s="62"/>
      <c r="HEV89" s="75"/>
      <c r="HEW89" s="76"/>
      <c r="HEX89" s="216"/>
      <c r="HEY89" s="75"/>
      <c r="HEZ89" s="75"/>
      <c r="HFA89" s="204"/>
      <c r="HFB89" s="205"/>
      <c r="HFC89" s="72"/>
      <c r="HFD89" s="70"/>
      <c r="HFE89" s="73"/>
      <c r="HFF89" s="74"/>
      <c r="HFG89" s="74"/>
      <c r="HFH89" s="62"/>
      <c r="HFI89" s="75"/>
      <c r="HFJ89" s="76"/>
      <c r="HFK89" s="216"/>
      <c r="HFL89" s="75"/>
      <c r="HFM89" s="75"/>
      <c r="HFN89" s="204"/>
      <c r="HFO89" s="205"/>
      <c r="HFP89" s="72"/>
      <c r="HFQ89" s="70"/>
      <c r="HFR89" s="73"/>
      <c r="HFS89" s="74"/>
      <c r="HFT89" s="74"/>
      <c r="HFU89" s="62"/>
      <c r="HFV89" s="75"/>
      <c r="HFW89" s="76"/>
      <c r="HFX89" s="216"/>
      <c r="HFY89" s="75"/>
      <c r="HFZ89" s="75"/>
      <c r="HGA89" s="204"/>
      <c r="HGB89" s="205"/>
      <c r="HGC89" s="72"/>
      <c r="HGD89" s="70"/>
      <c r="HGE89" s="73"/>
      <c r="HGF89" s="74"/>
      <c r="HGG89" s="74"/>
      <c r="HGH89" s="62"/>
      <c r="HGI89" s="75"/>
      <c r="HGJ89" s="76"/>
      <c r="HGK89" s="216"/>
      <c r="HGL89" s="75"/>
      <c r="HGM89" s="75"/>
      <c r="HGN89" s="204"/>
      <c r="HGO89" s="205"/>
      <c r="HGP89" s="72"/>
      <c r="HGQ89" s="70"/>
      <c r="HGR89" s="73"/>
      <c r="HGS89" s="74"/>
      <c r="HGT89" s="74"/>
      <c r="HGU89" s="62"/>
      <c r="HGV89" s="75"/>
      <c r="HGW89" s="76"/>
      <c r="HGX89" s="216"/>
      <c r="HGY89" s="75"/>
      <c r="HGZ89" s="75"/>
      <c r="HHA89" s="204"/>
      <c r="HHB89" s="205"/>
      <c r="HHC89" s="72"/>
      <c r="HHD89" s="70"/>
      <c r="HHE89" s="73"/>
      <c r="HHF89" s="74"/>
      <c r="HHG89" s="74"/>
      <c r="HHH89" s="62"/>
      <c r="HHI89" s="75"/>
      <c r="HHJ89" s="76"/>
      <c r="HHK89" s="216"/>
      <c r="HHL89" s="75"/>
      <c r="HHM89" s="75"/>
      <c r="HHN89" s="204"/>
      <c r="HHO89" s="205"/>
      <c r="HHP89" s="72"/>
      <c r="HHQ89" s="70"/>
      <c r="HHR89" s="73"/>
      <c r="HHS89" s="74"/>
      <c r="HHT89" s="74"/>
      <c r="HHU89" s="62"/>
      <c r="HHV89" s="75"/>
      <c r="HHW89" s="76"/>
      <c r="HHX89" s="216"/>
      <c r="HHY89" s="75"/>
      <c r="HHZ89" s="75"/>
      <c r="HIA89" s="204"/>
      <c r="HIB89" s="205"/>
      <c r="HIC89" s="72"/>
      <c r="HID89" s="70"/>
      <c r="HIE89" s="73"/>
      <c r="HIF89" s="74"/>
      <c r="HIG89" s="74"/>
      <c r="HIH89" s="62"/>
      <c r="HII89" s="75"/>
      <c r="HIJ89" s="76"/>
      <c r="HIK89" s="216"/>
      <c r="HIL89" s="75"/>
      <c r="HIM89" s="75"/>
      <c r="HIN89" s="204"/>
      <c r="HIO89" s="205"/>
      <c r="HIP89" s="72"/>
      <c r="HIQ89" s="70"/>
      <c r="HIR89" s="73"/>
      <c r="HIS89" s="74"/>
      <c r="HIT89" s="74"/>
      <c r="HIU89" s="62"/>
      <c r="HIV89" s="75"/>
      <c r="HIW89" s="76"/>
      <c r="HIX89" s="216"/>
      <c r="HIY89" s="75"/>
      <c r="HIZ89" s="75"/>
      <c r="HJA89" s="204"/>
      <c r="HJB89" s="205"/>
      <c r="HJC89" s="72"/>
      <c r="HJD89" s="70"/>
      <c r="HJE89" s="73"/>
      <c r="HJF89" s="74"/>
      <c r="HJG89" s="74"/>
      <c r="HJH89" s="62"/>
      <c r="HJI89" s="75"/>
      <c r="HJJ89" s="76"/>
      <c r="HJK89" s="216"/>
      <c r="HJL89" s="75"/>
      <c r="HJM89" s="75"/>
      <c r="HJN89" s="204"/>
      <c r="HJO89" s="205"/>
      <c r="HJP89" s="72"/>
      <c r="HJQ89" s="70"/>
      <c r="HJR89" s="73"/>
      <c r="HJS89" s="74"/>
      <c r="HJT89" s="74"/>
      <c r="HJU89" s="62"/>
      <c r="HJV89" s="75"/>
      <c r="HJW89" s="76"/>
      <c r="HJX89" s="216"/>
      <c r="HJY89" s="75"/>
      <c r="HJZ89" s="75"/>
      <c r="HKA89" s="204"/>
      <c r="HKB89" s="205"/>
      <c r="HKC89" s="72"/>
      <c r="HKD89" s="70"/>
      <c r="HKE89" s="73"/>
      <c r="HKF89" s="74"/>
      <c r="HKG89" s="74"/>
      <c r="HKH89" s="62"/>
      <c r="HKI89" s="75"/>
      <c r="HKJ89" s="76"/>
      <c r="HKK89" s="216"/>
      <c r="HKL89" s="75"/>
      <c r="HKM89" s="75"/>
      <c r="HKN89" s="204"/>
      <c r="HKO89" s="205"/>
      <c r="HKP89" s="72"/>
      <c r="HKQ89" s="70"/>
      <c r="HKR89" s="73"/>
      <c r="HKS89" s="74"/>
      <c r="HKT89" s="74"/>
      <c r="HKU89" s="62"/>
      <c r="HKV89" s="75"/>
      <c r="HKW89" s="76"/>
      <c r="HKX89" s="216"/>
      <c r="HKY89" s="75"/>
      <c r="HKZ89" s="75"/>
      <c r="HLA89" s="204"/>
      <c r="HLB89" s="205"/>
      <c r="HLC89" s="72"/>
      <c r="HLD89" s="70"/>
      <c r="HLE89" s="73"/>
      <c r="HLF89" s="74"/>
      <c r="HLG89" s="74"/>
      <c r="HLH89" s="62"/>
      <c r="HLI89" s="75"/>
      <c r="HLJ89" s="76"/>
      <c r="HLK89" s="216"/>
      <c r="HLL89" s="75"/>
      <c r="HLM89" s="75"/>
      <c r="HLN89" s="204"/>
      <c r="HLO89" s="205"/>
      <c r="HLP89" s="72"/>
      <c r="HLQ89" s="70"/>
      <c r="HLR89" s="73"/>
      <c r="HLS89" s="74"/>
      <c r="HLT89" s="74"/>
      <c r="HLU89" s="62"/>
      <c r="HLV89" s="75"/>
      <c r="HLW89" s="76"/>
      <c r="HLX89" s="216"/>
      <c r="HLY89" s="75"/>
      <c r="HLZ89" s="75"/>
      <c r="HMA89" s="204"/>
      <c r="HMB89" s="205"/>
      <c r="HMC89" s="72"/>
      <c r="HMD89" s="70"/>
      <c r="HME89" s="73"/>
      <c r="HMF89" s="74"/>
      <c r="HMG89" s="74"/>
      <c r="HMH89" s="62"/>
      <c r="HMI89" s="75"/>
      <c r="HMJ89" s="76"/>
      <c r="HMK89" s="216"/>
      <c r="HML89" s="75"/>
      <c r="HMM89" s="75"/>
      <c r="HMN89" s="204"/>
      <c r="HMO89" s="205"/>
      <c r="HMP89" s="72"/>
      <c r="HMQ89" s="70"/>
      <c r="HMR89" s="73"/>
      <c r="HMS89" s="74"/>
      <c r="HMT89" s="74"/>
      <c r="HMU89" s="62"/>
      <c r="HMV89" s="75"/>
      <c r="HMW89" s="76"/>
      <c r="HMX89" s="216"/>
      <c r="HMY89" s="75"/>
      <c r="HMZ89" s="75"/>
      <c r="HNA89" s="204"/>
      <c r="HNB89" s="205"/>
      <c r="HNC89" s="72"/>
      <c r="HND89" s="70"/>
      <c r="HNE89" s="73"/>
      <c r="HNF89" s="74"/>
      <c r="HNG89" s="74"/>
      <c r="HNH89" s="62"/>
      <c r="HNI89" s="75"/>
      <c r="HNJ89" s="76"/>
      <c r="HNK89" s="216"/>
      <c r="HNL89" s="75"/>
      <c r="HNM89" s="75"/>
      <c r="HNN89" s="204"/>
      <c r="HNO89" s="205"/>
      <c r="HNP89" s="72"/>
      <c r="HNQ89" s="70"/>
      <c r="HNR89" s="73"/>
      <c r="HNS89" s="74"/>
      <c r="HNT89" s="74"/>
      <c r="HNU89" s="62"/>
      <c r="HNV89" s="75"/>
      <c r="HNW89" s="76"/>
      <c r="HNX89" s="216"/>
      <c r="HNY89" s="75"/>
      <c r="HNZ89" s="75"/>
      <c r="HOA89" s="204"/>
      <c r="HOB89" s="205"/>
      <c r="HOC89" s="72"/>
      <c r="HOD89" s="70"/>
      <c r="HOE89" s="73"/>
      <c r="HOF89" s="74"/>
      <c r="HOG89" s="74"/>
      <c r="HOH89" s="62"/>
      <c r="HOI89" s="75"/>
      <c r="HOJ89" s="76"/>
      <c r="HOK89" s="216"/>
      <c r="HOL89" s="75"/>
      <c r="HOM89" s="75"/>
      <c r="HON89" s="204"/>
      <c r="HOO89" s="205"/>
      <c r="HOP89" s="72"/>
      <c r="HOQ89" s="70"/>
      <c r="HOR89" s="73"/>
      <c r="HOS89" s="74"/>
      <c r="HOT89" s="74"/>
      <c r="HOU89" s="62"/>
      <c r="HOV89" s="75"/>
      <c r="HOW89" s="76"/>
      <c r="HOX89" s="216"/>
      <c r="HOY89" s="75"/>
      <c r="HOZ89" s="75"/>
      <c r="HPA89" s="204"/>
      <c r="HPB89" s="205"/>
      <c r="HPC89" s="72"/>
      <c r="HPD89" s="70"/>
      <c r="HPE89" s="73"/>
      <c r="HPF89" s="74"/>
      <c r="HPG89" s="74"/>
      <c r="HPH89" s="62"/>
      <c r="HPI89" s="75"/>
      <c r="HPJ89" s="76"/>
      <c r="HPK89" s="216"/>
      <c r="HPL89" s="75"/>
      <c r="HPM89" s="75"/>
      <c r="HPN89" s="204"/>
      <c r="HPO89" s="205"/>
      <c r="HPP89" s="72"/>
      <c r="HPQ89" s="70"/>
      <c r="HPR89" s="73"/>
      <c r="HPS89" s="74"/>
      <c r="HPT89" s="74"/>
      <c r="HPU89" s="62"/>
      <c r="HPV89" s="75"/>
      <c r="HPW89" s="76"/>
      <c r="HPX89" s="216"/>
      <c r="HPY89" s="75"/>
      <c r="HPZ89" s="75"/>
      <c r="HQA89" s="204"/>
      <c r="HQB89" s="205"/>
      <c r="HQC89" s="72"/>
      <c r="HQD89" s="70"/>
      <c r="HQE89" s="73"/>
      <c r="HQF89" s="74"/>
      <c r="HQG89" s="74"/>
      <c r="HQH89" s="62"/>
      <c r="HQI89" s="75"/>
      <c r="HQJ89" s="76"/>
      <c r="HQK89" s="216"/>
      <c r="HQL89" s="75"/>
      <c r="HQM89" s="75"/>
      <c r="HQN89" s="204"/>
      <c r="HQO89" s="205"/>
      <c r="HQP89" s="72"/>
      <c r="HQQ89" s="70"/>
      <c r="HQR89" s="73"/>
      <c r="HQS89" s="74"/>
      <c r="HQT89" s="74"/>
      <c r="HQU89" s="62"/>
      <c r="HQV89" s="75"/>
      <c r="HQW89" s="76"/>
      <c r="HQX89" s="216"/>
      <c r="HQY89" s="75"/>
      <c r="HQZ89" s="75"/>
      <c r="HRA89" s="204"/>
      <c r="HRB89" s="205"/>
      <c r="HRC89" s="72"/>
      <c r="HRD89" s="70"/>
      <c r="HRE89" s="73"/>
      <c r="HRF89" s="74"/>
      <c r="HRG89" s="74"/>
      <c r="HRH89" s="62"/>
      <c r="HRI89" s="75"/>
      <c r="HRJ89" s="76"/>
      <c r="HRK89" s="216"/>
      <c r="HRL89" s="75"/>
      <c r="HRM89" s="75"/>
      <c r="HRN89" s="204"/>
      <c r="HRO89" s="205"/>
      <c r="HRP89" s="72"/>
      <c r="HRQ89" s="70"/>
      <c r="HRR89" s="73"/>
      <c r="HRS89" s="74"/>
      <c r="HRT89" s="74"/>
      <c r="HRU89" s="62"/>
      <c r="HRV89" s="75"/>
      <c r="HRW89" s="76"/>
      <c r="HRX89" s="216"/>
      <c r="HRY89" s="75"/>
      <c r="HRZ89" s="75"/>
      <c r="HSA89" s="204"/>
      <c r="HSB89" s="205"/>
      <c r="HSC89" s="72"/>
      <c r="HSD89" s="70"/>
      <c r="HSE89" s="73"/>
      <c r="HSF89" s="74"/>
      <c r="HSG89" s="74"/>
      <c r="HSH89" s="62"/>
      <c r="HSI89" s="75"/>
      <c r="HSJ89" s="76"/>
      <c r="HSK89" s="216"/>
      <c r="HSL89" s="75"/>
      <c r="HSM89" s="75"/>
      <c r="HSN89" s="204"/>
      <c r="HSO89" s="205"/>
      <c r="HSP89" s="72"/>
      <c r="HSQ89" s="70"/>
      <c r="HSR89" s="73"/>
      <c r="HSS89" s="74"/>
      <c r="HST89" s="74"/>
      <c r="HSU89" s="62"/>
      <c r="HSV89" s="75"/>
      <c r="HSW89" s="76"/>
      <c r="HSX89" s="216"/>
      <c r="HSY89" s="75"/>
      <c r="HSZ89" s="75"/>
      <c r="HTA89" s="204"/>
      <c r="HTB89" s="205"/>
      <c r="HTC89" s="72"/>
      <c r="HTD89" s="70"/>
      <c r="HTE89" s="73"/>
      <c r="HTF89" s="74"/>
      <c r="HTG89" s="74"/>
      <c r="HTH89" s="62"/>
      <c r="HTI89" s="75"/>
      <c r="HTJ89" s="76"/>
      <c r="HTK89" s="216"/>
      <c r="HTL89" s="75"/>
      <c r="HTM89" s="75"/>
      <c r="HTN89" s="204"/>
      <c r="HTO89" s="205"/>
      <c r="HTP89" s="72"/>
      <c r="HTQ89" s="70"/>
      <c r="HTR89" s="73"/>
      <c r="HTS89" s="74"/>
      <c r="HTT89" s="74"/>
      <c r="HTU89" s="62"/>
      <c r="HTV89" s="75"/>
      <c r="HTW89" s="76"/>
      <c r="HTX89" s="216"/>
      <c r="HTY89" s="75"/>
      <c r="HTZ89" s="75"/>
      <c r="HUA89" s="204"/>
      <c r="HUB89" s="205"/>
      <c r="HUC89" s="72"/>
      <c r="HUD89" s="70"/>
      <c r="HUE89" s="73"/>
      <c r="HUF89" s="74"/>
      <c r="HUG89" s="74"/>
      <c r="HUH89" s="62"/>
      <c r="HUI89" s="75"/>
      <c r="HUJ89" s="76"/>
      <c r="HUK89" s="216"/>
      <c r="HUL89" s="75"/>
      <c r="HUM89" s="75"/>
      <c r="HUN89" s="204"/>
      <c r="HUO89" s="205"/>
      <c r="HUP89" s="72"/>
      <c r="HUQ89" s="70"/>
      <c r="HUR89" s="73"/>
      <c r="HUS89" s="74"/>
      <c r="HUT89" s="74"/>
      <c r="HUU89" s="62"/>
      <c r="HUV89" s="75"/>
      <c r="HUW89" s="76"/>
      <c r="HUX89" s="216"/>
      <c r="HUY89" s="75"/>
      <c r="HUZ89" s="75"/>
      <c r="HVA89" s="204"/>
      <c r="HVB89" s="205"/>
      <c r="HVC89" s="72"/>
      <c r="HVD89" s="70"/>
      <c r="HVE89" s="73"/>
      <c r="HVF89" s="74"/>
      <c r="HVG89" s="74"/>
      <c r="HVH89" s="62"/>
      <c r="HVI89" s="75"/>
      <c r="HVJ89" s="76"/>
      <c r="HVK89" s="216"/>
      <c r="HVL89" s="75"/>
      <c r="HVM89" s="75"/>
      <c r="HVN89" s="204"/>
      <c r="HVO89" s="205"/>
      <c r="HVP89" s="72"/>
      <c r="HVQ89" s="70"/>
      <c r="HVR89" s="73"/>
      <c r="HVS89" s="74"/>
      <c r="HVT89" s="74"/>
      <c r="HVU89" s="62"/>
      <c r="HVV89" s="75"/>
      <c r="HVW89" s="76"/>
      <c r="HVX89" s="216"/>
      <c r="HVY89" s="75"/>
      <c r="HVZ89" s="75"/>
      <c r="HWA89" s="204"/>
      <c r="HWB89" s="205"/>
      <c r="HWC89" s="72"/>
      <c r="HWD89" s="70"/>
      <c r="HWE89" s="73"/>
      <c r="HWF89" s="74"/>
      <c r="HWG89" s="74"/>
      <c r="HWH89" s="62"/>
      <c r="HWI89" s="75"/>
      <c r="HWJ89" s="76"/>
      <c r="HWK89" s="216"/>
      <c r="HWL89" s="75"/>
      <c r="HWM89" s="75"/>
      <c r="HWN89" s="204"/>
      <c r="HWO89" s="205"/>
      <c r="HWP89" s="72"/>
      <c r="HWQ89" s="70"/>
      <c r="HWR89" s="73"/>
      <c r="HWS89" s="74"/>
      <c r="HWT89" s="74"/>
      <c r="HWU89" s="62"/>
      <c r="HWV89" s="75"/>
      <c r="HWW89" s="76"/>
      <c r="HWX89" s="216"/>
      <c r="HWY89" s="75"/>
      <c r="HWZ89" s="75"/>
      <c r="HXA89" s="204"/>
      <c r="HXB89" s="205"/>
      <c r="HXC89" s="72"/>
      <c r="HXD89" s="70"/>
      <c r="HXE89" s="73"/>
      <c r="HXF89" s="74"/>
      <c r="HXG89" s="74"/>
      <c r="HXH89" s="62"/>
      <c r="HXI89" s="75"/>
      <c r="HXJ89" s="76"/>
      <c r="HXK89" s="216"/>
      <c r="HXL89" s="75"/>
      <c r="HXM89" s="75"/>
      <c r="HXN89" s="204"/>
      <c r="HXO89" s="205"/>
      <c r="HXP89" s="72"/>
      <c r="HXQ89" s="70"/>
      <c r="HXR89" s="73"/>
      <c r="HXS89" s="74"/>
      <c r="HXT89" s="74"/>
      <c r="HXU89" s="62"/>
      <c r="HXV89" s="75"/>
      <c r="HXW89" s="76"/>
      <c r="HXX89" s="216"/>
      <c r="HXY89" s="75"/>
      <c r="HXZ89" s="75"/>
      <c r="HYA89" s="204"/>
      <c r="HYB89" s="205"/>
      <c r="HYC89" s="72"/>
      <c r="HYD89" s="70"/>
      <c r="HYE89" s="73"/>
      <c r="HYF89" s="74"/>
      <c r="HYG89" s="74"/>
      <c r="HYH89" s="62"/>
      <c r="HYI89" s="75"/>
      <c r="HYJ89" s="76"/>
      <c r="HYK89" s="216"/>
      <c r="HYL89" s="75"/>
      <c r="HYM89" s="75"/>
      <c r="HYN89" s="204"/>
      <c r="HYO89" s="205"/>
      <c r="HYP89" s="72"/>
      <c r="HYQ89" s="70"/>
      <c r="HYR89" s="73"/>
      <c r="HYS89" s="74"/>
      <c r="HYT89" s="74"/>
      <c r="HYU89" s="62"/>
      <c r="HYV89" s="75"/>
      <c r="HYW89" s="76"/>
      <c r="HYX89" s="216"/>
      <c r="HYY89" s="75"/>
      <c r="HYZ89" s="75"/>
      <c r="HZA89" s="204"/>
      <c r="HZB89" s="205"/>
      <c r="HZC89" s="72"/>
      <c r="HZD89" s="70"/>
      <c r="HZE89" s="73"/>
      <c r="HZF89" s="74"/>
      <c r="HZG89" s="74"/>
      <c r="HZH89" s="62"/>
      <c r="HZI89" s="75"/>
      <c r="HZJ89" s="76"/>
      <c r="HZK89" s="216"/>
      <c r="HZL89" s="75"/>
      <c r="HZM89" s="75"/>
      <c r="HZN89" s="204"/>
      <c r="HZO89" s="205"/>
      <c r="HZP89" s="72"/>
      <c r="HZQ89" s="70"/>
      <c r="HZR89" s="73"/>
      <c r="HZS89" s="74"/>
      <c r="HZT89" s="74"/>
      <c r="HZU89" s="62"/>
      <c r="HZV89" s="75"/>
      <c r="HZW89" s="76"/>
      <c r="HZX89" s="216"/>
      <c r="HZY89" s="75"/>
      <c r="HZZ89" s="75"/>
      <c r="IAA89" s="204"/>
      <c r="IAB89" s="205"/>
      <c r="IAC89" s="72"/>
      <c r="IAD89" s="70"/>
      <c r="IAE89" s="73"/>
      <c r="IAF89" s="74"/>
      <c r="IAG89" s="74"/>
      <c r="IAH89" s="62"/>
      <c r="IAI89" s="75"/>
      <c r="IAJ89" s="76"/>
      <c r="IAK89" s="216"/>
      <c r="IAL89" s="75"/>
      <c r="IAM89" s="75"/>
      <c r="IAN89" s="204"/>
      <c r="IAO89" s="205"/>
      <c r="IAP89" s="72"/>
      <c r="IAQ89" s="70"/>
      <c r="IAR89" s="73"/>
      <c r="IAS89" s="74"/>
      <c r="IAT89" s="74"/>
      <c r="IAU89" s="62"/>
      <c r="IAV89" s="75"/>
      <c r="IAW89" s="76"/>
      <c r="IAX89" s="216"/>
      <c r="IAY89" s="75"/>
      <c r="IAZ89" s="75"/>
      <c r="IBA89" s="204"/>
      <c r="IBB89" s="205"/>
      <c r="IBC89" s="72"/>
      <c r="IBD89" s="70"/>
      <c r="IBE89" s="73"/>
      <c r="IBF89" s="74"/>
      <c r="IBG89" s="74"/>
      <c r="IBH89" s="62"/>
      <c r="IBI89" s="75"/>
      <c r="IBJ89" s="76"/>
      <c r="IBK89" s="216"/>
      <c r="IBL89" s="75"/>
      <c r="IBM89" s="75"/>
      <c r="IBN89" s="204"/>
      <c r="IBO89" s="205"/>
      <c r="IBP89" s="72"/>
      <c r="IBQ89" s="70"/>
      <c r="IBR89" s="73"/>
      <c r="IBS89" s="74"/>
      <c r="IBT89" s="74"/>
      <c r="IBU89" s="62"/>
      <c r="IBV89" s="75"/>
      <c r="IBW89" s="76"/>
      <c r="IBX89" s="216"/>
      <c r="IBY89" s="75"/>
      <c r="IBZ89" s="75"/>
      <c r="ICA89" s="204"/>
      <c r="ICB89" s="205"/>
      <c r="ICC89" s="72"/>
      <c r="ICD89" s="70"/>
      <c r="ICE89" s="73"/>
      <c r="ICF89" s="74"/>
      <c r="ICG89" s="74"/>
      <c r="ICH89" s="62"/>
      <c r="ICI89" s="75"/>
      <c r="ICJ89" s="76"/>
      <c r="ICK89" s="216"/>
      <c r="ICL89" s="75"/>
      <c r="ICM89" s="75"/>
      <c r="ICN89" s="204"/>
      <c r="ICO89" s="205"/>
      <c r="ICP89" s="72"/>
      <c r="ICQ89" s="70"/>
      <c r="ICR89" s="73"/>
      <c r="ICS89" s="74"/>
      <c r="ICT89" s="74"/>
      <c r="ICU89" s="62"/>
      <c r="ICV89" s="75"/>
      <c r="ICW89" s="76"/>
      <c r="ICX89" s="216"/>
      <c r="ICY89" s="75"/>
      <c r="ICZ89" s="75"/>
      <c r="IDA89" s="204"/>
      <c r="IDB89" s="205"/>
      <c r="IDC89" s="72"/>
      <c r="IDD89" s="70"/>
      <c r="IDE89" s="73"/>
      <c r="IDF89" s="74"/>
      <c r="IDG89" s="74"/>
      <c r="IDH89" s="62"/>
      <c r="IDI89" s="75"/>
      <c r="IDJ89" s="76"/>
      <c r="IDK89" s="216"/>
      <c r="IDL89" s="75"/>
      <c r="IDM89" s="75"/>
      <c r="IDN89" s="204"/>
      <c r="IDO89" s="205"/>
      <c r="IDP89" s="72"/>
      <c r="IDQ89" s="70"/>
      <c r="IDR89" s="73"/>
      <c r="IDS89" s="74"/>
      <c r="IDT89" s="74"/>
      <c r="IDU89" s="62"/>
      <c r="IDV89" s="75"/>
      <c r="IDW89" s="76"/>
      <c r="IDX89" s="216"/>
      <c r="IDY89" s="75"/>
      <c r="IDZ89" s="75"/>
      <c r="IEA89" s="204"/>
      <c r="IEB89" s="205"/>
      <c r="IEC89" s="72"/>
      <c r="IED89" s="70"/>
      <c r="IEE89" s="73"/>
      <c r="IEF89" s="74"/>
      <c r="IEG89" s="74"/>
      <c r="IEH89" s="62"/>
      <c r="IEI89" s="75"/>
      <c r="IEJ89" s="76"/>
      <c r="IEK89" s="216"/>
      <c r="IEL89" s="75"/>
      <c r="IEM89" s="75"/>
      <c r="IEN89" s="204"/>
      <c r="IEO89" s="205"/>
      <c r="IEP89" s="72"/>
      <c r="IEQ89" s="70"/>
      <c r="IER89" s="73"/>
      <c r="IES89" s="74"/>
      <c r="IET89" s="74"/>
      <c r="IEU89" s="62"/>
      <c r="IEV89" s="75"/>
      <c r="IEW89" s="76"/>
      <c r="IEX89" s="216"/>
      <c r="IEY89" s="75"/>
      <c r="IEZ89" s="75"/>
      <c r="IFA89" s="204"/>
      <c r="IFB89" s="205"/>
      <c r="IFC89" s="72"/>
      <c r="IFD89" s="70"/>
      <c r="IFE89" s="73"/>
      <c r="IFF89" s="74"/>
      <c r="IFG89" s="74"/>
      <c r="IFH89" s="62"/>
      <c r="IFI89" s="75"/>
      <c r="IFJ89" s="76"/>
      <c r="IFK89" s="216"/>
      <c r="IFL89" s="75"/>
      <c r="IFM89" s="75"/>
      <c r="IFN89" s="204"/>
      <c r="IFO89" s="205"/>
      <c r="IFP89" s="72"/>
      <c r="IFQ89" s="70"/>
      <c r="IFR89" s="73"/>
      <c r="IFS89" s="74"/>
      <c r="IFT89" s="74"/>
      <c r="IFU89" s="62"/>
      <c r="IFV89" s="75"/>
      <c r="IFW89" s="76"/>
      <c r="IFX89" s="216"/>
      <c r="IFY89" s="75"/>
      <c r="IFZ89" s="75"/>
      <c r="IGA89" s="204"/>
      <c r="IGB89" s="205"/>
      <c r="IGC89" s="72"/>
      <c r="IGD89" s="70"/>
      <c r="IGE89" s="73"/>
      <c r="IGF89" s="74"/>
      <c r="IGG89" s="74"/>
      <c r="IGH89" s="62"/>
      <c r="IGI89" s="75"/>
      <c r="IGJ89" s="76"/>
      <c r="IGK89" s="216"/>
      <c r="IGL89" s="75"/>
      <c r="IGM89" s="75"/>
      <c r="IGN89" s="204"/>
      <c r="IGO89" s="205"/>
      <c r="IGP89" s="72"/>
      <c r="IGQ89" s="70"/>
      <c r="IGR89" s="73"/>
      <c r="IGS89" s="74"/>
      <c r="IGT89" s="74"/>
      <c r="IGU89" s="62"/>
      <c r="IGV89" s="75"/>
      <c r="IGW89" s="76"/>
      <c r="IGX89" s="216"/>
      <c r="IGY89" s="75"/>
      <c r="IGZ89" s="75"/>
      <c r="IHA89" s="204"/>
      <c r="IHB89" s="205"/>
      <c r="IHC89" s="72"/>
      <c r="IHD89" s="70"/>
      <c r="IHE89" s="73"/>
      <c r="IHF89" s="74"/>
      <c r="IHG89" s="74"/>
      <c r="IHH89" s="62"/>
      <c r="IHI89" s="75"/>
      <c r="IHJ89" s="76"/>
      <c r="IHK89" s="216"/>
      <c r="IHL89" s="75"/>
      <c r="IHM89" s="75"/>
      <c r="IHN89" s="204"/>
      <c r="IHO89" s="205"/>
      <c r="IHP89" s="72"/>
      <c r="IHQ89" s="70"/>
      <c r="IHR89" s="73"/>
      <c r="IHS89" s="74"/>
      <c r="IHT89" s="74"/>
      <c r="IHU89" s="62"/>
      <c r="IHV89" s="75"/>
      <c r="IHW89" s="76"/>
      <c r="IHX89" s="216"/>
      <c r="IHY89" s="75"/>
      <c r="IHZ89" s="75"/>
      <c r="IIA89" s="204"/>
      <c r="IIB89" s="205"/>
      <c r="IIC89" s="72"/>
      <c r="IID89" s="70"/>
      <c r="IIE89" s="73"/>
      <c r="IIF89" s="74"/>
      <c r="IIG89" s="74"/>
      <c r="IIH89" s="62"/>
      <c r="III89" s="75"/>
      <c r="IIJ89" s="76"/>
      <c r="IIK89" s="216"/>
      <c r="IIL89" s="75"/>
      <c r="IIM89" s="75"/>
      <c r="IIN89" s="204"/>
      <c r="IIO89" s="205"/>
      <c r="IIP89" s="72"/>
      <c r="IIQ89" s="70"/>
      <c r="IIR89" s="73"/>
      <c r="IIS89" s="74"/>
      <c r="IIT89" s="74"/>
      <c r="IIU89" s="62"/>
      <c r="IIV89" s="75"/>
      <c r="IIW89" s="76"/>
      <c r="IIX89" s="216"/>
      <c r="IIY89" s="75"/>
      <c r="IIZ89" s="75"/>
      <c r="IJA89" s="204"/>
      <c r="IJB89" s="205"/>
      <c r="IJC89" s="72"/>
      <c r="IJD89" s="70"/>
      <c r="IJE89" s="73"/>
      <c r="IJF89" s="74"/>
      <c r="IJG89" s="74"/>
      <c r="IJH89" s="62"/>
      <c r="IJI89" s="75"/>
      <c r="IJJ89" s="76"/>
      <c r="IJK89" s="216"/>
      <c r="IJL89" s="75"/>
      <c r="IJM89" s="75"/>
      <c r="IJN89" s="204"/>
      <c r="IJO89" s="205"/>
      <c r="IJP89" s="72"/>
      <c r="IJQ89" s="70"/>
      <c r="IJR89" s="73"/>
      <c r="IJS89" s="74"/>
      <c r="IJT89" s="74"/>
      <c r="IJU89" s="62"/>
      <c r="IJV89" s="75"/>
      <c r="IJW89" s="76"/>
      <c r="IJX89" s="216"/>
      <c r="IJY89" s="75"/>
      <c r="IJZ89" s="75"/>
      <c r="IKA89" s="204"/>
      <c r="IKB89" s="205"/>
      <c r="IKC89" s="72"/>
      <c r="IKD89" s="70"/>
      <c r="IKE89" s="73"/>
      <c r="IKF89" s="74"/>
      <c r="IKG89" s="74"/>
      <c r="IKH89" s="62"/>
      <c r="IKI89" s="75"/>
      <c r="IKJ89" s="76"/>
      <c r="IKK89" s="216"/>
      <c r="IKL89" s="75"/>
      <c r="IKM89" s="75"/>
      <c r="IKN89" s="204"/>
      <c r="IKO89" s="205"/>
      <c r="IKP89" s="72"/>
      <c r="IKQ89" s="70"/>
      <c r="IKR89" s="73"/>
      <c r="IKS89" s="74"/>
      <c r="IKT89" s="74"/>
      <c r="IKU89" s="62"/>
      <c r="IKV89" s="75"/>
      <c r="IKW89" s="76"/>
      <c r="IKX89" s="216"/>
      <c r="IKY89" s="75"/>
      <c r="IKZ89" s="75"/>
      <c r="ILA89" s="204"/>
      <c r="ILB89" s="205"/>
      <c r="ILC89" s="72"/>
      <c r="ILD89" s="70"/>
      <c r="ILE89" s="73"/>
      <c r="ILF89" s="74"/>
      <c r="ILG89" s="74"/>
      <c r="ILH89" s="62"/>
      <c r="ILI89" s="75"/>
      <c r="ILJ89" s="76"/>
      <c r="ILK89" s="216"/>
      <c r="ILL89" s="75"/>
      <c r="ILM89" s="75"/>
      <c r="ILN89" s="204"/>
      <c r="ILO89" s="205"/>
      <c r="ILP89" s="72"/>
      <c r="ILQ89" s="70"/>
      <c r="ILR89" s="73"/>
      <c r="ILS89" s="74"/>
      <c r="ILT89" s="74"/>
      <c r="ILU89" s="62"/>
      <c r="ILV89" s="75"/>
      <c r="ILW89" s="76"/>
      <c r="ILX89" s="216"/>
      <c r="ILY89" s="75"/>
      <c r="ILZ89" s="75"/>
      <c r="IMA89" s="204"/>
      <c r="IMB89" s="205"/>
      <c r="IMC89" s="72"/>
      <c r="IMD89" s="70"/>
      <c r="IME89" s="73"/>
      <c r="IMF89" s="74"/>
      <c r="IMG89" s="74"/>
      <c r="IMH89" s="62"/>
      <c r="IMI89" s="75"/>
      <c r="IMJ89" s="76"/>
      <c r="IMK89" s="216"/>
      <c r="IML89" s="75"/>
      <c r="IMM89" s="75"/>
      <c r="IMN89" s="204"/>
      <c r="IMO89" s="205"/>
      <c r="IMP89" s="72"/>
      <c r="IMQ89" s="70"/>
      <c r="IMR89" s="73"/>
      <c r="IMS89" s="74"/>
      <c r="IMT89" s="74"/>
      <c r="IMU89" s="62"/>
      <c r="IMV89" s="75"/>
      <c r="IMW89" s="76"/>
      <c r="IMX89" s="216"/>
      <c r="IMY89" s="75"/>
      <c r="IMZ89" s="75"/>
      <c r="INA89" s="204"/>
      <c r="INB89" s="205"/>
      <c r="INC89" s="72"/>
      <c r="IND89" s="70"/>
      <c r="INE89" s="73"/>
      <c r="INF89" s="74"/>
      <c r="ING89" s="74"/>
      <c r="INH89" s="62"/>
      <c r="INI89" s="75"/>
      <c r="INJ89" s="76"/>
      <c r="INK89" s="216"/>
      <c r="INL89" s="75"/>
      <c r="INM89" s="75"/>
      <c r="INN89" s="204"/>
      <c r="INO89" s="205"/>
      <c r="INP89" s="72"/>
      <c r="INQ89" s="70"/>
      <c r="INR89" s="73"/>
      <c r="INS89" s="74"/>
      <c r="INT89" s="74"/>
      <c r="INU89" s="62"/>
      <c r="INV89" s="75"/>
      <c r="INW89" s="76"/>
      <c r="INX89" s="216"/>
      <c r="INY89" s="75"/>
      <c r="INZ89" s="75"/>
      <c r="IOA89" s="204"/>
      <c r="IOB89" s="205"/>
      <c r="IOC89" s="72"/>
      <c r="IOD89" s="70"/>
      <c r="IOE89" s="73"/>
      <c r="IOF89" s="74"/>
      <c r="IOG89" s="74"/>
      <c r="IOH89" s="62"/>
      <c r="IOI89" s="75"/>
      <c r="IOJ89" s="76"/>
      <c r="IOK89" s="216"/>
      <c r="IOL89" s="75"/>
      <c r="IOM89" s="75"/>
      <c r="ION89" s="204"/>
      <c r="IOO89" s="205"/>
      <c r="IOP89" s="72"/>
      <c r="IOQ89" s="70"/>
      <c r="IOR89" s="73"/>
      <c r="IOS89" s="74"/>
      <c r="IOT89" s="74"/>
      <c r="IOU89" s="62"/>
      <c r="IOV89" s="75"/>
      <c r="IOW89" s="76"/>
      <c r="IOX89" s="216"/>
      <c r="IOY89" s="75"/>
      <c r="IOZ89" s="75"/>
      <c r="IPA89" s="204"/>
      <c r="IPB89" s="205"/>
      <c r="IPC89" s="72"/>
      <c r="IPD89" s="70"/>
      <c r="IPE89" s="73"/>
      <c r="IPF89" s="74"/>
      <c r="IPG89" s="74"/>
      <c r="IPH89" s="62"/>
      <c r="IPI89" s="75"/>
      <c r="IPJ89" s="76"/>
      <c r="IPK89" s="216"/>
      <c r="IPL89" s="75"/>
      <c r="IPM89" s="75"/>
      <c r="IPN89" s="204"/>
      <c r="IPO89" s="205"/>
      <c r="IPP89" s="72"/>
      <c r="IPQ89" s="70"/>
      <c r="IPR89" s="73"/>
      <c r="IPS89" s="74"/>
      <c r="IPT89" s="74"/>
      <c r="IPU89" s="62"/>
      <c r="IPV89" s="75"/>
      <c r="IPW89" s="76"/>
      <c r="IPX89" s="216"/>
      <c r="IPY89" s="75"/>
      <c r="IPZ89" s="75"/>
      <c r="IQA89" s="204"/>
      <c r="IQB89" s="205"/>
      <c r="IQC89" s="72"/>
      <c r="IQD89" s="70"/>
      <c r="IQE89" s="73"/>
      <c r="IQF89" s="74"/>
      <c r="IQG89" s="74"/>
      <c r="IQH89" s="62"/>
      <c r="IQI89" s="75"/>
      <c r="IQJ89" s="76"/>
      <c r="IQK89" s="216"/>
      <c r="IQL89" s="75"/>
      <c r="IQM89" s="75"/>
      <c r="IQN89" s="204"/>
      <c r="IQO89" s="205"/>
      <c r="IQP89" s="72"/>
      <c r="IQQ89" s="70"/>
      <c r="IQR89" s="73"/>
      <c r="IQS89" s="74"/>
      <c r="IQT89" s="74"/>
      <c r="IQU89" s="62"/>
      <c r="IQV89" s="75"/>
      <c r="IQW89" s="76"/>
      <c r="IQX89" s="216"/>
      <c r="IQY89" s="75"/>
      <c r="IQZ89" s="75"/>
      <c r="IRA89" s="204"/>
      <c r="IRB89" s="205"/>
      <c r="IRC89" s="72"/>
      <c r="IRD89" s="70"/>
      <c r="IRE89" s="73"/>
      <c r="IRF89" s="74"/>
      <c r="IRG89" s="74"/>
      <c r="IRH89" s="62"/>
      <c r="IRI89" s="75"/>
      <c r="IRJ89" s="76"/>
      <c r="IRK89" s="216"/>
      <c r="IRL89" s="75"/>
      <c r="IRM89" s="75"/>
      <c r="IRN89" s="204"/>
      <c r="IRO89" s="205"/>
      <c r="IRP89" s="72"/>
      <c r="IRQ89" s="70"/>
      <c r="IRR89" s="73"/>
      <c r="IRS89" s="74"/>
      <c r="IRT89" s="74"/>
      <c r="IRU89" s="62"/>
      <c r="IRV89" s="75"/>
      <c r="IRW89" s="76"/>
      <c r="IRX89" s="216"/>
      <c r="IRY89" s="75"/>
      <c r="IRZ89" s="75"/>
      <c r="ISA89" s="204"/>
      <c r="ISB89" s="205"/>
      <c r="ISC89" s="72"/>
      <c r="ISD89" s="70"/>
      <c r="ISE89" s="73"/>
      <c r="ISF89" s="74"/>
      <c r="ISG89" s="74"/>
      <c r="ISH89" s="62"/>
      <c r="ISI89" s="75"/>
      <c r="ISJ89" s="76"/>
      <c r="ISK89" s="216"/>
      <c r="ISL89" s="75"/>
      <c r="ISM89" s="75"/>
      <c r="ISN89" s="204"/>
      <c r="ISO89" s="205"/>
      <c r="ISP89" s="72"/>
      <c r="ISQ89" s="70"/>
      <c r="ISR89" s="73"/>
      <c r="ISS89" s="74"/>
      <c r="IST89" s="74"/>
      <c r="ISU89" s="62"/>
      <c r="ISV89" s="75"/>
      <c r="ISW89" s="76"/>
      <c r="ISX89" s="216"/>
      <c r="ISY89" s="75"/>
      <c r="ISZ89" s="75"/>
      <c r="ITA89" s="204"/>
      <c r="ITB89" s="205"/>
      <c r="ITC89" s="72"/>
      <c r="ITD89" s="70"/>
      <c r="ITE89" s="73"/>
      <c r="ITF89" s="74"/>
      <c r="ITG89" s="74"/>
      <c r="ITH89" s="62"/>
      <c r="ITI89" s="75"/>
      <c r="ITJ89" s="76"/>
      <c r="ITK89" s="216"/>
      <c r="ITL89" s="75"/>
      <c r="ITM89" s="75"/>
      <c r="ITN89" s="204"/>
      <c r="ITO89" s="205"/>
      <c r="ITP89" s="72"/>
      <c r="ITQ89" s="70"/>
      <c r="ITR89" s="73"/>
      <c r="ITS89" s="74"/>
      <c r="ITT89" s="74"/>
      <c r="ITU89" s="62"/>
      <c r="ITV89" s="75"/>
      <c r="ITW89" s="76"/>
      <c r="ITX89" s="216"/>
      <c r="ITY89" s="75"/>
      <c r="ITZ89" s="75"/>
      <c r="IUA89" s="204"/>
      <c r="IUB89" s="205"/>
      <c r="IUC89" s="72"/>
      <c r="IUD89" s="70"/>
      <c r="IUE89" s="73"/>
      <c r="IUF89" s="74"/>
      <c r="IUG89" s="74"/>
      <c r="IUH89" s="62"/>
      <c r="IUI89" s="75"/>
      <c r="IUJ89" s="76"/>
      <c r="IUK89" s="216"/>
      <c r="IUL89" s="75"/>
      <c r="IUM89" s="75"/>
      <c r="IUN89" s="204"/>
      <c r="IUO89" s="205"/>
      <c r="IUP89" s="72"/>
      <c r="IUQ89" s="70"/>
      <c r="IUR89" s="73"/>
      <c r="IUS89" s="74"/>
      <c r="IUT89" s="74"/>
      <c r="IUU89" s="62"/>
      <c r="IUV89" s="75"/>
      <c r="IUW89" s="76"/>
      <c r="IUX89" s="216"/>
      <c r="IUY89" s="75"/>
      <c r="IUZ89" s="75"/>
      <c r="IVA89" s="204"/>
      <c r="IVB89" s="205"/>
      <c r="IVC89" s="72"/>
      <c r="IVD89" s="70"/>
      <c r="IVE89" s="73"/>
      <c r="IVF89" s="74"/>
      <c r="IVG89" s="74"/>
      <c r="IVH89" s="62"/>
      <c r="IVI89" s="75"/>
      <c r="IVJ89" s="76"/>
      <c r="IVK89" s="216"/>
      <c r="IVL89" s="75"/>
      <c r="IVM89" s="75"/>
      <c r="IVN89" s="204"/>
      <c r="IVO89" s="205"/>
      <c r="IVP89" s="72"/>
      <c r="IVQ89" s="70"/>
      <c r="IVR89" s="73"/>
      <c r="IVS89" s="74"/>
      <c r="IVT89" s="74"/>
      <c r="IVU89" s="62"/>
      <c r="IVV89" s="75"/>
      <c r="IVW89" s="76"/>
      <c r="IVX89" s="216"/>
      <c r="IVY89" s="75"/>
      <c r="IVZ89" s="75"/>
      <c r="IWA89" s="204"/>
      <c r="IWB89" s="205"/>
      <c r="IWC89" s="72"/>
      <c r="IWD89" s="70"/>
      <c r="IWE89" s="73"/>
      <c r="IWF89" s="74"/>
      <c r="IWG89" s="74"/>
      <c r="IWH89" s="62"/>
      <c r="IWI89" s="75"/>
      <c r="IWJ89" s="76"/>
      <c r="IWK89" s="216"/>
      <c r="IWL89" s="75"/>
      <c r="IWM89" s="75"/>
      <c r="IWN89" s="204"/>
      <c r="IWO89" s="205"/>
      <c r="IWP89" s="72"/>
      <c r="IWQ89" s="70"/>
      <c r="IWR89" s="73"/>
      <c r="IWS89" s="74"/>
      <c r="IWT89" s="74"/>
      <c r="IWU89" s="62"/>
      <c r="IWV89" s="75"/>
      <c r="IWW89" s="76"/>
      <c r="IWX89" s="216"/>
      <c r="IWY89" s="75"/>
      <c r="IWZ89" s="75"/>
      <c r="IXA89" s="204"/>
      <c r="IXB89" s="205"/>
      <c r="IXC89" s="72"/>
      <c r="IXD89" s="70"/>
      <c r="IXE89" s="73"/>
      <c r="IXF89" s="74"/>
      <c r="IXG89" s="74"/>
      <c r="IXH89" s="62"/>
      <c r="IXI89" s="75"/>
      <c r="IXJ89" s="76"/>
      <c r="IXK89" s="216"/>
      <c r="IXL89" s="75"/>
      <c r="IXM89" s="75"/>
      <c r="IXN89" s="204"/>
      <c r="IXO89" s="205"/>
      <c r="IXP89" s="72"/>
      <c r="IXQ89" s="70"/>
      <c r="IXR89" s="73"/>
      <c r="IXS89" s="74"/>
      <c r="IXT89" s="74"/>
      <c r="IXU89" s="62"/>
      <c r="IXV89" s="75"/>
      <c r="IXW89" s="76"/>
      <c r="IXX89" s="216"/>
      <c r="IXY89" s="75"/>
      <c r="IXZ89" s="75"/>
      <c r="IYA89" s="204"/>
      <c r="IYB89" s="205"/>
      <c r="IYC89" s="72"/>
      <c r="IYD89" s="70"/>
      <c r="IYE89" s="73"/>
      <c r="IYF89" s="74"/>
      <c r="IYG89" s="74"/>
      <c r="IYH89" s="62"/>
      <c r="IYI89" s="75"/>
      <c r="IYJ89" s="76"/>
      <c r="IYK89" s="216"/>
      <c r="IYL89" s="75"/>
      <c r="IYM89" s="75"/>
      <c r="IYN89" s="204"/>
      <c r="IYO89" s="205"/>
      <c r="IYP89" s="72"/>
      <c r="IYQ89" s="70"/>
      <c r="IYR89" s="73"/>
      <c r="IYS89" s="74"/>
      <c r="IYT89" s="74"/>
      <c r="IYU89" s="62"/>
      <c r="IYV89" s="75"/>
      <c r="IYW89" s="76"/>
      <c r="IYX89" s="216"/>
      <c r="IYY89" s="75"/>
      <c r="IYZ89" s="75"/>
      <c r="IZA89" s="204"/>
      <c r="IZB89" s="205"/>
      <c r="IZC89" s="72"/>
      <c r="IZD89" s="70"/>
      <c r="IZE89" s="73"/>
      <c r="IZF89" s="74"/>
      <c r="IZG89" s="74"/>
      <c r="IZH89" s="62"/>
      <c r="IZI89" s="75"/>
      <c r="IZJ89" s="76"/>
      <c r="IZK89" s="216"/>
      <c r="IZL89" s="75"/>
      <c r="IZM89" s="75"/>
      <c r="IZN89" s="204"/>
      <c r="IZO89" s="205"/>
      <c r="IZP89" s="72"/>
      <c r="IZQ89" s="70"/>
      <c r="IZR89" s="73"/>
      <c r="IZS89" s="74"/>
      <c r="IZT89" s="74"/>
      <c r="IZU89" s="62"/>
      <c r="IZV89" s="75"/>
      <c r="IZW89" s="76"/>
      <c r="IZX89" s="216"/>
      <c r="IZY89" s="75"/>
      <c r="IZZ89" s="75"/>
      <c r="JAA89" s="204"/>
      <c r="JAB89" s="205"/>
      <c r="JAC89" s="72"/>
      <c r="JAD89" s="70"/>
      <c r="JAE89" s="73"/>
      <c r="JAF89" s="74"/>
      <c r="JAG89" s="74"/>
      <c r="JAH89" s="62"/>
      <c r="JAI89" s="75"/>
      <c r="JAJ89" s="76"/>
      <c r="JAK89" s="216"/>
      <c r="JAL89" s="75"/>
      <c r="JAM89" s="75"/>
      <c r="JAN89" s="204"/>
      <c r="JAO89" s="205"/>
      <c r="JAP89" s="72"/>
      <c r="JAQ89" s="70"/>
      <c r="JAR89" s="73"/>
      <c r="JAS89" s="74"/>
      <c r="JAT89" s="74"/>
      <c r="JAU89" s="62"/>
      <c r="JAV89" s="75"/>
      <c r="JAW89" s="76"/>
      <c r="JAX89" s="216"/>
      <c r="JAY89" s="75"/>
      <c r="JAZ89" s="75"/>
      <c r="JBA89" s="204"/>
      <c r="JBB89" s="205"/>
      <c r="JBC89" s="72"/>
      <c r="JBD89" s="70"/>
      <c r="JBE89" s="73"/>
      <c r="JBF89" s="74"/>
      <c r="JBG89" s="74"/>
      <c r="JBH89" s="62"/>
      <c r="JBI89" s="75"/>
      <c r="JBJ89" s="76"/>
      <c r="JBK89" s="216"/>
      <c r="JBL89" s="75"/>
      <c r="JBM89" s="75"/>
      <c r="JBN89" s="204"/>
      <c r="JBO89" s="205"/>
      <c r="JBP89" s="72"/>
      <c r="JBQ89" s="70"/>
      <c r="JBR89" s="73"/>
      <c r="JBS89" s="74"/>
      <c r="JBT89" s="74"/>
      <c r="JBU89" s="62"/>
      <c r="JBV89" s="75"/>
      <c r="JBW89" s="76"/>
      <c r="JBX89" s="216"/>
      <c r="JBY89" s="75"/>
      <c r="JBZ89" s="75"/>
      <c r="JCA89" s="204"/>
      <c r="JCB89" s="205"/>
      <c r="JCC89" s="72"/>
      <c r="JCD89" s="70"/>
      <c r="JCE89" s="73"/>
      <c r="JCF89" s="74"/>
      <c r="JCG89" s="74"/>
      <c r="JCH89" s="62"/>
      <c r="JCI89" s="75"/>
      <c r="JCJ89" s="76"/>
      <c r="JCK89" s="216"/>
      <c r="JCL89" s="75"/>
      <c r="JCM89" s="75"/>
      <c r="JCN89" s="204"/>
      <c r="JCO89" s="205"/>
      <c r="JCP89" s="72"/>
      <c r="JCQ89" s="70"/>
      <c r="JCR89" s="73"/>
      <c r="JCS89" s="74"/>
      <c r="JCT89" s="74"/>
      <c r="JCU89" s="62"/>
      <c r="JCV89" s="75"/>
      <c r="JCW89" s="76"/>
      <c r="JCX89" s="216"/>
      <c r="JCY89" s="75"/>
      <c r="JCZ89" s="75"/>
      <c r="JDA89" s="204"/>
      <c r="JDB89" s="205"/>
      <c r="JDC89" s="72"/>
      <c r="JDD89" s="70"/>
      <c r="JDE89" s="73"/>
      <c r="JDF89" s="74"/>
      <c r="JDG89" s="74"/>
      <c r="JDH89" s="62"/>
      <c r="JDI89" s="75"/>
      <c r="JDJ89" s="76"/>
      <c r="JDK89" s="216"/>
      <c r="JDL89" s="75"/>
      <c r="JDM89" s="75"/>
      <c r="JDN89" s="204"/>
      <c r="JDO89" s="205"/>
      <c r="JDP89" s="72"/>
      <c r="JDQ89" s="70"/>
      <c r="JDR89" s="73"/>
      <c r="JDS89" s="74"/>
      <c r="JDT89" s="74"/>
      <c r="JDU89" s="62"/>
      <c r="JDV89" s="75"/>
      <c r="JDW89" s="76"/>
      <c r="JDX89" s="216"/>
      <c r="JDY89" s="75"/>
      <c r="JDZ89" s="75"/>
      <c r="JEA89" s="204"/>
      <c r="JEB89" s="205"/>
      <c r="JEC89" s="72"/>
      <c r="JED89" s="70"/>
      <c r="JEE89" s="73"/>
      <c r="JEF89" s="74"/>
      <c r="JEG89" s="74"/>
      <c r="JEH89" s="62"/>
      <c r="JEI89" s="75"/>
      <c r="JEJ89" s="76"/>
      <c r="JEK89" s="216"/>
      <c r="JEL89" s="75"/>
      <c r="JEM89" s="75"/>
      <c r="JEN89" s="204"/>
      <c r="JEO89" s="205"/>
      <c r="JEP89" s="72"/>
      <c r="JEQ89" s="70"/>
      <c r="JER89" s="73"/>
      <c r="JES89" s="74"/>
      <c r="JET89" s="74"/>
      <c r="JEU89" s="62"/>
      <c r="JEV89" s="75"/>
      <c r="JEW89" s="76"/>
      <c r="JEX89" s="216"/>
      <c r="JEY89" s="75"/>
      <c r="JEZ89" s="75"/>
      <c r="JFA89" s="204"/>
      <c r="JFB89" s="205"/>
      <c r="JFC89" s="72"/>
      <c r="JFD89" s="70"/>
      <c r="JFE89" s="73"/>
      <c r="JFF89" s="74"/>
      <c r="JFG89" s="74"/>
      <c r="JFH89" s="62"/>
      <c r="JFI89" s="75"/>
      <c r="JFJ89" s="76"/>
      <c r="JFK89" s="216"/>
      <c r="JFL89" s="75"/>
      <c r="JFM89" s="75"/>
      <c r="JFN89" s="204"/>
      <c r="JFO89" s="205"/>
      <c r="JFP89" s="72"/>
      <c r="JFQ89" s="70"/>
      <c r="JFR89" s="73"/>
      <c r="JFS89" s="74"/>
      <c r="JFT89" s="74"/>
      <c r="JFU89" s="62"/>
      <c r="JFV89" s="75"/>
      <c r="JFW89" s="76"/>
      <c r="JFX89" s="216"/>
      <c r="JFY89" s="75"/>
      <c r="JFZ89" s="75"/>
      <c r="JGA89" s="204"/>
      <c r="JGB89" s="205"/>
      <c r="JGC89" s="72"/>
      <c r="JGD89" s="70"/>
      <c r="JGE89" s="73"/>
      <c r="JGF89" s="74"/>
      <c r="JGG89" s="74"/>
      <c r="JGH89" s="62"/>
      <c r="JGI89" s="75"/>
      <c r="JGJ89" s="76"/>
      <c r="JGK89" s="216"/>
      <c r="JGL89" s="75"/>
      <c r="JGM89" s="75"/>
      <c r="JGN89" s="204"/>
      <c r="JGO89" s="205"/>
      <c r="JGP89" s="72"/>
      <c r="JGQ89" s="70"/>
      <c r="JGR89" s="73"/>
      <c r="JGS89" s="74"/>
      <c r="JGT89" s="74"/>
      <c r="JGU89" s="62"/>
      <c r="JGV89" s="75"/>
      <c r="JGW89" s="76"/>
      <c r="JGX89" s="216"/>
      <c r="JGY89" s="75"/>
      <c r="JGZ89" s="75"/>
      <c r="JHA89" s="204"/>
      <c r="JHB89" s="205"/>
      <c r="JHC89" s="72"/>
      <c r="JHD89" s="70"/>
      <c r="JHE89" s="73"/>
      <c r="JHF89" s="74"/>
      <c r="JHG89" s="74"/>
      <c r="JHH89" s="62"/>
      <c r="JHI89" s="75"/>
      <c r="JHJ89" s="76"/>
      <c r="JHK89" s="216"/>
      <c r="JHL89" s="75"/>
      <c r="JHM89" s="75"/>
      <c r="JHN89" s="204"/>
      <c r="JHO89" s="205"/>
      <c r="JHP89" s="72"/>
      <c r="JHQ89" s="70"/>
      <c r="JHR89" s="73"/>
      <c r="JHS89" s="74"/>
      <c r="JHT89" s="74"/>
      <c r="JHU89" s="62"/>
      <c r="JHV89" s="75"/>
      <c r="JHW89" s="76"/>
      <c r="JHX89" s="216"/>
      <c r="JHY89" s="75"/>
      <c r="JHZ89" s="75"/>
      <c r="JIA89" s="204"/>
      <c r="JIB89" s="205"/>
      <c r="JIC89" s="72"/>
      <c r="JID89" s="70"/>
      <c r="JIE89" s="73"/>
      <c r="JIF89" s="74"/>
      <c r="JIG89" s="74"/>
      <c r="JIH89" s="62"/>
      <c r="JII89" s="75"/>
      <c r="JIJ89" s="76"/>
      <c r="JIK89" s="216"/>
      <c r="JIL89" s="75"/>
      <c r="JIM89" s="75"/>
      <c r="JIN89" s="204"/>
      <c r="JIO89" s="205"/>
      <c r="JIP89" s="72"/>
      <c r="JIQ89" s="70"/>
      <c r="JIR89" s="73"/>
      <c r="JIS89" s="74"/>
      <c r="JIT89" s="74"/>
      <c r="JIU89" s="62"/>
      <c r="JIV89" s="75"/>
      <c r="JIW89" s="76"/>
      <c r="JIX89" s="216"/>
      <c r="JIY89" s="75"/>
      <c r="JIZ89" s="75"/>
      <c r="JJA89" s="204"/>
      <c r="JJB89" s="205"/>
      <c r="JJC89" s="72"/>
      <c r="JJD89" s="70"/>
      <c r="JJE89" s="73"/>
      <c r="JJF89" s="74"/>
      <c r="JJG89" s="74"/>
      <c r="JJH89" s="62"/>
      <c r="JJI89" s="75"/>
      <c r="JJJ89" s="76"/>
      <c r="JJK89" s="216"/>
      <c r="JJL89" s="75"/>
      <c r="JJM89" s="75"/>
      <c r="JJN89" s="204"/>
      <c r="JJO89" s="205"/>
      <c r="JJP89" s="72"/>
      <c r="JJQ89" s="70"/>
      <c r="JJR89" s="73"/>
      <c r="JJS89" s="74"/>
      <c r="JJT89" s="74"/>
      <c r="JJU89" s="62"/>
      <c r="JJV89" s="75"/>
      <c r="JJW89" s="76"/>
      <c r="JJX89" s="216"/>
      <c r="JJY89" s="75"/>
      <c r="JJZ89" s="75"/>
      <c r="JKA89" s="204"/>
      <c r="JKB89" s="205"/>
      <c r="JKC89" s="72"/>
      <c r="JKD89" s="70"/>
      <c r="JKE89" s="73"/>
      <c r="JKF89" s="74"/>
      <c r="JKG89" s="74"/>
      <c r="JKH89" s="62"/>
      <c r="JKI89" s="75"/>
      <c r="JKJ89" s="76"/>
      <c r="JKK89" s="216"/>
      <c r="JKL89" s="75"/>
      <c r="JKM89" s="75"/>
      <c r="JKN89" s="204"/>
      <c r="JKO89" s="205"/>
      <c r="JKP89" s="72"/>
      <c r="JKQ89" s="70"/>
      <c r="JKR89" s="73"/>
      <c r="JKS89" s="74"/>
      <c r="JKT89" s="74"/>
      <c r="JKU89" s="62"/>
      <c r="JKV89" s="75"/>
      <c r="JKW89" s="76"/>
      <c r="JKX89" s="216"/>
      <c r="JKY89" s="75"/>
      <c r="JKZ89" s="75"/>
      <c r="JLA89" s="204"/>
      <c r="JLB89" s="205"/>
      <c r="JLC89" s="72"/>
      <c r="JLD89" s="70"/>
      <c r="JLE89" s="73"/>
      <c r="JLF89" s="74"/>
      <c r="JLG89" s="74"/>
      <c r="JLH89" s="62"/>
      <c r="JLI89" s="75"/>
      <c r="JLJ89" s="76"/>
      <c r="JLK89" s="216"/>
      <c r="JLL89" s="75"/>
      <c r="JLM89" s="75"/>
      <c r="JLN89" s="204"/>
      <c r="JLO89" s="205"/>
      <c r="JLP89" s="72"/>
      <c r="JLQ89" s="70"/>
      <c r="JLR89" s="73"/>
      <c r="JLS89" s="74"/>
      <c r="JLT89" s="74"/>
      <c r="JLU89" s="62"/>
      <c r="JLV89" s="75"/>
      <c r="JLW89" s="76"/>
      <c r="JLX89" s="216"/>
      <c r="JLY89" s="75"/>
      <c r="JLZ89" s="75"/>
      <c r="JMA89" s="204"/>
      <c r="JMB89" s="205"/>
      <c r="JMC89" s="72"/>
      <c r="JMD89" s="70"/>
      <c r="JME89" s="73"/>
      <c r="JMF89" s="74"/>
      <c r="JMG89" s="74"/>
      <c r="JMH89" s="62"/>
      <c r="JMI89" s="75"/>
      <c r="JMJ89" s="76"/>
      <c r="JMK89" s="216"/>
      <c r="JML89" s="75"/>
      <c r="JMM89" s="75"/>
      <c r="JMN89" s="204"/>
      <c r="JMO89" s="205"/>
      <c r="JMP89" s="72"/>
      <c r="JMQ89" s="70"/>
      <c r="JMR89" s="73"/>
      <c r="JMS89" s="74"/>
      <c r="JMT89" s="74"/>
      <c r="JMU89" s="62"/>
      <c r="JMV89" s="75"/>
      <c r="JMW89" s="76"/>
      <c r="JMX89" s="216"/>
      <c r="JMY89" s="75"/>
      <c r="JMZ89" s="75"/>
      <c r="JNA89" s="204"/>
      <c r="JNB89" s="205"/>
      <c r="JNC89" s="72"/>
      <c r="JND89" s="70"/>
      <c r="JNE89" s="73"/>
      <c r="JNF89" s="74"/>
      <c r="JNG89" s="74"/>
      <c r="JNH89" s="62"/>
      <c r="JNI89" s="75"/>
      <c r="JNJ89" s="76"/>
      <c r="JNK89" s="216"/>
      <c r="JNL89" s="75"/>
      <c r="JNM89" s="75"/>
      <c r="JNN89" s="204"/>
      <c r="JNO89" s="205"/>
      <c r="JNP89" s="72"/>
      <c r="JNQ89" s="70"/>
      <c r="JNR89" s="73"/>
      <c r="JNS89" s="74"/>
      <c r="JNT89" s="74"/>
      <c r="JNU89" s="62"/>
      <c r="JNV89" s="75"/>
      <c r="JNW89" s="76"/>
      <c r="JNX89" s="216"/>
      <c r="JNY89" s="75"/>
      <c r="JNZ89" s="75"/>
      <c r="JOA89" s="204"/>
      <c r="JOB89" s="205"/>
      <c r="JOC89" s="72"/>
      <c r="JOD89" s="70"/>
      <c r="JOE89" s="73"/>
      <c r="JOF89" s="74"/>
      <c r="JOG89" s="74"/>
      <c r="JOH89" s="62"/>
      <c r="JOI89" s="75"/>
      <c r="JOJ89" s="76"/>
      <c r="JOK89" s="216"/>
      <c r="JOL89" s="75"/>
      <c r="JOM89" s="75"/>
      <c r="JON89" s="204"/>
      <c r="JOO89" s="205"/>
      <c r="JOP89" s="72"/>
      <c r="JOQ89" s="70"/>
      <c r="JOR89" s="73"/>
      <c r="JOS89" s="74"/>
      <c r="JOT89" s="74"/>
      <c r="JOU89" s="62"/>
      <c r="JOV89" s="75"/>
      <c r="JOW89" s="76"/>
      <c r="JOX89" s="216"/>
      <c r="JOY89" s="75"/>
      <c r="JOZ89" s="75"/>
      <c r="JPA89" s="204"/>
      <c r="JPB89" s="205"/>
      <c r="JPC89" s="72"/>
      <c r="JPD89" s="70"/>
      <c r="JPE89" s="73"/>
      <c r="JPF89" s="74"/>
      <c r="JPG89" s="74"/>
      <c r="JPH89" s="62"/>
      <c r="JPI89" s="75"/>
      <c r="JPJ89" s="76"/>
      <c r="JPK89" s="216"/>
      <c r="JPL89" s="75"/>
      <c r="JPM89" s="75"/>
      <c r="JPN89" s="204"/>
      <c r="JPO89" s="205"/>
      <c r="JPP89" s="72"/>
      <c r="JPQ89" s="70"/>
      <c r="JPR89" s="73"/>
      <c r="JPS89" s="74"/>
      <c r="JPT89" s="74"/>
      <c r="JPU89" s="62"/>
      <c r="JPV89" s="75"/>
      <c r="JPW89" s="76"/>
      <c r="JPX89" s="216"/>
      <c r="JPY89" s="75"/>
      <c r="JPZ89" s="75"/>
      <c r="JQA89" s="204"/>
      <c r="JQB89" s="205"/>
      <c r="JQC89" s="72"/>
      <c r="JQD89" s="70"/>
      <c r="JQE89" s="73"/>
      <c r="JQF89" s="74"/>
      <c r="JQG89" s="74"/>
      <c r="JQH89" s="62"/>
      <c r="JQI89" s="75"/>
      <c r="JQJ89" s="76"/>
      <c r="JQK89" s="216"/>
      <c r="JQL89" s="75"/>
      <c r="JQM89" s="75"/>
      <c r="JQN89" s="204"/>
      <c r="JQO89" s="205"/>
      <c r="JQP89" s="72"/>
      <c r="JQQ89" s="70"/>
      <c r="JQR89" s="73"/>
      <c r="JQS89" s="74"/>
      <c r="JQT89" s="74"/>
      <c r="JQU89" s="62"/>
      <c r="JQV89" s="75"/>
      <c r="JQW89" s="76"/>
      <c r="JQX89" s="216"/>
      <c r="JQY89" s="75"/>
      <c r="JQZ89" s="75"/>
      <c r="JRA89" s="204"/>
      <c r="JRB89" s="205"/>
      <c r="JRC89" s="72"/>
      <c r="JRD89" s="70"/>
      <c r="JRE89" s="73"/>
      <c r="JRF89" s="74"/>
      <c r="JRG89" s="74"/>
      <c r="JRH89" s="62"/>
      <c r="JRI89" s="75"/>
      <c r="JRJ89" s="76"/>
      <c r="JRK89" s="216"/>
      <c r="JRL89" s="75"/>
      <c r="JRM89" s="75"/>
      <c r="JRN89" s="204"/>
      <c r="JRO89" s="205"/>
      <c r="JRP89" s="72"/>
      <c r="JRQ89" s="70"/>
      <c r="JRR89" s="73"/>
      <c r="JRS89" s="74"/>
      <c r="JRT89" s="74"/>
      <c r="JRU89" s="62"/>
      <c r="JRV89" s="75"/>
      <c r="JRW89" s="76"/>
      <c r="JRX89" s="216"/>
      <c r="JRY89" s="75"/>
      <c r="JRZ89" s="75"/>
      <c r="JSA89" s="204"/>
      <c r="JSB89" s="205"/>
      <c r="JSC89" s="72"/>
      <c r="JSD89" s="70"/>
      <c r="JSE89" s="73"/>
      <c r="JSF89" s="74"/>
      <c r="JSG89" s="74"/>
      <c r="JSH89" s="62"/>
      <c r="JSI89" s="75"/>
      <c r="JSJ89" s="76"/>
      <c r="JSK89" s="216"/>
      <c r="JSL89" s="75"/>
      <c r="JSM89" s="75"/>
      <c r="JSN89" s="204"/>
      <c r="JSO89" s="205"/>
      <c r="JSP89" s="72"/>
      <c r="JSQ89" s="70"/>
      <c r="JSR89" s="73"/>
      <c r="JSS89" s="74"/>
      <c r="JST89" s="74"/>
      <c r="JSU89" s="62"/>
      <c r="JSV89" s="75"/>
      <c r="JSW89" s="76"/>
      <c r="JSX89" s="216"/>
      <c r="JSY89" s="75"/>
      <c r="JSZ89" s="75"/>
      <c r="JTA89" s="204"/>
      <c r="JTB89" s="205"/>
      <c r="JTC89" s="72"/>
      <c r="JTD89" s="70"/>
      <c r="JTE89" s="73"/>
      <c r="JTF89" s="74"/>
      <c r="JTG89" s="74"/>
      <c r="JTH89" s="62"/>
      <c r="JTI89" s="75"/>
      <c r="JTJ89" s="76"/>
      <c r="JTK89" s="216"/>
      <c r="JTL89" s="75"/>
      <c r="JTM89" s="75"/>
      <c r="JTN89" s="204"/>
      <c r="JTO89" s="205"/>
      <c r="JTP89" s="72"/>
      <c r="JTQ89" s="70"/>
      <c r="JTR89" s="73"/>
      <c r="JTS89" s="74"/>
      <c r="JTT89" s="74"/>
      <c r="JTU89" s="62"/>
      <c r="JTV89" s="75"/>
      <c r="JTW89" s="76"/>
      <c r="JTX89" s="216"/>
      <c r="JTY89" s="75"/>
      <c r="JTZ89" s="75"/>
      <c r="JUA89" s="204"/>
      <c r="JUB89" s="205"/>
      <c r="JUC89" s="72"/>
      <c r="JUD89" s="70"/>
      <c r="JUE89" s="73"/>
      <c r="JUF89" s="74"/>
      <c r="JUG89" s="74"/>
      <c r="JUH89" s="62"/>
      <c r="JUI89" s="75"/>
      <c r="JUJ89" s="76"/>
      <c r="JUK89" s="216"/>
      <c r="JUL89" s="75"/>
      <c r="JUM89" s="75"/>
      <c r="JUN89" s="204"/>
      <c r="JUO89" s="205"/>
      <c r="JUP89" s="72"/>
      <c r="JUQ89" s="70"/>
      <c r="JUR89" s="73"/>
      <c r="JUS89" s="74"/>
      <c r="JUT89" s="74"/>
      <c r="JUU89" s="62"/>
      <c r="JUV89" s="75"/>
      <c r="JUW89" s="76"/>
      <c r="JUX89" s="216"/>
      <c r="JUY89" s="75"/>
      <c r="JUZ89" s="75"/>
      <c r="JVA89" s="204"/>
      <c r="JVB89" s="205"/>
      <c r="JVC89" s="72"/>
      <c r="JVD89" s="70"/>
      <c r="JVE89" s="73"/>
      <c r="JVF89" s="74"/>
      <c r="JVG89" s="74"/>
      <c r="JVH89" s="62"/>
      <c r="JVI89" s="75"/>
      <c r="JVJ89" s="76"/>
      <c r="JVK89" s="216"/>
      <c r="JVL89" s="75"/>
      <c r="JVM89" s="75"/>
      <c r="JVN89" s="204"/>
      <c r="JVO89" s="205"/>
      <c r="JVP89" s="72"/>
      <c r="JVQ89" s="70"/>
      <c r="JVR89" s="73"/>
      <c r="JVS89" s="74"/>
      <c r="JVT89" s="74"/>
      <c r="JVU89" s="62"/>
      <c r="JVV89" s="75"/>
      <c r="JVW89" s="76"/>
      <c r="JVX89" s="216"/>
      <c r="JVY89" s="75"/>
      <c r="JVZ89" s="75"/>
      <c r="JWA89" s="204"/>
      <c r="JWB89" s="205"/>
      <c r="JWC89" s="72"/>
      <c r="JWD89" s="70"/>
      <c r="JWE89" s="73"/>
      <c r="JWF89" s="74"/>
      <c r="JWG89" s="74"/>
      <c r="JWH89" s="62"/>
      <c r="JWI89" s="75"/>
      <c r="JWJ89" s="76"/>
      <c r="JWK89" s="216"/>
      <c r="JWL89" s="75"/>
      <c r="JWM89" s="75"/>
      <c r="JWN89" s="204"/>
      <c r="JWO89" s="205"/>
      <c r="JWP89" s="72"/>
      <c r="JWQ89" s="70"/>
      <c r="JWR89" s="73"/>
      <c r="JWS89" s="74"/>
      <c r="JWT89" s="74"/>
      <c r="JWU89" s="62"/>
      <c r="JWV89" s="75"/>
      <c r="JWW89" s="76"/>
      <c r="JWX89" s="216"/>
      <c r="JWY89" s="75"/>
      <c r="JWZ89" s="75"/>
      <c r="JXA89" s="204"/>
      <c r="JXB89" s="205"/>
      <c r="JXC89" s="72"/>
      <c r="JXD89" s="70"/>
      <c r="JXE89" s="73"/>
      <c r="JXF89" s="74"/>
      <c r="JXG89" s="74"/>
      <c r="JXH89" s="62"/>
      <c r="JXI89" s="75"/>
      <c r="JXJ89" s="76"/>
      <c r="JXK89" s="216"/>
      <c r="JXL89" s="75"/>
      <c r="JXM89" s="75"/>
      <c r="JXN89" s="204"/>
      <c r="JXO89" s="205"/>
      <c r="JXP89" s="72"/>
      <c r="JXQ89" s="70"/>
      <c r="JXR89" s="73"/>
      <c r="JXS89" s="74"/>
      <c r="JXT89" s="74"/>
      <c r="JXU89" s="62"/>
      <c r="JXV89" s="75"/>
      <c r="JXW89" s="76"/>
      <c r="JXX89" s="216"/>
      <c r="JXY89" s="75"/>
      <c r="JXZ89" s="75"/>
      <c r="JYA89" s="204"/>
      <c r="JYB89" s="205"/>
      <c r="JYC89" s="72"/>
      <c r="JYD89" s="70"/>
      <c r="JYE89" s="73"/>
      <c r="JYF89" s="74"/>
      <c r="JYG89" s="74"/>
      <c r="JYH89" s="62"/>
      <c r="JYI89" s="75"/>
      <c r="JYJ89" s="76"/>
      <c r="JYK89" s="216"/>
      <c r="JYL89" s="75"/>
      <c r="JYM89" s="75"/>
      <c r="JYN89" s="204"/>
      <c r="JYO89" s="205"/>
      <c r="JYP89" s="72"/>
      <c r="JYQ89" s="70"/>
      <c r="JYR89" s="73"/>
      <c r="JYS89" s="74"/>
      <c r="JYT89" s="74"/>
      <c r="JYU89" s="62"/>
      <c r="JYV89" s="75"/>
      <c r="JYW89" s="76"/>
      <c r="JYX89" s="216"/>
      <c r="JYY89" s="75"/>
      <c r="JYZ89" s="75"/>
      <c r="JZA89" s="204"/>
      <c r="JZB89" s="205"/>
      <c r="JZC89" s="72"/>
      <c r="JZD89" s="70"/>
      <c r="JZE89" s="73"/>
      <c r="JZF89" s="74"/>
      <c r="JZG89" s="74"/>
      <c r="JZH89" s="62"/>
      <c r="JZI89" s="75"/>
      <c r="JZJ89" s="76"/>
      <c r="JZK89" s="216"/>
      <c r="JZL89" s="75"/>
      <c r="JZM89" s="75"/>
      <c r="JZN89" s="204"/>
      <c r="JZO89" s="205"/>
      <c r="JZP89" s="72"/>
      <c r="JZQ89" s="70"/>
      <c r="JZR89" s="73"/>
      <c r="JZS89" s="74"/>
      <c r="JZT89" s="74"/>
      <c r="JZU89" s="62"/>
      <c r="JZV89" s="75"/>
      <c r="JZW89" s="76"/>
      <c r="JZX89" s="216"/>
      <c r="JZY89" s="75"/>
      <c r="JZZ89" s="75"/>
      <c r="KAA89" s="204"/>
      <c r="KAB89" s="205"/>
      <c r="KAC89" s="72"/>
      <c r="KAD89" s="70"/>
      <c r="KAE89" s="73"/>
      <c r="KAF89" s="74"/>
      <c r="KAG89" s="74"/>
      <c r="KAH89" s="62"/>
      <c r="KAI89" s="75"/>
      <c r="KAJ89" s="76"/>
      <c r="KAK89" s="216"/>
      <c r="KAL89" s="75"/>
      <c r="KAM89" s="75"/>
      <c r="KAN89" s="204"/>
      <c r="KAO89" s="205"/>
      <c r="KAP89" s="72"/>
      <c r="KAQ89" s="70"/>
      <c r="KAR89" s="73"/>
      <c r="KAS89" s="74"/>
      <c r="KAT89" s="74"/>
      <c r="KAU89" s="62"/>
      <c r="KAV89" s="75"/>
      <c r="KAW89" s="76"/>
      <c r="KAX89" s="216"/>
      <c r="KAY89" s="75"/>
      <c r="KAZ89" s="75"/>
      <c r="KBA89" s="204"/>
      <c r="KBB89" s="205"/>
      <c r="KBC89" s="72"/>
      <c r="KBD89" s="70"/>
      <c r="KBE89" s="73"/>
      <c r="KBF89" s="74"/>
      <c r="KBG89" s="74"/>
      <c r="KBH89" s="62"/>
      <c r="KBI89" s="75"/>
      <c r="KBJ89" s="76"/>
      <c r="KBK89" s="216"/>
      <c r="KBL89" s="75"/>
      <c r="KBM89" s="75"/>
      <c r="KBN89" s="204"/>
      <c r="KBO89" s="205"/>
      <c r="KBP89" s="72"/>
      <c r="KBQ89" s="70"/>
      <c r="KBR89" s="73"/>
      <c r="KBS89" s="74"/>
      <c r="KBT89" s="74"/>
      <c r="KBU89" s="62"/>
      <c r="KBV89" s="75"/>
      <c r="KBW89" s="76"/>
      <c r="KBX89" s="216"/>
      <c r="KBY89" s="75"/>
      <c r="KBZ89" s="75"/>
      <c r="KCA89" s="204"/>
      <c r="KCB89" s="205"/>
      <c r="KCC89" s="72"/>
      <c r="KCD89" s="70"/>
      <c r="KCE89" s="73"/>
      <c r="KCF89" s="74"/>
      <c r="KCG89" s="74"/>
      <c r="KCH89" s="62"/>
      <c r="KCI89" s="75"/>
      <c r="KCJ89" s="76"/>
      <c r="KCK89" s="216"/>
      <c r="KCL89" s="75"/>
      <c r="KCM89" s="75"/>
      <c r="KCN89" s="204"/>
      <c r="KCO89" s="205"/>
      <c r="KCP89" s="72"/>
      <c r="KCQ89" s="70"/>
      <c r="KCR89" s="73"/>
      <c r="KCS89" s="74"/>
      <c r="KCT89" s="74"/>
      <c r="KCU89" s="62"/>
      <c r="KCV89" s="75"/>
      <c r="KCW89" s="76"/>
      <c r="KCX89" s="216"/>
      <c r="KCY89" s="75"/>
      <c r="KCZ89" s="75"/>
      <c r="KDA89" s="204"/>
      <c r="KDB89" s="205"/>
      <c r="KDC89" s="72"/>
      <c r="KDD89" s="70"/>
      <c r="KDE89" s="73"/>
      <c r="KDF89" s="74"/>
      <c r="KDG89" s="74"/>
      <c r="KDH89" s="62"/>
      <c r="KDI89" s="75"/>
      <c r="KDJ89" s="76"/>
      <c r="KDK89" s="216"/>
      <c r="KDL89" s="75"/>
      <c r="KDM89" s="75"/>
      <c r="KDN89" s="204"/>
      <c r="KDO89" s="205"/>
      <c r="KDP89" s="72"/>
      <c r="KDQ89" s="70"/>
      <c r="KDR89" s="73"/>
      <c r="KDS89" s="74"/>
      <c r="KDT89" s="74"/>
      <c r="KDU89" s="62"/>
      <c r="KDV89" s="75"/>
      <c r="KDW89" s="76"/>
      <c r="KDX89" s="216"/>
      <c r="KDY89" s="75"/>
      <c r="KDZ89" s="75"/>
      <c r="KEA89" s="204"/>
      <c r="KEB89" s="205"/>
      <c r="KEC89" s="72"/>
      <c r="KED89" s="70"/>
      <c r="KEE89" s="73"/>
      <c r="KEF89" s="74"/>
      <c r="KEG89" s="74"/>
      <c r="KEH89" s="62"/>
      <c r="KEI89" s="75"/>
      <c r="KEJ89" s="76"/>
      <c r="KEK89" s="216"/>
      <c r="KEL89" s="75"/>
      <c r="KEM89" s="75"/>
      <c r="KEN89" s="204"/>
      <c r="KEO89" s="205"/>
      <c r="KEP89" s="72"/>
      <c r="KEQ89" s="70"/>
      <c r="KER89" s="73"/>
      <c r="KES89" s="74"/>
      <c r="KET89" s="74"/>
      <c r="KEU89" s="62"/>
      <c r="KEV89" s="75"/>
      <c r="KEW89" s="76"/>
      <c r="KEX89" s="216"/>
      <c r="KEY89" s="75"/>
      <c r="KEZ89" s="75"/>
      <c r="KFA89" s="204"/>
      <c r="KFB89" s="205"/>
      <c r="KFC89" s="72"/>
      <c r="KFD89" s="70"/>
      <c r="KFE89" s="73"/>
      <c r="KFF89" s="74"/>
      <c r="KFG89" s="74"/>
      <c r="KFH89" s="62"/>
      <c r="KFI89" s="75"/>
      <c r="KFJ89" s="76"/>
      <c r="KFK89" s="216"/>
      <c r="KFL89" s="75"/>
      <c r="KFM89" s="75"/>
      <c r="KFN89" s="204"/>
      <c r="KFO89" s="205"/>
      <c r="KFP89" s="72"/>
      <c r="KFQ89" s="70"/>
      <c r="KFR89" s="73"/>
      <c r="KFS89" s="74"/>
      <c r="KFT89" s="74"/>
      <c r="KFU89" s="62"/>
      <c r="KFV89" s="75"/>
      <c r="KFW89" s="76"/>
      <c r="KFX89" s="216"/>
      <c r="KFY89" s="75"/>
      <c r="KFZ89" s="75"/>
      <c r="KGA89" s="204"/>
      <c r="KGB89" s="205"/>
      <c r="KGC89" s="72"/>
      <c r="KGD89" s="70"/>
      <c r="KGE89" s="73"/>
      <c r="KGF89" s="74"/>
      <c r="KGG89" s="74"/>
      <c r="KGH89" s="62"/>
      <c r="KGI89" s="75"/>
      <c r="KGJ89" s="76"/>
      <c r="KGK89" s="216"/>
      <c r="KGL89" s="75"/>
      <c r="KGM89" s="75"/>
      <c r="KGN89" s="204"/>
      <c r="KGO89" s="205"/>
      <c r="KGP89" s="72"/>
      <c r="KGQ89" s="70"/>
      <c r="KGR89" s="73"/>
      <c r="KGS89" s="74"/>
      <c r="KGT89" s="74"/>
      <c r="KGU89" s="62"/>
      <c r="KGV89" s="75"/>
      <c r="KGW89" s="76"/>
      <c r="KGX89" s="216"/>
      <c r="KGY89" s="75"/>
      <c r="KGZ89" s="75"/>
      <c r="KHA89" s="204"/>
      <c r="KHB89" s="205"/>
      <c r="KHC89" s="72"/>
      <c r="KHD89" s="70"/>
      <c r="KHE89" s="73"/>
      <c r="KHF89" s="74"/>
      <c r="KHG89" s="74"/>
      <c r="KHH89" s="62"/>
      <c r="KHI89" s="75"/>
      <c r="KHJ89" s="76"/>
      <c r="KHK89" s="216"/>
      <c r="KHL89" s="75"/>
      <c r="KHM89" s="75"/>
      <c r="KHN89" s="204"/>
      <c r="KHO89" s="205"/>
      <c r="KHP89" s="72"/>
      <c r="KHQ89" s="70"/>
      <c r="KHR89" s="73"/>
      <c r="KHS89" s="74"/>
      <c r="KHT89" s="74"/>
      <c r="KHU89" s="62"/>
      <c r="KHV89" s="75"/>
      <c r="KHW89" s="76"/>
      <c r="KHX89" s="216"/>
      <c r="KHY89" s="75"/>
      <c r="KHZ89" s="75"/>
      <c r="KIA89" s="204"/>
      <c r="KIB89" s="205"/>
      <c r="KIC89" s="72"/>
      <c r="KID89" s="70"/>
      <c r="KIE89" s="73"/>
      <c r="KIF89" s="74"/>
      <c r="KIG89" s="74"/>
      <c r="KIH89" s="62"/>
      <c r="KII89" s="75"/>
      <c r="KIJ89" s="76"/>
      <c r="KIK89" s="216"/>
      <c r="KIL89" s="75"/>
      <c r="KIM89" s="75"/>
      <c r="KIN89" s="204"/>
      <c r="KIO89" s="205"/>
      <c r="KIP89" s="72"/>
      <c r="KIQ89" s="70"/>
      <c r="KIR89" s="73"/>
      <c r="KIS89" s="74"/>
      <c r="KIT89" s="74"/>
      <c r="KIU89" s="62"/>
      <c r="KIV89" s="75"/>
      <c r="KIW89" s="76"/>
      <c r="KIX89" s="216"/>
      <c r="KIY89" s="75"/>
      <c r="KIZ89" s="75"/>
      <c r="KJA89" s="204"/>
      <c r="KJB89" s="205"/>
      <c r="KJC89" s="72"/>
      <c r="KJD89" s="70"/>
      <c r="KJE89" s="73"/>
      <c r="KJF89" s="74"/>
      <c r="KJG89" s="74"/>
      <c r="KJH89" s="62"/>
      <c r="KJI89" s="75"/>
      <c r="KJJ89" s="76"/>
      <c r="KJK89" s="216"/>
      <c r="KJL89" s="75"/>
      <c r="KJM89" s="75"/>
      <c r="KJN89" s="204"/>
      <c r="KJO89" s="205"/>
      <c r="KJP89" s="72"/>
      <c r="KJQ89" s="70"/>
      <c r="KJR89" s="73"/>
      <c r="KJS89" s="74"/>
      <c r="KJT89" s="74"/>
      <c r="KJU89" s="62"/>
      <c r="KJV89" s="75"/>
      <c r="KJW89" s="76"/>
      <c r="KJX89" s="216"/>
      <c r="KJY89" s="75"/>
      <c r="KJZ89" s="75"/>
      <c r="KKA89" s="204"/>
      <c r="KKB89" s="205"/>
      <c r="KKC89" s="72"/>
      <c r="KKD89" s="70"/>
      <c r="KKE89" s="73"/>
      <c r="KKF89" s="74"/>
      <c r="KKG89" s="74"/>
      <c r="KKH89" s="62"/>
      <c r="KKI89" s="75"/>
      <c r="KKJ89" s="76"/>
      <c r="KKK89" s="216"/>
      <c r="KKL89" s="75"/>
      <c r="KKM89" s="75"/>
      <c r="KKN89" s="204"/>
      <c r="KKO89" s="205"/>
      <c r="KKP89" s="72"/>
      <c r="KKQ89" s="70"/>
      <c r="KKR89" s="73"/>
      <c r="KKS89" s="74"/>
      <c r="KKT89" s="74"/>
      <c r="KKU89" s="62"/>
      <c r="KKV89" s="75"/>
      <c r="KKW89" s="76"/>
      <c r="KKX89" s="216"/>
      <c r="KKY89" s="75"/>
      <c r="KKZ89" s="75"/>
      <c r="KLA89" s="204"/>
      <c r="KLB89" s="205"/>
      <c r="KLC89" s="72"/>
      <c r="KLD89" s="70"/>
      <c r="KLE89" s="73"/>
      <c r="KLF89" s="74"/>
      <c r="KLG89" s="74"/>
      <c r="KLH89" s="62"/>
      <c r="KLI89" s="75"/>
      <c r="KLJ89" s="76"/>
      <c r="KLK89" s="216"/>
      <c r="KLL89" s="75"/>
      <c r="KLM89" s="75"/>
      <c r="KLN89" s="204"/>
      <c r="KLO89" s="205"/>
      <c r="KLP89" s="72"/>
      <c r="KLQ89" s="70"/>
      <c r="KLR89" s="73"/>
      <c r="KLS89" s="74"/>
      <c r="KLT89" s="74"/>
      <c r="KLU89" s="62"/>
      <c r="KLV89" s="75"/>
      <c r="KLW89" s="76"/>
      <c r="KLX89" s="216"/>
      <c r="KLY89" s="75"/>
      <c r="KLZ89" s="75"/>
      <c r="KMA89" s="204"/>
      <c r="KMB89" s="205"/>
      <c r="KMC89" s="72"/>
      <c r="KMD89" s="70"/>
      <c r="KME89" s="73"/>
      <c r="KMF89" s="74"/>
      <c r="KMG89" s="74"/>
      <c r="KMH89" s="62"/>
      <c r="KMI89" s="75"/>
      <c r="KMJ89" s="76"/>
      <c r="KMK89" s="216"/>
      <c r="KML89" s="75"/>
      <c r="KMM89" s="75"/>
      <c r="KMN89" s="204"/>
      <c r="KMO89" s="205"/>
      <c r="KMP89" s="72"/>
      <c r="KMQ89" s="70"/>
      <c r="KMR89" s="73"/>
      <c r="KMS89" s="74"/>
      <c r="KMT89" s="74"/>
      <c r="KMU89" s="62"/>
      <c r="KMV89" s="75"/>
      <c r="KMW89" s="76"/>
      <c r="KMX89" s="216"/>
      <c r="KMY89" s="75"/>
      <c r="KMZ89" s="75"/>
      <c r="KNA89" s="204"/>
      <c r="KNB89" s="205"/>
      <c r="KNC89" s="72"/>
      <c r="KND89" s="70"/>
      <c r="KNE89" s="73"/>
      <c r="KNF89" s="74"/>
      <c r="KNG89" s="74"/>
      <c r="KNH89" s="62"/>
      <c r="KNI89" s="75"/>
      <c r="KNJ89" s="76"/>
      <c r="KNK89" s="216"/>
      <c r="KNL89" s="75"/>
      <c r="KNM89" s="75"/>
      <c r="KNN89" s="204"/>
      <c r="KNO89" s="205"/>
      <c r="KNP89" s="72"/>
      <c r="KNQ89" s="70"/>
      <c r="KNR89" s="73"/>
      <c r="KNS89" s="74"/>
      <c r="KNT89" s="74"/>
      <c r="KNU89" s="62"/>
      <c r="KNV89" s="75"/>
      <c r="KNW89" s="76"/>
      <c r="KNX89" s="216"/>
      <c r="KNY89" s="75"/>
      <c r="KNZ89" s="75"/>
      <c r="KOA89" s="204"/>
      <c r="KOB89" s="205"/>
      <c r="KOC89" s="72"/>
      <c r="KOD89" s="70"/>
      <c r="KOE89" s="73"/>
      <c r="KOF89" s="74"/>
      <c r="KOG89" s="74"/>
      <c r="KOH89" s="62"/>
      <c r="KOI89" s="75"/>
      <c r="KOJ89" s="76"/>
      <c r="KOK89" s="216"/>
      <c r="KOL89" s="75"/>
      <c r="KOM89" s="75"/>
      <c r="KON89" s="204"/>
      <c r="KOO89" s="205"/>
      <c r="KOP89" s="72"/>
      <c r="KOQ89" s="70"/>
      <c r="KOR89" s="73"/>
      <c r="KOS89" s="74"/>
      <c r="KOT89" s="74"/>
      <c r="KOU89" s="62"/>
      <c r="KOV89" s="75"/>
      <c r="KOW89" s="76"/>
      <c r="KOX89" s="216"/>
      <c r="KOY89" s="75"/>
      <c r="KOZ89" s="75"/>
      <c r="KPA89" s="204"/>
      <c r="KPB89" s="205"/>
      <c r="KPC89" s="72"/>
      <c r="KPD89" s="70"/>
      <c r="KPE89" s="73"/>
      <c r="KPF89" s="74"/>
      <c r="KPG89" s="74"/>
      <c r="KPH89" s="62"/>
      <c r="KPI89" s="75"/>
      <c r="KPJ89" s="76"/>
      <c r="KPK89" s="216"/>
      <c r="KPL89" s="75"/>
      <c r="KPM89" s="75"/>
      <c r="KPN89" s="204"/>
      <c r="KPO89" s="205"/>
      <c r="KPP89" s="72"/>
      <c r="KPQ89" s="70"/>
      <c r="KPR89" s="73"/>
      <c r="KPS89" s="74"/>
      <c r="KPT89" s="74"/>
      <c r="KPU89" s="62"/>
      <c r="KPV89" s="75"/>
      <c r="KPW89" s="76"/>
      <c r="KPX89" s="216"/>
      <c r="KPY89" s="75"/>
      <c r="KPZ89" s="75"/>
      <c r="KQA89" s="204"/>
      <c r="KQB89" s="205"/>
      <c r="KQC89" s="72"/>
      <c r="KQD89" s="70"/>
      <c r="KQE89" s="73"/>
      <c r="KQF89" s="74"/>
      <c r="KQG89" s="74"/>
      <c r="KQH89" s="62"/>
      <c r="KQI89" s="75"/>
      <c r="KQJ89" s="76"/>
      <c r="KQK89" s="216"/>
      <c r="KQL89" s="75"/>
      <c r="KQM89" s="75"/>
      <c r="KQN89" s="204"/>
      <c r="KQO89" s="205"/>
      <c r="KQP89" s="72"/>
      <c r="KQQ89" s="70"/>
      <c r="KQR89" s="73"/>
      <c r="KQS89" s="74"/>
      <c r="KQT89" s="74"/>
      <c r="KQU89" s="62"/>
      <c r="KQV89" s="75"/>
      <c r="KQW89" s="76"/>
      <c r="KQX89" s="216"/>
      <c r="KQY89" s="75"/>
      <c r="KQZ89" s="75"/>
      <c r="KRA89" s="204"/>
      <c r="KRB89" s="205"/>
      <c r="KRC89" s="72"/>
      <c r="KRD89" s="70"/>
      <c r="KRE89" s="73"/>
      <c r="KRF89" s="74"/>
      <c r="KRG89" s="74"/>
      <c r="KRH89" s="62"/>
      <c r="KRI89" s="75"/>
      <c r="KRJ89" s="76"/>
      <c r="KRK89" s="216"/>
      <c r="KRL89" s="75"/>
      <c r="KRM89" s="75"/>
      <c r="KRN89" s="204"/>
      <c r="KRO89" s="205"/>
      <c r="KRP89" s="72"/>
      <c r="KRQ89" s="70"/>
      <c r="KRR89" s="73"/>
      <c r="KRS89" s="74"/>
      <c r="KRT89" s="74"/>
      <c r="KRU89" s="62"/>
      <c r="KRV89" s="75"/>
      <c r="KRW89" s="76"/>
      <c r="KRX89" s="216"/>
      <c r="KRY89" s="75"/>
      <c r="KRZ89" s="75"/>
      <c r="KSA89" s="204"/>
      <c r="KSB89" s="205"/>
      <c r="KSC89" s="72"/>
      <c r="KSD89" s="70"/>
      <c r="KSE89" s="73"/>
      <c r="KSF89" s="74"/>
      <c r="KSG89" s="74"/>
      <c r="KSH89" s="62"/>
      <c r="KSI89" s="75"/>
      <c r="KSJ89" s="76"/>
      <c r="KSK89" s="216"/>
      <c r="KSL89" s="75"/>
      <c r="KSM89" s="75"/>
      <c r="KSN89" s="204"/>
      <c r="KSO89" s="205"/>
      <c r="KSP89" s="72"/>
      <c r="KSQ89" s="70"/>
      <c r="KSR89" s="73"/>
      <c r="KSS89" s="74"/>
      <c r="KST89" s="74"/>
      <c r="KSU89" s="62"/>
      <c r="KSV89" s="75"/>
      <c r="KSW89" s="76"/>
      <c r="KSX89" s="216"/>
      <c r="KSY89" s="75"/>
      <c r="KSZ89" s="75"/>
      <c r="KTA89" s="204"/>
      <c r="KTB89" s="205"/>
      <c r="KTC89" s="72"/>
      <c r="KTD89" s="70"/>
      <c r="KTE89" s="73"/>
      <c r="KTF89" s="74"/>
      <c r="KTG89" s="74"/>
      <c r="KTH89" s="62"/>
      <c r="KTI89" s="75"/>
      <c r="KTJ89" s="76"/>
      <c r="KTK89" s="216"/>
      <c r="KTL89" s="75"/>
      <c r="KTM89" s="75"/>
      <c r="KTN89" s="204"/>
      <c r="KTO89" s="205"/>
      <c r="KTP89" s="72"/>
      <c r="KTQ89" s="70"/>
      <c r="KTR89" s="73"/>
      <c r="KTS89" s="74"/>
      <c r="KTT89" s="74"/>
      <c r="KTU89" s="62"/>
      <c r="KTV89" s="75"/>
      <c r="KTW89" s="76"/>
      <c r="KTX89" s="216"/>
      <c r="KTY89" s="75"/>
      <c r="KTZ89" s="75"/>
      <c r="KUA89" s="204"/>
      <c r="KUB89" s="205"/>
      <c r="KUC89" s="72"/>
      <c r="KUD89" s="70"/>
      <c r="KUE89" s="73"/>
      <c r="KUF89" s="74"/>
      <c r="KUG89" s="74"/>
      <c r="KUH89" s="62"/>
      <c r="KUI89" s="75"/>
      <c r="KUJ89" s="76"/>
      <c r="KUK89" s="216"/>
      <c r="KUL89" s="75"/>
      <c r="KUM89" s="75"/>
      <c r="KUN89" s="204"/>
      <c r="KUO89" s="205"/>
      <c r="KUP89" s="72"/>
      <c r="KUQ89" s="70"/>
      <c r="KUR89" s="73"/>
      <c r="KUS89" s="74"/>
      <c r="KUT89" s="74"/>
      <c r="KUU89" s="62"/>
      <c r="KUV89" s="75"/>
      <c r="KUW89" s="76"/>
      <c r="KUX89" s="216"/>
      <c r="KUY89" s="75"/>
      <c r="KUZ89" s="75"/>
      <c r="KVA89" s="204"/>
      <c r="KVB89" s="205"/>
      <c r="KVC89" s="72"/>
      <c r="KVD89" s="70"/>
      <c r="KVE89" s="73"/>
      <c r="KVF89" s="74"/>
      <c r="KVG89" s="74"/>
      <c r="KVH89" s="62"/>
      <c r="KVI89" s="75"/>
      <c r="KVJ89" s="76"/>
      <c r="KVK89" s="216"/>
      <c r="KVL89" s="75"/>
      <c r="KVM89" s="75"/>
      <c r="KVN89" s="204"/>
      <c r="KVO89" s="205"/>
      <c r="KVP89" s="72"/>
      <c r="KVQ89" s="70"/>
      <c r="KVR89" s="73"/>
      <c r="KVS89" s="74"/>
      <c r="KVT89" s="74"/>
      <c r="KVU89" s="62"/>
      <c r="KVV89" s="75"/>
      <c r="KVW89" s="76"/>
      <c r="KVX89" s="216"/>
      <c r="KVY89" s="75"/>
      <c r="KVZ89" s="75"/>
      <c r="KWA89" s="204"/>
      <c r="KWB89" s="205"/>
      <c r="KWC89" s="72"/>
      <c r="KWD89" s="70"/>
      <c r="KWE89" s="73"/>
      <c r="KWF89" s="74"/>
      <c r="KWG89" s="74"/>
      <c r="KWH89" s="62"/>
      <c r="KWI89" s="75"/>
      <c r="KWJ89" s="76"/>
      <c r="KWK89" s="216"/>
      <c r="KWL89" s="75"/>
      <c r="KWM89" s="75"/>
      <c r="KWN89" s="204"/>
      <c r="KWO89" s="205"/>
      <c r="KWP89" s="72"/>
      <c r="KWQ89" s="70"/>
      <c r="KWR89" s="73"/>
      <c r="KWS89" s="74"/>
      <c r="KWT89" s="74"/>
      <c r="KWU89" s="62"/>
      <c r="KWV89" s="75"/>
      <c r="KWW89" s="76"/>
      <c r="KWX89" s="216"/>
      <c r="KWY89" s="75"/>
      <c r="KWZ89" s="75"/>
      <c r="KXA89" s="204"/>
      <c r="KXB89" s="205"/>
      <c r="KXC89" s="72"/>
      <c r="KXD89" s="70"/>
      <c r="KXE89" s="73"/>
      <c r="KXF89" s="74"/>
      <c r="KXG89" s="74"/>
      <c r="KXH89" s="62"/>
      <c r="KXI89" s="75"/>
      <c r="KXJ89" s="76"/>
      <c r="KXK89" s="216"/>
      <c r="KXL89" s="75"/>
      <c r="KXM89" s="75"/>
      <c r="KXN89" s="204"/>
      <c r="KXO89" s="205"/>
      <c r="KXP89" s="72"/>
      <c r="KXQ89" s="70"/>
      <c r="KXR89" s="73"/>
      <c r="KXS89" s="74"/>
      <c r="KXT89" s="74"/>
      <c r="KXU89" s="62"/>
      <c r="KXV89" s="75"/>
      <c r="KXW89" s="76"/>
      <c r="KXX89" s="216"/>
      <c r="KXY89" s="75"/>
      <c r="KXZ89" s="75"/>
      <c r="KYA89" s="204"/>
      <c r="KYB89" s="205"/>
      <c r="KYC89" s="72"/>
      <c r="KYD89" s="70"/>
      <c r="KYE89" s="73"/>
      <c r="KYF89" s="74"/>
      <c r="KYG89" s="74"/>
      <c r="KYH89" s="62"/>
      <c r="KYI89" s="75"/>
      <c r="KYJ89" s="76"/>
      <c r="KYK89" s="216"/>
      <c r="KYL89" s="75"/>
      <c r="KYM89" s="75"/>
      <c r="KYN89" s="204"/>
      <c r="KYO89" s="205"/>
      <c r="KYP89" s="72"/>
      <c r="KYQ89" s="70"/>
      <c r="KYR89" s="73"/>
      <c r="KYS89" s="74"/>
      <c r="KYT89" s="74"/>
      <c r="KYU89" s="62"/>
      <c r="KYV89" s="75"/>
      <c r="KYW89" s="76"/>
      <c r="KYX89" s="216"/>
      <c r="KYY89" s="75"/>
      <c r="KYZ89" s="75"/>
      <c r="KZA89" s="204"/>
      <c r="KZB89" s="205"/>
      <c r="KZC89" s="72"/>
      <c r="KZD89" s="70"/>
      <c r="KZE89" s="73"/>
      <c r="KZF89" s="74"/>
      <c r="KZG89" s="74"/>
      <c r="KZH89" s="62"/>
      <c r="KZI89" s="75"/>
      <c r="KZJ89" s="76"/>
      <c r="KZK89" s="216"/>
      <c r="KZL89" s="75"/>
      <c r="KZM89" s="75"/>
      <c r="KZN89" s="204"/>
      <c r="KZO89" s="205"/>
      <c r="KZP89" s="72"/>
      <c r="KZQ89" s="70"/>
      <c r="KZR89" s="73"/>
      <c r="KZS89" s="74"/>
      <c r="KZT89" s="74"/>
      <c r="KZU89" s="62"/>
      <c r="KZV89" s="75"/>
      <c r="KZW89" s="76"/>
      <c r="KZX89" s="216"/>
      <c r="KZY89" s="75"/>
      <c r="KZZ89" s="75"/>
      <c r="LAA89" s="204"/>
      <c r="LAB89" s="205"/>
      <c r="LAC89" s="72"/>
      <c r="LAD89" s="70"/>
      <c r="LAE89" s="73"/>
      <c r="LAF89" s="74"/>
      <c r="LAG89" s="74"/>
      <c r="LAH89" s="62"/>
      <c r="LAI89" s="75"/>
      <c r="LAJ89" s="76"/>
      <c r="LAK89" s="216"/>
      <c r="LAL89" s="75"/>
      <c r="LAM89" s="75"/>
      <c r="LAN89" s="204"/>
      <c r="LAO89" s="205"/>
      <c r="LAP89" s="72"/>
      <c r="LAQ89" s="70"/>
      <c r="LAR89" s="73"/>
      <c r="LAS89" s="74"/>
      <c r="LAT89" s="74"/>
      <c r="LAU89" s="62"/>
      <c r="LAV89" s="75"/>
      <c r="LAW89" s="76"/>
      <c r="LAX89" s="216"/>
      <c r="LAY89" s="75"/>
      <c r="LAZ89" s="75"/>
      <c r="LBA89" s="204"/>
      <c r="LBB89" s="205"/>
      <c r="LBC89" s="72"/>
      <c r="LBD89" s="70"/>
      <c r="LBE89" s="73"/>
      <c r="LBF89" s="74"/>
      <c r="LBG89" s="74"/>
      <c r="LBH89" s="62"/>
      <c r="LBI89" s="75"/>
      <c r="LBJ89" s="76"/>
      <c r="LBK89" s="216"/>
      <c r="LBL89" s="75"/>
      <c r="LBM89" s="75"/>
      <c r="LBN89" s="204"/>
      <c r="LBO89" s="205"/>
      <c r="LBP89" s="72"/>
      <c r="LBQ89" s="70"/>
      <c r="LBR89" s="73"/>
      <c r="LBS89" s="74"/>
      <c r="LBT89" s="74"/>
      <c r="LBU89" s="62"/>
      <c r="LBV89" s="75"/>
      <c r="LBW89" s="76"/>
      <c r="LBX89" s="216"/>
      <c r="LBY89" s="75"/>
      <c r="LBZ89" s="75"/>
      <c r="LCA89" s="204"/>
      <c r="LCB89" s="205"/>
      <c r="LCC89" s="72"/>
      <c r="LCD89" s="70"/>
      <c r="LCE89" s="73"/>
      <c r="LCF89" s="74"/>
      <c r="LCG89" s="74"/>
      <c r="LCH89" s="62"/>
      <c r="LCI89" s="75"/>
      <c r="LCJ89" s="76"/>
      <c r="LCK89" s="216"/>
      <c r="LCL89" s="75"/>
      <c r="LCM89" s="75"/>
      <c r="LCN89" s="204"/>
      <c r="LCO89" s="205"/>
      <c r="LCP89" s="72"/>
      <c r="LCQ89" s="70"/>
      <c r="LCR89" s="73"/>
      <c r="LCS89" s="74"/>
      <c r="LCT89" s="74"/>
      <c r="LCU89" s="62"/>
      <c r="LCV89" s="75"/>
      <c r="LCW89" s="76"/>
      <c r="LCX89" s="216"/>
      <c r="LCY89" s="75"/>
      <c r="LCZ89" s="75"/>
      <c r="LDA89" s="204"/>
      <c r="LDB89" s="205"/>
      <c r="LDC89" s="72"/>
      <c r="LDD89" s="70"/>
      <c r="LDE89" s="73"/>
      <c r="LDF89" s="74"/>
      <c r="LDG89" s="74"/>
      <c r="LDH89" s="62"/>
      <c r="LDI89" s="75"/>
      <c r="LDJ89" s="76"/>
      <c r="LDK89" s="216"/>
      <c r="LDL89" s="75"/>
      <c r="LDM89" s="75"/>
      <c r="LDN89" s="204"/>
      <c r="LDO89" s="205"/>
      <c r="LDP89" s="72"/>
      <c r="LDQ89" s="70"/>
      <c r="LDR89" s="73"/>
      <c r="LDS89" s="74"/>
      <c r="LDT89" s="74"/>
      <c r="LDU89" s="62"/>
      <c r="LDV89" s="75"/>
      <c r="LDW89" s="76"/>
      <c r="LDX89" s="216"/>
      <c r="LDY89" s="75"/>
      <c r="LDZ89" s="75"/>
      <c r="LEA89" s="204"/>
      <c r="LEB89" s="205"/>
      <c r="LEC89" s="72"/>
      <c r="LED89" s="70"/>
      <c r="LEE89" s="73"/>
      <c r="LEF89" s="74"/>
      <c r="LEG89" s="74"/>
      <c r="LEH89" s="62"/>
      <c r="LEI89" s="75"/>
      <c r="LEJ89" s="76"/>
      <c r="LEK89" s="216"/>
      <c r="LEL89" s="75"/>
      <c r="LEM89" s="75"/>
      <c r="LEN89" s="204"/>
      <c r="LEO89" s="205"/>
      <c r="LEP89" s="72"/>
      <c r="LEQ89" s="70"/>
      <c r="LER89" s="73"/>
      <c r="LES89" s="74"/>
      <c r="LET89" s="74"/>
      <c r="LEU89" s="62"/>
      <c r="LEV89" s="75"/>
      <c r="LEW89" s="76"/>
      <c r="LEX89" s="216"/>
      <c r="LEY89" s="75"/>
      <c r="LEZ89" s="75"/>
      <c r="LFA89" s="204"/>
      <c r="LFB89" s="205"/>
      <c r="LFC89" s="72"/>
      <c r="LFD89" s="70"/>
      <c r="LFE89" s="73"/>
      <c r="LFF89" s="74"/>
      <c r="LFG89" s="74"/>
      <c r="LFH89" s="62"/>
      <c r="LFI89" s="75"/>
      <c r="LFJ89" s="76"/>
      <c r="LFK89" s="216"/>
      <c r="LFL89" s="75"/>
      <c r="LFM89" s="75"/>
      <c r="LFN89" s="204"/>
      <c r="LFO89" s="205"/>
      <c r="LFP89" s="72"/>
      <c r="LFQ89" s="70"/>
      <c r="LFR89" s="73"/>
      <c r="LFS89" s="74"/>
      <c r="LFT89" s="74"/>
      <c r="LFU89" s="62"/>
      <c r="LFV89" s="75"/>
      <c r="LFW89" s="76"/>
      <c r="LFX89" s="216"/>
      <c r="LFY89" s="75"/>
      <c r="LFZ89" s="75"/>
      <c r="LGA89" s="204"/>
      <c r="LGB89" s="205"/>
      <c r="LGC89" s="72"/>
      <c r="LGD89" s="70"/>
      <c r="LGE89" s="73"/>
      <c r="LGF89" s="74"/>
      <c r="LGG89" s="74"/>
      <c r="LGH89" s="62"/>
      <c r="LGI89" s="75"/>
      <c r="LGJ89" s="76"/>
      <c r="LGK89" s="216"/>
      <c r="LGL89" s="75"/>
      <c r="LGM89" s="75"/>
      <c r="LGN89" s="204"/>
      <c r="LGO89" s="205"/>
      <c r="LGP89" s="72"/>
      <c r="LGQ89" s="70"/>
      <c r="LGR89" s="73"/>
      <c r="LGS89" s="74"/>
      <c r="LGT89" s="74"/>
      <c r="LGU89" s="62"/>
      <c r="LGV89" s="75"/>
      <c r="LGW89" s="76"/>
      <c r="LGX89" s="216"/>
      <c r="LGY89" s="75"/>
      <c r="LGZ89" s="75"/>
      <c r="LHA89" s="204"/>
      <c r="LHB89" s="205"/>
      <c r="LHC89" s="72"/>
      <c r="LHD89" s="70"/>
      <c r="LHE89" s="73"/>
      <c r="LHF89" s="74"/>
      <c r="LHG89" s="74"/>
      <c r="LHH89" s="62"/>
      <c r="LHI89" s="75"/>
      <c r="LHJ89" s="76"/>
      <c r="LHK89" s="216"/>
      <c r="LHL89" s="75"/>
      <c r="LHM89" s="75"/>
      <c r="LHN89" s="204"/>
      <c r="LHO89" s="205"/>
      <c r="LHP89" s="72"/>
      <c r="LHQ89" s="70"/>
      <c r="LHR89" s="73"/>
      <c r="LHS89" s="74"/>
      <c r="LHT89" s="74"/>
      <c r="LHU89" s="62"/>
      <c r="LHV89" s="75"/>
      <c r="LHW89" s="76"/>
      <c r="LHX89" s="216"/>
      <c r="LHY89" s="75"/>
      <c r="LHZ89" s="75"/>
      <c r="LIA89" s="204"/>
      <c r="LIB89" s="205"/>
      <c r="LIC89" s="72"/>
      <c r="LID89" s="70"/>
      <c r="LIE89" s="73"/>
      <c r="LIF89" s="74"/>
      <c r="LIG89" s="74"/>
      <c r="LIH89" s="62"/>
      <c r="LII89" s="75"/>
      <c r="LIJ89" s="76"/>
      <c r="LIK89" s="216"/>
      <c r="LIL89" s="75"/>
      <c r="LIM89" s="75"/>
      <c r="LIN89" s="204"/>
      <c r="LIO89" s="205"/>
      <c r="LIP89" s="72"/>
      <c r="LIQ89" s="70"/>
      <c r="LIR89" s="73"/>
      <c r="LIS89" s="74"/>
      <c r="LIT89" s="74"/>
      <c r="LIU89" s="62"/>
      <c r="LIV89" s="75"/>
      <c r="LIW89" s="76"/>
      <c r="LIX89" s="216"/>
      <c r="LIY89" s="75"/>
      <c r="LIZ89" s="75"/>
      <c r="LJA89" s="204"/>
      <c r="LJB89" s="205"/>
      <c r="LJC89" s="72"/>
      <c r="LJD89" s="70"/>
      <c r="LJE89" s="73"/>
      <c r="LJF89" s="74"/>
      <c r="LJG89" s="74"/>
      <c r="LJH89" s="62"/>
      <c r="LJI89" s="75"/>
      <c r="LJJ89" s="76"/>
      <c r="LJK89" s="216"/>
      <c r="LJL89" s="75"/>
      <c r="LJM89" s="75"/>
      <c r="LJN89" s="204"/>
      <c r="LJO89" s="205"/>
      <c r="LJP89" s="72"/>
      <c r="LJQ89" s="70"/>
      <c r="LJR89" s="73"/>
      <c r="LJS89" s="74"/>
      <c r="LJT89" s="74"/>
      <c r="LJU89" s="62"/>
      <c r="LJV89" s="75"/>
      <c r="LJW89" s="76"/>
      <c r="LJX89" s="216"/>
      <c r="LJY89" s="75"/>
      <c r="LJZ89" s="75"/>
      <c r="LKA89" s="204"/>
      <c r="LKB89" s="205"/>
      <c r="LKC89" s="72"/>
      <c r="LKD89" s="70"/>
      <c r="LKE89" s="73"/>
      <c r="LKF89" s="74"/>
      <c r="LKG89" s="74"/>
      <c r="LKH89" s="62"/>
      <c r="LKI89" s="75"/>
      <c r="LKJ89" s="76"/>
      <c r="LKK89" s="216"/>
      <c r="LKL89" s="75"/>
      <c r="LKM89" s="75"/>
      <c r="LKN89" s="204"/>
      <c r="LKO89" s="205"/>
      <c r="LKP89" s="72"/>
      <c r="LKQ89" s="70"/>
      <c r="LKR89" s="73"/>
      <c r="LKS89" s="74"/>
      <c r="LKT89" s="74"/>
      <c r="LKU89" s="62"/>
      <c r="LKV89" s="75"/>
      <c r="LKW89" s="76"/>
      <c r="LKX89" s="216"/>
      <c r="LKY89" s="75"/>
      <c r="LKZ89" s="75"/>
      <c r="LLA89" s="204"/>
      <c r="LLB89" s="205"/>
      <c r="LLC89" s="72"/>
      <c r="LLD89" s="70"/>
      <c r="LLE89" s="73"/>
      <c r="LLF89" s="74"/>
      <c r="LLG89" s="74"/>
      <c r="LLH89" s="62"/>
      <c r="LLI89" s="75"/>
      <c r="LLJ89" s="76"/>
      <c r="LLK89" s="216"/>
      <c r="LLL89" s="75"/>
      <c r="LLM89" s="75"/>
      <c r="LLN89" s="204"/>
      <c r="LLO89" s="205"/>
      <c r="LLP89" s="72"/>
      <c r="LLQ89" s="70"/>
      <c r="LLR89" s="73"/>
      <c r="LLS89" s="74"/>
      <c r="LLT89" s="74"/>
      <c r="LLU89" s="62"/>
      <c r="LLV89" s="75"/>
      <c r="LLW89" s="76"/>
      <c r="LLX89" s="216"/>
      <c r="LLY89" s="75"/>
      <c r="LLZ89" s="75"/>
      <c r="LMA89" s="204"/>
      <c r="LMB89" s="205"/>
      <c r="LMC89" s="72"/>
      <c r="LMD89" s="70"/>
      <c r="LME89" s="73"/>
      <c r="LMF89" s="74"/>
      <c r="LMG89" s="74"/>
      <c r="LMH89" s="62"/>
      <c r="LMI89" s="75"/>
      <c r="LMJ89" s="76"/>
      <c r="LMK89" s="216"/>
      <c r="LML89" s="75"/>
      <c r="LMM89" s="75"/>
      <c r="LMN89" s="204"/>
      <c r="LMO89" s="205"/>
      <c r="LMP89" s="72"/>
      <c r="LMQ89" s="70"/>
      <c r="LMR89" s="73"/>
      <c r="LMS89" s="74"/>
      <c r="LMT89" s="74"/>
      <c r="LMU89" s="62"/>
      <c r="LMV89" s="75"/>
      <c r="LMW89" s="76"/>
      <c r="LMX89" s="216"/>
      <c r="LMY89" s="75"/>
      <c r="LMZ89" s="75"/>
      <c r="LNA89" s="204"/>
      <c r="LNB89" s="205"/>
      <c r="LNC89" s="72"/>
      <c r="LND89" s="70"/>
      <c r="LNE89" s="73"/>
      <c r="LNF89" s="74"/>
      <c r="LNG89" s="74"/>
      <c r="LNH89" s="62"/>
      <c r="LNI89" s="75"/>
      <c r="LNJ89" s="76"/>
      <c r="LNK89" s="216"/>
      <c r="LNL89" s="75"/>
      <c r="LNM89" s="75"/>
      <c r="LNN89" s="204"/>
      <c r="LNO89" s="205"/>
      <c r="LNP89" s="72"/>
      <c r="LNQ89" s="70"/>
      <c r="LNR89" s="73"/>
      <c r="LNS89" s="74"/>
      <c r="LNT89" s="74"/>
      <c r="LNU89" s="62"/>
      <c r="LNV89" s="75"/>
      <c r="LNW89" s="76"/>
      <c r="LNX89" s="216"/>
      <c r="LNY89" s="75"/>
      <c r="LNZ89" s="75"/>
      <c r="LOA89" s="204"/>
      <c r="LOB89" s="205"/>
      <c r="LOC89" s="72"/>
      <c r="LOD89" s="70"/>
      <c r="LOE89" s="73"/>
      <c r="LOF89" s="74"/>
      <c r="LOG89" s="74"/>
      <c r="LOH89" s="62"/>
      <c r="LOI89" s="75"/>
      <c r="LOJ89" s="76"/>
      <c r="LOK89" s="216"/>
      <c r="LOL89" s="75"/>
      <c r="LOM89" s="75"/>
      <c r="LON89" s="204"/>
      <c r="LOO89" s="205"/>
      <c r="LOP89" s="72"/>
      <c r="LOQ89" s="70"/>
      <c r="LOR89" s="73"/>
      <c r="LOS89" s="74"/>
      <c r="LOT89" s="74"/>
      <c r="LOU89" s="62"/>
      <c r="LOV89" s="75"/>
      <c r="LOW89" s="76"/>
      <c r="LOX89" s="216"/>
      <c r="LOY89" s="75"/>
      <c r="LOZ89" s="75"/>
      <c r="LPA89" s="204"/>
      <c r="LPB89" s="205"/>
      <c r="LPC89" s="72"/>
      <c r="LPD89" s="70"/>
      <c r="LPE89" s="73"/>
      <c r="LPF89" s="74"/>
      <c r="LPG89" s="74"/>
      <c r="LPH89" s="62"/>
      <c r="LPI89" s="75"/>
      <c r="LPJ89" s="76"/>
      <c r="LPK89" s="216"/>
      <c r="LPL89" s="75"/>
      <c r="LPM89" s="75"/>
      <c r="LPN89" s="204"/>
      <c r="LPO89" s="205"/>
      <c r="LPP89" s="72"/>
      <c r="LPQ89" s="70"/>
      <c r="LPR89" s="73"/>
      <c r="LPS89" s="74"/>
      <c r="LPT89" s="74"/>
      <c r="LPU89" s="62"/>
      <c r="LPV89" s="75"/>
      <c r="LPW89" s="76"/>
      <c r="LPX89" s="216"/>
      <c r="LPY89" s="75"/>
      <c r="LPZ89" s="75"/>
      <c r="LQA89" s="204"/>
      <c r="LQB89" s="205"/>
      <c r="LQC89" s="72"/>
      <c r="LQD89" s="70"/>
      <c r="LQE89" s="73"/>
      <c r="LQF89" s="74"/>
      <c r="LQG89" s="74"/>
      <c r="LQH89" s="62"/>
      <c r="LQI89" s="75"/>
      <c r="LQJ89" s="76"/>
      <c r="LQK89" s="216"/>
      <c r="LQL89" s="75"/>
      <c r="LQM89" s="75"/>
      <c r="LQN89" s="204"/>
      <c r="LQO89" s="205"/>
      <c r="LQP89" s="72"/>
      <c r="LQQ89" s="70"/>
      <c r="LQR89" s="73"/>
      <c r="LQS89" s="74"/>
      <c r="LQT89" s="74"/>
      <c r="LQU89" s="62"/>
      <c r="LQV89" s="75"/>
      <c r="LQW89" s="76"/>
      <c r="LQX89" s="216"/>
      <c r="LQY89" s="75"/>
      <c r="LQZ89" s="75"/>
      <c r="LRA89" s="204"/>
      <c r="LRB89" s="205"/>
      <c r="LRC89" s="72"/>
      <c r="LRD89" s="70"/>
      <c r="LRE89" s="73"/>
      <c r="LRF89" s="74"/>
      <c r="LRG89" s="74"/>
      <c r="LRH89" s="62"/>
      <c r="LRI89" s="75"/>
      <c r="LRJ89" s="76"/>
      <c r="LRK89" s="216"/>
      <c r="LRL89" s="75"/>
      <c r="LRM89" s="75"/>
      <c r="LRN89" s="204"/>
      <c r="LRO89" s="205"/>
      <c r="LRP89" s="72"/>
      <c r="LRQ89" s="70"/>
      <c r="LRR89" s="73"/>
      <c r="LRS89" s="74"/>
      <c r="LRT89" s="74"/>
      <c r="LRU89" s="62"/>
      <c r="LRV89" s="75"/>
      <c r="LRW89" s="76"/>
      <c r="LRX89" s="216"/>
      <c r="LRY89" s="75"/>
      <c r="LRZ89" s="75"/>
      <c r="LSA89" s="204"/>
      <c r="LSB89" s="205"/>
      <c r="LSC89" s="72"/>
      <c r="LSD89" s="70"/>
      <c r="LSE89" s="73"/>
      <c r="LSF89" s="74"/>
      <c r="LSG89" s="74"/>
      <c r="LSH89" s="62"/>
      <c r="LSI89" s="75"/>
      <c r="LSJ89" s="76"/>
      <c r="LSK89" s="216"/>
      <c r="LSL89" s="75"/>
      <c r="LSM89" s="75"/>
      <c r="LSN89" s="204"/>
      <c r="LSO89" s="205"/>
      <c r="LSP89" s="72"/>
      <c r="LSQ89" s="70"/>
      <c r="LSR89" s="73"/>
      <c r="LSS89" s="74"/>
      <c r="LST89" s="74"/>
      <c r="LSU89" s="62"/>
      <c r="LSV89" s="75"/>
      <c r="LSW89" s="76"/>
      <c r="LSX89" s="216"/>
      <c r="LSY89" s="75"/>
      <c r="LSZ89" s="75"/>
      <c r="LTA89" s="204"/>
      <c r="LTB89" s="205"/>
      <c r="LTC89" s="72"/>
      <c r="LTD89" s="70"/>
      <c r="LTE89" s="73"/>
      <c r="LTF89" s="74"/>
      <c r="LTG89" s="74"/>
      <c r="LTH89" s="62"/>
      <c r="LTI89" s="75"/>
      <c r="LTJ89" s="76"/>
      <c r="LTK89" s="216"/>
      <c r="LTL89" s="75"/>
      <c r="LTM89" s="75"/>
      <c r="LTN89" s="204"/>
      <c r="LTO89" s="205"/>
      <c r="LTP89" s="72"/>
      <c r="LTQ89" s="70"/>
      <c r="LTR89" s="73"/>
      <c r="LTS89" s="74"/>
      <c r="LTT89" s="74"/>
      <c r="LTU89" s="62"/>
      <c r="LTV89" s="75"/>
      <c r="LTW89" s="76"/>
      <c r="LTX89" s="216"/>
      <c r="LTY89" s="75"/>
      <c r="LTZ89" s="75"/>
      <c r="LUA89" s="204"/>
      <c r="LUB89" s="205"/>
      <c r="LUC89" s="72"/>
      <c r="LUD89" s="70"/>
      <c r="LUE89" s="73"/>
      <c r="LUF89" s="74"/>
      <c r="LUG89" s="74"/>
      <c r="LUH89" s="62"/>
      <c r="LUI89" s="75"/>
      <c r="LUJ89" s="76"/>
      <c r="LUK89" s="216"/>
      <c r="LUL89" s="75"/>
      <c r="LUM89" s="75"/>
      <c r="LUN89" s="204"/>
      <c r="LUO89" s="205"/>
      <c r="LUP89" s="72"/>
      <c r="LUQ89" s="70"/>
      <c r="LUR89" s="73"/>
      <c r="LUS89" s="74"/>
      <c r="LUT89" s="74"/>
      <c r="LUU89" s="62"/>
      <c r="LUV89" s="75"/>
      <c r="LUW89" s="76"/>
      <c r="LUX89" s="216"/>
      <c r="LUY89" s="75"/>
      <c r="LUZ89" s="75"/>
      <c r="LVA89" s="204"/>
      <c r="LVB89" s="205"/>
      <c r="LVC89" s="72"/>
      <c r="LVD89" s="70"/>
      <c r="LVE89" s="73"/>
      <c r="LVF89" s="74"/>
      <c r="LVG89" s="74"/>
      <c r="LVH89" s="62"/>
      <c r="LVI89" s="75"/>
      <c r="LVJ89" s="76"/>
      <c r="LVK89" s="216"/>
      <c r="LVL89" s="75"/>
      <c r="LVM89" s="75"/>
      <c r="LVN89" s="204"/>
      <c r="LVO89" s="205"/>
      <c r="LVP89" s="72"/>
      <c r="LVQ89" s="70"/>
      <c r="LVR89" s="73"/>
      <c r="LVS89" s="74"/>
      <c r="LVT89" s="74"/>
      <c r="LVU89" s="62"/>
      <c r="LVV89" s="75"/>
      <c r="LVW89" s="76"/>
      <c r="LVX89" s="216"/>
      <c r="LVY89" s="75"/>
      <c r="LVZ89" s="75"/>
      <c r="LWA89" s="204"/>
      <c r="LWB89" s="205"/>
      <c r="LWC89" s="72"/>
      <c r="LWD89" s="70"/>
      <c r="LWE89" s="73"/>
      <c r="LWF89" s="74"/>
      <c r="LWG89" s="74"/>
      <c r="LWH89" s="62"/>
      <c r="LWI89" s="75"/>
      <c r="LWJ89" s="76"/>
      <c r="LWK89" s="216"/>
      <c r="LWL89" s="75"/>
      <c r="LWM89" s="75"/>
      <c r="LWN89" s="204"/>
      <c r="LWO89" s="205"/>
      <c r="LWP89" s="72"/>
      <c r="LWQ89" s="70"/>
      <c r="LWR89" s="73"/>
      <c r="LWS89" s="74"/>
      <c r="LWT89" s="74"/>
      <c r="LWU89" s="62"/>
      <c r="LWV89" s="75"/>
      <c r="LWW89" s="76"/>
      <c r="LWX89" s="216"/>
      <c r="LWY89" s="75"/>
      <c r="LWZ89" s="75"/>
      <c r="LXA89" s="204"/>
      <c r="LXB89" s="205"/>
      <c r="LXC89" s="72"/>
      <c r="LXD89" s="70"/>
      <c r="LXE89" s="73"/>
      <c r="LXF89" s="74"/>
      <c r="LXG89" s="74"/>
      <c r="LXH89" s="62"/>
      <c r="LXI89" s="75"/>
      <c r="LXJ89" s="76"/>
      <c r="LXK89" s="216"/>
      <c r="LXL89" s="75"/>
      <c r="LXM89" s="75"/>
      <c r="LXN89" s="204"/>
      <c r="LXO89" s="205"/>
      <c r="LXP89" s="72"/>
      <c r="LXQ89" s="70"/>
      <c r="LXR89" s="73"/>
      <c r="LXS89" s="74"/>
      <c r="LXT89" s="74"/>
      <c r="LXU89" s="62"/>
      <c r="LXV89" s="75"/>
      <c r="LXW89" s="76"/>
      <c r="LXX89" s="216"/>
      <c r="LXY89" s="75"/>
      <c r="LXZ89" s="75"/>
      <c r="LYA89" s="204"/>
      <c r="LYB89" s="205"/>
      <c r="LYC89" s="72"/>
      <c r="LYD89" s="70"/>
      <c r="LYE89" s="73"/>
      <c r="LYF89" s="74"/>
      <c r="LYG89" s="74"/>
      <c r="LYH89" s="62"/>
      <c r="LYI89" s="75"/>
      <c r="LYJ89" s="76"/>
      <c r="LYK89" s="216"/>
      <c r="LYL89" s="75"/>
      <c r="LYM89" s="75"/>
      <c r="LYN89" s="204"/>
      <c r="LYO89" s="205"/>
      <c r="LYP89" s="72"/>
      <c r="LYQ89" s="70"/>
      <c r="LYR89" s="73"/>
      <c r="LYS89" s="74"/>
      <c r="LYT89" s="74"/>
      <c r="LYU89" s="62"/>
      <c r="LYV89" s="75"/>
      <c r="LYW89" s="76"/>
      <c r="LYX89" s="216"/>
      <c r="LYY89" s="75"/>
      <c r="LYZ89" s="75"/>
      <c r="LZA89" s="204"/>
      <c r="LZB89" s="205"/>
      <c r="LZC89" s="72"/>
      <c r="LZD89" s="70"/>
      <c r="LZE89" s="73"/>
      <c r="LZF89" s="74"/>
      <c r="LZG89" s="74"/>
      <c r="LZH89" s="62"/>
      <c r="LZI89" s="75"/>
      <c r="LZJ89" s="76"/>
      <c r="LZK89" s="216"/>
      <c r="LZL89" s="75"/>
      <c r="LZM89" s="75"/>
      <c r="LZN89" s="204"/>
      <c r="LZO89" s="205"/>
      <c r="LZP89" s="72"/>
      <c r="LZQ89" s="70"/>
      <c r="LZR89" s="73"/>
      <c r="LZS89" s="74"/>
      <c r="LZT89" s="74"/>
      <c r="LZU89" s="62"/>
      <c r="LZV89" s="75"/>
      <c r="LZW89" s="76"/>
      <c r="LZX89" s="216"/>
      <c r="LZY89" s="75"/>
      <c r="LZZ89" s="75"/>
      <c r="MAA89" s="204"/>
      <c r="MAB89" s="205"/>
      <c r="MAC89" s="72"/>
      <c r="MAD89" s="70"/>
      <c r="MAE89" s="73"/>
      <c r="MAF89" s="74"/>
      <c r="MAG89" s="74"/>
      <c r="MAH89" s="62"/>
      <c r="MAI89" s="75"/>
      <c r="MAJ89" s="76"/>
      <c r="MAK89" s="216"/>
      <c r="MAL89" s="75"/>
      <c r="MAM89" s="75"/>
      <c r="MAN89" s="204"/>
      <c r="MAO89" s="205"/>
      <c r="MAP89" s="72"/>
      <c r="MAQ89" s="70"/>
      <c r="MAR89" s="73"/>
      <c r="MAS89" s="74"/>
      <c r="MAT89" s="74"/>
      <c r="MAU89" s="62"/>
      <c r="MAV89" s="75"/>
      <c r="MAW89" s="76"/>
      <c r="MAX89" s="216"/>
      <c r="MAY89" s="75"/>
      <c r="MAZ89" s="75"/>
      <c r="MBA89" s="204"/>
      <c r="MBB89" s="205"/>
      <c r="MBC89" s="72"/>
      <c r="MBD89" s="70"/>
      <c r="MBE89" s="73"/>
      <c r="MBF89" s="74"/>
      <c r="MBG89" s="74"/>
      <c r="MBH89" s="62"/>
      <c r="MBI89" s="75"/>
      <c r="MBJ89" s="76"/>
      <c r="MBK89" s="216"/>
      <c r="MBL89" s="75"/>
      <c r="MBM89" s="75"/>
      <c r="MBN89" s="204"/>
      <c r="MBO89" s="205"/>
      <c r="MBP89" s="72"/>
      <c r="MBQ89" s="70"/>
      <c r="MBR89" s="73"/>
      <c r="MBS89" s="74"/>
      <c r="MBT89" s="74"/>
      <c r="MBU89" s="62"/>
      <c r="MBV89" s="75"/>
      <c r="MBW89" s="76"/>
      <c r="MBX89" s="216"/>
      <c r="MBY89" s="75"/>
      <c r="MBZ89" s="75"/>
      <c r="MCA89" s="204"/>
      <c r="MCB89" s="205"/>
      <c r="MCC89" s="72"/>
      <c r="MCD89" s="70"/>
      <c r="MCE89" s="73"/>
      <c r="MCF89" s="74"/>
      <c r="MCG89" s="74"/>
      <c r="MCH89" s="62"/>
      <c r="MCI89" s="75"/>
      <c r="MCJ89" s="76"/>
      <c r="MCK89" s="216"/>
      <c r="MCL89" s="75"/>
      <c r="MCM89" s="75"/>
      <c r="MCN89" s="204"/>
      <c r="MCO89" s="205"/>
      <c r="MCP89" s="72"/>
      <c r="MCQ89" s="70"/>
      <c r="MCR89" s="73"/>
      <c r="MCS89" s="74"/>
      <c r="MCT89" s="74"/>
      <c r="MCU89" s="62"/>
      <c r="MCV89" s="75"/>
      <c r="MCW89" s="76"/>
      <c r="MCX89" s="216"/>
      <c r="MCY89" s="75"/>
      <c r="MCZ89" s="75"/>
      <c r="MDA89" s="204"/>
      <c r="MDB89" s="205"/>
      <c r="MDC89" s="72"/>
      <c r="MDD89" s="70"/>
      <c r="MDE89" s="73"/>
      <c r="MDF89" s="74"/>
      <c r="MDG89" s="74"/>
      <c r="MDH89" s="62"/>
      <c r="MDI89" s="75"/>
      <c r="MDJ89" s="76"/>
      <c r="MDK89" s="216"/>
      <c r="MDL89" s="75"/>
      <c r="MDM89" s="75"/>
      <c r="MDN89" s="204"/>
      <c r="MDO89" s="205"/>
      <c r="MDP89" s="72"/>
      <c r="MDQ89" s="70"/>
      <c r="MDR89" s="73"/>
      <c r="MDS89" s="74"/>
      <c r="MDT89" s="74"/>
      <c r="MDU89" s="62"/>
      <c r="MDV89" s="75"/>
      <c r="MDW89" s="76"/>
      <c r="MDX89" s="216"/>
      <c r="MDY89" s="75"/>
      <c r="MDZ89" s="75"/>
      <c r="MEA89" s="204"/>
      <c r="MEB89" s="205"/>
      <c r="MEC89" s="72"/>
      <c r="MED89" s="70"/>
      <c r="MEE89" s="73"/>
      <c r="MEF89" s="74"/>
      <c r="MEG89" s="74"/>
      <c r="MEH89" s="62"/>
      <c r="MEI89" s="75"/>
      <c r="MEJ89" s="76"/>
      <c r="MEK89" s="216"/>
      <c r="MEL89" s="75"/>
      <c r="MEM89" s="75"/>
      <c r="MEN89" s="204"/>
      <c r="MEO89" s="205"/>
      <c r="MEP89" s="72"/>
      <c r="MEQ89" s="70"/>
      <c r="MER89" s="73"/>
      <c r="MES89" s="74"/>
      <c r="MET89" s="74"/>
      <c r="MEU89" s="62"/>
      <c r="MEV89" s="75"/>
      <c r="MEW89" s="76"/>
      <c r="MEX89" s="216"/>
      <c r="MEY89" s="75"/>
      <c r="MEZ89" s="75"/>
      <c r="MFA89" s="204"/>
      <c r="MFB89" s="205"/>
      <c r="MFC89" s="72"/>
      <c r="MFD89" s="70"/>
      <c r="MFE89" s="73"/>
      <c r="MFF89" s="74"/>
      <c r="MFG89" s="74"/>
      <c r="MFH89" s="62"/>
      <c r="MFI89" s="75"/>
      <c r="MFJ89" s="76"/>
      <c r="MFK89" s="216"/>
      <c r="MFL89" s="75"/>
      <c r="MFM89" s="75"/>
      <c r="MFN89" s="204"/>
      <c r="MFO89" s="205"/>
      <c r="MFP89" s="72"/>
      <c r="MFQ89" s="70"/>
      <c r="MFR89" s="73"/>
      <c r="MFS89" s="74"/>
      <c r="MFT89" s="74"/>
      <c r="MFU89" s="62"/>
      <c r="MFV89" s="75"/>
      <c r="MFW89" s="76"/>
      <c r="MFX89" s="216"/>
      <c r="MFY89" s="75"/>
      <c r="MFZ89" s="75"/>
      <c r="MGA89" s="204"/>
      <c r="MGB89" s="205"/>
      <c r="MGC89" s="72"/>
      <c r="MGD89" s="70"/>
      <c r="MGE89" s="73"/>
      <c r="MGF89" s="74"/>
      <c r="MGG89" s="74"/>
      <c r="MGH89" s="62"/>
      <c r="MGI89" s="75"/>
      <c r="MGJ89" s="76"/>
      <c r="MGK89" s="216"/>
      <c r="MGL89" s="75"/>
      <c r="MGM89" s="75"/>
      <c r="MGN89" s="204"/>
      <c r="MGO89" s="205"/>
      <c r="MGP89" s="72"/>
      <c r="MGQ89" s="70"/>
      <c r="MGR89" s="73"/>
      <c r="MGS89" s="74"/>
      <c r="MGT89" s="74"/>
      <c r="MGU89" s="62"/>
      <c r="MGV89" s="75"/>
      <c r="MGW89" s="76"/>
      <c r="MGX89" s="216"/>
      <c r="MGY89" s="75"/>
      <c r="MGZ89" s="75"/>
      <c r="MHA89" s="204"/>
      <c r="MHB89" s="205"/>
      <c r="MHC89" s="72"/>
      <c r="MHD89" s="70"/>
      <c r="MHE89" s="73"/>
      <c r="MHF89" s="74"/>
      <c r="MHG89" s="74"/>
      <c r="MHH89" s="62"/>
      <c r="MHI89" s="75"/>
      <c r="MHJ89" s="76"/>
      <c r="MHK89" s="216"/>
      <c r="MHL89" s="75"/>
      <c r="MHM89" s="75"/>
      <c r="MHN89" s="204"/>
      <c r="MHO89" s="205"/>
      <c r="MHP89" s="72"/>
      <c r="MHQ89" s="70"/>
      <c r="MHR89" s="73"/>
      <c r="MHS89" s="74"/>
      <c r="MHT89" s="74"/>
      <c r="MHU89" s="62"/>
      <c r="MHV89" s="75"/>
      <c r="MHW89" s="76"/>
      <c r="MHX89" s="216"/>
      <c r="MHY89" s="75"/>
      <c r="MHZ89" s="75"/>
      <c r="MIA89" s="204"/>
      <c r="MIB89" s="205"/>
      <c r="MIC89" s="72"/>
      <c r="MID89" s="70"/>
      <c r="MIE89" s="73"/>
      <c r="MIF89" s="74"/>
      <c r="MIG89" s="74"/>
      <c r="MIH89" s="62"/>
      <c r="MII89" s="75"/>
      <c r="MIJ89" s="76"/>
      <c r="MIK89" s="216"/>
      <c r="MIL89" s="75"/>
      <c r="MIM89" s="75"/>
      <c r="MIN89" s="204"/>
      <c r="MIO89" s="205"/>
      <c r="MIP89" s="72"/>
      <c r="MIQ89" s="70"/>
      <c r="MIR89" s="73"/>
      <c r="MIS89" s="74"/>
      <c r="MIT89" s="74"/>
      <c r="MIU89" s="62"/>
      <c r="MIV89" s="75"/>
      <c r="MIW89" s="76"/>
      <c r="MIX89" s="216"/>
      <c r="MIY89" s="75"/>
      <c r="MIZ89" s="75"/>
      <c r="MJA89" s="204"/>
      <c r="MJB89" s="205"/>
      <c r="MJC89" s="72"/>
      <c r="MJD89" s="70"/>
      <c r="MJE89" s="73"/>
      <c r="MJF89" s="74"/>
      <c r="MJG89" s="74"/>
      <c r="MJH89" s="62"/>
      <c r="MJI89" s="75"/>
      <c r="MJJ89" s="76"/>
      <c r="MJK89" s="216"/>
      <c r="MJL89" s="75"/>
      <c r="MJM89" s="75"/>
      <c r="MJN89" s="204"/>
      <c r="MJO89" s="205"/>
      <c r="MJP89" s="72"/>
      <c r="MJQ89" s="70"/>
      <c r="MJR89" s="73"/>
      <c r="MJS89" s="74"/>
      <c r="MJT89" s="74"/>
      <c r="MJU89" s="62"/>
      <c r="MJV89" s="75"/>
      <c r="MJW89" s="76"/>
      <c r="MJX89" s="216"/>
      <c r="MJY89" s="75"/>
      <c r="MJZ89" s="75"/>
      <c r="MKA89" s="204"/>
      <c r="MKB89" s="205"/>
      <c r="MKC89" s="72"/>
      <c r="MKD89" s="70"/>
      <c r="MKE89" s="73"/>
      <c r="MKF89" s="74"/>
      <c r="MKG89" s="74"/>
      <c r="MKH89" s="62"/>
      <c r="MKI89" s="75"/>
      <c r="MKJ89" s="76"/>
      <c r="MKK89" s="216"/>
      <c r="MKL89" s="75"/>
      <c r="MKM89" s="75"/>
      <c r="MKN89" s="204"/>
      <c r="MKO89" s="205"/>
      <c r="MKP89" s="72"/>
      <c r="MKQ89" s="70"/>
      <c r="MKR89" s="73"/>
      <c r="MKS89" s="74"/>
      <c r="MKT89" s="74"/>
      <c r="MKU89" s="62"/>
      <c r="MKV89" s="75"/>
      <c r="MKW89" s="76"/>
      <c r="MKX89" s="216"/>
      <c r="MKY89" s="75"/>
      <c r="MKZ89" s="75"/>
      <c r="MLA89" s="204"/>
      <c r="MLB89" s="205"/>
      <c r="MLC89" s="72"/>
      <c r="MLD89" s="70"/>
      <c r="MLE89" s="73"/>
      <c r="MLF89" s="74"/>
      <c r="MLG89" s="74"/>
      <c r="MLH89" s="62"/>
      <c r="MLI89" s="75"/>
      <c r="MLJ89" s="76"/>
      <c r="MLK89" s="216"/>
      <c r="MLL89" s="75"/>
      <c r="MLM89" s="75"/>
      <c r="MLN89" s="204"/>
      <c r="MLO89" s="205"/>
      <c r="MLP89" s="72"/>
      <c r="MLQ89" s="70"/>
      <c r="MLR89" s="73"/>
      <c r="MLS89" s="74"/>
      <c r="MLT89" s="74"/>
      <c r="MLU89" s="62"/>
      <c r="MLV89" s="75"/>
      <c r="MLW89" s="76"/>
      <c r="MLX89" s="216"/>
      <c r="MLY89" s="75"/>
      <c r="MLZ89" s="75"/>
      <c r="MMA89" s="204"/>
      <c r="MMB89" s="205"/>
      <c r="MMC89" s="72"/>
      <c r="MMD89" s="70"/>
      <c r="MME89" s="73"/>
      <c r="MMF89" s="74"/>
      <c r="MMG89" s="74"/>
      <c r="MMH89" s="62"/>
      <c r="MMI89" s="75"/>
      <c r="MMJ89" s="76"/>
      <c r="MMK89" s="216"/>
      <c r="MML89" s="75"/>
      <c r="MMM89" s="75"/>
      <c r="MMN89" s="204"/>
      <c r="MMO89" s="205"/>
      <c r="MMP89" s="72"/>
      <c r="MMQ89" s="70"/>
      <c r="MMR89" s="73"/>
      <c r="MMS89" s="74"/>
      <c r="MMT89" s="74"/>
      <c r="MMU89" s="62"/>
      <c r="MMV89" s="75"/>
      <c r="MMW89" s="76"/>
      <c r="MMX89" s="216"/>
      <c r="MMY89" s="75"/>
      <c r="MMZ89" s="75"/>
      <c r="MNA89" s="204"/>
      <c r="MNB89" s="205"/>
      <c r="MNC89" s="72"/>
      <c r="MND89" s="70"/>
      <c r="MNE89" s="73"/>
      <c r="MNF89" s="74"/>
      <c r="MNG89" s="74"/>
      <c r="MNH89" s="62"/>
      <c r="MNI89" s="75"/>
      <c r="MNJ89" s="76"/>
      <c r="MNK89" s="216"/>
      <c r="MNL89" s="75"/>
      <c r="MNM89" s="75"/>
      <c r="MNN89" s="204"/>
      <c r="MNO89" s="205"/>
      <c r="MNP89" s="72"/>
      <c r="MNQ89" s="70"/>
      <c r="MNR89" s="73"/>
      <c r="MNS89" s="74"/>
      <c r="MNT89" s="74"/>
      <c r="MNU89" s="62"/>
      <c r="MNV89" s="75"/>
      <c r="MNW89" s="76"/>
      <c r="MNX89" s="216"/>
      <c r="MNY89" s="75"/>
      <c r="MNZ89" s="75"/>
      <c r="MOA89" s="204"/>
      <c r="MOB89" s="205"/>
      <c r="MOC89" s="72"/>
      <c r="MOD89" s="70"/>
      <c r="MOE89" s="73"/>
      <c r="MOF89" s="74"/>
      <c r="MOG89" s="74"/>
      <c r="MOH89" s="62"/>
      <c r="MOI89" s="75"/>
      <c r="MOJ89" s="76"/>
      <c r="MOK89" s="216"/>
      <c r="MOL89" s="75"/>
      <c r="MOM89" s="75"/>
      <c r="MON89" s="204"/>
      <c r="MOO89" s="205"/>
      <c r="MOP89" s="72"/>
      <c r="MOQ89" s="70"/>
      <c r="MOR89" s="73"/>
      <c r="MOS89" s="74"/>
      <c r="MOT89" s="74"/>
      <c r="MOU89" s="62"/>
      <c r="MOV89" s="75"/>
      <c r="MOW89" s="76"/>
      <c r="MOX89" s="216"/>
      <c r="MOY89" s="75"/>
      <c r="MOZ89" s="75"/>
      <c r="MPA89" s="204"/>
      <c r="MPB89" s="205"/>
      <c r="MPC89" s="72"/>
      <c r="MPD89" s="70"/>
      <c r="MPE89" s="73"/>
      <c r="MPF89" s="74"/>
      <c r="MPG89" s="74"/>
      <c r="MPH89" s="62"/>
      <c r="MPI89" s="75"/>
      <c r="MPJ89" s="76"/>
      <c r="MPK89" s="216"/>
      <c r="MPL89" s="75"/>
      <c r="MPM89" s="75"/>
      <c r="MPN89" s="204"/>
      <c r="MPO89" s="205"/>
      <c r="MPP89" s="72"/>
      <c r="MPQ89" s="70"/>
      <c r="MPR89" s="73"/>
      <c r="MPS89" s="74"/>
      <c r="MPT89" s="74"/>
      <c r="MPU89" s="62"/>
      <c r="MPV89" s="75"/>
      <c r="MPW89" s="76"/>
      <c r="MPX89" s="216"/>
      <c r="MPY89" s="75"/>
      <c r="MPZ89" s="75"/>
      <c r="MQA89" s="204"/>
      <c r="MQB89" s="205"/>
      <c r="MQC89" s="72"/>
      <c r="MQD89" s="70"/>
      <c r="MQE89" s="73"/>
      <c r="MQF89" s="74"/>
      <c r="MQG89" s="74"/>
      <c r="MQH89" s="62"/>
      <c r="MQI89" s="75"/>
      <c r="MQJ89" s="76"/>
      <c r="MQK89" s="216"/>
      <c r="MQL89" s="75"/>
      <c r="MQM89" s="75"/>
      <c r="MQN89" s="204"/>
      <c r="MQO89" s="205"/>
      <c r="MQP89" s="72"/>
      <c r="MQQ89" s="70"/>
      <c r="MQR89" s="73"/>
      <c r="MQS89" s="74"/>
      <c r="MQT89" s="74"/>
      <c r="MQU89" s="62"/>
      <c r="MQV89" s="75"/>
      <c r="MQW89" s="76"/>
      <c r="MQX89" s="216"/>
      <c r="MQY89" s="75"/>
      <c r="MQZ89" s="75"/>
      <c r="MRA89" s="204"/>
      <c r="MRB89" s="205"/>
      <c r="MRC89" s="72"/>
      <c r="MRD89" s="70"/>
      <c r="MRE89" s="73"/>
      <c r="MRF89" s="74"/>
      <c r="MRG89" s="74"/>
      <c r="MRH89" s="62"/>
      <c r="MRI89" s="75"/>
      <c r="MRJ89" s="76"/>
      <c r="MRK89" s="216"/>
      <c r="MRL89" s="75"/>
      <c r="MRM89" s="75"/>
      <c r="MRN89" s="204"/>
      <c r="MRO89" s="205"/>
      <c r="MRP89" s="72"/>
      <c r="MRQ89" s="70"/>
      <c r="MRR89" s="73"/>
      <c r="MRS89" s="74"/>
      <c r="MRT89" s="74"/>
      <c r="MRU89" s="62"/>
      <c r="MRV89" s="75"/>
      <c r="MRW89" s="76"/>
      <c r="MRX89" s="216"/>
      <c r="MRY89" s="75"/>
      <c r="MRZ89" s="75"/>
      <c r="MSA89" s="204"/>
      <c r="MSB89" s="205"/>
      <c r="MSC89" s="72"/>
      <c r="MSD89" s="70"/>
      <c r="MSE89" s="73"/>
      <c r="MSF89" s="74"/>
      <c r="MSG89" s="74"/>
      <c r="MSH89" s="62"/>
      <c r="MSI89" s="75"/>
      <c r="MSJ89" s="76"/>
      <c r="MSK89" s="216"/>
      <c r="MSL89" s="75"/>
      <c r="MSM89" s="75"/>
      <c r="MSN89" s="204"/>
      <c r="MSO89" s="205"/>
      <c r="MSP89" s="72"/>
      <c r="MSQ89" s="70"/>
      <c r="MSR89" s="73"/>
      <c r="MSS89" s="74"/>
      <c r="MST89" s="74"/>
      <c r="MSU89" s="62"/>
      <c r="MSV89" s="75"/>
      <c r="MSW89" s="76"/>
      <c r="MSX89" s="216"/>
      <c r="MSY89" s="75"/>
      <c r="MSZ89" s="75"/>
      <c r="MTA89" s="204"/>
      <c r="MTB89" s="205"/>
      <c r="MTC89" s="72"/>
      <c r="MTD89" s="70"/>
      <c r="MTE89" s="73"/>
      <c r="MTF89" s="74"/>
      <c r="MTG89" s="74"/>
      <c r="MTH89" s="62"/>
      <c r="MTI89" s="75"/>
      <c r="MTJ89" s="76"/>
      <c r="MTK89" s="216"/>
      <c r="MTL89" s="75"/>
      <c r="MTM89" s="75"/>
      <c r="MTN89" s="204"/>
      <c r="MTO89" s="205"/>
      <c r="MTP89" s="72"/>
      <c r="MTQ89" s="70"/>
      <c r="MTR89" s="73"/>
      <c r="MTS89" s="74"/>
      <c r="MTT89" s="74"/>
      <c r="MTU89" s="62"/>
      <c r="MTV89" s="75"/>
      <c r="MTW89" s="76"/>
      <c r="MTX89" s="216"/>
      <c r="MTY89" s="75"/>
      <c r="MTZ89" s="75"/>
      <c r="MUA89" s="204"/>
      <c r="MUB89" s="205"/>
      <c r="MUC89" s="72"/>
      <c r="MUD89" s="70"/>
      <c r="MUE89" s="73"/>
      <c r="MUF89" s="74"/>
      <c r="MUG89" s="74"/>
      <c r="MUH89" s="62"/>
      <c r="MUI89" s="75"/>
      <c r="MUJ89" s="76"/>
      <c r="MUK89" s="216"/>
      <c r="MUL89" s="75"/>
      <c r="MUM89" s="75"/>
      <c r="MUN89" s="204"/>
      <c r="MUO89" s="205"/>
      <c r="MUP89" s="72"/>
      <c r="MUQ89" s="70"/>
      <c r="MUR89" s="73"/>
      <c r="MUS89" s="74"/>
      <c r="MUT89" s="74"/>
      <c r="MUU89" s="62"/>
      <c r="MUV89" s="75"/>
      <c r="MUW89" s="76"/>
      <c r="MUX89" s="216"/>
      <c r="MUY89" s="75"/>
      <c r="MUZ89" s="75"/>
      <c r="MVA89" s="204"/>
      <c r="MVB89" s="205"/>
      <c r="MVC89" s="72"/>
      <c r="MVD89" s="70"/>
      <c r="MVE89" s="73"/>
      <c r="MVF89" s="74"/>
      <c r="MVG89" s="74"/>
      <c r="MVH89" s="62"/>
      <c r="MVI89" s="75"/>
      <c r="MVJ89" s="76"/>
      <c r="MVK89" s="216"/>
      <c r="MVL89" s="75"/>
      <c r="MVM89" s="75"/>
      <c r="MVN89" s="204"/>
      <c r="MVO89" s="205"/>
      <c r="MVP89" s="72"/>
      <c r="MVQ89" s="70"/>
      <c r="MVR89" s="73"/>
      <c r="MVS89" s="74"/>
      <c r="MVT89" s="74"/>
      <c r="MVU89" s="62"/>
      <c r="MVV89" s="75"/>
      <c r="MVW89" s="76"/>
      <c r="MVX89" s="216"/>
      <c r="MVY89" s="75"/>
      <c r="MVZ89" s="75"/>
      <c r="MWA89" s="204"/>
      <c r="MWB89" s="205"/>
      <c r="MWC89" s="72"/>
      <c r="MWD89" s="70"/>
      <c r="MWE89" s="73"/>
      <c r="MWF89" s="74"/>
      <c r="MWG89" s="74"/>
      <c r="MWH89" s="62"/>
      <c r="MWI89" s="75"/>
      <c r="MWJ89" s="76"/>
      <c r="MWK89" s="216"/>
      <c r="MWL89" s="75"/>
      <c r="MWM89" s="75"/>
      <c r="MWN89" s="204"/>
      <c r="MWO89" s="205"/>
      <c r="MWP89" s="72"/>
      <c r="MWQ89" s="70"/>
      <c r="MWR89" s="73"/>
      <c r="MWS89" s="74"/>
      <c r="MWT89" s="74"/>
      <c r="MWU89" s="62"/>
      <c r="MWV89" s="75"/>
      <c r="MWW89" s="76"/>
      <c r="MWX89" s="216"/>
      <c r="MWY89" s="75"/>
      <c r="MWZ89" s="75"/>
      <c r="MXA89" s="204"/>
      <c r="MXB89" s="205"/>
      <c r="MXC89" s="72"/>
      <c r="MXD89" s="70"/>
      <c r="MXE89" s="73"/>
      <c r="MXF89" s="74"/>
      <c r="MXG89" s="74"/>
      <c r="MXH89" s="62"/>
      <c r="MXI89" s="75"/>
      <c r="MXJ89" s="76"/>
      <c r="MXK89" s="216"/>
      <c r="MXL89" s="75"/>
      <c r="MXM89" s="75"/>
      <c r="MXN89" s="204"/>
      <c r="MXO89" s="205"/>
      <c r="MXP89" s="72"/>
      <c r="MXQ89" s="70"/>
      <c r="MXR89" s="73"/>
      <c r="MXS89" s="74"/>
      <c r="MXT89" s="74"/>
      <c r="MXU89" s="62"/>
      <c r="MXV89" s="75"/>
      <c r="MXW89" s="76"/>
      <c r="MXX89" s="216"/>
      <c r="MXY89" s="75"/>
      <c r="MXZ89" s="75"/>
      <c r="MYA89" s="204"/>
      <c r="MYB89" s="205"/>
      <c r="MYC89" s="72"/>
      <c r="MYD89" s="70"/>
      <c r="MYE89" s="73"/>
      <c r="MYF89" s="74"/>
      <c r="MYG89" s="74"/>
      <c r="MYH89" s="62"/>
      <c r="MYI89" s="75"/>
      <c r="MYJ89" s="76"/>
      <c r="MYK89" s="216"/>
      <c r="MYL89" s="75"/>
      <c r="MYM89" s="75"/>
      <c r="MYN89" s="204"/>
      <c r="MYO89" s="205"/>
      <c r="MYP89" s="72"/>
      <c r="MYQ89" s="70"/>
      <c r="MYR89" s="73"/>
      <c r="MYS89" s="74"/>
      <c r="MYT89" s="74"/>
      <c r="MYU89" s="62"/>
      <c r="MYV89" s="75"/>
      <c r="MYW89" s="76"/>
      <c r="MYX89" s="216"/>
      <c r="MYY89" s="75"/>
      <c r="MYZ89" s="75"/>
      <c r="MZA89" s="204"/>
      <c r="MZB89" s="205"/>
      <c r="MZC89" s="72"/>
      <c r="MZD89" s="70"/>
      <c r="MZE89" s="73"/>
      <c r="MZF89" s="74"/>
      <c r="MZG89" s="74"/>
      <c r="MZH89" s="62"/>
      <c r="MZI89" s="75"/>
      <c r="MZJ89" s="76"/>
      <c r="MZK89" s="216"/>
      <c r="MZL89" s="75"/>
      <c r="MZM89" s="75"/>
      <c r="MZN89" s="204"/>
      <c r="MZO89" s="205"/>
      <c r="MZP89" s="72"/>
      <c r="MZQ89" s="70"/>
      <c r="MZR89" s="73"/>
      <c r="MZS89" s="74"/>
      <c r="MZT89" s="74"/>
      <c r="MZU89" s="62"/>
      <c r="MZV89" s="75"/>
      <c r="MZW89" s="76"/>
      <c r="MZX89" s="216"/>
      <c r="MZY89" s="75"/>
      <c r="MZZ89" s="75"/>
      <c r="NAA89" s="204"/>
      <c r="NAB89" s="205"/>
      <c r="NAC89" s="72"/>
      <c r="NAD89" s="70"/>
      <c r="NAE89" s="73"/>
      <c r="NAF89" s="74"/>
      <c r="NAG89" s="74"/>
      <c r="NAH89" s="62"/>
      <c r="NAI89" s="75"/>
      <c r="NAJ89" s="76"/>
      <c r="NAK89" s="216"/>
      <c r="NAL89" s="75"/>
      <c r="NAM89" s="75"/>
      <c r="NAN89" s="204"/>
      <c r="NAO89" s="205"/>
      <c r="NAP89" s="72"/>
      <c r="NAQ89" s="70"/>
      <c r="NAR89" s="73"/>
      <c r="NAS89" s="74"/>
      <c r="NAT89" s="74"/>
      <c r="NAU89" s="62"/>
      <c r="NAV89" s="75"/>
      <c r="NAW89" s="76"/>
      <c r="NAX89" s="216"/>
      <c r="NAY89" s="75"/>
      <c r="NAZ89" s="75"/>
      <c r="NBA89" s="204"/>
      <c r="NBB89" s="205"/>
      <c r="NBC89" s="72"/>
      <c r="NBD89" s="70"/>
      <c r="NBE89" s="73"/>
      <c r="NBF89" s="74"/>
      <c r="NBG89" s="74"/>
      <c r="NBH89" s="62"/>
      <c r="NBI89" s="75"/>
      <c r="NBJ89" s="76"/>
      <c r="NBK89" s="216"/>
      <c r="NBL89" s="75"/>
      <c r="NBM89" s="75"/>
      <c r="NBN89" s="204"/>
      <c r="NBO89" s="205"/>
      <c r="NBP89" s="72"/>
      <c r="NBQ89" s="70"/>
      <c r="NBR89" s="73"/>
      <c r="NBS89" s="74"/>
      <c r="NBT89" s="74"/>
      <c r="NBU89" s="62"/>
      <c r="NBV89" s="75"/>
      <c r="NBW89" s="76"/>
      <c r="NBX89" s="216"/>
      <c r="NBY89" s="75"/>
      <c r="NBZ89" s="75"/>
      <c r="NCA89" s="204"/>
      <c r="NCB89" s="205"/>
      <c r="NCC89" s="72"/>
      <c r="NCD89" s="70"/>
      <c r="NCE89" s="73"/>
      <c r="NCF89" s="74"/>
      <c r="NCG89" s="74"/>
      <c r="NCH89" s="62"/>
      <c r="NCI89" s="75"/>
      <c r="NCJ89" s="76"/>
      <c r="NCK89" s="216"/>
      <c r="NCL89" s="75"/>
      <c r="NCM89" s="75"/>
      <c r="NCN89" s="204"/>
      <c r="NCO89" s="205"/>
      <c r="NCP89" s="72"/>
      <c r="NCQ89" s="70"/>
      <c r="NCR89" s="73"/>
      <c r="NCS89" s="74"/>
      <c r="NCT89" s="74"/>
      <c r="NCU89" s="62"/>
      <c r="NCV89" s="75"/>
      <c r="NCW89" s="76"/>
      <c r="NCX89" s="216"/>
      <c r="NCY89" s="75"/>
      <c r="NCZ89" s="75"/>
      <c r="NDA89" s="204"/>
      <c r="NDB89" s="205"/>
      <c r="NDC89" s="72"/>
      <c r="NDD89" s="70"/>
      <c r="NDE89" s="73"/>
      <c r="NDF89" s="74"/>
      <c r="NDG89" s="74"/>
      <c r="NDH89" s="62"/>
      <c r="NDI89" s="75"/>
      <c r="NDJ89" s="76"/>
      <c r="NDK89" s="216"/>
      <c r="NDL89" s="75"/>
      <c r="NDM89" s="75"/>
      <c r="NDN89" s="204"/>
      <c r="NDO89" s="205"/>
      <c r="NDP89" s="72"/>
      <c r="NDQ89" s="70"/>
      <c r="NDR89" s="73"/>
      <c r="NDS89" s="74"/>
      <c r="NDT89" s="74"/>
      <c r="NDU89" s="62"/>
      <c r="NDV89" s="75"/>
      <c r="NDW89" s="76"/>
      <c r="NDX89" s="216"/>
      <c r="NDY89" s="75"/>
      <c r="NDZ89" s="75"/>
      <c r="NEA89" s="204"/>
      <c r="NEB89" s="205"/>
      <c r="NEC89" s="72"/>
      <c r="NED89" s="70"/>
      <c r="NEE89" s="73"/>
      <c r="NEF89" s="74"/>
      <c r="NEG89" s="74"/>
      <c r="NEH89" s="62"/>
      <c r="NEI89" s="75"/>
      <c r="NEJ89" s="76"/>
      <c r="NEK89" s="216"/>
      <c r="NEL89" s="75"/>
      <c r="NEM89" s="75"/>
      <c r="NEN89" s="204"/>
      <c r="NEO89" s="205"/>
      <c r="NEP89" s="72"/>
      <c r="NEQ89" s="70"/>
      <c r="NER89" s="73"/>
      <c r="NES89" s="74"/>
      <c r="NET89" s="74"/>
      <c r="NEU89" s="62"/>
      <c r="NEV89" s="75"/>
      <c r="NEW89" s="76"/>
      <c r="NEX89" s="216"/>
      <c r="NEY89" s="75"/>
      <c r="NEZ89" s="75"/>
      <c r="NFA89" s="204"/>
      <c r="NFB89" s="205"/>
      <c r="NFC89" s="72"/>
      <c r="NFD89" s="70"/>
      <c r="NFE89" s="73"/>
      <c r="NFF89" s="74"/>
      <c r="NFG89" s="74"/>
      <c r="NFH89" s="62"/>
      <c r="NFI89" s="75"/>
      <c r="NFJ89" s="76"/>
      <c r="NFK89" s="216"/>
      <c r="NFL89" s="75"/>
      <c r="NFM89" s="75"/>
      <c r="NFN89" s="204"/>
      <c r="NFO89" s="205"/>
      <c r="NFP89" s="72"/>
      <c r="NFQ89" s="70"/>
      <c r="NFR89" s="73"/>
      <c r="NFS89" s="74"/>
      <c r="NFT89" s="74"/>
      <c r="NFU89" s="62"/>
      <c r="NFV89" s="75"/>
      <c r="NFW89" s="76"/>
      <c r="NFX89" s="216"/>
      <c r="NFY89" s="75"/>
      <c r="NFZ89" s="75"/>
      <c r="NGA89" s="204"/>
      <c r="NGB89" s="205"/>
      <c r="NGC89" s="72"/>
      <c r="NGD89" s="70"/>
      <c r="NGE89" s="73"/>
      <c r="NGF89" s="74"/>
      <c r="NGG89" s="74"/>
      <c r="NGH89" s="62"/>
      <c r="NGI89" s="75"/>
      <c r="NGJ89" s="76"/>
      <c r="NGK89" s="216"/>
      <c r="NGL89" s="75"/>
      <c r="NGM89" s="75"/>
      <c r="NGN89" s="204"/>
      <c r="NGO89" s="205"/>
      <c r="NGP89" s="72"/>
      <c r="NGQ89" s="70"/>
      <c r="NGR89" s="73"/>
      <c r="NGS89" s="74"/>
      <c r="NGT89" s="74"/>
      <c r="NGU89" s="62"/>
      <c r="NGV89" s="75"/>
      <c r="NGW89" s="76"/>
      <c r="NGX89" s="216"/>
      <c r="NGY89" s="75"/>
      <c r="NGZ89" s="75"/>
      <c r="NHA89" s="204"/>
      <c r="NHB89" s="205"/>
      <c r="NHC89" s="72"/>
      <c r="NHD89" s="70"/>
      <c r="NHE89" s="73"/>
      <c r="NHF89" s="74"/>
      <c r="NHG89" s="74"/>
      <c r="NHH89" s="62"/>
      <c r="NHI89" s="75"/>
      <c r="NHJ89" s="76"/>
      <c r="NHK89" s="216"/>
      <c r="NHL89" s="75"/>
      <c r="NHM89" s="75"/>
      <c r="NHN89" s="204"/>
      <c r="NHO89" s="205"/>
      <c r="NHP89" s="72"/>
      <c r="NHQ89" s="70"/>
      <c r="NHR89" s="73"/>
      <c r="NHS89" s="74"/>
      <c r="NHT89" s="74"/>
      <c r="NHU89" s="62"/>
      <c r="NHV89" s="75"/>
      <c r="NHW89" s="76"/>
      <c r="NHX89" s="216"/>
      <c r="NHY89" s="75"/>
      <c r="NHZ89" s="75"/>
      <c r="NIA89" s="204"/>
      <c r="NIB89" s="205"/>
      <c r="NIC89" s="72"/>
      <c r="NID89" s="70"/>
      <c r="NIE89" s="73"/>
      <c r="NIF89" s="74"/>
      <c r="NIG89" s="74"/>
      <c r="NIH89" s="62"/>
      <c r="NII89" s="75"/>
      <c r="NIJ89" s="76"/>
      <c r="NIK89" s="216"/>
      <c r="NIL89" s="75"/>
      <c r="NIM89" s="75"/>
      <c r="NIN89" s="204"/>
      <c r="NIO89" s="205"/>
      <c r="NIP89" s="72"/>
      <c r="NIQ89" s="70"/>
      <c r="NIR89" s="73"/>
      <c r="NIS89" s="74"/>
      <c r="NIT89" s="74"/>
      <c r="NIU89" s="62"/>
      <c r="NIV89" s="75"/>
      <c r="NIW89" s="76"/>
      <c r="NIX89" s="216"/>
      <c r="NIY89" s="75"/>
      <c r="NIZ89" s="75"/>
      <c r="NJA89" s="204"/>
      <c r="NJB89" s="205"/>
      <c r="NJC89" s="72"/>
      <c r="NJD89" s="70"/>
      <c r="NJE89" s="73"/>
      <c r="NJF89" s="74"/>
      <c r="NJG89" s="74"/>
      <c r="NJH89" s="62"/>
      <c r="NJI89" s="75"/>
      <c r="NJJ89" s="76"/>
      <c r="NJK89" s="216"/>
      <c r="NJL89" s="75"/>
      <c r="NJM89" s="75"/>
      <c r="NJN89" s="204"/>
      <c r="NJO89" s="205"/>
      <c r="NJP89" s="72"/>
      <c r="NJQ89" s="70"/>
      <c r="NJR89" s="73"/>
      <c r="NJS89" s="74"/>
      <c r="NJT89" s="74"/>
      <c r="NJU89" s="62"/>
      <c r="NJV89" s="75"/>
      <c r="NJW89" s="76"/>
      <c r="NJX89" s="216"/>
      <c r="NJY89" s="75"/>
      <c r="NJZ89" s="75"/>
      <c r="NKA89" s="204"/>
      <c r="NKB89" s="205"/>
      <c r="NKC89" s="72"/>
      <c r="NKD89" s="70"/>
      <c r="NKE89" s="73"/>
      <c r="NKF89" s="74"/>
      <c r="NKG89" s="74"/>
      <c r="NKH89" s="62"/>
      <c r="NKI89" s="75"/>
      <c r="NKJ89" s="76"/>
      <c r="NKK89" s="216"/>
      <c r="NKL89" s="75"/>
      <c r="NKM89" s="75"/>
      <c r="NKN89" s="204"/>
      <c r="NKO89" s="205"/>
      <c r="NKP89" s="72"/>
      <c r="NKQ89" s="70"/>
      <c r="NKR89" s="73"/>
      <c r="NKS89" s="74"/>
      <c r="NKT89" s="74"/>
      <c r="NKU89" s="62"/>
      <c r="NKV89" s="75"/>
      <c r="NKW89" s="76"/>
      <c r="NKX89" s="216"/>
      <c r="NKY89" s="75"/>
      <c r="NKZ89" s="75"/>
      <c r="NLA89" s="204"/>
      <c r="NLB89" s="205"/>
      <c r="NLC89" s="72"/>
      <c r="NLD89" s="70"/>
      <c r="NLE89" s="73"/>
      <c r="NLF89" s="74"/>
      <c r="NLG89" s="74"/>
      <c r="NLH89" s="62"/>
      <c r="NLI89" s="75"/>
      <c r="NLJ89" s="76"/>
      <c r="NLK89" s="216"/>
      <c r="NLL89" s="75"/>
      <c r="NLM89" s="75"/>
      <c r="NLN89" s="204"/>
      <c r="NLO89" s="205"/>
      <c r="NLP89" s="72"/>
      <c r="NLQ89" s="70"/>
      <c r="NLR89" s="73"/>
      <c r="NLS89" s="74"/>
      <c r="NLT89" s="74"/>
      <c r="NLU89" s="62"/>
      <c r="NLV89" s="75"/>
      <c r="NLW89" s="76"/>
      <c r="NLX89" s="216"/>
      <c r="NLY89" s="75"/>
      <c r="NLZ89" s="75"/>
      <c r="NMA89" s="204"/>
      <c r="NMB89" s="205"/>
      <c r="NMC89" s="72"/>
      <c r="NMD89" s="70"/>
      <c r="NME89" s="73"/>
      <c r="NMF89" s="74"/>
      <c r="NMG89" s="74"/>
      <c r="NMH89" s="62"/>
      <c r="NMI89" s="75"/>
      <c r="NMJ89" s="76"/>
      <c r="NMK89" s="216"/>
      <c r="NML89" s="75"/>
      <c r="NMM89" s="75"/>
      <c r="NMN89" s="204"/>
      <c r="NMO89" s="205"/>
      <c r="NMP89" s="72"/>
      <c r="NMQ89" s="70"/>
      <c r="NMR89" s="73"/>
      <c r="NMS89" s="74"/>
      <c r="NMT89" s="74"/>
      <c r="NMU89" s="62"/>
      <c r="NMV89" s="75"/>
      <c r="NMW89" s="76"/>
      <c r="NMX89" s="216"/>
      <c r="NMY89" s="75"/>
      <c r="NMZ89" s="75"/>
      <c r="NNA89" s="204"/>
      <c r="NNB89" s="205"/>
      <c r="NNC89" s="72"/>
      <c r="NND89" s="70"/>
      <c r="NNE89" s="73"/>
      <c r="NNF89" s="74"/>
      <c r="NNG89" s="74"/>
      <c r="NNH89" s="62"/>
      <c r="NNI89" s="75"/>
      <c r="NNJ89" s="76"/>
      <c r="NNK89" s="216"/>
      <c r="NNL89" s="75"/>
      <c r="NNM89" s="75"/>
      <c r="NNN89" s="204"/>
      <c r="NNO89" s="205"/>
      <c r="NNP89" s="72"/>
      <c r="NNQ89" s="70"/>
      <c r="NNR89" s="73"/>
      <c r="NNS89" s="74"/>
      <c r="NNT89" s="74"/>
      <c r="NNU89" s="62"/>
      <c r="NNV89" s="75"/>
      <c r="NNW89" s="76"/>
      <c r="NNX89" s="216"/>
      <c r="NNY89" s="75"/>
      <c r="NNZ89" s="75"/>
      <c r="NOA89" s="204"/>
      <c r="NOB89" s="205"/>
      <c r="NOC89" s="72"/>
      <c r="NOD89" s="70"/>
      <c r="NOE89" s="73"/>
      <c r="NOF89" s="74"/>
      <c r="NOG89" s="74"/>
      <c r="NOH89" s="62"/>
      <c r="NOI89" s="75"/>
      <c r="NOJ89" s="76"/>
      <c r="NOK89" s="216"/>
      <c r="NOL89" s="75"/>
      <c r="NOM89" s="75"/>
      <c r="NON89" s="204"/>
      <c r="NOO89" s="205"/>
      <c r="NOP89" s="72"/>
      <c r="NOQ89" s="70"/>
      <c r="NOR89" s="73"/>
      <c r="NOS89" s="74"/>
      <c r="NOT89" s="74"/>
      <c r="NOU89" s="62"/>
      <c r="NOV89" s="75"/>
      <c r="NOW89" s="76"/>
      <c r="NOX89" s="216"/>
      <c r="NOY89" s="75"/>
      <c r="NOZ89" s="75"/>
      <c r="NPA89" s="204"/>
      <c r="NPB89" s="205"/>
      <c r="NPC89" s="72"/>
      <c r="NPD89" s="70"/>
      <c r="NPE89" s="73"/>
      <c r="NPF89" s="74"/>
      <c r="NPG89" s="74"/>
      <c r="NPH89" s="62"/>
      <c r="NPI89" s="75"/>
      <c r="NPJ89" s="76"/>
      <c r="NPK89" s="216"/>
      <c r="NPL89" s="75"/>
      <c r="NPM89" s="75"/>
      <c r="NPN89" s="204"/>
      <c r="NPO89" s="205"/>
      <c r="NPP89" s="72"/>
      <c r="NPQ89" s="70"/>
      <c r="NPR89" s="73"/>
      <c r="NPS89" s="74"/>
      <c r="NPT89" s="74"/>
      <c r="NPU89" s="62"/>
      <c r="NPV89" s="75"/>
      <c r="NPW89" s="76"/>
      <c r="NPX89" s="216"/>
      <c r="NPY89" s="75"/>
      <c r="NPZ89" s="75"/>
      <c r="NQA89" s="204"/>
      <c r="NQB89" s="205"/>
      <c r="NQC89" s="72"/>
      <c r="NQD89" s="70"/>
      <c r="NQE89" s="73"/>
      <c r="NQF89" s="74"/>
      <c r="NQG89" s="74"/>
      <c r="NQH89" s="62"/>
      <c r="NQI89" s="75"/>
      <c r="NQJ89" s="76"/>
      <c r="NQK89" s="216"/>
      <c r="NQL89" s="75"/>
      <c r="NQM89" s="75"/>
      <c r="NQN89" s="204"/>
      <c r="NQO89" s="205"/>
      <c r="NQP89" s="72"/>
      <c r="NQQ89" s="70"/>
      <c r="NQR89" s="73"/>
      <c r="NQS89" s="74"/>
      <c r="NQT89" s="74"/>
      <c r="NQU89" s="62"/>
      <c r="NQV89" s="75"/>
      <c r="NQW89" s="76"/>
      <c r="NQX89" s="216"/>
      <c r="NQY89" s="75"/>
      <c r="NQZ89" s="75"/>
      <c r="NRA89" s="204"/>
      <c r="NRB89" s="205"/>
      <c r="NRC89" s="72"/>
      <c r="NRD89" s="70"/>
      <c r="NRE89" s="73"/>
      <c r="NRF89" s="74"/>
      <c r="NRG89" s="74"/>
      <c r="NRH89" s="62"/>
      <c r="NRI89" s="75"/>
      <c r="NRJ89" s="76"/>
      <c r="NRK89" s="216"/>
      <c r="NRL89" s="75"/>
      <c r="NRM89" s="75"/>
      <c r="NRN89" s="204"/>
      <c r="NRO89" s="205"/>
      <c r="NRP89" s="72"/>
      <c r="NRQ89" s="70"/>
      <c r="NRR89" s="73"/>
      <c r="NRS89" s="74"/>
      <c r="NRT89" s="74"/>
      <c r="NRU89" s="62"/>
      <c r="NRV89" s="75"/>
      <c r="NRW89" s="76"/>
      <c r="NRX89" s="216"/>
      <c r="NRY89" s="75"/>
      <c r="NRZ89" s="75"/>
      <c r="NSA89" s="204"/>
      <c r="NSB89" s="205"/>
      <c r="NSC89" s="72"/>
      <c r="NSD89" s="70"/>
      <c r="NSE89" s="73"/>
      <c r="NSF89" s="74"/>
      <c r="NSG89" s="74"/>
      <c r="NSH89" s="62"/>
      <c r="NSI89" s="75"/>
      <c r="NSJ89" s="76"/>
      <c r="NSK89" s="216"/>
      <c r="NSL89" s="75"/>
      <c r="NSM89" s="75"/>
      <c r="NSN89" s="204"/>
      <c r="NSO89" s="205"/>
      <c r="NSP89" s="72"/>
      <c r="NSQ89" s="70"/>
      <c r="NSR89" s="73"/>
      <c r="NSS89" s="74"/>
      <c r="NST89" s="74"/>
      <c r="NSU89" s="62"/>
      <c r="NSV89" s="75"/>
      <c r="NSW89" s="76"/>
      <c r="NSX89" s="216"/>
      <c r="NSY89" s="75"/>
      <c r="NSZ89" s="75"/>
      <c r="NTA89" s="204"/>
      <c r="NTB89" s="205"/>
      <c r="NTC89" s="72"/>
      <c r="NTD89" s="70"/>
      <c r="NTE89" s="73"/>
      <c r="NTF89" s="74"/>
      <c r="NTG89" s="74"/>
      <c r="NTH89" s="62"/>
      <c r="NTI89" s="75"/>
      <c r="NTJ89" s="76"/>
      <c r="NTK89" s="216"/>
      <c r="NTL89" s="75"/>
      <c r="NTM89" s="75"/>
      <c r="NTN89" s="204"/>
      <c r="NTO89" s="205"/>
      <c r="NTP89" s="72"/>
      <c r="NTQ89" s="70"/>
      <c r="NTR89" s="73"/>
      <c r="NTS89" s="74"/>
      <c r="NTT89" s="74"/>
      <c r="NTU89" s="62"/>
      <c r="NTV89" s="75"/>
      <c r="NTW89" s="76"/>
      <c r="NTX89" s="216"/>
      <c r="NTY89" s="75"/>
      <c r="NTZ89" s="75"/>
      <c r="NUA89" s="204"/>
      <c r="NUB89" s="205"/>
      <c r="NUC89" s="72"/>
      <c r="NUD89" s="70"/>
      <c r="NUE89" s="73"/>
      <c r="NUF89" s="74"/>
      <c r="NUG89" s="74"/>
      <c r="NUH89" s="62"/>
      <c r="NUI89" s="75"/>
      <c r="NUJ89" s="76"/>
      <c r="NUK89" s="216"/>
      <c r="NUL89" s="75"/>
      <c r="NUM89" s="75"/>
      <c r="NUN89" s="204"/>
      <c r="NUO89" s="205"/>
      <c r="NUP89" s="72"/>
      <c r="NUQ89" s="70"/>
      <c r="NUR89" s="73"/>
      <c r="NUS89" s="74"/>
      <c r="NUT89" s="74"/>
      <c r="NUU89" s="62"/>
      <c r="NUV89" s="75"/>
      <c r="NUW89" s="76"/>
      <c r="NUX89" s="216"/>
      <c r="NUY89" s="75"/>
      <c r="NUZ89" s="75"/>
      <c r="NVA89" s="204"/>
      <c r="NVB89" s="205"/>
      <c r="NVC89" s="72"/>
      <c r="NVD89" s="70"/>
      <c r="NVE89" s="73"/>
      <c r="NVF89" s="74"/>
      <c r="NVG89" s="74"/>
      <c r="NVH89" s="62"/>
      <c r="NVI89" s="75"/>
      <c r="NVJ89" s="76"/>
      <c r="NVK89" s="216"/>
      <c r="NVL89" s="75"/>
      <c r="NVM89" s="75"/>
      <c r="NVN89" s="204"/>
      <c r="NVO89" s="205"/>
      <c r="NVP89" s="72"/>
      <c r="NVQ89" s="70"/>
      <c r="NVR89" s="73"/>
      <c r="NVS89" s="74"/>
      <c r="NVT89" s="74"/>
      <c r="NVU89" s="62"/>
      <c r="NVV89" s="75"/>
      <c r="NVW89" s="76"/>
      <c r="NVX89" s="216"/>
      <c r="NVY89" s="75"/>
      <c r="NVZ89" s="75"/>
      <c r="NWA89" s="204"/>
      <c r="NWB89" s="205"/>
      <c r="NWC89" s="72"/>
      <c r="NWD89" s="70"/>
      <c r="NWE89" s="73"/>
      <c r="NWF89" s="74"/>
      <c r="NWG89" s="74"/>
      <c r="NWH89" s="62"/>
      <c r="NWI89" s="75"/>
      <c r="NWJ89" s="76"/>
      <c r="NWK89" s="216"/>
      <c r="NWL89" s="75"/>
      <c r="NWM89" s="75"/>
      <c r="NWN89" s="204"/>
      <c r="NWO89" s="205"/>
      <c r="NWP89" s="72"/>
      <c r="NWQ89" s="70"/>
      <c r="NWR89" s="73"/>
      <c r="NWS89" s="74"/>
      <c r="NWT89" s="74"/>
      <c r="NWU89" s="62"/>
      <c r="NWV89" s="75"/>
      <c r="NWW89" s="76"/>
      <c r="NWX89" s="216"/>
      <c r="NWY89" s="75"/>
      <c r="NWZ89" s="75"/>
      <c r="NXA89" s="204"/>
      <c r="NXB89" s="205"/>
      <c r="NXC89" s="72"/>
      <c r="NXD89" s="70"/>
      <c r="NXE89" s="73"/>
      <c r="NXF89" s="74"/>
      <c r="NXG89" s="74"/>
      <c r="NXH89" s="62"/>
      <c r="NXI89" s="75"/>
      <c r="NXJ89" s="76"/>
      <c r="NXK89" s="216"/>
      <c r="NXL89" s="75"/>
      <c r="NXM89" s="75"/>
      <c r="NXN89" s="204"/>
      <c r="NXO89" s="205"/>
      <c r="NXP89" s="72"/>
      <c r="NXQ89" s="70"/>
      <c r="NXR89" s="73"/>
      <c r="NXS89" s="74"/>
      <c r="NXT89" s="74"/>
      <c r="NXU89" s="62"/>
      <c r="NXV89" s="75"/>
      <c r="NXW89" s="76"/>
      <c r="NXX89" s="216"/>
      <c r="NXY89" s="75"/>
      <c r="NXZ89" s="75"/>
      <c r="NYA89" s="204"/>
      <c r="NYB89" s="205"/>
      <c r="NYC89" s="72"/>
      <c r="NYD89" s="70"/>
      <c r="NYE89" s="73"/>
      <c r="NYF89" s="74"/>
      <c r="NYG89" s="74"/>
      <c r="NYH89" s="62"/>
      <c r="NYI89" s="75"/>
      <c r="NYJ89" s="76"/>
      <c r="NYK89" s="216"/>
      <c r="NYL89" s="75"/>
      <c r="NYM89" s="75"/>
      <c r="NYN89" s="204"/>
      <c r="NYO89" s="205"/>
      <c r="NYP89" s="72"/>
      <c r="NYQ89" s="70"/>
      <c r="NYR89" s="73"/>
      <c r="NYS89" s="74"/>
      <c r="NYT89" s="74"/>
      <c r="NYU89" s="62"/>
      <c r="NYV89" s="75"/>
      <c r="NYW89" s="76"/>
      <c r="NYX89" s="216"/>
      <c r="NYY89" s="75"/>
      <c r="NYZ89" s="75"/>
      <c r="NZA89" s="204"/>
      <c r="NZB89" s="205"/>
      <c r="NZC89" s="72"/>
      <c r="NZD89" s="70"/>
      <c r="NZE89" s="73"/>
      <c r="NZF89" s="74"/>
      <c r="NZG89" s="74"/>
      <c r="NZH89" s="62"/>
      <c r="NZI89" s="75"/>
      <c r="NZJ89" s="76"/>
      <c r="NZK89" s="216"/>
      <c r="NZL89" s="75"/>
      <c r="NZM89" s="75"/>
      <c r="NZN89" s="204"/>
      <c r="NZO89" s="205"/>
      <c r="NZP89" s="72"/>
      <c r="NZQ89" s="70"/>
      <c r="NZR89" s="73"/>
      <c r="NZS89" s="74"/>
      <c r="NZT89" s="74"/>
      <c r="NZU89" s="62"/>
      <c r="NZV89" s="75"/>
      <c r="NZW89" s="76"/>
      <c r="NZX89" s="216"/>
      <c r="NZY89" s="75"/>
      <c r="NZZ89" s="75"/>
      <c r="OAA89" s="204"/>
      <c r="OAB89" s="205"/>
      <c r="OAC89" s="72"/>
      <c r="OAD89" s="70"/>
      <c r="OAE89" s="73"/>
      <c r="OAF89" s="74"/>
      <c r="OAG89" s="74"/>
      <c r="OAH89" s="62"/>
      <c r="OAI89" s="75"/>
      <c r="OAJ89" s="76"/>
      <c r="OAK89" s="216"/>
      <c r="OAL89" s="75"/>
      <c r="OAM89" s="75"/>
      <c r="OAN89" s="204"/>
      <c r="OAO89" s="205"/>
      <c r="OAP89" s="72"/>
      <c r="OAQ89" s="70"/>
      <c r="OAR89" s="73"/>
      <c r="OAS89" s="74"/>
      <c r="OAT89" s="74"/>
      <c r="OAU89" s="62"/>
      <c r="OAV89" s="75"/>
      <c r="OAW89" s="76"/>
      <c r="OAX89" s="216"/>
      <c r="OAY89" s="75"/>
      <c r="OAZ89" s="75"/>
      <c r="OBA89" s="204"/>
      <c r="OBB89" s="205"/>
      <c r="OBC89" s="72"/>
      <c r="OBD89" s="70"/>
      <c r="OBE89" s="73"/>
      <c r="OBF89" s="74"/>
      <c r="OBG89" s="74"/>
      <c r="OBH89" s="62"/>
      <c r="OBI89" s="75"/>
      <c r="OBJ89" s="76"/>
      <c r="OBK89" s="216"/>
      <c r="OBL89" s="75"/>
      <c r="OBM89" s="75"/>
      <c r="OBN89" s="204"/>
      <c r="OBO89" s="205"/>
      <c r="OBP89" s="72"/>
      <c r="OBQ89" s="70"/>
      <c r="OBR89" s="73"/>
      <c r="OBS89" s="74"/>
      <c r="OBT89" s="74"/>
      <c r="OBU89" s="62"/>
      <c r="OBV89" s="75"/>
      <c r="OBW89" s="76"/>
      <c r="OBX89" s="216"/>
      <c r="OBY89" s="75"/>
      <c r="OBZ89" s="75"/>
      <c r="OCA89" s="204"/>
      <c r="OCB89" s="205"/>
      <c r="OCC89" s="72"/>
      <c r="OCD89" s="70"/>
      <c r="OCE89" s="73"/>
      <c r="OCF89" s="74"/>
      <c r="OCG89" s="74"/>
      <c r="OCH89" s="62"/>
      <c r="OCI89" s="75"/>
      <c r="OCJ89" s="76"/>
      <c r="OCK89" s="216"/>
      <c r="OCL89" s="75"/>
      <c r="OCM89" s="75"/>
      <c r="OCN89" s="204"/>
      <c r="OCO89" s="205"/>
      <c r="OCP89" s="72"/>
      <c r="OCQ89" s="70"/>
      <c r="OCR89" s="73"/>
      <c r="OCS89" s="74"/>
      <c r="OCT89" s="74"/>
      <c r="OCU89" s="62"/>
      <c r="OCV89" s="75"/>
      <c r="OCW89" s="76"/>
      <c r="OCX89" s="216"/>
      <c r="OCY89" s="75"/>
      <c r="OCZ89" s="75"/>
      <c r="ODA89" s="204"/>
      <c r="ODB89" s="205"/>
      <c r="ODC89" s="72"/>
      <c r="ODD89" s="70"/>
      <c r="ODE89" s="73"/>
      <c r="ODF89" s="74"/>
      <c r="ODG89" s="74"/>
      <c r="ODH89" s="62"/>
      <c r="ODI89" s="75"/>
      <c r="ODJ89" s="76"/>
      <c r="ODK89" s="216"/>
      <c r="ODL89" s="75"/>
      <c r="ODM89" s="75"/>
      <c r="ODN89" s="204"/>
      <c r="ODO89" s="205"/>
      <c r="ODP89" s="72"/>
      <c r="ODQ89" s="70"/>
      <c r="ODR89" s="73"/>
      <c r="ODS89" s="74"/>
      <c r="ODT89" s="74"/>
      <c r="ODU89" s="62"/>
      <c r="ODV89" s="75"/>
      <c r="ODW89" s="76"/>
      <c r="ODX89" s="216"/>
      <c r="ODY89" s="75"/>
      <c r="ODZ89" s="75"/>
      <c r="OEA89" s="204"/>
      <c r="OEB89" s="205"/>
      <c r="OEC89" s="72"/>
      <c r="OED89" s="70"/>
      <c r="OEE89" s="73"/>
      <c r="OEF89" s="74"/>
      <c r="OEG89" s="74"/>
      <c r="OEH89" s="62"/>
      <c r="OEI89" s="75"/>
      <c r="OEJ89" s="76"/>
      <c r="OEK89" s="216"/>
      <c r="OEL89" s="75"/>
      <c r="OEM89" s="75"/>
      <c r="OEN89" s="204"/>
      <c r="OEO89" s="205"/>
      <c r="OEP89" s="72"/>
      <c r="OEQ89" s="70"/>
      <c r="OER89" s="73"/>
      <c r="OES89" s="74"/>
      <c r="OET89" s="74"/>
      <c r="OEU89" s="62"/>
      <c r="OEV89" s="75"/>
      <c r="OEW89" s="76"/>
      <c r="OEX89" s="216"/>
      <c r="OEY89" s="75"/>
      <c r="OEZ89" s="75"/>
      <c r="OFA89" s="204"/>
      <c r="OFB89" s="205"/>
      <c r="OFC89" s="72"/>
      <c r="OFD89" s="70"/>
      <c r="OFE89" s="73"/>
      <c r="OFF89" s="74"/>
      <c r="OFG89" s="74"/>
      <c r="OFH89" s="62"/>
      <c r="OFI89" s="75"/>
      <c r="OFJ89" s="76"/>
      <c r="OFK89" s="216"/>
      <c r="OFL89" s="75"/>
      <c r="OFM89" s="75"/>
      <c r="OFN89" s="204"/>
      <c r="OFO89" s="205"/>
      <c r="OFP89" s="72"/>
      <c r="OFQ89" s="70"/>
      <c r="OFR89" s="73"/>
      <c r="OFS89" s="74"/>
      <c r="OFT89" s="74"/>
      <c r="OFU89" s="62"/>
      <c r="OFV89" s="75"/>
      <c r="OFW89" s="76"/>
      <c r="OFX89" s="216"/>
      <c r="OFY89" s="75"/>
      <c r="OFZ89" s="75"/>
      <c r="OGA89" s="204"/>
      <c r="OGB89" s="205"/>
      <c r="OGC89" s="72"/>
      <c r="OGD89" s="70"/>
      <c r="OGE89" s="73"/>
      <c r="OGF89" s="74"/>
      <c r="OGG89" s="74"/>
      <c r="OGH89" s="62"/>
      <c r="OGI89" s="75"/>
      <c r="OGJ89" s="76"/>
      <c r="OGK89" s="216"/>
      <c r="OGL89" s="75"/>
      <c r="OGM89" s="75"/>
      <c r="OGN89" s="204"/>
      <c r="OGO89" s="205"/>
      <c r="OGP89" s="72"/>
      <c r="OGQ89" s="70"/>
      <c r="OGR89" s="73"/>
      <c r="OGS89" s="74"/>
      <c r="OGT89" s="74"/>
      <c r="OGU89" s="62"/>
      <c r="OGV89" s="75"/>
      <c r="OGW89" s="76"/>
      <c r="OGX89" s="216"/>
      <c r="OGY89" s="75"/>
      <c r="OGZ89" s="75"/>
      <c r="OHA89" s="204"/>
      <c r="OHB89" s="205"/>
      <c r="OHC89" s="72"/>
      <c r="OHD89" s="70"/>
      <c r="OHE89" s="73"/>
      <c r="OHF89" s="74"/>
      <c r="OHG89" s="74"/>
      <c r="OHH89" s="62"/>
      <c r="OHI89" s="75"/>
      <c r="OHJ89" s="76"/>
      <c r="OHK89" s="216"/>
      <c r="OHL89" s="75"/>
      <c r="OHM89" s="75"/>
      <c r="OHN89" s="204"/>
      <c r="OHO89" s="205"/>
      <c r="OHP89" s="72"/>
      <c r="OHQ89" s="70"/>
      <c r="OHR89" s="73"/>
      <c r="OHS89" s="74"/>
      <c r="OHT89" s="74"/>
      <c r="OHU89" s="62"/>
      <c r="OHV89" s="75"/>
      <c r="OHW89" s="76"/>
      <c r="OHX89" s="216"/>
      <c r="OHY89" s="75"/>
      <c r="OHZ89" s="75"/>
      <c r="OIA89" s="204"/>
      <c r="OIB89" s="205"/>
      <c r="OIC89" s="72"/>
      <c r="OID89" s="70"/>
      <c r="OIE89" s="73"/>
      <c r="OIF89" s="74"/>
      <c r="OIG89" s="74"/>
      <c r="OIH89" s="62"/>
      <c r="OII89" s="75"/>
      <c r="OIJ89" s="76"/>
      <c r="OIK89" s="216"/>
      <c r="OIL89" s="75"/>
      <c r="OIM89" s="75"/>
      <c r="OIN89" s="204"/>
      <c r="OIO89" s="205"/>
      <c r="OIP89" s="72"/>
      <c r="OIQ89" s="70"/>
      <c r="OIR89" s="73"/>
      <c r="OIS89" s="74"/>
      <c r="OIT89" s="74"/>
      <c r="OIU89" s="62"/>
      <c r="OIV89" s="75"/>
      <c r="OIW89" s="76"/>
      <c r="OIX89" s="216"/>
      <c r="OIY89" s="75"/>
      <c r="OIZ89" s="75"/>
      <c r="OJA89" s="204"/>
      <c r="OJB89" s="205"/>
      <c r="OJC89" s="72"/>
      <c r="OJD89" s="70"/>
      <c r="OJE89" s="73"/>
      <c r="OJF89" s="74"/>
      <c r="OJG89" s="74"/>
      <c r="OJH89" s="62"/>
      <c r="OJI89" s="75"/>
      <c r="OJJ89" s="76"/>
      <c r="OJK89" s="216"/>
      <c r="OJL89" s="75"/>
      <c r="OJM89" s="75"/>
      <c r="OJN89" s="204"/>
      <c r="OJO89" s="205"/>
      <c r="OJP89" s="72"/>
      <c r="OJQ89" s="70"/>
      <c r="OJR89" s="73"/>
      <c r="OJS89" s="74"/>
      <c r="OJT89" s="74"/>
      <c r="OJU89" s="62"/>
      <c r="OJV89" s="75"/>
      <c r="OJW89" s="76"/>
      <c r="OJX89" s="216"/>
      <c r="OJY89" s="75"/>
      <c r="OJZ89" s="75"/>
      <c r="OKA89" s="204"/>
      <c r="OKB89" s="205"/>
      <c r="OKC89" s="72"/>
      <c r="OKD89" s="70"/>
      <c r="OKE89" s="73"/>
      <c r="OKF89" s="74"/>
      <c r="OKG89" s="74"/>
      <c r="OKH89" s="62"/>
      <c r="OKI89" s="75"/>
      <c r="OKJ89" s="76"/>
      <c r="OKK89" s="216"/>
      <c r="OKL89" s="75"/>
      <c r="OKM89" s="75"/>
      <c r="OKN89" s="204"/>
      <c r="OKO89" s="205"/>
      <c r="OKP89" s="72"/>
      <c r="OKQ89" s="70"/>
      <c r="OKR89" s="73"/>
      <c r="OKS89" s="74"/>
      <c r="OKT89" s="74"/>
      <c r="OKU89" s="62"/>
      <c r="OKV89" s="75"/>
      <c r="OKW89" s="76"/>
      <c r="OKX89" s="216"/>
      <c r="OKY89" s="75"/>
      <c r="OKZ89" s="75"/>
      <c r="OLA89" s="204"/>
      <c r="OLB89" s="205"/>
      <c r="OLC89" s="72"/>
      <c r="OLD89" s="70"/>
      <c r="OLE89" s="73"/>
      <c r="OLF89" s="74"/>
      <c r="OLG89" s="74"/>
      <c r="OLH89" s="62"/>
      <c r="OLI89" s="75"/>
      <c r="OLJ89" s="76"/>
      <c r="OLK89" s="216"/>
      <c r="OLL89" s="75"/>
      <c r="OLM89" s="75"/>
      <c r="OLN89" s="204"/>
      <c r="OLO89" s="205"/>
      <c r="OLP89" s="72"/>
      <c r="OLQ89" s="70"/>
      <c r="OLR89" s="73"/>
      <c r="OLS89" s="74"/>
      <c r="OLT89" s="74"/>
      <c r="OLU89" s="62"/>
      <c r="OLV89" s="75"/>
      <c r="OLW89" s="76"/>
      <c r="OLX89" s="216"/>
      <c r="OLY89" s="75"/>
      <c r="OLZ89" s="75"/>
      <c r="OMA89" s="204"/>
      <c r="OMB89" s="205"/>
      <c r="OMC89" s="72"/>
      <c r="OMD89" s="70"/>
      <c r="OME89" s="73"/>
      <c r="OMF89" s="74"/>
      <c r="OMG89" s="74"/>
      <c r="OMH89" s="62"/>
      <c r="OMI89" s="75"/>
      <c r="OMJ89" s="76"/>
      <c r="OMK89" s="216"/>
      <c r="OML89" s="75"/>
      <c r="OMM89" s="75"/>
      <c r="OMN89" s="204"/>
      <c r="OMO89" s="205"/>
      <c r="OMP89" s="72"/>
      <c r="OMQ89" s="70"/>
      <c r="OMR89" s="73"/>
      <c r="OMS89" s="74"/>
      <c r="OMT89" s="74"/>
      <c r="OMU89" s="62"/>
      <c r="OMV89" s="75"/>
      <c r="OMW89" s="76"/>
      <c r="OMX89" s="216"/>
      <c r="OMY89" s="75"/>
      <c r="OMZ89" s="75"/>
      <c r="ONA89" s="204"/>
      <c r="ONB89" s="205"/>
      <c r="ONC89" s="72"/>
      <c r="OND89" s="70"/>
      <c r="ONE89" s="73"/>
      <c r="ONF89" s="74"/>
      <c r="ONG89" s="74"/>
      <c r="ONH89" s="62"/>
      <c r="ONI89" s="75"/>
      <c r="ONJ89" s="76"/>
      <c r="ONK89" s="216"/>
      <c r="ONL89" s="75"/>
      <c r="ONM89" s="75"/>
      <c r="ONN89" s="204"/>
      <c r="ONO89" s="205"/>
      <c r="ONP89" s="72"/>
      <c r="ONQ89" s="70"/>
      <c r="ONR89" s="73"/>
      <c r="ONS89" s="74"/>
      <c r="ONT89" s="74"/>
      <c r="ONU89" s="62"/>
      <c r="ONV89" s="75"/>
      <c r="ONW89" s="76"/>
      <c r="ONX89" s="216"/>
      <c r="ONY89" s="75"/>
      <c r="ONZ89" s="75"/>
      <c r="OOA89" s="204"/>
      <c r="OOB89" s="205"/>
      <c r="OOC89" s="72"/>
      <c r="OOD89" s="70"/>
      <c r="OOE89" s="73"/>
      <c r="OOF89" s="74"/>
      <c r="OOG89" s="74"/>
      <c r="OOH89" s="62"/>
      <c r="OOI89" s="75"/>
      <c r="OOJ89" s="76"/>
      <c r="OOK89" s="216"/>
      <c r="OOL89" s="75"/>
      <c r="OOM89" s="75"/>
      <c r="OON89" s="204"/>
      <c r="OOO89" s="205"/>
      <c r="OOP89" s="72"/>
      <c r="OOQ89" s="70"/>
      <c r="OOR89" s="73"/>
      <c r="OOS89" s="74"/>
      <c r="OOT89" s="74"/>
      <c r="OOU89" s="62"/>
      <c r="OOV89" s="75"/>
      <c r="OOW89" s="76"/>
      <c r="OOX89" s="216"/>
      <c r="OOY89" s="75"/>
      <c r="OOZ89" s="75"/>
      <c r="OPA89" s="204"/>
      <c r="OPB89" s="205"/>
      <c r="OPC89" s="72"/>
      <c r="OPD89" s="70"/>
      <c r="OPE89" s="73"/>
      <c r="OPF89" s="74"/>
      <c r="OPG89" s="74"/>
      <c r="OPH89" s="62"/>
      <c r="OPI89" s="75"/>
      <c r="OPJ89" s="76"/>
      <c r="OPK89" s="216"/>
      <c r="OPL89" s="75"/>
      <c r="OPM89" s="75"/>
      <c r="OPN89" s="204"/>
      <c r="OPO89" s="205"/>
      <c r="OPP89" s="72"/>
      <c r="OPQ89" s="70"/>
      <c r="OPR89" s="73"/>
      <c r="OPS89" s="74"/>
      <c r="OPT89" s="74"/>
      <c r="OPU89" s="62"/>
      <c r="OPV89" s="75"/>
      <c r="OPW89" s="76"/>
      <c r="OPX89" s="216"/>
      <c r="OPY89" s="75"/>
      <c r="OPZ89" s="75"/>
      <c r="OQA89" s="204"/>
      <c r="OQB89" s="205"/>
      <c r="OQC89" s="72"/>
      <c r="OQD89" s="70"/>
      <c r="OQE89" s="73"/>
      <c r="OQF89" s="74"/>
      <c r="OQG89" s="74"/>
      <c r="OQH89" s="62"/>
      <c r="OQI89" s="75"/>
      <c r="OQJ89" s="76"/>
      <c r="OQK89" s="216"/>
      <c r="OQL89" s="75"/>
      <c r="OQM89" s="75"/>
      <c r="OQN89" s="204"/>
      <c r="OQO89" s="205"/>
      <c r="OQP89" s="72"/>
      <c r="OQQ89" s="70"/>
      <c r="OQR89" s="73"/>
      <c r="OQS89" s="74"/>
      <c r="OQT89" s="74"/>
      <c r="OQU89" s="62"/>
      <c r="OQV89" s="75"/>
      <c r="OQW89" s="76"/>
      <c r="OQX89" s="216"/>
      <c r="OQY89" s="75"/>
      <c r="OQZ89" s="75"/>
      <c r="ORA89" s="204"/>
      <c r="ORB89" s="205"/>
      <c r="ORC89" s="72"/>
      <c r="ORD89" s="70"/>
      <c r="ORE89" s="73"/>
      <c r="ORF89" s="74"/>
      <c r="ORG89" s="74"/>
      <c r="ORH89" s="62"/>
      <c r="ORI89" s="75"/>
      <c r="ORJ89" s="76"/>
      <c r="ORK89" s="216"/>
      <c r="ORL89" s="75"/>
      <c r="ORM89" s="75"/>
      <c r="ORN89" s="204"/>
      <c r="ORO89" s="205"/>
      <c r="ORP89" s="72"/>
      <c r="ORQ89" s="70"/>
      <c r="ORR89" s="73"/>
      <c r="ORS89" s="74"/>
      <c r="ORT89" s="74"/>
      <c r="ORU89" s="62"/>
      <c r="ORV89" s="75"/>
      <c r="ORW89" s="76"/>
      <c r="ORX89" s="216"/>
      <c r="ORY89" s="75"/>
      <c r="ORZ89" s="75"/>
      <c r="OSA89" s="204"/>
      <c r="OSB89" s="205"/>
      <c r="OSC89" s="72"/>
      <c r="OSD89" s="70"/>
      <c r="OSE89" s="73"/>
      <c r="OSF89" s="74"/>
      <c r="OSG89" s="74"/>
      <c r="OSH89" s="62"/>
      <c r="OSI89" s="75"/>
      <c r="OSJ89" s="76"/>
      <c r="OSK89" s="216"/>
      <c r="OSL89" s="75"/>
      <c r="OSM89" s="75"/>
      <c r="OSN89" s="204"/>
      <c r="OSO89" s="205"/>
      <c r="OSP89" s="72"/>
      <c r="OSQ89" s="70"/>
      <c r="OSR89" s="73"/>
      <c r="OSS89" s="74"/>
      <c r="OST89" s="74"/>
      <c r="OSU89" s="62"/>
      <c r="OSV89" s="75"/>
      <c r="OSW89" s="76"/>
      <c r="OSX89" s="216"/>
      <c r="OSY89" s="75"/>
      <c r="OSZ89" s="75"/>
      <c r="OTA89" s="204"/>
      <c r="OTB89" s="205"/>
      <c r="OTC89" s="72"/>
      <c r="OTD89" s="70"/>
      <c r="OTE89" s="73"/>
      <c r="OTF89" s="74"/>
      <c r="OTG89" s="74"/>
      <c r="OTH89" s="62"/>
      <c r="OTI89" s="75"/>
      <c r="OTJ89" s="76"/>
      <c r="OTK89" s="216"/>
      <c r="OTL89" s="75"/>
      <c r="OTM89" s="75"/>
      <c r="OTN89" s="204"/>
      <c r="OTO89" s="205"/>
      <c r="OTP89" s="72"/>
      <c r="OTQ89" s="70"/>
      <c r="OTR89" s="73"/>
      <c r="OTS89" s="74"/>
      <c r="OTT89" s="74"/>
      <c r="OTU89" s="62"/>
      <c r="OTV89" s="75"/>
      <c r="OTW89" s="76"/>
      <c r="OTX89" s="216"/>
      <c r="OTY89" s="75"/>
      <c r="OTZ89" s="75"/>
      <c r="OUA89" s="204"/>
      <c r="OUB89" s="205"/>
      <c r="OUC89" s="72"/>
      <c r="OUD89" s="70"/>
      <c r="OUE89" s="73"/>
      <c r="OUF89" s="74"/>
      <c r="OUG89" s="74"/>
      <c r="OUH89" s="62"/>
      <c r="OUI89" s="75"/>
      <c r="OUJ89" s="76"/>
      <c r="OUK89" s="216"/>
      <c r="OUL89" s="75"/>
      <c r="OUM89" s="75"/>
      <c r="OUN89" s="204"/>
      <c r="OUO89" s="205"/>
      <c r="OUP89" s="72"/>
      <c r="OUQ89" s="70"/>
      <c r="OUR89" s="73"/>
      <c r="OUS89" s="74"/>
      <c r="OUT89" s="74"/>
      <c r="OUU89" s="62"/>
      <c r="OUV89" s="75"/>
      <c r="OUW89" s="76"/>
      <c r="OUX89" s="216"/>
      <c r="OUY89" s="75"/>
      <c r="OUZ89" s="75"/>
      <c r="OVA89" s="204"/>
      <c r="OVB89" s="205"/>
      <c r="OVC89" s="72"/>
      <c r="OVD89" s="70"/>
      <c r="OVE89" s="73"/>
      <c r="OVF89" s="74"/>
      <c r="OVG89" s="74"/>
      <c r="OVH89" s="62"/>
      <c r="OVI89" s="75"/>
      <c r="OVJ89" s="76"/>
      <c r="OVK89" s="216"/>
      <c r="OVL89" s="75"/>
      <c r="OVM89" s="75"/>
      <c r="OVN89" s="204"/>
      <c r="OVO89" s="205"/>
      <c r="OVP89" s="72"/>
      <c r="OVQ89" s="70"/>
      <c r="OVR89" s="73"/>
      <c r="OVS89" s="74"/>
      <c r="OVT89" s="74"/>
      <c r="OVU89" s="62"/>
      <c r="OVV89" s="75"/>
      <c r="OVW89" s="76"/>
      <c r="OVX89" s="216"/>
      <c r="OVY89" s="75"/>
      <c r="OVZ89" s="75"/>
      <c r="OWA89" s="204"/>
      <c r="OWB89" s="205"/>
      <c r="OWC89" s="72"/>
      <c r="OWD89" s="70"/>
      <c r="OWE89" s="73"/>
      <c r="OWF89" s="74"/>
      <c r="OWG89" s="74"/>
      <c r="OWH89" s="62"/>
      <c r="OWI89" s="75"/>
      <c r="OWJ89" s="76"/>
      <c r="OWK89" s="216"/>
      <c r="OWL89" s="75"/>
      <c r="OWM89" s="75"/>
      <c r="OWN89" s="204"/>
      <c r="OWO89" s="205"/>
      <c r="OWP89" s="72"/>
      <c r="OWQ89" s="70"/>
      <c r="OWR89" s="73"/>
      <c r="OWS89" s="74"/>
      <c r="OWT89" s="74"/>
      <c r="OWU89" s="62"/>
      <c r="OWV89" s="75"/>
      <c r="OWW89" s="76"/>
      <c r="OWX89" s="216"/>
      <c r="OWY89" s="75"/>
      <c r="OWZ89" s="75"/>
      <c r="OXA89" s="204"/>
      <c r="OXB89" s="205"/>
      <c r="OXC89" s="72"/>
      <c r="OXD89" s="70"/>
      <c r="OXE89" s="73"/>
      <c r="OXF89" s="74"/>
      <c r="OXG89" s="74"/>
      <c r="OXH89" s="62"/>
      <c r="OXI89" s="75"/>
      <c r="OXJ89" s="76"/>
      <c r="OXK89" s="216"/>
      <c r="OXL89" s="75"/>
      <c r="OXM89" s="75"/>
      <c r="OXN89" s="204"/>
      <c r="OXO89" s="205"/>
      <c r="OXP89" s="72"/>
      <c r="OXQ89" s="70"/>
      <c r="OXR89" s="73"/>
      <c r="OXS89" s="74"/>
      <c r="OXT89" s="74"/>
      <c r="OXU89" s="62"/>
      <c r="OXV89" s="75"/>
      <c r="OXW89" s="76"/>
      <c r="OXX89" s="216"/>
      <c r="OXY89" s="75"/>
      <c r="OXZ89" s="75"/>
      <c r="OYA89" s="204"/>
      <c r="OYB89" s="205"/>
      <c r="OYC89" s="72"/>
      <c r="OYD89" s="70"/>
      <c r="OYE89" s="73"/>
      <c r="OYF89" s="74"/>
      <c r="OYG89" s="74"/>
      <c r="OYH89" s="62"/>
      <c r="OYI89" s="75"/>
      <c r="OYJ89" s="76"/>
      <c r="OYK89" s="216"/>
      <c r="OYL89" s="75"/>
      <c r="OYM89" s="75"/>
      <c r="OYN89" s="204"/>
      <c r="OYO89" s="205"/>
      <c r="OYP89" s="72"/>
      <c r="OYQ89" s="70"/>
      <c r="OYR89" s="73"/>
      <c r="OYS89" s="74"/>
      <c r="OYT89" s="74"/>
      <c r="OYU89" s="62"/>
      <c r="OYV89" s="75"/>
      <c r="OYW89" s="76"/>
      <c r="OYX89" s="216"/>
      <c r="OYY89" s="75"/>
      <c r="OYZ89" s="75"/>
      <c r="OZA89" s="204"/>
      <c r="OZB89" s="205"/>
      <c r="OZC89" s="72"/>
      <c r="OZD89" s="70"/>
      <c r="OZE89" s="73"/>
      <c r="OZF89" s="74"/>
      <c r="OZG89" s="74"/>
      <c r="OZH89" s="62"/>
      <c r="OZI89" s="75"/>
      <c r="OZJ89" s="76"/>
      <c r="OZK89" s="216"/>
      <c r="OZL89" s="75"/>
      <c r="OZM89" s="75"/>
      <c r="OZN89" s="204"/>
      <c r="OZO89" s="205"/>
      <c r="OZP89" s="72"/>
      <c r="OZQ89" s="70"/>
      <c r="OZR89" s="73"/>
      <c r="OZS89" s="74"/>
      <c r="OZT89" s="74"/>
      <c r="OZU89" s="62"/>
      <c r="OZV89" s="75"/>
      <c r="OZW89" s="76"/>
      <c r="OZX89" s="216"/>
      <c r="OZY89" s="75"/>
      <c r="OZZ89" s="75"/>
      <c r="PAA89" s="204"/>
      <c r="PAB89" s="205"/>
      <c r="PAC89" s="72"/>
      <c r="PAD89" s="70"/>
      <c r="PAE89" s="73"/>
      <c r="PAF89" s="74"/>
      <c r="PAG89" s="74"/>
      <c r="PAH89" s="62"/>
      <c r="PAI89" s="75"/>
      <c r="PAJ89" s="76"/>
      <c r="PAK89" s="216"/>
      <c r="PAL89" s="75"/>
      <c r="PAM89" s="75"/>
      <c r="PAN89" s="204"/>
      <c r="PAO89" s="205"/>
      <c r="PAP89" s="72"/>
      <c r="PAQ89" s="70"/>
      <c r="PAR89" s="73"/>
      <c r="PAS89" s="74"/>
      <c r="PAT89" s="74"/>
      <c r="PAU89" s="62"/>
      <c r="PAV89" s="75"/>
      <c r="PAW89" s="76"/>
      <c r="PAX89" s="216"/>
      <c r="PAY89" s="75"/>
      <c r="PAZ89" s="75"/>
      <c r="PBA89" s="204"/>
      <c r="PBB89" s="205"/>
      <c r="PBC89" s="72"/>
      <c r="PBD89" s="70"/>
      <c r="PBE89" s="73"/>
      <c r="PBF89" s="74"/>
      <c r="PBG89" s="74"/>
      <c r="PBH89" s="62"/>
      <c r="PBI89" s="75"/>
      <c r="PBJ89" s="76"/>
      <c r="PBK89" s="216"/>
      <c r="PBL89" s="75"/>
      <c r="PBM89" s="75"/>
      <c r="PBN89" s="204"/>
      <c r="PBO89" s="205"/>
      <c r="PBP89" s="72"/>
      <c r="PBQ89" s="70"/>
      <c r="PBR89" s="73"/>
      <c r="PBS89" s="74"/>
      <c r="PBT89" s="74"/>
      <c r="PBU89" s="62"/>
      <c r="PBV89" s="75"/>
      <c r="PBW89" s="76"/>
      <c r="PBX89" s="216"/>
      <c r="PBY89" s="75"/>
      <c r="PBZ89" s="75"/>
      <c r="PCA89" s="204"/>
      <c r="PCB89" s="205"/>
      <c r="PCC89" s="72"/>
      <c r="PCD89" s="70"/>
      <c r="PCE89" s="73"/>
      <c r="PCF89" s="74"/>
      <c r="PCG89" s="74"/>
      <c r="PCH89" s="62"/>
      <c r="PCI89" s="75"/>
      <c r="PCJ89" s="76"/>
      <c r="PCK89" s="216"/>
      <c r="PCL89" s="75"/>
      <c r="PCM89" s="75"/>
      <c r="PCN89" s="204"/>
      <c r="PCO89" s="205"/>
      <c r="PCP89" s="72"/>
      <c r="PCQ89" s="70"/>
      <c r="PCR89" s="73"/>
      <c r="PCS89" s="74"/>
      <c r="PCT89" s="74"/>
      <c r="PCU89" s="62"/>
      <c r="PCV89" s="75"/>
      <c r="PCW89" s="76"/>
      <c r="PCX89" s="216"/>
      <c r="PCY89" s="75"/>
      <c r="PCZ89" s="75"/>
      <c r="PDA89" s="204"/>
      <c r="PDB89" s="205"/>
      <c r="PDC89" s="72"/>
      <c r="PDD89" s="70"/>
      <c r="PDE89" s="73"/>
      <c r="PDF89" s="74"/>
      <c r="PDG89" s="74"/>
      <c r="PDH89" s="62"/>
      <c r="PDI89" s="75"/>
      <c r="PDJ89" s="76"/>
      <c r="PDK89" s="216"/>
      <c r="PDL89" s="75"/>
      <c r="PDM89" s="75"/>
      <c r="PDN89" s="204"/>
      <c r="PDO89" s="205"/>
      <c r="PDP89" s="72"/>
      <c r="PDQ89" s="70"/>
      <c r="PDR89" s="73"/>
      <c r="PDS89" s="74"/>
      <c r="PDT89" s="74"/>
      <c r="PDU89" s="62"/>
      <c r="PDV89" s="75"/>
      <c r="PDW89" s="76"/>
      <c r="PDX89" s="216"/>
      <c r="PDY89" s="75"/>
      <c r="PDZ89" s="75"/>
      <c r="PEA89" s="204"/>
      <c r="PEB89" s="205"/>
      <c r="PEC89" s="72"/>
      <c r="PED89" s="70"/>
      <c r="PEE89" s="73"/>
      <c r="PEF89" s="74"/>
      <c r="PEG89" s="74"/>
      <c r="PEH89" s="62"/>
      <c r="PEI89" s="75"/>
      <c r="PEJ89" s="76"/>
      <c r="PEK89" s="216"/>
      <c r="PEL89" s="75"/>
      <c r="PEM89" s="75"/>
      <c r="PEN89" s="204"/>
      <c r="PEO89" s="205"/>
      <c r="PEP89" s="72"/>
      <c r="PEQ89" s="70"/>
      <c r="PER89" s="73"/>
      <c r="PES89" s="74"/>
      <c r="PET89" s="74"/>
      <c r="PEU89" s="62"/>
      <c r="PEV89" s="75"/>
      <c r="PEW89" s="76"/>
      <c r="PEX89" s="216"/>
      <c r="PEY89" s="75"/>
      <c r="PEZ89" s="75"/>
      <c r="PFA89" s="204"/>
      <c r="PFB89" s="205"/>
      <c r="PFC89" s="72"/>
      <c r="PFD89" s="70"/>
      <c r="PFE89" s="73"/>
      <c r="PFF89" s="74"/>
      <c r="PFG89" s="74"/>
      <c r="PFH89" s="62"/>
      <c r="PFI89" s="75"/>
      <c r="PFJ89" s="76"/>
      <c r="PFK89" s="216"/>
      <c r="PFL89" s="75"/>
      <c r="PFM89" s="75"/>
      <c r="PFN89" s="204"/>
      <c r="PFO89" s="205"/>
      <c r="PFP89" s="72"/>
      <c r="PFQ89" s="70"/>
      <c r="PFR89" s="73"/>
      <c r="PFS89" s="74"/>
      <c r="PFT89" s="74"/>
      <c r="PFU89" s="62"/>
      <c r="PFV89" s="75"/>
      <c r="PFW89" s="76"/>
      <c r="PFX89" s="216"/>
      <c r="PFY89" s="75"/>
      <c r="PFZ89" s="75"/>
      <c r="PGA89" s="204"/>
      <c r="PGB89" s="205"/>
      <c r="PGC89" s="72"/>
      <c r="PGD89" s="70"/>
      <c r="PGE89" s="73"/>
      <c r="PGF89" s="74"/>
      <c r="PGG89" s="74"/>
      <c r="PGH89" s="62"/>
      <c r="PGI89" s="75"/>
      <c r="PGJ89" s="76"/>
      <c r="PGK89" s="216"/>
      <c r="PGL89" s="75"/>
      <c r="PGM89" s="75"/>
      <c r="PGN89" s="204"/>
      <c r="PGO89" s="205"/>
      <c r="PGP89" s="72"/>
      <c r="PGQ89" s="70"/>
      <c r="PGR89" s="73"/>
      <c r="PGS89" s="74"/>
      <c r="PGT89" s="74"/>
      <c r="PGU89" s="62"/>
      <c r="PGV89" s="75"/>
      <c r="PGW89" s="76"/>
      <c r="PGX89" s="216"/>
      <c r="PGY89" s="75"/>
      <c r="PGZ89" s="75"/>
      <c r="PHA89" s="204"/>
      <c r="PHB89" s="205"/>
      <c r="PHC89" s="72"/>
      <c r="PHD89" s="70"/>
      <c r="PHE89" s="73"/>
      <c r="PHF89" s="74"/>
      <c r="PHG89" s="74"/>
      <c r="PHH89" s="62"/>
      <c r="PHI89" s="75"/>
      <c r="PHJ89" s="76"/>
      <c r="PHK89" s="216"/>
      <c r="PHL89" s="75"/>
      <c r="PHM89" s="75"/>
      <c r="PHN89" s="204"/>
      <c r="PHO89" s="205"/>
      <c r="PHP89" s="72"/>
      <c r="PHQ89" s="70"/>
      <c r="PHR89" s="73"/>
      <c r="PHS89" s="74"/>
      <c r="PHT89" s="74"/>
      <c r="PHU89" s="62"/>
      <c r="PHV89" s="75"/>
      <c r="PHW89" s="76"/>
      <c r="PHX89" s="216"/>
      <c r="PHY89" s="75"/>
      <c r="PHZ89" s="75"/>
      <c r="PIA89" s="204"/>
      <c r="PIB89" s="205"/>
      <c r="PIC89" s="72"/>
      <c r="PID89" s="70"/>
      <c r="PIE89" s="73"/>
      <c r="PIF89" s="74"/>
      <c r="PIG89" s="74"/>
      <c r="PIH89" s="62"/>
      <c r="PII89" s="75"/>
      <c r="PIJ89" s="76"/>
      <c r="PIK89" s="216"/>
      <c r="PIL89" s="75"/>
      <c r="PIM89" s="75"/>
      <c r="PIN89" s="204"/>
      <c r="PIO89" s="205"/>
      <c r="PIP89" s="72"/>
      <c r="PIQ89" s="70"/>
      <c r="PIR89" s="73"/>
      <c r="PIS89" s="74"/>
      <c r="PIT89" s="74"/>
      <c r="PIU89" s="62"/>
      <c r="PIV89" s="75"/>
      <c r="PIW89" s="76"/>
      <c r="PIX89" s="216"/>
      <c r="PIY89" s="75"/>
      <c r="PIZ89" s="75"/>
      <c r="PJA89" s="204"/>
      <c r="PJB89" s="205"/>
      <c r="PJC89" s="72"/>
      <c r="PJD89" s="70"/>
      <c r="PJE89" s="73"/>
      <c r="PJF89" s="74"/>
      <c r="PJG89" s="74"/>
      <c r="PJH89" s="62"/>
      <c r="PJI89" s="75"/>
      <c r="PJJ89" s="76"/>
      <c r="PJK89" s="216"/>
      <c r="PJL89" s="75"/>
      <c r="PJM89" s="75"/>
      <c r="PJN89" s="204"/>
      <c r="PJO89" s="205"/>
      <c r="PJP89" s="72"/>
      <c r="PJQ89" s="70"/>
      <c r="PJR89" s="73"/>
      <c r="PJS89" s="74"/>
      <c r="PJT89" s="74"/>
      <c r="PJU89" s="62"/>
      <c r="PJV89" s="75"/>
      <c r="PJW89" s="76"/>
      <c r="PJX89" s="216"/>
      <c r="PJY89" s="75"/>
      <c r="PJZ89" s="75"/>
      <c r="PKA89" s="204"/>
      <c r="PKB89" s="205"/>
      <c r="PKC89" s="72"/>
      <c r="PKD89" s="70"/>
      <c r="PKE89" s="73"/>
      <c r="PKF89" s="74"/>
      <c r="PKG89" s="74"/>
      <c r="PKH89" s="62"/>
      <c r="PKI89" s="75"/>
      <c r="PKJ89" s="76"/>
      <c r="PKK89" s="216"/>
      <c r="PKL89" s="75"/>
      <c r="PKM89" s="75"/>
      <c r="PKN89" s="204"/>
      <c r="PKO89" s="205"/>
      <c r="PKP89" s="72"/>
      <c r="PKQ89" s="70"/>
      <c r="PKR89" s="73"/>
      <c r="PKS89" s="74"/>
      <c r="PKT89" s="74"/>
      <c r="PKU89" s="62"/>
      <c r="PKV89" s="75"/>
      <c r="PKW89" s="76"/>
      <c r="PKX89" s="216"/>
      <c r="PKY89" s="75"/>
      <c r="PKZ89" s="75"/>
      <c r="PLA89" s="204"/>
      <c r="PLB89" s="205"/>
      <c r="PLC89" s="72"/>
      <c r="PLD89" s="70"/>
      <c r="PLE89" s="73"/>
      <c r="PLF89" s="74"/>
      <c r="PLG89" s="74"/>
      <c r="PLH89" s="62"/>
      <c r="PLI89" s="75"/>
      <c r="PLJ89" s="76"/>
      <c r="PLK89" s="216"/>
      <c r="PLL89" s="75"/>
      <c r="PLM89" s="75"/>
      <c r="PLN89" s="204"/>
      <c r="PLO89" s="205"/>
      <c r="PLP89" s="72"/>
      <c r="PLQ89" s="70"/>
      <c r="PLR89" s="73"/>
      <c r="PLS89" s="74"/>
      <c r="PLT89" s="74"/>
      <c r="PLU89" s="62"/>
      <c r="PLV89" s="75"/>
      <c r="PLW89" s="76"/>
      <c r="PLX89" s="216"/>
      <c r="PLY89" s="75"/>
      <c r="PLZ89" s="75"/>
      <c r="PMA89" s="204"/>
      <c r="PMB89" s="205"/>
      <c r="PMC89" s="72"/>
      <c r="PMD89" s="70"/>
      <c r="PME89" s="73"/>
      <c r="PMF89" s="74"/>
      <c r="PMG89" s="74"/>
      <c r="PMH89" s="62"/>
      <c r="PMI89" s="75"/>
      <c r="PMJ89" s="76"/>
      <c r="PMK89" s="216"/>
      <c r="PML89" s="75"/>
      <c r="PMM89" s="75"/>
      <c r="PMN89" s="204"/>
      <c r="PMO89" s="205"/>
      <c r="PMP89" s="72"/>
      <c r="PMQ89" s="70"/>
      <c r="PMR89" s="73"/>
      <c r="PMS89" s="74"/>
      <c r="PMT89" s="74"/>
      <c r="PMU89" s="62"/>
      <c r="PMV89" s="75"/>
      <c r="PMW89" s="76"/>
      <c r="PMX89" s="216"/>
      <c r="PMY89" s="75"/>
      <c r="PMZ89" s="75"/>
      <c r="PNA89" s="204"/>
      <c r="PNB89" s="205"/>
      <c r="PNC89" s="72"/>
      <c r="PND89" s="70"/>
      <c r="PNE89" s="73"/>
      <c r="PNF89" s="74"/>
      <c r="PNG89" s="74"/>
      <c r="PNH89" s="62"/>
      <c r="PNI89" s="75"/>
      <c r="PNJ89" s="76"/>
      <c r="PNK89" s="216"/>
      <c r="PNL89" s="75"/>
      <c r="PNM89" s="75"/>
      <c r="PNN89" s="204"/>
      <c r="PNO89" s="205"/>
      <c r="PNP89" s="72"/>
      <c r="PNQ89" s="70"/>
      <c r="PNR89" s="73"/>
      <c r="PNS89" s="74"/>
      <c r="PNT89" s="74"/>
      <c r="PNU89" s="62"/>
      <c r="PNV89" s="75"/>
      <c r="PNW89" s="76"/>
      <c r="PNX89" s="216"/>
      <c r="PNY89" s="75"/>
      <c r="PNZ89" s="75"/>
      <c r="POA89" s="204"/>
      <c r="POB89" s="205"/>
      <c r="POC89" s="72"/>
      <c r="POD89" s="70"/>
      <c r="POE89" s="73"/>
      <c r="POF89" s="74"/>
      <c r="POG89" s="74"/>
      <c r="POH89" s="62"/>
      <c r="POI89" s="75"/>
      <c r="POJ89" s="76"/>
      <c r="POK89" s="216"/>
      <c r="POL89" s="75"/>
      <c r="POM89" s="75"/>
      <c r="PON89" s="204"/>
      <c r="POO89" s="205"/>
      <c r="POP89" s="72"/>
      <c r="POQ89" s="70"/>
      <c r="POR89" s="73"/>
      <c r="POS89" s="74"/>
      <c r="POT89" s="74"/>
      <c r="POU89" s="62"/>
      <c r="POV89" s="75"/>
      <c r="POW89" s="76"/>
      <c r="POX89" s="216"/>
      <c r="POY89" s="75"/>
      <c r="POZ89" s="75"/>
      <c r="PPA89" s="204"/>
      <c r="PPB89" s="205"/>
      <c r="PPC89" s="72"/>
      <c r="PPD89" s="70"/>
      <c r="PPE89" s="73"/>
      <c r="PPF89" s="74"/>
      <c r="PPG89" s="74"/>
      <c r="PPH89" s="62"/>
      <c r="PPI89" s="75"/>
      <c r="PPJ89" s="76"/>
      <c r="PPK89" s="216"/>
      <c r="PPL89" s="75"/>
      <c r="PPM89" s="75"/>
      <c r="PPN89" s="204"/>
      <c r="PPO89" s="205"/>
      <c r="PPP89" s="72"/>
      <c r="PPQ89" s="70"/>
      <c r="PPR89" s="73"/>
      <c r="PPS89" s="74"/>
      <c r="PPT89" s="74"/>
      <c r="PPU89" s="62"/>
      <c r="PPV89" s="75"/>
      <c r="PPW89" s="76"/>
      <c r="PPX89" s="216"/>
      <c r="PPY89" s="75"/>
      <c r="PPZ89" s="75"/>
      <c r="PQA89" s="204"/>
      <c r="PQB89" s="205"/>
      <c r="PQC89" s="72"/>
      <c r="PQD89" s="70"/>
      <c r="PQE89" s="73"/>
      <c r="PQF89" s="74"/>
      <c r="PQG89" s="74"/>
      <c r="PQH89" s="62"/>
      <c r="PQI89" s="75"/>
      <c r="PQJ89" s="76"/>
      <c r="PQK89" s="216"/>
      <c r="PQL89" s="75"/>
      <c r="PQM89" s="75"/>
      <c r="PQN89" s="204"/>
      <c r="PQO89" s="205"/>
      <c r="PQP89" s="72"/>
      <c r="PQQ89" s="70"/>
      <c r="PQR89" s="73"/>
      <c r="PQS89" s="74"/>
      <c r="PQT89" s="74"/>
      <c r="PQU89" s="62"/>
      <c r="PQV89" s="75"/>
      <c r="PQW89" s="76"/>
      <c r="PQX89" s="216"/>
      <c r="PQY89" s="75"/>
      <c r="PQZ89" s="75"/>
      <c r="PRA89" s="204"/>
      <c r="PRB89" s="205"/>
      <c r="PRC89" s="72"/>
      <c r="PRD89" s="70"/>
      <c r="PRE89" s="73"/>
      <c r="PRF89" s="74"/>
      <c r="PRG89" s="74"/>
      <c r="PRH89" s="62"/>
      <c r="PRI89" s="75"/>
      <c r="PRJ89" s="76"/>
      <c r="PRK89" s="216"/>
      <c r="PRL89" s="75"/>
      <c r="PRM89" s="75"/>
      <c r="PRN89" s="204"/>
      <c r="PRO89" s="205"/>
      <c r="PRP89" s="72"/>
      <c r="PRQ89" s="70"/>
      <c r="PRR89" s="73"/>
      <c r="PRS89" s="74"/>
      <c r="PRT89" s="74"/>
      <c r="PRU89" s="62"/>
      <c r="PRV89" s="75"/>
      <c r="PRW89" s="76"/>
      <c r="PRX89" s="216"/>
      <c r="PRY89" s="75"/>
      <c r="PRZ89" s="75"/>
      <c r="PSA89" s="204"/>
      <c r="PSB89" s="205"/>
      <c r="PSC89" s="72"/>
      <c r="PSD89" s="70"/>
      <c r="PSE89" s="73"/>
      <c r="PSF89" s="74"/>
      <c r="PSG89" s="74"/>
      <c r="PSH89" s="62"/>
      <c r="PSI89" s="75"/>
      <c r="PSJ89" s="76"/>
      <c r="PSK89" s="216"/>
      <c r="PSL89" s="75"/>
      <c r="PSM89" s="75"/>
      <c r="PSN89" s="204"/>
      <c r="PSO89" s="205"/>
      <c r="PSP89" s="72"/>
      <c r="PSQ89" s="70"/>
      <c r="PSR89" s="73"/>
      <c r="PSS89" s="74"/>
      <c r="PST89" s="74"/>
      <c r="PSU89" s="62"/>
      <c r="PSV89" s="75"/>
      <c r="PSW89" s="76"/>
      <c r="PSX89" s="216"/>
      <c r="PSY89" s="75"/>
      <c r="PSZ89" s="75"/>
      <c r="PTA89" s="204"/>
      <c r="PTB89" s="205"/>
      <c r="PTC89" s="72"/>
      <c r="PTD89" s="70"/>
      <c r="PTE89" s="73"/>
      <c r="PTF89" s="74"/>
      <c r="PTG89" s="74"/>
      <c r="PTH89" s="62"/>
      <c r="PTI89" s="75"/>
      <c r="PTJ89" s="76"/>
      <c r="PTK89" s="216"/>
      <c r="PTL89" s="75"/>
      <c r="PTM89" s="75"/>
      <c r="PTN89" s="204"/>
      <c r="PTO89" s="205"/>
      <c r="PTP89" s="72"/>
      <c r="PTQ89" s="70"/>
      <c r="PTR89" s="73"/>
      <c r="PTS89" s="74"/>
      <c r="PTT89" s="74"/>
      <c r="PTU89" s="62"/>
      <c r="PTV89" s="75"/>
      <c r="PTW89" s="76"/>
      <c r="PTX89" s="216"/>
      <c r="PTY89" s="75"/>
      <c r="PTZ89" s="75"/>
      <c r="PUA89" s="204"/>
      <c r="PUB89" s="205"/>
      <c r="PUC89" s="72"/>
      <c r="PUD89" s="70"/>
      <c r="PUE89" s="73"/>
      <c r="PUF89" s="74"/>
      <c r="PUG89" s="74"/>
      <c r="PUH89" s="62"/>
      <c r="PUI89" s="75"/>
      <c r="PUJ89" s="76"/>
      <c r="PUK89" s="216"/>
      <c r="PUL89" s="75"/>
      <c r="PUM89" s="75"/>
      <c r="PUN89" s="204"/>
      <c r="PUO89" s="205"/>
      <c r="PUP89" s="72"/>
      <c r="PUQ89" s="70"/>
      <c r="PUR89" s="73"/>
      <c r="PUS89" s="74"/>
      <c r="PUT89" s="74"/>
      <c r="PUU89" s="62"/>
      <c r="PUV89" s="75"/>
      <c r="PUW89" s="76"/>
      <c r="PUX89" s="216"/>
      <c r="PUY89" s="75"/>
      <c r="PUZ89" s="75"/>
      <c r="PVA89" s="204"/>
      <c r="PVB89" s="205"/>
      <c r="PVC89" s="72"/>
      <c r="PVD89" s="70"/>
      <c r="PVE89" s="73"/>
      <c r="PVF89" s="74"/>
      <c r="PVG89" s="74"/>
      <c r="PVH89" s="62"/>
      <c r="PVI89" s="75"/>
      <c r="PVJ89" s="76"/>
      <c r="PVK89" s="216"/>
      <c r="PVL89" s="75"/>
      <c r="PVM89" s="75"/>
      <c r="PVN89" s="204"/>
      <c r="PVO89" s="205"/>
      <c r="PVP89" s="72"/>
      <c r="PVQ89" s="70"/>
      <c r="PVR89" s="73"/>
      <c r="PVS89" s="74"/>
      <c r="PVT89" s="74"/>
      <c r="PVU89" s="62"/>
      <c r="PVV89" s="75"/>
      <c r="PVW89" s="76"/>
      <c r="PVX89" s="216"/>
      <c r="PVY89" s="75"/>
      <c r="PVZ89" s="75"/>
      <c r="PWA89" s="204"/>
      <c r="PWB89" s="205"/>
      <c r="PWC89" s="72"/>
      <c r="PWD89" s="70"/>
      <c r="PWE89" s="73"/>
      <c r="PWF89" s="74"/>
      <c r="PWG89" s="74"/>
      <c r="PWH89" s="62"/>
      <c r="PWI89" s="75"/>
      <c r="PWJ89" s="76"/>
      <c r="PWK89" s="216"/>
      <c r="PWL89" s="75"/>
      <c r="PWM89" s="75"/>
      <c r="PWN89" s="204"/>
      <c r="PWO89" s="205"/>
      <c r="PWP89" s="72"/>
      <c r="PWQ89" s="70"/>
      <c r="PWR89" s="73"/>
      <c r="PWS89" s="74"/>
      <c r="PWT89" s="74"/>
      <c r="PWU89" s="62"/>
      <c r="PWV89" s="75"/>
      <c r="PWW89" s="76"/>
      <c r="PWX89" s="216"/>
      <c r="PWY89" s="75"/>
      <c r="PWZ89" s="75"/>
      <c r="PXA89" s="204"/>
      <c r="PXB89" s="205"/>
      <c r="PXC89" s="72"/>
      <c r="PXD89" s="70"/>
      <c r="PXE89" s="73"/>
      <c r="PXF89" s="74"/>
      <c r="PXG89" s="74"/>
      <c r="PXH89" s="62"/>
      <c r="PXI89" s="75"/>
      <c r="PXJ89" s="76"/>
      <c r="PXK89" s="216"/>
      <c r="PXL89" s="75"/>
      <c r="PXM89" s="75"/>
      <c r="PXN89" s="204"/>
      <c r="PXO89" s="205"/>
      <c r="PXP89" s="72"/>
      <c r="PXQ89" s="70"/>
      <c r="PXR89" s="73"/>
      <c r="PXS89" s="74"/>
      <c r="PXT89" s="74"/>
      <c r="PXU89" s="62"/>
      <c r="PXV89" s="75"/>
      <c r="PXW89" s="76"/>
      <c r="PXX89" s="216"/>
      <c r="PXY89" s="75"/>
      <c r="PXZ89" s="75"/>
      <c r="PYA89" s="204"/>
      <c r="PYB89" s="205"/>
      <c r="PYC89" s="72"/>
      <c r="PYD89" s="70"/>
      <c r="PYE89" s="73"/>
      <c r="PYF89" s="74"/>
      <c r="PYG89" s="74"/>
      <c r="PYH89" s="62"/>
      <c r="PYI89" s="75"/>
      <c r="PYJ89" s="76"/>
      <c r="PYK89" s="216"/>
      <c r="PYL89" s="75"/>
      <c r="PYM89" s="75"/>
      <c r="PYN89" s="204"/>
      <c r="PYO89" s="205"/>
      <c r="PYP89" s="72"/>
      <c r="PYQ89" s="70"/>
      <c r="PYR89" s="73"/>
      <c r="PYS89" s="74"/>
      <c r="PYT89" s="74"/>
      <c r="PYU89" s="62"/>
      <c r="PYV89" s="75"/>
      <c r="PYW89" s="76"/>
      <c r="PYX89" s="216"/>
      <c r="PYY89" s="75"/>
      <c r="PYZ89" s="75"/>
      <c r="PZA89" s="204"/>
      <c r="PZB89" s="205"/>
      <c r="PZC89" s="72"/>
      <c r="PZD89" s="70"/>
      <c r="PZE89" s="73"/>
      <c r="PZF89" s="74"/>
      <c r="PZG89" s="74"/>
      <c r="PZH89" s="62"/>
      <c r="PZI89" s="75"/>
      <c r="PZJ89" s="76"/>
      <c r="PZK89" s="216"/>
      <c r="PZL89" s="75"/>
      <c r="PZM89" s="75"/>
      <c r="PZN89" s="204"/>
      <c r="PZO89" s="205"/>
      <c r="PZP89" s="72"/>
      <c r="PZQ89" s="70"/>
      <c r="PZR89" s="73"/>
      <c r="PZS89" s="74"/>
      <c r="PZT89" s="74"/>
      <c r="PZU89" s="62"/>
      <c r="PZV89" s="75"/>
      <c r="PZW89" s="76"/>
      <c r="PZX89" s="216"/>
      <c r="PZY89" s="75"/>
      <c r="PZZ89" s="75"/>
      <c r="QAA89" s="204"/>
      <c r="QAB89" s="205"/>
      <c r="QAC89" s="72"/>
      <c r="QAD89" s="70"/>
      <c r="QAE89" s="73"/>
      <c r="QAF89" s="74"/>
      <c r="QAG89" s="74"/>
      <c r="QAH89" s="62"/>
      <c r="QAI89" s="75"/>
      <c r="QAJ89" s="76"/>
      <c r="QAK89" s="216"/>
      <c r="QAL89" s="75"/>
      <c r="QAM89" s="75"/>
      <c r="QAN89" s="204"/>
      <c r="QAO89" s="205"/>
      <c r="QAP89" s="72"/>
      <c r="QAQ89" s="70"/>
      <c r="QAR89" s="73"/>
      <c r="QAS89" s="74"/>
      <c r="QAT89" s="74"/>
      <c r="QAU89" s="62"/>
      <c r="QAV89" s="75"/>
      <c r="QAW89" s="76"/>
      <c r="QAX89" s="216"/>
      <c r="QAY89" s="75"/>
      <c r="QAZ89" s="75"/>
      <c r="QBA89" s="204"/>
      <c r="QBB89" s="205"/>
      <c r="QBC89" s="72"/>
      <c r="QBD89" s="70"/>
      <c r="QBE89" s="73"/>
      <c r="QBF89" s="74"/>
      <c r="QBG89" s="74"/>
      <c r="QBH89" s="62"/>
      <c r="QBI89" s="75"/>
      <c r="QBJ89" s="76"/>
      <c r="QBK89" s="216"/>
      <c r="QBL89" s="75"/>
      <c r="QBM89" s="75"/>
      <c r="QBN89" s="204"/>
      <c r="QBO89" s="205"/>
      <c r="QBP89" s="72"/>
      <c r="QBQ89" s="70"/>
      <c r="QBR89" s="73"/>
      <c r="QBS89" s="74"/>
      <c r="QBT89" s="74"/>
      <c r="QBU89" s="62"/>
      <c r="QBV89" s="75"/>
      <c r="QBW89" s="76"/>
      <c r="QBX89" s="216"/>
      <c r="QBY89" s="75"/>
      <c r="QBZ89" s="75"/>
      <c r="QCA89" s="204"/>
      <c r="QCB89" s="205"/>
      <c r="QCC89" s="72"/>
      <c r="QCD89" s="70"/>
      <c r="QCE89" s="73"/>
      <c r="QCF89" s="74"/>
      <c r="QCG89" s="74"/>
      <c r="QCH89" s="62"/>
      <c r="QCI89" s="75"/>
      <c r="QCJ89" s="76"/>
      <c r="QCK89" s="216"/>
      <c r="QCL89" s="75"/>
      <c r="QCM89" s="75"/>
      <c r="QCN89" s="204"/>
      <c r="QCO89" s="205"/>
      <c r="QCP89" s="72"/>
      <c r="QCQ89" s="70"/>
      <c r="QCR89" s="73"/>
      <c r="QCS89" s="74"/>
      <c r="QCT89" s="74"/>
      <c r="QCU89" s="62"/>
      <c r="QCV89" s="75"/>
      <c r="QCW89" s="76"/>
      <c r="QCX89" s="216"/>
      <c r="QCY89" s="75"/>
      <c r="QCZ89" s="75"/>
      <c r="QDA89" s="204"/>
      <c r="QDB89" s="205"/>
      <c r="QDC89" s="72"/>
      <c r="QDD89" s="70"/>
      <c r="QDE89" s="73"/>
      <c r="QDF89" s="74"/>
      <c r="QDG89" s="74"/>
      <c r="QDH89" s="62"/>
      <c r="QDI89" s="75"/>
      <c r="QDJ89" s="76"/>
      <c r="QDK89" s="216"/>
      <c r="QDL89" s="75"/>
      <c r="QDM89" s="75"/>
      <c r="QDN89" s="204"/>
      <c r="QDO89" s="205"/>
      <c r="QDP89" s="72"/>
      <c r="QDQ89" s="70"/>
      <c r="QDR89" s="73"/>
      <c r="QDS89" s="74"/>
      <c r="QDT89" s="74"/>
      <c r="QDU89" s="62"/>
      <c r="QDV89" s="75"/>
      <c r="QDW89" s="76"/>
      <c r="QDX89" s="216"/>
      <c r="QDY89" s="75"/>
      <c r="QDZ89" s="75"/>
      <c r="QEA89" s="204"/>
      <c r="QEB89" s="205"/>
      <c r="QEC89" s="72"/>
      <c r="QED89" s="70"/>
      <c r="QEE89" s="73"/>
      <c r="QEF89" s="74"/>
      <c r="QEG89" s="74"/>
      <c r="QEH89" s="62"/>
      <c r="QEI89" s="75"/>
      <c r="QEJ89" s="76"/>
      <c r="QEK89" s="216"/>
      <c r="QEL89" s="75"/>
      <c r="QEM89" s="75"/>
      <c r="QEN89" s="204"/>
      <c r="QEO89" s="205"/>
      <c r="QEP89" s="72"/>
      <c r="QEQ89" s="70"/>
      <c r="QER89" s="73"/>
      <c r="QES89" s="74"/>
      <c r="QET89" s="74"/>
      <c r="QEU89" s="62"/>
      <c r="QEV89" s="75"/>
      <c r="QEW89" s="76"/>
      <c r="QEX89" s="216"/>
      <c r="QEY89" s="75"/>
      <c r="QEZ89" s="75"/>
      <c r="QFA89" s="204"/>
      <c r="QFB89" s="205"/>
      <c r="QFC89" s="72"/>
      <c r="QFD89" s="70"/>
      <c r="QFE89" s="73"/>
      <c r="QFF89" s="74"/>
      <c r="QFG89" s="74"/>
      <c r="QFH89" s="62"/>
      <c r="QFI89" s="75"/>
      <c r="QFJ89" s="76"/>
      <c r="QFK89" s="216"/>
      <c r="QFL89" s="75"/>
      <c r="QFM89" s="75"/>
      <c r="QFN89" s="204"/>
      <c r="QFO89" s="205"/>
      <c r="QFP89" s="72"/>
      <c r="QFQ89" s="70"/>
      <c r="QFR89" s="73"/>
      <c r="QFS89" s="74"/>
      <c r="QFT89" s="74"/>
      <c r="QFU89" s="62"/>
      <c r="QFV89" s="75"/>
      <c r="QFW89" s="76"/>
      <c r="QFX89" s="216"/>
      <c r="QFY89" s="75"/>
      <c r="QFZ89" s="75"/>
      <c r="QGA89" s="204"/>
      <c r="QGB89" s="205"/>
      <c r="QGC89" s="72"/>
      <c r="QGD89" s="70"/>
      <c r="QGE89" s="73"/>
      <c r="QGF89" s="74"/>
      <c r="QGG89" s="74"/>
      <c r="QGH89" s="62"/>
      <c r="QGI89" s="75"/>
      <c r="QGJ89" s="76"/>
      <c r="QGK89" s="216"/>
      <c r="QGL89" s="75"/>
      <c r="QGM89" s="75"/>
      <c r="QGN89" s="204"/>
      <c r="QGO89" s="205"/>
      <c r="QGP89" s="72"/>
      <c r="QGQ89" s="70"/>
      <c r="QGR89" s="73"/>
      <c r="QGS89" s="74"/>
      <c r="QGT89" s="74"/>
      <c r="QGU89" s="62"/>
      <c r="QGV89" s="75"/>
      <c r="QGW89" s="76"/>
      <c r="QGX89" s="216"/>
      <c r="QGY89" s="75"/>
      <c r="QGZ89" s="75"/>
      <c r="QHA89" s="204"/>
      <c r="QHB89" s="205"/>
      <c r="QHC89" s="72"/>
      <c r="QHD89" s="70"/>
      <c r="QHE89" s="73"/>
      <c r="QHF89" s="74"/>
      <c r="QHG89" s="74"/>
      <c r="QHH89" s="62"/>
      <c r="QHI89" s="75"/>
      <c r="QHJ89" s="76"/>
      <c r="QHK89" s="216"/>
      <c r="QHL89" s="75"/>
      <c r="QHM89" s="75"/>
      <c r="QHN89" s="204"/>
      <c r="QHO89" s="205"/>
      <c r="QHP89" s="72"/>
      <c r="QHQ89" s="70"/>
      <c r="QHR89" s="73"/>
      <c r="QHS89" s="74"/>
      <c r="QHT89" s="74"/>
      <c r="QHU89" s="62"/>
      <c r="QHV89" s="75"/>
      <c r="QHW89" s="76"/>
      <c r="QHX89" s="216"/>
      <c r="QHY89" s="75"/>
      <c r="QHZ89" s="75"/>
      <c r="QIA89" s="204"/>
      <c r="QIB89" s="205"/>
      <c r="QIC89" s="72"/>
      <c r="QID89" s="70"/>
      <c r="QIE89" s="73"/>
      <c r="QIF89" s="74"/>
      <c r="QIG89" s="74"/>
      <c r="QIH89" s="62"/>
      <c r="QII89" s="75"/>
      <c r="QIJ89" s="76"/>
      <c r="QIK89" s="216"/>
      <c r="QIL89" s="75"/>
      <c r="QIM89" s="75"/>
      <c r="QIN89" s="204"/>
      <c r="QIO89" s="205"/>
      <c r="QIP89" s="72"/>
      <c r="QIQ89" s="70"/>
      <c r="QIR89" s="73"/>
      <c r="QIS89" s="74"/>
      <c r="QIT89" s="74"/>
      <c r="QIU89" s="62"/>
      <c r="QIV89" s="75"/>
      <c r="QIW89" s="76"/>
      <c r="QIX89" s="216"/>
      <c r="QIY89" s="75"/>
      <c r="QIZ89" s="75"/>
      <c r="QJA89" s="204"/>
      <c r="QJB89" s="205"/>
      <c r="QJC89" s="72"/>
      <c r="QJD89" s="70"/>
      <c r="QJE89" s="73"/>
      <c r="QJF89" s="74"/>
      <c r="QJG89" s="74"/>
      <c r="QJH89" s="62"/>
      <c r="QJI89" s="75"/>
      <c r="QJJ89" s="76"/>
      <c r="QJK89" s="216"/>
      <c r="QJL89" s="75"/>
      <c r="QJM89" s="75"/>
      <c r="QJN89" s="204"/>
      <c r="QJO89" s="205"/>
      <c r="QJP89" s="72"/>
      <c r="QJQ89" s="70"/>
      <c r="QJR89" s="73"/>
      <c r="QJS89" s="74"/>
      <c r="QJT89" s="74"/>
      <c r="QJU89" s="62"/>
      <c r="QJV89" s="75"/>
      <c r="QJW89" s="76"/>
      <c r="QJX89" s="216"/>
      <c r="QJY89" s="75"/>
      <c r="QJZ89" s="75"/>
      <c r="QKA89" s="204"/>
      <c r="QKB89" s="205"/>
      <c r="QKC89" s="72"/>
      <c r="QKD89" s="70"/>
      <c r="QKE89" s="73"/>
      <c r="QKF89" s="74"/>
      <c r="QKG89" s="74"/>
      <c r="QKH89" s="62"/>
      <c r="QKI89" s="75"/>
      <c r="QKJ89" s="76"/>
      <c r="QKK89" s="216"/>
      <c r="QKL89" s="75"/>
      <c r="QKM89" s="75"/>
      <c r="QKN89" s="204"/>
      <c r="QKO89" s="205"/>
      <c r="QKP89" s="72"/>
      <c r="QKQ89" s="70"/>
      <c r="QKR89" s="73"/>
      <c r="QKS89" s="74"/>
      <c r="QKT89" s="74"/>
      <c r="QKU89" s="62"/>
      <c r="QKV89" s="75"/>
      <c r="QKW89" s="76"/>
      <c r="QKX89" s="216"/>
      <c r="QKY89" s="75"/>
      <c r="QKZ89" s="75"/>
      <c r="QLA89" s="204"/>
      <c r="QLB89" s="205"/>
      <c r="QLC89" s="72"/>
      <c r="QLD89" s="70"/>
      <c r="QLE89" s="73"/>
      <c r="QLF89" s="74"/>
      <c r="QLG89" s="74"/>
      <c r="QLH89" s="62"/>
      <c r="QLI89" s="75"/>
      <c r="QLJ89" s="76"/>
      <c r="QLK89" s="216"/>
      <c r="QLL89" s="75"/>
      <c r="QLM89" s="75"/>
      <c r="QLN89" s="204"/>
      <c r="QLO89" s="205"/>
      <c r="QLP89" s="72"/>
      <c r="QLQ89" s="70"/>
      <c r="QLR89" s="73"/>
      <c r="QLS89" s="74"/>
      <c r="QLT89" s="74"/>
      <c r="QLU89" s="62"/>
      <c r="QLV89" s="75"/>
      <c r="QLW89" s="76"/>
      <c r="QLX89" s="216"/>
      <c r="QLY89" s="75"/>
      <c r="QLZ89" s="75"/>
      <c r="QMA89" s="204"/>
      <c r="QMB89" s="205"/>
      <c r="QMC89" s="72"/>
      <c r="QMD89" s="70"/>
      <c r="QME89" s="73"/>
      <c r="QMF89" s="74"/>
      <c r="QMG89" s="74"/>
      <c r="QMH89" s="62"/>
      <c r="QMI89" s="75"/>
      <c r="QMJ89" s="76"/>
      <c r="QMK89" s="216"/>
      <c r="QML89" s="75"/>
      <c r="QMM89" s="75"/>
      <c r="QMN89" s="204"/>
      <c r="QMO89" s="205"/>
      <c r="QMP89" s="72"/>
      <c r="QMQ89" s="70"/>
      <c r="QMR89" s="73"/>
      <c r="QMS89" s="74"/>
      <c r="QMT89" s="74"/>
      <c r="QMU89" s="62"/>
      <c r="QMV89" s="75"/>
      <c r="QMW89" s="76"/>
      <c r="QMX89" s="216"/>
      <c r="QMY89" s="75"/>
      <c r="QMZ89" s="75"/>
      <c r="QNA89" s="204"/>
      <c r="QNB89" s="205"/>
      <c r="QNC89" s="72"/>
      <c r="QND89" s="70"/>
      <c r="QNE89" s="73"/>
      <c r="QNF89" s="74"/>
      <c r="QNG89" s="74"/>
      <c r="QNH89" s="62"/>
      <c r="QNI89" s="75"/>
      <c r="QNJ89" s="76"/>
      <c r="QNK89" s="216"/>
      <c r="QNL89" s="75"/>
      <c r="QNM89" s="75"/>
      <c r="QNN89" s="204"/>
      <c r="QNO89" s="205"/>
      <c r="QNP89" s="72"/>
      <c r="QNQ89" s="70"/>
      <c r="QNR89" s="73"/>
      <c r="QNS89" s="74"/>
      <c r="QNT89" s="74"/>
      <c r="QNU89" s="62"/>
      <c r="QNV89" s="75"/>
      <c r="QNW89" s="76"/>
      <c r="QNX89" s="216"/>
      <c r="QNY89" s="75"/>
      <c r="QNZ89" s="75"/>
      <c r="QOA89" s="204"/>
      <c r="QOB89" s="205"/>
      <c r="QOC89" s="72"/>
      <c r="QOD89" s="70"/>
      <c r="QOE89" s="73"/>
      <c r="QOF89" s="74"/>
      <c r="QOG89" s="74"/>
      <c r="QOH89" s="62"/>
      <c r="QOI89" s="75"/>
      <c r="QOJ89" s="76"/>
      <c r="QOK89" s="216"/>
      <c r="QOL89" s="75"/>
      <c r="QOM89" s="75"/>
      <c r="QON89" s="204"/>
      <c r="QOO89" s="205"/>
      <c r="QOP89" s="72"/>
      <c r="QOQ89" s="70"/>
      <c r="QOR89" s="73"/>
      <c r="QOS89" s="74"/>
      <c r="QOT89" s="74"/>
      <c r="QOU89" s="62"/>
      <c r="QOV89" s="75"/>
      <c r="QOW89" s="76"/>
      <c r="QOX89" s="216"/>
      <c r="QOY89" s="75"/>
      <c r="QOZ89" s="75"/>
      <c r="QPA89" s="204"/>
      <c r="QPB89" s="205"/>
      <c r="QPC89" s="72"/>
      <c r="QPD89" s="70"/>
      <c r="QPE89" s="73"/>
      <c r="QPF89" s="74"/>
      <c r="QPG89" s="74"/>
      <c r="QPH89" s="62"/>
      <c r="QPI89" s="75"/>
      <c r="QPJ89" s="76"/>
      <c r="QPK89" s="216"/>
      <c r="QPL89" s="75"/>
      <c r="QPM89" s="75"/>
      <c r="QPN89" s="204"/>
      <c r="QPO89" s="205"/>
      <c r="QPP89" s="72"/>
      <c r="QPQ89" s="70"/>
      <c r="QPR89" s="73"/>
      <c r="QPS89" s="74"/>
      <c r="QPT89" s="74"/>
      <c r="QPU89" s="62"/>
      <c r="QPV89" s="75"/>
      <c r="QPW89" s="76"/>
      <c r="QPX89" s="216"/>
      <c r="QPY89" s="75"/>
      <c r="QPZ89" s="75"/>
      <c r="QQA89" s="204"/>
      <c r="QQB89" s="205"/>
      <c r="QQC89" s="72"/>
      <c r="QQD89" s="70"/>
      <c r="QQE89" s="73"/>
      <c r="QQF89" s="74"/>
      <c r="QQG89" s="74"/>
      <c r="QQH89" s="62"/>
      <c r="QQI89" s="75"/>
      <c r="QQJ89" s="76"/>
      <c r="QQK89" s="216"/>
      <c r="QQL89" s="75"/>
      <c r="QQM89" s="75"/>
      <c r="QQN89" s="204"/>
      <c r="QQO89" s="205"/>
      <c r="QQP89" s="72"/>
      <c r="QQQ89" s="70"/>
      <c r="QQR89" s="73"/>
      <c r="QQS89" s="74"/>
      <c r="QQT89" s="74"/>
      <c r="QQU89" s="62"/>
      <c r="QQV89" s="75"/>
      <c r="QQW89" s="76"/>
      <c r="QQX89" s="216"/>
      <c r="QQY89" s="75"/>
      <c r="QQZ89" s="75"/>
      <c r="QRA89" s="204"/>
      <c r="QRB89" s="205"/>
      <c r="QRC89" s="72"/>
      <c r="QRD89" s="70"/>
      <c r="QRE89" s="73"/>
      <c r="QRF89" s="74"/>
      <c r="QRG89" s="74"/>
      <c r="QRH89" s="62"/>
      <c r="QRI89" s="75"/>
      <c r="QRJ89" s="76"/>
      <c r="QRK89" s="216"/>
      <c r="QRL89" s="75"/>
      <c r="QRM89" s="75"/>
      <c r="QRN89" s="204"/>
      <c r="QRO89" s="205"/>
      <c r="QRP89" s="72"/>
      <c r="QRQ89" s="70"/>
      <c r="QRR89" s="73"/>
      <c r="QRS89" s="74"/>
      <c r="QRT89" s="74"/>
      <c r="QRU89" s="62"/>
      <c r="QRV89" s="75"/>
      <c r="QRW89" s="76"/>
      <c r="QRX89" s="216"/>
      <c r="QRY89" s="75"/>
      <c r="QRZ89" s="75"/>
      <c r="QSA89" s="204"/>
      <c r="QSB89" s="205"/>
      <c r="QSC89" s="72"/>
      <c r="QSD89" s="70"/>
      <c r="QSE89" s="73"/>
      <c r="QSF89" s="74"/>
      <c r="QSG89" s="74"/>
      <c r="QSH89" s="62"/>
      <c r="QSI89" s="75"/>
      <c r="QSJ89" s="76"/>
      <c r="QSK89" s="216"/>
      <c r="QSL89" s="75"/>
      <c r="QSM89" s="75"/>
      <c r="QSN89" s="204"/>
      <c r="QSO89" s="205"/>
      <c r="QSP89" s="72"/>
      <c r="QSQ89" s="70"/>
      <c r="QSR89" s="73"/>
      <c r="QSS89" s="74"/>
      <c r="QST89" s="74"/>
      <c r="QSU89" s="62"/>
      <c r="QSV89" s="75"/>
      <c r="QSW89" s="76"/>
      <c r="QSX89" s="216"/>
      <c r="QSY89" s="75"/>
      <c r="QSZ89" s="75"/>
      <c r="QTA89" s="204"/>
      <c r="QTB89" s="205"/>
      <c r="QTC89" s="72"/>
      <c r="QTD89" s="70"/>
      <c r="QTE89" s="73"/>
      <c r="QTF89" s="74"/>
      <c r="QTG89" s="74"/>
      <c r="QTH89" s="62"/>
      <c r="QTI89" s="75"/>
      <c r="QTJ89" s="76"/>
      <c r="QTK89" s="216"/>
      <c r="QTL89" s="75"/>
      <c r="QTM89" s="75"/>
      <c r="QTN89" s="204"/>
      <c r="QTO89" s="205"/>
      <c r="QTP89" s="72"/>
      <c r="QTQ89" s="70"/>
      <c r="QTR89" s="73"/>
      <c r="QTS89" s="74"/>
      <c r="QTT89" s="74"/>
      <c r="QTU89" s="62"/>
      <c r="QTV89" s="75"/>
      <c r="QTW89" s="76"/>
      <c r="QTX89" s="216"/>
      <c r="QTY89" s="75"/>
      <c r="QTZ89" s="75"/>
      <c r="QUA89" s="204"/>
      <c r="QUB89" s="205"/>
      <c r="QUC89" s="72"/>
      <c r="QUD89" s="70"/>
      <c r="QUE89" s="73"/>
      <c r="QUF89" s="74"/>
      <c r="QUG89" s="74"/>
      <c r="QUH89" s="62"/>
      <c r="QUI89" s="75"/>
      <c r="QUJ89" s="76"/>
      <c r="QUK89" s="216"/>
      <c r="QUL89" s="75"/>
      <c r="QUM89" s="75"/>
      <c r="QUN89" s="204"/>
      <c r="QUO89" s="205"/>
      <c r="QUP89" s="72"/>
      <c r="QUQ89" s="70"/>
      <c r="QUR89" s="73"/>
      <c r="QUS89" s="74"/>
      <c r="QUT89" s="74"/>
      <c r="QUU89" s="62"/>
      <c r="QUV89" s="75"/>
      <c r="QUW89" s="76"/>
      <c r="QUX89" s="216"/>
      <c r="QUY89" s="75"/>
      <c r="QUZ89" s="75"/>
      <c r="QVA89" s="204"/>
      <c r="QVB89" s="205"/>
      <c r="QVC89" s="72"/>
      <c r="QVD89" s="70"/>
      <c r="QVE89" s="73"/>
      <c r="QVF89" s="74"/>
      <c r="QVG89" s="74"/>
      <c r="QVH89" s="62"/>
      <c r="QVI89" s="75"/>
      <c r="QVJ89" s="76"/>
      <c r="QVK89" s="216"/>
      <c r="QVL89" s="75"/>
      <c r="QVM89" s="75"/>
      <c r="QVN89" s="204"/>
      <c r="QVO89" s="205"/>
      <c r="QVP89" s="72"/>
      <c r="QVQ89" s="70"/>
      <c r="QVR89" s="73"/>
      <c r="QVS89" s="74"/>
      <c r="QVT89" s="74"/>
      <c r="QVU89" s="62"/>
      <c r="QVV89" s="75"/>
      <c r="QVW89" s="76"/>
      <c r="QVX89" s="216"/>
      <c r="QVY89" s="75"/>
      <c r="QVZ89" s="75"/>
      <c r="QWA89" s="204"/>
      <c r="QWB89" s="205"/>
      <c r="QWC89" s="72"/>
      <c r="QWD89" s="70"/>
      <c r="QWE89" s="73"/>
      <c r="QWF89" s="74"/>
      <c r="QWG89" s="74"/>
      <c r="QWH89" s="62"/>
      <c r="QWI89" s="75"/>
      <c r="QWJ89" s="76"/>
      <c r="QWK89" s="216"/>
      <c r="QWL89" s="75"/>
      <c r="QWM89" s="75"/>
      <c r="QWN89" s="204"/>
      <c r="QWO89" s="205"/>
      <c r="QWP89" s="72"/>
      <c r="QWQ89" s="70"/>
      <c r="QWR89" s="73"/>
      <c r="QWS89" s="74"/>
      <c r="QWT89" s="74"/>
      <c r="QWU89" s="62"/>
      <c r="QWV89" s="75"/>
      <c r="QWW89" s="76"/>
      <c r="QWX89" s="216"/>
      <c r="QWY89" s="75"/>
      <c r="QWZ89" s="75"/>
      <c r="QXA89" s="204"/>
      <c r="QXB89" s="205"/>
      <c r="QXC89" s="72"/>
      <c r="QXD89" s="70"/>
      <c r="QXE89" s="73"/>
      <c r="QXF89" s="74"/>
      <c r="QXG89" s="74"/>
      <c r="QXH89" s="62"/>
      <c r="QXI89" s="75"/>
      <c r="QXJ89" s="76"/>
      <c r="QXK89" s="216"/>
      <c r="QXL89" s="75"/>
      <c r="QXM89" s="75"/>
      <c r="QXN89" s="204"/>
      <c r="QXO89" s="205"/>
      <c r="QXP89" s="72"/>
      <c r="QXQ89" s="70"/>
      <c r="QXR89" s="73"/>
      <c r="QXS89" s="74"/>
      <c r="QXT89" s="74"/>
      <c r="QXU89" s="62"/>
      <c r="QXV89" s="75"/>
      <c r="QXW89" s="76"/>
      <c r="QXX89" s="216"/>
      <c r="QXY89" s="75"/>
      <c r="QXZ89" s="75"/>
      <c r="QYA89" s="204"/>
      <c r="QYB89" s="205"/>
      <c r="QYC89" s="72"/>
      <c r="QYD89" s="70"/>
      <c r="QYE89" s="73"/>
      <c r="QYF89" s="74"/>
      <c r="QYG89" s="74"/>
      <c r="QYH89" s="62"/>
      <c r="QYI89" s="75"/>
      <c r="QYJ89" s="76"/>
      <c r="QYK89" s="216"/>
      <c r="QYL89" s="75"/>
      <c r="QYM89" s="75"/>
      <c r="QYN89" s="204"/>
      <c r="QYO89" s="205"/>
      <c r="QYP89" s="72"/>
      <c r="QYQ89" s="70"/>
      <c r="QYR89" s="73"/>
      <c r="QYS89" s="74"/>
      <c r="QYT89" s="74"/>
      <c r="QYU89" s="62"/>
      <c r="QYV89" s="75"/>
      <c r="QYW89" s="76"/>
      <c r="QYX89" s="216"/>
      <c r="QYY89" s="75"/>
      <c r="QYZ89" s="75"/>
      <c r="QZA89" s="204"/>
      <c r="QZB89" s="205"/>
      <c r="QZC89" s="72"/>
      <c r="QZD89" s="70"/>
      <c r="QZE89" s="73"/>
      <c r="QZF89" s="74"/>
      <c r="QZG89" s="74"/>
      <c r="QZH89" s="62"/>
      <c r="QZI89" s="75"/>
      <c r="QZJ89" s="76"/>
      <c r="QZK89" s="216"/>
      <c r="QZL89" s="75"/>
      <c r="QZM89" s="75"/>
      <c r="QZN89" s="204"/>
      <c r="QZO89" s="205"/>
      <c r="QZP89" s="72"/>
      <c r="QZQ89" s="70"/>
      <c r="QZR89" s="73"/>
      <c r="QZS89" s="74"/>
      <c r="QZT89" s="74"/>
      <c r="QZU89" s="62"/>
      <c r="QZV89" s="75"/>
      <c r="QZW89" s="76"/>
      <c r="QZX89" s="216"/>
      <c r="QZY89" s="75"/>
      <c r="QZZ89" s="75"/>
      <c r="RAA89" s="204"/>
      <c r="RAB89" s="205"/>
      <c r="RAC89" s="72"/>
      <c r="RAD89" s="70"/>
      <c r="RAE89" s="73"/>
      <c r="RAF89" s="74"/>
      <c r="RAG89" s="74"/>
      <c r="RAH89" s="62"/>
      <c r="RAI89" s="75"/>
      <c r="RAJ89" s="76"/>
      <c r="RAK89" s="216"/>
      <c r="RAL89" s="75"/>
      <c r="RAM89" s="75"/>
      <c r="RAN89" s="204"/>
      <c r="RAO89" s="205"/>
      <c r="RAP89" s="72"/>
      <c r="RAQ89" s="70"/>
      <c r="RAR89" s="73"/>
      <c r="RAS89" s="74"/>
      <c r="RAT89" s="74"/>
      <c r="RAU89" s="62"/>
      <c r="RAV89" s="75"/>
      <c r="RAW89" s="76"/>
      <c r="RAX89" s="216"/>
      <c r="RAY89" s="75"/>
      <c r="RAZ89" s="75"/>
      <c r="RBA89" s="204"/>
      <c r="RBB89" s="205"/>
      <c r="RBC89" s="72"/>
      <c r="RBD89" s="70"/>
      <c r="RBE89" s="73"/>
      <c r="RBF89" s="74"/>
      <c r="RBG89" s="74"/>
      <c r="RBH89" s="62"/>
      <c r="RBI89" s="75"/>
      <c r="RBJ89" s="76"/>
      <c r="RBK89" s="216"/>
      <c r="RBL89" s="75"/>
      <c r="RBM89" s="75"/>
      <c r="RBN89" s="204"/>
      <c r="RBO89" s="205"/>
      <c r="RBP89" s="72"/>
      <c r="RBQ89" s="70"/>
      <c r="RBR89" s="73"/>
      <c r="RBS89" s="74"/>
      <c r="RBT89" s="74"/>
      <c r="RBU89" s="62"/>
      <c r="RBV89" s="75"/>
      <c r="RBW89" s="76"/>
      <c r="RBX89" s="216"/>
      <c r="RBY89" s="75"/>
      <c r="RBZ89" s="75"/>
      <c r="RCA89" s="204"/>
      <c r="RCB89" s="205"/>
      <c r="RCC89" s="72"/>
      <c r="RCD89" s="70"/>
      <c r="RCE89" s="73"/>
      <c r="RCF89" s="74"/>
      <c r="RCG89" s="74"/>
      <c r="RCH89" s="62"/>
      <c r="RCI89" s="75"/>
      <c r="RCJ89" s="76"/>
      <c r="RCK89" s="216"/>
      <c r="RCL89" s="75"/>
      <c r="RCM89" s="75"/>
      <c r="RCN89" s="204"/>
      <c r="RCO89" s="205"/>
      <c r="RCP89" s="72"/>
      <c r="RCQ89" s="70"/>
      <c r="RCR89" s="73"/>
      <c r="RCS89" s="74"/>
      <c r="RCT89" s="74"/>
      <c r="RCU89" s="62"/>
      <c r="RCV89" s="75"/>
      <c r="RCW89" s="76"/>
      <c r="RCX89" s="216"/>
      <c r="RCY89" s="75"/>
      <c r="RCZ89" s="75"/>
      <c r="RDA89" s="204"/>
      <c r="RDB89" s="205"/>
      <c r="RDC89" s="72"/>
      <c r="RDD89" s="70"/>
      <c r="RDE89" s="73"/>
      <c r="RDF89" s="74"/>
      <c r="RDG89" s="74"/>
      <c r="RDH89" s="62"/>
      <c r="RDI89" s="75"/>
      <c r="RDJ89" s="76"/>
      <c r="RDK89" s="216"/>
      <c r="RDL89" s="75"/>
      <c r="RDM89" s="75"/>
      <c r="RDN89" s="204"/>
      <c r="RDO89" s="205"/>
      <c r="RDP89" s="72"/>
      <c r="RDQ89" s="70"/>
      <c r="RDR89" s="73"/>
      <c r="RDS89" s="74"/>
      <c r="RDT89" s="74"/>
      <c r="RDU89" s="62"/>
      <c r="RDV89" s="75"/>
      <c r="RDW89" s="76"/>
      <c r="RDX89" s="216"/>
      <c r="RDY89" s="75"/>
      <c r="RDZ89" s="75"/>
      <c r="REA89" s="204"/>
      <c r="REB89" s="205"/>
      <c r="REC89" s="72"/>
      <c r="RED89" s="70"/>
      <c r="REE89" s="73"/>
      <c r="REF89" s="74"/>
      <c r="REG89" s="74"/>
      <c r="REH89" s="62"/>
      <c r="REI89" s="75"/>
      <c r="REJ89" s="76"/>
      <c r="REK89" s="216"/>
      <c r="REL89" s="75"/>
      <c r="REM89" s="75"/>
      <c r="REN89" s="204"/>
      <c r="REO89" s="205"/>
      <c r="REP89" s="72"/>
      <c r="REQ89" s="70"/>
      <c r="RER89" s="73"/>
      <c r="RES89" s="74"/>
      <c r="RET89" s="74"/>
      <c r="REU89" s="62"/>
      <c r="REV89" s="75"/>
      <c r="REW89" s="76"/>
      <c r="REX89" s="216"/>
      <c r="REY89" s="75"/>
      <c r="REZ89" s="75"/>
      <c r="RFA89" s="204"/>
      <c r="RFB89" s="205"/>
      <c r="RFC89" s="72"/>
      <c r="RFD89" s="70"/>
      <c r="RFE89" s="73"/>
      <c r="RFF89" s="74"/>
      <c r="RFG89" s="74"/>
      <c r="RFH89" s="62"/>
      <c r="RFI89" s="75"/>
      <c r="RFJ89" s="76"/>
      <c r="RFK89" s="216"/>
      <c r="RFL89" s="75"/>
      <c r="RFM89" s="75"/>
      <c r="RFN89" s="204"/>
      <c r="RFO89" s="205"/>
      <c r="RFP89" s="72"/>
      <c r="RFQ89" s="70"/>
      <c r="RFR89" s="73"/>
      <c r="RFS89" s="74"/>
      <c r="RFT89" s="74"/>
      <c r="RFU89" s="62"/>
      <c r="RFV89" s="75"/>
      <c r="RFW89" s="76"/>
      <c r="RFX89" s="216"/>
      <c r="RFY89" s="75"/>
      <c r="RFZ89" s="75"/>
      <c r="RGA89" s="204"/>
      <c r="RGB89" s="205"/>
      <c r="RGC89" s="72"/>
      <c r="RGD89" s="70"/>
      <c r="RGE89" s="73"/>
      <c r="RGF89" s="74"/>
      <c r="RGG89" s="74"/>
      <c r="RGH89" s="62"/>
      <c r="RGI89" s="75"/>
      <c r="RGJ89" s="76"/>
      <c r="RGK89" s="216"/>
      <c r="RGL89" s="75"/>
      <c r="RGM89" s="75"/>
      <c r="RGN89" s="204"/>
      <c r="RGO89" s="205"/>
      <c r="RGP89" s="72"/>
      <c r="RGQ89" s="70"/>
      <c r="RGR89" s="73"/>
      <c r="RGS89" s="74"/>
      <c r="RGT89" s="74"/>
      <c r="RGU89" s="62"/>
      <c r="RGV89" s="75"/>
      <c r="RGW89" s="76"/>
      <c r="RGX89" s="216"/>
      <c r="RGY89" s="75"/>
      <c r="RGZ89" s="75"/>
      <c r="RHA89" s="204"/>
      <c r="RHB89" s="205"/>
      <c r="RHC89" s="72"/>
      <c r="RHD89" s="70"/>
      <c r="RHE89" s="73"/>
      <c r="RHF89" s="74"/>
      <c r="RHG89" s="74"/>
      <c r="RHH89" s="62"/>
      <c r="RHI89" s="75"/>
      <c r="RHJ89" s="76"/>
      <c r="RHK89" s="216"/>
      <c r="RHL89" s="75"/>
      <c r="RHM89" s="75"/>
      <c r="RHN89" s="204"/>
      <c r="RHO89" s="205"/>
      <c r="RHP89" s="72"/>
      <c r="RHQ89" s="70"/>
      <c r="RHR89" s="73"/>
      <c r="RHS89" s="74"/>
      <c r="RHT89" s="74"/>
      <c r="RHU89" s="62"/>
      <c r="RHV89" s="75"/>
      <c r="RHW89" s="76"/>
      <c r="RHX89" s="216"/>
      <c r="RHY89" s="75"/>
      <c r="RHZ89" s="75"/>
      <c r="RIA89" s="204"/>
      <c r="RIB89" s="205"/>
      <c r="RIC89" s="72"/>
      <c r="RID89" s="70"/>
      <c r="RIE89" s="73"/>
      <c r="RIF89" s="74"/>
      <c r="RIG89" s="74"/>
      <c r="RIH89" s="62"/>
      <c r="RII89" s="75"/>
      <c r="RIJ89" s="76"/>
      <c r="RIK89" s="216"/>
      <c r="RIL89" s="75"/>
      <c r="RIM89" s="75"/>
      <c r="RIN89" s="204"/>
      <c r="RIO89" s="205"/>
      <c r="RIP89" s="72"/>
      <c r="RIQ89" s="70"/>
      <c r="RIR89" s="73"/>
      <c r="RIS89" s="74"/>
      <c r="RIT89" s="74"/>
      <c r="RIU89" s="62"/>
      <c r="RIV89" s="75"/>
      <c r="RIW89" s="76"/>
      <c r="RIX89" s="216"/>
      <c r="RIY89" s="75"/>
      <c r="RIZ89" s="75"/>
      <c r="RJA89" s="204"/>
      <c r="RJB89" s="205"/>
      <c r="RJC89" s="72"/>
      <c r="RJD89" s="70"/>
      <c r="RJE89" s="73"/>
      <c r="RJF89" s="74"/>
      <c r="RJG89" s="74"/>
      <c r="RJH89" s="62"/>
      <c r="RJI89" s="75"/>
      <c r="RJJ89" s="76"/>
      <c r="RJK89" s="216"/>
      <c r="RJL89" s="75"/>
      <c r="RJM89" s="75"/>
      <c r="RJN89" s="204"/>
      <c r="RJO89" s="205"/>
      <c r="RJP89" s="72"/>
      <c r="RJQ89" s="70"/>
      <c r="RJR89" s="73"/>
      <c r="RJS89" s="74"/>
      <c r="RJT89" s="74"/>
      <c r="RJU89" s="62"/>
      <c r="RJV89" s="75"/>
      <c r="RJW89" s="76"/>
      <c r="RJX89" s="216"/>
      <c r="RJY89" s="75"/>
      <c r="RJZ89" s="75"/>
      <c r="RKA89" s="204"/>
      <c r="RKB89" s="205"/>
      <c r="RKC89" s="72"/>
      <c r="RKD89" s="70"/>
      <c r="RKE89" s="73"/>
      <c r="RKF89" s="74"/>
      <c r="RKG89" s="74"/>
      <c r="RKH89" s="62"/>
      <c r="RKI89" s="75"/>
      <c r="RKJ89" s="76"/>
      <c r="RKK89" s="216"/>
      <c r="RKL89" s="75"/>
      <c r="RKM89" s="75"/>
      <c r="RKN89" s="204"/>
      <c r="RKO89" s="205"/>
      <c r="RKP89" s="72"/>
      <c r="RKQ89" s="70"/>
      <c r="RKR89" s="73"/>
      <c r="RKS89" s="74"/>
      <c r="RKT89" s="74"/>
      <c r="RKU89" s="62"/>
      <c r="RKV89" s="75"/>
      <c r="RKW89" s="76"/>
      <c r="RKX89" s="216"/>
      <c r="RKY89" s="75"/>
      <c r="RKZ89" s="75"/>
      <c r="RLA89" s="204"/>
      <c r="RLB89" s="205"/>
      <c r="RLC89" s="72"/>
      <c r="RLD89" s="70"/>
      <c r="RLE89" s="73"/>
      <c r="RLF89" s="74"/>
      <c r="RLG89" s="74"/>
      <c r="RLH89" s="62"/>
      <c r="RLI89" s="75"/>
      <c r="RLJ89" s="76"/>
      <c r="RLK89" s="216"/>
      <c r="RLL89" s="75"/>
      <c r="RLM89" s="75"/>
      <c r="RLN89" s="204"/>
      <c r="RLO89" s="205"/>
      <c r="RLP89" s="72"/>
      <c r="RLQ89" s="70"/>
      <c r="RLR89" s="73"/>
      <c r="RLS89" s="74"/>
      <c r="RLT89" s="74"/>
      <c r="RLU89" s="62"/>
      <c r="RLV89" s="75"/>
      <c r="RLW89" s="76"/>
      <c r="RLX89" s="216"/>
      <c r="RLY89" s="75"/>
      <c r="RLZ89" s="75"/>
      <c r="RMA89" s="204"/>
      <c r="RMB89" s="205"/>
      <c r="RMC89" s="72"/>
      <c r="RMD89" s="70"/>
      <c r="RME89" s="73"/>
      <c r="RMF89" s="74"/>
      <c r="RMG89" s="74"/>
      <c r="RMH89" s="62"/>
      <c r="RMI89" s="75"/>
      <c r="RMJ89" s="76"/>
      <c r="RMK89" s="216"/>
      <c r="RML89" s="75"/>
      <c r="RMM89" s="75"/>
      <c r="RMN89" s="204"/>
      <c r="RMO89" s="205"/>
      <c r="RMP89" s="72"/>
      <c r="RMQ89" s="70"/>
      <c r="RMR89" s="73"/>
      <c r="RMS89" s="74"/>
      <c r="RMT89" s="74"/>
      <c r="RMU89" s="62"/>
      <c r="RMV89" s="75"/>
      <c r="RMW89" s="76"/>
      <c r="RMX89" s="216"/>
      <c r="RMY89" s="75"/>
      <c r="RMZ89" s="75"/>
      <c r="RNA89" s="204"/>
      <c r="RNB89" s="205"/>
      <c r="RNC89" s="72"/>
      <c r="RND89" s="70"/>
      <c r="RNE89" s="73"/>
      <c r="RNF89" s="74"/>
      <c r="RNG89" s="74"/>
      <c r="RNH89" s="62"/>
      <c r="RNI89" s="75"/>
      <c r="RNJ89" s="76"/>
      <c r="RNK89" s="216"/>
      <c r="RNL89" s="75"/>
      <c r="RNM89" s="75"/>
      <c r="RNN89" s="204"/>
      <c r="RNO89" s="205"/>
      <c r="RNP89" s="72"/>
      <c r="RNQ89" s="70"/>
      <c r="RNR89" s="73"/>
      <c r="RNS89" s="74"/>
      <c r="RNT89" s="74"/>
      <c r="RNU89" s="62"/>
      <c r="RNV89" s="75"/>
      <c r="RNW89" s="76"/>
      <c r="RNX89" s="216"/>
      <c r="RNY89" s="75"/>
      <c r="RNZ89" s="75"/>
      <c r="ROA89" s="204"/>
      <c r="ROB89" s="205"/>
      <c r="ROC89" s="72"/>
      <c r="ROD89" s="70"/>
      <c r="ROE89" s="73"/>
      <c r="ROF89" s="74"/>
      <c r="ROG89" s="74"/>
      <c r="ROH89" s="62"/>
      <c r="ROI89" s="75"/>
      <c r="ROJ89" s="76"/>
      <c r="ROK89" s="216"/>
      <c r="ROL89" s="75"/>
      <c r="ROM89" s="75"/>
      <c r="RON89" s="204"/>
      <c r="ROO89" s="205"/>
      <c r="ROP89" s="72"/>
      <c r="ROQ89" s="70"/>
      <c r="ROR89" s="73"/>
      <c r="ROS89" s="74"/>
      <c r="ROT89" s="74"/>
      <c r="ROU89" s="62"/>
      <c r="ROV89" s="75"/>
      <c r="ROW89" s="76"/>
      <c r="ROX89" s="216"/>
      <c r="ROY89" s="75"/>
      <c r="ROZ89" s="75"/>
      <c r="RPA89" s="204"/>
      <c r="RPB89" s="205"/>
      <c r="RPC89" s="72"/>
      <c r="RPD89" s="70"/>
      <c r="RPE89" s="73"/>
      <c r="RPF89" s="74"/>
      <c r="RPG89" s="74"/>
      <c r="RPH89" s="62"/>
      <c r="RPI89" s="75"/>
      <c r="RPJ89" s="76"/>
      <c r="RPK89" s="216"/>
      <c r="RPL89" s="75"/>
      <c r="RPM89" s="75"/>
      <c r="RPN89" s="204"/>
      <c r="RPO89" s="205"/>
      <c r="RPP89" s="72"/>
      <c r="RPQ89" s="70"/>
      <c r="RPR89" s="73"/>
      <c r="RPS89" s="74"/>
      <c r="RPT89" s="74"/>
      <c r="RPU89" s="62"/>
      <c r="RPV89" s="75"/>
      <c r="RPW89" s="76"/>
      <c r="RPX89" s="216"/>
      <c r="RPY89" s="75"/>
      <c r="RPZ89" s="75"/>
      <c r="RQA89" s="204"/>
      <c r="RQB89" s="205"/>
      <c r="RQC89" s="72"/>
      <c r="RQD89" s="70"/>
      <c r="RQE89" s="73"/>
      <c r="RQF89" s="74"/>
      <c r="RQG89" s="74"/>
      <c r="RQH89" s="62"/>
      <c r="RQI89" s="75"/>
      <c r="RQJ89" s="76"/>
      <c r="RQK89" s="216"/>
      <c r="RQL89" s="75"/>
      <c r="RQM89" s="75"/>
      <c r="RQN89" s="204"/>
      <c r="RQO89" s="205"/>
      <c r="RQP89" s="72"/>
      <c r="RQQ89" s="70"/>
      <c r="RQR89" s="73"/>
      <c r="RQS89" s="74"/>
      <c r="RQT89" s="74"/>
      <c r="RQU89" s="62"/>
      <c r="RQV89" s="75"/>
      <c r="RQW89" s="76"/>
      <c r="RQX89" s="216"/>
      <c r="RQY89" s="75"/>
      <c r="RQZ89" s="75"/>
      <c r="RRA89" s="204"/>
      <c r="RRB89" s="205"/>
      <c r="RRC89" s="72"/>
      <c r="RRD89" s="70"/>
      <c r="RRE89" s="73"/>
      <c r="RRF89" s="74"/>
      <c r="RRG89" s="74"/>
      <c r="RRH89" s="62"/>
      <c r="RRI89" s="75"/>
      <c r="RRJ89" s="76"/>
      <c r="RRK89" s="216"/>
      <c r="RRL89" s="75"/>
      <c r="RRM89" s="75"/>
      <c r="RRN89" s="204"/>
      <c r="RRO89" s="205"/>
      <c r="RRP89" s="72"/>
      <c r="RRQ89" s="70"/>
      <c r="RRR89" s="73"/>
      <c r="RRS89" s="74"/>
      <c r="RRT89" s="74"/>
      <c r="RRU89" s="62"/>
      <c r="RRV89" s="75"/>
      <c r="RRW89" s="76"/>
      <c r="RRX89" s="216"/>
      <c r="RRY89" s="75"/>
      <c r="RRZ89" s="75"/>
      <c r="RSA89" s="204"/>
      <c r="RSB89" s="205"/>
      <c r="RSC89" s="72"/>
      <c r="RSD89" s="70"/>
      <c r="RSE89" s="73"/>
      <c r="RSF89" s="74"/>
      <c r="RSG89" s="74"/>
      <c r="RSH89" s="62"/>
      <c r="RSI89" s="75"/>
      <c r="RSJ89" s="76"/>
      <c r="RSK89" s="216"/>
      <c r="RSL89" s="75"/>
      <c r="RSM89" s="75"/>
      <c r="RSN89" s="204"/>
      <c r="RSO89" s="205"/>
      <c r="RSP89" s="72"/>
      <c r="RSQ89" s="70"/>
      <c r="RSR89" s="73"/>
      <c r="RSS89" s="74"/>
      <c r="RST89" s="74"/>
      <c r="RSU89" s="62"/>
      <c r="RSV89" s="75"/>
      <c r="RSW89" s="76"/>
      <c r="RSX89" s="216"/>
      <c r="RSY89" s="75"/>
      <c r="RSZ89" s="75"/>
      <c r="RTA89" s="204"/>
      <c r="RTB89" s="205"/>
      <c r="RTC89" s="72"/>
      <c r="RTD89" s="70"/>
      <c r="RTE89" s="73"/>
      <c r="RTF89" s="74"/>
      <c r="RTG89" s="74"/>
      <c r="RTH89" s="62"/>
      <c r="RTI89" s="75"/>
      <c r="RTJ89" s="76"/>
      <c r="RTK89" s="216"/>
      <c r="RTL89" s="75"/>
      <c r="RTM89" s="75"/>
      <c r="RTN89" s="204"/>
      <c r="RTO89" s="205"/>
      <c r="RTP89" s="72"/>
      <c r="RTQ89" s="70"/>
      <c r="RTR89" s="73"/>
      <c r="RTS89" s="74"/>
      <c r="RTT89" s="74"/>
      <c r="RTU89" s="62"/>
      <c r="RTV89" s="75"/>
      <c r="RTW89" s="76"/>
      <c r="RTX89" s="216"/>
      <c r="RTY89" s="75"/>
      <c r="RTZ89" s="75"/>
      <c r="RUA89" s="204"/>
      <c r="RUB89" s="205"/>
      <c r="RUC89" s="72"/>
      <c r="RUD89" s="70"/>
      <c r="RUE89" s="73"/>
      <c r="RUF89" s="74"/>
      <c r="RUG89" s="74"/>
      <c r="RUH89" s="62"/>
      <c r="RUI89" s="75"/>
      <c r="RUJ89" s="76"/>
      <c r="RUK89" s="216"/>
      <c r="RUL89" s="75"/>
      <c r="RUM89" s="75"/>
      <c r="RUN89" s="204"/>
      <c r="RUO89" s="205"/>
      <c r="RUP89" s="72"/>
      <c r="RUQ89" s="70"/>
      <c r="RUR89" s="73"/>
      <c r="RUS89" s="74"/>
      <c r="RUT89" s="74"/>
      <c r="RUU89" s="62"/>
      <c r="RUV89" s="75"/>
      <c r="RUW89" s="76"/>
      <c r="RUX89" s="216"/>
      <c r="RUY89" s="75"/>
      <c r="RUZ89" s="75"/>
      <c r="RVA89" s="204"/>
      <c r="RVB89" s="205"/>
      <c r="RVC89" s="72"/>
      <c r="RVD89" s="70"/>
      <c r="RVE89" s="73"/>
      <c r="RVF89" s="74"/>
      <c r="RVG89" s="74"/>
      <c r="RVH89" s="62"/>
      <c r="RVI89" s="75"/>
      <c r="RVJ89" s="76"/>
      <c r="RVK89" s="216"/>
      <c r="RVL89" s="75"/>
      <c r="RVM89" s="75"/>
      <c r="RVN89" s="204"/>
      <c r="RVO89" s="205"/>
      <c r="RVP89" s="72"/>
      <c r="RVQ89" s="70"/>
      <c r="RVR89" s="73"/>
      <c r="RVS89" s="74"/>
      <c r="RVT89" s="74"/>
      <c r="RVU89" s="62"/>
      <c r="RVV89" s="75"/>
      <c r="RVW89" s="76"/>
      <c r="RVX89" s="216"/>
      <c r="RVY89" s="75"/>
      <c r="RVZ89" s="75"/>
      <c r="RWA89" s="204"/>
      <c r="RWB89" s="205"/>
      <c r="RWC89" s="72"/>
      <c r="RWD89" s="70"/>
      <c r="RWE89" s="73"/>
      <c r="RWF89" s="74"/>
      <c r="RWG89" s="74"/>
      <c r="RWH89" s="62"/>
      <c r="RWI89" s="75"/>
      <c r="RWJ89" s="76"/>
      <c r="RWK89" s="216"/>
      <c r="RWL89" s="75"/>
      <c r="RWM89" s="75"/>
      <c r="RWN89" s="204"/>
      <c r="RWO89" s="205"/>
      <c r="RWP89" s="72"/>
      <c r="RWQ89" s="70"/>
      <c r="RWR89" s="73"/>
      <c r="RWS89" s="74"/>
      <c r="RWT89" s="74"/>
      <c r="RWU89" s="62"/>
      <c r="RWV89" s="75"/>
      <c r="RWW89" s="76"/>
      <c r="RWX89" s="216"/>
      <c r="RWY89" s="75"/>
      <c r="RWZ89" s="75"/>
      <c r="RXA89" s="204"/>
      <c r="RXB89" s="205"/>
      <c r="RXC89" s="72"/>
      <c r="RXD89" s="70"/>
      <c r="RXE89" s="73"/>
      <c r="RXF89" s="74"/>
      <c r="RXG89" s="74"/>
      <c r="RXH89" s="62"/>
      <c r="RXI89" s="75"/>
      <c r="RXJ89" s="76"/>
      <c r="RXK89" s="216"/>
      <c r="RXL89" s="75"/>
      <c r="RXM89" s="75"/>
      <c r="RXN89" s="204"/>
      <c r="RXO89" s="205"/>
      <c r="RXP89" s="72"/>
      <c r="RXQ89" s="70"/>
      <c r="RXR89" s="73"/>
      <c r="RXS89" s="74"/>
      <c r="RXT89" s="74"/>
      <c r="RXU89" s="62"/>
      <c r="RXV89" s="75"/>
      <c r="RXW89" s="76"/>
      <c r="RXX89" s="216"/>
      <c r="RXY89" s="75"/>
      <c r="RXZ89" s="75"/>
      <c r="RYA89" s="204"/>
      <c r="RYB89" s="205"/>
      <c r="RYC89" s="72"/>
      <c r="RYD89" s="70"/>
      <c r="RYE89" s="73"/>
      <c r="RYF89" s="74"/>
      <c r="RYG89" s="74"/>
      <c r="RYH89" s="62"/>
      <c r="RYI89" s="75"/>
      <c r="RYJ89" s="76"/>
      <c r="RYK89" s="216"/>
      <c r="RYL89" s="75"/>
      <c r="RYM89" s="75"/>
      <c r="RYN89" s="204"/>
      <c r="RYO89" s="205"/>
      <c r="RYP89" s="72"/>
      <c r="RYQ89" s="70"/>
      <c r="RYR89" s="73"/>
      <c r="RYS89" s="74"/>
      <c r="RYT89" s="74"/>
      <c r="RYU89" s="62"/>
      <c r="RYV89" s="75"/>
      <c r="RYW89" s="76"/>
      <c r="RYX89" s="216"/>
      <c r="RYY89" s="75"/>
      <c r="RYZ89" s="75"/>
      <c r="RZA89" s="204"/>
      <c r="RZB89" s="205"/>
      <c r="RZC89" s="72"/>
      <c r="RZD89" s="70"/>
      <c r="RZE89" s="73"/>
      <c r="RZF89" s="74"/>
      <c r="RZG89" s="74"/>
      <c r="RZH89" s="62"/>
      <c r="RZI89" s="75"/>
      <c r="RZJ89" s="76"/>
      <c r="RZK89" s="216"/>
      <c r="RZL89" s="75"/>
      <c r="RZM89" s="75"/>
      <c r="RZN89" s="204"/>
      <c r="RZO89" s="205"/>
      <c r="RZP89" s="72"/>
      <c r="RZQ89" s="70"/>
      <c r="RZR89" s="73"/>
      <c r="RZS89" s="74"/>
      <c r="RZT89" s="74"/>
      <c r="RZU89" s="62"/>
      <c r="RZV89" s="75"/>
      <c r="RZW89" s="76"/>
      <c r="RZX89" s="216"/>
      <c r="RZY89" s="75"/>
      <c r="RZZ89" s="75"/>
      <c r="SAA89" s="204"/>
      <c r="SAB89" s="205"/>
      <c r="SAC89" s="72"/>
      <c r="SAD89" s="70"/>
      <c r="SAE89" s="73"/>
      <c r="SAF89" s="74"/>
      <c r="SAG89" s="74"/>
      <c r="SAH89" s="62"/>
      <c r="SAI89" s="75"/>
      <c r="SAJ89" s="76"/>
      <c r="SAK89" s="216"/>
      <c r="SAL89" s="75"/>
      <c r="SAM89" s="75"/>
      <c r="SAN89" s="204"/>
      <c r="SAO89" s="205"/>
      <c r="SAP89" s="72"/>
      <c r="SAQ89" s="70"/>
      <c r="SAR89" s="73"/>
      <c r="SAS89" s="74"/>
      <c r="SAT89" s="74"/>
      <c r="SAU89" s="62"/>
      <c r="SAV89" s="75"/>
      <c r="SAW89" s="76"/>
      <c r="SAX89" s="216"/>
      <c r="SAY89" s="75"/>
      <c r="SAZ89" s="75"/>
      <c r="SBA89" s="204"/>
      <c r="SBB89" s="205"/>
      <c r="SBC89" s="72"/>
      <c r="SBD89" s="70"/>
      <c r="SBE89" s="73"/>
      <c r="SBF89" s="74"/>
      <c r="SBG89" s="74"/>
      <c r="SBH89" s="62"/>
      <c r="SBI89" s="75"/>
      <c r="SBJ89" s="76"/>
      <c r="SBK89" s="216"/>
      <c r="SBL89" s="75"/>
      <c r="SBM89" s="75"/>
      <c r="SBN89" s="204"/>
      <c r="SBO89" s="205"/>
      <c r="SBP89" s="72"/>
      <c r="SBQ89" s="70"/>
      <c r="SBR89" s="73"/>
      <c r="SBS89" s="74"/>
      <c r="SBT89" s="74"/>
      <c r="SBU89" s="62"/>
      <c r="SBV89" s="75"/>
      <c r="SBW89" s="76"/>
      <c r="SBX89" s="216"/>
      <c r="SBY89" s="75"/>
      <c r="SBZ89" s="75"/>
      <c r="SCA89" s="204"/>
      <c r="SCB89" s="205"/>
      <c r="SCC89" s="72"/>
      <c r="SCD89" s="70"/>
      <c r="SCE89" s="73"/>
      <c r="SCF89" s="74"/>
      <c r="SCG89" s="74"/>
      <c r="SCH89" s="62"/>
      <c r="SCI89" s="75"/>
      <c r="SCJ89" s="76"/>
      <c r="SCK89" s="216"/>
      <c r="SCL89" s="75"/>
      <c r="SCM89" s="75"/>
      <c r="SCN89" s="204"/>
      <c r="SCO89" s="205"/>
      <c r="SCP89" s="72"/>
      <c r="SCQ89" s="70"/>
      <c r="SCR89" s="73"/>
      <c r="SCS89" s="74"/>
      <c r="SCT89" s="74"/>
      <c r="SCU89" s="62"/>
      <c r="SCV89" s="75"/>
      <c r="SCW89" s="76"/>
      <c r="SCX89" s="216"/>
      <c r="SCY89" s="75"/>
      <c r="SCZ89" s="75"/>
      <c r="SDA89" s="204"/>
      <c r="SDB89" s="205"/>
      <c r="SDC89" s="72"/>
      <c r="SDD89" s="70"/>
      <c r="SDE89" s="73"/>
      <c r="SDF89" s="74"/>
      <c r="SDG89" s="74"/>
      <c r="SDH89" s="62"/>
      <c r="SDI89" s="75"/>
      <c r="SDJ89" s="76"/>
      <c r="SDK89" s="216"/>
      <c r="SDL89" s="75"/>
      <c r="SDM89" s="75"/>
      <c r="SDN89" s="204"/>
      <c r="SDO89" s="205"/>
      <c r="SDP89" s="72"/>
      <c r="SDQ89" s="70"/>
      <c r="SDR89" s="73"/>
      <c r="SDS89" s="74"/>
      <c r="SDT89" s="74"/>
      <c r="SDU89" s="62"/>
      <c r="SDV89" s="75"/>
      <c r="SDW89" s="76"/>
      <c r="SDX89" s="216"/>
      <c r="SDY89" s="75"/>
      <c r="SDZ89" s="75"/>
      <c r="SEA89" s="204"/>
      <c r="SEB89" s="205"/>
      <c r="SEC89" s="72"/>
      <c r="SED89" s="70"/>
      <c r="SEE89" s="73"/>
      <c r="SEF89" s="74"/>
      <c r="SEG89" s="74"/>
      <c r="SEH89" s="62"/>
      <c r="SEI89" s="75"/>
      <c r="SEJ89" s="76"/>
      <c r="SEK89" s="216"/>
      <c r="SEL89" s="75"/>
      <c r="SEM89" s="75"/>
      <c r="SEN89" s="204"/>
      <c r="SEO89" s="205"/>
      <c r="SEP89" s="72"/>
      <c r="SEQ89" s="70"/>
      <c r="SER89" s="73"/>
      <c r="SES89" s="74"/>
      <c r="SET89" s="74"/>
      <c r="SEU89" s="62"/>
      <c r="SEV89" s="75"/>
      <c r="SEW89" s="76"/>
      <c r="SEX89" s="216"/>
      <c r="SEY89" s="75"/>
      <c r="SEZ89" s="75"/>
      <c r="SFA89" s="204"/>
      <c r="SFB89" s="205"/>
      <c r="SFC89" s="72"/>
      <c r="SFD89" s="70"/>
      <c r="SFE89" s="73"/>
      <c r="SFF89" s="74"/>
      <c r="SFG89" s="74"/>
      <c r="SFH89" s="62"/>
      <c r="SFI89" s="75"/>
      <c r="SFJ89" s="76"/>
      <c r="SFK89" s="216"/>
      <c r="SFL89" s="75"/>
      <c r="SFM89" s="75"/>
      <c r="SFN89" s="204"/>
      <c r="SFO89" s="205"/>
      <c r="SFP89" s="72"/>
      <c r="SFQ89" s="70"/>
      <c r="SFR89" s="73"/>
      <c r="SFS89" s="74"/>
      <c r="SFT89" s="74"/>
      <c r="SFU89" s="62"/>
      <c r="SFV89" s="75"/>
      <c r="SFW89" s="76"/>
      <c r="SFX89" s="216"/>
      <c r="SFY89" s="75"/>
      <c r="SFZ89" s="75"/>
      <c r="SGA89" s="204"/>
      <c r="SGB89" s="205"/>
      <c r="SGC89" s="72"/>
      <c r="SGD89" s="70"/>
      <c r="SGE89" s="73"/>
      <c r="SGF89" s="74"/>
      <c r="SGG89" s="74"/>
      <c r="SGH89" s="62"/>
      <c r="SGI89" s="75"/>
      <c r="SGJ89" s="76"/>
      <c r="SGK89" s="216"/>
      <c r="SGL89" s="75"/>
      <c r="SGM89" s="75"/>
      <c r="SGN89" s="204"/>
      <c r="SGO89" s="205"/>
      <c r="SGP89" s="72"/>
      <c r="SGQ89" s="70"/>
      <c r="SGR89" s="73"/>
      <c r="SGS89" s="74"/>
      <c r="SGT89" s="74"/>
      <c r="SGU89" s="62"/>
      <c r="SGV89" s="75"/>
      <c r="SGW89" s="76"/>
      <c r="SGX89" s="216"/>
      <c r="SGY89" s="75"/>
      <c r="SGZ89" s="75"/>
      <c r="SHA89" s="204"/>
      <c r="SHB89" s="205"/>
      <c r="SHC89" s="72"/>
      <c r="SHD89" s="70"/>
      <c r="SHE89" s="73"/>
      <c r="SHF89" s="74"/>
      <c r="SHG89" s="74"/>
      <c r="SHH89" s="62"/>
      <c r="SHI89" s="75"/>
      <c r="SHJ89" s="76"/>
      <c r="SHK89" s="216"/>
      <c r="SHL89" s="75"/>
      <c r="SHM89" s="75"/>
      <c r="SHN89" s="204"/>
      <c r="SHO89" s="205"/>
      <c r="SHP89" s="72"/>
      <c r="SHQ89" s="70"/>
      <c r="SHR89" s="73"/>
      <c r="SHS89" s="74"/>
      <c r="SHT89" s="74"/>
      <c r="SHU89" s="62"/>
      <c r="SHV89" s="75"/>
      <c r="SHW89" s="76"/>
      <c r="SHX89" s="216"/>
      <c r="SHY89" s="75"/>
      <c r="SHZ89" s="75"/>
      <c r="SIA89" s="204"/>
      <c r="SIB89" s="205"/>
      <c r="SIC89" s="72"/>
      <c r="SID89" s="70"/>
      <c r="SIE89" s="73"/>
      <c r="SIF89" s="74"/>
      <c r="SIG89" s="74"/>
      <c r="SIH89" s="62"/>
      <c r="SII89" s="75"/>
      <c r="SIJ89" s="76"/>
      <c r="SIK89" s="216"/>
      <c r="SIL89" s="75"/>
      <c r="SIM89" s="75"/>
      <c r="SIN89" s="204"/>
      <c r="SIO89" s="205"/>
      <c r="SIP89" s="72"/>
      <c r="SIQ89" s="70"/>
      <c r="SIR89" s="73"/>
      <c r="SIS89" s="74"/>
      <c r="SIT89" s="74"/>
      <c r="SIU89" s="62"/>
      <c r="SIV89" s="75"/>
      <c r="SIW89" s="76"/>
      <c r="SIX89" s="216"/>
      <c r="SIY89" s="75"/>
      <c r="SIZ89" s="75"/>
      <c r="SJA89" s="204"/>
      <c r="SJB89" s="205"/>
      <c r="SJC89" s="72"/>
      <c r="SJD89" s="70"/>
      <c r="SJE89" s="73"/>
      <c r="SJF89" s="74"/>
      <c r="SJG89" s="74"/>
      <c r="SJH89" s="62"/>
      <c r="SJI89" s="75"/>
      <c r="SJJ89" s="76"/>
      <c r="SJK89" s="216"/>
      <c r="SJL89" s="75"/>
      <c r="SJM89" s="75"/>
      <c r="SJN89" s="204"/>
      <c r="SJO89" s="205"/>
      <c r="SJP89" s="72"/>
      <c r="SJQ89" s="70"/>
      <c r="SJR89" s="73"/>
      <c r="SJS89" s="74"/>
      <c r="SJT89" s="74"/>
      <c r="SJU89" s="62"/>
      <c r="SJV89" s="75"/>
      <c r="SJW89" s="76"/>
      <c r="SJX89" s="216"/>
      <c r="SJY89" s="75"/>
      <c r="SJZ89" s="75"/>
      <c r="SKA89" s="204"/>
      <c r="SKB89" s="205"/>
      <c r="SKC89" s="72"/>
      <c r="SKD89" s="70"/>
      <c r="SKE89" s="73"/>
      <c r="SKF89" s="74"/>
      <c r="SKG89" s="74"/>
      <c r="SKH89" s="62"/>
      <c r="SKI89" s="75"/>
      <c r="SKJ89" s="76"/>
      <c r="SKK89" s="216"/>
      <c r="SKL89" s="75"/>
      <c r="SKM89" s="75"/>
      <c r="SKN89" s="204"/>
      <c r="SKO89" s="205"/>
      <c r="SKP89" s="72"/>
      <c r="SKQ89" s="70"/>
      <c r="SKR89" s="73"/>
      <c r="SKS89" s="74"/>
      <c r="SKT89" s="74"/>
      <c r="SKU89" s="62"/>
      <c r="SKV89" s="75"/>
      <c r="SKW89" s="76"/>
      <c r="SKX89" s="216"/>
      <c r="SKY89" s="75"/>
      <c r="SKZ89" s="75"/>
      <c r="SLA89" s="204"/>
      <c r="SLB89" s="205"/>
      <c r="SLC89" s="72"/>
      <c r="SLD89" s="70"/>
      <c r="SLE89" s="73"/>
      <c r="SLF89" s="74"/>
      <c r="SLG89" s="74"/>
      <c r="SLH89" s="62"/>
      <c r="SLI89" s="75"/>
      <c r="SLJ89" s="76"/>
      <c r="SLK89" s="216"/>
      <c r="SLL89" s="75"/>
      <c r="SLM89" s="75"/>
      <c r="SLN89" s="204"/>
      <c r="SLO89" s="205"/>
      <c r="SLP89" s="72"/>
      <c r="SLQ89" s="70"/>
      <c r="SLR89" s="73"/>
      <c r="SLS89" s="74"/>
      <c r="SLT89" s="74"/>
      <c r="SLU89" s="62"/>
      <c r="SLV89" s="75"/>
      <c r="SLW89" s="76"/>
      <c r="SLX89" s="216"/>
      <c r="SLY89" s="75"/>
      <c r="SLZ89" s="75"/>
      <c r="SMA89" s="204"/>
      <c r="SMB89" s="205"/>
      <c r="SMC89" s="72"/>
      <c r="SMD89" s="70"/>
      <c r="SME89" s="73"/>
      <c r="SMF89" s="74"/>
      <c r="SMG89" s="74"/>
      <c r="SMH89" s="62"/>
      <c r="SMI89" s="75"/>
      <c r="SMJ89" s="76"/>
      <c r="SMK89" s="216"/>
      <c r="SML89" s="75"/>
      <c r="SMM89" s="75"/>
      <c r="SMN89" s="204"/>
      <c r="SMO89" s="205"/>
      <c r="SMP89" s="72"/>
      <c r="SMQ89" s="70"/>
      <c r="SMR89" s="73"/>
      <c r="SMS89" s="74"/>
      <c r="SMT89" s="74"/>
      <c r="SMU89" s="62"/>
      <c r="SMV89" s="75"/>
      <c r="SMW89" s="76"/>
      <c r="SMX89" s="216"/>
      <c r="SMY89" s="75"/>
      <c r="SMZ89" s="75"/>
      <c r="SNA89" s="204"/>
      <c r="SNB89" s="205"/>
      <c r="SNC89" s="72"/>
      <c r="SND89" s="70"/>
      <c r="SNE89" s="73"/>
      <c r="SNF89" s="74"/>
      <c r="SNG89" s="74"/>
      <c r="SNH89" s="62"/>
      <c r="SNI89" s="75"/>
      <c r="SNJ89" s="76"/>
      <c r="SNK89" s="216"/>
      <c r="SNL89" s="75"/>
      <c r="SNM89" s="75"/>
      <c r="SNN89" s="204"/>
      <c r="SNO89" s="205"/>
      <c r="SNP89" s="72"/>
      <c r="SNQ89" s="70"/>
      <c r="SNR89" s="73"/>
      <c r="SNS89" s="74"/>
      <c r="SNT89" s="74"/>
      <c r="SNU89" s="62"/>
      <c r="SNV89" s="75"/>
      <c r="SNW89" s="76"/>
      <c r="SNX89" s="216"/>
      <c r="SNY89" s="75"/>
      <c r="SNZ89" s="75"/>
      <c r="SOA89" s="204"/>
      <c r="SOB89" s="205"/>
      <c r="SOC89" s="72"/>
      <c r="SOD89" s="70"/>
      <c r="SOE89" s="73"/>
      <c r="SOF89" s="74"/>
      <c r="SOG89" s="74"/>
      <c r="SOH89" s="62"/>
      <c r="SOI89" s="75"/>
      <c r="SOJ89" s="76"/>
      <c r="SOK89" s="216"/>
      <c r="SOL89" s="75"/>
      <c r="SOM89" s="75"/>
      <c r="SON89" s="204"/>
      <c r="SOO89" s="205"/>
      <c r="SOP89" s="72"/>
      <c r="SOQ89" s="70"/>
      <c r="SOR89" s="73"/>
      <c r="SOS89" s="74"/>
      <c r="SOT89" s="74"/>
      <c r="SOU89" s="62"/>
      <c r="SOV89" s="75"/>
      <c r="SOW89" s="76"/>
      <c r="SOX89" s="216"/>
      <c r="SOY89" s="75"/>
      <c r="SOZ89" s="75"/>
      <c r="SPA89" s="204"/>
      <c r="SPB89" s="205"/>
      <c r="SPC89" s="72"/>
      <c r="SPD89" s="70"/>
      <c r="SPE89" s="73"/>
      <c r="SPF89" s="74"/>
      <c r="SPG89" s="74"/>
      <c r="SPH89" s="62"/>
      <c r="SPI89" s="75"/>
      <c r="SPJ89" s="76"/>
      <c r="SPK89" s="216"/>
      <c r="SPL89" s="75"/>
      <c r="SPM89" s="75"/>
      <c r="SPN89" s="204"/>
      <c r="SPO89" s="205"/>
      <c r="SPP89" s="72"/>
      <c r="SPQ89" s="70"/>
      <c r="SPR89" s="73"/>
      <c r="SPS89" s="74"/>
      <c r="SPT89" s="74"/>
      <c r="SPU89" s="62"/>
      <c r="SPV89" s="75"/>
      <c r="SPW89" s="76"/>
      <c r="SPX89" s="216"/>
      <c r="SPY89" s="75"/>
      <c r="SPZ89" s="75"/>
      <c r="SQA89" s="204"/>
      <c r="SQB89" s="205"/>
      <c r="SQC89" s="72"/>
      <c r="SQD89" s="70"/>
      <c r="SQE89" s="73"/>
      <c r="SQF89" s="74"/>
      <c r="SQG89" s="74"/>
      <c r="SQH89" s="62"/>
      <c r="SQI89" s="75"/>
      <c r="SQJ89" s="76"/>
      <c r="SQK89" s="216"/>
      <c r="SQL89" s="75"/>
      <c r="SQM89" s="75"/>
      <c r="SQN89" s="204"/>
      <c r="SQO89" s="205"/>
      <c r="SQP89" s="72"/>
      <c r="SQQ89" s="70"/>
      <c r="SQR89" s="73"/>
      <c r="SQS89" s="74"/>
      <c r="SQT89" s="74"/>
      <c r="SQU89" s="62"/>
      <c r="SQV89" s="75"/>
      <c r="SQW89" s="76"/>
      <c r="SQX89" s="216"/>
      <c r="SQY89" s="75"/>
      <c r="SQZ89" s="75"/>
      <c r="SRA89" s="204"/>
      <c r="SRB89" s="205"/>
      <c r="SRC89" s="72"/>
      <c r="SRD89" s="70"/>
      <c r="SRE89" s="73"/>
      <c r="SRF89" s="74"/>
      <c r="SRG89" s="74"/>
      <c r="SRH89" s="62"/>
      <c r="SRI89" s="75"/>
      <c r="SRJ89" s="76"/>
      <c r="SRK89" s="216"/>
      <c r="SRL89" s="75"/>
      <c r="SRM89" s="75"/>
      <c r="SRN89" s="204"/>
      <c r="SRO89" s="205"/>
      <c r="SRP89" s="72"/>
      <c r="SRQ89" s="70"/>
      <c r="SRR89" s="73"/>
      <c r="SRS89" s="74"/>
      <c r="SRT89" s="74"/>
      <c r="SRU89" s="62"/>
      <c r="SRV89" s="75"/>
      <c r="SRW89" s="76"/>
      <c r="SRX89" s="216"/>
      <c r="SRY89" s="75"/>
      <c r="SRZ89" s="75"/>
      <c r="SSA89" s="204"/>
      <c r="SSB89" s="205"/>
      <c r="SSC89" s="72"/>
      <c r="SSD89" s="70"/>
      <c r="SSE89" s="73"/>
      <c r="SSF89" s="74"/>
      <c r="SSG89" s="74"/>
      <c r="SSH89" s="62"/>
      <c r="SSI89" s="75"/>
      <c r="SSJ89" s="76"/>
      <c r="SSK89" s="216"/>
      <c r="SSL89" s="75"/>
      <c r="SSM89" s="75"/>
      <c r="SSN89" s="204"/>
      <c r="SSO89" s="205"/>
      <c r="SSP89" s="72"/>
      <c r="SSQ89" s="70"/>
      <c r="SSR89" s="73"/>
      <c r="SSS89" s="74"/>
      <c r="SST89" s="74"/>
      <c r="SSU89" s="62"/>
      <c r="SSV89" s="75"/>
      <c r="SSW89" s="76"/>
      <c r="SSX89" s="216"/>
      <c r="SSY89" s="75"/>
      <c r="SSZ89" s="75"/>
      <c r="STA89" s="204"/>
      <c r="STB89" s="205"/>
      <c r="STC89" s="72"/>
      <c r="STD89" s="70"/>
      <c r="STE89" s="73"/>
      <c r="STF89" s="74"/>
      <c r="STG89" s="74"/>
      <c r="STH89" s="62"/>
      <c r="STI89" s="75"/>
      <c r="STJ89" s="76"/>
      <c r="STK89" s="216"/>
      <c r="STL89" s="75"/>
      <c r="STM89" s="75"/>
      <c r="STN89" s="204"/>
      <c r="STO89" s="205"/>
      <c r="STP89" s="72"/>
      <c r="STQ89" s="70"/>
      <c r="STR89" s="73"/>
      <c r="STS89" s="74"/>
      <c r="STT89" s="74"/>
      <c r="STU89" s="62"/>
      <c r="STV89" s="75"/>
      <c r="STW89" s="76"/>
      <c r="STX89" s="216"/>
      <c r="STY89" s="75"/>
      <c r="STZ89" s="75"/>
      <c r="SUA89" s="204"/>
      <c r="SUB89" s="205"/>
      <c r="SUC89" s="72"/>
      <c r="SUD89" s="70"/>
      <c r="SUE89" s="73"/>
      <c r="SUF89" s="74"/>
      <c r="SUG89" s="74"/>
      <c r="SUH89" s="62"/>
      <c r="SUI89" s="75"/>
      <c r="SUJ89" s="76"/>
      <c r="SUK89" s="216"/>
      <c r="SUL89" s="75"/>
      <c r="SUM89" s="75"/>
      <c r="SUN89" s="204"/>
      <c r="SUO89" s="205"/>
      <c r="SUP89" s="72"/>
      <c r="SUQ89" s="70"/>
      <c r="SUR89" s="73"/>
      <c r="SUS89" s="74"/>
      <c r="SUT89" s="74"/>
      <c r="SUU89" s="62"/>
      <c r="SUV89" s="75"/>
      <c r="SUW89" s="76"/>
      <c r="SUX89" s="216"/>
      <c r="SUY89" s="75"/>
      <c r="SUZ89" s="75"/>
      <c r="SVA89" s="204"/>
      <c r="SVB89" s="205"/>
      <c r="SVC89" s="72"/>
      <c r="SVD89" s="70"/>
      <c r="SVE89" s="73"/>
      <c r="SVF89" s="74"/>
      <c r="SVG89" s="74"/>
      <c r="SVH89" s="62"/>
      <c r="SVI89" s="75"/>
      <c r="SVJ89" s="76"/>
      <c r="SVK89" s="216"/>
      <c r="SVL89" s="75"/>
      <c r="SVM89" s="75"/>
      <c r="SVN89" s="204"/>
      <c r="SVO89" s="205"/>
      <c r="SVP89" s="72"/>
      <c r="SVQ89" s="70"/>
      <c r="SVR89" s="73"/>
      <c r="SVS89" s="74"/>
      <c r="SVT89" s="74"/>
      <c r="SVU89" s="62"/>
      <c r="SVV89" s="75"/>
      <c r="SVW89" s="76"/>
      <c r="SVX89" s="216"/>
      <c r="SVY89" s="75"/>
      <c r="SVZ89" s="75"/>
      <c r="SWA89" s="204"/>
      <c r="SWB89" s="205"/>
      <c r="SWC89" s="72"/>
      <c r="SWD89" s="70"/>
      <c r="SWE89" s="73"/>
      <c r="SWF89" s="74"/>
      <c r="SWG89" s="74"/>
      <c r="SWH89" s="62"/>
      <c r="SWI89" s="75"/>
      <c r="SWJ89" s="76"/>
      <c r="SWK89" s="216"/>
      <c r="SWL89" s="75"/>
      <c r="SWM89" s="75"/>
      <c r="SWN89" s="204"/>
      <c r="SWO89" s="205"/>
      <c r="SWP89" s="72"/>
      <c r="SWQ89" s="70"/>
      <c r="SWR89" s="73"/>
      <c r="SWS89" s="74"/>
      <c r="SWT89" s="74"/>
      <c r="SWU89" s="62"/>
      <c r="SWV89" s="75"/>
      <c r="SWW89" s="76"/>
      <c r="SWX89" s="216"/>
      <c r="SWY89" s="75"/>
      <c r="SWZ89" s="75"/>
      <c r="SXA89" s="204"/>
      <c r="SXB89" s="205"/>
      <c r="SXC89" s="72"/>
      <c r="SXD89" s="70"/>
      <c r="SXE89" s="73"/>
      <c r="SXF89" s="74"/>
      <c r="SXG89" s="74"/>
      <c r="SXH89" s="62"/>
      <c r="SXI89" s="75"/>
      <c r="SXJ89" s="76"/>
      <c r="SXK89" s="216"/>
      <c r="SXL89" s="75"/>
      <c r="SXM89" s="75"/>
      <c r="SXN89" s="204"/>
      <c r="SXO89" s="205"/>
      <c r="SXP89" s="72"/>
      <c r="SXQ89" s="70"/>
      <c r="SXR89" s="73"/>
      <c r="SXS89" s="74"/>
      <c r="SXT89" s="74"/>
      <c r="SXU89" s="62"/>
      <c r="SXV89" s="75"/>
      <c r="SXW89" s="76"/>
      <c r="SXX89" s="216"/>
      <c r="SXY89" s="75"/>
      <c r="SXZ89" s="75"/>
      <c r="SYA89" s="204"/>
      <c r="SYB89" s="205"/>
      <c r="SYC89" s="72"/>
      <c r="SYD89" s="70"/>
      <c r="SYE89" s="73"/>
      <c r="SYF89" s="74"/>
      <c r="SYG89" s="74"/>
      <c r="SYH89" s="62"/>
      <c r="SYI89" s="75"/>
      <c r="SYJ89" s="76"/>
      <c r="SYK89" s="216"/>
      <c r="SYL89" s="75"/>
      <c r="SYM89" s="75"/>
      <c r="SYN89" s="204"/>
      <c r="SYO89" s="205"/>
      <c r="SYP89" s="72"/>
      <c r="SYQ89" s="70"/>
      <c r="SYR89" s="73"/>
      <c r="SYS89" s="74"/>
      <c r="SYT89" s="74"/>
      <c r="SYU89" s="62"/>
      <c r="SYV89" s="75"/>
      <c r="SYW89" s="76"/>
      <c r="SYX89" s="216"/>
      <c r="SYY89" s="75"/>
      <c r="SYZ89" s="75"/>
      <c r="SZA89" s="204"/>
      <c r="SZB89" s="205"/>
      <c r="SZC89" s="72"/>
      <c r="SZD89" s="70"/>
      <c r="SZE89" s="73"/>
      <c r="SZF89" s="74"/>
      <c r="SZG89" s="74"/>
      <c r="SZH89" s="62"/>
      <c r="SZI89" s="75"/>
      <c r="SZJ89" s="76"/>
      <c r="SZK89" s="216"/>
      <c r="SZL89" s="75"/>
      <c r="SZM89" s="75"/>
      <c r="SZN89" s="204"/>
      <c r="SZO89" s="205"/>
      <c r="SZP89" s="72"/>
      <c r="SZQ89" s="70"/>
      <c r="SZR89" s="73"/>
      <c r="SZS89" s="74"/>
      <c r="SZT89" s="74"/>
      <c r="SZU89" s="62"/>
      <c r="SZV89" s="75"/>
      <c r="SZW89" s="76"/>
      <c r="SZX89" s="216"/>
      <c r="SZY89" s="75"/>
      <c r="SZZ89" s="75"/>
      <c r="TAA89" s="204"/>
      <c r="TAB89" s="205"/>
      <c r="TAC89" s="72"/>
      <c r="TAD89" s="70"/>
      <c r="TAE89" s="73"/>
      <c r="TAF89" s="74"/>
      <c r="TAG89" s="74"/>
      <c r="TAH89" s="62"/>
      <c r="TAI89" s="75"/>
      <c r="TAJ89" s="76"/>
      <c r="TAK89" s="216"/>
      <c r="TAL89" s="75"/>
      <c r="TAM89" s="75"/>
      <c r="TAN89" s="204"/>
      <c r="TAO89" s="205"/>
      <c r="TAP89" s="72"/>
      <c r="TAQ89" s="70"/>
      <c r="TAR89" s="73"/>
      <c r="TAS89" s="74"/>
      <c r="TAT89" s="74"/>
      <c r="TAU89" s="62"/>
      <c r="TAV89" s="75"/>
      <c r="TAW89" s="76"/>
      <c r="TAX89" s="216"/>
      <c r="TAY89" s="75"/>
      <c r="TAZ89" s="75"/>
      <c r="TBA89" s="204"/>
      <c r="TBB89" s="205"/>
      <c r="TBC89" s="72"/>
      <c r="TBD89" s="70"/>
      <c r="TBE89" s="73"/>
      <c r="TBF89" s="74"/>
      <c r="TBG89" s="74"/>
      <c r="TBH89" s="62"/>
      <c r="TBI89" s="75"/>
      <c r="TBJ89" s="76"/>
      <c r="TBK89" s="216"/>
      <c r="TBL89" s="75"/>
      <c r="TBM89" s="75"/>
      <c r="TBN89" s="204"/>
      <c r="TBO89" s="205"/>
      <c r="TBP89" s="72"/>
      <c r="TBQ89" s="70"/>
      <c r="TBR89" s="73"/>
      <c r="TBS89" s="74"/>
      <c r="TBT89" s="74"/>
      <c r="TBU89" s="62"/>
      <c r="TBV89" s="75"/>
      <c r="TBW89" s="76"/>
      <c r="TBX89" s="216"/>
      <c r="TBY89" s="75"/>
      <c r="TBZ89" s="75"/>
      <c r="TCA89" s="204"/>
      <c r="TCB89" s="205"/>
      <c r="TCC89" s="72"/>
      <c r="TCD89" s="70"/>
      <c r="TCE89" s="73"/>
      <c r="TCF89" s="74"/>
      <c r="TCG89" s="74"/>
      <c r="TCH89" s="62"/>
      <c r="TCI89" s="75"/>
      <c r="TCJ89" s="76"/>
      <c r="TCK89" s="216"/>
      <c r="TCL89" s="75"/>
      <c r="TCM89" s="75"/>
      <c r="TCN89" s="204"/>
      <c r="TCO89" s="205"/>
      <c r="TCP89" s="72"/>
      <c r="TCQ89" s="70"/>
      <c r="TCR89" s="73"/>
      <c r="TCS89" s="74"/>
      <c r="TCT89" s="74"/>
      <c r="TCU89" s="62"/>
      <c r="TCV89" s="75"/>
      <c r="TCW89" s="76"/>
      <c r="TCX89" s="216"/>
      <c r="TCY89" s="75"/>
      <c r="TCZ89" s="75"/>
      <c r="TDA89" s="204"/>
      <c r="TDB89" s="205"/>
      <c r="TDC89" s="72"/>
      <c r="TDD89" s="70"/>
      <c r="TDE89" s="73"/>
      <c r="TDF89" s="74"/>
      <c r="TDG89" s="74"/>
      <c r="TDH89" s="62"/>
      <c r="TDI89" s="75"/>
      <c r="TDJ89" s="76"/>
      <c r="TDK89" s="216"/>
      <c r="TDL89" s="75"/>
      <c r="TDM89" s="75"/>
      <c r="TDN89" s="204"/>
      <c r="TDO89" s="205"/>
      <c r="TDP89" s="72"/>
      <c r="TDQ89" s="70"/>
      <c r="TDR89" s="73"/>
      <c r="TDS89" s="74"/>
      <c r="TDT89" s="74"/>
      <c r="TDU89" s="62"/>
      <c r="TDV89" s="75"/>
      <c r="TDW89" s="76"/>
      <c r="TDX89" s="216"/>
      <c r="TDY89" s="75"/>
      <c r="TDZ89" s="75"/>
      <c r="TEA89" s="204"/>
      <c r="TEB89" s="205"/>
      <c r="TEC89" s="72"/>
      <c r="TED89" s="70"/>
      <c r="TEE89" s="73"/>
      <c r="TEF89" s="74"/>
      <c r="TEG89" s="74"/>
      <c r="TEH89" s="62"/>
      <c r="TEI89" s="75"/>
      <c r="TEJ89" s="76"/>
      <c r="TEK89" s="216"/>
      <c r="TEL89" s="75"/>
      <c r="TEM89" s="75"/>
      <c r="TEN89" s="204"/>
      <c r="TEO89" s="205"/>
      <c r="TEP89" s="72"/>
      <c r="TEQ89" s="70"/>
      <c r="TER89" s="73"/>
      <c r="TES89" s="74"/>
      <c r="TET89" s="74"/>
      <c r="TEU89" s="62"/>
      <c r="TEV89" s="75"/>
      <c r="TEW89" s="76"/>
      <c r="TEX89" s="216"/>
      <c r="TEY89" s="75"/>
      <c r="TEZ89" s="75"/>
      <c r="TFA89" s="204"/>
      <c r="TFB89" s="205"/>
      <c r="TFC89" s="72"/>
      <c r="TFD89" s="70"/>
      <c r="TFE89" s="73"/>
      <c r="TFF89" s="74"/>
      <c r="TFG89" s="74"/>
      <c r="TFH89" s="62"/>
      <c r="TFI89" s="75"/>
      <c r="TFJ89" s="76"/>
      <c r="TFK89" s="216"/>
      <c r="TFL89" s="75"/>
      <c r="TFM89" s="75"/>
      <c r="TFN89" s="204"/>
      <c r="TFO89" s="205"/>
      <c r="TFP89" s="72"/>
      <c r="TFQ89" s="70"/>
      <c r="TFR89" s="73"/>
      <c r="TFS89" s="74"/>
      <c r="TFT89" s="74"/>
      <c r="TFU89" s="62"/>
      <c r="TFV89" s="75"/>
      <c r="TFW89" s="76"/>
      <c r="TFX89" s="216"/>
      <c r="TFY89" s="75"/>
      <c r="TFZ89" s="75"/>
      <c r="TGA89" s="204"/>
      <c r="TGB89" s="205"/>
      <c r="TGC89" s="72"/>
      <c r="TGD89" s="70"/>
      <c r="TGE89" s="73"/>
      <c r="TGF89" s="74"/>
      <c r="TGG89" s="74"/>
      <c r="TGH89" s="62"/>
      <c r="TGI89" s="75"/>
      <c r="TGJ89" s="76"/>
      <c r="TGK89" s="216"/>
      <c r="TGL89" s="75"/>
      <c r="TGM89" s="75"/>
      <c r="TGN89" s="204"/>
      <c r="TGO89" s="205"/>
      <c r="TGP89" s="72"/>
      <c r="TGQ89" s="70"/>
      <c r="TGR89" s="73"/>
      <c r="TGS89" s="74"/>
      <c r="TGT89" s="74"/>
      <c r="TGU89" s="62"/>
      <c r="TGV89" s="75"/>
      <c r="TGW89" s="76"/>
      <c r="TGX89" s="216"/>
      <c r="TGY89" s="75"/>
      <c r="TGZ89" s="75"/>
      <c r="THA89" s="204"/>
      <c r="THB89" s="205"/>
      <c r="THC89" s="72"/>
      <c r="THD89" s="70"/>
      <c r="THE89" s="73"/>
      <c r="THF89" s="74"/>
      <c r="THG89" s="74"/>
      <c r="THH89" s="62"/>
      <c r="THI89" s="75"/>
      <c r="THJ89" s="76"/>
      <c r="THK89" s="216"/>
      <c r="THL89" s="75"/>
      <c r="THM89" s="75"/>
      <c r="THN89" s="204"/>
      <c r="THO89" s="205"/>
      <c r="THP89" s="72"/>
      <c r="THQ89" s="70"/>
      <c r="THR89" s="73"/>
      <c r="THS89" s="74"/>
      <c r="THT89" s="74"/>
      <c r="THU89" s="62"/>
      <c r="THV89" s="75"/>
      <c r="THW89" s="76"/>
      <c r="THX89" s="216"/>
      <c r="THY89" s="75"/>
      <c r="THZ89" s="75"/>
      <c r="TIA89" s="204"/>
      <c r="TIB89" s="205"/>
      <c r="TIC89" s="72"/>
      <c r="TID89" s="70"/>
      <c r="TIE89" s="73"/>
      <c r="TIF89" s="74"/>
      <c r="TIG89" s="74"/>
      <c r="TIH89" s="62"/>
      <c r="TII89" s="75"/>
      <c r="TIJ89" s="76"/>
      <c r="TIK89" s="216"/>
      <c r="TIL89" s="75"/>
      <c r="TIM89" s="75"/>
      <c r="TIN89" s="204"/>
      <c r="TIO89" s="205"/>
      <c r="TIP89" s="72"/>
      <c r="TIQ89" s="70"/>
      <c r="TIR89" s="73"/>
      <c r="TIS89" s="74"/>
      <c r="TIT89" s="74"/>
      <c r="TIU89" s="62"/>
      <c r="TIV89" s="75"/>
      <c r="TIW89" s="76"/>
      <c r="TIX89" s="216"/>
      <c r="TIY89" s="75"/>
      <c r="TIZ89" s="75"/>
      <c r="TJA89" s="204"/>
      <c r="TJB89" s="205"/>
      <c r="TJC89" s="72"/>
      <c r="TJD89" s="70"/>
      <c r="TJE89" s="73"/>
      <c r="TJF89" s="74"/>
      <c r="TJG89" s="74"/>
      <c r="TJH89" s="62"/>
      <c r="TJI89" s="75"/>
      <c r="TJJ89" s="76"/>
      <c r="TJK89" s="216"/>
      <c r="TJL89" s="75"/>
      <c r="TJM89" s="75"/>
      <c r="TJN89" s="204"/>
      <c r="TJO89" s="205"/>
      <c r="TJP89" s="72"/>
      <c r="TJQ89" s="70"/>
      <c r="TJR89" s="73"/>
      <c r="TJS89" s="74"/>
      <c r="TJT89" s="74"/>
      <c r="TJU89" s="62"/>
      <c r="TJV89" s="75"/>
      <c r="TJW89" s="76"/>
      <c r="TJX89" s="216"/>
      <c r="TJY89" s="75"/>
      <c r="TJZ89" s="75"/>
      <c r="TKA89" s="204"/>
      <c r="TKB89" s="205"/>
      <c r="TKC89" s="72"/>
      <c r="TKD89" s="70"/>
      <c r="TKE89" s="73"/>
      <c r="TKF89" s="74"/>
      <c r="TKG89" s="74"/>
      <c r="TKH89" s="62"/>
      <c r="TKI89" s="75"/>
      <c r="TKJ89" s="76"/>
      <c r="TKK89" s="216"/>
      <c r="TKL89" s="75"/>
      <c r="TKM89" s="75"/>
      <c r="TKN89" s="204"/>
      <c r="TKO89" s="205"/>
      <c r="TKP89" s="72"/>
      <c r="TKQ89" s="70"/>
      <c r="TKR89" s="73"/>
      <c r="TKS89" s="74"/>
      <c r="TKT89" s="74"/>
      <c r="TKU89" s="62"/>
      <c r="TKV89" s="75"/>
      <c r="TKW89" s="76"/>
      <c r="TKX89" s="216"/>
      <c r="TKY89" s="75"/>
      <c r="TKZ89" s="75"/>
      <c r="TLA89" s="204"/>
      <c r="TLB89" s="205"/>
      <c r="TLC89" s="72"/>
      <c r="TLD89" s="70"/>
      <c r="TLE89" s="73"/>
      <c r="TLF89" s="74"/>
      <c r="TLG89" s="74"/>
      <c r="TLH89" s="62"/>
      <c r="TLI89" s="75"/>
      <c r="TLJ89" s="76"/>
      <c r="TLK89" s="216"/>
      <c r="TLL89" s="75"/>
      <c r="TLM89" s="75"/>
      <c r="TLN89" s="204"/>
      <c r="TLO89" s="205"/>
      <c r="TLP89" s="72"/>
      <c r="TLQ89" s="70"/>
      <c r="TLR89" s="73"/>
      <c r="TLS89" s="74"/>
      <c r="TLT89" s="74"/>
      <c r="TLU89" s="62"/>
      <c r="TLV89" s="75"/>
      <c r="TLW89" s="76"/>
      <c r="TLX89" s="216"/>
      <c r="TLY89" s="75"/>
      <c r="TLZ89" s="75"/>
      <c r="TMA89" s="204"/>
      <c r="TMB89" s="205"/>
      <c r="TMC89" s="72"/>
      <c r="TMD89" s="70"/>
      <c r="TME89" s="73"/>
      <c r="TMF89" s="74"/>
      <c r="TMG89" s="74"/>
      <c r="TMH89" s="62"/>
      <c r="TMI89" s="75"/>
      <c r="TMJ89" s="76"/>
      <c r="TMK89" s="216"/>
      <c r="TML89" s="75"/>
      <c r="TMM89" s="75"/>
      <c r="TMN89" s="204"/>
      <c r="TMO89" s="205"/>
      <c r="TMP89" s="72"/>
      <c r="TMQ89" s="70"/>
      <c r="TMR89" s="73"/>
      <c r="TMS89" s="74"/>
      <c r="TMT89" s="74"/>
      <c r="TMU89" s="62"/>
      <c r="TMV89" s="75"/>
      <c r="TMW89" s="76"/>
      <c r="TMX89" s="216"/>
      <c r="TMY89" s="75"/>
      <c r="TMZ89" s="75"/>
      <c r="TNA89" s="204"/>
      <c r="TNB89" s="205"/>
      <c r="TNC89" s="72"/>
      <c r="TND89" s="70"/>
      <c r="TNE89" s="73"/>
      <c r="TNF89" s="74"/>
      <c r="TNG89" s="74"/>
      <c r="TNH89" s="62"/>
      <c r="TNI89" s="75"/>
      <c r="TNJ89" s="76"/>
      <c r="TNK89" s="216"/>
      <c r="TNL89" s="75"/>
      <c r="TNM89" s="75"/>
      <c r="TNN89" s="204"/>
      <c r="TNO89" s="205"/>
      <c r="TNP89" s="72"/>
      <c r="TNQ89" s="70"/>
      <c r="TNR89" s="73"/>
      <c r="TNS89" s="74"/>
      <c r="TNT89" s="74"/>
      <c r="TNU89" s="62"/>
      <c r="TNV89" s="75"/>
      <c r="TNW89" s="76"/>
      <c r="TNX89" s="216"/>
      <c r="TNY89" s="75"/>
      <c r="TNZ89" s="75"/>
      <c r="TOA89" s="204"/>
      <c r="TOB89" s="205"/>
      <c r="TOC89" s="72"/>
      <c r="TOD89" s="70"/>
      <c r="TOE89" s="73"/>
      <c r="TOF89" s="74"/>
      <c r="TOG89" s="74"/>
      <c r="TOH89" s="62"/>
      <c r="TOI89" s="75"/>
      <c r="TOJ89" s="76"/>
      <c r="TOK89" s="216"/>
      <c r="TOL89" s="75"/>
      <c r="TOM89" s="75"/>
      <c r="TON89" s="204"/>
      <c r="TOO89" s="205"/>
      <c r="TOP89" s="72"/>
      <c r="TOQ89" s="70"/>
      <c r="TOR89" s="73"/>
      <c r="TOS89" s="74"/>
      <c r="TOT89" s="74"/>
      <c r="TOU89" s="62"/>
      <c r="TOV89" s="75"/>
      <c r="TOW89" s="76"/>
      <c r="TOX89" s="216"/>
      <c r="TOY89" s="75"/>
      <c r="TOZ89" s="75"/>
      <c r="TPA89" s="204"/>
      <c r="TPB89" s="205"/>
      <c r="TPC89" s="72"/>
      <c r="TPD89" s="70"/>
      <c r="TPE89" s="73"/>
      <c r="TPF89" s="74"/>
      <c r="TPG89" s="74"/>
      <c r="TPH89" s="62"/>
      <c r="TPI89" s="75"/>
      <c r="TPJ89" s="76"/>
      <c r="TPK89" s="216"/>
      <c r="TPL89" s="75"/>
      <c r="TPM89" s="75"/>
      <c r="TPN89" s="204"/>
      <c r="TPO89" s="205"/>
      <c r="TPP89" s="72"/>
      <c r="TPQ89" s="70"/>
      <c r="TPR89" s="73"/>
      <c r="TPS89" s="74"/>
      <c r="TPT89" s="74"/>
      <c r="TPU89" s="62"/>
      <c r="TPV89" s="75"/>
      <c r="TPW89" s="76"/>
      <c r="TPX89" s="216"/>
      <c r="TPY89" s="75"/>
      <c r="TPZ89" s="75"/>
      <c r="TQA89" s="204"/>
      <c r="TQB89" s="205"/>
      <c r="TQC89" s="72"/>
      <c r="TQD89" s="70"/>
      <c r="TQE89" s="73"/>
      <c r="TQF89" s="74"/>
      <c r="TQG89" s="74"/>
      <c r="TQH89" s="62"/>
      <c r="TQI89" s="75"/>
      <c r="TQJ89" s="76"/>
      <c r="TQK89" s="216"/>
      <c r="TQL89" s="75"/>
      <c r="TQM89" s="75"/>
      <c r="TQN89" s="204"/>
      <c r="TQO89" s="205"/>
      <c r="TQP89" s="72"/>
      <c r="TQQ89" s="70"/>
      <c r="TQR89" s="73"/>
      <c r="TQS89" s="74"/>
      <c r="TQT89" s="74"/>
      <c r="TQU89" s="62"/>
      <c r="TQV89" s="75"/>
      <c r="TQW89" s="76"/>
      <c r="TQX89" s="216"/>
      <c r="TQY89" s="75"/>
      <c r="TQZ89" s="75"/>
      <c r="TRA89" s="204"/>
      <c r="TRB89" s="205"/>
      <c r="TRC89" s="72"/>
      <c r="TRD89" s="70"/>
      <c r="TRE89" s="73"/>
      <c r="TRF89" s="74"/>
      <c r="TRG89" s="74"/>
      <c r="TRH89" s="62"/>
      <c r="TRI89" s="75"/>
      <c r="TRJ89" s="76"/>
      <c r="TRK89" s="216"/>
      <c r="TRL89" s="75"/>
      <c r="TRM89" s="75"/>
      <c r="TRN89" s="204"/>
      <c r="TRO89" s="205"/>
      <c r="TRP89" s="72"/>
      <c r="TRQ89" s="70"/>
      <c r="TRR89" s="73"/>
      <c r="TRS89" s="74"/>
      <c r="TRT89" s="74"/>
      <c r="TRU89" s="62"/>
      <c r="TRV89" s="75"/>
      <c r="TRW89" s="76"/>
      <c r="TRX89" s="216"/>
      <c r="TRY89" s="75"/>
      <c r="TRZ89" s="75"/>
      <c r="TSA89" s="204"/>
      <c r="TSB89" s="205"/>
      <c r="TSC89" s="72"/>
      <c r="TSD89" s="70"/>
      <c r="TSE89" s="73"/>
      <c r="TSF89" s="74"/>
      <c r="TSG89" s="74"/>
      <c r="TSH89" s="62"/>
      <c r="TSI89" s="75"/>
      <c r="TSJ89" s="76"/>
      <c r="TSK89" s="216"/>
      <c r="TSL89" s="75"/>
      <c r="TSM89" s="75"/>
      <c r="TSN89" s="204"/>
      <c r="TSO89" s="205"/>
      <c r="TSP89" s="72"/>
      <c r="TSQ89" s="70"/>
      <c r="TSR89" s="73"/>
      <c r="TSS89" s="74"/>
      <c r="TST89" s="74"/>
      <c r="TSU89" s="62"/>
      <c r="TSV89" s="75"/>
      <c r="TSW89" s="76"/>
      <c r="TSX89" s="216"/>
      <c r="TSY89" s="75"/>
      <c r="TSZ89" s="75"/>
      <c r="TTA89" s="204"/>
      <c r="TTB89" s="205"/>
      <c r="TTC89" s="72"/>
      <c r="TTD89" s="70"/>
      <c r="TTE89" s="73"/>
      <c r="TTF89" s="74"/>
      <c r="TTG89" s="74"/>
      <c r="TTH89" s="62"/>
      <c r="TTI89" s="75"/>
      <c r="TTJ89" s="76"/>
      <c r="TTK89" s="216"/>
      <c r="TTL89" s="75"/>
      <c r="TTM89" s="75"/>
      <c r="TTN89" s="204"/>
      <c r="TTO89" s="205"/>
      <c r="TTP89" s="72"/>
      <c r="TTQ89" s="70"/>
      <c r="TTR89" s="73"/>
      <c r="TTS89" s="74"/>
      <c r="TTT89" s="74"/>
      <c r="TTU89" s="62"/>
      <c r="TTV89" s="75"/>
      <c r="TTW89" s="76"/>
      <c r="TTX89" s="216"/>
      <c r="TTY89" s="75"/>
      <c r="TTZ89" s="75"/>
      <c r="TUA89" s="204"/>
      <c r="TUB89" s="205"/>
      <c r="TUC89" s="72"/>
      <c r="TUD89" s="70"/>
      <c r="TUE89" s="73"/>
      <c r="TUF89" s="74"/>
      <c r="TUG89" s="74"/>
      <c r="TUH89" s="62"/>
      <c r="TUI89" s="75"/>
      <c r="TUJ89" s="76"/>
      <c r="TUK89" s="216"/>
      <c r="TUL89" s="75"/>
      <c r="TUM89" s="75"/>
      <c r="TUN89" s="204"/>
      <c r="TUO89" s="205"/>
      <c r="TUP89" s="72"/>
      <c r="TUQ89" s="70"/>
      <c r="TUR89" s="73"/>
      <c r="TUS89" s="74"/>
      <c r="TUT89" s="74"/>
      <c r="TUU89" s="62"/>
      <c r="TUV89" s="75"/>
      <c r="TUW89" s="76"/>
      <c r="TUX89" s="216"/>
      <c r="TUY89" s="75"/>
      <c r="TUZ89" s="75"/>
      <c r="TVA89" s="204"/>
      <c r="TVB89" s="205"/>
      <c r="TVC89" s="72"/>
      <c r="TVD89" s="70"/>
      <c r="TVE89" s="73"/>
      <c r="TVF89" s="74"/>
      <c r="TVG89" s="74"/>
      <c r="TVH89" s="62"/>
      <c r="TVI89" s="75"/>
      <c r="TVJ89" s="76"/>
      <c r="TVK89" s="216"/>
      <c r="TVL89" s="75"/>
      <c r="TVM89" s="75"/>
      <c r="TVN89" s="204"/>
      <c r="TVO89" s="205"/>
      <c r="TVP89" s="72"/>
      <c r="TVQ89" s="70"/>
      <c r="TVR89" s="73"/>
      <c r="TVS89" s="74"/>
      <c r="TVT89" s="74"/>
      <c r="TVU89" s="62"/>
      <c r="TVV89" s="75"/>
      <c r="TVW89" s="76"/>
      <c r="TVX89" s="216"/>
      <c r="TVY89" s="75"/>
      <c r="TVZ89" s="75"/>
      <c r="TWA89" s="204"/>
      <c r="TWB89" s="205"/>
      <c r="TWC89" s="72"/>
      <c r="TWD89" s="70"/>
      <c r="TWE89" s="73"/>
      <c r="TWF89" s="74"/>
      <c r="TWG89" s="74"/>
      <c r="TWH89" s="62"/>
      <c r="TWI89" s="75"/>
      <c r="TWJ89" s="76"/>
      <c r="TWK89" s="216"/>
      <c r="TWL89" s="75"/>
      <c r="TWM89" s="75"/>
      <c r="TWN89" s="204"/>
      <c r="TWO89" s="205"/>
      <c r="TWP89" s="72"/>
      <c r="TWQ89" s="70"/>
      <c r="TWR89" s="73"/>
      <c r="TWS89" s="74"/>
      <c r="TWT89" s="74"/>
      <c r="TWU89" s="62"/>
      <c r="TWV89" s="75"/>
      <c r="TWW89" s="76"/>
      <c r="TWX89" s="216"/>
      <c r="TWY89" s="75"/>
      <c r="TWZ89" s="75"/>
      <c r="TXA89" s="204"/>
      <c r="TXB89" s="205"/>
      <c r="TXC89" s="72"/>
      <c r="TXD89" s="70"/>
      <c r="TXE89" s="73"/>
      <c r="TXF89" s="74"/>
      <c r="TXG89" s="74"/>
      <c r="TXH89" s="62"/>
      <c r="TXI89" s="75"/>
      <c r="TXJ89" s="76"/>
      <c r="TXK89" s="216"/>
      <c r="TXL89" s="75"/>
      <c r="TXM89" s="75"/>
      <c r="TXN89" s="204"/>
      <c r="TXO89" s="205"/>
      <c r="TXP89" s="72"/>
      <c r="TXQ89" s="70"/>
      <c r="TXR89" s="73"/>
      <c r="TXS89" s="74"/>
      <c r="TXT89" s="74"/>
      <c r="TXU89" s="62"/>
      <c r="TXV89" s="75"/>
      <c r="TXW89" s="76"/>
      <c r="TXX89" s="216"/>
      <c r="TXY89" s="75"/>
      <c r="TXZ89" s="75"/>
      <c r="TYA89" s="204"/>
      <c r="TYB89" s="205"/>
      <c r="TYC89" s="72"/>
      <c r="TYD89" s="70"/>
      <c r="TYE89" s="73"/>
      <c r="TYF89" s="74"/>
      <c r="TYG89" s="74"/>
      <c r="TYH89" s="62"/>
      <c r="TYI89" s="75"/>
      <c r="TYJ89" s="76"/>
      <c r="TYK89" s="216"/>
      <c r="TYL89" s="75"/>
      <c r="TYM89" s="75"/>
      <c r="TYN89" s="204"/>
      <c r="TYO89" s="205"/>
      <c r="TYP89" s="72"/>
      <c r="TYQ89" s="70"/>
      <c r="TYR89" s="73"/>
      <c r="TYS89" s="74"/>
      <c r="TYT89" s="74"/>
      <c r="TYU89" s="62"/>
      <c r="TYV89" s="75"/>
      <c r="TYW89" s="76"/>
      <c r="TYX89" s="216"/>
      <c r="TYY89" s="75"/>
      <c r="TYZ89" s="75"/>
      <c r="TZA89" s="204"/>
      <c r="TZB89" s="205"/>
      <c r="TZC89" s="72"/>
      <c r="TZD89" s="70"/>
      <c r="TZE89" s="73"/>
      <c r="TZF89" s="74"/>
      <c r="TZG89" s="74"/>
      <c r="TZH89" s="62"/>
      <c r="TZI89" s="75"/>
      <c r="TZJ89" s="76"/>
      <c r="TZK89" s="216"/>
      <c r="TZL89" s="75"/>
      <c r="TZM89" s="75"/>
      <c r="TZN89" s="204"/>
      <c r="TZO89" s="205"/>
      <c r="TZP89" s="72"/>
      <c r="TZQ89" s="70"/>
      <c r="TZR89" s="73"/>
      <c r="TZS89" s="74"/>
      <c r="TZT89" s="74"/>
      <c r="TZU89" s="62"/>
      <c r="TZV89" s="75"/>
      <c r="TZW89" s="76"/>
      <c r="TZX89" s="216"/>
      <c r="TZY89" s="75"/>
      <c r="TZZ89" s="75"/>
      <c r="UAA89" s="204"/>
      <c r="UAB89" s="205"/>
      <c r="UAC89" s="72"/>
      <c r="UAD89" s="70"/>
      <c r="UAE89" s="73"/>
      <c r="UAF89" s="74"/>
      <c r="UAG89" s="74"/>
      <c r="UAH89" s="62"/>
      <c r="UAI89" s="75"/>
      <c r="UAJ89" s="76"/>
      <c r="UAK89" s="216"/>
      <c r="UAL89" s="75"/>
      <c r="UAM89" s="75"/>
      <c r="UAN89" s="204"/>
      <c r="UAO89" s="205"/>
      <c r="UAP89" s="72"/>
      <c r="UAQ89" s="70"/>
      <c r="UAR89" s="73"/>
      <c r="UAS89" s="74"/>
      <c r="UAT89" s="74"/>
      <c r="UAU89" s="62"/>
      <c r="UAV89" s="75"/>
      <c r="UAW89" s="76"/>
      <c r="UAX89" s="216"/>
      <c r="UAY89" s="75"/>
      <c r="UAZ89" s="75"/>
      <c r="UBA89" s="204"/>
      <c r="UBB89" s="205"/>
      <c r="UBC89" s="72"/>
      <c r="UBD89" s="70"/>
      <c r="UBE89" s="73"/>
      <c r="UBF89" s="74"/>
      <c r="UBG89" s="74"/>
      <c r="UBH89" s="62"/>
      <c r="UBI89" s="75"/>
      <c r="UBJ89" s="76"/>
      <c r="UBK89" s="216"/>
      <c r="UBL89" s="75"/>
      <c r="UBM89" s="75"/>
      <c r="UBN89" s="204"/>
      <c r="UBO89" s="205"/>
      <c r="UBP89" s="72"/>
      <c r="UBQ89" s="70"/>
      <c r="UBR89" s="73"/>
      <c r="UBS89" s="74"/>
      <c r="UBT89" s="74"/>
      <c r="UBU89" s="62"/>
      <c r="UBV89" s="75"/>
      <c r="UBW89" s="76"/>
      <c r="UBX89" s="216"/>
      <c r="UBY89" s="75"/>
      <c r="UBZ89" s="75"/>
      <c r="UCA89" s="204"/>
      <c r="UCB89" s="205"/>
      <c r="UCC89" s="72"/>
      <c r="UCD89" s="70"/>
      <c r="UCE89" s="73"/>
      <c r="UCF89" s="74"/>
      <c r="UCG89" s="74"/>
      <c r="UCH89" s="62"/>
      <c r="UCI89" s="75"/>
      <c r="UCJ89" s="76"/>
      <c r="UCK89" s="216"/>
      <c r="UCL89" s="75"/>
      <c r="UCM89" s="75"/>
      <c r="UCN89" s="204"/>
      <c r="UCO89" s="205"/>
      <c r="UCP89" s="72"/>
      <c r="UCQ89" s="70"/>
      <c r="UCR89" s="73"/>
      <c r="UCS89" s="74"/>
      <c r="UCT89" s="74"/>
      <c r="UCU89" s="62"/>
      <c r="UCV89" s="75"/>
      <c r="UCW89" s="76"/>
      <c r="UCX89" s="216"/>
      <c r="UCY89" s="75"/>
      <c r="UCZ89" s="75"/>
      <c r="UDA89" s="204"/>
      <c r="UDB89" s="205"/>
      <c r="UDC89" s="72"/>
      <c r="UDD89" s="70"/>
      <c r="UDE89" s="73"/>
      <c r="UDF89" s="74"/>
      <c r="UDG89" s="74"/>
      <c r="UDH89" s="62"/>
      <c r="UDI89" s="75"/>
      <c r="UDJ89" s="76"/>
      <c r="UDK89" s="216"/>
      <c r="UDL89" s="75"/>
      <c r="UDM89" s="75"/>
      <c r="UDN89" s="204"/>
      <c r="UDO89" s="205"/>
      <c r="UDP89" s="72"/>
      <c r="UDQ89" s="70"/>
      <c r="UDR89" s="73"/>
      <c r="UDS89" s="74"/>
      <c r="UDT89" s="74"/>
      <c r="UDU89" s="62"/>
      <c r="UDV89" s="75"/>
      <c r="UDW89" s="76"/>
      <c r="UDX89" s="216"/>
      <c r="UDY89" s="75"/>
      <c r="UDZ89" s="75"/>
      <c r="UEA89" s="204"/>
      <c r="UEB89" s="205"/>
      <c r="UEC89" s="72"/>
      <c r="UED89" s="70"/>
      <c r="UEE89" s="73"/>
      <c r="UEF89" s="74"/>
      <c r="UEG89" s="74"/>
      <c r="UEH89" s="62"/>
      <c r="UEI89" s="75"/>
      <c r="UEJ89" s="76"/>
      <c r="UEK89" s="216"/>
      <c r="UEL89" s="75"/>
      <c r="UEM89" s="75"/>
      <c r="UEN89" s="204"/>
      <c r="UEO89" s="205"/>
      <c r="UEP89" s="72"/>
      <c r="UEQ89" s="70"/>
      <c r="UER89" s="73"/>
      <c r="UES89" s="74"/>
      <c r="UET89" s="74"/>
      <c r="UEU89" s="62"/>
      <c r="UEV89" s="75"/>
      <c r="UEW89" s="76"/>
      <c r="UEX89" s="216"/>
      <c r="UEY89" s="75"/>
      <c r="UEZ89" s="75"/>
      <c r="UFA89" s="204"/>
      <c r="UFB89" s="205"/>
      <c r="UFC89" s="72"/>
      <c r="UFD89" s="70"/>
      <c r="UFE89" s="73"/>
      <c r="UFF89" s="74"/>
      <c r="UFG89" s="74"/>
      <c r="UFH89" s="62"/>
      <c r="UFI89" s="75"/>
      <c r="UFJ89" s="76"/>
      <c r="UFK89" s="216"/>
      <c r="UFL89" s="75"/>
      <c r="UFM89" s="75"/>
      <c r="UFN89" s="204"/>
      <c r="UFO89" s="205"/>
      <c r="UFP89" s="72"/>
      <c r="UFQ89" s="70"/>
      <c r="UFR89" s="73"/>
      <c r="UFS89" s="74"/>
      <c r="UFT89" s="74"/>
      <c r="UFU89" s="62"/>
      <c r="UFV89" s="75"/>
      <c r="UFW89" s="76"/>
      <c r="UFX89" s="216"/>
      <c r="UFY89" s="75"/>
      <c r="UFZ89" s="75"/>
      <c r="UGA89" s="204"/>
      <c r="UGB89" s="205"/>
      <c r="UGC89" s="72"/>
      <c r="UGD89" s="70"/>
      <c r="UGE89" s="73"/>
      <c r="UGF89" s="74"/>
      <c r="UGG89" s="74"/>
      <c r="UGH89" s="62"/>
      <c r="UGI89" s="75"/>
      <c r="UGJ89" s="76"/>
      <c r="UGK89" s="216"/>
      <c r="UGL89" s="75"/>
      <c r="UGM89" s="75"/>
      <c r="UGN89" s="204"/>
      <c r="UGO89" s="205"/>
      <c r="UGP89" s="72"/>
      <c r="UGQ89" s="70"/>
      <c r="UGR89" s="73"/>
      <c r="UGS89" s="74"/>
      <c r="UGT89" s="74"/>
      <c r="UGU89" s="62"/>
      <c r="UGV89" s="75"/>
      <c r="UGW89" s="76"/>
      <c r="UGX89" s="216"/>
      <c r="UGY89" s="75"/>
      <c r="UGZ89" s="75"/>
      <c r="UHA89" s="204"/>
      <c r="UHB89" s="205"/>
      <c r="UHC89" s="72"/>
      <c r="UHD89" s="70"/>
      <c r="UHE89" s="73"/>
      <c r="UHF89" s="74"/>
      <c r="UHG89" s="74"/>
      <c r="UHH89" s="62"/>
      <c r="UHI89" s="75"/>
      <c r="UHJ89" s="76"/>
      <c r="UHK89" s="216"/>
      <c r="UHL89" s="75"/>
      <c r="UHM89" s="75"/>
      <c r="UHN89" s="204"/>
      <c r="UHO89" s="205"/>
      <c r="UHP89" s="72"/>
      <c r="UHQ89" s="70"/>
      <c r="UHR89" s="73"/>
      <c r="UHS89" s="74"/>
      <c r="UHT89" s="74"/>
      <c r="UHU89" s="62"/>
      <c r="UHV89" s="75"/>
      <c r="UHW89" s="76"/>
      <c r="UHX89" s="216"/>
      <c r="UHY89" s="75"/>
      <c r="UHZ89" s="75"/>
      <c r="UIA89" s="204"/>
      <c r="UIB89" s="205"/>
      <c r="UIC89" s="72"/>
      <c r="UID89" s="70"/>
      <c r="UIE89" s="73"/>
      <c r="UIF89" s="74"/>
      <c r="UIG89" s="74"/>
      <c r="UIH89" s="62"/>
      <c r="UII89" s="75"/>
      <c r="UIJ89" s="76"/>
      <c r="UIK89" s="216"/>
      <c r="UIL89" s="75"/>
      <c r="UIM89" s="75"/>
      <c r="UIN89" s="204"/>
      <c r="UIO89" s="205"/>
      <c r="UIP89" s="72"/>
      <c r="UIQ89" s="70"/>
      <c r="UIR89" s="73"/>
      <c r="UIS89" s="74"/>
      <c r="UIT89" s="74"/>
      <c r="UIU89" s="62"/>
      <c r="UIV89" s="75"/>
      <c r="UIW89" s="76"/>
      <c r="UIX89" s="216"/>
      <c r="UIY89" s="75"/>
      <c r="UIZ89" s="75"/>
      <c r="UJA89" s="204"/>
      <c r="UJB89" s="205"/>
      <c r="UJC89" s="72"/>
      <c r="UJD89" s="70"/>
      <c r="UJE89" s="73"/>
      <c r="UJF89" s="74"/>
      <c r="UJG89" s="74"/>
      <c r="UJH89" s="62"/>
      <c r="UJI89" s="75"/>
      <c r="UJJ89" s="76"/>
      <c r="UJK89" s="216"/>
      <c r="UJL89" s="75"/>
      <c r="UJM89" s="75"/>
      <c r="UJN89" s="204"/>
      <c r="UJO89" s="205"/>
      <c r="UJP89" s="72"/>
      <c r="UJQ89" s="70"/>
      <c r="UJR89" s="73"/>
      <c r="UJS89" s="74"/>
      <c r="UJT89" s="74"/>
      <c r="UJU89" s="62"/>
      <c r="UJV89" s="75"/>
      <c r="UJW89" s="76"/>
      <c r="UJX89" s="216"/>
      <c r="UJY89" s="75"/>
      <c r="UJZ89" s="75"/>
      <c r="UKA89" s="204"/>
      <c r="UKB89" s="205"/>
      <c r="UKC89" s="72"/>
      <c r="UKD89" s="70"/>
      <c r="UKE89" s="73"/>
      <c r="UKF89" s="74"/>
      <c r="UKG89" s="74"/>
      <c r="UKH89" s="62"/>
      <c r="UKI89" s="75"/>
      <c r="UKJ89" s="76"/>
      <c r="UKK89" s="216"/>
      <c r="UKL89" s="75"/>
      <c r="UKM89" s="75"/>
      <c r="UKN89" s="204"/>
      <c r="UKO89" s="205"/>
      <c r="UKP89" s="72"/>
      <c r="UKQ89" s="70"/>
      <c r="UKR89" s="73"/>
      <c r="UKS89" s="74"/>
      <c r="UKT89" s="74"/>
      <c r="UKU89" s="62"/>
      <c r="UKV89" s="75"/>
      <c r="UKW89" s="76"/>
      <c r="UKX89" s="216"/>
      <c r="UKY89" s="75"/>
      <c r="UKZ89" s="75"/>
      <c r="ULA89" s="204"/>
      <c r="ULB89" s="205"/>
      <c r="ULC89" s="72"/>
      <c r="ULD89" s="70"/>
      <c r="ULE89" s="73"/>
      <c r="ULF89" s="74"/>
      <c r="ULG89" s="74"/>
      <c r="ULH89" s="62"/>
      <c r="ULI89" s="75"/>
      <c r="ULJ89" s="76"/>
      <c r="ULK89" s="216"/>
      <c r="ULL89" s="75"/>
      <c r="ULM89" s="75"/>
      <c r="ULN89" s="204"/>
      <c r="ULO89" s="205"/>
      <c r="ULP89" s="72"/>
      <c r="ULQ89" s="70"/>
      <c r="ULR89" s="73"/>
      <c r="ULS89" s="74"/>
      <c r="ULT89" s="74"/>
      <c r="ULU89" s="62"/>
      <c r="ULV89" s="75"/>
      <c r="ULW89" s="76"/>
      <c r="ULX89" s="216"/>
      <c r="ULY89" s="75"/>
      <c r="ULZ89" s="75"/>
      <c r="UMA89" s="204"/>
      <c r="UMB89" s="205"/>
      <c r="UMC89" s="72"/>
      <c r="UMD89" s="70"/>
      <c r="UME89" s="73"/>
      <c r="UMF89" s="74"/>
      <c r="UMG89" s="74"/>
      <c r="UMH89" s="62"/>
      <c r="UMI89" s="75"/>
      <c r="UMJ89" s="76"/>
      <c r="UMK89" s="216"/>
      <c r="UML89" s="75"/>
      <c r="UMM89" s="75"/>
      <c r="UMN89" s="204"/>
      <c r="UMO89" s="205"/>
      <c r="UMP89" s="72"/>
      <c r="UMQ89" s="70"/>
      <c r="UMR89" s="73"/>
      <c r="UMS89" s="74"/>
      <c r="UMT89" s="74"/>
      <c r="UMU89" s="62"/>
      <c r="UMV89" s="75"/>
      <c r="UMW89" s="76"/>
      <c r="UMX89" s="216"/>
      <c r="UMY89" s="75"/>
      <c r="UMZ89" s="75"/>
      <c r="UNA89" s="204"/>
      <c r="UNB89" s="205"/>
      <c r="UNC89" s="72"/>
      <c r="UND89" s="70"/>
      <c r="UNE89" s="73"/>
      <c r="UNF89" s="74"/>
      <c r="UNG89" s="74"/>
      <c r="UNH89" s="62"/>
      <c r="UNI89" s="75"/>
      <c r="UNJ89" s="76"/>
      <c r="UNK89" s="216"/>
      <c r="UNL89" s="75"/>
      <c r="UNM89" s="75"/>
      <c r="UNN89" s="204"/>
      <c r="UNO89" s="205"/>
      <c r="UNP89" s="72"/>
      <c r="UNQ89" s="70"/>
      <c r="UNR89" s="73"/>
      <c r="UNS89" s="74"/>
      <c r="UNT89" s="74"/>
      <c r="UNU89" s="62"/>
      <c r="UNV89" s="75"/>
      <c r="UNW89" s="76"/>
      <c r="UNX89" s="216"/>
      <c r="UNY89" s="75"/>
      <c r="UNZ89" s="75"/>
      <c r="UOA89" s="204"/>
      <c r="UOB89" s="205"/>
      <c r="UOC89" s="72"/>
      <c r="UOD89" s="70"/>
      <c r="UOE89" s="73"/>
      <c r="UOF89" s="74"/>
      <c r="UOG89" s="74"/>
      <c r="UOH89" s="62"/>
      <c r="UOI89" s="75"/>
      <c r="UOJ89" s="76"/>
      <c r="UOK89" s="216"/>
      <c r="UOL89" s="75"/>
      <c r="UOM89" s="75"/>
      <c r="UON89" s="204"/>
      <c r="UOO89" s="205"/>
      <c r="UOP89" s="72"/>
      <c r="UOQ89" s="70"/>
      <c r="UOR89" s="73"/>
      <c r="UOS89" s="74"/>
      <c r="UOT89" s="74"/>
      <c r="UOU89" s="62"/>
      <c r="UOV89" s="75"/>
      <c r="UOW89" s="76"/>
      <c r="UOX89" s="216"/>
      <c r="UOY89" s="75"/>
      <c r="UOZ89" s="75"/>
      <c r="UPA89" s="204"/>
      <c r="UPB89" s="205"/>
      <c r="UPC89" s="72"/>
      <c r="UPD89" s="70"/>
      <c r="UPE89" s="73"/>
      <c r="UPF89" s="74"/>
      <c r="UPG89" s="74"/>
      <c r="UPH89" s="62"/>
      <c r="UPI89" s="75"/>
      <c r="UPJ89" s="76"/>
      <c r="UPK89" s="216"/>
      <c r="UPL89" s="75"/>
      <c r="UPM89" s="75"/>
      <c r="UPN89" s="204"/>
      <c r="UPO89" s="205"/>
      <c r="UPP89" s="72"/>
      <c r="UPQ89" s="70"/>
      <c r="UPR89" s="73"/>
      <c r="UPS89" s="74"/>
      <c r="UPT89" s="74"/>
      <c r="UPU89" s="62"/>
      <c r="UPV89" s="75"/>
      <c r="UPW89" s="76"/>
      <c r="UPX89" s="216"/>
      <c r="UPY89" s="75"/>
      <c r="UPZ89" s="75"/>
      <c r="UQA89" s="204"/>
      <c r="UQB89" s="205"/>
      <c r="UQC89" s="72"/>
      <c r="UQD89" s="70"/>
      <c r="UQE89" s="73"/>
      <c r="UQF89" s="74"/>
      <c r="UQG89" s="74"/>
      <c r="UQH89" s="62"/>
      <c r="UQI89" s="75"/>
      <c r="UQJ89" s="76"/>
      <c r="UQK89" s="216"/>
      <c r="UQL89" s="75"/>
      <c r="UQM89" s="75"/>
      <c r="UQN89" s="204"/>
      <c r="UQO89" s="205"/>
      <c r="UQP89" s="72"/>
      <c r="UQQ89" s="70"/>
      <c r="UQR89" s="73"/>
      <c r="UQS89" s="74"/>
      <c r="UQT89" s="74"/>
      <c r="UQU89" s="62"/>
      <c r="UQV89" s="75"/>
      <c r="UQW89" s="76"/>
      <c r="UQX89" s="216"/>
      <c r="UQY89" s="75"/>
      <c r="UQZ89" s="75"/>
      <c r="URA89" s="204"/>
      <c r="URB89" s="205"/>
      <c r="URC89" s="72"/>
      <c r="URD89" s="70"/>
      <c r="URE89" s="73"/>
      <c r="URF89" s="74"/>
      <c r="URG89" s="74"/>
      <c r="URH89" s="62"/>
      <c r="URI89" s="75"/>
      <c r="URJ89" s="76"/>
      <c r="URK89" s="216"/>
      <c r="URL89" s="75"/>
      <c r="URM89" s="75"/>
      <c r="URN89" s="204"/>
      <c r="URO89" s="205"/>
      <c r="URP89" s="72"/>
      <c r="URQ89" s="70"/>
      <c r="URR89" s="73"/>
      <c r="URS89" s="74"/>
      <c r="URT89" s="74"/>
      <c r="URU89" s="62"/>
      <c r="URV89" s="75"/>
      <c r="URW89" s="76"/>
      <c r="URX89" s="216"/>
      <c r="URY89" s="75"/>
      <c r="URZ89" s="75"/>
      <c r="USA89" s="204"/>
      <c r="USB89" s="205"/>
      <c r="USC89" s="72"/>
      <c r="USD89" s="70"/>
      <c r="USE89" s="73"/>
      <c r="USF89" s="74"/>
      <c r="USG89" s="74"/>
      <c r="USH89" s="62"/>
      <c r="USI89" s="75"/>
      <c r="USJ89" s="76"/>
      <c r="USK89" s="216"/>
      <c r="USL89" s="75"/>
      <c r="USM89" s="75"/>
      <c r="USN89" s="204"/>
      <c r="USO89" s="205"/>
      <c r="USP89" s="72"/>
      <c r="USQ89" s="70"/>
      <c r="USR89" s="73"/>
      <c r="USS89" s="74"/>
      <c r="UST89" s="74"/>
      <c r="USU89" s="62"/>
      <c r="USV89" s="75"/>
      <c r="USW89" s="76"/>
      <c r="USX89" s="216"/>
      <c r="USY89" s="75"/>
      <c r="USZ89" s="75"/>
      <c r="UTA89" s="204"/>
      <c r="UTB89" s="205"/>
      <c r="UTC89" s="72"/>
      <c r="UTD89" s="70"/>
      <c r="UTE89" s="73"/>
      <c r="UTF89" s="74"/>
      <c r="UTG89" s="74"/>
      <c r="UTH89" s="62"/>
      <c r="UTI89" s="75"/>
      <c r="UTJ89" s="76"/>
      <c r="UTK89" s="216"/>
      <c r="UTL89" s="75"/>
      <c r="UTM89" s="75"/>
      <c r="UTN89" s="204"/>
      <c r="UTO89" s="205"/>
      <c r="UTP89" s="72"/>
      <c r="UTQ89" s="70"/>
      <c r="UTR89" s="73"/>
      <c r="UTS89" s="74"/>
      <c r="UTT89" s="74"/>
      <c r="UTU89" s="62"/>
      <c r="UTV89" s="75"/>
      <c r="UTW89" s="76"/>
      <c r="UTX89" s="216"/>
      <c r="UTY89" s="75"/>
      <c r="UTZ89" s="75"/>
      <c r="UUA89" s="204"/>
      <c r="UUB89" s="205"/>
      <c r="UUC89" s="72"/>
      <c r="UUD89" s="70"/>
      <c r="UUE89" s="73"/>
      <c r="UUF89" s="74"/>
      <c r="UUG89" s="74"/>
      <c r="UUH89" s="62"/>
      <c r="UUI89" s="75"/>
      <c r="UUJ89" s="76"/>
      <c r="UUK89" s="216"/>
      <c r="UUL89" s="75"/>
      <c r="UUM89" s="75"/>
      <c r="UUN89" s="204"/>
      <c r="UUO89" s="205"/>
      <c r="UUP89" s="72"/>
      <c r="UUQ89" s="70"/>
      <c r="UUR89" s="73"/>
      <c r="UUS89" s="74"/>
      <c r="UUT89" s="74"/>
      <c r="UUU89" s="62"/>
      <c r="UUV89" s="75"/>
      <c r="UUW89" s="76"/>
      <c r="UUX89" s="216"/>
      <c r="UUY89" s="75"/>
      <c r="UUZ89" s="75"/>
      <c r="UVA89" s="204"/>
      <c r="UVB89" s="205"/>
      <c r="UVC89" s="72"/>
      <c r="UVD89" s="70"/>
      <c r="UVE89" s="73"/>
      <c r="UVF89" s="74"/>
      <c r="UVG89" s="74"/>
      <c r="UVH89" s="62"/>
      <c r="UVI89" s="75"/>
      <c r="UVJ89" s="76"/>
      <c r="UVK89" s="216"/>
      <c r="UVL89" s="75"/>
      <c r="UVM89" s="75"/>
      <c r="UVN89" s="204"/>
      <c r="UVO89" s="205"/>
      <c r="UVP89" s="72"/>
      <c r="UVQ89" s="70"/>
      <c r="UVR89" s="73"/>
      <c r="UVS89" s="74"/>
      <c r="UVT89" s="74"/>
      <c r="UVU89" s="62"/>
      <c r="UVV89" s="75"/>
      <c r="UVW89" s="76"/>
      <c r="UVX89" s="216"/>
      <c r="UVY89" s="75"/>
      <c r="UVZ89" s="75"/>
      <c r="UWA89" s="204"/>
      <c r="UWB89" s="205"/>
      <c r="UWC89" s="72"/>
      <c r="UWD89" s="70"/>
      <c r="UWE89" s="73"/>
      <c r="UWF89" s="74"/>
      <c r="UWG89" s="74"/>
      <c r="UWH89" s="62"/>
      <c r="UWI89" s="75"/>
      <c r="UWJ89" s="76"/>
      <c r="UWK89" s="216"/>
      <c r="UWL89" s="75"/>
      <c r="UWM89" s="75"/>
      <c r="UWN89" s="204"/>
      <c r="UWO89" s="205"/>
      <c r="UWP89" s="72"/>
      <c r="UWQ89" s="70"/>
      <c r="UWR89" s="73"/>
      <c r="UWS89" s="74"/>
      <c r="UWT89" s="74"/>
      <c r="UWU89" s="62"/>
      <c r="UWV89" s="75"/>
      <c r="UWW89" s="76"/>
      <c r="UWX89" s="216"/>
      <c r="UWY89" s="75"/>
      <c r="UWZ89" s="75"/>
      <c r="UXA89" s="204"/>
      <c r="UXB89" s="205"/>
      <c r="UXC89" s="72"/>
      <c r="UXD89" s="70"/>
      <c r="UXE89" s="73"/>
      <c r="UXF89" s="74"/>
      <c r="UXG89" s="74"/>
      <c r="UXH89" s="62"/>
      <c r="UXI89" s="75"/>
      <c r="UXJ89" s="76"/>
      <c r="UXK89" s="216"/>
      <c r="UXL89" s="75"/>
      <c r="UXM89" s="75"/>
      <c r="UXN89" s="204"/>
      <c r="UXO89" s="205"/>
      <c r="UXP89" s="72"/>
      <c r="UXQ89" s="70"/>
      <c r="UXR89" s="73"/>
      <c r="UXS89" s="74"/>
      <c r="UXT89" s="74"/>
      <c r="UXU89" s="62"/>
      <c r="UXV89" s="75"/>
      <c r="UXW89" s="76"/>
      <c r="UXX89" s="216"/>
      <c r="UXY89" s="75"/>
      <c r="UXZ89" s="75"/>
      <c r="UYA89" s="204"/>
      <c r="UYB89" s="205"/>
      <c r="UYC89" s="72"/>
      <c r="UYD89" s="70"/>
      <c r="UYE89" s="73"/>
      <c r="UYF89" s="74"/>
      <c r="UYG89" s="74"/>
      <c r="UYH89" s="62"/>
      <c r="UYI89" s="75"/>
      <c r="UYJ89" s="76"/>
      <c r="UYK89" s="216"/>
      <c r="UYL89" s="75"/>
      <c r="UYM89" s="75"/>
      <c r="UYN89" s="204"/>
      <c r="UYO89" s="205"/>
      <c r="UYP89" s="72"/>
      <c r="UYQ89" s="70"/>
      <c r="UYR89" s="73"/>
      <c r="UYS89" s="74"/>
      <c r="UYT89" s="74"/>
      <c r="UYU89" s="62"/>
      <c r="UYV89" s="75"/>
      <c r="UYW89" s="76"/>
      <c r="UYX89" s="216"/>
      <c r="UYY89" s="75"/>
      <c r="UYZ89" s="75"/>
      <c r="UZA89" s="204"/>
      <c r="UZB89" s="205"/>
      <c r="UZC89" s="72"/>
      <c r="UZD89" s="70"/>
      <c r="UZE89" s="73"/>
      <c r="UZF89" s="74"/>
      <c r="UZG89" s="74"/>
      <c r="UZH89" s="62"/>
      <c r="UZI89" s="75"/>
      <c r="UZJ89" s="76"/>
      <c r="UZK89" s="216"/>
      <c r="UZL89" s="75"/>
      <c r="UZM89" s="75"/>
      <c r="UZN89" s="204"/>
      <c r="UZO89" s="205"/>
      <c r="UZP89" s="72"/>
      <c r="UZQ89" s="70"/>
      <c r="UZR89" s="73"/>
      <c r="UZS89" s="74"/>
      <c r="UZT89" s="74"/>
      <c r="UZU89" s="62"/>
      <c r="UZV89" s="75"/>
      <c r="UZW89" s="76"/>
      <c r="UZX89" s="216"/>
      <c r="UZY89" s="75"/>
      <c r="UZZ89" s="75"/>
      <c r="VAA89" s="204"/>
      <c r="VAB89" s="205"/>
      <c r="VAC89" s="72"/>
      <c r="VAD89" s="70"/>
      <c r="VAE89" s="73"/>
      <c r="VAF89" s="74"/>
      <c r="VAG89" s="74"/>
      <c r="VAH89" s="62"/>
      <c r="VAI89" s="75"/>
      <c r="VAJ89" s="76"/>
      <c r="VAK89" s="216"/>
      <c r="VAL89" s="75"/>
      <c r="VAM89" s="75"/>
      <c r="VAN89" s="204"/>
      <c r="VAO89" s="205"/>
      <c r="VAP89" s="72"/>
      <c r="VAQ89" s="70"/>
      <c r="VAR89" s="73"/>
      <c r="VAS89" s="74"/>
      <c r="VAT89" s="74"/>
      <c r="VAU89" s="62"/>
      <c r="VAV89" s="75"/>
      <c r="VAW89" s="76"/>
      <c r="VAX89" s="216"/>
      <c r="VAY89" s="75"/>
      <c r="VAZ89" s="75"/>
      <c r="VBA89" s="204"/>
      <c r="VBB89" s="205"/>
      <c r="VBC89" s="72"/>
      <c r="VBD89" s="70"/>
      <c r="VBE89" s="73"/>
      <c r="VBF89" s="74"/>
      <c r="VBG89" s="74"/>
      <c r="VBH89" s="62"/>
      <c r="VBI89" s="75"/>
      <c r="VBJ89" s="76"/>
      <c r="VBK89" s="216"/>
      <c r="VBL89" s="75"/>
      <c r="VBM89" s="75"/>
      <c r="VBN89" s="204"/>
      <c r="VBO89" s="205"/>
      <c r="VBP89" s="72"/>
      <c r="VBQ89" s="70"/>
      <c r="VBR89" s="73"/>
      <c r="VBS89" s="74"/>
      <c r="VBT89" s="74"/>
      <c r="VBU89" s="62"/>
      <c r="VBV89" s="75"/>
      <c r="VBW89" s="76"/>
      <c r="VBX89" s="216"/>
      <c r="VBY89" s="75"/>
      <c r="VBZ89" s="75"/>
      <c r="VCA89" s="204"/>
      <c r="VCB89" s="205"/>
      <c r="VCC89" s="72"/>
      <c r="VCD89" s="70"/>
      <c r="VCE89" s="73"/>
      <c r="VCF89" s="74"/>
      <c r="VCG89" s="74"/>
      <c r="VCH89" s="62"/>
      <c r="VCI89" s="75"/>
      <c r="VCJ89" s="76"/>
      <c r="VCK89" s="216"/>
      <c r="VCL89" s="75"/>
      <c r="VCM89" s="75"/>
      <c r="VCN89" s="204"/>
      <c r="VCO89" s="205"/>
      <c r="VCP89" s="72"/>
      <c r="VCQ89" s="70"/>
      <c r="VCR89" s="73"/>
      <c r="VCS89" s="74"/>
      <c r="VCT89" s="74"/>
      <c r="VCU89" s="62"/>
      <c r="VCV89" s="75"/>
      <c r="VCW89" s="76"/>
      <c r="VCX89" s="216"/>
      <c r="VCY89" s="75"/>
      <c r="VCZ89" s="75"/>
      <c r="VDA89" s="204"/>
      <c r="VDB89" s="205"/>
      <c r="VDC89" s="72"/>
      <c r="VDD89" s="70"/>
      <c r="VDE89" s="73"/>
      <c r="VDF89" s="74"/>
      <c r="VDG89" s="74"/>
      <c r="VDH89" s="62"/>
      <c r="VDI89" s="75"/>
      <c r="VDJ89" s="76"/>
      <c r="VDK89" s="216"/>
      <c r="VDL89" s="75"/>
      <c r="VDM89" s="75"/>
      <c r="VDN89" s="204"/>
      <c r="VDO89" s="205"/>
      <c r="VDP89" s="72"/>
      <c r="VDQ89" s="70"/>
      <c r="VDR89" s="73"/>
      <c r="VDS89" s="74"/>
      <c r="VDT89" s="74"/>
      <c r="VDU89" s="62"/>
      <c r="VDV89" s="75"/>
      <c r="VDW89" s="76"/>
      <c r="VDX89" s="216"/>
      <c r="VDY89" s="75"/>
      <c r="VDZ89" s="75"/>
      <c r="VEA89" s="204"/>
      <c r="VEB89" s="205"/>
      <c r="VEC89" s="72"/>
      <c r="VED89" s="70"/>
      <c r="VEE89" s="73"/>
      <c r="VEF89" s="74"/>
      <c r="VEG89" s="74"/>
      <c r="VEH89" s="62"/>
      <c r="VEI89" s="75"/>
      <c r="VEJ89" s="76"/>
      <c r="VEK89" s="216"/>
      <c r="VEL89" s="75"/>
      <c r="VEM89" s="75"/>
      <c r="VEN89" s="204"/>
      <c r="VEO89" s="205"/>
      <c r="VEP89" s="72"/>
      <c r="VEQ89" s="70"/>
      <c r="VER89" s="73"/>
      <c r="VES89" s="74"/>
      <c r="VET89" s="74"/>
      <c r="VEU89" s="62"/>
      <c r="VEV89" s="75"/>
      <c r="VEW89" s="76"/>
      <c r="VEX89" s="216"/>
      <c r="VEY89" s="75"/>
      <c r="VEZ89" s="75"/>
      <c r="VFA89" s="204"/>
      <c r="VFB89" s="205"/>
      <c r="VFC89" s="72"/>
      <c r="VFD89" s="70"/>
      <c r="VFE89" s="73"/>
      <c r="VFF89" s="74"/>
      <c r="VFG89" s="74"/>
      <c r="VFH89" s="62"/>
      <c r="VFI89" s="75"/>
      <c r="VFJ89" s="76"/>
      <c r="VFK89" s="216"/>
      <c r="VFL89" s="75"/>
      <c r="VFM89" s="75"/>
      <c r="VFN89" s="204"/>
      <c r="VFO89" s="205"/>
      <c r="VFP89" s="72"/>
      <c r="VFQ89" s="70"/>
      <c r="VFR89" s="73"/>
      <c r="VFS89" s="74"/>
      <c r="VFT89" s="74"/>
      <c r="VFU89" s="62"/>
      <c r="VFV89" s="75"/>
      <c r="VFW89" s="76"/>
      <c r="VFX89" s="216"/>
      <c r="VFY89" s="75"/>
      <c r="VFZ89" s="75"/>
      <c r="VGA89" s="204"/>
      <c r="VGB89" s="205"/>
      <c r="VGC89" s="72"/>
      <c r="VGD89" s="70"/>
      <c r="VGE89" s="73"/>
      <c r="VGF89" s="74"/>
      <c r="VGG89" s="74"/>
      <c r="VGH89" s="62"/>
      <c r="VGI89" s="75"/>
      <c r="VGJ89" s="76"/>
      <c r="VGK89" s="216"/>
      <c r="VGL89" s="75"/>
      <c r="VGM89" s="75"/>
      <c r="VGN89" s="204"/>
      <c r="VGO89" s="205"/>
      <c r="VGP89" s="72"/>
      <c r="VGQ89" s="70"/>
      <c r="VGR89" s="73"/>
      <c r="VGS89" s="74"/>
      <c r="VGT89" s="74"/>
      <c r="VGU89" s="62"/>
      <c r="VGV89" s="75"/>
      <c r="VGW89" s="76"/>
      <c r="VGX89" s="216"/>
      <c r="VGY89" s="75"/>
      <c r="VGZ89" s="75"/>
      <c r="VHA89" s="204"/>
      <c r="VHB89" s="205"/>
      <c r="VHC89" s="72"/>
      <c r="VHD89" s="70"/>
      <c r="VHE89" s="73"/>
      <c r="VHF89" s="74"/>
      <c r="VHG89" s="74"/>
      <c r="VHH89" s="62"/>
      <c r="VHI89" s="75"/>
      <c r="VHJ89" s="76"/>
      <c r="VHK89" s="216"/>
      <c r="VHL89" s="75"/>
      <c r="VHM89" s="75"/>
      <c r="VHN89" s="204"/>
      <c r="VHO89" s="205"/>
      <c r="VHP89" s="72"/>
      <c r="VHQ89" s="70"/>
      <c r="VHR89" s="73"/>
      <c r="VHS89" s="74"/>
      <c r="VHT89" s="74"/>
      <c r="VHU89" s="62"/>
      <c r="VHV89" s="75"/>
      <c r="VHW89" s="76"/>
      <c r="VHX89" s="216"/>
      <c r="VHY89" s="75"/>
      <c r="VHZ89" s="75"/>
      <c r="VIA89" s="204"/>
      <c r="VIB89" s="205"/>
      <c r="VIC89" s="72"/>
      <c r="VID89" s="70"/>
      <c r="VIE89" s="73"/>
      <c r="VIF89" s="74"/>
      <c r="VIG89" s="74"/>
      <c r="VIH89" s="62"/>
      <c r="VII89" s="75"/>
      <c r="VIJ89" s="76"/>
      <c r="VIK89" s="216"/>
      <c r="VIL89" s="75"/>
      <c r="VIM89" s="75"/>
      <c r="VIN89" s="204"/>
      <c r="VIO89" s="205"/>
      <c r="VIP89" s="72"/>
      <c r="VIQ89" s="70"/>
      <c r="VIR89" s="73"/>
      <c r="VIS89" s="74"/>
      <c r="VIT89" s="74"/>
      <c r="VIU89" s="62"/>
      <c r="VIV89" s="75"/>
      <c r="VIW89" s="76"/>
      <c r="VIX89" s="216"/>
      <c r="VIY89" s="75"/>
      <c r="VIZ89" s="75"/>
      <c r="VJA89" s="204"/>
      <c r="VJB89" s="205"/>
      <c r="VJC89" s="72"/>
      <c r="VJD89" s="70"/>
      <c r="VJE89" s="73"/>
      <c r="VJF89" s="74"/>
      <c r="VJG89" s="74"/>
      <c r="VJH89" s="62"/>
      <c r="VJI89" s="75"/>
      <c r="VJJ89" s="76"/>
      <c r="VJK89" s="216"/>
      <c r="VJL89" s="75"/>
      <c r="VJM89" s="75"/>
      <c r="VJN89" s="204"/>
      <c r="VJO89" s="205"/>
      <c r="VJP89" s="72"/>
      <c r="VJQ89" s="70"/>
      <c r="VJR89" s="73"/>
      <c r="VJS89" s="74"/>
      <c r="VJT89" s="74"/>
      <c r="VJU89" s="62"/>
      <c r="VJV89" s="75"/>
      <c r="VJW89" s="76"/>
      <c r="VJX89" s="216"/>
      <c r="VJY89" s="75"/>
      <c r="VJZ89" s="75"/>
      <c r="VKA89" s="204"/>
      <c r="VKB89" s="205"/>
      <c r="VKC89" s="72"/>
      <c r="VKD89" s="70"/>
      <c r="VKE89" s="73"/>
      <c r="VKF89" s="74"/>
      <c r="VKG89" s="74"/>
      <c r="VKH89" s="62"/>
      <c r="VKI89" s="75"/>
      <c r="VKJ89" s="76"/>
      <c r="VKK89" s="216"/>
      <c r="VKL89" s="75"/>
      <c r="VKM89" s="75"/>
      <c r="VKN89" s="204"/>
      <c r="VKO89" s="205"/>
      <c r="VKP89" s="72"/>
      <c r="VKQ89" s="70"/>
      <c r="VKR89" s="73"/>
      <c r="VKS89" s="74"/>
      <c r="VKT89" s="74"/>
      <c r="VKU89" s="62"/>
      <c r="VKV89" s="75"/>
      <c r="VKW89" s="76"/>
      <c r="VKX89" s="216"/>
      <c r="VKY89" s="75"/>
      <c r="VKZ89" s="75"/>
      <c r="VLA89" s="204"/>
      <c r="VLB89" s="205"/>
      <c r="VLC89" s="72"/>
      <c r="VLD89" s="70"/>
      <c r="VLE89" s="73"/>
      <c r="VLF89" s="74"/>
      <c r="VLG89" s="74"/>
      <c r="VLH89" s="62"/>
      <c r="VLI89" s="75"/>
      <c r="VLJ89" s="76"/>
      <c r="VLK89" s="216"/>
      <c r="VLL89" s="75"/>
      <c r="VLM89" s="75"/>
      <c r="VLN89" s="204"/>
      <c r="VLO89" s="205"/>
      <c r="VLP89" s="72"/>
      <c r="VLQ89" s="70"/>
      <c r="VLR89" s="73"/>
      <c r="VLS89" s="74"/>
      <c r="VLT89" s="74"/>
      <c r="VLU89" s="62"/>
      <c r="VLV89" s="75"/>
      <c r="VLW89" s="76"/>
      <c r="VLX89" s="216"/>
      <c r="VLY89" s="75"/>
      <c r="VLZ89" s="75"/>
      <c r="VMA89" s="204"/>
      <c r="VMB89" s="205"/>
      <c r="VMC89" s="72"/>
      <c r="VMD89" s="70"/>
      <c r="VME89" s="73"/>
      <c r="VMF89" s="74"/>
      <c r="VMG89" s="74"/>
      <c r="VMH89" s="62"/>
      <c r="VMI89" s="75"/>
      <c r="VMJ89" s="76"/>
      <c r="VMK89" s="216"/>
      <c r="VML89" s="75"/>
      <c r="VMM89" s="75"/>
      <c r="VMN89" s="204"/>
      <c r="VMO89" s="205"/>
      <c r="VMP89" s="72"/>
      <c r="VMQ89" s="70"/>
      <c r="VMR89" s="73"/>
      <c r="VMS89" s="74"/>
      <c r="VMT89" s="74"/>
      <c r="VMU89" s="62"/>
      <c r="VMV89" s="75"/>
      <c r="VMW89" s="76"/>
      <c r="VMX89" s="216"/>
      <c r="VMY89" s="75"/>
      <c r="VMZ89" s="75"/>
      <c r="VNA89" s="204"/>
      <c r="VNB89" s="205"/>
      <c r="VNC89" s="72"/>
      <c r="VND89" s="70"/>
      <c r="VNE89" s="73"/>
      <c r="VNF89" s="74"/>
      <c r="VNG89" s="74"/>
      <c r="VNH89" s="62"/>
      <c r="VNI89" s="75"/>
      <c r="VNJ89" s="76"/>
      <c r="VNK89" s="216"/>
      <c r="VNL89" s="75"/>
      <c r="VNM89" s="75"/>
      <c r="VNN89" s="204"/>
      <c r="VNO89" s="205"/>
      <c r="VNP89" s="72"/>
      <c r="VNQ89" s="70"/>
      <c r="VNR89" s="73"/>
      <c r="VNS89" s="74"/>
      <c r="VNT89" s="74"/>
      <c r="VNU89" s="62"/>
      <c r="VNV89" s="75"/>
      <c r="VNW89" s="76"/>
      <c r="VNX89" s="216"/>
      <c r="VNY89" s="75"/>
      <c r="VNZ89" s="75"/>
      <c r="VOA89" s="204"/>
      <c r="VOB89" s="205"/>
      <c r="VOC89" s="72"/>
      <c r="VOD89" s="70"/>
      <c r="VOE89" s="73"/>
      <c r="VOF89" s="74"/>
      <c r="VOG89" s="74"/>
      <c r="VOH89" s="62"/>
      <c r="VOI89" s="75"/>
      <c r="VOJ89" s="76"/>
      <c r="VOK89" s="216"/>
      <c r="VOL89" s="75"/>
      <c r="VOM89" s="75"/>
      <c r="VON89" s="204"/>
      <c r="VOO89" s="205"/>
      <c r="VOP89" s="72"/>
      <c r="VOQ89" s="70"/>
      <c r="VOR89" s="73"/>
      <c r="VOS89" s="74"/>
      <c r="VOT89" s="74"/>
      <c r="VOU89" s="62"/>
      <c r="VOV89" s="75"/>
      <c r="VOW89" s="76"/>
      <c r="VOX89" s="216"/>
      <c r="VOY89" s="75"/>
      <c r="VOZ89" s="75"/>
      <c r="VPA89" s="204"/>
      <c r="VPB89" s="205"/>
      <c r="VPC89" s="72"/>
      <c r="VPD89" s="70"/>
      <c r="VPE89" s="73"/>
      <c r="VPF89" s="74"/>
      <c r="VPG89" s="74"/>
      <c r="VPH89" s="62"/>
      <c r="VPI89" s="75"/>
      <c r="VPJ89" s="76"/>
      <c r="VPK89" s="216"/>
      <c r="VPL89" s="75"/>
      <c r="VPM89" s="75"/>
      <c r="VPN89" s="204"/>
      <c r="VPO89" s="205"/>
      <c r="VPP89" s="72"/>
      <c r="VPQ89" s="70"/>
      <c r="VPR89" s="73"/>
      <c r="VPS89" s="74"/>
      <c r="VPT89" s="74"/>
      <c r="VPU89" s="62"/>
      <c r="VPV89" s="75"/>
      <c r="VPW89" s="76"/>
      <c r="VPX89" s="216"/>
      <c r="VPY89" s="75"/>
      <c r="VPZ89" s="75"/>
      <c r="VQA89" s="204"/>
      <c r="VQB89" s="205"/>
      <c r="VQC89" s="72"/>
      <c r="VQD89" s="70"/>
      <c r="VQE89" s="73"/>
      <c r="VQF89" s="74"/>
      <c r="VQG89" s="74"/>
      <c r="VQH89" s="62"/>
      <c r="VQI89" s="75"/>
      <c r="VQJ89" s="76"/>
      <c r="VQK89" s="216"/>
      <c r="VQL89" s="75"/>
      <c r="VQM89" s="75"/>
      <c r="VQN89" s="204"/>
      <c r="VQO89" s="205"/>
      <c r="VQP89" s="72"/>
      <c r="VQQ89" s="70"/>
      <c r="VQR89" s="73"/>
      <c r="VQS89" s="74"/>
      <c r="VQT89" s="74"/>
      <c r="VQU89" s="62"/>
      <c r="VQV89" s="75"/>
      <c r="VQW89" s="76"/>
      <c r="VQX89" s="216"/>
      <c r="VQY89" s="75"/>
      <c r="VQZ89" s="75"/>
      <c r="VRA89" s="204"/>
      <c r="VRB89" s="205"/>
      <c r="VRC89" s="72"/>
      <c r="VRD89" s="70"/>
      <c r="VRE89" s="73"/>
      <c r="VRF89" s="74"/>
      <c r="VRG89" s="74"/>
      <c r="VRH89" s="62"/>
      <c r="VRI89" s="75"/>
      <c r="VRJ89" s="76"/>
      <c r="VRK89" s="216"/>
      <c r="VRL89" s="75"/>
      <c r="VRM89" s="75"/>
      <c r="VRN89" s="204"/>
      <c r="VRO89" s="205"/>
      <c r="VRP89" s="72"/>
      <c r="VRQ89" s="70"/>
      <c r="VRR89" s="73"/>
      <c r="VRS89" s="74"/>
      <c r="VRT89" s="74"/>
      <c r="VRU89" s="62"/>
      <c r="VRV89" s="75"/>
      <c r="VRW89" s="76"/>
      <c r="VRX89" s="216"/>
      <c r="VRY89" s="75"/>
      <c r="VRZ89" s="75"/>
      <c r="VSA89" s="204"/>
      <c r="VSB89" s="205"/>
      <c r="VSC89" s="72"/>
      <c r="VSD89" s="70"/>
      <c r="VSE89" s="73"/>
      <c r="VSF89" s="74"/>
      <c r="VSG89" s="74"/>
      <c r="VSH89" s="62"/>
      <c r="VSI89" s="75"/>
      <c r="VSJ89" s="76"/>
      <c r="VSK89" s="216"/>
      <c r="VSL89" s="75"/>
      <c r="VSM89" s="75"/>
      <c r="VSN89" s="204"/>
      <c r="VSO89" s="205"/>
      <c r="VSP89" s="72"/>
      <c r="VSQ89" s="70"/>
      <c r="VSR89" s="73"/>
      <c r="VSS89" s="74"/>
      <c r="VST89" s="74"/>
      <c r="VSU89" s="62"/>
      <c r="VSV89" s="75"/>
      <c r="VSW89" s="76"/>
      <c r="VSX89" s="216"/>
      <c r="VSY89" s="75"/>
      <c r="VSZ89" s="75"/>
      <c r="VTA89" s="204"/>
      <c r="VTB89" s="205"/>
      <c r="VTC89" s="72"/>
      <c r="VTD89" s="70"/>
      <c r="VTE89" s="73"/>
      <c r="VTF89" s="74"/>
      <c r="VTG89" s="74"/>
      <c r="VTH89" s="62"/>
      <c r="VTI89" s="75"/>
      <c r="VTJ89" s="76"/>
      <c r="VTK89" s="216"/>
      <c r="VTL89" s="75"/>
      <c r="VTM89" s="75"/>
      <c r="VTN89" s="204"/>
      <c r="VTO89" s="205"/>
      <c r="VTP89" s="72"/>
      <c r="VTQ89" s="70"/>
      <c r="VTR89" s="73"/>
      <c r="VTS89" s="74"/>
      <c r="VTT89" s="74"/>
      <c r="VTU89" s="62"/>
      <c r="VTV89" s="75"/>
      <c r="VTW89" s="76"/>
      <c r="VTX89" s="216"/>
      <c r="VTY89" s="75"/>
      <c r="VTZ89" s="75"/>
      <c r="VUA89" s="204"/>
      <c r="VUB89" s="205"/>
      <c r="VUC89" s="72"/>
      <c r="VUD89" s="70"/>
      <c r="VUE89" s="73"/>
      <c r="VUF89" s="74"/>
      <c r="VUG89" s="74"/>
      <c r="VUH89" s="62"/>
      <c r="VUI89" s="75"/>
      <c r="VUJ89" s="76"/>
      <c r="VUK89" s="216"/>
      <c r="VUL89" s="75"/>
      <c r="VUM89" s="75"/>
      <c r="VUN89" s="204"/>
      <c r="VUO89" s="205"/>
      <c r="VUP89" s="72"/>
      <c r="VUQ89" s="70"/>
      <c r="VUR89" s="73"/>
      <c r="VUS89" s="74"/>
      <c r="VUT89" s="74"/>
      <c r="VUU89" s="62"/>
      <c r="VUV89" s="75"/>
      <c r="VUW89" s="76"/>
      <c r="VUX89" s="216"/>
      <c r="VUY89" s="75"/>
      <c r="VUZ89" s="75"/>
      <c r="VVA89" s="204"/>
      <c r="VVB89" s="205"/>
      <c r="VVC89" s="72"/>
      <c r="VVD89" s="70"/>
      <c r="VVE89" s="73"/>
      <c r="VVF89" s="74"/>
      <c r="VVG89" s="74"/>
      <c r="VVH89" s="62"/>
      <c r="VVI89" s="75"/>
      <c r="VVJ89" s="76"/>
      <c r="VVK89" s="216"/>
      <c r="VVL89" s="75"/>
      <c r="VVM89" s="75"/>
      <c r="VVN89" s="204"/>
      <c r="VVO89" s="205"/>
      <c r="VVP89" s="72"/>
      <c r="VVQ89" s="70"/>
      <c r="VVR89" s="73"/>
      <c r="VVS89" s="74"/>
      <c r="VVT89" s="74"/>
      <c r="VVU89" s="62"/>
      <c r="VVV89" s="75"/>
      <c r="VVW89" s="76"/>
      <c r="VVX89" s="216"/>
      <c r="VVY89" s="75"/>
      <c r="VVZ89" s="75"/>
      <c r="VWA89" s="204"/>
      <c r="VWB89" s="205"/>
      <c r="VWC89" s="72"/>
      <c r="VWD89" s="70"/>
      <c r="VWE89" s="73"/>
      <c r="VWF89" s="74"/>
      <c r="VWG89" s="74"/>
      <c r="VWH89" s="62"/>
      <c r="VWI89" s="75"/>
      <c r="VWJ89" s="76"/>
      <c r="VWK89" s="216"/>
      <c r="VWL89" s="75"/>
      <c r="VWM89" s="75"/>
      <c r="VWN89" s="204"/>
      <c r="VWO89" s="205"/>
      <c r="VWP89" s="72"/>
      <c r="VWQ89" s="70"/>
      <c r="VWR89" s="73"/>
      <c r="VWS89" s="74"/>
      <c r="VWT89" s="74"/>
      <c r="VWU89" s="62"/>
      <c r="VWV89" s="75"/>
      <c r="VWW89" s="76"/>
      <c r="VWX89" s="216"/>
      <c r="VWY89" s="75"/>
      <c r="VWZ89" s="75"/>
      <c r="VXA89" s="204"/>
      <c r="VXB89" s="205"/>
      <c r="VXC89" s="72"/>
      <c r="VXD89" s="70"/>
      <c r="VXE89" s="73"/>
      <c r="VXF89" s="74"/>
      <c r="VXG89" s="74"/>
      <c r="VXH89" s="62"/>
      <c r="VXI89" s="75"/>
      <c r="VXJ89" s="76"/>
      <c r="VXK89" s="216"/>
      <c r="VXL89" s="75"/>
      <c r="VXM89" s="75"/>
      <c r="VXN89" s="204"/>
      <c r="VXO89" s="205"/>
      <c r="VXP89" s="72"/>
      <c r="VXQ89" s="70"/>
      <c r="VXR89" s="73"/>
      <c r="VXS89" s="74"/>
      <c r="VXT89" s="74"/>
      <c r="VXU89" s="62"/>
      <c r="VXV89" s="75"/>
      <c r="VXW89" s="76"/>
      <c r="VXX89" s="216"/>
      <c r="VXY89" s="75"/>
      <c r="VXZ89" s="75"/>
      <c r="VYA89" s="204"/>
      <c r="VYB89" s="205"/>
      <c r="VYC89" s="72"/>
      <c r="VYD89" s="70"/>
      <c r="VYE89" s="73"/>
      <c r="VYF89" s="74"/>
      <c r="VYG89" s="74"/>
      <c r="VYH89" s="62"/>
      <c r="VYI89" s="75"/>
      <c r="VYJ89" s="76"/>
      <c r="VYK89" s="216"/>
      <c r="VYL89" s="75"/>
      <c r="VYM89" s="75"/>
      <c r="VYN89" s="204"/>
      <c r="VYO89" s="205"/>
      <c r="VYP89" s="72"/>
      <c r="VYQ89" s="70"/>
      <c r="VYR89" s="73"/>
      <c r="VYS89" s="74"/>
      <c r="VYT89" s="74"/>
      <c r="VYU89" s="62"/>
      <c r="VYV89" s="75"/>
      <c r="VYW89" s="76"/>
      <c r="VYX89" s="216"/>
      <c r="VYY89" s="75"/>
      <c r="VYZ89" s="75"/>
      <c r="VZA89" s="204"/>
      <c r="VZB89" s="205"/>
      <c r="VZC89" s="72"/>
      <c r="VZD89" s="70"/>
      <c r="VZE89" s="73"/>
      <c r="VZF89" s="74"/>
      <c r="VZG89" s="74"/>
      <c r="VZH89" s="62"/>
      <c r="VZI89" s="75"/>
      <c r="VZJ89" s="76"/>
      <c r="VZK89" s="216"/>
      <c r="VZL89" s="75"/>
      <c r="VZM89" s="75"/>
      <c r="VZN89" s="204"/>
      <c r="VZO89" s="205"/>
      <c r="VZP89" s="72"/>
      <c r="VZQ89" s="70"/>
      <c r="VZR89" s="73"/>
      <c r="VZS89" s="74"/>
      <c r="VZT89" s="74"/>
      <c r="VZU89" s="62"/>
      <c r="VZV89" s="75"/>
      <c r="VZW89" s="76"/>
      <c r="VZX89" s="216"/>
      <c r="VZY89" s="75"/>
      <c r="VZZ89" s="75"/>
      <c r="WAA89" s="204"/>
      <c r="WAB89" s="205"/>
      <c r="WAC89" s="72"/>
      <c r="WAD89" s="70"/>
      <c r="WAE89" s="73"/>
      <c r="WAF89" s="74"/>
      <c r="WAG89" s="74"/>
      <c r="WAH89" s="62"/>
      <c r="WAI89" s="75"/>
      <c r="WAJ89" s="76"/>
      <c r="WAK89" s="216"/>
      <c r="WAL89" s="75"/>
      <c r="WAM89" s="75"/>
      <c r="WAN89" s="204"/>
      <c r="WAO89" s="205"/>
      <c r="WAP89" s="72"/>
      <c r="WAQ89" s="70"/>
      <c r="WAR89" s="73"/>
      <c r="WAS89" s="74"/>
      <c r="WAT89" s="74"/>
      <c r="WAU89" s="62"/>
      <c r="WAV89" s="75"/>
      <c r="WAW89" s="76"/>
      <c r="WAX89" s="216"/>
      <c r="WAY89" s="75"/>
      <c r="WAZ89" s="75"/>
      <c r="WBA89" s="204"/>
      <c r="WBB89" s="205"/>
      <c r="WBC89" s="72"/>
      <c r="WBD89" s="70"/>
      <c r="WBE89" s="73"/>
      <c r="WBF89" s="74"/>
      <c r="WBG89" s="74"/>
      <c r="WBH89" s="62"/>
      <c r="WBI89" s="75"/>
      <c r="WBJ89" s="76"/>
      <c r="WBK89" s="216"/>
      <c r="WBL89" s="75"/>
      <c r="WBM89" s="75"/>
      <c r="WBN89" s="204"/>
      <c r="WBO89" s="205"/>
      <c r="WBP89" s="72"/>
      <c r="WBQ89" s="70"/>
      <c r="WBR89" s="73"/>
      <c r="WBS89" s="74"/>
      <c r="WBT89" s="74"/>
      <c r="WBU89" s="62"/>
      <c r="WBV89" s="75"/>
      <c r="WBW89" s="76"/>
      <c r="WBX89" s="216"/>
      <c r="WBY89" s="75"/>
      <c r="WBZ89" s="75"/>
      <c r="WCA89" s="204"/>
      <c r="WCB89" s="205"/>
      <c r="WCC89" s="72"/>
      <c r="WCD89" s="70"/>
      <c r="WCE89" s="73"/>
      <c r="WCF89" s="74"/>
      <c r="WCG89" s="74"/>
      <c r="WCH89" s="62"/>
      <c r="WCI89" s="75"/>
      <c r="WCJ89" s="76"/>
      <c r="WCK89" s="216"/>
      <c r="WCL89" s="75"/>
      <c r="WCM89" s="75"/>
      <c r="WCN89" s="204"/>
      <c r="WCO89" s="205"/>
      <c r="WCP89" s="72"/>
      <c r="WCQ89" s="70"/>
      <c r="WCR89" s="73"/>
      <c r="WCS89" s="74"/>
      <c r="WCT89" s="74"/>
      <c r="WCU89" s="62"/>
      <c r="WCV89" s="75"/>
      <c r="WCW89" s="76"/>
      <c r="WCX89" s="216"/>
      <c r="WCY89" s="75"/>
      <c r="WCZ89" s="75"/>
      <c r="WDA89" s="204"/>
      <c r="WDB89" s="205"/>
      <c r="WDC89" s="72"/>
      <c r="WDD89" s="70"/>
      <c r="WDE89" s="73"/>
      <c r="WDF89" s="74"/>
      <c r="WDG89" s="74"/>
      <c r="WDH89" s="62"/>
      <c r="WDI89" s="75"/>
      <c r="WDJ89" s="76"/>
      <c r="WDK89" s="216"/>
      <c r="WDL89" s="75"/>
      <c r="WDM89" s="75"/>
      <c r="WDN89" s="204"/>
      <c r="WDO89" s="205"/>
      <c r="WDP89" s="72"/>
      <c r="WDQ89" s="70"/>
      <c r="WDR89" s="73"/>
      <c r="WDS89" s="74"/>
      <c r="WDT89" s="74"/>
      <c r="WDU89" s="62"/>
      <c r="WDV89" s="75"/>
      <c r="WDW89" s="76"/>
      <c r="WDX89" s="216"/>
      <c r="WDY89" s="75"/>
      <c r="WDZ89" s="75"/>
      <c r="WEA89" s="204"/>
      <c r="WEB89" s="205"/>
      <c r="WEC89" s="72"/>
      <c r="WED89" s="70"/>
      <c r="WEE89" s="73"/>
      <c r="WEF89" s="74"/>
      <c r="WEG89" s="74"/>
      <c r="WEH89" s="62"/>
      <c r="WEI89" s="75"/>
      <c r="WEJ89" s="76"/>
      <c r="WEK89" s="216"/>
      <c r="WEL89" s="75"/>
      <c r="WEM89" s="75"/>
      <c r="WEN89" s="204"/>
      <c r="WEO89" s="205"/>
      <c r="WEP89" s="72"/>
      <c r="WEQ89" s="70"/>
      <c r="WER89" s="73"/>
      <c r="WES89" s="74"/>
      <c r="WET89" s="74"/>
      <c r="WEU89" s="62"/>
      <c r="WEV89" s="75"/>
      <c r="WEW89" s="76"/>
      <c r="WEX89" s="216"/>
      <c r="WEY89" s="75"/>
      <c r="WEZ89" s="75"/>
      <c r="WFA89" s="204"/>
      <c r="WFB89" s="205"/>
      <c r="WFC89" s="72"/>
      <c r="WFD89" s="70"/>
      <c r="WFE89" s="73"/>
      <c r="WFF89" s="74"/>
      <c r="WFG89" s="74"/>
      <c r="WFH89" s="62"/>
      <c r="WFI89" s="75"/>
      <c r="WFJ89" s="76"/>
      <c r="WFK89" s="216"/>
      <c r="WFL89" s="75"/>
      <c r="WFM89" s="75"/>
      <c r="WFN89" s="204"/>
      <c r="WFO89" s="205"/>
      <c r="WFP89" s="72"/>
      <c r="WFQ89" s="70"/>
      <c r="WFR89" s="73"/>
      <c r="WFS89" s="74"/>
      <c r="WFT89" s="74"/>
      <c r="WFU89" s="62"/>
      <c r="WFV89" s="75"/>
      <c r="WFW89" s="76"/>
      <c r="WFX89" s="216"/>
      <c r="WFY89" s="75"/>
      <c r="WFZ89" s="75"/>
      <c r="WGA89" s="204"/>
      <c r="WGB89" s="205"/>
      <c r="WGC89" s="72"/>
      <c r="WGD89" s="70"/>
      <c r="WGE89" s="73"/>
      <c r="WGF89" s="74"/>
      <c r="WGG89" s="74"/>
      <c r="WGH89" s="62"/>
      <c r="WGI89" s="75"/>
      <c r="WGJ89" s="76"/>
      <c r="WGK89" s="216"/>
      <c r="WGL89" s="75"/>
      <c r="WGM89" s="75"/>
      <c r="WGN89" s="204"/>
      <c r="WGO89" s="205"/>
      <c r="WGP89" s="72"/>
      <c r="WGQ89" s="70"/>
      <c r="WGR89" s="73"/>
      <c r="WGS89" s="74"/>
      <c r="WGT89" s="74"/>
      <c r="WGU89" s="62"/>
      <c r="WGV89" s="75"/>
      <c r="WGW89" s="76"/>
      <c r="WGX89" s="216"/>
      <c r="WGY89" s="75"/>
      <c r="WGZ89" s="75"/>
      <c r="WHA89" s="204"/>
      <c r="WHB89" s="205"/>
      <c r="WHC89" s="72"/>
      <c r="WHD89" s="70"/>
      <c r="WHE89" s="73"/>
      <c r="WHF89" s="74"/>
      <c r="WHG89" s="74"/>
      <c r="WHH89" s="62"/>
      <c r="WHI89" s="75"/>
      <c r="WHJ89" s="76"/>
      <c r="WHK89" s="216"/>
      <c r="WHL89" s="75"/>
      <c r="WHM89" s="75"/>
      <c r="WHN89" s="204"/>
      <c r="WHO89" s="205"/>
      <c r="WHP89" s="72"/>
      <c r="WHQ89" s="70"/>
      <c r="WHR89" s="73"/>
      <c r="WHS89" s="74"/>
      <c r="WHT89" s="74"/>
      <c r="WHU89" s="62"/>
      <c r="WHV89" s="75"/>
      <c r="WHW89" s="76"/>
      <c r="WHX89" s="216"/>
      <c r="WHY89" s="75"/>
      <c r="WHZ89" s="75"/>
      <c r="WIA89" s="204"/>
      <c r="WIB89" s="205"/>
      <c r="WIC89" s="72"/>
      <c r="WID89" s="70"/>
      <c r="WIE89" s="73"/>
      <c r="WIF89" s="74"/>
      <c r="WIG89" s="74"/>
      <c r="WIH89" s="62"/>
      <c r="WII89" s="75"/>
      <c r="WIJ89" s="76"/>
      <c r="WIK89" s="216"/>
      <c r="WIL89" s="75"/>
      <c r="WIM89" s="75"/>
      <c r="WIN89" s="204"/>
      <c r="WIO89" s="205"/>
      <c r="WIP89" s="72"/>
      <c r="WIQ89" s="70"/>
      <c r="WIR89" s="73"/>
      <c r="WIS89" s="74"/>
      <c r="WIT89" s="74"/>
      <c r="WIU89" s="62"/>
      <c r="WIV89" s="75"/>
      <c r="WIW89" s="76"/>
      <c r="WIX89" s="216"/>
      <c r="WIY89" s="75"/>
      <c r="WIZ89" s="75"/>
      <c r="WJA89" s="204"/>
      <c r="WJB89" s="205"/>
      <c r="WJC89" s="72"/>
      <c r="WJD89" s="70"/>
      <c r="WJE89" s="73"/>
      <c r="WJF89" s="74"/>
      <c r="WJG89" s="74"/>
      <c r="WJH89" s="62"/>
      <c r="WJI89" s="75"/>
      <c r="WJJ89" s="76"/>
      <c r="WJK89" s="216"/>
      <c r="WJL89" s="75"/>
      <c r="WJM89" s="75"/>
      <c r="WJN89" s="204"/>
      <c r="WJO89" s="205"/>
      <c r="WJP89" s="72"/>
      <c r="WJQ89" s="70"/>
      <c r="WJR89" s="73"/>
      <c r="WJS89" s="74"/>
      <c r="WJT89" s="74"/>
      <c r="WJU89" s="62"/>
      <c r="WJV89" s="75"/>
      <c r="WJW89" s="76"/>
      <c r="WJX89" s="216"/>
      <c r="WJY89" s="75"/>
      <c r="WJZ89" s="75"/>
      <c r="WKA89" s="204"/>
      <c r="WKB89" s="205"/>
      <c r="WKC89" s="72"/>
      <c r="WKD89" s="70"/>
      <c r="WKE89" s="73"/>
      <c r="WKF89" s="74"/>
      <c r="WKG89" s="74"/>
      <c r="WKH89" s="62"/>
      <c r="WKI89" s="75"/>
      <c r="WKJ89" s="76"/>
      <c r="WKK89" s="216"/>
      <c r="WKL89" s="75"/>
      <c r="WKM89" s="75"/>
      <c r="WKN89" s="204"/>
      <c r="WKO89" s="205"/>
      <c r="WKP89" s="72"/>
      <c r="WKQ89" s="70"/>
      <c r="WKR89" s="73"/>
      <c r="WKS89" s="74"/>
      <c r="WKT89" s="74"/>
      <c r="WKU89" s="62"/>
      <c r="WKV89" s="75"/>
      <c r="WKW89" s="76"/>
      <c r="WKX89" s="216"/>
      <c r="WKY89" s="75"/>
      <c r="WKZ89" s="75"/>
      <c r="WLA89" s="204"/>
      <c r="WLB89" s="205"/>
      <c r="WLC89" s="72"/>
      <c r="WLD89" s="70"/>
      <c r="WLE89" s="73"/>
      <c r="WLF89" s="74"/>
      <c r="WLG89" s="74"/>
      <c r="WLH89" s="62"/>
      <c r="WLI89" s="75"/>
      <c r="WLJ89" s="76"/>
      <c r="WLK89" s="216"/>
      <c r="WLL89" s="75"/>
      <c r="WLM89" s="75"/>
      <c r="WLN89" s="204"/>
      <c r="WLO89" s="205"/>
      <c r="WLP89" s="72"/>
      <c r="WLQ89" s="70"/>
      <c r="WLR89" s="73"/>
      <c r="WLS89" s="74"/>
      <c r="WLT89" s="74"/>
      <c r="WLU89" s="62"/>
      <c r="WLV89" s="75"/>
      <c r="WLW89" s="76"/>
      <c r="WLX89" s="216"/>
      <c r="WLY89" s="75"/>
      <c r="WLZ89" s="75"/>
      <c r="WMA89" s="204"/>
      <c r="WMB89" s="205"/>
      <c r="WMC89" s="72"/>
      <c r="WMD89" s="70"/>
      <c r="WME89" s="73"/>
      <c r="WMF89" s="74"/>
      <c r="WMG89" s="74"/>
      <c r="WMH89" s="62"/>
      <c r="WMI89" s="75"/>
      <c r="WMJ89" s="76"/>
      <c r="WMK89" s="216"/>
      <c r="WML89" s="75"/>
      <c r="WMM89" s="75"/>
      <c r="WMN89" s="204"/>
      <c r="WMO89" s="205"/>
      <c r="WMP89" s="72"/>
      <c r="WMQ89" s="70"/>
      <c r="WMR89" s="73"/>
      <c r="WMS89" s="74"/>
      <c r="WMT89" s="74"/>
      <c r="WMU89" s="62"/>
      <c r="WMV89" s="75"/>
      <c r="WMW89" s="76"/>
      <c r="WMX89" s="216"/>
      <c r="WMY89" s="75"/>
      <c r="WMZ89" s="75"/>
      <c r="WNA89" s="204"/>
      <c r="WNB89" s="205"/>
      <c r="WNC89" s="72"/>
      <c r="WND89" s="70"/>
      <c r="WNE89" s="73"/>
      <c r="WNF89" s="74"/>
      <c r="WNG89" s="74"/>
      <c r="WNH89" s="62"/>
      <c r="WNI89" s="75"/>
      <c r="WNJ89" s="76"/>
      <c r="WNK89" s="216"/>
      <c r="WNL89" s="75"/>
      <c r="WNM89" s="75"/>
      <c r="WNN89" s="204"/>
      <c r="WNO89" s="205"/>
      <c r="WNP89" s="72"/>
      <c r="WNQ89" s="70"/>
      <c r="WNR89" s="73"/>
      <c r="WNS89" s="74"/>
      <c r="WNT89" s="74"/>
      <c r="WNU89" s="62"/>
      <c r="WNV89" s="75"/>
      <c r="WNW89" s="76"/>
      <c r="WNX89" s="216"/>
      <c r="WNY89" s="75"/>
      <c r="WNZ89" s="75"/>
      <c r="WOA89" s="204"/>
      <c r="WOB89" s="205"/>
      <c r="WOC89" s="72"/>
      <c r="WOD89" s="70"/>
      <c r="WOE89" s="73"/>
      <c r="WOF89" s="74"/>
      <c r="WOG89" s="74"/>
      <c r="WOH89" s="62"/>
      <c r="WOI89" s="75"/>
      <c r="WOJ89" s="76"/>
      <c r="WOK89" s="216"/>
      <c r="WOL89" s="75"/>
      <c r="WOM89" s="75"/>
      <c r="WON89" s="204"/>
      <c r="WOO89" s="205"/>
      <c r="WOP89" s="72"/>
      <c r="WOQ89" s="70"/>
      <c r="WOR89" s="73"/>
      <c r="WOS89" s="74"/>
      <c r="WOT89" s="74"/>
      <c r="WOU89" s="62"/>
      <c r="WOV89" s="75"/>
      <c r="WOW89" s="76"/>
      <c r="WOX89" s="216"/>
      <c r="WOY89" s="75"/>
      <c r="WOZ89" s="75"/>
      <c r="WPA89" s="204"/>
      <c r="WPB89" s="205"/>
      <c r="WPC89" s="72"/>
      <c r="WPD89" s="70"/>
      <c r="WPE89" s="73"/>
      <c r="WPF89" s="74"/>
      <c r="WPG89" s="74"/>
      <c r="WPH89" s="62"/>
      <c r="WPI89" s="75"/>
      <c r="WPJ89" s="76"/>
      <c r="WPK89" s="216"/>
      <c r="WPL89" s="75"/>
      <c r="WPM89" s="75"/>
      <c r="WPN89" s="204"/>
      <c r="WPO89" s="205"/>
      <c r="WPP89" s="72"/>
      <c r="WPQ89" s="70"/>
      <c r="WPR89" s="73"/>
      <c r="WPS89" s="74"/>
      <c r="WPT89" s="74"/>
      <c r="WPU89" s="62"/>
      <c r="WPV89" s="75"/>
      <c r="WPW89" s="76"/>
      <c r="WPX89" s="216"/>
      <c r="WPY89" s="75"/>
      <c r="WPZ89" s="75"/>
      <c r="WQA89" s="204"/>
      <c r="WQB89" s="205"/>
      <c r="WQC89" s="72"/>
      <c r="WQD89" s="70"/>
      <c r="WQE89" s="73"/>
      <c r="WQF89" s="74"/>
      <c r="WQG89" s="74"/>
      <c r="WQH89" s="62"/>
      <c r="WQI89" s="75"/>
      <c r="WQJ89" s="76"/>
      <c r="WQK89" s="216"/>
      <c r="WQL89" s="75"/>
      <c r="WQM89" s="75"/>
      <c r="WQN89" s="204"/>
      <c r="WQO89" s="205"/>
      <c r="WQP89" s="72"/>
      <c r="WQQ89" s="70"/>
      <c r="WQR89" s="73"/>
      <c r="WQS89" s="74"/>
      <c r="WQT89" s="74"/>
      <c r="WQU89" s="62"/>
      <c r="WQV89" s="75"/>
      <c r="WQW89" s="76"/>
      <c r="WQX89" s="216"/>
      <c r="WQY89" s="75"/>
      <c r="WQZ89" s="75"/>
      <c r="WRA89" s="204"/>
      <c r="WRB89" s="205"/>
      <c r="WRC89" s="72"/>
      <c r="WRD89" s="70"/>
      <c r="WRE89" s="73"/>
      <c r="WRF89" s="74"/>
      <c r="WRG89" s="74"/>
      <c r="WRH89" s="62"/>
      <c r="WRI89" s="75"/>
      <c r="WRJ89" s="76"/>
      <c r="WRK89" s="216"/>
      <c r="WRL89" s="75"/>
      <c r="WRM89" s="75"/>
      <c r="WRN89" s="204"/>
      <c r="WRO89" s="205"/>
      <c r="WRP89" s="72"/>
      <c r="WRQ89" s="70"/>
      <c r="WRR89" s="73"/>
      <c r="WRS89" s="74"/>
      <c r="WRT89" s="74"/>
      <c r="WRU89" s="62"/>
      <c r="WRV89" s="75"/>
      <c r="WRW89" s="76"/>
      <c r="WRX89" s="216"/>
      <c r="WRY89" s="75"/>
      <c r="WRZ89" s="75"/>
      <c r="WSA89" s="204"/>
      <c r="WSB89" s="205"/>
      <c r="WSC89" s="72"/>
      <c r="WSD89" s="70"/>
      <c r="WSE89" s="73"/>
      <c r="WSF89" s="74"/>
      <c r="WSG89" s="74"/>
      <c r="WSH89" s="62"/>
      <c r="WSI89" s="75"/>
      <c r="WSJ89" s="76"/>
      <c r="WSK89" s="216"/>
      <c r="WSL89" s="75"/>
      <c r="WSM89" s="75"/>
      <c r="WSN89" s="204"/>
      <c r="WSO89" s="205"/>
      <c r="WSP89" s="72"/>
      <c r="WSQ89" s="70"/>
      <c r="WSR89" s="73"/>
      <c r="WSS89" s="74"/>
      <c r="WST89" s="74"/>
      <c r="WSU89" s="62"/>
      <c r="WSV89" s="75"/>
      <c r="WSW89" s="76"/>
      <c r="WSX89" s="216"/>
      <c r="WSY89" s="75"/>
      <c r="WSZ89" s="75"/>
      <c r="WTA89" s="204"/>
      <c r="WTB89" s="205"/>
      <c r="WTC89" s="72"/>
      <c r="WTD89" s="70"/>
      <c r="WTE89" s="73"/>
      <c r="WTF89" s="74"/>
      <c r="WTG89" s="74"/>
      <c r="WTH89" s="62"/>
      <c r="WTI89" s="75"/>
      <c r="WTJ89" s="76"/>
      <c r="WTK89" s="216"/>
      <c r="WTL89" s="75"/>
      <c r="WTM89" s="75"/>
      <c r="WTN89" s="204"/>
      <c r="WTO89" s="205"/>
      <c r="WTP89" s="72"/>
      <c r="WTQ89" s="70"/>
      <c r="WTR89" s="73"/>
      <c r="WTS89" s="74"/>
      <c r="WTT89" s="74"/>
      <c r="WTU89" s="62"/>
      <c r="WTV89" s="75"/>
      <c r="WTW89" s="76"/>
      <c r="WTX89" s="216"/>
      <c r="WTY89" s="75"/>
      <c r="WTZ89" s="75"/>
      <c r="WUA89" s="204"/>
      <c r="WUB89" s="205"/>
      <c r="WUC89" s="72"/>
      <c r="WUD89" s="70"/>
      <c r="WUE89" s="73"/>
      <c r="WUF89" s="74"/>
      <c r="WUG89" s="74"/>
      <c r="WUH89" s="62"/>
      <c r="WUI89" s="75"/>
      <c r="WUJ89" s="76"/>
      <c r="WUK89" s="216"/>
      <c r="WUL89" s="75"/>
      <c r="WUM89" s="75"/>
      <c r="WUN89" s="204"/>
      <c r="WUO89" s="205"/>
      <c r="WUP89" s="72"/>
      <c r="WUQ89" s="70"/>
      <c r="WUR89" s="73"/>
      <c r="WUS89" s="74"/>
      <c r="WUT89" s="74"/>
      <c r="WUU89" s="62"/>
      <c r="WUV89" s="75"/>
      <c r="WUW89" s="76"/>
      <c r="WUX89" s="216"/>
      <c r="WUY89" s="75"/>
      <c r="WUZ89" s="75"/>
      <c r="WVA89" s="204"/>
      <c r="WVB89" s="205"/>
      <c r="WVC89" s="72"/>
      <c r="WVD89" s="70"/>
      <c r="WVE89" s="73"/>
      <c r="WVF89" s="74"/>
      <c r="WVG89" s="74"/>
      <c r="WVH89" s="62"/>
      <c r="WVI89" s="75"/>
      <c r="WVJ89" s="76"/>
      <c r="WVK89" s="216"/>
      <c r="WVL89" s="75"/>
      <c r="WVM89" s="75"/>
      <c r="WVN89" s="204"/>
      <c r="WVO89" s="205"/>
      <c r="WVP89" s="72"/>
      <c r="WVQ89" s="70"/>
      <c r="WVR89" s="73"/>
      <c r="WVS89" s="74"/>
      <c r="WVT89" s="74"/>
      <c r="WVU89" s="62"/>
      <c r="WVV89" s="75"/>
      <c r="WVW89" s="76"/>
      <c r="WVX89" s="216"/>
      <c r="WVY89" s="75"/>
      <c r="WVZ89" s="75"/>
      <c r="WWA89" s="204"/>
      <c r="WWB89" s="205"/>
      <c r="WWC89" s="72"/>
      <c r="WWD89" s="70"/>
      <c r="WWE89" s="73"/>
      <c r="WWF89" s="74"/>
      <c r="WWG89" s="74"/>
      <c r="WWH89" s="62"/>
      <c r="WWI89" s="75"/>
      <c r="WWJ89" s="76"/>
      <c r="WWK89" s="216"/>
      <c r="WWL89" s="75"/>
      <c r="WWM89" s="75"/>
      <c r="WWN89" s="204"/>
      <c r="WWO89" s="205"/>
      <c r="WWP89" s="72"/>
      <c r="WWQ89" s="70"/>
      <c r="WWR89" s="73"/>
      <c r="WWS89" s="74"/>
      <c r="WWT89" s="74"/>
      <c r="WWU89" s="62"/>
      <c r="WWV89" s="75"/>
      <c r="WWW89" s="76"/>
      <c r="WWX89" s="216"/>
      <c r="WWY89" s="75"/>
      <c r="WWZ89" s="75"/>
      <c r="WXA89" s="204"/>
      <c r="WXB89" s="205"/>
      <c r="WXC89" s="72"/>
      <c r="WXD89" s="70"/>
      <c r="WXE89" s="73"/>
      <c r="WXF89" s="74"/>
      <c r="WXG89" s="74"/>
      <c r="WXH89" s="62"/>
      <c r="WXI89" s="75"/>
      <c r="WXJ89" s="76"/>
      <c r="WXK89" s="216"/>
      <c r="WXL89" s="75"/>
      <c r="WXM89" s="75"/>
      <c r="WXN89" s="204"/>
      <c r="WXO89" s="205"/>
      <c r="WXP89" s="72"/>
      <c r="WXQ89" s="70"/>
      <c r="WXR89" s="73"/>
      <c r="WXS89" s="74"/>
      <c r="WXT89" s="74"/>
      <c r="WXU89" s="62"/>
      <c r="WXV89" s="75"/>
      <c r="WXW89" s="76"/>
      <c r="WXX89" s="216"/>
      <c r="WXY89" s="75"/>
      <c r="WXZ89" s="75"/>
      <c r="WYA89" s="204"/>
      <c r="WYB89" s="205"/>
      <c r="WYC89" s="72"/>
      <c r="WYD89" s="70"/>
      <c r="WYE89" s="73"/>
      <c r="WYF89" s="74"/>
      <c r="WYG89" s="74"/>
      <c r="WYH89" s="62"/>
      <c r="WYI89" s="75"/>
      <c r="WYJ89" s="76"/>
      <c r="WYK89" s="216"/>
      <c r="WYL89" s="75"/>
      <c r="WYM89" s="75"/>
      <c r="WYN89" s="204"/>
      <c r="WYO89" s="205"/>
      <c r="WYP89" s="72"/>
      <c r="WYQ89" s="70"/>
      <c r="WYR89" s="73"/>
      <c r="WYS89" s="74"/>
      <c r="WYT89" s="74"/>
      <c r="WYU89" s="62"/>
      <c r="WYV89" s="75"/>
      <c r="WYW89" s="76"/>
      <c r="WYX89" s="216"/>
      <c r="WYY89" s="75"/>
      <c r="WYZ89" s="75"/>
      <c r="WZA89" s="204"/>
      <c r="WZB89" s="205"/>
      <c r="WZC89" s="72"/>
      <c r="WZD89" s="70"/>
      <c r="WZE89" s="73"/>
      <c r="WZF89" s="74"/>
      <c r="WZG89" s="74"/>
      <c r="WZH89" s="62"/>
      <c r="WZI89" s="75"/>
      <c r="WZJ89" s="76"/>
      <c r="WZK89" s="216"/>
      <c r="WZL89" s="75"/>
      <c r="WZM89" s="75"/>
      <c r="WZN89" s="204"/>
      <c r="WZO89" s="205"/>
      <c r="WZP89" s="72"/>
      <c r="WZQ89" s="70"/>
      <c r="WZR89" s="73"/>
      <c r="WZS89" s="74"/>
      <c r="WZT89" s="74"/>
      <c r="WZU89" s="62"/>
      <c r="WZV89" s="75"/>
      <c r="WZW89" s="76"/>
      <c r="WZX89" s="216"/>
      <c r="WZY89" s="75"/>
      <c r="WZZ89" s="75"/>
      <c r="XAA89" s="204"/>
      <c r="XAB89" s="205"/>
      <c r="XAC89" s="72"/>
      <c r="XAD89" s="70"/>
      <c r="XAE89" s="73"/>
      <c r="XAF89" s="74"/>
      <c r="XAG89" s="74"/>
      <c r="XAH89" s="62"/>
      <c r="XAI89" s="75"/>
      <c r="XAJ89" s="76"/>
      <c r="XAK89" s="216"/>
      <c r="XAL89" s="75"/>
      <c r="XAM89" s="75"/>
      <c r="XAN89" s="204"/>
      <c r="XAO89" s="205"/>
      <c r="XAP89" s="72"/>
      <c r="XAQ89" s="70"/>
      <c r="XAR89" s="73"/>
      <c r="XAS89" s="74"/>
      <c r="XAT89" s="74"/>
      <c r="XAU89" s="62"/>
      <c r="XAV89" s="75"/>
      <c r="XAW89" s="76"/>
      <c r="XAX89" s="216"/>
      <c r="XAY89" s="75"/>
      <c r="XAZ89" s="75"/>
      <c r="XBA89" s="204"/>
      <c r="XBB89" s="205"/>
      <c r="XBC89" s="72"/>
      <c r="XBD89" s="70"/>
      <c r="XBE89" s="73"/>
      <c r="XBF89" s="74"/>
      <c r="XBG89" s="74"/>
      <c r="XBH89" s="62"/>
      <c r="XBI89" s="75"/>
      <c r="XBJ89" s="76"/>
      <c r="XBK89" s="216"/>
      <c r="XBL89" s="75"/>
      <c r="XBM89" s="75"/>
      <c r="XBN89" s="204"/>
      <c r="XBO89" s="205"/>
      <c r="XBP89" s="72"/>
      <c r="XBQ89" s="70"/>
      <c r="XBR89" s="73"/>
      <c r="XBS89" s="74"/>
      <c r="XBT89" s="74"/>
      <c r="XBU89" s="62"/>
      <c r="XBV89" s="75"/>
      <c r="XBW89" s="76"/>
      <c r="XBX89" s="216"/>
      <c r="XBY89" s="75"/>
      <c r="XBZ89" s="75"/>
      <c r="XCA89" s="204"/>
      <c r="XCB89" s="205"/>
      <c r="XCC89" s="72"/>
      <c r="XCD89" s="70"/>
      <c r="XCE89" s="73"/>
      <c r="XCF89" s="74"/>
      <c r="XCG89" s="74"/>
      <c r="XCH89" s="62"/>
      <c r="XCI89" s="75"/>
      <c r="XCJ89" s="76"/>
      <c r="XCK89" s="216"/>
      <c r="XCL89" s="75"/>
      <c r="XCM89" s="75"/>
      <c r="XCN89" s="204"/>
      <c r="XCO89" s="205"/>
      <c r="XCP89" s="72"/>
      <c r="XCQ89" s="70"/>
      <c r="XCR89" s="73"/>
      <c r="XCS89" s="74"/>
      <c r="XCT89" s="74"/>
      <c r="XCU89" s="62"/>
      <c r="XCV89" s="75"/>
      <c r="XCW89" s="76"/>
      <c r="XCX89" s="216"/>
      <c r="XCY89" s="75"/>
      <c r="XCZ89" s="75"/>
      <c r="XDA89" s="204"/>
      <c r="XDB89" s="205"/>
      <c r="XDC89" s="72"/>
      <c r="XDD89" s="70"/>
      <c r="XDE89" s="73"/>
      <c r="XDF89" s="74"/>
      <c r="XDG89" s="74"/>
      <c r="XDH89" s="62"/>
      <c r="XDI89" s="75"/>
      <c r="XDJ89" s="76"/>
      <c r="XDK89" s="216"/>
      <c r="XDL89" s="75"/>
      <c r="XDM89" s="75"/>
      <c r="XDN89" s="204"/>
      <c r="XDO89" s="205"/>
      <c r="XDP89" s="72"/>
      <c r="XDQ89" s="70"/>
      <c r="XDR89" s="73"/>
      <c r="XDS89" s="74"/>
      <c r="XDT89" s="74"/>
      <c r="XDU89" s="62"/>
      <c r="XDV89" s="75"/>
      <c r="XDW89" s="76"/>
      <c r="XDX89" s="216"/>
      <c r="XDY89" s="75"/>
      <c r="XDZ89" s="75"/>
      <c r="XEA89" s="204"/>
      <c r="XEB89" s="205"/>
      <c r="XEC89" s="72"/>
      <c r="XED89" s="70"/>
      <c r="XEE89" s="73"/>
      <c r="XEF89" s="74"/>
      <c r="XEG89" s="74"/>
      <c r="XEH89" s="62"/>
      <c r="XEI89" s="75"/>
      <c r="XEJ89" s="76"/>
      <c r="XEK89" s="216"/>
      <c r="XEL89" s="75"/>
      <c r="XEM89" s="75"/>
      <c r="XEN89" s="204"/>
      <c r="XEO89" s="205"/>
      <c r="XEP89" s="72"/>
      <c r="XEQ89" s="70"/>
      <c r="XER89" s="73"/>
      <c r="XES89" s="74"/>
      <c r="XET89" s="74"/>
      <c r="XEU89" s="62"/>
      <c r="XEV89" s="75"/>
      <c r="XEW89" s="76"/>
      <c r="XEX89" s="216"/>
      <c r="XEY89" s="75"/>
      <c r="XEZ89" s="75"/>
      <c r="XFA89" s="204"/>
      <c r="XFB89" s="205"/>
      <c r="XFC89" s="72"/>
      <c r="XFD89" s="70"/>
    </row>
    <row r="90" spans="1:16384" s="80" customFormat="1" x14ac:dyDescent="0.35">
      <c r="A90" s="207">
        <f t="shared" si="18"/>
        <v>259.8116976</v>
      </c>
      <c r="B90" s="43">
        <v>6099316</v>
      </c>
      <c r="C90" s="208" t="s">
        <v>111</v>
      </c>
      <c r="D90" s="99">
        <v>0</v>
      </c>
      <c r="E90" s="209"/>
      <c r="F90" s="161">
        <f t="shared" si="24"/>
        <v>46060.737030751712</v>
      </c>
      <c r="G90" s="161">
        <f t="shared" si="25"/>
        <v>46060.737030751712</v>
      </c>
      <c r="H90" s="168">
        <f>$I$68*O90</f>
        <v>18.072599999999998</v>
      </c>
      <c r="I90" s="171">
        <f t="shared" si="19"/>
        <v>0</v>
      </c>
      <c r="J90" s="170">
        <f>$I$69</f>
        <v>0.59899999999999998</v>
      </c>
      <c r="K90" s="99"/>
      <c r="L90" s="171">
        <f t="shared" si="20"/>
        <v>0</v>
      </c>
      <c r="M90" s="171">
        <f t="shared" si="21"/>
        <v>0</v>
      </c>
      <c r="N90" s="53">
        <f t="shared" si="22"/>
        <v>259.8116976</v>
      </c>
      <c r="O90" s="54">
        <f t="shared" si="28"/>
        <v>1</v>
      </c>
      <c r="P90" s="72"/>
      <c r="Q90" s="69">
        <v>0</v>
      </c>
      <c r="R90" s="69">
        <f t="shared" si="26"/>
        <v>0</v>
      </c>
      <c r="S90" s="18">
        <v>0</v>
      </c>
      <c r="T90" s="69"/>
      <c r="U90" s="62"/>
      <c r="V90" s="75"/>
      <c r="W90" s="76"/>
      <c r="X90" s="216"/>
      <c r="Y90" s="75"/>
      <c r="Z90" s="75"/>
      <c r="AA90" s="204"/>
      <c r="AB90" s="205"/>
      <c r="AC90" s="72"/>
      <c r="AD90" s="70"/>
      <c r="AE90" s="73"/>
      <c r="AF90" s="74"/>
      <c r="AG90" s="74"/>
      <c r="AH90" s="62"/>
      <c r="AI90" s="75"/>
      <c r="AJ90" s="76"/>
      <c r="AK90" s="216"/>
      <c r="AL90" s="75"/>
      <c r="AM90" s="75"/>
      <c r="AN90" s="204"/>
      <c r="AO90" s="205"/>
      <c r="AP90" s="72"/>
      <c r="AQ90" s="70"/>
      <c r="AR90" s="73"/>
      <c r="AS90" s="74"/>
      <c r="AT90" s="74"/>
      <c r="AU90" s="62"/>
      <c r="AV90" s="75"/>
      <c r="AW90" s="76"/>
      <c r="AX90" s="216"/>
      <c r="AY90" s="75"/>
      <c r="AZ90" s="75"/>
      <c r="BA90" s="204"/>
      <c r="BB90" s="205"/>
      <c r="BC90" s="72"/>
      <c r="BD90" s="70"/>
      <c r="BE90" s="73"/>
      <c r="BF90" s="74"/>
      <c r="BG90" s="74"/>
      <c r="BH90" s="62"/>
      <c r="BI90" s="75"/>
      <c r="BJ90" s="76"/>
      <c r="BK90" s="216"/>
      <c r="BL90" s="75"/>
      <c r="BM90" s="75"/>
      <c r="BN90" s="204"/>
      <c r="BO90" s="205"/>
      <c r="BP90" s="72"/>
      <c r="BQ90" s="70"/>
      <c r="BR90" s="73"/>
      <c r="BS90" s="74"/>
      <c r="BT90" s="74"/>
      <c r="BU90" s="62"/>
      <c r="BV90" s="75"/>
      <c r="BW90" s="76"/>
      <c r="BX90" s="216"/>
      <c r="BY90" s="75"/>
      <c r="BZ90" s="75"/>
      <c r="CA90" s="204"/>
      <c r="CB90" s="205"/>
      <c r="CC90" s="72"/>
      <c r="CD90" s="70"/>
      <c r="CE90" s="73"/>
      <c r="CF90" s="74"/>
      <c r="CG90" s="74"/>
      <c r="CH90" s="62"/>
      <c r="CI90" s="75"/>
      <c r="CJ90" s="76"/>
      <c r="CK90" s="216"/>
      <c r="CL90" s="75"/>
      <c r="CM90" s="75"/>
      <c r="CN90" s="204"/>
      <c r="CO90" s="205"/>
      <c r="CP90" s="72"/>
      <c r="CQ90" s="70"/>
      <c r="CR90" s="73"/>
      <c r="CS90" s="74"/>
      <c r="CT90" s="74"/>
      <c r="CU90" s="62"/>
      <c r="CV90" s="75"/>
      <c r="CW90" s="76"/>
      <c r="CX90" s="216"/>
      <c r="CY90" s="75"/>
      <c r="CZ90" s="75"/>
      <c r="DA90" s="204"/>
      <c r="DB90" s="205"/>
      <c r="DC90" s="72"/>
      <c r="DD90" s="70"/>
      <c r="DE90" s="73"/>
      <c r="DF90" s="74"/>
      <c r="DG90" s="74"/>
      <c r="DH90" s="62"/>
      <c r="DI90" s="75"/>
      <c r="DJ90" s="76"/>
      <c r="DK90" s="216"/>
      <c r="DL90" s="75"/>
      <c r="DM90" s="75"/>
      <c r="DN90" s="204"/>
      <c r="DO90" s="205"/>
      <c r="DP90" s="72"/>
      <c r="DQ90" s="70"/>
      <c r="DR90" s="73"/>
      <c r="DS90" s="74"/>
      <c r="DT90" s="74"/>
      <c r="DU90" s="62"/>
      <c r="DV90" s="75"/>
      <c r="DW90" s="76"/>
      <c r="DX90" s="216"/>
      <c r="DY90" s="75"/>
      <c r="DZ90" s="75"/>
      <c r="EA90" s="204"/>
      <c r="EB90" s="205"/>
      <c r="EC90" s="72"/>
      <c r="ED90" s="70"/>
      <c r="EE90" s="73"/>
      <c r="EF90" s="74"/>
      <c r="EG90" s="74"/>
      <c r="EH90" s="62"/>
      <c r="EI90" s="75"/>
      <c r="EJ90" s="76"/>
      <c r="EK90" s="216"/>
      <c r="EL90" s="75"/>
      <c r="EM90" s="75"/>
      <c r="EN90" s="204"/>
      <c r="EO90" s="205"/>
      <c r="EP90" s="72"/>
      <c r="EQ90" s="70"/>
      <c r="ER90" s="73"/>
      <c r="ES90" s="74"/>
      <c r="ET90" s="74"/>
      <c r="EU90" s="62"/>
      <c r="EV90" s="75"/>
      <c r="EW90" s="76"/>
      <c r="EX90" s="216"/>
      <c r="EY90" s="75"/>
      <c r="EZ90" s="75"/>
      <c r="FA90" s="204"/>
      <c r="FB90" s="205"/>
      <c r="FC90" s="72"/>
      <c r="FD90" s="70"/>
      <c r="FE90" s="73"/>
      <c r="FF90" s="74"/>
      <c r="FG90" s="74"/>
      <c r="FH90" s="62"/>
      <c r="FI90" s="75"/>
      <c r="FJ90" s="76"/>
      <c r="FK90" s="216"/>
      <c r="FL90" s="75"/>
      <c r="FM90" s="75"/>
      <c r="FN90" s="204"/>
      <c r="FO90" s="205"/>
      <c r="FP90" s="72"/>
      <c r="FQ90" s="70"/>
      <c r="FR90" s="73"/>
      <c r="FS90" s="74"/>
      <c r="FT90" s="74"/>
      <c r="FU90" s="62"/>
      <c r="FV90" s="75"/>
      <c r="FW90" s="76"/>
      <c r="FX90" s="216"/>
      <c r="FY90" s="75"/>
      <c r="FZ90" s="75"/>
      <c r="GA90" s="204"/>
      <c r="GB90" s="205"/>
      <c r="GC90" s="72"/>
      <c r="GD90" s="70"/>
      <c r="GE90" s="73"/>
      <c r="GF90" s="74"/>
      <c r="GG90" s="74"/>
      <c r="GH90" s="62"/>
      <c r="GI90" s="75"/>
      <c r="GJ90" s="76"/>
      <c r="GK90" s="216"/>
      <c r="GL90" s="75"/>
      <c r="GM90" s="75"/>
      <c r="GN90" s="204"/>
      <c r="GO90" s="205"/>
      <c r="GP90" s="72"/>
      <c r="GQ90" s="70"/>
      <c r="GR90" s="73"/>
      <c r="GS90" s="74"/>
      <c r="GT90" s="74"/>
      <c r="GU90" s="62"/>
      <c r="GV90" s="75"/>
      <c r="GW90" s="76"/>
      <c r="GX90" s="216"/>
      <c r="GY90" s="75"/>
      <c r="GZ90" s="75"/>
      <c r="HA90" s="204"/>
      <c r="HB90" s="205"/>
      <c r="HC90" s="72"/>
      <c r="HD90" s="70"/>
      <c r="HE90" s="73"/>
      <c r="HF90" s="74"/>
      <c r="HG90" s="74"/>
      <c r="HH90" s="62"/>
      <c r="HI90" s="75"/>
      <c r="HJ90" s="76"/>
      <c r="HK90" s="216"/>
      <c r="HL90" s="75"/>
      <c r="HM90" s="75"/>
      <c r="HN90" s="204"/>
      <c r="HO90" s="205"/>
      <c r="HP90" s="72"/>
      <c r="HQ90" s="70"/>
      <c r="HR90" s="73"/>
      <c r="HS90" s="74"/>
      <c r="HT90" s="74"/>
      <c r="HU90" s="62"/>
      <c r="HV90" s="75"/>
      <c r="HW90" s="76"/>
      <c r="HX90" s="216"/>
      <c r="HY90" s="75"/>
      <c r="HZ90" s="75"/>
      <c r="IA90" s="204"/>
      <c r="IB90" s="205"/>
      <c r="IC90" s="72"/>
      <c r="ID90" s="70"/>
      <c r="IE90" s="73"/>
      <c r="IF90" s="74"/>
      <c r="IG90" s="74"/>
      <c r="IH90" s="62"/>
      <c r="II90" s="75"/>
      <c r="IJ90" s="76"/>
      <c r="IK90" s="216"/>
      <c r="IL90" s="75"/>
      <c r="IM90" s="75"/>
      <c r="IN90" s="204"/>
      <c r="IO90" s="205"/>
      <c r="IP90" s="72"/>
      <c r="IQ90" s="70"/>
      <c r="IR90" s="73"/>
      <c r="IS90" s="74"/>
      <c r="IT90" s="74"/>
      <c r="IU90" s="62"/>
      <c r="IV90" s="75"/>
      <c r="IW90" s="76"/>
      <c r="IX90" s="216"/>
      <c r="IY90" s="75"/>
      <c r="IZ90" s="75"/>
      <c r="JA90" s="204"/>
      <c r="JB90" s="205"/>
      <c r="JC90" s="72"/>
      <c r="JD90" s="70"/>
      <c r="JE90" s="73"/>
      <c r="JF90" s="74"/>
      <c r="JG90" s="74"/>
      <c r="JH90" s="62"/>
      <c r="JI90" s="75"/>
      <c r="JJ90" s="76"/>
      <c r="JK90" s="216"/>
      <c r="JL90" s="75"/>
      <c r="JM90" s="75"/>
      <c r="JN90" s="204"/>
      <c r="JO90" s="205"/>
      <c r="JP90" s="72"/>
      <c r="JQ90" s="70"/>
      <c r="JR90" s="73"/>
      <c r="JS90" s="74"/>
      <c r="JT90" s="74"/>
      <c r="JU90" s="62"/>
      <c r="JV90" s="75"/>
      <c r="JW90" s="76"/>
      <c r="JX90" s="216"/>
      <c r="JY90" s="75"/>
      <c r="JZ90" s="75"/>
      <c r="KA90" s="204"/>
      <c r="KB90" s="205"/>
      <c r="KC90" s="72"/>
      <c r="KD90" s="70"/>
      <c r="KE90" s="73"/>
      <c r="KF90" s="74"/>
      <c r="KG90" s="74"/>
      <c r="KH90" s="62"/>
      <c r="KI90" s="75"/>
      <c r="KJ90" s="76"/>
      <c r="KK90" s="216"/>
      <c r="KL90" s="75"/>
      <c r="KM90" s="75"/>
      <c r="KN90" s="204"/>
      <c r="KO90" s="205"/>
      <c r="KP90" s="72"/>
      <c r="KQ90" s="70"/>
      <c r="KR90" s="73"/>
      <c r="KS90" s="74"/>
      <c r="KT90" s="74"/>
      <c r="KU90" s="62"/>
      <c r="KV90" s="75"/>
      <c r="KW90" s="76"/>
      <c r="KX90" s="216"/>
      <c r="KY90" s="75"/>
      <c r="KZ90" s="75"/>
      <c r="LA90" s="204"/>
      <c r="LB90" s="205"/>
      <c r="LC90" s="72"/>
      <c r="LD90" s="70"/>
      <c r="LE90" s="73"/>
      <c r="LF90" s="74"/>
      <c r="LG90" s="74"/>
      <c r="LH90" s="62"/>
      <c r="LI90" s="75"/>
      <c r="LJ90" s="76"/>
      <c r="LK90" s="216"/>
      <c r="LL90" s="75"/>
      <c r="LM90" s="75"/>
      <c r="LN90" s="204"/>
      <c r="LO90" s="205"/>
      <c r="LP90" s="72"/>
      <c r="LQ90" s="70"/>
      <c r="LR90" s="73"/>
      <c r="LS90" s="74"/>
      <c r="LT90" s="74"/>
      <c r="LU90" s="62"/>
      <c r="LV90" s="75"/>
      <c r="LW90" s="76"/>
      <c r="LX90" s="216"/>
      <c r="LY90" s="75"/>
      <c r="LZ90" s="75"/>
      <c r="MA90" s="204"/>
      <c r="MB90" s="205"/>
      <c r="MC90" s="72"/>
      <c r="MD90" s="70"/>
      <c r="ME90" s="73"/>
      <c r="MF90" s="74"/>
      <c r="MG90" s="74"/>
      <c r="MH90" s="62"/>
      <c r="MI90" s="75"/>
      <c r="MJ90" s="76"/>
      <c r="MK90" s="216"/>
      <c r="ML90" s="75"/>
      <c r="MM90" s="75"/>
      <c r="MN90" s="204"/>
      <c r="MO90" s="205"/>
      <c r="MP90" s="72"/>
      <c r="MQ90" s="70"/>
      <c r="MR90" s="73"/>
      <c r="MS90" s="74"/>
      <c r="MT90" s="74"/>
      <c r="MU90" s="62"/>
      <c r="MV90" s="75"/>
      <c r="MW90" s="76"/>
      <c r="MX90" s="216"/>
      <c r="MY90" s="75"/>
      <c r="MZ90" s="75"/>
      <c r="NA90" s="204"/>
      <c r="NB90" s="205"/>
      <c r="NC90" s="72"/>
      <c r="ND90" s="70"/>
      <c r="NE90" s="73"/>
      <c r="NF90" s="74"/>
      <c r="NG90" s="74"/>
      <c r="NH90" s="62"/>
      <c r="NI90" s="75"/>
      <c r="NJ90" s="76"/>
      <c r="NK90" s="216"/>
      <c r="NL90" s="75"/>
      <c r="NM90" s="75"/>
      <c r="NN90" s="204"/>
      <c r="NO90" s="205"/>
      <c r="NP90" s="72"/>
      <c r="NQ90" s="70"/>
      <c r="NR90" s="73"/>
      <c r="NS90" s="74"/>
      <c r="NT90" s="74"/>
      <c r="NU90" s="62"/>
      <c r="NV90" s="75"/>
      <c r="NW90" s="76"/>
      <c r="NX90" s="216"/>
      <c r="NY90" s="75"/>
      <c r="NZ90" s="75"/>
      <c r="OA90" s="204"/>
      <c r="OB90" s="205"/>
      <c r="OC90" s="72"/>
      <c r="OD90" s="70"/>
      <c r="OE90" s="73"/>
      <c r="OF90" s="74"/>
      <c r="OG90" s="74"/>
      <c r="OH90" s="62"/>
      <c r="OI90" s="75"/>
      <c r="OJ90" s="76"/>
      <c r="OK90" s="216"/>
      <c r="OL90" s="75"/>
      <c r="OM90" s="75"/>
      <c r="ON90" s="204"/>
      <c r="OO90" s="205"/>
      <c r="OP90" s="72"/>
      <c r="OQ90" s="70"/>
      <c r="OR90" s="73"/>
      <c r="OS90" s="74"/>
      <c r="OT90" s="74"/>
      <c r="OU90" s="62"/>
      <c r="OV90" s="75"/>
      <c r="OW90" s="76"/>
      <c r="OX90" s="216"/>
      <c r="OY90" s="75"/>
      <c r="OZ90" s="75"/>
      <c r="PA90" s="204"/>
      <c r="PB90" s="205"/>
      <c r="PC90" s="72"/>
      <c r="PD90" s="70"/>
      <c r="PE90" s="73"/>
      <c r="PF90" s="74"/>
      <c r="PG90" s="74"/>
      <c r="PH90" s="62"/>
      <c r="PI90" s="75"/>
      <c r="PJ90" s="76"/>
      <c r="PK90" s="216"/>
      <c r="PL90" s="75"/>
      <c r="PM90" s="75"/>
      <c r="PN90" s="204"/>
      <c r="PO90" s="205"/>
      <c r="PP90" s="72"/>
      <c r="PQ90" s="70"/>
      <c r="PR90" s="73"/>
      <c r="PS90" s="74"/>
      <c r="PT90" s="74"/>
      <c r="PU90" s="62"/>
      <c r="PV90" s="75"/>
      <c r="PW90" s="76"/>
      <c r="PX90" s="216"/>
      <c r="PY90" s="75"/>
      <c r="PZ90" s="75"/>
      <c r="QA90" s="204"/>
      <c r="QB90" s="205"/>
      <c r="QC90" s="72"/>
      <c r="QD90" s="70"/>
      <c r="QE90" s="73"/>
      <c r="QF90" s="74"/>
      <c r="QG90" s="74"/>
      <c r="QH90" s="62"/>
      <c r="QI90" s="75"/>
      <c r="QJ90" s="76"/>
      <c r="QK90" s="216"/>
      <c r="QL90" s="75"/>
      <c r="QM90" s="75"/>
      <c r="QN90" s="204"/>
      <c r="QO90" s="205"/>
      <c r="QP90" s="72"/>
      <c r="QQ90" s="70"/>
      <c r="QR90" s="73"/>
      <c r="QS90" s="74"/>
      <c r="QT90" s="74"/>
      <c r="QU90" s="62"/>
      <c r="QV90" s="75"/>
      <c r="QW90" s="76"/>
      <c r="QX90" s="216"/>
      <c r="QY90" s="75"/>
      <c r="QZ90" s="75"/>
      <c r="RA90" s="204"/>
      <c r="RB90" s="205"/>
      <c r="RC90" s="72"/>
      <c r="RD90" s="70"/>
      <c r="RE90" s="73"/>
      <c r="RF90" s="74"/>
      <c r="RG90" s="74"/>
      <c r="RH90" s="62"/>
      <c r="RI90" s="75"/>
      <c r="RJ90" s="76"/>
      <c r="RK90" s="216"/>
      <c r="RL90" s="75"/>
      <c r="RM90" s="75"/>
      <c r="RN90" s="204"/>
      <c r="RO90" s="205"/>
      <c r="RP90" s="72"/>
      <c r="RQ90" s="70"/>
      <c r="RR90" s="73"/>
      <c r="RS90" s="74"/>
      <c r="RT90" s="74"/>
      <c r="RU90" s="62"/>
      <c r="RV90" s="75"/>
      <c r="RW90" s="76"/>
      <c r="RX90" s="216"/>
      <c r="RY90" s="75"/>
      <c r="RZ90" s="75"/>
      <c r="SA90" s="204"/>
      <c r="SB90" s="205"/>
      <c r="SC90" s="72"/>
      <c r="SD90" s="70"/>
      <c r="SE90" s="73"/>
      <c r="SF90" s="74"/>
      <c r="SG90" s="74"/>
      <c r="SH90" s="62"/>
      <c r="SI90" s="75"/>
      <c r="SJ90" s="76"/>
      <c r="SK90" s="216"/>
      <c r="SL90" s="75"/>
      <c r="SM90" s="75"/>
      <c r="SN90" s="204"/>
      <c r="SO90" s="205"/>
      <c r="SP90" s="72"/>
      <c r="SQ90" s="70"/>
      <c r="SR90" s="73"/>
      <c r="SS90" s="74"/>
      <c r="ST90" s="74"/>
      <c r="SU90" s="62"/>
      <c r="SV90" s="75"/>
      <c r="SW90" s="76"/>
      <c r="SX90" s="216"/>
      <c r="SY90" s="75"/>
      <c r="SZ90" s="75"/>
      <c r="TA90" s="204"/>
      <c r="TB90" s="205"/>
      <c r="TC90" s="72"/>
      <c r="TD90" s="70"/>
      <c r="TE90" s="73"/>
      <c r="TF90" s="74"/>
      <c r="TG90" s="74"/>
      <c r="TH90" s="62"/>
      <c r="TI90" s="75"/>
      <c r="TJ90" s="76"/>
      <c r="TK90" s="216"/>
      <c r="TL90" s="75"/>
      <c r="TM90" s="75"/>
      <c r="TN90" s="204"/>
      <c r="TO90" s="205"/>
      <c r="TP90" s="72"/>
      <c r="TQ90" s="70"/>
      <c r="TR90" s="73"/>
      <c r="TS90" s="74"/>
      <c r="TT90" s="74"/>
      <c r="TU90" s="62"/>
      <c r="TV90" s="75"/>
      <c r="TW90" s="76"/>
      <c r="TX90" s="216"/>
      <c r="TY90" s="75"/>
      <c r="TZ90" s="75"/>
      <c r="UA90" s="204"/>
      <c r="UB90" s="205"/>
      <c r="UC90" s="72"/>
      <c r="UD90" s="70"/>
      <c r="UE90" s="73"/>
      <c r="UF90" s="74"/>
      <c r="UG90" s="74"/>
      <c r="UH90" s="62"/>
      <c r="UI90" s="75"/>
      <c r="UJ90" s="76"/>
      <c r="UK90" s="216"/>
      <c r="UL90" s="75"/>
      <c r="UM90" s="75"/>
      <c r="UN90" s="204"/>
      <c r="UO90" s="205"/>
      <c r="UP90" s="72"/>
      <c r="UQ90" s="70"/>
      <c r="UR90" s="73"/>
      <c r="US90" s="74"/>
      <c r="UT90" s="74"/>
      <c r="UU90" s="62"/>
      <c r="UV90" s="75"/>
      <c r="UW90" s="76"/>
      <c r="UX90" s="216"/>
      <c r="UY90" s="75"/>
      <c r="UZ90" s="75"/>
      <c r="VA90" s="204"/>
      <c r="VB90" s="205"/>
      <c r="VC90" s="72"/>
      <c r="VD90" s="70"/>
      <c r="VE90" s="73"/>
      <c r="VF90" s="74"/>
      <c r="VG90" s="74"/>
      <c r="VH90" s="62"/>
      <c r="VI90" s="75"/>
      <c r="VJ90" s="76"/>
      <c r="VK90" s="216"/>
      <c r="VL90" s="75"/>
      <c r="VM90" s="75"/>
      <c r="VN90" s="204"/>
      <c r="VO90" s="205"/>
      <c r="VP90" s="72"/>
      <c r="VQ90" s="70"/>
      <c r="VR90" s="73"/>
      <c r="VS90" s="74"/>
      <c r="VT90" s="74"/>
      <c r="VU90" s="62"/>
      <c r="VV90" s="75"/>
      <c r="VW90" s="76"/>
      <c r="VX90" s="216"/>
      <c r="VY90" s="75"/>
      <c r="VZ90" s="75"/>
      <c r="WA90" s="204"/>
      <c r="WB90" s="205"/>
      <c r="WC90" s="72"/>
      <c r="WD90" s="70"/>
      <c r="WE90" s="73"/>
      <c r="WF90" s="74"/>
      <c r="WG90" s="74"/>
      <c r="WH90" s="62"/>
      <c r="WI90" s="75"/>
      <c r="WJ90" s="76"/>
      <c r="WK90" s="216"/>
      <c r="WL90" s="75"/>
      <c r="WM90" s="75"/>
      <c r="WN90" s="204"/>
      <c r="WO90" s="205"/>
      <c r="WP90" s="72"/>
      <c r="WQ90" s="70"/>
      <c r="WR90" s="73"/>
      <c r="WS90" s="74"/>
      <c r="WT90" s="74"/>
      <c r="WU90" s="62"/>
      <c r="WV90" s="75"/>
      <c r="WW90" s="76"/>
      <c r="WX90" s="216"/>
      <c r="WY90" s="75"/>
      <c r="WZ90" s="75"/>
      <c r="XA90" s="204"/>
      <c r="XB90" s="205"/>
      <c r="XC90" s="72"/>
      <c r="XD90" s="70"/>
      <c r="XE90" s="73"/>
      <c r="XF90" s="74"/>
      <c r="XG90" s="74"/>
      <c r="XH90" s="62"/>
      <c r="XI90" s="75"/>
      <c r="XJ90" s="76"/>
      <c r="XK90" s="216"/>
      <c r="XL90" s="75"/>
      <c r="XM90" s="75"/>
      <c r="XN90" s="204"/>
      <c r="XO90" s="205"/>
      <c r="XP90" s="72"/>
      <c r="XQ90" s="70"/>
      <c r="XR90" s="73"/>
      <c r="XS90" s="74"/>
      <c r="XT90" s="74"/>
      <c r="XU90" s="62"/>
      <c r="XV90" s="75"/>
      <c r="XW90" s="76"/>
      <c r="XX90" s="216"/>
      <c r="XY90" s="75"/>
      <c r="XZ90" s="75"/>
      <c r="YA90" s="204"/>
      <c r="YB90" s="205"/>
      <c r="YC90" s="72"/>
      <c r="YD90" s="70"/>
      <c r="YE90" s="73"/>
      <c r="YF90" s="74"/>
      <c r="YG90" s="74"/>
      <c r="YH90" s="62"/>
      <c r="YI90" s="75"/>
      <c r="YJ90" s="76"/>
      <c r="YK90" s="216"/>
      <c r="YL90" s="75"/>
      <c r="YM90" s="75"/>
      <c r="YN90" s="204"/>
      <c r="YO90" s="205"/>
      <c r="YP90" s="72"/>
      <c r="YQ90" s="70"/>
      <c r="YR90" s="73"/>
      <c r="YS90" s="74"/>
      <c r="YT90" s="74"/>
      <c r="YU90" s="62"/>
      <c r="YV90" s="75"/>
      <c r="YW90" s="76"/>
      <c r="YX90" s="216"/>
      <c r="YY90" s="75"/>
      <c r="YZ90" s="75"/>
      <c r="ZA90" s="204"/>
      <c r="ZB90" s="205"/>
      <c r="ZC90" s="72"/>
      <c r="ZD90" s="70"/>
      <c r="ZE90" s="73"/>
      <c r="ZF90" s="74"/>
      <c r="ZG90" s="74"/>
      <c r="ZH90" s="62"/>
      <c r="ZI90" s="75"/>
      <c r="ZJ90" s="76"/>
      <c r="ZK90" s="216"/>
      <c r="ZL90" s="75"/>
      <c r="ZM90" s="75"/>
      <c r="ZN90" s="204"/>
      <c r="ZO90" s="205"/>
      <c r="ZP90" s="72"/>
      <c r="ZQ90" s="70"/>
      <c r="ZR90" s="73"/>
      <c r="ZS90" s="74"/>
      <c r="ZT90" s="74"/>
      <c r="ZU90" s="62"/>
      <c r="ZV90" s="75"/>
      <c r="ZW90" s="76"/>
      <c r="ZX90" s="216"/>
      <c r="ZY90" s="75"/>
      <c r="ZZ90" s="75"/>
      <c r="AAA90" s="204"/>
      <c r="AAB90" s="205"/>
      <c r="AAC90" s="72"/>
      <c r="AAD90" s="70"/>
      <c r="AAE90" s="73"/>
      <c r="AAF90" s="74"/>
      <c r="AAG90" s="74"/>
      <c r="AAH90" s="62"/>
      <c r="AAI90" s="75"/>
      <c r="AAJ90" s="76"/>
      <c r="AAK90" s="216"/>
      <c r="AAL90" s="75"/>
      <c r="AAM90" s="75"/>
      <c r="AAN90" s="204"/>
      <c r="AAO90" s="205"/>
      <c r="AAP90" s="72"/>
      <c r="AAQ90" s="70"/>
      <c r="AAR90" s="73"/>
      <c r="AAS90" s="74"/>
      <c r="AAT90" s="74"/>
      <c r="AAU90" s="62"/>
      <c r="AAV90" s="75"/>
      <c r="AAW90" s="76"/>
      <c r="AAX90" s="216"/>
      <c r="AAY90" s="75"/>
      <c r="AAZ90" s="75"/>
      <c r="ABA90" s="204"/>
      <c r="ABB90" s="205"/>
      <c r="ABC90" s="72"/>
      <c r="ABD90" s="70"/>
      <c r="ABE90" s="73"/>
      <c r="ABF90" s="74"/>
      <c r="ABG90" s="74"/>
      <c r="ABH90" s="62"/>
      <c r="ABI90" s="75"/>
      <c r="ABJ90" s="76"/>
      <c r="ABK90" s="216"/>
      <c r="ABL90" s="75"/>
      <c r="ABM90" s="75"/>
      <c r="ABN90" s="204"/>
      <c r="ABO90" s="205"/>
      <c r="ABP90" s="72"/>
      <c r="ABQ90" s="70"/>
      <c r="ABR90" s="73"/>
      <c r="ABS90" s="74"/>
      <c r="ABT90" s="74"/>
      <c r="ABU90" s="62"/>
      <c r="ABV90" s="75"/>
      <c r="ABW90" s="76"/>
      <c r="ABX90" s="216"/>
      <c r="ABY90" s="75"/>
      <c r="ABZ90" s="75"/>
      <c r="ACA90" s="204"/>
      <c r="ACB90" s="205"/>
      <c r="ACC90" s="72"/>
      <c r="ACD90" s="70"/>
      <c r="ACE90" s="73"/>
      <c r="ACF90" s="74"/>
      <c r="ACG90" s="74"/>
      <c r="ACH90" s="62"/>
      <c r="ACI90" s="75"/>
      <c r="ACJ90" s="76"/>
      <c r="ACK90" s="216"/>
      <c r="ACL90" s="75"/>
      <c r="ACM90" s="75"/>
      <c r="ACN90" s="204"/>
      <c r="ACO90" s="205"/>
      <c r="ACP90" s="72"/>
      <c r="ACQ90" s="70"/>
      <c r="ACR90" s="73"/>
      <c r="ACS90" s="74"/>
      <c r="ACT90" s="74"/>
      <c r="ACU90" s="62"/>
      <c r="ACV90" s="75"/>
      <c r="ACW90" s="76"/>
      <c r="ACX90" s="216"/>
      <c r="ACY90" s="75"/>
      <c r="ACZ90" s="75"/>
      <c r="ADA90" s="204"/>
      <c r="ADB90" s="205"/>
      <c r="ADC90" s="72"/>
      <c r="ADD90" s="70"/>
      <c r="ADE90" s="73"/>
      <c r="ADF90" s="74"/>
      <c r="ADG90" s="74"/>
      <c r="ADH90" s="62"/>
      <c r="ADI90" s="75"/>
      <c r="ADJ90" s="76"/>
      <c r="ADK90" s="216"/>
      <c r="ADL90" s="75"/>
      <c r="ADM90" s="75"/>
      <c r="ADN90" s="204"/>
      <c r="ADO90" s="205"/>
      <c r="ADP90" s="72"/>
      <c r="ADQ90" s="70"/>
      <c r="ADR90" s="73"/>
      <c r="ADS90" s="74"/>
      <c r="ADT90" s="74"/>
      <c r="ADU90" s="62"/>
      <c r="ADV90" s="75"/>
      <c r="ADW90" s="76"/>
      <c r="ADX90" s="216"/>
      <c r="ADY90" s="75"/>
      <c r="ADZ90" s="75"/>
      <c r="AEA90" s="204"/>
      <c r="AEB90" s="205"/>
      <c r="AEC90" s="72"/>
      <c r="AED90" s="70"/>
      <c r="AEE90" s="73"/>
      <c r="AEF90" s="74"/>
      <c r="AEG90" s="74"/>
      <c r="AEH90" s="62"/>
      <c r="AEI90" s="75"/>
      <c r="AEJ90" s="76"/>
      <c r="AEK90" s="216"/>
      <c r="AEL90" s="75"/>
      <c r="AEM90" s="75"/>
      <c r="AEN90" s="204"/>
      <c r="AEO90" s="205"/>
      <c r="AEP90" s="72"/>
      <c r="AEQ90" s="70"/>
      <c r="AER90" s="73"/>
      <c r="AES90" s="74"/>
      <c r="AET90" s="74"/>
      <c r="AEU90" s="62"/>
      <c r="AEV90" s="75"/>
      <c r="AEW90" s="76"/>
      <c r="AEX90" s="216"/>
      <c r="AEY90" s="75"/>
      <c r="AEZ90" s="75"/>
      <c r="AFA90" s="204"/>
      <c r="AFB90" s="205"/>
      <c r="AFC90" s="72"/>
      <c r="AFD90" s="70"/>
      <c r="AFE90" s="73"/>
      <c r="AFF90" s="74"/>
      <c r="AFG90" s="74"/>
      <c r="AFH90" s="62"/>
      <c r="AFI90" s="75"/>
      <c r="AFJ90" s="76"/>
      <c r="AFK90" s="216"/>
      <c r="AFL90" s="75"/>
      <c r="AFM90" s="75"/>
      <c r="AFN90" s="204"/>
      <c r="AFO90" s="205"/>
      <c r="AFP90" s="72"/>
      <c r="AFQ90" s="70"/>
      <c r="AFR90" s="73"/>
      <c r="AFS90" s="74"/>
      <c r="AFT90" s="74"/>
      <c r="AFU90" s="62"/>
      <c r="AFV90" s="75"/>
      <c r="AFW90" s="76"/>
      <c r="AFX90" s="216"/>
      <c r="AFY90" s="75"/>
      <c r="AFZ90" s="75"/>
      <c r="AGA90" s="204"/>
      <c r="AGB90" s="205"/>
      <c r="AGC90" s="72"/>
      <c r="AGD90" s="70"/>
      <c r="AGE90" s="73"/>
      <c r="AGF90" s="74"/>
      <c r="AGG90" s="74"/>
      <c r="AGH90" s="62"/>
      <c r="AGI90" s="75"/>
      <c r="AGJ90" s="76"/>
      <c r="AGK90" s="216"/>
      <c r="AGL90" s="75"/>
      <c r="AGM90" s="75"/>
      <c r="AGN90" s="204"/>
      <c r="AGO90" s="205"/>
      <c r="AGP90" s="72"/>
      <c r="AGQ90" s="70"/>
      <c r="AGR90" s="73"/>
      <c r="AGS90" s="74"/>
      <c r="AGT90" s="74"/>
      <c r="AGU90" s="62"/>
      <c r="AGV90" s="75"/>
      <c r="AGW90" s="76"/>
      <c r="AGX90" s="216"/>
      <c r="AGY90" s="75"/>
      <c r="AGZ90" s="75"/>
      <c r="AHA90" s="204"/>
      <c r="AHB90" s="205"/>
      <c r="AHC90" s="72"/>
      <c r="AHD90" s="70"/>
      <c r="AHE90" s="73"/>
      <c r="AHF90" s="74"/>
      <c r="AHG90" s="74"/>
      <c r="AHH90" s="62"/>
      <c r="AHI90" s="75"/>
      <c r="AHJ90" s="76"/>
      <c r="AHK90" s="216"/>
      <c r="AHL90" s="75"/>
      <c r="AHM90" s="75"/>
      <c r="AHN90" s="204"/>
      <c r="AHO90" s="205"/>
      <c r="AHP90" s="72"/>
      <c r="AHQ90" s="70"/>
      <c r="AHR90" s="73"/>
      <c r="AHS90" s="74"/>
      <c r="AHT90" s="74"/>
      <c r="AHU90" s="62"/>
      <c r="AHV90" s="75"/>
      <c r="AHW90" s="76"/>
      <c r="AHX90" s="216"/>
      <c r="AHY90" s="75"/>
      <c r="AHZ90" s="75"/>
      <c r="AIA90" s="204"/>
      <c r="AIB90" s="205"/>
      <c r="AIC90" s="72"/>
      <c r="AID90" s="70"/>
      <c r="AIE90" s="73"/>
      <c r="AIF90" s="74"/>
      <c r="AIG90" s="74"/>
      <c r="AIH90" s="62"/>
      <c r="AII90" s="75"/>
      <c r="AIJ90" s="76"/>
      <c r="AIK90" s="216"/>
      <c r="AIL90" s="75"/>
      <c r="AIM90" s="75"/>
      <c r="AIN90" s="204"/>
      <c r="AIO90" s="205"/>
      <c r="AIP90" s="72"/>
      <c r="AIQ90" s="70"/>
      <c r="AIR90" s="73"/>
      <c r="AIS90" s="74"/>
      <c r="AIT90" s="74"/>
      <c r="AIU90" s="62"/>
      <c r="AIV90" s="75"/>
      <c r="AIW90" s="76"/>
      <c r="AIX90" s="216"/>
      <c r="AIY90" s="75"/>
      <c r="AIZ90" s="75"/>
      <c r="AJA90" s="204"/>
      <c r="AJB90" s="205"/>
      <c r="AJC90" s="72"/>
      <c r="AJD90" s="70"/>
      <c r="AJE90" s="73"/>
      <c r="AJF90" s="74"/>
      <c r="AJG90" s="74"/>
      <c r="AJH90" s="62"/>
      <c r="AJI90" s="75"/>
      <c r="AJJ90" s="76"/>
      <c r="AJK90" s="216"/>
      <c r="AJL90" s="75"/>
      <c r="AJM90" s="75"/>
      <c r="AJN90" s="204"/>
      <c r="AJO90" s="205"/>
      <c r="AJP90" s="72"/>
      <c r="AJQ90" s="70"/>
      <c r="AJR90" s="73"/>
      <c r="AJS90" s="74"/>
      <c r="AJT90" s="74"/>
      <c r="AJU90" s="62"/>
      <c r="AJV90" s="75"/>
      <c r="AJW90" s="76"/>
      <c r="AJX90" s="216"/>
      <c r="AJY90" s="75"/>
      <c r="AJZ90" s="75"/>
      <c r="AKA90" s="204"/>
      <c r="AKB90" s="205"/>
      <c r="AKC90" s="72"/>
      <c r="AKD90" s="70"/>
      <c r="AKE90" s="73"/>
      <c r="AKF90" s="74"/>
      <c r="AKG90" s="74"/>
      <c r="AKH90" s="62"/>
      <c r="AKI90" s="75"/>
      <c r="AKJ90" s="76"/>
      <c r="AKK90" s="216"/>
      <c r="AKL90" s="75"/>
      <c r="AKM90" s="75"/>
      <c r="AKN90" s="204"/>
      <c r="AKO90" s="205"/>
      <c r="AKP90" s="72"/>
      <c r="AKQ90" s="70"/>
      <c r="AKR90" s="73"/>
      <c r="AKS90" s="74"/>
      <c r="AKT90" s="74"/>
      <c r="AKU90" s="62"/>
      <c r="AKV90" s="75"/>
      <c r="AKW90" s="76"/>
      <c r="AKX90" s="216"/>
      <c r="AKY90" s="75"/>
      <c r="AKZ90" s="75"/>
      <c r="ALA90" s="204"/>
      <c r="ALB90" s="205"/>
      <c r="ALC90" s="72"/>
      <c r="ALD90" s="70"/>
      <c r="ALE90" s="73"/>
      <c r="ALF90" s="74"/>
      <c r="ALG90" s="74"/>
      <c r="ALH90" s="62"/>
      <c r="ALI90" s="75"/>
      <c r="ALJ90" s="76"/>
      <c r="ALK90" s="216"/>
      <c r="ALL90" s="75"/>
      <c r="ALM90" s="75"/>
      <c r="ALN90" s="204"/>
      <c r="ALO90" s="205"/>
      <c r="ALP90" s="72"/>
      <c r="ALQ90" s="70"/>
      <c r="ALR90" s="73"/>
      <c r="ALS90" s="74"/>
      <c r="ALT90" s="74"/>
      <c r="ALU90" s="62"/>
      <c r="ALV90" s="75"/>
      <c r="ALW90" s="76"/>
      <c r="ALX90" s="216"/>
      <c r="ALY90" s="75"/>
      <c r="ALZ90" s="75"/>
      <c r="AMA90" s="204"/>
      <c r="AMB90" s="205"/>
      <c r="AMC90" s="72"/>
      <c r="AMD90" s="70"/>
      <c r="AME90" s="73"/>
      <c r="AMF90" s="74"/>
      <c r="AMG90" s="74"/>
      <c r="AMH90" s="62"/>
      <c r="AMI90" s="75"/>
      <c r="AMJ90" s="76"/>
      <c r="AMK90" s="216"/>
      <c r="AML90" s="75"/>
      <c r="AMM90" s="75"/>
      <c r="AMN90" s="204"/>
      <c r="AMO90" s="205"/>
      <c r="AMP90" s="72"/>
      <c r="AMQ90" s="70"/>
      <c r="AMR90" s="73"/>
      <c r="AMS90" s="74"/>
      <c r="AMT90" s="74"/>
      <c r="AMU90" s="62"/>
      <c r="AMV90" s="75"/>
      <c r="AMW90" s="76"/>
      <c r="AMX90" s="216"/>
      <c r="AMY90" s="75"/>
      <c r="AMZ90" s="75"/>
      <c r="ANA90" s="204"/>
      <c r="ANB90" s="205"/>
      <c r="ANC90" s="72"/>
      <c r="AND90" s="70"/>
      <c r="ANE90" s="73"/>
      <c r="ANF90" s="74"/>
      <c r="ANG90" s="74"/>
      <c r="ANH90" s="62"/>
      <c r="ANI90" s="75"/>
      <c r="ANJ90" s="76"/>
      <c r="ANK90" s="216"/>
      <c r="ANL90" s="75"/>
      <c r="ANM90" s="75"/>
      <c r="ANN90" s="204"/>
      <c r="ANO90" s="205"/>
      <c r="ANP90" s="72"/>
      <c r="ANQ90" s="70"/>
      <c r="ANR90" s="73"/>
      <c r="ANS90" s="74"/>
      <c r="ANT90" s="74"/>
      <c r="ANU90" s="62"/>
      <c r="ANV90" s="75"/>
      <c r="ANW90" s="76"/>
      <c r="ANX90" s="216"/>
      <c r="ANY90" s="75"/>
      <c r="ANZ90" s="75"/>
      <c r="AOA90" s="204"/>
      <c r="AOB90" s="205"/>
      <c r="AOC90" s="72"/>
      <c r="AOD90" s="70"/>
      <c r="AOE90" s="73"/>
      <c r="AOF90" s="74"/>
      <c r="AOG90" s="74"/>
      <c r="AOH90" s="62"/>
      <c r="AOI90" s="75"/>
      <c r="AOJ90" s="76"/>
      <c r="AOK90" s="216"/>
      <c r="AOL90" s="75"/>
      <c r="AOM90" s="75"/>
      <c r="AON90" s="204"/>
      <c r="AOO90" s="205"/>
      <c r="AOP90" s="72"/>
      <c r="AOQ90" s="70"/>
      <c r="AOR90" s="73"/>
      <c r="AOS90" s="74"/>
      <c r="AOT90" s="74"/>
      <c r="AOU90" s="62"/>
      <c r="AOV90" s="75"/>
      <c r="AOW90" s="76"/>
      <c r="AOX90" s="216"/>
      <c r="AOY90" s="75"/>
      <c r="AOZ90" s="75"/>
      <c r="APA90" s="204"/>
      <c r="APB90" s="205"/>
      <c r="APC90" s="72"/>
      <c r="APD90" s="70"/>
      <c r="APE90" s="73"/>
      <c r="APF90" s="74"/>
      <c r="APG90" s="74"/>
      <c r="APH90" s="62"/>
      <c r="API90" s="75"/>
      <c r="APJ90" s="76"/>
      <c r="APK90" s="216"/>
      <c r="APL90" s="75"/>
      <c r="APM90" s="75"/>
      <c r="APN90" s="204"/>
      <c r="APO90" s="205"/>
      <c r="APP90" s="72"/>
      <c r="APQ90" s="70"/>
      <c r="APR90" s="73"/>
      <c r="APS90" s="74"/>
      <c r="APT90" s="74"/>
      <c r="APU90" s="62"/>
      <c r="APV90" s="75"/>
      <c r="APW90" s="76"/>
      <c r="APX90" s="216"/>
      <c r="APY90" s="75"/>
      <c r="APZ90" s="75"/>
      <c r="AQA90" s="204"/>
      <c r="AQB90" s="205"/>
      <c r="AQC90" s="72"/>
      <c r="AQD90" s="70"/>
      <c r="AQE90" s="73"/>
      <c r="AQF90" s="74"/>
      <c r="AQG90" s="74"/>
      <c r="AQH90" s="62"/>
      <c r="AQI90" s="75"/>
      <c r="AQJ90" s="76"/>
      <c r="AQK90" s="216"/>
      <c r="AQL90" s="75"/>
      <c r="AQM90" s="75"/>
      <c r="AQN90" s="204"/>
      <c r="AQO90" s="205"/>
      <c r="AQP90" s="72"/>
      <c r="AQQ90" s="70"/>
      <c r="AQR90" s="73"/>
      <c r="AQS90" s="74"/>
      <c r="AQT90" s="74"/>
      <c r="AQU90" s="62"/>
      <c r="AQV90" s="75"/>
      <c r="AQW90" s="76"/>
      <c r="AQX90" s="216"/>
      <c r="AQY90" s="75"/>
      <c r="AQZ90" s="75"/>
      <c r="ARA90" s="204"/>
      <c r="ARB90" s="205"/>
      <c r="ARC90" s="72"/>
      <c r="ARD90" s="70"/>
      <c r="ARE90" s="73"/>
      <c r="ARF90" s="74"/>
      <c r="ARG90" s="74"/>
      <c r="ARH90" s="62"/>
      <c r="ARI90" s="75"/>
      <c r="ARJ90" s="76"/>
      <c r="ARK90" s="216"/>
      <c r="ARL90" s="75"/>
      <c r="ARM90" s="75"/>
      <c r="ARN90" s="204"/>
      <c r="ARO90" s="205"/>
      <c r="ARP90" s="72"/>
      <c r="ARQ90" s="70"/>
      <c r="ARR90" s="73"/>
      <c r="ARS90" s="74"/>
      <c r="ART90" s="74"/>
      <c r="ARU90" s="62"/>
      <c r="ARV90" s="75"/>
      <c r="ARW90" s="76"/>
      <c r="ARX90" s="216"/>
      <c r="ARY90" s="75"/>
      <c r="ARZ90" s="75"/>
      <c r="ASA90" s="204"/>
      <c r="ASB90" s="205"/>
      <c r="ASC90" s="72"/>
      <c r="ASD90" s="70"/>
      <c r="ASE90" s="73"/>
      <c r="ASF90" s="74"/>
      <c r="ASG90" s="74"/>
      <c r="ASH90" s="62"/>
      <c r="ASI90" s="75"/>
      <c r="ASJ90" s="76"/>
      <c r="ASK90" s="216"/>
      <c r="ASL90" s="75"/>
      <c r="ASM90" s="75"/>
      <c r="ASN90" s="204"/>
      <c r="ASO90" s="205"/>
      <c r="ASP90" s="72"/>
      <c r="ASQ90" s="70"/>
      <c r="ASR90" s="73"/>
      <c r="ASS90" s="74"/>
      <c r="AST90" s="74"/>
      <c r="ASU90" s="62"/>
      <c r="ASV90" s="75"/>
      <c r="ASW90" s="76"/>
      <c r="ASX90" s="216"/>
      <c r="ASY90" s="75"/>
      <c r="ASZ90" s="75"/>
      <c r="ATA90" s="204"/>
      <c r="ATB90" s="205"/>
      <c r="ATC90" s="72"/>
      <c r="ATD90" s="70"/>
      <c r="ATE90" s="73"/>
      <c r="ATF90" s="74"/>
      <c r="ATG90" s="74"/>
      <c r="ATH90" s="62"/>
      <c r="ATI90" s="75"/>
      <c r="ATJ90" s="76"/>
      <c r="ATK90" s="216"/>
      <c r="ATL90" s="75"/>
      <c r="ATM90" s="75"/>
      <c r="ATN90" s="204"/>
      <c r="ATO90" s="205"/>
      <c r="ATP90" s="72"/>
      <c r="ATQ90" s="70"/>
      <c r="ATR90" s="73"/>
      <c r="ATS90" s="74"/>
      <c r="ATT90" s="74"/>
      <c r="ATU90" s="62"/>
      <c r="ATV90" s="75"/>
      <c r="ATW90" s="76"/>
      <c r="ATX90" s="216"/>
      <c r="ATY90" s="75"/>
      <c r="ATZ90" s="75"/>
      <c r="AUA90" s="204"/>
      <c r="AUB90" s="205"/>
      <c r="AUC90" s="72"/>
      <c r="AUD90" s="70"/>
      <c r="AUE90" s="73"/>
      <c r="AUF90" s="74"/>
      <c r="AUG90" s="74"/>
      <c r="AUH90" s="62"/>
      <c r="AUI90" s="75"/>
      <c r="AUJ90" s="76"/>
      <c r="AUK90" s="216"/>
      <c r="AUL90" s="75"/>
      <c r="AUM90" s="75"/>
      <c r="AUN90" s="204"/>
      <c r="AUO90" s="205"/>
      <c r="AUP90" s="72"/>
      <c r="AUQ90" s="70"/>
      <c r="AUR90" s="73"/>
      <c r="AUS90" s="74"/>
      <c r="AUT90" s="74"/>
      <c r="AUU90" s="62"/>
      <c r="AUV90" s="75"/>
      <c r="AUW90" s="76"/>
      <c r="AUX90" s="216"/>
      <c r="AUY90" s="75"/>
      <c r="AUZ90" s="75"/>
      <c r="AVA90" s="204"/>
      <c r="AVB90" s="205"/>
      <c r="AVC90" s="72"/>
      <c r="AVD90" s="70"/>
      <c r="AVE90" s="73"/>
      <c r="AVF90" s="74"/>
      <c r="AVG90" s="74"/>
      <c r="AVH90" s="62"/>
      <c r="AVI90" s="75"/>
      <c r="AVJ90" s="76"/>
      <c r="AVK90" s="216"/>
      <c r="AVL90" s="75"/>
      <c r="AVM90" s="75"/>
      <c r="AVN90" s="204"/>
      <c r="AVO90" s="205"/>
      <c r="AVP90" s="72"/>
      <c r="AVQ90" s="70"/>
      <c r="AVR90" s="73"/>
      <c r="AVS90" s="74"/>
      <c r="AVT90" s="74"/>
      <c r="AVU90" s="62"/>
      <c r="AVV90" s="75"/>
      <c r="AVW90" s="76"/>
      <c r="AVX90" s="216"/>
      <c r="AVY90" s="75"/>
      <c r="AVZ90" s="75"/>
      <c r="AWA90" s="204"/>
      <c r="AWB90" s="205"/>
      <c r="AWC90" s="72"/>
      <c r="AWD90" s="70"/>
      <c r="AWE90" s="73"/>
      <c r="AWF90" s="74"/>
      <c r="AWG90" s="74"/>
      <c r="AWH90" s="62"/>
      <c r="AWI90" s="75"/>
      <c r="AWJ90" s="76"/>
      <c r="AWK90" s="216"/>
      <c r="AWL90" s="75"/>
      <c r="AWM90" s="75"/>
      <c r="AWN90" s="204"/>
      <c r="AWO90" s="205"/>
      <c r="AWP90" s="72"/>
      <c r="AWQ90" s="70"/>
      <c r="AWR90" s="73"/>
      <c r="AWS90" s="74"/>
      <c r="AWT90" s="74"/>
      <c r="AWU90" s="62"/>
      <c r="AWV90" s="75"/>
      <c r="AWW90" s="76"/>
      <c r="AWX90" s="216"/>
      <c r="AWY90" s="75"/>
      <c r="AWZ90" s="75"/>
      <c r="AXA90" s="204"/>
      <c r="AXB90" s="205"/>
      <c r="AXC90" s="72"/>
      <c r="AXD90" s="70"/>
      <c r="AXE90" s="73"/>
      <c r="AXF90" s="74"/>
      <c r="AXG90" s="74"/>
      <c r="AXH90" s="62"/>
      <c r="AXI90" s="75"/>
      <c r="AXJ90" s="76"/>
      <c r="AXK90" s="216"/>
      <c r="AXL90" s="75"/>
      <c r="AXM90" s="75"/>
      <c r="AXN90" s="204"/>
      <c r="AXO90" s="205"/>
      <c r="AXP90" s="72"/>
      <c r="AXQ90" s="70"/>
      <c r="AXR90" s="73"/>
      <c r="AXS90" s="74"/>
      <c r="AXT90" s="74"/>
      <c r="AXU90" s="62"/>
      <c r="AXV90" s="75"/>
      <c r="AXW90" s="76"/>
      <c r="AXX90" s="216"/>
      <c r="AXY90" s="75"/>
      <c r="AXZ90" s="75"/>
      <c r="AYA90" s="204"/>
      <c r="AYB90" s="205"/>
      <c r="AYC90" s="72"/>
      <c r="AYD90" s="70"/>
      <c r="AYE90" s="73"/>
      <c r="AYF90" s="74"/>
      <c r="AYG90" s="74"/>
      <c r="AYH90" s="62"/>
      <c r="AYI90" s="75"/>
      <c r="AYJ90" s="76"/>
      <c r="AYK90" s="216"/>
      <c r="AYL90" s="75"/>
      <c r="AYM90" s="75"/>
      <c r="AYN90" s="204"/>
      <c r="AYO90" s="205"/>
      <c r="AYP90" s="72"/>
      <c r="AYQ90" s="70"/>
      <c r="AYR90" s="73"/>
      <c r="AYS90" s="74"/>
      <c r="AYT90" s="74"/>
      <c r="AYU90" s="62"/>
      <c r="AYV90" s="75"/>
      <c r="AYW90" s="76"/>
      <c r="AYX90" s="216"/>
      <c r="AYY90" s="75"/>
      <c r="AYZ90" s="75"/>
      <c r="AZA90" s="204"/>
      <c r="AZB90" s="205"/>
      <c r="AZC90" s="72"/>
      <c r="AZD90" s="70"/>
      <c r="AZE90" s="73"/>
      <c r="AZF90" s="74"/>
      <c r="AZG90" s="74"/>
      <c r="AZH90" s="62"/>
      <c r="AZI90" s="75"/>
      <c r="AZJ90" s="76"/>
      <c r="AZK90" s="216"/>
      <c r="AZL90" s="75"/>
      <c r="AZM90" s="75"/>
      <c r="AZN90" s="204"/>
      <c r="AZO90" s="205"/>
      <c r="AZP90" s="72"/>
      <c r="AZQ90" s="70"/>
      <c r="AZR90" s="73"/>
      <c r="AZS90" s="74"/>
      <c r="AZT90" s="74"/>
      <c r="AZU90" s="62"/>
      <c r="AZV90" s="75"/>
      <c r="AZW90" s="76"/>
      <c r="AZX90" s="216"/>
      <c r="AZY90" s="75"/>
      <c r="AZZ90" s="75"/>
      <c r="BAA90" s="204"/>
      <c r="BAB90" s="205"/>
      <c r="BAC90" s="72"/>
      <c r="BAD90" s="70"/>
      <c r="BAE90" s="73"/>
      <c r="BAF90" s="74"/>
      <c r="BAG90" s="74"/>
      <c r="BAH90" s="62"/>
      <c r="BAI90" s="75"/>
      <c r="BAJ90" s="76"/>
      <c r="BAK90" s="216"/>
      <c r="BAL90" s="75"/>
      <c r="BAM90" s="75"/>
      <c r="BAN90" s="204"/>
      <c r="BAO90" s="205"/>
      <c r="BAP90" s="72"/>
      <c r="BAQ90" s="70"/>
      <c r="BAR90" s="73"/>
      <c r="BAS90" s="74"/>
      <c r="BAT90" s="74"/>
      <c r="BAU90" s="62"/>
      <c r="BAV90" s="75"/>
      <c r="BAW90" s="76"/>
      <c r="BAX90" s="216"/>
      <c r="BAY90" s="75"/>
      <c r="BAZ90" s="75"/>
      <c r="BBA90" s="204"/>
      <c r="BBB90" s="205"/>
      <c r="BBC90" s="72"/>
      <c r="BBD90" s="70"/>
      <c r="BBE90" s="73"/>
      <c r="BBF90" s="74"/>
      <c r="BBG90" s="74"/>
      <c r="BBH90" s="62"/>
      <c r="BBI90" s="75"/>
      <c r="BBJ90" s="76"/>
      <c r="BBK90" s="216"/>
      <c r="BBL90" s="75"/>
      <c r="BBM90" s="75"/>
      <c r="BBN90" s="204"/>
      <c r="BBO90" s="205"/>
      <c r="BBP90" s="72"/>
      <c r="BBQ90" s="70"/>
      <c r="BBR90" s="73"/>
      <c r="BBS90" s="74"/>
      <c r="BBT90" s="74"/>
      <c r="BBU90" s="62"/>
      <c r="BBV90" s="75"/>
      <c r="BBW90" s="76"/>
      <c r="BBX90" s="216"/>
      <c r="BBY90" s="75"/>
      <c r="BBZ90" s="75"/>
      <c r="BCA90" s="204"/>
      <c r="BCB90" s="205"/>
      <c r="BCC90" s="72"/>
      <c r="BCD90" s="70"/>
      <c r="BCE90" s="73"/>
      <c r="BCF90" s="74"/>
      <c r="BCG90" s="74"/>
      <c r="BCH90" s="62"/>
      <c r="BCI90" s="75"/>
      <c r="BCJ90" s="76"/>
      <c r="BCK90" s="216"/>
      <c r="BCL90" s="75"/>
      <c r="BCM90" s="75"/>
      <c r="BCN90" s="204"/>
      <c r="BCO90" s="205"/>
      <c r="BCP90" s="72"/>
      <c r="BCQ90" s="70"/>
      <c r="BCR90" s="73"/>
      <c r="BCS90" s="74"/>
      <c r="BCT90" s="74"/>
      <c r="BCU90" s="62"/>
      <c r="BCV90" s="75"/>
      <c r="BCW90" s="76"/>
      <c r="BCX90" s="216"/>
      <c r="BCY90" s="75"/>
      <c r="BCZ90" s="75"/>
      <c r="BDA90" s="204"/>
      <c r="BDB90" s="205"/>
      <c r="BDC90" s="72"/>
      <c r="BDD90" s="70"/>
      <c r="BDE90" s="73"/>
      <c r="BDF90" s="74"/>
      <c r="BDG90" s="74"/>
      <c r="BDH90" s="62"/>
      <c r="BDI90" s="75"/>
      <c r="BDJ90" s="76"/>
      <c r="BDK90" s="216"/>
      <c r="BDL90" s="75"/>
      <c r="BDM90" s="75"/>
      <c r="BDN90" s="204"/>
      <c r="BDO90" s="205"/>
      <c r="BDP90" s="72"/>
      <c r="BDQ90" s="70"/>
      <c r="BDR90" s="73"/>
      <c r="BDS90" s="74"/>
      <c r="BDT90" s="74"/>
      <c r="BDU90" s="62"/>
      <c r="BDV90" s="75"/>
      <c r="BDW90" s="76"/>
      <c r="BDX90" s="216"/>
      <c r="BDY90" s="75"/>
      <c r="BDZ90" s="75"/>
      <c r="BEA90" s="204"/>
      <c r="BEB90" s="205"/>
      <c r="BEC90" s="72"/>
      <c r="BED90" s="70"/>
      <c r="BEE90" s="73"/>
      <c r="BEF90" s="74"/>
      <c r="BEG90" s="74"/>
      <c r="BEH90" s="62"/>
      <c r="BEI90" s="75"/>
      <c r="BEJ90" s="76"/>
      <c r="BEK90" s="216"/>
      <c r="BEL90" s="75"/>
      <c r="BEM90" s="75"/>
      <c r="BEN90" s="204"/>
      <c r="BEO90" s="205"/>
      <c r="BEP90" s="72"/>
      <c r="BEQ90" s="70"/>
      <c r="BER90" s="73"/>
      <c r="BES90" s="74"/>
      <c r="BET90" s="74"/>
      <c r="BEU90" s="62"/>
      <c r="BEV90" s="75"/>
      <c r="BEW90" s="76"/>
      <c r="BEX90" s="216"/>
      <c r="BEY90" s="75"/>
      <c r="BEZ90" s="75"/>
      <c r="BFA90" s="204"/>
      <c r="BFB90" s="205"/>
      <c r="BFC90" s="72"/>
      <c r="BFD90" s="70"/>
      <c r="BFE90" s="73"/>
      <c r="BFF90" s="74"/>
      <c r="BFG90" s="74"/>
      <c r="BFH90" s="62"/>
      <c r="BFI90" s="75"/>
      <c r="BFJ90" s="76"/>
      <c r="BFK90" s="216"/>
      <c r="BFL90" s="75"/>
      <c r="BFM90" s="75"/>
      <c r="BFN90" s="204"/>
      <c r="BFO90" s="205"/>
      <c r="BFP90" s="72"/>
      <c r="BFQ90" s="70"/>
      <c r="BFR90" s="73"/>
      <c r="BFS90" s="74"/>
      <c r="BFT90" s="74"/>
      <c r="BFU90" s="62"/>
      <c r="BFV90" s="75"/>
      <c r="BFW90" s="76"/>
      <c r="BFX90" s="216"/>
      <c r="BFY90" s="75"/>
      <c r="BFZ90" s="75"/>
      <c r="BGA90" s="204"/>
      <c r="BGB90" s="205"/>
      <c r="BGC90" s="72"/>
      <c r="BGD90" s="70"/>
      <c r="BGE90" s="73"/>
      <c r="BGF90" s="74"/>
      <c r="BGG90" s="74"/>
      <c r="BGH90" s="62"/>
      <c r="BGI90" s="75"/>
      <c r="BGJ90" s="76"/>
      <c r="BGK90" s="216"/>
      <c r="BGL90" s="75"/>
      <c r="BGM90" s="75"/>
      <c r="BGN90" s="204"/>
      <c r="BGO90" s="205"/>
      <c r="BGP90" s="72"/>
      <c r="BGQ90" s="70"/>
      <c r="BGR90" s="73"/>
      <c r="BGS90" s="74"/>
      <c r="BGT90" s="74"/>
      <c r="BGU90" s="62"/>
      <c r="BGV90" s="75"/>
      <c r="BGW90" s="76"/>
      <c r="BGX90" s="216"/>
      <c r="BGY90" s="75"/>
      <c r="BGZ90" s="75"/>
      <c r="BHA90" s="204"/>
      <c r="BHB90" s="205"/>
      <c r="BHC90" s="72"/>
      <c r="BHD90" s="70"/>
      <c r="BHE90" s="73"/>
      <c r="BHF90" s="74"/>
      <c r="BHG90" s="74"/>
      <c r="BHH90" s="62"/>
      <c r="BHI90" s="75"/>
      <c r="BHJ90" s="76"/>
      <c r="BHK90" s="216"/>
      <c r="BHL90" s="75"/>
      <c r="BHM90" s="75"/>
      <c r="BHN90" s="204"/>
      <c r="BHO90" s="205"/>
      <c r="BHP90" s="72"/>
      <c r="BHQ90" s="70"/>
      <c r="BHR90" s="73"/>
      <c r="BHS90" s="74"/>
      <c r="BHT90" s="74"/>
      <c r="BHU90" s="62"/>
      <c r="BHV90" s="75"/>
      <c r="BHW90" s="76"/>
      <c r="BHX90" s="216"/>
      <c r="BHY90" s="75"/>
      <c r="BHZ90" s="75"/>
      <c r="BIA90" s="204"/>
      <c r="BIB90" s="205"/>
      <c r="BIC90" s="72"/>
      <c r="BID90" s="70"/>
      <c r="BIE90" s="73"/>
      <c r="BIF90" s="74"/>
      <c r="BIG90" s="74"/>
      <c r="BIH90" s="62"/>
      <c r="BII90" s="75"/>
      <c r="BIJ90" s="76"/>
      <c r="BIK90" s="216"/>
      <c r="BIL90" s="75"/>
      <c r="BIM90" s="75"/>
      <c r="BIN90" s="204"/>
      <c r="BIO90" s="205"/>
      <c r="BIP90" s="72"/>
      <c r="BIQ90" s="70"/>
      <c r="BIR90" s="73"/>
      <c r="BIS90" s="74"/>
      <c r="BIT90" s="74"/>
      <c r="BIU90" s="62"/>
      <c r="BIV90" s="75"/>
      <c r="BIW90" s="76"/>
      <c r="BIX90" s="216"/>
      <c r="BIY90" s="75"/>
      <c r="BIZ90" s="75"/>
      <c r="BJA90" s="204"/>
      <c r="BJB90" s="205"/>
      <c r="BJC90" s="72"/>
      <c r="BJD90" s="70"/>
      <c r="BJE90" s="73"/>
      <c r="BJF90" s="74"/>
      <c r="BJG90" s="74"/>
      <c r="BJH90" s="62"/>
      <c r="BJI90" s="75"/>
      <c r="BJJ90" s="76"/>
      <c r="BJK90" s="216"/>
      <c r="BJL90" s="75"/>
      <c r="BJM90" s="75"/>
      <c r="BJN90" s="204"/>
      <c r="BJO90" s="205"/>
      <c r="BJP90" s="72"/>
      <c r="BJQ90" s="70"/>
      <c r="BJR90" s="73"/>
      <c r="BJS90" s="74"/>
      <c r="BJT90" s="74"/>
      <c r="BJU90" s="62"/>
      <c r="BJV90" s="75"/>
      <c r="BJW90" s="76"/>
      <c r="BJX90" s="216"/>
      <c r="BJY90" s="75"/>
      <c r="BJZ90" s="75"/>
      <c r="BKA90" s="204"/>
      <c r="BKB90" s="205"/>
      <c r="BKC90" s="72"/>
      <c r="BKD90" s="70"/>
      <c r="BKE90" s="73"/>
      <c r="BKF90" s="74"/>
      <c r="BKG90" s="74"/>
      <c r="BKH90" s="62"/>
      <c r="BKI90" s="75"/>
      <c r="BKJ90" s="76"/>
      <c r="BKK90" s="216"/>
      <c r="BKL90" s="75"/>
      <c r="BKM90" s="75"/>
      <c r="BKN90" s="204"/>
      <c r="BKO90" s="205"/>
      <c r="BKP90" s="72"/>
      <c r="BKQ90" s="70"/>
      <c r="BKR90" s="73"/>
      <c r="BKS90" s="74"/>
      <c r="BKT90" s="74"/>
      <c r="BKU90" s="62"/>
      <c r="BKV90" s="75"/>
      <c r="BKW90" s="76"/>
      <c r="BKX90" s="216"/>
      <c r="BKY90" s="75"/>
      <c r="BKZ90" s="75"/>
      <c r="BLA90" s="204"/>
      <c r="BLB90" s="205"/>
      <c r="BLC90" s="72"/>
      <c r="BLD90" s="70"/>
      <c r="BLE90" s="73"/>
      <c r="BLF90" s="74"/>
      <c r="BLG90" s="74"/>
      <c r="BLH90" s="62"/>
      <c r="BLI90" s="75"/>
      <c r="BLJ90" s="76"/>
      <c r="BLK90" s="216"/>
      <c r="BLL90" s="75"/>
      <c r="BLM90" s="75"/>
      <c r="BLN90" s="204"/>
      <c r="BLO90" s="205"/>
      <c r="BLP90" s="72"/>
      <c r="BLQ90" s="70"/>
      <c r="BLR90" s="73"/>
      <c r="BLS90" s="74"/>
      <c r="BLT90" s="74"/>
      <c r="BLU90" s="62"/>
      <c r="BLV90" s="75"/>
      <c r="BLW90" s="76"/>
      <c r="BLX90" s="216"/>
      <c r="BLY90" s="75"/>
      <c r="BLZ90" s="75"/>
      <c r="BMA90" s="204"/>
      <c r="BMB90" s="205"/>
      <c r="BMC90" s="72"/>
      <c r="BMD90" s="70"/>
      <c r="BME90" s="73"/>
      <c r="BMF90" s="74"/>
      <c r="BMG90" s="74"/>
      <c r="BMH90" s="62"/>
      <c r="BMI90" s="75"/>
      <c r="BMJ90" s="76"/>
      <c r="BMK90" s="216"/>
      <c r="BML90" s="75"/>
      <c r="BMM90" s="75"/>
      <c r="BMN90" s="204"/>
      <c r="BMO90" s="205"/>
      <c r="BMP90" s="72"/>
      <c r="BMQ90" s="70"/>
      <c r="BMR90" s="73"/>
      <c r="BMS90" s="74"/>
      <c r="BMT90" s="74"/>
      <c r="BMU90" s="62"/>
      <c r="BMV90" s="75"/>
      <c r="BMW90" s="76"/>
      <c r="BMX90" s="216"/>
      <c r="BMY90" s="75"/>
      <c r="BMZ90" s="75"/>
      <c r="BNA90" s="204"/>
      <c r="BNB90" s="205"/>
      <c r="BNC90" s="72"/>
      <c r="BND90" s="70"/>
      <c r="BNE90" s="73"/>
      <c r="BNF90" s="74"/>
      <c r="BNG90" s="74"/>
      <c r="BNH90" s="62"/>
      <c r="BNI90" s="75"/>
      <c r="BNJ90" s="76"/>
      <c r="BNK90" s="216"/>
      <c r="BNL90" s="75"/>
      <c r="BNM90" s="75"/>
      <c r="BNN90" s="204"/>
      <c r="BNO90" s="205"/>
      <c r="BNP90" s="72"/>
      <c r="BNQ90" s="70"/>
      <c r="BNR90" s="73"/>
      <c r="BNS90" s="74"/>
      <c r="BNT90" s="74"/>
      <c r="BNU90" s="62"/>
      <c r="BNV90" s="75"/>
      <c r="BNW90" s="76"/>
      <c r="BNX90" s="216"/>
      <c r="BNY90" s="75"/>
      <c r="BNZ90" s="75"/>
      <c r="BOA90" s="204"/>
      <c r="BOB90" s="205"/>
      <c r="BOC90" s="72"/>
      <c r="BOD90" s="70"/>
      <c r="BOE90" s="73"/>
      <c r="BOF90" s="74"/>
      <c r="BOG90" s="74"/>
      <c r="BOH90" s="62"/>
      <c r="BOI90" s="75"/>
      <c r="BOJ90" s="76"/>
      <c r="BOK90" s="216"/>
      <c r="BOL90" s="75"/>
      <c r="BOM90" s="75"/>
      <c r="BON90" s="204"/>
      <c r="BOO90" s="205"/>
      <c r="BOP90" s="72"/>
      <c r="BOQ90" s="70"/>
      <c r="BOR90" s="73"/>
      <c r="BOS90" s="74"/>
      <c r="BOT90" s="74"/>
      <c r="BOU90" s="62"/>
      <c r="BOV90" s="75"/>
      <c r="BOW90" s="76"/>
      <c r="BOX90" s="216"/>
      <c r="BOY90" s="75"/>
      <c r="BOZ90" s="75"/>
      <c r="BPA90" s="204"/>
      <c r="BPB90" s="205"/>
      <c r="BPC90" s="72"/>
      <c r="BPD90" s="70"/>
      <c r="BPE90" s="73"/>
      <c r="BPF90" s="74"/>
      <c r="BPG90" s="74"/>
      <c r="BPH90" s="62"/>
      <c r="BPI90" s="75"/>
      <c r="BPJ90" s="76"/>
      <c r="BPK90" s="216"/>
      <c r="BPL90" s="75"/>
      <c r="BPM90" s="75"/>
      <c r="BPN90" s="204"/>
      <c r="BPO90" s="205"/>
      <c r="BPP90" s="72"/>
      <c r="BPQ90" s="70"/>
      <c r="BPR90" s="73"/>
      <c r="BPS90" s="74"/>
      <c r="BPT90" s="74"/>
      <c r="BPU90" s="62"/>
      <c r="BPV90" s="75"/>
      <c r="BPW90" s="76"/>
      <c r="BPX90" s="216"/>
      <c r="BPY90" s="75"/>
      <c r="BPZ90" s="75"/>
      <c r="BQA90" s="204"/>
      <c r="BQB90" s="205"/>
      <c r="BQC90" s="72"/>
      <c r="BQD90" s="70"/>
      <c r="BQE90" s="73"/>
      <c r="BQF90" s="74"/>
      <c r="BQG90" s="74"/>
      <c r="BQH90" s="62"/>
      <c r="BQI90" s="75"/>
      <c r="BQJ90" s="76"/>
      <c r="BQK90" s="216"/>
      <c r="BQL90" s="75"/>
      <c r="BQM90" s="75"/>
      <c r="BQN90" s="204"/>
      <c r="BQO90" s="205"/>
      <c r="BQP90" s="72"/>
      <c r="BQQ90" s="70"/>
      <c r="BQR90" s="73"/>
      <c r="BQS90" s="74"/>
      <c r="BQT90" s="74"/>
      <c r="BQU90" s="62"/>
      <c r="BQV90" s="75"/>
      <c r="BQW90" s="76"/>
      <c r="BQX90" s="216"/>
      <c r="BQY90" s="75"/>
      <c r="BQZ90" s="75"/>
      <c r="BRA90" s="204"/>
      <c r="BRB90" s="205"/>
      <c r="BRC90" s="72"/>
      <c r="BRD90" s="70"/>
      <c r="BRE90" s="73"/>
      <c r="BRF90" s="74"/>
      <c r="BRG90" s="74"/>
      <c r="BRH90" s="62"/>
      <c r="BRI90" s="75"/>
      <c r="BRJ90" s="76"/>
      <c r="BRK90" s="216"/>
      <c r="BRL90" s="75"/>
      <c r="BRM90" s="75"/>
      <c r="BRN90" s="204"/>
      <c r="BRO90" s="205"/>
      <c r="BRP90" s="72"/>
      <c r="BRQ90" s="70"/>
      <c r="BRR90" s="73"/>
      <c r="BRS90" s="74"/>
      <c r="BRT90" s="74"/>
      <c r="BRU90" s="62"/>
      <c r="BRV90" s="75"/>
      <c r="BRW90" s="76"/>
      <c r="BRX90" s="216"/>
      <c r="BRY90" s="75"/>
      <c r="BRZ90" s="75"/>
      <c r="BSA90" s="204"/>
      <c r="BSB90" s="205"/>
      <c r="BSC90" s="72"/>
      <c r="BSD90" s="70"/>
      <c r="BSE90" s="73"/>
      <c r="BSF90" s="74"/>
      <c r="BSG90" s="74"/>
      <c r="BSH90" s="62"/>
      <c r="BSI90" s="75"/>
      <c r="BSJ90" s="76"/>
      <c r="BSK90" s="216"/>
      <c r="BSL90" s="75"/>
      <c r="BSM90" s="75"/>
      <c r="BSN90" s="204"/>
      <c r="BSO90" s="205"/>
      <c r="BSP90" s="72"/>
      <c r="BSQ90" s="70"/>
      <c r="BSR90" s="73"/>
      <c r="BSS90" s="74"/>
      <c r="BST90" s="74"/>
      <c r="BSU90" s="62"/>
      <c r="BSV90" s="75"/>
      <c r="BSW90" s="76"/>
      <c r="BSX90" s="216"/>
      <c r="BSY90" s="75"/>
      <c r="BSZ90" s="75"/>
      <c r="BTA90" s="204"/>
      <c r="BTB90" s="205"/>
      <c r="BTC90" s="72"/>
      <c r="BTD90" s="70"/>
      <c r="BTE90" s="73"/>
      <c r="BTF90" s="74"/>
      <c r="BTG90" s="74"/>
      <c r="BTH90" s="62"/>
      <c r="BTI90" s="75"/>
      <c r="BTJ90" s="76"/>
      <c r="BTK90" s="216"/>
      <c r="BTL90" s="75"/>
      <c r="BTM90" s="75"/>
      <c r="BTN90" s="204"/>
      <c r="BTO90" s="205"/>
      <c r="BTP90" s="72"/>
      <c r="BTQ90" s="70"/>
      <c r="BTR90" s="73"/>
      <c r="BTS90" s="74"/>
      <c r="BTT90" s="74"/>
      <c r="BTU90" s="62"/>
      <c r="BTV90" s="75"/>
      <c r="BTW90" s="76"/>
      <c r="BTX90" s="216"/>
      <c r="BTY90" s="75"/>
      <c r="BTZ90" s="75"/>
      <c r="BUA90" s="204"/>
      <c r="BUB90" s="205"/>
      <c r="BUC90" s="72"/>
      <c r="BUD90" s="70"/>
      <c r="BUE90" s="73"/>
      <c r="BUF90" s="74"/>
      <c r="BUG90" s="74"/>
      <c r="BUH90" s="62"/>
      <c r="BUI90" s="75"/>
      <c r="BUJ90" s="76"/>
      <c r="BUK90" s="216"/>
      <c r="BUL90" s="75"/>
      <c r="BUM90" s="75"/>
      <c r="BUN90" s="204"/>
      <c r="BUO90" s="205"/>
      <c r="BUP90" s="72"/>
      <c r="BUQ90" s="70"/>
      <c r="BUR90" s="73"/>
      <c r="BUS90" s="74"/>
      <c r="BUT90" s="74"/>
      <c r="BUU90" s="62"/>
      <c r="BUV90" s="75"/>
      <c r="BUW90" s="76"/>
      <c r="BUX90" s="216"/>
      <c r="BUY90" s="75"/>
      <c r="BUZ90" s="75"/>
      <c r="BVA90" s="204"/>
      <c r="BVB90" s="205"/>
      <c r="BVC90" s="72"/>
      <c r="BVD90" s="70"/>
      <c r="BVE90" s="73"/>
      <c r="BVF90" s="74"/>
      <c r="BVG90" s="74"/>
      <c r="BVH90" s="62"/>
      <c r="BVI90" s="75"/>
      <c r="BVJ90" s="76"/>
      <c r="BVK90" s="216"/>
      <c r="BVL90" s="75"/>
      <c r="BVM90" s="75"/>
      <c r="BVN90" s="204"/>
      <c r="BVO90" s="205"/>
      <c r="BVP90" s="72"/>
      <c r="BVQ90" s="70"/>
      <c r="BVR90" s="73"/>
      <c r="BVS90" s="74"/>
      <c r="BVT90" s="74"/>
      <c r="BVU90" s="62"/>
      <c r="BVV90" s="75"/>
      <c r="BVW90" s="76"/>
      <c r="BVX90" s="216"/>
      <c r="BVY90" s="75"/>
      <c r="BVZ90" s="75"/>
      <c r="BWA90" s="204"/>
      <c r="BWB90" s="205"/>
      <c r="BWC90" s="72"/>
      <c r="BWD90" s="70"/>
      <c r="BWE90" s="73"/>
      <c r="BWF90" s="74"/>
      <c r="BWG90" s="74"/>
      <c r="BWH90" s="62"/>
      <c r="BWI90" s="75"/>
      <c r="BWJ90" s="76"/>
      <c r="BWK90" s="216"/>
      <c r="BWL90" s="75"/>
      <c r="BWM90" s="75"/>
      <c r="BWN90" s="204"/>
      <c r="BWO90" s="205"/>
      <c r="BWP90" s="72"/>
      <c r="BWQ90" s="70"/>
      <c r="BWR90" s="73"/>
      <c r="BWS90" s="74"/>
      <c r="BWT90" s="74"/>
      <c r="BWU90" s="62"/>
      <c r="BWV90" s="75"/>
      <c r="BWW90" s="76"/>
      <c r="BWX90" s="216"/>
      <c r="BWY90" s="75"/>
      <c r="BWZ90" s="75"/>
      <c r="BXA90" s="204"/>
      <c r="BXB90" s="205"/>
      <c r="BXC90" s="72"/>
      <c r="BXD90" s="70"/>
      <c r="BXE90" s="73"/>
      <c r="BXF90" s="74"/>
      <c r="BXG90" s="74"/>
      <c r="BXH90" s="62"/>
      <c r="BXI90" s="75"/>
      <c r="BXJ90" s="76"/>
      <c r="BXK90" s="216"/>
      <c r="BXL90" s="75"/>
      <c r="BXM90" s="75"/>
      <c r="BXN90" s="204"/>
      <c r="BXO90" s="205"/>
      <c r="BXP90" s="72"/>
      <c r="BXQ90" s="70"/>
      <c r="BXR90" s="73"/>
      <c r="BXS90" s="74"/>
      <c r="BXT90" s="74"/>
      <c r="BXU90" s="62"/>
      <c r="BXV90" s="75"/>
      <c r="BXW90" s="76"/>
      <c r="BXX90" s="216"/>
      <c r="BXY90" s="75"/>
      <c r="BXZ90" s="75"/>
      <c r="BYA90" s="204"/>
      <c r="BYB90" s="205"/>
      <c r="BYC90" s="72"/>
      <c r="BYD90" s="70"/>
      <c r="BYE90" s="73"/>
      <c r="BYF90" s="74"/>
      <c r="BYG90" s="74"/>
      <c r="BYH90" s="62"/>
      <c r="BYI90" s="75"/>
      <c r="BYJ90" s="76"/>
      <c r="BYK90" s="216"/>
      <c r="BYL90" s="75"/>
      <c r="BYM90" s="75"/>
      <c r="BYN90" s="204"/>
      <c r="BYO90" s="205"/>
      <c r="BYP90" s="72"/>
      <c r="BYQ90" s="70"/>
      <c r="BYR90" s="73"/>
      <c r="BYS90" s="74"/>
      <c r="BYT90" s="74"/>
      <c r="BYU90" s="62"/>
      <c r="BYV90" s="75"/>
      <c r="BYW90" s="76"/>
      <c r="BYX90" s="216"/>
      <c r="BYY90" s="75"/>
      <c r="BYZ90" s="75"/>
      <c r="BZA90" s="204"/>
      <c r="BZB90" s="205"/>
      <c r="BZC90" s="72"/>
      <c r="BZD90" s="70"/>
      <c r="BZE90" s="73"/>
      <c r="BZF90" s="74"/>
      <c r="BZG90" s="74"/>
      <c r="BZH90" s="62"/>
      <c r="BZI90" s="75"/>
      <c r="BZJ90" s="76"/>
      <c r="BZK90" s="216"/>
      <c r="BZL90" s="75"/>
      <c r="BZM90" s="75"/>
      <c r="BZN90" s="204"/>
      <c r="BZO90" s="205"/>
      <c r="BZP90" s="72"/>
      <c r="BZQ90" s="70"/>
      <c r="BZR90" s="73"/>
      <c r="BZS90" s="74"/>
      <c r="BZT90" s="74"/>
      <c r="BZU90" s="62"/>
      <c r="BZV90" s="75"/>
      <c r="BZW90" s="76"/>
      <c r="BZX90" s="216"/>
      <c r="BZY90" s="75"/>
      <c r="BZZ90" s="75"/>
      <c r="CAA90" s="204"/>
      <c r="CAB90" s="205"/>
      <c r="CAC90" s="72"/>
      <c r="CAD90" s="70"/>
      <c r="CAE90" s="73"/>
      <c r="CAF90" s="74"/>
      <c r="CAG90" s="74"/>
      <c r="CAH90" s="62"/>
      <c r="CAI90" s="75"/>
      <c r="CAJ90" s="76"/>
      <c r="CAK90" s="216"/>
      <c r="CAL90" s="75"/>
      <c r="CAM90" s="75"/>
      <c r="CAN90" s="204"/>
      <c r="CAO90" s="205"/>
      <c r="CAP90" s="72"/>
      <c r="CAQ90" s="70"/>
      <c r="CAR90" s="73"/>
      <c r="CAS90" s="74"/>
      <c r="CAT90" s="74"/>
      <c r="CAU90" s="62"/>
      <c r="CAV90" s="75"/>
      <c r="CAW90" s="76"/>
      <c r="CAX90" s="216"/>
      <c r="CAY90" s="75"/>
      <c r="CAZ90" s="75"/>
      <c r="CBA90" s="204"/>
      <c r="CBB90" s="205"/>
      <c r="CBC90" s="72"/>
      <c r="CBD90" s="70"/>
      <c r="CBE90" s="73"/>
      <c r="CBF90" s="74"/>
      <c r="CBG90" s="74"/>
      <c r="CBH90" s="62"/>
      <c r="CBI90" s="75"/>
      <c r="CBJ90" s="76"/>
      <c r="CBK90" s="216"/>
      <c r="CBL90" s="75"/>
      <c r="CBM90" s="75"/>
      <c r="CBN90" s="204"/>
      <c r="CBO90" s="205"/>
      <c r="CBP90" s="72"/>
      <c r="CBQ90" s="70"/>
      <c r="CBR90" s="73"/>
      <c r="CBS90" s="74"/>
      <c r="CBT90" s="74"/>
      <c r="CBU90" s="62"/>
      <c r="CBV90" s="75"/>
      <c r="CBW90" s="76"/>
      <c r="CBX90" s="216"/>
      <c r="CBY90" s="75"/>
      <c r="CBZ90" s="75"/>
      <c r="CCA90" s="204"/>
      <c r="CCB90" s="205"/>
      <c r="CCC90" s="72"/>
      <c r="CCD90" s="70"/>
      <c r="CCE90" s="73"/>
      <c r="CCF90" s="74"/>
      <c r="CCG90" s="74"/>
      <c r="CCH90" s="62"/>
      <c r="CCI90" s="75"/>
      <c r="CCJ90" s="76"/>
      <c r="CCK90" s="216"/>
      <c r="CCL90" s="75"/>
      <c r="CCM90" s="75"/>
      <c r="CCN90" s="204"/>
      <c r="CCO90" s="205"/>
      <c r="CCP90" s="72"/>
      <c r="CCQ90" s="70"/>
      <c r="CCR90" s="73"/>
      <c r="CCS90" s="74"/>
      <c r="CCT90" s="74"/>
      <c r="CCU90" s="62"/>
      <c r="CCV90" s="75"/>
      <c r="CCW90" s="76"/>
      <c r="CCX90" s="216"/>
      <c r="CCY90" s="75"/>
      <c r="CCZ90" s="75"/>
      <c r="CDA90" s="204"/>
      <c r="CDB90" s="205"/>
      <c r="CDC90" s="72"/>
      <c r="CDD90" s="70"/>
      <c r="CDE90" s="73"/>
      <c r="CDF90" s="74"/>
      <c r="CDG90" s="74"/>
      <c r="CDH90" s="62"/>
      <c r="CDI90" s="75"/>
      <c r="CDJ90" s="76"/>
      <c r="CDK90" s="216"/>
      <c r="CDL90" s="75"/>
      <c r="CDM90" s="75"/>
      <c r="CDN90" s="204"/>
      <c r="CDO90" s="205"/>
      <c r="CDP90" s="72"/>
      <c r="CDQ90" s="70"/>
      <c r="CDR90" s="73"/>
      <c r="CDS90" s="74"/>
      <c r="CDT90" s="74"/>
      <c r="CDU90" s="62"/>
      <c r="CDV90" s="75"/>
      <c r="CDW90" s="76"/>
      <c r="CDX90" s="216"/>
      <c r="CDY90" s="75"/>
      <c r="CDZ90" s="75"/>
      <c r="CEA90" s="204"/>
      <c r="CEB90" s="205"/>
      <c r="CEC90" s="72"/>
      <c r="CED90" s="70"/>
      <c r="CEE90" s="73"/>
      <c r="CEF90" s="74"/>
      <c r="CEG90" s="74"/>
      <c r="CEH90" s="62"/>
      <c r="CEI90" s="75"/>
      <c r="CEJ90" s="76"/>
      <c r="CEK90" s="216"/>
      <c r="CEL90" s="75"/>
      <c r="CEM90" s="75"/>
      <c r="CEN90" s="204"/>
      <c r="CEO90" s="205"/>
      <c r="CEP90" s="72"/>
      <c r="CEQ90" s="70"/>
      <c r="CER90" s="73"/>
      <c r="CES90" s="74"/>
      <c r="CET90" s="74"/>
      <c r="CEU90" s="62"/>
      <c r="CEV90" s="75"/>
      <c r="CEW90" s="76"/>
      <c r="CEX90" s="216"/>
      <c r="CEY90" s="75"/>
      <c r="CEZ90" s="75"/>
      <c r="CFA90" s="204"/>
      <c r="CFB90" s="205"/>
      <c r="CFC90" s="72"/>
      <c r="CFD90" s="70"/>
      <c r="CFE90" s="73"/>
      <c r="CFF90" s="74"/>
      <c r="CFG90" s="74"/>
      <c r="CFH90" s="62"/>
      <c r="CFI90" s="75"/>
      <c r="CFJ90" s="76"/>
      <c r="CFK90" s="216"/>
      <c r="CFL90" s="75"/>
      <c r="CFM90" s="75"/>
      <c r="CFN90" s="204"/>
      <c r="CFO90" s="205"/>
      <c r="CFP90" s="72"/>
      <c r="CFQ90" s="70"/>
      <c r="CFR90" s="73"/>
      <c r="CFS90" s="74"/>
      <c r="CFT90" s="74"/>
      <c r="CFU90" s="62"/>
      <c r="CFV90" s="75"/>
      <c r="CFW90" s="76"/>
      <c r="CFX90" s="216"/>
      <c r="CFY90" s="75"/>
      <c r="CFZ90" s="75"/>
      <c r="CGA90" s="204"/>
      <c r="CGB90" s="205"/>
      <c r="CGC90" s="72"/>
      <c r="CGD90" s="70"/>
      <c r="CGE90" s="73"/>
      <c r="CGF90" s="74"/>
      <c r="CGG90" s="74"/>
      <c r="CGH90" s="62"/>
      <c r="CGI90" s="75"/>
      <c r="CGJ90" s="76"/>
      <c r="CGK90" s="216"/>
      <c r="CGL90" s="75"/>
      <c r="CGM90" s="75"/>
      <c r="CGN90" s="204"/>
      <c r="CGO90" s="205"/>
      <c r="CGP90" s="72"/>
      <c r="CGQ90" s="70"/>
      <c r="CGR90" s="73"/>
      <c r="CGS90" s="74"/>
      <c r="CGT90" s="74"/>
      <c r="CGU90" s="62"/>
      <c r="CGV90" s="75"/>
      <c r="CGW90" s="76"/>
      <c r="CGX90" s="216"/>
      <c r="CGY90" s="75"/>
      <c r="CGZ90" s="75"/>
      <c r="CHA90" s="204"/>
      <c r="CHB90" s="205"/>
      <c r="CHC90" s="72"/>
      <c r="CHD90" s="70"/>
      <c r="CHE90" s="73"/>
      <c r="CHF90" s="74"/>
      <c r="CHG90" s="74"/>
      <c r="CHH90" s="62"/>
      <c r="CHI90" s="75"/>
      <c r="CHJ90" s="76"/>
      <c r="CHK90" s="216"/>
      <c r="CHL90" s="75"/>
      <c r="CHM90" s="75"/>
      <c r="CHN90" s="204"/>
      <c r="CHO90" s="205"/>
      <c r="CHP90" s="72"/>
      <c r="CHQ90" s="70"/>
      <c r="CHR90" s="73"/>
      <c r="CHS90" s="74"/>
      <c r="CHT90" s="74"/>
      <c r="CHU90" s="62"/>
      <c r="CHV90" s="75"/>
      <c r="CHW90" s="76"/>
      <c r="CHX90" s="216"/>
      <c r="CHY90" s="75"/>
      <c r="CHZ90" s="75"/>
      <c r="CIA90" s="204"/>
      <c r="CIB90" s="205"/>
      <c r="CIC90" s="72"/>
      <c r="CID90" s="70"/>
      <c r="CIE90" s="73"/>
      <c r="CIF90" s="74"/>
      <c r="CIG90" s="74"/>
      <c r="CIH90" s="62"/>
      <c r="CII90" s="75"/>
      <c r="CIJ90" s="76"/>
      <c r="CIK90" s="216"/>
      <c r="CIL90" s="75"/>
      <c r="CIM90" s="75"/>
      <c r="CIN90" s="204"/>
      <c r="CIO90" s="205"/>
      <c r="CIP90" s="72"/>
      <c r="CIQ90" s="70"/>
      <c r="CIR90" s="73"/>
      <c r="CIS90" s="74"/>
      <c r="CIT90" s="74"/>
      <c r="CIU90" s="62"/>
      <c r="CIV90" s="75"/>
      <c r="CIW90" s="76"/>
      <c r="CIX90" s="216"/>
      <c r="CIY90" s="75"/>
      <c r="CIZ90" s="75"/>
      <c r="CJA90" s="204"/>
      <c r="CJB90" s="205"/>
      <c r="CJC90" s="72"/>
      <c r="CJD90" s="70"/>
      <c r="CJE90" s="73"/>
      <c r="CJF90" s="74"/>
      <c r="CJG90" s="74"/>
      <c r="CJH90" s="62"/>
      <c r="CJI90" s="75"/>
      <c r="CJJ90" s="76"/>
      <c r="CJK90" s="216"/>
      <c r="CJL90" s="75"/>
      <c r="CJM90" s="75"/>
      <c r="CJN90" s="204"/>
      <c r="CJO90" s="205"/>
      <c r="CJP90" s="72"/>
      <c r="CJQ90" s="70"/>
      <c r="CJR90" s="73"/>
      <c r="CJS90" s="74"/>
      <c r="CJT90" s="74"/>
      <c r="CJU90" s="62"/>
      <c r="CJV90" s="75"/>
      <c r="CJW90" s="76"/>
      <c r="CJX90" s="216"/>
      <c r="CJY90" s="75"/>
      <c r="CJZ90" s="75"/>
      <c r="CKA90" s="204"/>
      <c r="CKB90" s="205"/>
      <c r="CKC90" s="72"/>
      <c r="CKD90" s="70"/>
      <c r="CKE90" s="73"/>
      <c r="CKF90" s="74"/>
      <c r="CKG90" s="74"/>
      <c r="CKH90" s="62"/>
      <c r="CKI90" s="75"/>
      <c r="CKJ90" s="76"/>
      <c r="CKK90" s="216"/>
      <c r="CKL90" s="75"/>
      <c r="CKM90" s="75"/>
      <c r="CKN90" s="204"/>
      <c r="CKO90" s="205"/>
      <c r="CKP90" s="72"/>
      <c r="CKQ90" s="70"/>
      <c r="CKR90" s="73"/>
      <c r="CKS90" s="74"/>
      <c r="CKT90" s="74"/>
      <c r="CKU90" s="62"/>
      <c r="CKV90" s="75"/>
      <c r="CKW90" s="76"/>
      <c r="CKX90" s="216"/>
      <c r="CKY90" s="75"/>
      <c r="CKZ90" s="75"/>
      <c r="CLA90" s="204"/>
      <c r="CLB90" s="205"/>
      <c r="CLC90" s="72"/>
      <c r="CLD90" s="70"/>
      <c r="CLE90" s="73"/>
      <c r="CLF90" s="74"/>
      <c r="CLG90" s="74"/>
      <c r="CLH90" s="62"/>
      <c r="CLI90" s="75"/>
      <c r="CLJ90" s="76"/>
      <c r="CLK90" s="216"/>
      <c r="CLL90" s="75"/>
      <c r="CLM90" s="75"/>
      <c r="CLN90" s="204"/>
      <c r="CLO90" s="205"/>
      <c r="CLP90" s="72"/>
      <c r="CLQ90" s="70"/>
      <c r="CLR90" s="73"/>
      <c r="CLS90" s="74"/>
      <c r="CLT90" s="74"/>
      <c r="CLU90" s="62"/>
      <c r="CLV90" s="75"/>
      <c r="CLW90" s="76"/>
      <c r="CLX90" s="216"/>
      <c r="CLY90" s="75"/>
      <c r="CLZ90" s="75"/>
      <c r="CMA90" s="204"/>
      <c r="CMB90" s="205"/>
      <c r="CMC90" s="72"/>
      <c r="CMD90" s="70"/>
      <c r="CME90" s="73"/>
      <c r="CMF90" s="74"/>
      <c r="CMG90" s="74"/>
      <c r="CMH90" s="62"/>
      <c r="CMI90" s="75"/>
      <c r="CMJ90" s="76"/>
      <c r="CMK90" s="216"/>
      <c r="CML90" s="75"/>
      <c r="CMM90" s="75"/>
      <c r="CMN90" s="204"/>
      <c r="CMO90" s="205"/>
      <c r="CMP90" s="72"/>
      <c r="CMQ90" s="70"/>
      <c r="CMR90" s="73"/>
      <c r="CMS90" s="74"/>
      <c r="CMT90" s="74"/>
      <c r="CMU90" s="62"/>
      <c r="CMV90" s="75"/>
      <c r="CMW90" s="76"/>
      <c r="CMX90" s="216"/>
      <c r="CMY90" s="75"/>
      <c r="CMZ90" s="75"/>
      <c r="CNA90" s="204"/>
      <c r="CNB90" s="205"/>
      <c r="CNC90" s="72"/>
      <c r="CND90" s="70"/>
      <c r="CNE90" s="73"/>
      <c r="CNF90" s="74"/>
      <c r="CNG90" s="74"/>
      <c r="CNH90" s="62"/>
      <c r="CNI90" s="75"/>
      <c r="CNJ90" s="76"/>
      <c r="CNK90" s="216"/>
      <c r="CNL90" s="75"/>
      <c r="CNM90" s="75"/>
      <c r="CNN90" s="204"/>
      <c r="CNO90" s="205"/>
      <c r="CNP90" s="72"/>
      <c r="CNQ90" s="70"/>
      <c r="CNR90" s="73"/>
      <c r="CNS90" s="74"/>
      <c r="CNT90" s="74"/>
      <c r="CNU90" s="62"/>
      <c r="CNV90" s="75"/>
      <c r="CNW90" s="76"/>
      <c r="CNX90" s="216"/>
      <c r="CNY90" s="75"/>
      <c r="CNZ90" s="75"/>
      <c r="COA90" s="204"/>
      <c r="COB90" s="205"/>
      <c r="COC90" s="72"/>
      <c r="COD90" s="70"/>
      <c r="COE90" s="73"/>
      <c r="COF90" s="74"/>
      <c r="COG90" s="74"/>
      <c r="COH90" s="62"/>
      <c r="COI90" s="75"/>
      <c r="COJ90" s="76"/>
      <c r="COK90" s="216"/>
      <c r="COL90" s="75"/>
      <c r="COM90" s="75"/>
      <c r="CON90" s="204"/>
      <c r="COO90" s="205"/>
      <c r="COP90" s="72"/>
      <c r="COQ90" s="70"/>
      <c r="COR90" s="73"/>
      <c r="COS90" s="74"/>
      <c r="COT90" s="74"/>
      <c r="COU90" s="62"/>
      <c r="COV90" s="75"/>
      <c r="COW90" s="76"/>
      <c r="COX90" s="216"/>
      <c r="COY90" s="75"/>
      <c r="COZ90" s="75"/>
      <c r="CPA90" s="204"/>
      <c r="CPB90" s="205"/>
      <c r="CPC90" s="72"/>
      <c r="CPD90" s="70"/>
      <c r="CPE90" s="73"/>
      <c r="CPF90" s="74"/>
      <c r="CPG90" s="74"/>
      <c r="CPH90" s="62"/>
      <c r="CPI90" s="75"/>
      <c r="CPJ90" s="76"/>
      <c r="CPK90" s="216"/>
      <c r="CPL90" s="75"/>
      <c r="CPM90" s="75"/>
      <c r="CPN90" s="204"/>
      <c r="CPO90" s="205"/>
      <c r="CPP90" s="72"/>
      <c r="CPQ90" s="70"/>
      <c r="CPR90" s="73"/>
      <c r="CPS90" s="74"/>
      <c r="CPT90" s="74"/>
      <c r="CPU90" s="62"/>
      <c r="CPV90" s="75"/>
      <c r="CPW90" s="76"/>
      <c r="CPX90" s="216"/>
      <c r="CPY90" s="75"/>
      <c r="CPZ90" s="75"/>
      <c r="CQA90" s="204"/>
      <c r="CQB90" s="205"/>
      <c r="CQC90" s="72"/>
      <c r="CQD90" s="70"/>
      <c r="CQE90" s="73"/>
      <c r="CQF90" s="74"/>
      <c r="CQG90" s="74"/>
      <c r="CQH90" s="62"/>
      <c r="CQI90" s="75"/>
      <c r="CQJ90" s="76"/>
      <c r="CQK90" s="216"/>
      <c r="CQL90" s="75"/>
      <c r="CQM90" s="75"/>
      <c r="CQN90" s="204"/>
      <c r="CQO90" s="205"/>
      <c r="CQP90" s="72"/>
      <c r="CQQ90" s="70"/>
      <c r="CQR90" s="73"/>
      <c r="CQS90" s="74"/>
      <c r="CQT90" s="74"/>
      <c r="CQU90" s="62"/>
      <c r="CQV90" s="75"/>
      <c r="CQW90" s="76"/>
      <c r="CQX90" s="216"/>
      <c r="CQY90" s="75"/>
      <c r="CQZ90" s="75"/>
      <c r="CRA90" s="204"/>
      <c r="CRB90" s="205"/>
      <c r="CRC90" s="72"/>
      <c r="CRD90" s="70"/>
      <c r="CRE90" s="73"/>
      <c r="CRF90" s="74"/>
      <c r="CRG90" s="74"/>
      <c r="CRH90" s="62"/>
      <c r="CRI90" s="75"/>
      <c r="CRJ90" s="76"/>
      <c r="CRK90" s="216"/>
      <c r="CRL90" s="75"/>
      <c r="CRM90" s="75"/>
      <c r="CRN90" s="204"/>
      <c r="CRO90" s="205"/>
      <c r="CRP90" s="72"/>
      <c r="CRQ90" s="70"/>
      <c r="CRR90" s="73"/>
      <c r="CRS90" s="74"/>
      <c r="CRT90" s="74"/>
      <c r="CRU90" s="62"/>
      <c r="CRV90" s="75"/>
      <c r="CRW90" s="76"/>
      <c r="CRX90" s="216"/>
      <c r="CRY90" s="75"/>
      <c r="CRZ90" s="75"/>
      <c r="CSA90" s="204"/>
      <c r="CSB90" s="205"/>
      <c r="CSC90" s="72"/>
      <c r="CSD90" s="70"/>
      <c r="CSE90" s="73"/>
      <c r="CSF90" s="74"/>
      <c r="CSG90" s="74"/>
      <c r="CSH90" s="62"/>
      <c r="CSI90" s="75"/>
      <c r="CSJ90" s="76"/>
      <c r="CSK90" s="216"/>
      <c r="CSL90" s="75"/>
      <c r="CSM90" s="75"/>
      <c r="CSN90" s="204"/>
      <c r="CSO90" s="205"/>
      <c r="CSP90" s="72"/>
      <c r="CSQ90" s="70"/>
      <c r="CSR90" s="73"/>
      <c r="CSS90" s="74"/>
      <c r="CST90" s="74"/>
      <c r="CSU90" s="62"/>
      <c r="CSV90" s="75"/>
      <c r="CSW90" s="76"/>
      <c r="CSX90" s="216"/>
      <c r="CSY90" s="75"/>
      <c r="CSZ90" s="75"/>
      <c r="CTA90" s="204"/>
      <c r="CTB90" s="205"/>
      <c r="CTC90" s="72"/>
      <c r="CTD90" s="70"/>
      <c r="CTE90" s="73"/>
      <c r="CTF90" s="74"/>
      <c r="CTG90" s="74"/>
      <c r="CTH90" s="62"/>
      <c r="CTI90" s="75"/>
      <c r="CTJ90" s="76"/>
      <c r="CTK90" s="216"/>
      <c r="CTL90" s="75"/>
      <c r="CTM90" s="75"/>
      <c r="CTN90" s="204"/>
      <c r="CTO90" s="205"/>
      <c r="CTP90" s="72"/>
      <c r="CTQ90" s="70"/>
      <c r="CTR90" s="73"/>
      <c r="CTS90" s="74"/>
      <c r="CTT90" s="74"/>
      <c r="CTU90" s="62"/>
      <c r="CTV90" s="75"/>
      <c r="CTW90" s="76"/>
      <c r="CTX90" s="216"/>
      <c r="CTY90" s="75"/>
      <c r="CTZ90" s="75"/>
      <c r="CUA90" s="204"/>
      <c r="CUB90" s="205"/>
      <c r="CUC90" s="72"/>
      <c r="CUD90" s="70"/>
      <c r="CUE90" s="73"/>
      <c r="CUF90" s="74"/>
      <c r="CUG90" s="74"/>
      <c r="CUH90" s="62"/>
      <c r="CUI90" s="75"/>
      <c r="CUJ90" s="76"/>
      <c r="CUK90" s="216"/>
      <c r="CUL90" s="75"/>
      <c r="CUM90" s="75"/>
      <c r="CUN90" s="204"/>
      <c r="CUO90" s="205"/>
      <c r="CUP90" s="72"/>
      <c r="CUQ90" s="70"/>
      <c r="CUR90" s="73"/>
      <c r="CUS90" s="74"/>
      <c r="CUT90" s="74"/>
      <c r="CUU90" s="62"/>
      <c r="CUV90" s="75"/>
      <c r="CUW90" s="76"/>
      <c r="CUX90" s="216"/>
      <c r="CUY90" s="75"/>
      <c r="CUZ90" s="75"/>
      <c r="CVA90" s="204"/>
      <c r="CVB90" s="205"/>
      <c r="CVC90" s="72"/>
      <c r="CVD90" s="70"/>
      <c r="CVE90" s="73"/>
      <c r="CVF90" s="74"/>
      <c r="CVG90" s="74"/>
      <c r="CVH90" s="62"/>
      <c r="CVI90" s="75"/>
      <c r="CVJ90" s="76"/>
      <c r="CVK90" s="216"/>
      <c r="CVL90" s="75"/>
      <c r="CVM90" s="75"/>
      <c r="CVN90" s="204"/>
      <c r="CVO90" s="205"/>
      <c r="CVP90" s="72"/>
      <c r="CVQ90" s="70"/>
      <c r="CVR90" s="73"/>
      <c r="CVS90" s="74"/>
      <c r="CVT90" s="74"/>
      <c r="CVU90" s="62"/>
      <c r="CVV90" s="75"/>
      <c r="CVW90" s="76"/>
      <c r="CVX90" s="216"/>
      <c r="CVY90" s="75"/>
      <c r="CVZ90" s="75"/>
      <c r="CWA90" s="204"/>
      <c r="CWB90" s="205"/>
      <c r="CWC90" s="72"/>
      <c r="CWD90" s="70"/>
      <c r="CWE90" s="73"/>
      <c r="CWF90" s="74"/>
      <c r="CWG90" s="74"/>
      <c r="CWH90" s="62"/>
      <c r="CWI90" s="75"/>
      <c r="CWJ90" s="76"/>
      <c r="CWK90" s="216"/>
      <c r="CWL90" s="75"/>
      <c r="CWM90" s="75"/>
      <c r="CWN90" s="204"/>
      <c r="CWO90" s="205"/>
      <c r="CWP90" s="72"/>
      <c r="CWQ90" s="70"/>
      <c r="CWR90" s="73"/>
      <c r="CWS90" s="74"/>
      <c r="CWT90" s="74"/>
      <c r="CWU90" s="62"/>
      <c r="CWV90" s="75"/>
      <c r="CWW90" s="76"/>
      <c r="CWX90" s="216"/>
      <c r="CWY90" s="75"/>
      <c r="CWZ90" s="75"/>
      <c r="CXA90" s="204"/>
      <c r="CXB90" s="205"/>
      <c r="CXC90" s="72"/>
      <c r="CXD90" s="70"/>
      <c r="CXE90" s="73"/>
      <c r="CXF90" s="74"/>
      <c r="CXG90" s="74"/>
      <c r="CXH90" s="62"/>
      <c r="CXI90" s="75"/>
      <c r="CXJ90" s="76"/>
      <c r="CXK90" s="216"/>
      <c r="CXL90" s="75"/>
      <c r="CXM90" s="75"/>
      <c r="CXN90" s="204"/>
      <c r="CXO90" s="205"/>
      <c r="CXP90" s="72"/>
      <c r="CXQ90" s="70"/>
      <c r="CXR90" s="73"/>
      <c r="CXS90" s="74"/>
      <c r="CXT90" s="74"/>
      <c r="CXU90" s="62"/>
      <c r="CXV90" s="75"/>
      <c r="CXW90" s="76"/>
      <c r="CXX90" s="216"/>
      <c r="CXY90" s="75"/>
      <c r="CXZ90" s="75"/>
      <c r="CYA90" s="204"/>
      <c r="CYB90" s="205"/>
      <c r="CYC90" s="72"/>
      <c r="CYD90" s="70"/>
      <c r="CYE90" s="73"/>
      <c r="CYF90" s="74"/>
      <c r="CYG90" s="74"/>
      <c r="CYH90" s="62"/>
      <c r="CYI90" s="75"/>
      <c r="CYJ90" s="76"/>
      <c r="CYK90" s="216"/>
      <c r="CYL90" s="75"/>
      <c r="CYM90" s="75"/>
      <c r="CYN90" s="204"/>
      <c r="CYO90" s="205"/>
      <c r="CYP90" s="72"/>
      <c r="CYQ90" s="70"/>
      <c r="CYR90" s="73"/>
      <c r="CYS90" s="74"/>
      <c r="CYT90" s="74"/>
      <c r="CYU90" s="62"/>
      <c r="CYV90" s="75"/>
      <c r="CYW90" s="76"/>
      <c r="CYX90" s="216"/>
      <c r="CYY90" s="75"/>
      <c r="CYZ90" s="75"/>
      <c r="CZA90" s="204"/>
      <c r="CZB90" s="205"/>
      <c r="CZC90" s="72"/>
      <c r="CZD90" s="70"/>
      <c r="CZE90" s="73"/>
      <c r="CZF90" s="74"/>
      <c r="CZG90" s="74"/>
      <c r="CZH90" s="62"/>
      <c r="CZI90" s="75"/>
      <c r="CZJ90" s="76"/>
      <c r="CZK90" s="216"/>
      <c r="CZL90" s="75"/>
      <c r="CZM90" s="75"/>
      <c r="CZN90" s="204"/>
      <c r="CZO90" s="205"/>
      <c r="CZP90" s="72"/>
      <c r="CZQ90" s="70"/>
      <c r="CZR90" s="73"/>
      <c r="CZS90" s="74"/>
      <c r="CZT90" s="74"/>
      <c r="CZU90" s="62"/>
      <c r="CZV90" s="75"/>
      <c r="CZW90" s="76"/>
      <c r="CZX90" s="216"/>
      <c r="CZY90" s="75"/>
      <c r="CZZ90" s="75"/>
      <c r="DAA90" s="204"/>
      <c r="DAB90" s="205"/>
      <c r="DAC90" s="72"/>
      <c r="DAD90" s="70"/>
      <c r="DAE90" s="73"/>
      <c r="DAF90" s="74"/>
      <c r="DAG90" s="74"/>
      <c r="DAH90" s="62"/>
      <c r="DAI90" s="75"/>
      <c r="DAJ90" s="76"/>
      <c r="DAK90" s="216"/>
      <c r="DAL90" s="75"/>
      <c r="DAM90" s="75"/>
      <c r="DAN90" s="204"/>
      <c r="DAO90" s="205"/>
      <c r="DAP90" s="72"/>
      <c r="DAQ90" s="70"/>
      <c r="DAR90" s="73"/>
      <c r="DAS90" s="74"/>
      <c r="DAT90" s="74"/>
      <c r="DAU90" s="62"/>
      <c r="DAV90" s="75"/>
      <c r="DAW90" s="76"/>
      <c r="DAX90" s="216"/>
      <c r="DAY90" s="75"/>
      <c r="DAZ90" s="75"/>
      <c r="DBA90" s="204"/>
      <c r="DBB90" s="205"/>
      <c r="DBC90" s="72"/>
      <c r="DBD90" s="70"/>
      <c r="DBE90" s="73"/>
      <c r="DBF90" s="74"/>
      <c r="DBG90" s="74"/>
      <c r="DBH90" s="62"/>
      <c r="DBI90" s="75"/>
      <c r="DBJ90" s="76"/>
      <c r="DBK90" s="216"/>
      <c r="DBL90" s="75"/>
      <c r="DBM90" s="75"/>
      <c r="DBN90" s="204"/>
      <c r="DBO90" s="205"/>
      <c r="DBP90" s="72"/>
      <c r="DBQ90" s="70"/>
      <c r="DBR90" s="73"/>
      <c r="DBS90" s="74"/>
      <c r="DBT90" s="74"/>
      <c r="DBU90" s="62"/>
      <c r="DBV90" s="75"/>
      <c r="DBW90" s="76"/>
      <c r="DBX90" s="216"/>
      <c r="DBY90" s="75"/>
      <c r="DBZ90" s="75"/>
      <c r="DCA90" s="204"/>
      <c r="DCB90" s="205"/>
      <c r="DCC90" s="72"/>
      <c r="DCD90" s="70"/>
      <c r="DCE90" s="73"/>
      <c r="DCF90" s="74"/>
      <c r="DCG90" s="74"/>
      <c r="DCH90" s="62"/>
      <c r="DCI90" s="75"/>
      <c r="DCJ90" s="76"/>
      <c r="DCK90" s="216"/>
      <c r="DCL90" s="75"/>
      <c r="DCM90" s="75"/>
      <c r="DCN90" s="204"/>
      <c r="DCO90" s="205"/>
      <c r="DCP90" s="72"/>
      <c r="DCQ90" s="70"/>
      <c r="DCR90" s="73"/>
      <c r="DCS90" s="74"/>
      <c r="DCT90" s="74"/>
      <c r="DCU90" s="62"/>
      <c r="DCV90" s="75"/>
      <c r="DCW90" s="76"/>
      <c r="DCX90" s="216"/>
      <c r="DCY90" s="75"/>
      <c r="DCZ90" s="75"/>
      <c r="DDA90" s="204"/>
      <c r="DDB90" s="205"/>
      <c r="DDC90" s="72"/>
      <c r="DDD90" s="70"/>
      <c r="DDE90" s="73"/>
      <c r="DDF90" s="74"/>
      <c r="DDG90" s="74"/>
      <c r="DDH90" s="62"/>
      <c r="DDI90" s="75"/>
      <c r="DDJ90" s="76"/>
      <c r="DDK90" s="216"/>
      <c r="DDL90" s="75"/>
      <c r="DDM90" s="75"/>
      <c r="DDN90" s="204"/>
      <c r="DDO90" s="205"/>
      <c r="DDP90" s="72"/>
      <c r="DDQ90" s="70"/>
      <c r="DDR90" s="73"/>
      <c r="DDS90" s="74"/>
      <c r="DDT90" s="74"/>
      <c r="DDU90" s="62"/>
      <c r="DDV90" s="75"/>
      <c r="DDW90" s="76"/>
      <c r="DDX90" s="216"/>
      <c r="DDY90" s="75"/>
      <c r="DDZ90" s="75"/>
      <c r="DEA90" s="204"/>
      <c r="DEB90" s="205"/>
      <c r="DEC90" s="72"/>
      <c r="DED90" s="70"/>
      <c r="DEE90" s="73"/>
      <c r="DEF90" s="74"/>
      <c r="DEG90" s="74"/>
      <c r="DEH90" s="62"/>
      <c r="DEI90" s="75"/>
      <c r="DEJ90" s="76"/>
      <c r="DEK90" s="216"/>
      <c r="DEL90" s="75"/>
      <c r="DEM90" s="75"/>
      <c r="DEN90" s="204"/>
      <c r="DEO90" s="205"/>
      <c r="DEP90" s="72"/>
      <c r="DEQ90" s="70"/>
      <c r="DER90" s="73"/>
      <c r="DES90" s="74"/>
      <c r="DET90" s="74"/>
      <c r="DEU90" s="62"/>
      <c r="DEV90" s="75"/>
      <c r="DEW90" s="76"/>
      <c r="DEX90" s="216"/>
      <c r="DEY90" s="75"/>
      <c r="DEZ90" s="75"/>
      <c r="DFA90" s="204"/>
      <c r="DFB90" s="205"/>
      <c r="DFC90" s="72"/>
      <c r="DFD90" s="70"/>
      <c r="DFE90" s="73"/>
      <c r="DFF90" s="74"/>
      <c r="DFG90" s="74"/>
      <c r="DFH90" s="62"/>
      <c r="DFI90" s="75"/>
      <c r="DFJ90" s="76"/>
      <c r="DFK90" s="216"/>
      <c r="DFL90" s="75"/>
      <c r="DFM90" s="75"/>
      <c r="DFN90" s="204"/>
      <c r="DFO90" s="205"/>
      <c r="DFP90" s="72"/>
      <c r="DFQ90" s="70"/>
      <c r="DFR90" s="73"/>
      <c r="DFS90" s="74"/>
      <c r="DFT90" s="74"/>
      <c r="DFU90" s="62"/>
      <c r="DFV90" s="75"/>
      <c r="DFW90" s="76"/>
      <c r="DFX90" s="216"/>
      <c r="DFY90" s="75"/>
      <c r="DFZ90" s="75"/>
      <c r="DGA90" s="204"/>
      <c r="DGB90" s="205"/>
      <c r="DGC90" s="72"/>
      <c r="DGD90" s="70"/>
      <c r="DGE90" s="73"/>
      <c r="DGF90" s="74"/>
      <c r="DGG90" s="74"/>
      <c r="DGH90" s="62"/>
      <c r="DGI90" s="75"/>
      <c r="DGJ90" s="76"/>
      <c r="DGK90" s="216"/>
      <c r="DGL90" s="75"/>
      <c r="DGM90" s="75"/>
      <c r="DGN90" s="204"/>
      <c r="DGO90" s="205"/>
      <c r="DGP90" s="72"/>
      <c r="DGQ90" s="70"/>
      <c r="DGR90" s="73"/>
      <c r="DGS90" s="74"/>
      <c r="DGT90" s="74"/>
      <c r="DGU90" s="62"/>
      <c r="DGV90" s="75"/>
      <c r="DGW90" s="76"/>
      <c r="DGX90" s="216"/>
      <c r="DGY90" s="75"/>
      <c r="DGZ90" s="75"/>
      <c r="DHA90" s="204"/>
      <c r="DHB90" s="205"/>
      <c r="DHC90" s="72"/>
      <c r="DHD90" s="70"/>
      <c r="DHE90" s="73"/>
      <c r="DHF90" s="74"/>
      <c r="DHG90" s="74"/>
      <c r="DHH90" s="62"/>
      <c r="DHI90" s="75"/>
      <c r="DHJ90" s="76"/>
      <c r="DHK90" s="216"/>
      <c r="DHL90" s="75"/>
      <c r="DHM90" s="75"/>
      <c r="DHN90" s="204"/>
      <c r="DHO90" s="205"/>
      <c r="DHP90" s="72"/>
      <c r="DHQ90" s="70"/>
      <c r="DHR90" s="73"/>
      <c r="DHS90" s="74"/>
      <c r="DHT90" s="74"/>
      <c r="DHU90" s="62"/>
      <c r="DHV90" s="75"/>
      <c r="DHW90" s="76"/>
      <c r="DHX90" s="216"/>
      <c r="DHY90" s="75"/>
      <c r="DHZ90" s="75"/>
      <c r="DIA90" s="204"/>
      <c r="DIB90" s="205"/>
      <c r="DIC90" s="72"/>
      <c r="DID90" s="70"/>
      <c r="DIE90" s="73"/>
      <c r="DIF90" s="74"/>
      <c r="DIG90" s="74"/>
      <c r="DIH90" s="62"/>
      <c r="DII90" s="75"/>
      <c r="DIJ90" s="76"/>
      <c r="DIK90" s="216"/>
      <c r="DIL90" s="75"/>
      <c r="DIM90" s="75"/>
      <c r="DIN90" s="204"/>
      <c r="DIO90" s="205"/>
      <c r="DIP90" s="72"/>
      <c r="DIQ90" s="70"/>
      <c r="DIR90" s="73"/>
      <c r="DIS90" s="74"/>
      <c r="DIT90" s="74"/>
      <c r="DIU90" s="62"/>
      <c r="DIV90" s="75"/>
      <c r="DIW90" s="76"/>
      <c r="DIX90" s="216"/>
      <c r="DIY90" s="75"/>
      <c r="DIZ90" s="75"/>
      <c r="DJA90" s="204"/>
      <c r="DJB90" s="205"/>
      <c r="DJC90" s="72"/>
      <c r="DJD90" s="70"/>
      <c r="DJE90" s="73"/>
      <c r="DJF90" s="74"/>
      <c r="DJG90" s="74"/>
      <c r="DJH90" s="62"/>
      <c r="DJI90" s="75"/>
      <c r="DJJ90" s="76"/>
      <c r="DJK90" s="216"/>
      <c r="DJL90" s="75"/>
      <c r="DJM90" s="75"/>
      <c r="DJN90" s="204"/>
      <c r="DJO90" s="205"/>
      <c r="DJP90" s="72"/>
      <c r="DJQ90" s="70"/>
      <c r="DJR90" s="73"/>
      <c r="DJS90" s="74"/>
      <c r="DJT90" s="74"/>
      <c r="DJU90" s="62"/>
      <c r="DJV90" s="75"/>
      <c r="DJW90" s="76"/>
      <c r="DJX90" s="216"/>
      <c r="DJY90" s="75"/>
      <c r="DJZ90" s="75"/>
      <c r="DKA90" s="204"/>
      <c r="DKB90" s="205"/>
      <c r="DKC90" s="72"/>
      <c r="DKD90" s="70"/>
      <c r="DKE90" s="73"/>
      <c r="DKF90" s="74"/>
      <c r="DKG90" s="74"/>
      <c r="DKH90" s="62"/>
      <c r="DKI90" s="75"/>
      <c r="DKJ90" s="76"/>
      <c r="DKK90" s="216"/>
      <c r="DKL90" s="75"/>
      <c r="DKM90" s="75"/>
      <c r="DKN90" s="204"/>
      <c r="DKO90" s="205"/>
      <c r="DKP90" s="72"/>
      <c r="DKQ90" s="70"/>
      <c r="DKR90" s="73"/>
      <c r="DKS90" s="74"/>
      <c r="DKT90" s="74"/>
      <c r="DKU90" s="62"/>
      <c r="DKV90" s="75"/>
      <c r="DKW90" s="76"/>
      <c r="DKX90" s="216"/>
      <c r="DKY90" s="75"/>
      <c r="DKZ90" s="75"/>
      <c r="DLA90" s="204"/>
      <c r="DLB90" s="205"/>
      <c r="DLC90" s="72"/>
      <c r="DLD90" s="70"/>
      <c r="DLE90" s="73"/>
      <c r="DLF90" s="74"/>
      <c r="DLG90" s="74"/>
      <c r="DLH90" s="62"/>
      <c r="DLI90" s="75"/>
      <c r="DLJ90" s="76"/>
      <c r="DLK90" s="216"/>
      <c r="DLL90" s="75"/>
      <c r="DLM90" s="75"/>
      <c r="DLN90" s="204"/>
      <c r="DLO90" s="205"/>
      <c r="DLP90" s="72"/>
      <c r="DLQ90" s="70"/>
      <c r="DLR90" s="73"/>
      <c r="DLS90" s="74"/>
      <c r="DLT90" s="74"/>
      <c r="DLU90" s="62"/>
      <c r="DLV90" s="75"/>
      <c r="DLW90" s="76"/>
      <c r="DLX90" s="216"/>
      <c r="DLY90" s="75"/>
      <c r="DLZ90" s="75"/>
      <c r="DMA90" s="204"/>
      <c r="DMB90" s="205"/>
      <c r="DMC90" s="72"/>
      <c r="DMD90" s="70"/>
      <c r="DME90" s="73"/>
      <c r="DMF90" s="74"/>
      <c r="DMG90" s="74"/>
      <c r="DMH90" s="62"/>
      <c r="DMI90" s="75"/>
      <c r="DMJ90" s="76"/>
      <c r="DMK90" s="216"/>
      <c r="DML90" s="75"/>
      <c r="DMM90" s="75"/>
      <c r="DMN90" s="204"/>
      <c r="DMO90" s="205"/>
      <c r="DMP90" s="72"/>
      <c r="DMQ90" s="70"/>
      <c r="DMR90" s="73"/>
      <c r="DMS90" s="74"/>
      <c r="DMT90" s="74"/>
      <c r="DMU90" s="62"/>
      <c r="DMV90" s="75"/>
      <c r="DMW90" s="76"/>
      <c r="DMX90" s="216"/>
      <c r="DMY90" s="75"/>
      <c r="DMZ90" s="75"/>
      <c r="DNA90" s="204"/>
      <c r="DNB90" s="205"/>
      <c r="DNC90" s="72"/>
      <c r="DND90" s="70"/>
      <c r="DNE90" s="73"/>
      <c r="DNF90" s="74"/>
      <c r="DNG90" s="74"/>
      <c r="DNH90" s="62"/>
      <c r="DNI90" s="75"/>
      <c r="DNJ90" s="76"/>
      <c r="DNK90" s="216"/>
      <c r="DNL90" s="75"/>
      <c r="DNM90" s="75"/>
      <c r="DNN90" s="204"/>
      <c r="DNO90" s="205"/>
      <c r="DNP90" s="72"/>
      <c r="DNQ90" s="70"/>
      <c r="DNR90" s="73"/>
      <c r="DNS90" s="74"/>
      <c r="DNT90" s="74"/>
      <c r="DNU90" s="62"/>
      <c r="DNV90" s="75"/>
      <c r="DNW90" s="76"/>
      <c r="DNX90" s="216"/>
      <c r="DNY90" s="75"/>
      <c r="DNZ90" s="75"/>
      <c r="DOA90" s="204"/>
      <c r="DOB90" s="205"/>
      <c r="DOC90" s="72"/>
      <c r="DOD90" s="70"/>
      <c r="DOE90" s="73"/>
      <c r="DOF90" s="74"/>
      <c r="DOG90" s="74"/>
      <c r="DOH90" s="62"/>
      <c r="DOI90" s="75"/>
      <c r="DOJ90" s="76"/>
      <c r="DOK90" s="216"/>
      <c r="DOL90" s="75"/>
      <c r="DOM90" s="75"/>
      <c r="DON90" s="204"/>
      <c r="DOO90" s="205"/>
      <c r="DOP90" s="72"/>
      <c r="DOQ90" s="70"/>
      <c r="DOR90" s="73"/>
      <c r="DOS90" s="74"/>
      <c r="DOT90" s="74"/>
      <c r="DOU90" s="62"/>
      <c r="DOV90" s="75"/>
      <c r="DOW90" s="76"/>
      <c r="DOX90" s="216"/>
      <c r="DOY90" s="75"/>
      <c r="DOZ90" s="75"/>
      <c r="DPA90" s="204"/>
      <c r="DPB90" s="205"/>
      <c r="DPC90" s="72"/>
      <c r="DPD90" s="70"/>
      <c r="DPE90" s="73"/>
      <c r="DPF90" s="74"/>
      <c r="DPG90" s="74"/>
      <c r="DPH90" s="62"/>
      <c r="DPI90" s="75"/>
      <c r="DPJ90" s="76"/>
      <c r="DPK90" s="216"/>
      <c r="DPL90" s="75"/>
      <c r="DPM90" s="75"/>
      <c r="DPN90" s="204"/>
      <c r="DPO90" s="205"/>
      <c r="DPP90" s="72"/>
      <c r="DPQ90" s="70"/>
      <c r="DPR90" s="73"/>
      <c r="DPS90" s="74"/>
      <c r="DPT90" s="74"/>
      <c r="DPU90" s="62"/>
      <c r="DPV90" s="75"/>
      <c r="DPW90" s="76"/>
      <c r="DPX90" s="216"/>
      <c r="DPY90" s="75"/>
      <c r="DPZ90" s="75"/>
      <c r="DQA90" s="204"/>
      <c r="DQB90" s="205"/>
      <c r="DQC90" s="72"/>
      <c r="DQD90" s="70"/>
      <c r="DQE90" s="73"/>
      <c r="DQF90" s="74"/>
      <c r="DQG90" s="74"/>
      <c r="DQH90" s="62"/>
      <c r="DQI90" s="75"/>
      <c r="DQJ90" s="76"/>
      <c r="DQK90" s="216"/>
      <c r="DQL90" s="75"/>
      <c r="DQM90" s="75"/>
      <c r="DQN90" s="204"/>
      <c r="DQO90" s="205"/>
      <c r="DQP90" s="72"/>
      <c r="DQQ90" s="70"/>
      <c r="DQR90" s="73"/>
      <c r="DQS90" s="74"/>
      <c r="DQT90" s="74"/>
      <c r="DQU90" s="62"/>
      <c r="DQV90" s="75"/>
      <c r="DQW90" s="76"/>
      <c r="DQX90" s="216"/>
      <c r="DQY90" s="75"/>
      <c r="DQZ90" s="75"/>
      <c r="DRA90" s="204"/>
      <c r="DRB90" s="205"/>
      <c r="DRC90" s="72"/>
      <c r="DRD90" s="70"/>
      <c r="DRE90" s="73"/>
      <c r="DRF90" s="74"/>
      <c r="DRG90" s="74"/>
      <c r="DRH90" s="62"/>
      <c r="DRI90" s="75"/>
      <c r="DRJ90" s="76"/>
      <c r="DRK90" s="216"/>
      <c r="DRL90" s="75"/>
      <c r="DRM90" s="75"/>
      <c r="DRN90" s="204"/>
      <c r="DRO90" s="205"/>
      <c r="DRP90" s="72"/>
      <c r="DRQ90" s="70"/>
      <c r="DRR90" s="73"/>
      <c r="DRS90" s="74"/>
      <c r="DRT90" s="74"/>
      <c r="DRU90" s="62"/>
      <c r="DRV90" s="75"/>
      <c r="DRW90" s="76"/>
      <c r="DRX90" s="216"/>
      <c r="DRY90" s="75"/>
      <c r="DRZ90" s="75"/>
      <c r="DSA90" s="204"/>
      <c r="DSB90" s="205"/>
      <c r="DSC90" s="72"/>
      <c r="DSD90" s="70"/>
      <c r="DSE90" s="73"/>
      <c r="DSF90" s="74"/>
      <c r="DSG90" s="74"/>
      <c r="DSH90" s="62"/>
      <c r="DSI90" s="75"/>
      <c r="DSJ90" s="76"/>
      <c r="DSK90" s="216"/>
      <c r="DSL90" s="75"/>
      <c r="DSM90" s="75"/>
      <c r="DSN90" s="204"/>
      <c r="DSO90" s="205"/>
      <c r="DSP90" s="72"/>
      <c r="DSQ90" s="70"/>
      <c r="DSR90" s="73"/>
      <c r="DSS90" s="74"/>
      <c r="DST90" s="74"/>
      <c r="DSU90" s="62"/>
      <c r="DSV90" s="75"/>
      <c r="DSW90" s="76"/>
      <c r="DSX90" s="216"/>
      <c r="DSY90" s="75"/>
      <c r="DSZ90" s="75"/>
      <c r="DTA90" s="204"/>
      <c r="DTB90" s="205"/>
      <c r="DTC90" s="72"/>
      <c r="DTD90" s="70"/>
      <c r="DTE90" s="73"/>
      <c r="DTF90" s="74"/>
      <c r="DTG90" s="74"/>
      <c r="DTH90" s="62"/>
      <c r="DTI90" s="75"/>
      <c r="DTJ90" s="76"/>
      <c r="DTK90" s="216"/>
      <c r="DTL90" s="75"/>
      <c r="DTM90" s="75"/>
      <c r="DTN90" s="204"/>
      <c r="DTO90" s="205"/>
      <c r="DTP90" s="72"/>
      <c r="DTQ90" s="70"/>
      <c r="DTR90" s="73"/>
      <c r="DTS90" s="74"/>
      <c r="DTT90" s="74"/>
      <c r="DTU90" s="62"/>
      <c r="DTV90" s="75"/>
      <c r="DTW90" s="76"/>
      <c r="DTX90" s="216"/>
      <c r="DTY90" s="75"/>
      <c r="DTZ90" s="75"/>
      <c r="DUA90" s="204"/>
      <c r="DUB90" s="205"/>
      <c r="DUC90" s="72"/>
      <c r="DUD90" s="70"/>
      <c r="DUE90" s="73"/>
      <c r="DUF90" s="74"/>
      <c r="DUG90" s="74"/>
      <c r="DUH90" s="62"/>
      <c r="DUI90" s="75"/>
      <c r="DUJ90" s="76"/>
      <c r="DUK90" s="216"/>
      <c r="DUL90" s="75"/>
      <c r="DUM90" s="75"/>
      <c r="DUN90" s="204"/>
      <c r="DUO90" s="205"/>
      <c r="DUP90" s="72"/>
      <c r="DUQ90" s="70"/>
      <c r="DUR90" s="73"/>
      <c r="DUS90" s="74"/>
      <c r="DUT90" s="74"/>
      <c r="DUU90" s="62"/>
      <c r="DUV90" s="75"/>
      <c r="DUW90" s="76"/>
      <c r="DUX90" s="216"/>
      <c r="DUY90" s="75"/>
      <c r="DUZ90" s="75"/>
      <c r="DVA90" s="204"/>
      <c r="DVB90" s="205"/>
      <c r="DVC90" s="72"/>
      <c r="DVD90" s="70"/>
      <c r="DVE90" s="73"/>
      <c r="DVF90" s="74"/>
      <c r="DVG90" s="74"/>
      <c r="DVH90" s="62"/>
      <c r="DVI90" s="75"/>
      <c r="DVJ90" s="76"/>
      <c r="DVK90" s="216"/>
      <c r="DVL90" s="75"/>
      <c r="DVM90" s="75"/>
      <c r="DVN90" s="204"/>
      <c r="DVO90" s="205"/>
      <c r="DVP90" s="72"/>
      <c r="DVQ90" s="70"/>
      <c r="DVR90" s="73"/>
      <c r="DVS90" s="74"/>
      <c r="DVT90" s="74"/>
      <c r="DVU90" s="62"/>
      <c r="DVV90" s="75"/>
      <c r="DVW90" s="76"/>
      <c r="DVX90" s="216"/>
      <c r="DVY90" s="75"/>
      <c r="DVZ90" s="75"/>
      <c r="DWA90" s="204"/>
      <c r="DWB90" s="205"/>
      <c r="DWC90" s="72"/>
      <c r="DWD90" s="70"/>
      <c r="DWE90" s="73"/>
      <c r="DWF90" s="74"/>
      <c r="DWG90" s="74"/>
      <c r="DWH90" s="62"/>
      <c r="DWI90" s="75"/>
      <c r="DWJ90" s="76"/>
      <c r="DWK90" s="216"/>
      <c r="DWL90" s="75"/>
      <c r="DWM90" s="75"/>
      <c r="DWN90" s="204"/>
      <c r="DWO90" s="205"/>
      <c r="DWP90" s="72"/>
      <c r="DWQ90" s="70"/>
      <c r="DWR90" s="73"/>
      <c r="DWS90" s="74"/>
      <c r="DWT90" s="74"/>
      <c r="DWU90" s="62"/>
      <c r="DWV90" s="75"/>
      <c r="DWW90" s="76"/>
      <c r="DWX90" s="216"/>
      <c r="DWY90" s="75"/>
      <c r="DWZ90" s="75"/>
      <c r="DXA90" s="204"/>
      <c r="DXB90" s="205"/>
      <c r="DXC90" s="72"/>
      <c r="DXD90" s="70"/>
      <c r="DXE90" s="73"/>
      <c r="DXF90" s="74"/>
      <c r="DXG90" s="74"/>
      <c r="DXH90" s="62"/>
      <c r="DXI90" s="75"/>
      <c r="DXJ90" s="76"/>
      <c r="DXK90" s="216"/>
      <c r="DXL90" s="75"/>
      <c r="DXM90" s="75"/>
      <c r="DXN90" s="204"/>
      <c r="DXO90" s="205"/>
      <c r="DXP90" s="72"/>
      <c r="DXQ90" s="70"/>
      <c r="DXR90" s="73"/>
      <c r="DXS90" s="74"/>
      <c r="DXT90" s="74"/>
      <c r="DXU90" s="62"/>
      <c r="DXV90" s="75"/>
      <c r="DXW90" s="76"/>
      <c r="DXX90" s="216"/>
      <c r="DXY90" s="75"/>
      <c r="DXZ90" s="75"/>
      <c r="DYA90" s="204"/>
      <c r="DYB90" s="205"/>
      <c r="DYC90" s="72"/>
      <c r="DYD90" s="70"/>
      <c r="DYE90" s="73"/>
      <c r="DYF90" s="74"/>
      <c r="DYG90" s="74"/>
      <c r="DYH90" s="62"/>
      <c r="DYI90" s="75"/>
      <c r="DYJ90" s="76"/>
      <c r="DYK90" s="216"/>
      <c r="DYL90" s="75"/>
      <c r="DYM90" s="75"/>
      <c r="DYN90" s="204"/>
      <c r="DYO90" s="205"/>
      <c r="DYP90" s="72"/>
      <c r="DYQ90" s="70"/>
      <c r="DYR90" s="73"/>
      <c r="DYS90" s="74"/>
      <c r="DYT90" s="74"/>
      <c r="DYU90" s="62"/>
      <c r="DYV90" s="75"/>
      <c r="DYW90" s="76"/>
      <c r="DYX90" s="216"/>
      <c r="DYY90" s="75"/>
      <c r="DYZ90" s="75"/>
      <c r="DZA90" s="204"/>
      <c r="DZB90" s="205"/>
      <c r="DZC90" s="72"/>
      <c r="DZD90" s="70"/>
      <c r="DZE90" s="73"/>
      <c r="DZF90" s="74"/>
      <c r="DZG90" s="74"/>
      <c r="DZH90" s="62"/>
      <c r="DZI90" s="75"/>
      <c r="DZJ90" s="76"/>
      <c r="DZK90" s="216"/>
      <c r="DZL90" s="75"/>
      <c r="DZM90" s="75"/>
      <c r="DZN90" s="204"/>
      <c r="DZO90" s="205"/>
      <c r="DZP90" s="72"/>
      <c r="DZQ90" s="70"/>
      <c r="DZR90" s="73"/>
      <c r="DZS90" s="74"/>
      <c r="DZT90" s="74"/>
      <c r="DZU90" s="62"/>
      <c r="DZV90" s="75"/>
      <c r="DZW90" s="76"/>
      <c r="DZX90" s="216"/>
      <c r="DZY90" s="75"/>
      <c r="DZZ90" s="75"/>
      <c r="EAA90" s="204"/>
      <c r="EAB90" s="205"/>
      <c r="EAC90" s="72"/>
      <c r="EAD90" s="70"/>
      <c r="EAE90" s="73"/>
      <c r="EAF90" s="74"/>
      <c r="EAG90" s="74"/>
      <c r="EAH90" s="62"/>
      <c r="EAI90" s="75"/>
      <c r="EAJ90" s="76"/>
      <c r="EAK90" s="216"/>
      <c r="EAL90" s="75"/>
      <c r="EAM90" s="75"/>
      <c r="EAN90" s="204"/>
      <c r="EAO90" s="205"/>
      <c r="EAP90" s="72"/>
      <c r="EAQ90" s="70"/>
      <c r="EAR90" s="73"/>
      <c r="EAS90" s="74"/>
      <c r="EAT90" s="74"/>
      <c r="EAU90" s="62"/>
      <c r="EAV90" s="75"/>
      <c r="EAW90" s="76"/>
      <c r="EAX90" s="216"/>
      <c r="EAY90" s="75"/>
      <c r="EAZ90" s="75"/>
      <c r="EBA90" s="204"/>
      <c r="EBB90" s="205"/>
      <c r="EBC90" s="72"/>
      <c r="EBD90" s="70"/>
      <c r="EBE90" s="73"/>
      <c r="EBF90" s="74"/>
      <c r="EBG90" s="74"/>
      <c r="EBH90" s="62"/>
      <c r="EBI90" s="75"/>
      <c r="EBJ90" s="76"/>
      <c r="EBK90" s="216"/>
      <c r="EBL90" s="75"/>
      <c r="EBM90" s="75"/>
      <c r="EBN90" s="204"/>
      <c r="EBO90" s="205"/>
      <c r="EBP90" s="72"/>
      <c r="EBQ90" s="70"/>
      <c r="EBR90" s="73"/>
      <c r="EBS90" s="74"/>
      <c r="EBT90" s="74"/>
      <c r="EBU90" s="62"/>
      <c r="EBV90" s="75"/>
      <c r="EBW90" s="76"/>
      <c r="EBX90" s="216"/>
      <c r="EBY90" s="75"/>
      <c r="EBZ90" s="75"/>
      <c r="ECA90" s="204"/>
      <c r="ECB90" s="205"/>
      <c r="ECC90" s="72"/>
      <c r="ECD90" s="70"/>
      <c r="ECE90" s="73"/>
      <c r="ECF90" s="74"/>
      <c r="ECG90" s="74"/>
      <c r="ECH90" s="62"/>
      <c r="ECI90" s="75"/>
      <c r="ECJ90" s="76"/>
      <c r="ECK90" s="216"/>
      <c r="ECL90" s="75"/>
      <c r="ECM90" s="75"/>
      <c r="ECN90" s="204"/>
      <c r="ECO90" s="205"/>
      <c r="ECP90" s="72"/>
      <c r="ECQ90" s="70"/>
      <c r="ECR90" s="73"/>
      <c r="ECS90" s="74"/>
      <c r="ECT90" s="74"/>
      <c r="ECU90" s="62"/>
      <c r="ECV90" s="75"/>
      <c r="ECW90" s="76"/>
      <c r="ECX90" s="216"/>
      <c r="ECY90" s="75"/>
      <c r="ECZ90" s="75"/>
      <c r="EDA90" s="204"/>
      <c r="EDB90" s="205"/>
      <c r="EDC90" s="72"/>
      <c r="EDD90" s="70"/>
      <c r="EDE90" s="73"/>
      <c r="EDF90" s="74"/>
      <c r="EDG90" s="74"/>
      <c r="EDH90" s="62"/>
      <c r="EDI90" s="75"/>
      <c r="EDJ90" s="76"/>
      <c r="EDK90" s="216"/>
      <c r="EDL90" s="75"/>
      <c r="EDM90" s="75"/>
      <c r="EDN90" s="204"/>
      <c r="EDO90" s="205"/>
      <c r="EDP90" s="72"/>
      <c r="EDQ90" s="70"/>
      <c r="EDR90" s="73"/>
      <c r="EDS90" s="74"/>
      <c r="EDT90" s="74"/>
      <c r="EDU90" s="62"/>
      <c r="EDV90" s="75"/>
      <c r="EDW90" s="76"/>
      <c r="EDX90" s="216"/>
      <c r="EDY90" s="75"/>
      <c r="EDZ90" s="75"/>
      <c r="EEA90" s="204"/>
      <c r="EEB90" s="205"/>
      <c r="EEC90" s="72"/>
      <c r="EED90" s="70"/>
      <c r="EEE90" s="73"/>
      <c r="EEF90" s="74"/>
      <c r="EEG90" s="74"/>
      <c r="EEH90" s="62"/>
      <c r="EEI90" s="75"/>
      <c r="EEJ90" s="76"/>
      <c r="EEK90" s="216"/>
      <c r="EEL90" s="75"/>
      <c r="EEM90" s="75"/>
      <c r="EEN90" s="204"/>
      <c r="EEO90" s="205"/>
      <c r="EEP90" s="72"/>
      <c r="EEQ90" s="70"/>
      <c r="EER90" s="73"/>
      <c r="EES90" s="74"/>
      <c r="EET90" s="74"/>
      <c r="EEU90" s="62"/>
      <c r="EEV90" s="75"/>
      <c r="EEW90" s="76"/>
      <c r="EEX90" s="216"/>
      <c r="EEY90" s="75"/>
      <c r="EEZ90" s="75"/>
      <c r="EFA90" s="204"/>
      <c r="EFB90" s="205"/>
      <c r="EFC90" s="72"/>
      <c r="EFD90" s="70"/>
      <c r="EFE90" s="73"/>
      <c r="EFF90" s="74"/>
      <c r="EFG90" s="74"/>
      <c r="EFH90" s="62"/>
      <c r="EFI90" s="75"/>
      <c r="EFJ90" s="76"/>
      <c r="EFK90" s="216"/>
      <c r="EFL90" s="75"/>
      <c r="EFM90" s="75"/>
      <c r="EFN90" s="204"/>
      <c r="EFO90" s="205"/>
      <c r="EFP90" s="72"/>
      <c r="EFQ90" s="70"/>
      <c r="EFR90" s="73"/>
      <c r="EFS90" s="74"/>
      <c r="EFT90" s="74"/>
      <c r="EFU90" s="62"/>
      <c r="EFV90" s="75"/>
      <c r="EFW90" s="76"/>
      <c r="EFX90" s="216"/>
      <c r="EFY90" s="75"/>
      <c r="EFZ90" s="75"/>
      <c r="EGA90" s="204"/>
      <c r="EGB90" s="205"/>
      <c r="EGC90" s="72"/>
      <c r="EGD90" s="70"/>
      <c r="EGE90" s="73"/>
      <c r="EGF90" s="74"/>
      <c r="EGG90" s="74"/>
      <c r="EGH90" s="62"/>
      <c r="EGI90" s="75"/>
      <c r="EGJ90" s="76"/>
      <c r="EGK90" s="216"/>
      <c r="EGL90" s="75"/>
      <c r="EGM90" s="75"/>
      <c r="EGN90" s="204"/>
      <c r="EGO90" s="205"/>
      <c r="EGP90" s="72"/>
      <c r="EGQ90" s="70"/>
      <c r="EGR90" s="73"/>
      <c r="EGS90" s="74"/>
      <c r="EGT90" s="74"/>
      <c r="EGU90" s="62"/>
      <c r="EGV90" s="75"/>
      <c r="EGW90" s="76"/>
      <c r="EGX90" s="216"/>
      <c r="EGY90" s="75"/>
      <c r="EGZ90" s="75"/>
      <c r="EHA90" s="204"/>
      <c r="EHB90" s="205"/>
      <c r="EHC90" s="72"/>
      <c r="EHD90" s="70"/>
      <c r="EHE90" s="73"/>
      <c r="EHF90" s="74"/>
      <c r="EHG90" s="74"/>
      <c r="EHH90" s="62"/>
      <c r="EHI90" s="75"/>
      <c r="EHJ90" s="76"/>
      <c r="EHK90" s="216"/>
      <c r="EHL90" s="75"/>
      <c r="EHM90" s="75"/>
      <c r="EHN90" s="204"/>
      <c r="EHO90" s="205"/>
      <c r="EHP90" s="72"/>
      <c r="EHQ90" s="70"/>
      <c r="EHR90" s="73"/>
      <c r="EHS90" s="74"/>
      <c r="EHT90" s="74"/>
      <c r="EHU90" s="62"/>
      <c r="EHV90" s="75"/>
      <c r="EHW90" s="76"/>
      <c r="EHX90" s="216"/>
      <c r="EHY90" s="75"/>
      <c r="EHZ90" s="75"/>
      <c r="EIA90" s="204"/>
      <c r="EIB90" s="205"/>
      <c r="EIC90" s="72"/>
      <c r="EID90" s="70"/>
      <c r="EIE90" s="73"/>
      <c r="EIF90" s="74"/>
      <c r="EIG90" s="74"/>
      <c r="EIH90" s="62"/>
      <c r="EII90" s="75"/>
      <c r="EIJ90" s="76"/>
      <c r="EIK90" s="216"/>
      <c r="EIL90" s="75"/>
      <c r="EIM90" s="75"/>
      <c r="EIN90" s="204"/>
      <c r="EIO90" s="205"/>
      <c r="EIP90" s="72"/>
      <c r="EIQ90" s="70"/>
      <c r="EIR90" s="73"/>
      <c r="EIS90" s="74"/>
      <c r="EIT90" s="74"/>
      <c r="EIU90" s="62"/>
      <c r="EIV90" s="75"/>
      <c r="EIW90" s="76"/>
      <c r="EIX90" s="216"/>
      <c r="EIY90" s="75"/>
      <c r="EIZ90" s="75"/>
      <c r="EJA90" s="204"/>
      <c r="EJB90" s="205"/>
      <c r="EJC90" s="72"/>
      <c r="EJD90" s="70"/>
      <c r="EJE90" s="73"/>
      <c r="EJF90" s="74"/>
      <c r="EJG90" s="74"/>
      <c r="EJH90" s="62"/>
      <c r="EJI90" s="75"/>
      <c r="EJJ90" s="76"/>
      <c r="EJK90" s="216"/>
      <c r="EJL90" s="75"/>
      <c r="EJM90" s="75"/>
      <c r="EJN90" s="204"/>
      <c r="EJO90" s="205"/>
      <c r="EJP90" s="72"/>
      <c r="EJQ90" s="70"/>
      <c r="EJR90" s="73"/>
      <c r="EJS90" s="74"/>
      <c r="EJT90" s="74"/>
      <c r="EJU90" s="62"/>
      <c r="EJV90" s="75"/>
      <c r="EJW90" s="76"/>
      <c r="EJX90" s="216"/>
      <c r="EJY90" s="75"/>
      <c r="EJZ90" s="75"/>
      <c r="EKA90" s="204"/>
      <c r="EKB90" s="205"/>
      <c r="EKC90" s="72"/>
      <c r="EKD90" s="70"/>
      <c r="EKE90" s="73"/>
      <c r="EKF90" s="74"/>
      <c r="EKG90" s="74"/>
      <c r="EKH90" s="62"/>
      <c r="EKI90" s="75"/>
      <c r="EKJ90" s="76"/>
      <c r="EKK90" s="216"/>
      <c r="EKL90" s="75"/>
      <c r="EKM90" s="75"/>
      <c r="EKN90" s="204"/>
      <c r="EKO90" s="205"/>
      <c r="EKP90" s="72"/>
      <c r="EKQ90" s="70"/>
      <c r="EKR90" s="73"/>
      <c r="EKS90" s="74"/>
      <c r="EKT90" s="74"/>
      <c r="EKU90" s="62"/>
      <c r="EKV90" s="75"/>
      <c r="EKW90" s="76"/>
      <c r="EKX90" s="216"/>
      <c r="EKY90" s="75"/>
      <c r="EKZ90" s="75"/>
      <c r="ELA90" s="204"/>
      <c r="ELB90" s="205"/>
      <c r="ELC90" s="72"/>
      <c r="ELD90" s="70"/>
      <c r="ELE90" s="73"/>
      <c r="ELF90" s="74"/>
      <c r="ELG90" s="74"/>
      <c r="ELH90" s="62"/>
      <c r="ELI90" s="75"/>
      <c r="ELJ90" s="76"/>
      <c r="ELK90" s="216"/>
      <c r="ELL90" s="75"/>
      <c r="ELM90" s="75"/>
      <c r="ELN90" s="204"/>
      <c r="ELO90" s="205"/>
      <c r="ELP90" s="72"/>
      <c r="ELQ90" s="70"/>
      <c r="ELR90" s="73"/>
      <c r="ELS90" s="74"/>
      <c r="ELT90" s="74"/>
      <c r="ELU90" s="62"/>
      <c r="ELV90" s="75"/>
      <c r="ELW90" s="76"/>
      <c r="ELX90" s="216"/>
      <c r="ELY90" s="75"/>
      <c r="ELZ90" s="75"/>
      <c r="EMA90" s="204"/>
      <c r="EMB90" s="205"/>
      <c r="EMC90" s="72"/>
      <c r="EMD90" s="70"/>
      <c r="EME90" s="73"/>
      <c r="EMF90" s="74"/>
      <c r="EMG90" s="74"/>
      <c r="EMH90" s="62"/>
      <c r="EMI90" s="75"/>
      <c r="EMJ90" s="76"/>
      <c r="EMK90" s="216"/>
      <c r="EML90" s="75"/>
      <c r="EMM90" s="75"/>
      <c r="EMN90" s="204"/>
      <c r="EMO90" s="205"/>
      <c r="EMP90" s="72"/>
      <c r="EMQ90" s="70"/>
      <c r="EMR90" s="73"/>
      <c r="EMS90" s="74"/>
      <c r="EMT90" s="74"/>
      <c r="EMU90" s="62"/>
      <c r="EMV90" s="75"/>
      <c r="EMW90" s="76"/>
      <c r="EMX90" s="216"/>
      <c r="EMY90" s="75"/>
      <c r="EMZ90" s="75"/>
      <c r="ENA90" s="204"/>
      <c r="ENB90" s="205"/>
      <c r="ENC90" s="72"/>
      <c r="END90" s="70"/>
      <c r="ENE90" s="73"/>
      <c r="ENF90" s="74"/>
      <c r="ENG90" s="74"/>
      <c r="ENH90" s="62"/>
      <c r="ENI90" s="75"/>
      <c r="ENJ90" s="76"/>
      <c r="ENK90" s="216"/>
      <c r="ENL90" s="75"/>
      <c r="ENM90" s="75"/>
      <c r="ENN90" s="204"/>
      <c r="ENO90" s="205"/>
      <c r="ENP90" s="72"/>
      <c r="ENQ90" s="70"/>
      <c r="ENR90" s="73"/>
      <c r="ENS90" s="74"/>
      <c r="ENT90" s="74"/>
      <c r="ENU90" s="62"/>
      <c r="ENV90" s="75"/>
      <c r="ENW90" s="76"/>
      <c r="ENX90" s="216"/>
      <c r="ENY90" s="75"/>
      <c r="ENZ90" s="75"/>
      <c r="EOA90" s="204"/>
      <c r="EOB90" s="205"/>
      <c r="EOC90" s="72"/>
      <c r="EOD90" s="70"/>
      <c r="EOE90" s="73"/>
      <c r="EOF90" s="74"/>
      <c r="EOG90" s="74"/>
      <c r="EOH90" s="62"/>
      <c r="EOI90" s="75"/>
      <c r="EOJ90" s="76"/>
      <c r="EOK90" s="216"/>
      <c r="EOL90" s="75"/>
      <c r="EOM90" s="75"/>
      <c r="EON90" s="204"/>
      <c r="EOO90" s="205"/>
      <c r="EOP90" s="72"/>
      <c r="EOQ90" s="70"/>
      <c r="EOR90" s="73"/>
      <c r="EOS90" s="74"/>
      <c r="EOT90" s="74"/>
      <c r="EOU90" s="62"/>
      <c r="EOV90" s="75"/>
      <c r="EOW90" s="76"/>
      <c r="EOX90" s="216"/>
      <c r="EOY90" s="75"/>
      <c r="EOZ90" s="75"/>
      <c r="EPA90" s="204"/>
      <c r="EPB90" s="205"/>
      <c r="EPC90" s="72"/>
      <c r="EPD90" s="70"/>
      <c r="EPE90" s="73"/>
      <c r="EPF90" s="74"/>
      <c r="EPG90" s="74"/>
      <c r="EPH90" s="62"/>
      <c r="EPI90" s="75"/>
      <c r="EPJ90" s="76"/>
      <c r="EPK90" s="216"/>
      <c r="EPL90" s="75"/>
      <c r="EPM90" s="75"/>
      <c r="EPN90" s="204"/>
      <c r="EPO90" s="205"/>
      <c r="EPP90" s="72"/>
      <c r="EPQ90" s="70"/>
      <c r="EPR90" s="73"/>
      <c r="EPS90" s="74"/>
      <c r="EPT90" s="74"/>
      <c r="EPU90" s="62"/>
      <c r="EPV90" s="75"/>
      <c r="EPW90" s="76"/>
      <c r="EPX90" s="216"/>
      <c r="EPY90" s="75"/>
      <c r="EPZ90" s="75"/>
      <c r="EQA90" s="204"/>
      <c r="EQB90" s="205"/>
      <c r="EQC90" s="72"/>
      <c r="EQD90" s="70"/>
      <c r="EQE90" s="73"/>
      <c r="EQF90" s="74"/>
      <c r="EQG90" s="74"/>
      <c r="EQH90" s="62"/>
      <c r="EQI90" s="75"/>
      <c r="EQJ90" s="76"/>
      <c r="EQK90" s="216"/>
      <c r="EQL90" s="75"/>
      <c r="EQM90" s="75"/>
      <c r="EQN90" s="204"/>
      <c r="EQO90" s="205"/>
      <c r="EQP90" s="72"/>
      <c r="EQQ90" s="70"/>
      <c r="EQR90" s="73"/>
      <c r="EQS90" s="74"/>
      <c r="EQT90" s="74"/>
      <c r="EQU90" s="62"/>
      <c r="EQV90" s="75"/>
      <c r="EQW90" s="76"/>
      <c r="EQX90" s="216"/>
      <c r="EQY90" s="75"/>
      <c r="EQZ90" s="75"/>
      <c r="ERA90" s="204"/>
      <c r="ERB90" s="205"/>
      <c r="ERC90" s="72"/>
      <c r="ERD90" s="70"/>
      <c r="ERE90" s="73"/>
      <c r="ERF90" s="74"/>
      <c r="ERG90" s="74"/>
      <c r="ERH90" s="62"/>
      <c r="ERI90" s="75"/>
      <c r="ERJ90" s="76"/>
      <c r="ERK90" s="216"/>
      <c r="ERL90" s="75"/>
      <c r="ERM90" s="75"/>
      <c r="ERN90" s="204"/>
      <c r="ERO90" s="205"/>
      <c r="ERP90" s="72"/>
      <c r="ERQ90" s="70"/>
      <c r="ERR90" s="73"/>
      <c r="ERS90" s="74"/>
      <c r="ERT90" s="74"/>
      <c r="ERU90" s="62"/>
      <c r="ERV90" s="75"/>
      <c r="ERW90" s="76"/>
      <c r="ERX90" s="216"/>
      <c r="ERY90" s="75"/>
      <c r="ERZ90" s="75"/>
      <c r="ESA90" s="204"/>
      <c r="ESB90" s="205"/>
      <c r="ESC90" s="72"/>
      <c r="ESD90" s="70"/>
      <c r="ESE90" s="73"/>
      <c r="ESF90" s="74"/>
      <c r="ESG90" s="74"/>
      <c r="ESH90" s="62"/>
      <c r="ESI90" s="75"/>
      <c r="ESJ90" s="76"/>
      <c r="ESK90" s="216"/>
      <c r="ESL90" s="75"/>
      <c r="ESM90" s="75"/>
      <c r="ESN90" s="204"/>
      <c r="ESO90" s="205"/>
      <c r="ESP90" s="72"/>
      <c r="ESQ90" s="70"/>
      <c r="ESR90" s="73"/>
      <c r="ESS90" s="74"/>
      <c r="EST90" s="74"/>
      <c r="ESU90" s="62"/>
      <c r="ESV90" s="75"/>
      <c r="ESW90" s="76"/>
      <c r="ESX90" s="216"/>
      <c r="ESY90" s="75"/>
      <c r="ESZ90" s="75"/>
      <c r="ETA90" s="204"/>
      <c r="ETB90" s="205"/>
      <c r="ETC90" s="72"/>
      <c r="ETD90" s="70"/>
      <c r="ETE90" s="73"/>
      <c r="ETF90" s="74"/>
      <c r="ETG90" s="74"/>
      <c r="ETH90" s="62"/>
      <c r="ETI90" s="75"/>
      <c r="ETJ90" s="76"/>
      <c r="ETK90" s="216"/>
      <c r="ETL90" s="75"/>
      <c r="ETM90" s="75"/>
      <c r="ETN90" s="204"/>
      <c r="ETO90" s="205"/>
      <c r="ETP90" s="72"/>
      <c r="ETQ90" s="70"/>
      <c r="ETR90" s="73"/>
      <c r="ETS90" s="74"/>
      <c r="ETT90" s="74"/>
      <c r="ETU90" s="62"/>
      <c r="ETV90" s="75"/>
      <c r="ETW90" s="76"/>
      <c r="ETX90" s="216"/>
      <c r="ETY90" s="75"/>
      <c r="ETZ90" s="75"/>
      <c r="EUA90" s="204"/>
      <c r="EUB90" s="205"/>
      <c r="EUC90" s="72"/>
      <c r="EUD90" s="70"/>
      <c r="EUE90" s="73"/>
      <c r="EUF90" s="74"/>
      <c r="EUG90" s="74"/>
      <c r="EUH90" s="62"/>
      <c r="EUI90" s="75"/>
      <c r="EUJ90" s="76"/>
      <c r="EUK90" s="216"/>
      <c r="EUL90" s="75"/>
      <c r="EUM90" s="75"/>
      <c r="EUN90" s="204"/>
      <c r="EUO90" s="205"/>
      <c r="EUP90" s="72"/>
      <c r="EUQ90" s="70"/>
      <c r="EUR90" s="73"/>
      <c r="EUS90" s="74"/>
      <c r="EUT90" s="74"/>
      <c r="EUU90" s="62"/>
      <c r="EUV90" s="75"/>
      <c r="EUW90" s="76"/>
      <c r="EUX90" s="216"/>
      <c r="EUY90" s="75"/>
      <c r="EUZ90" s="75"/>
      <c r="EVA90" s="204"/>
      <c r="EVB90" s="205"/>
      <c r="EVC90" s="72"/>
      <c r="EVD90" s="70"/>
      <c r="EVE90" s="73"/>
      <c r="EVF90" s="74"/>
      <c r="EVG90" s="74"/>
      <c r="EVH90" s="62"/>
      <c r="EVI90" s="75"/>
      <c r="EVJ90" s="76"/>
      <c r="EVK90" s="216"/>
      <c r="EVL90" s="75"/>
      <c r="EVM90" s="75"/>
      <c r="EVN90" s="204"/>
      <c r="EVO90" s="205"/>
      <c r="EVP90" s="72"/>
      <c r="EVQ90" s="70"/>
      <c r="EVR90" s="73"/>
      <c r="EVS90" s="74"/>
      <c r="EVT90" s="74"/>
      <c r="EVU90" s="62"/>
      <c r="EVV90" s="75"/>
      <c r="EVW90" s="76"/>
      <c r="EVX90" s="216"/>
      <c r="EVY90" s="75"/>
      <c r="EVZ90" s="75"/>
      <c r="EWA90" s="204"/>
      <c r="EWB90" s="205"/>
      <c r="EWC90" s="72"/>
      <c r="EWD90" s="70"/>
      <c r="EWE90" s="73"/>
      <c r="EWF90" s="74"/>
      <c r="EWG90" s="74"/>
      <c r="EWH90" s="62"/>
      <c r="EWI90" s="75"/>
      <c r="EWJ90" s="76"/>
      <c r="EWK90" s="216"/>
      <c r="EWL90" s="75"/>
      <c r="EWM90" s="75"/>
      <c r="EWN90" s="204"/>
      <c r="EWO90" s="205"/>
      <c r="EWP90" s="72"/>
      <c r="EWQ90" s="70"/>
      <c r="EWR90" s="73"/>
      <c r="EWS90" s="74"/>
      <c r="EWT90" s="74"/>
      <c r="EWU90" s="62"/>
      <c r="EWV90" s="75"/>
      <c r="EWW90" s="76"/>
      <c r="EWX90" s="216"/>
      <c r="EWY90" s="75"/>
      <c r="EWZ90" s="75"/>
      <c r="EXA90" s="204"/>
      <c r="EXB90" s="205"/>
      <c r="EXC90" s="72"/>
      <c r="EXD90" s="70"/>
      <c r="EXE90" s="73"/>
      <c r="EXF90" s="74"/>
      <c r="EXG90" s="74"/>
      <c r="EXH90" s="62"/>
      <c r="EXI90" s="75"/>
      <c r="EXJ90" s="76"/>
      <c r="EXK90" s="216"/>
      <c r="EXL90" s="75"/>
      <c r="EXM90" s="75"/>
      <c r="EXN90" s="204"/>
      <c r="EXO90" s="205"/>
      <c r="EXP90" s="72"/>
      <c r="EXQ90" s="70"/>
      <c r="EXR90" s="73"/>
      <c r="EXS90" s="74"/>
      <c r="EXT90" s="74"/>
      <c r="EXU90" s="62"/>
      <c r="EXV90" s="75"/>
      <c r="EXW90" s="76"/>
      <c r="EXX90" s="216"/>
      <c r="EXY90" s="75"/>
      <c r="EXZ90" s="75"/>
      <c r="EYA90" s="204"/>
      <c r="EYB90" s="205"/>
      <c r="EYC90" s="72"/>
      <c r="EYD90" s="70"/>
      <c r="EYE90" s="73"/>
      <c r="EYF90" s="74"/>
      <c r="EYG90" s="74"/>
      <c r="EYH90" s="62"/>
      <c r="EYI90" s="75"/>
      <c r="EYJ90" s="76"/>
      <c r="EYK90" s="216"/>
      <c r="EYL90" s="75"/>
      <c r="EYM90" s="75"/>
      <c r="EYN90" s="204"/>
      <c r="EYO90" s="205"/>
      <c r="EYP90" s="72"/>
      <c r="EYQ90" s="70"/>
      <c r="EYR90" s="73"/>
      <c r="EYS90" s="74"/>
      <c r="EYT90" s="74"/>
      <c r="EYU90" s="62"/>
      <c r="EYV90" s="75"/>
      <c r="EYW90" s="76"/>
      <c r="EYX90" s="216"/>
      <c r="EYY90" s="75"/>
      <c r="EYZ90" s="75"/>
      <c r="EZA90" s="204"/>
      <c r="EZB90" s="205"/>
      <c r="EZC90" s="72"/>
      <c r="EZD90" s="70"/>
      <c r="EZE90" s="73"/>
      <c r="EZF90" s="74"/>
      <c r="EZG90" s="74"/>
      <c r="EZH90" s="62"/>
      <c r="EZI90" s="75"/>
      <c r="EZJ90" s="76"/>
      <c r="EZK90" s="216"/>
      <c r="EZL90" s="75"/>
      <c r="EZM90" s="75"/>
      <c r="EZN90" s="204"/>
      <c r="EZO90" s="205"/>
      <c r="EZP90" s="72"/>
      <c r="EZQ90" s="70"/>
      <c r="EZR90" s="73"/>
      <c r="EZS90" s="74"/>
      <c r="EZT90" s="74"/>
      <c r="EZU90" s="62"/>
      <c r="EZV90" s="75"/>
      <c r="EZW90" s="76"/>
      <c r="EZX90" s="216"/>
      <c r="EZY90" s="75"/>
      <c r="EZZ90" s="75"/>
      <c r="FAA90" s="204"/>
      <c r="FAB90" s="205"/>
      <c r="FAC90" s="72"/>
      <c r="FAD90" s="70"/>
      <c r="FAE90" s="73"/>
      <c r="FAF90" s="74"/>
      <c r="FAG90" s="74"/>
      <c r="FAH90" s="62"/>
      <c r="FAI90" s="75"/>
      <c r="FAJ90" s="76"/>
      <c r="FAK90" s="216"/>
      <c r="FAL90" s="75"/>
      <c r="FAM90" s="75"/>
      <c r="FAN90" s="204"/>
      <c r="FAO90" s="205"/>
      <c r="FAP90" s="72"/>
      <c r="FAQ90" s="70"/>
      <c r="FAR90" s="73"/>
      <c r="FAS90" s="74"/>
      <c r="FAT90" s="74"/>
      <c r="FAU90" s="62"/>
      <c r="FAV90" s="75"/>
      <c r="FAW90" s="76"/>
      <c r="FAX90" s="216"/>
      <c r="FAY90" s="75"/>
      <c r="FAZ90" s="75"/>
      <c r="FBA90" s="204"/>
      <c r="FBB90" s="205"/>
      <c r="FBC90" s="72"/>
      <c r="FBD90" s="70"/>
      <c r="FBE90" s="73"/>
      <c r="FBF90" s="74"/>
      <c r="FBG90" s="74"/>
      <c r="FBH90" s="62"/>
      <c r="FBI90" s="75"/>
      <c r="FBJ90" s="76"/>
      <c r="FBK90" s="216"/>
      <c r="FBL90" s="75"/>
      <c r="FBM90" s="75"/>
      <c r="FBN90" s="204"/>
      <c r="FBO90" s="205"/>
      <c r="FBP90" s="72"/>
      <c r="FBQ90" s="70"/>
      <c r="FBR90" s="73"/>
      <c r="FBS90" s="74"/>
      <c r="FBT90" s="74"/>
      <c r="FBU90" s="62"/>
      <c r="FBV90" s="75"/>
      <c r="FBW90" s="76"/>
      <c r="FBX90" s="216"/>
      <c r="FBY90" s="75"/>
      <c r="FBZ90" s="75"/>
      <c r="FCA90" s="204"/>
      <c r="FCB90" s="205"/>
      <c r="FCC90" s="72"/>
      <c r="FCD90" s="70"/>
      <c r="FCE90" s="73"/>
      <c r="FCF90" s="74"/>
      <c r="FCG90" s="74"/>
      <c r="FCH90" s="62"/>
      <c r="FCI90" s="75"/>
      <c r="FCJ90" s="76"/>
      <c r="FCK90" s="216"/>
      <c r="FCL90" s="75"/>
      <c r="FCM90" s="75"/>
      <c r="FCN90" s="204"/>
      <c r="FCO90" s="205"/>
      <c r="FCP90" s="72"/>
      <c r="FCQ90" s="70"/>
      <c r="FCR90" s="73"/>
      <c r="FCS90" s="74"/>
      <c r="FCT90" s="74"/>
      <c r="FCU90" s="62"/>
      <c r="FCV90" s="75"/>
      <c r="FCW90" s="76"/>
      <c r="FCX90" s="216"/>
      <c r="FCY90" s="75"/>
      <c r="FCZ90" s="75"/>
      <c r="FDA90" s="204"/>
      <c r="FDB90" s="205"/>
      <c r="FDC90" s="72"/>
      <c r="FDD90" s="70"/>
      <c r="FDE90" s="73"/>
      <c r="FDF90" s="74"/>
      <c r="FDG90" s="74"/>
      <c r="FDH90" s="62"/>
      <c r="FDI90" s="75"/>
      <c r="FDJ90" s="76"/>
      <c r="FDK90" s="216"/>
      <c r="FDL90" s="75"/>
      <c r="FDM90" s="75"/>
      <c r="FDN90" s="204"/>
      <c r="FDO90" s="205"/>
      <c r="FDP90" s="72"/>
      <c r="FDQ90" s="70"/>
      <c r="FDR90" s="73"/>
      <c r="FDS90" s="74"/>
      <c r="FDT90" s="74"/>
      <c r="FDU90" s="62"/>
      <c r="FDV90" s="75"/>
      <c r="FDW90" s="76"/>
      <c r="FDX90" s="216"/>
      <c r="FDY90" s="75"/>
      <c r="FDZ90" s="75"/>
      <c r="FEA90" s="204"/>
      <c r="FEB90" s="205"/>
      <c r="FEC90" s="72"/>
      <c r="FED90" s="70"/>
      <c r="FEE90" s="73"/>
      <c r="FEF90" s="74"/>
      <c r="FEG90" s="74"/>
      <c r="FEH90" s="62"/>
      <c r="FEI90" s="75"/>
      <c r="FEJ90" s="76"/>
      <c r="FEK90" s="216"/>
      <c r="FEL90" s="75"/>
      <c r="FEM90" s="75"/>
      <c r="FEN90" s="204"/>
      <c r="FEO90" s="205"/>
      <c r="FEP90" s="72"/>
      <c r="FEQ90" s="70"/>
      <c r="FER90" s="73"/>
      <c r="FES90" s="74"/>
      <c r="FET90" s="74"/>
      <c r="FEU90" s="62"/>
      <c r="FEV90" s="75"/>
      <c r="FEW90" s="76"/>
      <c r="FEX90" s="216"/>
      <c r="FEY90" s="75"/>
      <c r="FEZ90" s="75"/>
      <c r="FFA90" s="204"/>
      <c r="FFB90" s="205"/>
      <c r="FFC90" s="72"/>
      <c r="FFD90" s="70"/>
      <c r="FFE90" s="73"/>
      <c r="FFF90" s="74"/>
      <c r="FFG90" s="74"/>
      <c r="FFH90" s="62"/>
      <c r="FFI90" s="75"/>
      <c r="FFJ90" s="76"/>
      <c r="FFK90" s="216"/>
      <c r="FFL90" s="75"/>
      <c r="FFM90" s="75"/>
      <c r="FFN90" s="204"/>
      <c r="FFO90" s="205"/>
      <c r="FFP90" s="72"/>
      <c r="FFQ90" s="70"/>
      <c r="FFR90" s="73"/>
      <c r="FFS90" s="74"/>
      <c r="FFT90" s="74"/>
      <c r="FFU90" s="62"/>
      <c r="FFV90" s="75"/>
      <c r="FFW90" s="76"/>
      <c r="FFX90" s="216"/>
      <c r="FFY90" s="75"/>
      <c r="FFZ90" s="75"/>
      <c r="FGA90" s="204"/>
      <c r="FGB90" s="205"/>
      <c r="FGC90" s="72"/>
      <c r="FGD90" s="70"/>
      <c r="FGE90" s="73"/>
      <c r="FGF90" s="74"/>
      <c r="FGG90" s="74"/>
      <c r="FGH90" s="62"/>
      <c r="FGI90" s="75"/>
      <c r="FGJ90" s="76"/>
      <c r="FGK90" s="216"/>
      <c r="FGL90" s="75"/>
      <c r="FGM90" s="75"/>
      <c r="FGN90" s="204"/>
      <c r="FGO90" s="205"/>
      <c r="FGP90" s="72"/>
      <c r="FGQ90" s="70"/>
      <c r="FGR90" s="73"/>
      <c r="FGS90" s="74"/>
      <c r="FGT90" s="74"/>
      <c r="FGU90" s="62"/>
      <c r="FGV90" s="75"/>
      <c r="FGW90" s="76"/>
      <c r="FGX90" s="216"/>
      <c r="FGY90" s="75"/>
      <c r="FGZ90" s="75"/>
      <c r="FHA90" s="204"/>
      <c r="FHB90" s="205"/>
      <c r="FHC90" s="72"/>
      <c r="FHD90" s="70"/>
      <c r="FHE90" s="73"/>
      <c r="FHF90" s="74"/>
      <c r="FHG90" s="74"/>
      <c r="FHH90" s="62"/>
      <c r="FHI90" s="75"/>
      <c r="FHJ90" s="76"/>
      <c r="FHK90" s="216"/>
      <c r="FHL90" s="75"/>
      <c r="FHM90" s="75"/>
      <c r="FHN90" s="204"/>
      <c r="FHO90" s="205"/>
      <c r="FHP90" s="72"/>
      <c r="FHQ90" s="70"/>
      <c r="FHR90" s="73"/>
      <c r="FHS90" s="74"/>
      <c r="FHT90" s="74"/>
      <c r="FHU90" s="62"/>
      <c r="FHV90" s="75"/>
      <c r="FHW90" s="76"/>
      <c r="FHX90" s="216"/>
      <c r="FHY90" s="75"/>
      <c r="FHZ90" s="75"/>
      <c r="FIA90" s="204"/>
      <c r="FIB90" s="205"/>
      <c r="FIC90" s="72"/>
      <c r="FID90" s="70"/>
      <c r="FIE90" s="73"/>
      <c r="FIF90" s="74"/>
      <c r="FIG90" s="74"/>
      <c r="FIH90" s="62"/>
      <c r="FII90" s="75"/>
      <c r="FIJ90" s="76"/>
      <c r="FIK90" s="216"/>
      <c r="FIL90" s="75"/>
      <c r="FIM90" s="75"/>
      <c r="FIN90" s="204"/>
      <c r="FIO90" s="205"/>
      <c r="FIP90" s="72"/>
      <c r="FIQ90" s="70"/>
      <c r="FIR90" s="73"/>
      <c r="FIS90" s="74"/>
      <c r="FIT90" s="74"/>
      <c r="FIU90" s="62"/>
      <c r="FIV90" s="75"/>
      <c r="FIW90" s="76"/>
      <c r="FIX90" s="216"/>
      <c r="FIY90" s="75"/>
      <c r="FIZ90" s="75"/>
      <c r="FJA90" s="204"/>
      <c r="FJB90" s="205"/>
      <c r="FJC90" s="72"/>
      <c r="FJD90" s="70"/>
      <c r="FJE90" s="73"/>
      <c r="FJF90" s="74"/>
      <c r="FJG90" s="74"/>
      <c r="FJH90" s="62"/>
      <c r="FJI90" s="75"/>
      <c r="FJJ90" s="76"/>
      <c r="FJK90" s="216"/>
      <c r="FJL90" s="75"/>
      <c r="FJM90" s="75"/>
      <c r="FJN90" s="204"/>
      <c r="FJO90" s="205"/>
      <c r="FJP90" s="72"/>
      <c r="FJQ90" s="70"/>
      <c r="FJR90" s="73"/>
      <c r="FJS90" s="74"/>
      <c r="FJT90" s="74"/>
      <c r="FJU90" s="62"/>
      <c r="FJV90" s="75"/>
      <c r="FJW90" s="76"/>
      <c r="FJX90" s="216"/>
      <c r="FJY90" s="75"/>
      <c r="FJZ90" s="75"/>
      <c r="FKA90" s="204"/>
      <c r="FKB90" s="205"/>
      <c r="FKC90" s="72"/>
      <c r="FKD90" s="70"/>
      <c r="FKE90" s="73"/>
      <c r="FKF90" s="74"/>
      <c r="FKG90" s="74"/>
      <c r="FKH90" s="62"/>
      <c r="FKI90" s="75"/>
      <c r="FKJ90" s="76"/>
      <c r="FKK90" s="216"/>
      <c r="FKL90" s="75"/>
      <c r="FKM90" s="75"/>
      <c r="FKN90" s="204"/>
      <c r="FKO90" s="205"/>
      <c r="FKP90" s="72"/>
      <c r="FKQ90" s="70"/>
      <c r="FKR90" s="73"/>
      <c r="FKS90" s="74"/>
      <c r="FKT90" s="74"/>
      <c r="FKU90" s="62"/>
      <c r="FKV90" s="75"/>
      <c r="FKW90" s="76"/>
      <c r="FKX90" s="216"/>
      <c r="FKY90" s="75"/>
      <c r="FKZ90" s="75"/>
      <c r="FLA90" s="204"/>
      <c r="FLB90" s="205"/>
      <c r="FLC90" s="72"/>
      <c r="FLD90" s="70"/>
      <c r="FLE90" s="73"/>
      <c r="FLF90" s="74"/>
      <c r="FLG90" s="74"/>
      <c r="FLH90" s="62"/>
      <c r="FLI90" s="75"/>
      <c r="FLJ90" s="76"/>
      <c r="FLK90" s="216"/>
      <c r="FLL90" s="75"/>
      <c r="FLM90" s="75"/>
      <c r="FLN90" s="204"/>
      <c r="FLO90" s="205"/>
      <c r="FLP90" s="72"/>
      <c r="FLQ90" s="70"/>
      <c r="FLR90" s="73"/>
      <c r="FLS90" s="74"/>
      <c r="FLT90" s="74"/>
      <c r="FLU90" s="62"/>
      <c r="FLV90" s="75"/>
      <c r="FLW90" s="76"/>
      <c r="FLX90" s="216"/>
      <c r="FLY90" s="75"/>
      <c r="FLZ90" s="75"/>
      <c r="FMA90" s="204"/>
      <c r="FMB90" s="205"/>
      <c r="FMC90" s="72"/>
      <c r="FMD90" s="70"/>
      <c r="FME90" s="73"/>
      <c r="FMF90" s="74"/>
      <c r="FMG90" s="74"/>
      <c r="FMH90" s="62"/>
      <c r="FMI90" s="75"/>
      <c r="FMJ90" s="76"/>
      <c r="FMK90" s="216"/>
      <c r="FML90" s="75"/>
      <c r="FMM90" s="75"/>
      <c r="FMN90" s="204"/>
      <c r="FMO90" s="205"/>
      <c r="FMP90" s="72"/>
      <c r="FMQ90" s="70"/>
      <c r="FMR90" s="73"/>
      <c r="FMS90" s="74"/>
      <c r="FMT90" s="74"/>
      <c r="FMU90" s="62"/>
      <c r="FMV90" s="75"/>
      <c r="FMW90" s="76"/>
      <c r="FMX90" s="216"/>
      <c r="FMY90" s="75"/>
      <c r="FMZ90" s="75"/>
      <c r="FNA90" s="204"/>
      <c r="FNB90" s="205"/>
      <c r="FNC90" s="72"/>
      <c r="FND90" s="70"/>
      <c r="FNE90" s="73"/>
      <c r="FNF90" s="74"/>
      <c r="FNG90" s="74"/>
      <c r="FNH90" s="62"/>
      <c r="FNI90" s="75"/>
      <c r="FNJ90" s="76"/>
      <c r="FNK90" s="216"/>
      <c r="FNL90" s="75"/>
      <c r="FNM90" s="75"/>
      <c r="FNN90" s="204"/>
      <c r="FNO90" s="205"/>
      <c r="FNP90" s="72"/>
      <c r="FNQ90" s="70"/>
      <c r="FNR90" s="73"/>
      <c r="FNS90" s="74"/>
      <c r="FNT90" s="74"/>
      <c r="FNU90" s="62"/>
      <c r="FNV90" s="75"/>
      <c r="FNW90" s="76"/>
      <c r="FNX90" s="216"/>
      <c r="FNY90" s="75"/>
      <c r="FNZ90" s="75"/>
      <c r="FOA90" s="204"/>
      <c r="FOB90" s="205"/>
      <c r="FOC90" s="72"/>
      <c r="FOD90" s="70"/>
      <c r="FOE90" s="73"/>
      <c r="FOF90" s="74"/>
      <c r="FOG90" s="74"/>
      <c r="FOH90" s="62"/>
      <c r="FOI90" s="75"/>
      <c r="FOJ90" s="76"/>
      <c r="FOK90" s="216"/>
      <c r="FOL90" s="75"/>
      <c r="FOM90" s="75"/>
      <c r="FON90" s="204"/>
      <c r="FOO90" s="205"/>
      <c r="FOP90" s="72"/>
      <c r="FOQ90" s="70"/>
      <c r="FOR90" s="73"/>
      <c r="FOS90" s="74"/>
      <c r="FOT90" s="74"/>
      <c r="FOU90" s="62"/>
      <c r="FOV90" s="75"/>
      <c r="FOW90" s="76"/>
      <c r="FOX90" s="216"/>
      <c r="FOY90" s="75"/>
      <c r="FOZ90" s="75"/>
      <c r="FPA90" s="204"/>
      <c r="FPB90" s="205"/>
      <c r="FPC90" s="72"/>
      <c r="FPD90" s="70"/>
      <c r="FPE90" s="73"/>
      <c r="FPF90" s="74"/>
      <c r="FPG90" s="74"/>
      <c r="FPH90" s="62"/>
      <c r="FPI90" s="75"/>
      <c r="FPJ90" s="76"/>
      <c r="FPK90" s="216"/>
      <c r="FPL90" s="75"/>
      <c r="FPM90" s="75"/>
      <c r="FPN90" s="204"/>
      <c r="FPO90" s="205"/>
      <c r="FPP90" s="72"/>
      <c r="FPQ90" s="70"/>
      <c r="FPR90" s="73"/>
      <c r="FPS90" s="74"/>
      <c r="FPT90" s="74"/>
      <c r="FPU90" s="62"/>
      <c r="FPV90" s="75"/>
      <c r="FPW90" s="76"/>
      <c r="FPX90" s="216"/>
      <c r="FPY90" s="75"/>
      <c r="FPZ90" s="75"/>
      <c r="FQA90" s="204"/>
      <c r="FQB90" s="205"/>
      <c r="FQC90" s="72"/>
      <c r="FQD90" s="70"/>
      <c r="FQE90" s="73"/>
      <c r="FQF90" s="74"/>
      <c r="FQG90" s="74"/>
      <c r="FQH90" s="62"/>
      <c r="FQI90" s="75"/>
      <c r="FQJ90" s="76"/>
      <c r="FQK90" s="216"/>
      <c r="FQL90" s="75"/>
      <c r="FQM90" s="75"/>
      <c r="FQN90" s="204"/>
      <c r="FQO90" s="205"/>
      <c r="FQP90" s="72"/>
      <c r="FQQ90" s="70"/>
      <c r="FQR90" s="73"/>
      <c r="FQS90" s="74"/>
      <c r="FQT90" s="74"/>
      <c r="FQU90" s="62"/>
      <c r="FQV90" s="75"/>
      <c r="FQW90" s="76"/>
      <c r="FQX90" s="216"/>
      <c r="FQY90" s="75"/>
      <c r="FQZ90" s="75"/>
      <c r="FRA90" s="204"/>
      <c r="FRB90" s="205"/>
      <c r="FRC90" s="72"/>
      <c r="FRD90" s="70"/>
      <c r="FRE90" s="73"/>
      <c r="FRF90" s="74"/>
      <c r="FRG90" s="74"/>
      <c r="FRH90" s="62"/>
      <c r="FRI90" s="75"/>
      <c r="FRJ90" s="76"/>
      <c r="FRK90" s="216"/>
      <c r="FRL90" s="75"/>
      <c r="FRM90" s="75"/>
      <c r="FRN90" s="204"/>
      <c r="FRO90" s="205"/>
      <c r="FRP90" s="72"/>
      <c r="FRQ90" s="70"/>
      <c r="FRR90" s="73"/>
      <c r="FRS90" s="74"/>
      <c r="FRT90" s="74"/>
      <c r="FRU90" s="62"/>
      <c r="FRV90" s="75"/>
      <c r="FRW90" s="76"/>
      <c r="FRX90" s="216"/>
      <c r="FRY90" s="75"/>
      <c r="FRZ90" s="75"/>
      <c r="FSA90" s="204"/>
      <c r="FSB90" s="205"/>
      <c r="FSC90" s="72"/>
      <c r="FSD90" s="70"/>
      <c r="FSE90" s="73"/>
      <c r="FSF90" s="74"/>
      <c r="FSG90" s="74"/>
      <c r="FSH90" s="62"/>
      <c r="FSI90" s="75"/>
      <c r="FSJ90" s="76"/>
      <c r="FSK90" s="216"/>
      <c r="FSL90" s="75"/>
      <c r="FSM90" s="75"/>
      <c r="FSN90" s="204"/>
      <c r="FSO90" s="205"/>
      <c r="FSP90" s="72"/>
      <c r="FSQ90" s="70"/>
      <c r="FSR90" s="73"/>
      <c r="FSS90" s="74"/>
      <c r="FST90" s="74"/>
      <c r="FSU90" s="62"/>
      <c r="FSV90" s="75"/>
      <c r="FSW90" s="76"/>
      <c r="FSX90" s="216"/>
      <c r="FSY90" s="75"/>
      <c r="FSZ90" s="75"/>
      <c r="FTA90" s="204"/>
      <c r="FTB90" s="205"/>
      <c r="FTC90" s="72"/>
      <c r="FTD90" s="70"/>
      <c r="FTE90" s="73"/>
      <c r="FTF90" s="74"/>
      <c r="FTG90" s="74"/>
      <c r="FTH90" s="62"/>
      <c r="FTI90" s="75"/>
      <c r="FTJ90" s="76"/>
      <c r="FTK90" s="216"/>
      <c r="FTL90" s="75"/>
      <c r="FTM90" s="75"/>
      <c r="FTN90" s="204"/>
      <c r="FTO90" s="205"/>
      <c r="FTP90" s="72"/>
      <c r="FTQ90" s="70"/>
      <c r="FTR90" s="73"/>
      <c r="FTS90" s="74"/>
      <c r="FTT90" s="74"/>
      <c r="FTU90" s="62"/>
      <c r="FTV90" s="75"/>
      <c r="FTW90" s="76"/>
      <c r="FTX90" s="216"/>
      <c r="FTY90" s="75"/>
      <c r="FTZ90" s="75"/>
      <c r="FUA90" s="204"/>
      <c r="FUB90" s="205"/>
      <c r="FUC90" s="72"/>
      <c r="FUD90" s="70"/>
      <c r="FUE90" s="73"/>
      <c r="FUF90" s="74"/>
      <c r="FUG90" s="74"/>
      <c r="FUH90" s="62"/>
      <c r="FUI90" s="75"/>
      <c r="FUJ90" s="76"/>
      <c r="FUK90" s="216"/>
      <c r="FUL90" s="75"/>
      <c r="FUM90" s="75"/>
      <c r="FUN90" s="204"/>
      <c r="FUO90" s="205"/>
      <c r="FUP90" s="72"/>
      <c r="FUQ90" s="70"/>
      <c r="FUR90" s="73"/>
      <c r="FUS90" s="74"/>
      <c r="FUT90" s="74"/>
      <c r="FUU90" s="62"/>
      <c r="FUV90" s="75"/>
      <c r="FUW90" s="76"/>
      <c r="FUX90" s="216"/>
      <c r="FUY90" s="75"/>
      <c r="FUZ90" s="75"/>
      <c r="FVA90" s="204"/>
      <c r="FVB90" s="205"/>
      <c r="FVC90" s="72"/>
      <c r="FVD90" s="70"/>
      <c r="FVE90" s="73"/>
      <c r="FVF90" s="74"/>
      <c r="FVG90" s="74"/>
      <c r="FVH90" s="62"/>
      <c r="FVI90" s="75"/>
      <c r="FVJ90" s="76"/>
      <c r="FVK90" s="216"/>
      <c r="FVL90" s="75"/>
      <c r="FVM90" s="75"/>
      <c r="FVN90" s="204"/>
      <c r="FVO90" s="205"/>
      <c r="FVP90" s="72"/>
      <c r="FVQ90" s="70"/>
      <c r="FVR90" s="73"/>
      <c r="FVS90" s="74"/>
      <c r="FVT90" s="74"/>
      <c r="FVU90" s="62"/>
      <c r="FVV90" s="75"/>
      <c r="FVW90" s="76"/>
      <c r="FVX90" s="216"/>
      <c r="FVY90" s="75"/>
      <c r="FVZ90" s="75"/>
      <c r="FWA90" s="204"/>
      <c r="FWB90" s="205"/>
      <c r="FWC90" s="72"/>
      <c r="FWD90" s="70"/>
      <c r="FWE90" s="73"/>
      <c r="FWF90" s="74"/>
      <c r="FWG90" s="74"/>
      <c r="FWH90" s="62"/>
      <c r="FWI90" s="75"/>
      <c r="FWJ90" s="76"/>
      <c r="FWK90" s="216"/>
      <c r="FWL90" s="75"/>
      <c r="FWM90" s="75"/>
      <c r="FWN90" s="204"/>
      <c r="FWO90" s="205"/>
      <c r="FWP90" s="72"/>
      <c r="FWQ90" s="70"/>
      <c r="FWR90" s="73"/>
      <c r="FWS90" s="74"/>
      <c r="FWT90" s="74"/>
      <c r="FWU90" s="62"/>
      <c r="FWV90" s="75"/>
      <c r="FWW90" s="76"/>
      <c r="FWX90" s="216"/>
      <c r="FWY90" s="75"/>
      <c r="FWZ90" s="75"/>
      <c r="FXA90" s="204"/>
      <c r="FXB90" s="205"/>
      <c r="FXC90" s="72"/>
      <c r="FXD90" s="70"/>
      <c r="FXE90" s="73"/>
      <c r="FXF90" s="74"/>
      <c r="FXG90" s="74"/>
      <c r="FXH90" s="62"/>
      <c r="FXI90" s="75"/>
      <c r="FXJ90" s="76"/>
      <c r="FXK90" s="216"/>
      <c r="FXL90" s="75"/>
      <c r="FXM90" s="75"/>
      <c r="FXN90" s="204"/>
      <c r="FXO90" s="205"/>
      <c r="FXP90" s="72"/>
      <c r="FXQ90" s="70"/>
      <c r="FXR90" s="73"/>
      <c r="FXS90" s="74"/>
      <c r="FXT90" s="74"/>
      <c r="FXU90" s="62"/>
      <c r="FXV90" s="75"/>
      <c r="FXW90" s="76"/>
      <c r="FXX90" s="216"/>
      <c r="FXY90" s="75"/>
      <c r="FXZ90" s="75"/>
      <c r="FYA90" s="204"/>
      <c r="FYB90" s="205"/>
      <c r="FYC90" s="72"/>
      <c r="FYD90" s="70"/>
      <c r="FYE90" s="73"/>
      <c r="FYF90" s="74"/>
      <c r="FYG90" s="74"/>
      <c r="FYH90" s="62"/>
      <c r="FYI90" s="75"/>
      <c r="FYJ90" s="76"/>
      <c r="FYK90" s="216"/>
      <c r="FYL90" s="75"/>
      <c r="FYM90" s="75"/>
      <c r="FYN90" s="204"/>
      <c r="FYO90" s="205"/>
      <c r="FYP90" s="72"/>
      <c r="FYQ90" s="70"/>
      <c r="FYR90" s="73"/>
      <c r="FYS90" s="74"/>
      <c r="FYT90" s="74"/>
      <c r="FYU90" s="62"/>
      <c r="FYV90" s="75"/>
      <c r="FYW90" s="76"/>
      <c r="FYX90" s="216"/>
      <c r="FYY90" s="75"/>
      <c r="FYZ90" s="75"/>
      <c r="FZA90" s="204"/>
      <c r="FZB90" s="205"/>
      <c r="FZC90" s="72"/>
      <c r="FZD90" s="70"/>
      <c r="FZE90" s="73"/>
      <c r="FZF90" s="74"/>
      <c r="FZG90" s="74"/>
      <c r="FZH90" s="62"/>
      <c r="FZI90" s="75"/>
      <c r="FZJ90" s="76"/>
      <c r="FZK90" s="216"/>
      <c r="FZL90" s="75"/>
      <c r="FZM90" s="75"/>
      <c r="FZN90" s="204"/>
      <c r="FZO90" s="205"/>
      <c r="FZP90" s="72"/>
      <c r="FZQ90" s="70"/>
      <c r="FZR90" s="73"/>
      <c r="FZS90" s="74"/>
      <c r="FZT90" s="74"/>
      <c r="FZU90" s="62"/>
      <c r="FZV90" s="75"/>
      <c r="FZW90" s="76"/>
      <c r="FZX90" s="216"/>
      <c r="FZY90" s="75"/>
      <c r="FZZ90" s="75"/>
      <c r="GAA90" s="204"/>
      <c r="GAB90" s="205"/>
      <c r="GAC90" s="72"/>
      <c r="GAD90" s="70"/>
      <c r="GAE90" s="73"/>
      <c r="GAF90" s="74"/>
      <c r="GAG90" s="74"/>
      <c r="GAH90" s="62"/>
      <c r="GAI90" s="75"/>
      <c r="GAJ90" s="76"/>
      <c r="GAK90" s="216"/>
      <c r="GAL90" s="75"/>
      <c r="GAM90" s="75"/>
      <c r="GAN90" s="204"/>
      <c r="GAO90" s="205"/>
      <c r="GAP90" s="72"/>
      <c r="GAQ90" s="70"/>
      <c r="GAR90" s="73"/>
      <c r="GAS90" s="74"/>
      <c r="GAT90" s="74"/>
      <c r="GAU90" s="62"/>
      <c r="GAV90" s="75"/>
      <c r="GAW90" s="76"/>
      <c r="GAX90" s="216"/>
      <c r="GAY90" s="75"/>
      <c r="GAZ90" s="75"/>
      <c r="GBA90" s="204"/>
      <c r="GBB90" s="205"/>
      <c r="GBC90" s="72"/>
      <c r="GBD90" s="70"/>
      <c r="GBE90" s="73"/>
      <c r="GBF90" s="74"/>
      <c r="GBG90" s="74"/>
      <c r="GBH90" s="62"/>
      <c r="GBI90" s="75"/>
      <c r="GBJ90" s="76"/>
      <c r="GBK90" s="216"/>
      <c r="GBL90" s="75"/>
      <c r="GBM90" s="75"/>
      <c r="GBN90" s="204"/>
      <c r="GBO90" s="205"/>
      <c r="GBP90" s="72"/>
      <c r="GBQ90" s="70"/>
      <c r="GBR90" s="73"/>
      <c r="GBS90" s="74"/>
      <c r="GBT90" s="74"/>
      <c r="GBU90" s="62"/>
      <c r="GBV90" s="75"/>
      <c r="GBW90" s="76"/>
      <c r="GBX90" s="216"/>
      <c r="GBY90" s="75"/>
      <c r="GBZ90" s="75"/>
      <c r="GCA90" s="204"/>
      <c r="GCB90" s="205"/>
      <c r="GCC90" s="72"/>
      <c r="GCD90" s="70"/>
      <c r="GCE90" s="73"/>
      <c r="GCF90" s="74"/>
      <c r="GCG90" s="74"/>
      <c r="GCH90" s="62"/>
      <c r="GCI90" s="75"/>
      <c r="GCJ90" s="76"/>
      <c r="GCK90" s="216"/>
      <c r="GCL90" s="75"/>
      <c r="GCM90" s="75"/>
      <c r="GCN90" s="204"/>
      <c r="GCO90" s="205"/>
      <c r="GCP90" s="72"/>
      <c r="GCQ90" s="70"/>
      <c r="GCR90" s="73"/>
      <c r="GCS90" s="74"/>
      <c r="GCT90" s="74"/>
      <c r="GCU90" s="62"/>
      <c r="GCV90" s="75"/>
      <c r="GCW90" s="76"/>
      <c r="GCX90" s="216"/>
      <c r="GCY90" s="75"/>
      <c r="GCZ90" s="75"/>
      <c r="GDA90" s="204"/>
      <c r="GDB90" s="205"/>
      <c r="GDC90" s="72"/>
      <c r="GDD90" s="70"/>
      <c r="GDE90" s="73"/>
      <c r="GDF90" s="74"/>
      <c r="GDG90" s="74"/>
      <c r="GDH90" s="62"/>
      <c r="GDI90" s="75"/>
      <c r="GDJ90" s="76"/>
      <c r="GDK90" s="216"/>
      <c r="GDL90" s="75"/>
      <c r="GDM90" s="75"/>
      <c r="GDN90" s="204"/>
      <c r="GDO90" s="205"/>
      <c r="GDP90" s="72"/>
      <c r="GDQ90" s="70"/>
      <c r="GDR90" s="73"/>
      <c r="GDS90" s="74"/>
      <c r="GDT90" s="74"/>
      <c r="GDU90" s="62"/>
      <c r="GDV90" s="75"/>
      <c r="GDW90" s="76"/>
      <c r="GDX90" s="216"/>
      <c r="GDY90" s="75"/>
      <c r="GDZ90" s="75"/>
      <c r="GEA90" s="204"/>
      <c r="GEB90" s="205"/>
      <c r="GEC90" s="72"/>
      <c r="GED90" s="70"/>
      <c r="GEE90" s="73"/>
      <c r="GEF90" s="74"/>
      <c r="GEG90" s="74"/>
      <c r="GEH90" s="62"/>
      <c r="GEI90" s="75"/>
      <c r="GEJ90" s="76"/>
      <c r="GEK90" s="216"/>
      <c r="GEL90" s="75"/>
      <c r="GEM90" s="75"/>
      <c r="GEN90" s="204"/>
      <c r="GEO90" s="205"/>
      <c r="GEP90" s="72"/>
      <c r="GEQ90" s="70"/>
      <c r="GER90" s="73"/>
      <c r="GES90" s="74"/>
      <c r="GET90" s="74"/>
      <c r="GEU90" s="62"/>
      <c r="GEV90" s="75"/>
      <c r="GEW90" s="76"/>
      <c r="GEX90" s="216"/>
      <c r="GEY90" s="75"/>
      <c r="GEZ90" s="75"/>
      <c r="GFA90" s="204"/>
      <c r="GFB90" s="205"/>
      <c r="GFC90" s="72"/>
      <c r="GFD90" s="70"/>
      <c r="GFE90" s="73"/>
      <c r="GFF90" s="74"/>
      <c r="GFG90" s="74"/>
      <c r="GFH90" s="62"/>
      <c r="GFI90" s="75"/>
      <c r="GFJ90" s="76"/>
      <c r="GFK90" s="216"/>
      <c r="GFL90" s="75"/>
      <c r="GFM90" s="75"/>
      <c r="GFN90" s="204"/>
      <c r="GFO90" s="205"/>
      <c r="GFP90" s="72"/>
      <c r="GFQ90" s="70"/>
      <c r="GFR90" s="73"/>
      <c r="GFS90" s="74"/>
      <c r="GFT90" s="74"/>
      <c r="GFU90" s="62"/>
      <c r="GFV90" s="75"/>
      <c r="GFW90" s="76"/>
      <c r="GFX90" s="216"/>
      <c r="GFY90" s="75"/>
      <c r="GFZ90" s="75"/>
      <c r="GGA90" s="204"/>
      <c r="GGB90" s="205"/>
      <c r="GGC90" s="72"/>
      <c r="GGD90" s="70"/>
      <c r="GGE90" s="73"/>
      <c r="GGF90" s="74"/>
      <c r="GGG90" s="74"/>
      <c r="GGH90" s="62"/>
      <c r="GGI90" s="75"/>
      <c r="GGJ90" s="76"/>
      <c r="GGK90" s="216"/>
      <c r="GGL90" s="75"/>
      <c r="GGM90" s="75"/>
      <c r="GGN90" s="204"/>
      <c r="GGO90" s="205"/>
      <c r="GGP90" s="72"/>
      <c r="GGQ90" s="70"/>
      <c r="GGR90" s="73"/>
      <c r="GGS90" s="74"/>
      <c r="GGT90" s="74"/>
      <c r="GGU90" s="62"/>
      <c r="GGV90" s="75"/>
      <c r="GGW90" s="76"/>
      <c r="GGX90" s="216"/>
      <c r="GGY90" s="75"/>
      <c r="GGZ90" s="75"/>
      <c r="GHA90" s="204"/>
      <c r="GHB90" s="205"/>
      <c r="GHC90" s="72"/>
      <c r="GHD90" s="70"/>
      <c r="GHE90" s="73"/>
      <c r="GHF90" s="74"/>
      <c r="GHG90" s="74"/>
      <c r="GHH90" s="62"/>
      <c r="GHI90" s="75"/>
      <c r="GHJ90" s="76"/>
      <c r="GHK90" s="216"/>
      <c r="GHL90" s="75"/>
      <c r="GHM90" s="75"/>
      <c r="GHN90" s="204"/>
      <c r="GHO90" s="205"/>
      <c r="GHP90" s="72"/>
      <c r="GHQ90" s="70"/>
      <c r="GHR90" s="73"/>
      <c r="GHS90" s="74"/>
      <c r="GHT90" s="74"/>
      <c r="GHU90" s="62"/>
      <c r="GHV90" s="75"/>
      <c r="GHW90" s="76"/>
      <c r="GHX90" s="216"/>
      <c r="GHY90" s="75"/>
      <c r="GHZ90" s="75"/>
      <c r="GIA90" s="204"/>
      <c r="GIB90" s="205"/>
      <c r="GIC90" s="72"/>
      <c r="GID90" s="70"/>
      <c r="GIE90" s="73"/>
      <c r="GIF90" s="74"/>
      <c r="GIG90" s="74"/>
      <c r="GIH90" s="62"/>
      <c r="GII90" s="75"/>
      <c r="GIJ90" s="76"/>
      <c r="GIK90" s="216"/>
      <c r="GIL90" s="75"/>
      <c r="GIM90" s="75"/>
      <c r="GIN90" s="204"/>
      <c r="GIO90" s="205"/>
      <c r="GIP90" s="72"/>
      <c r="GIQ90" s="70"/>
      <c r="GIR90" s="73"/>
      <c r="GIS90" s="74"/>
      <c r="GIT90" s="74"/>
      <c r="GIU90" s="62"/>
      <c r="GIV90" s="75"/>
      <c r="GIW90" s="76"/>
      <c r="GIX90" s="216"/>
      <c r="GIY90" s="75"/>
      <c r="GIZ90" s="75"/>
      <c r="GJA90" s="204"/>
      <c r="GJB90" s="205"/>
      <c r="GJC90" s="72"/>
      <c r="GJD90" s="70"/>
      <c r="GJE90" s="73"/>
      <c r="GJF90" s="74"/>
      <c r="GJG90" s="74"/>
      <c r="GJH90" s="62"/>
      <c r="GJI90" s="75"/>
      <c r="GJJ90" s="76"/>
      <c r="GJK90" s="216"/>
      <c r="GJL90" s="75"/>
      <c r="GJM90" s="75"/>
      <c r="GJN90" s="204"/>
      <c r="GJO90" s="205"/>
      <c r="GJP90" s="72"/>
      <c r="GJQ90" s="70"/>
      <c r="GJR90" s="73"/>
      <c r="GJS90" s="74"/>
      <c r="GJT90" s="74"/>
      <c r="GJU90" s="62"/>
      <c r="GJV90" s="75"/>
      <c r="GJW90" s="76"/>
      <c r="GJX90" s="216"/>
      <c r="GJY90" s="75"/>
      <c r="GJZ90" s="75"/>
      <c r="GKA90" s="204"/>
      <c r="GKB90" s="205"/>
      <c r="GKC90" s="72"/>
      <c r="GKD90" s="70"/>
      <c r="GKE90" s="73"/>
      <c r="GKF90" s="74"/>
      <c r="GKG90" s="74"/>
      <c r="GKH90" s="62"/>
      <c r="GKI90" s="75"/>
      <c r="GKJ90" s="76"/>
      <c r="GKK90" s="216"/>
      <c r="GKL90" s="75"/>
      <c r="GKM90" s="75"/>
      <c r="GKN90" s="204"/>
      <c r="GKO90" s="205"/>
      <c r="GKP90" s="72"/>
      <c r="GKQ90" s="70"/>
      <c r="GKR90" s="73"/>
      <c r="GKS90" s="74"/>
      <c r="GKT90" s="74"/>
      <c r="GKU90" s="62"/>
      <c r="GKV90" s="75"/>
      <c r="GKW90" s="76"/>
      <c r="GKX90" s="216"/>
      <c r="GKY90" s="75"/>
      <c r="GKZ90" s="75"/>
      <c r="GLA90" s="204"/>
      <c r="GLB90" s="205"/>
      <c r="GLC90" s="72"/>
      <c r="GLD90" s="70"/>
      <c r="GLE90" s="73"/>
      <c r="GLF90" s="74"/>
      <c r="GLG90" s="74"/>
      <c r="GLH90" s="62"/>
      <c r="GLI90" s="75"/>
      <c r="GLJ90" s="76"/>
      <c r="GLK90" s="216"/>
      <c r="GLL90" s="75"/>
      <c r="GLM90" s="75"/>
      <c r="GLN90" s="204"/>
      <c r="GLO90" s="205"/>
      <c r="GLP90" s="72"/>
      <c r="GLQ90" s="70"/>
      <c r="GLR90" s="73"/>
      <c r="GLS90" s="74"/>
      <c r="GLT90" s="74"/>
      <c r="GLU90" s="62"/>
      <c r="GLV90" s="75"/>
      <c r="GLW90" s="76"/>
      <c r="GLX90" s="216"/>
      <c r="GLY90" s="75"/>
      <c r="GLZ90" s="75"/>
      <c r="GMA90" s="204"/>
      <c r="GMB90" s="205"/>
      <c r="GMC90" s="72"/>
      <c r="GMD90" s="70"/>
      <c r="GME90" s="73"/>
      <c r="GMF90" s="74"/>
      <c r="GMG90" s="74"/>
      <c r="GMH90" s="62"/>
      <c r="GMI90" s="75"/>
      <c r="GMJ90" s="76"/>
      <c r="GMK90" s="216"/>
      <c r="GML90" s="75"/>
      <c r="GMM90" s="75"/>
      <c r="GMN90" s="204"/>
      <c r="GMO90" s="205"/>
      <c r="GMP90" s="72"/>
      <c r="GMQ90" s="70"/>
      <c r="GMR90" s="73"/>
      <c r="GMS90" s="74"/>
      <c r="GMT90" s="74"/>
      <c r="GMU90" s="62"/>
      <c r="GMV90" s="75"/>
      <c r="GMW90" s="76"/>
      <c r="GMX90" s="216"/>
      <c r="GMY90" s="75"/>
      <c r="GMZ90" s="75"/>
      <c r="GNA90" s="204"/>
      <c r="GNB90" s="205"/>
      <c r="GNC90" s="72"/>
      <c r="GND90" s="70"/>
      <c r="GNE90" s="73"/>
      <c r="GNF90" s="74"/>
      <c r="GNG90" s="74"/>
      <c r="GNH90" s="62"/>
      <c r="GNI90" s="75"/>
      <c r="GNJ90" s="76"/>
      <c r="GNK90" s="216"/>
      <c r="GNL90" s="75"/>
      <c r="GNM90" s="75"/>
      <c r="GNN90" s="204"/>
      <c r="GNO90" s="205"/>
      <c r="GNP90" s="72"/>
      <c r="GNQ90" s="70"/>
      <c r="GNR90" s="73"/>
      <c r="GNS90" s="74"/>
      <c r="GNT90" s="74"/>
      <c r="GNU90" s="62"/>
      <c r="GNV90" s="75"/>
      <c r="GNW90" s="76"/>
      <c r="GNX90" s="216"/>
      <c r="GNY90" s="75"/>
      <c r="GNZ90" s="75"/>
      <c r="GOA90" s="204"/>
      <c r="GOB90" s="205"/>
      <c r="GOC90" s="72"/>
      <c r="GOD90" s="70"/>
      <c r="GOE90" s="73"/>
      <c r="GOF90" s="74"/>
      <c r="GOG90" s="74"/>
      <c r="GOH90" s="62"/>
      <c r="GOI90" s="75"/>
      <c r="GOJ90" s="76"/>
      <c r="GOK90" s="216"/>
      <c r="GOL90" s="75"/>
      <c r="GOM90" s="75"/>
      <c r="GON90" s="204"/>
      <c r="GOO90" s="205"/>
      <c r="GOP90" s="72"/>
      <c r="GOQ90" s="70"/>
      <c r="GOR90" s="73"/>
      <c r="GOS90" s="74"/>
      <c r="GOT90" s="74"/>
      <c r="GOU90" s="62"/>
      <c r="GOV90" s="75"/>
      <c r="GOW90" s="76"/>
      <c r="GOX90" s="216"/>
      <c r="GOY90" s="75"/>
      <c r="GOZ90" s="75"/>
      <c r="GPA90" s="204"/>
      <c r="GPB90" s="205"/>
      <c r="GPC90" s="72"/>
      <c r="GPD90" s="70"/>
      <c r="GPE90" s="73"/>
      <c r="GPF90" s="74"/>
      <c r="GPG90" s="74"/>
      <c r="GPH90" s="62"/>
      <c r="GPI90" s="75"/>
      <c r="GPJ90" s="76"/>
      <c r="GPK90" s="216"/>
      <c r="GPL90" s="75"/>
      <c r="GPM90" s="75"/>
      <c r="GPN90" s="204"/>
      <c r="GPO90" s="205"/>
      <c r="GPP90" s="72"/>
      <c r="GPQ90" s="70"/>
      <c r="GPR90" s="73"/>
      <c r="GPS90" s="74"/>
      <c r="GPT90" s="74"/>
      <c r="GPU90" s="62"/>
      <c r="GPV90" s="75"/>
      <c r="GPW90" s="76"/>
      <c r="GPX90" s="216"/>
      <c r="GPY90" s="75"/>
      <c r="GPZ90" s="75"/>
      <c r="GQA90" s="204"/>
      <c r="GQB90" s="205"/>
      <c r="GQC90" s="72"/>
      <c r="GQD90" s="70"/>
      <c r="GQE90" s="73"/>
      <c r="GQF90" s="74"/>
      <c r="GQG90" s="74"/>
      <c r="GQH90" s="62"/>
      <c r="GQI90" s="75"/>
      <c r="GQJ90" s="76"/>
      <c r="GQK90" s="216"/>
      <c r="GQL90" s="75"/>
      <c r="GQM90" s="75"/>
      <c r="GQN90" s="204"/>
      <c r="GQO90" s="205"/>
      <c r="GQP90" s="72"/>
      <c r="GQQ90" s="70"/>
      <c r="GQR90" s="73"/>
      <c r="GQS90" s="74"/>
      <c r="GQT90" s="74"/>
      <c r="GQU90" s="62"/>
      <c r="GQV90" s="75"/>
      <c r="GQW90" s="76"/>
      <c r="GQX90" s="216"/>
      <c r="GQY90" s="75"/>
      <c r="GQZ90" s="75"/>
      <c r="GRA90" s="204"/>
      <c r="GRB90" s="205"/>
      <c r="GRC90" s="72"/>
      <c r="GRD90" s="70"/>
      <c r="GRE90" s="73"/>
      <c r="GRF90" s="74"/>
      <c r="GRG90" s="74"/>
      <c r="GRH90" s="62"/>
      <c r="GRI90" s="75"/>
      <c r="GRJ90" s="76"/>
      <c r="GRK90" s="216"/>
      <c r="GRL90" s="75"/>
      <c r="GRM90" s="75"/>
      <c r="GRN90" s="204"/>
      <c r="GRO90" s="205"/>
      <c r="GRP90" s="72"/>
      <c r="GRQ90" s="70"/>
      <c r="GRR90" s="73"/>
      <c r="GRS90" s="74"/>
      <c r="GRT90" s="74"/>
      <c r="GRU90" s="62"/>
      <c r="GRV90" s="75"/>
      <c r="GRW90" s="76"/>
      <c r="GRX90" s="216"/>
      <c r="GRY90" s="75"/>
      <c r="GRZ90" s="75"/>
      <c r="GSA90" s="204"/>
      <c r="GSB90" s="205"/>
      <c r="GSC90" s="72"/>
      <c r="GSD90" s="70"/>
      <c r="GSE90" s="73"/>
      <c r="GSF90" s="74"/>
      <c r="GSG90" s="74"/>
      <c r="GSH90" s="62"/>
      <c r="GSI90" s="75"/>
      <c r="GSJ90" s="76"/>
      <c r="GSK90" s="216"/>
      <c r="GSL90" s="75"/>
      <c r="GSM90" s="75"/>
      <c r="GSN90" s="204"/>
      <c r="GSO90" s="205"/>
      <c r="GSP90" s="72"/>
      <c r="GSQ90" s="70"/>
      <c r="GSR90" s="73"/>
      <c r="GSS90" s="74"/>
      <c r="GST90" s="74"/>
      <c r="GSU90" s="62"/>
      <c r="GSV90" s="75"/>
      <c r="GSW90" s="76"/>
      <c r="GSX90" s="216"/>
      <c r="GSY90" s="75"/>
      <c r="GSZ90" s="75"/>
      <c r="GTA90" s="204"/>
      <c r="GTB90" s="205"/>
      <c r="GTC90" s="72"/>
      <c r="GTD90" s="70"/>
      <c r="GTE90" s="73"/>
      <c r="GTF90" s="74"/>
      <c r="GTG90" s="74"/>
      <c r="GTH90" s="62"/>
      <c r="GTI90" s="75"/>
      <c r="GTJ90" s="76"/>
      <c r="GTK90" s="216"/>
      <c r="GTL90" s="75"/>
      <c r="GTM90" s="75"/>
      <c r="GTN90" s="204"/>
      <c r="GTO90" s="205"/>
      <c r="GTP90" s="72"/>
      <c r="GTQ90" s="70"/>
      <c r="GTR90" s="73"/>
      <c r="GTS90" s="74"/>
      <c r="GTT90" s="74"/>
      <c r="GTU90" s="62"/>
      <c r="GTV90" s="75"/>
      <c r="GTW90" s="76"/>
      <c r="GTX90" s="216"/>
      <c r="GTY90" s="75"/>
      <c r="GTZ90" s="75"/>
      <c r="GUA90" s="204"/>
      <c r="GUB90" s="205"/>
      <c r="GUC90" s="72"/>
      <c r="GUD90" s="70"/>
      <c r="GUE90" s="73"/>
      <c r="GUF90" s="74"/>
      <c r="GUG90" s="74"/>
      <c r="GUH90" s="62"/>
      <c r="GUI90" s="75"/>
      <c r="GUJ90" s="76"/>
      <c r="GUK90" s="216"/>
      <c r="GUL90" s="75"/>
      <c r="GUM90" s="75"/>
      <c r="GUN90" s="204"/>
      <c r="GUO90" s="205"/>
      <c r="GUP90" s="72"/>
      <c r="GUQ90" s="70"/>
      <c r="GUR90" s="73"/>
      <c r="GUS90" s="74"/>
      <c r="GUT90" s="74"/>
      <c r="GUU90" s="62"/>
      <c r="GUV90" s="75"/>
      <c r="GUW90" s="76"/>
      <c r="GUX90" s="216"/>
      <c r="GUY90" s="75"/>
      <c r="GUZ90" s="75"/>
      <c r="GVA90" s="204"/>
      <c r="GVB90" s="205"/>
      <c r="GVC90" s="72"/>
      <c r="GVD90" s="70"/>
      <c r="GVE90" s="73"/>
      <c r="GVF90" s="74"/>
      <c r="GVG90" s="74"/>
      <c r="GVH90" s="62"/>
      <c r="GVI90" s="75"/>
      <c r="GVJ90" s="76"/>
      <c r="GVK90" s="216"/>
      <c r="GVL90" s="75"/>
      <c r="GVM90" s="75"/>
      <c r="GVN90" s="204"/>
      <c r="GVO90" s="205"/>
      <c r="GVP90" s="72"/>
      <c r="GVQ90" s="70"/>
      <c r="GVR90" s="73"/>
      <c r="GVS90" s="74"/>
      <c r="GVT90" s="74"/>
      <c r="GVU90" s="62"/>
      <c r="GVV90" s="75"/>
      <c r="GVW90" s="76"/>
      <c r="GVX90" s="216"/>
      <c r="GVY90" s="75"/>
      <c r="GVZ90" s="75"/>
      <c r="GWA90" s="204"/>
      <c r="GWB90" s="205"/>
      <c r="GWC90" s="72"/>
      <c r="GWD90" s="70"/>
      <c r="GWE90" s="73"/>
      <c r="GWF90" s="74"/>
      <c r="GWG90" s="74"/>
      <c r="GWH90" s="62"/>
      <c r="GWI90" s="75"/>
      <c r="GWJ90" s="76"/>
      <c r="GWK90" s="216"/>
      <c r="GWL90" s="75"/>
      <c r="GWM90" s="75"/>
      <c r="GWN90" s="204"/>
      <c r="GWO90" s="205"/>
      <c r="GWP90" s="72"/>
      <c r="GWQ90" s="70"/>
      <c r="GWR90" s="73"/>
      <c r="GWS90" s="74"/>
      <c r="GWT90" s="74"/>
      <c r="GWU90" s="62"/>
      <c r="GWV90" s="75"/>
      <c r="GWW90" s="76"/>
      <c r="GWX90" s="216"/>
      <c r="GWY90" s="75"/>
      <c r="GWZ90" s="75"/>
      <c r="GXA90" s="204"/>
      <c r="GXB90" s="205"/>
      <c r="GXC90" s="72"/>
      <c r="GXD90" s="70"/>
      <c r="GXE90" s="73"/>
      <c r="GXF90" s="74"/>
      <c r="GXG90" s="74"/>
      <c r="GXH90" s="62"/>
      <c r="GXI90" s="75"/>
      <c r="GXJ90" s="76"/>
      <c r="GXK90" s="216"/>
      <c r="GXL90" s="75"/>
      <c r="GXM90" s="75"/>
      <c r="GXN90" s="204"/>
      <c r="GXO90" s="205"/>
      <c r="GXP90" s="72"/>
      <c r="GXQ90" s="70"/>
      <c r="GXR90" s="73"/>
      <c r="GXS90" s="74"/>
      <c r="GXT90" s="74"/>
      <c r="GXU90" s="62"/>
      <c r="GXV90" s="75"/>
      <c r="GXW90" s="76"/>
      <c r="GXX90" s="216"/>
      <c r="GXY90" s="75"/>
      <c r="GXZ90" s="75"/>
      <c r="GYA90" s="204"/>
      <c r="GYB90" s="205"/>
      <c r="GYC90" s="72"/>
      <c r="GYD90" s="70"/>
      <c r="GYE90" s="73"/>
      <c r="GYF90" s="74"/>
      <c r="GYG90" s="74"/>
      <c r="GYH90" s="62"/>
      <c r="GYI90" s="75"/>
      <c r="GYJ90" s="76"/>
      <c r="GYK90" s="216"/>
      <c r="GYL90" s="75"/>
      <c r="GYM90" s="75"/>
      <c r="GYN90" s="204"/>
      <c r="GYO90" s="205"/>
      <c r="GYP90" s="72"/>
      <c r="GYQ90" s="70"/>
      <c r="GYR90" s="73"/>
      <c r="GYS90" s="74"/>
      <c r="GYT90" s="74"/>
      <c r="GYU90" s="62"/>
      <c r="GYV90" s="75"/>
      <c r="GYW90" s="76"/>
      <c r="GYX90" s="216"/>
      <c r="GYY90" s="75"/>
      <c r="GYZ90" s="75"/>
      <c r="GZA90" s="204"/>
      <c r="GZB90" s="205"/>
      <c r="GZC90" s="72"/>
      <c r="GZD90" s="70"/>
      <c r="GZE90" s="73"/>
      <c r="GZF90" s="74"/>
      <c r="GZG90" s="74"/>
      <c r="GZH90" s="62"/>
      <c r="GZI90" s="75"/>
      <c r="GZJ90" s="76"/>
      <c r="GZK90" s="216"/>
      <c r="GZL90" s="75"/>
      <c r="GZM90" s="75"/>
      <c r="GZN90" s="204"/>
      <c r="GZO90" s="205"/>
      <c r="GZP90" s="72"/>
      <c r="GZQ90" s="70"/>
      <c r="GZR90" s="73"/>
      <c r="GZS90" s="74"/>
      <c r="GZT90" s="74"/>
      <c r="GZU90" s="62"/>
      <c r="GZV90" s="75"/>
      <c r="GZW90" s="76"/>
      <c r="GZX90" s="216"/>
      <c r="GZY90" s="75"/>
      <c r="GZZ90" s="75"/>
      <c r="HAA90" s="204"/>
      <c r="HAB90" s="205"/>
      <c r="HAC90" s="72"/>
      <c r="HAD90" s="70"/>
      <c r="HAE90" s="73"/>
      <c r="HAF90" s="74"/>
      <c r="HAG90" s="74"/>
      <c r="HAH90" s="62"/>
      <c r="HAI90" s="75"/>
      <c r="HAJ90" s="76"/>
      <c r="HAK90" s="216"/>
      <c r="HAL90" s="75"/>
      <c r="HAM90" s="75"/>
      <c r="HAN90" s="204"/>
      <c r="HAO90" s="205"/>
      <c r="HAP90" s="72"/>
      <c r="HAQ90" s="70"/>
      <c r="HAR90" s="73"/>
      <c r="HAS90" s="74"/>
      <c r="HAT90" s="74"/>
      <c r="HAU90" s="62"/>
      <c r="HAV90" s="75"/>
      <c r="HAW90" s="76"/>
      <c r="HAX90" s="216"/>
      <c r="HAY90" s="75"/>
      <c r="HAZ90" s="75"/>
      <c r="HBA90" s="204"/>
      <c r="HBB90" s="205"/>
      <c r="HBC90" s="72"/>
      <c r="HBD90" s="70"/>
      <c r="HBE90" s="73"/>
      <c r="HBF90" s="74"/>
      <c r="HBG90" s="74"/>
      <c r="HBH90" s="62"/>
      <c r="HBI90" s="75"/>
      <c r="HBJ90" s="76"/>
      <c r="HBK90" s="216"/>
      <c r="HBL90" s="75"/>
      <c r="HBM90" s="75"/>
      <c r="HBN90" s="204"/>
      <c r="HBO90" s="205"/>
      <c r="HBP90" s="72"/>
      <c r="HBQ90" s="70"/>
      <c r="HBR90" s="73"/>
      <c r="HBS90" s="74"/>
      <c r="HBT90" s="74"/>
      <c r="HBU90" s="62"/>
      <c r="HBV90" s="75"/>
      <c r="HBW90" s="76"/>
      <c r="HBX90" s="216"/>
      <c r="HBY90" s="75"/>
      <c r="HBZ90" s="75"/>
      <c r="HCA90" s="204"/>
      <c r="HCB90" s="205"/>
      <c r="HCC90" s="72"/>
      <c r="HCD90" s="70"/>
      <c r="HCE90" s="73"/>
      <c r="HCF90" s="74"/>
      <c r="HCG90" s="74"/>
      <c r="HCH90" s="62"/>
      <c r="HCI90" s="75"/>
      <c r="HCJ90" s="76"/>
      <c r="HCK90" s="216"/>
      <c r="HCL90" s="75"/>
      <c r="HCM90" s="75"/>
      <c r="HCN90" s="204"/>
      <c r="HCO90" s="205"/>
      <c r="HCP90" s="72"/>
      <c r="HCQ90" s="70"/>
      <c r="HCR90" s="73"/>
      <c r="HCS90" s="74"/>
      <c r="HCT90" s="74"/>
      <c r="HCU90" s="62"/>
      <c r="HCV90" s="75"/>
      <c r="HCW90" s="76"/>
      <c r="HCX90" s="216"/>
      <c r="HCY90" s="75"/>
      <c r="HCZ90" s="75"/>
      <c r="HDA90" s="204"/>
      <c r="HDB90" s="205"/>
      <c r="HDC90" s="72"/>
      <c r="HDD90" s="70"/>
      <c r="HDE90" s="73"/>
      <c r="HDF90" s="74"/>
      <c r="HDG90" s="74"/>
      <c r="HDH90" s="62"/>
      <c r="HDI90" s="75"/>
      <c r="HDJ90" s="76"/>
      <c r="HDK90" s="216"/>
      <c r="HDL90" s="75"/>
      <c r="HDM90" s="75"/>
      <c r="HDN90" s="204"/>
      <c r="HDO90" s="205"/>
      <c r="HDP90" s="72"/>
      <c r="HDQ90" s="70"/>
      <c r="HDR90" s="73"/>
      <c r="HDS90" s="74"/>
      <c r="HDT90" s="74"/>
      <c r="HDU90" s="62"/>
      <c r="HDV90" s="75"/>
      <c r="HDW90" s="76"/>
      <c r="HDX90" s="216"/>
      <c r="HDY90" s="75"/>
      <c r="HDZ90" s="75"/>
      <c r="HEA90" s="204"/>
      <c r="HEB90" s="205"/>
      <c r="HEC90" s="72"/>
      <c r="HED90" s="70"/>
      <c r="HEE90" s="73"/>
      <c r="HEF90" s="74"/>
      <c r="HEG90" s="74"/>
      <c r="HEH90" s="62"/>
      <c r="HEI90" s="75"/>
      <c r="HEJ90" s="76"/>
      <c r="HEK90" s="216"/>
      <c r="HEL90" s="75"/>
      <c r="HEM90" s="75"/>
      <c r="HEN90" s="204"/>
      <c r="HEO90" s="205"/>
      <c r="HEP90" s="72"/>
      <c r="HEQ90" s="70"/>
      <c r="HER90" s="73"/>
      <c r="HES90" s="74"/>
      <c r="HET90" s="74"/>
      <c r="HEU90" s="62"/>
      <c r="HEV90" s="75"/>
      <c r="HEW90" s="76"/>
      <c r="HEX90" s="216"/>
      <c r="HEY90" s="75"/>
      <c r="HEZ90" s="75"/>
      <c r="HFA90" s="204"/>
      <c r="HFB90" s="205"/>
      <c r="HFC90" s="72"/>
      <c r="HFD90" s="70"/>
      <c r="HFE90" s="73"/>
      <c r="HFF90" s="74"/>
      <c r="HFG90" s="74"/>
      <c r="HFH90" s="62"/>
      <c r="HFI90" s="75"/>
      <c r="HFJ90" s="76"/>
      <c r="HFK90" s="216"/>
      <c r="HFL90" s="75"/>
      <c r="HFM90" s="75"/>
      <c r="HFN90" s="204"/>
      <c r="HFO90" s="205"/>
      <c r="HFP90" s="72"/>
      <c r="HFQ90" s="70"/>
      <c r="HFR90" s="73"/>
      <c r="HFS90" s="74"/>
      <c r="HFT90" s="74"/>
      <c r="HFU90" s="62"/>
      <c r="HFV90" s="75"/>
      <c r="HFW90" s="76"/>
      <c r="HFX90" s="216"/>
      <c r="HFY90" s="75"/>
      <c r="HFZ90" s="75"/>
      <c r="HGA90" s="204"/>
      <c r="HGB90" s="205"/>
      <c r="HGC90" s="72"/>
      <c r="HGD90" s="70"/>
      <c r="HGE90" s="73"/>
      <c r="HGF90" s="74"/>
      <c r="HGG90" s="74"/>
      <c r="HGH90" s="62"/>
      <c r="HGI90" s="75"/>
      <c r="HGJ90" s="76"/>
      <c r="HGK90" s="216"/>
      <c r="HGL90" s="75"/>
      <c r="HGM90" s="75"/>
      <c r="HGN90" s="204"/>
      <c r="HGO90" s="205"/>
      <c r="HGP90" s="72"/>
      <c r="HGQ90" s="70"/>
      <c r="HGR90" s="73"/>
      <c r="HGS90" s="74"/>
      <c r="HGT90" s="74"/>
      <c r="HGU90" s="62"/>
      <c r="HGV90" s="75"/>
      <c r="HGW90" s="76"/>
      <c r="HGX90" s="216"/>
      <c r="HGY90" s="75"/>
      <c r="HGZ90" s="75"/>
      <c r="HHA90" s="204"/>
      <c r="HHB90" s="205"/>
      <c r="HHC90" s="72"/>
      <c r="HHD90" s="70"/>
      <c r="HHE90" s="73"/>
      <c r="HHF90" s="74"/>
      <c r="HHG90" s="74"/>
      <c r="HHH90" s="62"/>
      <c r="HHI90" s="75"/>
      <c r="HHJ90" s="76"/>
      <c r="HHK90" s="216"/>
      <c r="HHL90" s="75"/>
      <c r="HHM90" s="75"/>
      <c r="HHN90" s="204"/>
      <c r="HHO90" s="205"/>
      <c r="HHP90" s="72"/>
      <c r="HHQ90" s="70"/>
      <c r="HHR90" s="73"/>
      <c r="HHS90" s="74"/>
      <c r="HHT90" s="74"/>
      <c r="HHU90" s="62"/>
      <c r="HHV90" s="75"/>
      <c r="HHW90" s="76"/>
      <c r="HHX90" s="216"/>
      <c r="HHY90" s="75"/>
      <c r="HHZ90" s="75"/>
      <c r="HIA90" s="204"/>
      <c r="HIB90" s="205"/>
      <c r="HIC90" s="72"/>
      <c r="HID90" s="70"/>
      <c r="HIE90" s="73"/>
      <c r="HIF90" s="74"/>
      <c r="HIG90" s="74"/>
      <c r="HIH90" s="62"/>
      <c r="HII90" s="75"/>
      <c r="HIJ90" s="76"/>
      <c r="HIK90" s="216"/>
      <c r="HIL90" s="75"/>
      <c r="HIM90" s="75"/>
      <c r="HIN90" s="204"/>
      <c r="HIO90" s="205"/>
      <c r="HIP90" s="72"/>
      <c r="HIQ90" s="70"/>
      <c r="HIR90" s="73"/>
      <c r="HIS90" s="74"/>
      <c r="HIT90" s="74"/>
      <c r="HIU90" s="62"/>
      <c r="HIV90" s="75"/>
      <c r="HIW90" s="76"/>
      <c r="HIX90" s="216"/>
      <c r="HIY90" s="75"/>
      <c r="HIZ90" s="75"/>
      <c r="HJA90" s="204"/>
      <c r="HJB90" s="205"/>
      <c r="HJC90" s="72"/>
      <c r="HJD90" s="70"/>
      <c r="HJE90" s="73"/>
      <c r="HJF90" s="74"/>
      <c r="HJG90" s="74"/>
      <c r="HJH90" s="62"/>
      <c r="HJI90" s="75"/>
      <c r="HJJ90" s="76"/>
      <c r="HJK90" s="216"/>
      <c r="HJL90" s="75"/>
      <c r="HJM90" s="75"/>
      <c r="HJN90" s="204"/>
      <c r="HJO90" s="205"/>
      <c r="HJP90" s="72"/>
      <c r="HJQ90" s="70"/>
      <c r="HJR90" s="73"/>
      <c r="HJS90" s="74"/>
      <c r="HJT90" s="74"/>
      <c r="HJU90" s="62"/>
      <c r="HJV90" s="75"/>
      <c r="HJW90" s="76"/>
      <c r="HJX90" s="216"/>
      <c r="HJY90" s="75"/>
      <c r="HJZ90" s="75"/>
      <c r="HKA90" s="204"/>
      <c r="HKB90" s="205"/>
      <c r="HKC90" s="72"/>
      <c r="HKD90" s="70"/>
      <c r="HKE90" s="73"/>
      <c r="HKF90" s="74"/>
      <c r="HKG90" s="74"/>
      <c r="HKH90" s="62"/>
      <c r="HKI90" s="75"/>
      <c r="HKJ90" s="76"/>
      <c r="HKK90" s="216"/>
      <c r="HKL90" s="75"/>
      <c r="HKM90" s="75"/>
      <c r="HKN90" s="204"/>
      <c r="HKO90" s="205"/>
      <c r="HKP90" s="72"/>
      <c r="HKQ90" s="70"/>
      <c r="HKR90" s="73"/>
      <c r="HKS90" s="74"/>
      <c r="HKT90" s="74"/>
      <c r="HKU90" s="62"/>
      <c r="HKV90" s="75"/>
      <c r="HKW90" s="76"/>
      <c r="HKX90" s="216"/>
      <c r="HKY90" s="75"/>
      <c r="HKZ90" s="75"/>
      <c r="HLA90" s="204"/>
      <c r="HLB90" s="205"/>
      <c r="HLC90" s="72"/>
      <c r="HLD90" s="70"/>
      <c r="HLE90" s="73"/>
      <c r="HLF90" s="74"/>
      <c r="HLG90" s="74"/>
      <c r="HLH90" s="62"/>
      <c r="HLI90" s="75"/>
      <c r="HLJ90" s="76"/>
      <c r="HLK90" s="216"/>
      <c r="HLL90" s="75"/>
      <c r="HLM90" s="75"/>
      <c r="HLN90" s="204"/>
      <c r="HLO90" s="205"/>
      <c r="HLP90" s="72"/>
      <c r="HLQ90" s="70"/>
      <c r="HLR90" s="73"/>
      <c r="HLS90" s="74"/>
      <c r="HLT90" s="74"/>
      <c r="HLU90" s="62"/>
      <c r="HLV90" s="75"/>
      <c r="HLW90" s="76"/>
      <c r="HLX90" s="216"/>
      <c r="HLY90" s="75"/>
      <c r="HLZ90" s="75"/>
      <c r="HMA90" s="204"/>
      <c r="HMB90" s="205"/>
      <c r="HMC90" s="72"/>
      <c r="HMD90" s="70"/>
      <c r="HME90" s="73"/>
      <c r="HMF90" s="74"/>
      <c r="HMG90" s="74"/>
      <c r="HMH90" s="62"/>
      <c r="HMI90" s="75"/>
      <c r="HMJ90" s="76"/>
      <c r="HMK90" s="216"/>
      <c r="HML90" s="75"/>
      <c r="HMM90" s="75"/>
      <c r="HMN90" s="204"/>
      <c r="HMO90" s="205"/>
      <c r="HMP90" s="72"/>
      <c r="HMQ90" s="70"/>
      <c r="HMR90" s="73"/>
      <c r="HMS90" s="74"/>
      <c r="HMT90" s="74"/>
      <c r="HMU90" s="62"/>
      <c r="HMV90" s="75"/>
      <c r="HMW90" s="76"/>
      <c r="HMX90" s="216"/>
      <c r="HMY90" s="75"/>
      <c r="HMZ90" s="75"/>
      <c r="HNA90" s="204"/>
      <c r="HNB90" s="205"/>
      <c r="HNC90" s="72"/>
      <c r="HND90" s="70"/>
      <c r="HNE90" s="73"/>
      <c r="HNF90" s="74"/>
      <c r="HNG90" s="74"/>
      <c r="HNH90" s="62"/>
      <c r="HNI90" s="75"/>
      <c r="HNJ90" s="76"/>
      <c r="HNK90" s="216"/>
      <c r="HNL90" s="75"/>
      <c r="HNM90" s="75"/>
      <c r="HNN90" s="204"/>
      <c r="HNO90" s="205"/>
      <c r="HNP90" s="72"/>
      <c r="HNQ90" s="70"/>
      <c r="HNR90" s="73"/>
      <c r="HNS90" s="74"/>
      <c r="HNT90" s="74"/>
      <c r="HNU90" s="62"/>
      <c r="HNV90" s="75"/>
      <c r="HNW90" s="76"/>
      <c r="HNX90" s="216"/>
      <c r="HNY90" s="75"/>
      <c r="HNZ90" s="75"/>
      <c r="HOA90" s="204"/>
      <c r="HOB90" s="205"/>
      <c r="HOC90" s="72"/>
      <c r="HOD90" s="70"/>
      <c r="HOE90" s="73"/>
      <c r="HOF90" s="74"/>
      <c r="HOG90" s="74"/>
      <c r="HOH90" s="62"/>
      <c r="HOI90" s="75"/>
      <c r="HOJ90" s="76"/>
      <c r="HOK90" s="216"/>
      <c r="HOL90" s="75"/>
      <c r="HOM90" s="75"/>
      <c r="HON90" s="204"/>
      <c r="HOO90" s="205"/>
      <c r="HOP90" s="72"/>
      <c r="HOQ90" s="70"/>
      <c r="HOR90" s="73"/>
      <c r="HOS90" s="74"/>
      <c r="HOT90" s="74"/>
      <c r="HOU90" s="62"/>
      <c r="HOV90" s="75"/>
      <c r="HOW90" s="76"/>
      <c r="HOX90" s="216"/>
      <c r="HOY90" s="75"/>
      <c r="HOZ90" s="75"/>
      <c r="HPA90" s="204"/>
      <c r="HPB90" s="205"/>
      <c r="HPC90" s="72"/>
      <c r="HPD90" s="70"/>
      <c r="HPE90" s="73"/>
      <c r="HPF90" s="74"/>
      <c r="HPG90" s="74"/>
      <c r="HPH90" s="62"/>
      <c r="HPI90" s="75"/>
      <c r="HPJ90" s="76"/>
      <c r="HPK90" s="216"/>
      <c r="HPL90" s="75"/>
      <c r="HPM90" s="75"/>
      <c r="HPN90" s="204"/>
      <c r="HPO90" s="205"/>
      <c r="HPP90" s="72"/>
      <c r="HPQ90" s="70"/>
      <c r="HPR90" s="73"/>
      <c r="HPS90" s="74"/>
      <c r="HPT90" s="74"/>
      <c r="HPU90" s="62"/>
      <c r="HPV90" s="75"/>
      <c r="HPW90" s="76"/>
      <c r="HPX90" s="216"/>
      <c r="HPY90" s="75"/>
      <c r="HPZ90" s="75"/>
      <c r="HQA90" s="204"/>
      <c r="HQB90" s="205"/>
      <c r="HQC90" s="72"/>
      <c r="HQD90" s="70"/>
      <c r="HQE90" s="73"/>
      <c r="HQF90" s="74"/>
      <c r="HQG90" s="74"/>
      <c r="HQH90" s="62"/>
      <c r="HQI90" s="75"/>
      <c r="HQJ90" s="76"/>
      <c r="HQK90" s="216"/>
      <c r="HQL90" s="75"/>
      <c r="HQM90" s="75"/>
      <c r="HQN90" s="204"/>
      <c r="HQO90" s="205"/>
      <c r="HQP90" s="72"/>
      <c r="HQQ90" s="70"/>
      <c r="HQR90" s="73"/>
      <c r="HQS90" s="74"/>
      <c r="HQT90" s="74"/>
      <c r="HQU90" s="62"/>
      <c r="HQV90" s="75"/>
      <c r="HQW90" s="76"/>
      <c r="HQX90" s="216"/>
      <c r="HQY90" s="75"/>
      <c r="HQZ90" s="75"/>
      <c r="HRA90" s="204"/>
      <c r="HRB90" s="205"/>
      <c r="HRC90" s="72"/>
      <c r="HRD90" s="70"/>
      <c r="HRE90" s="73"/>
      <c r="HRF90" s="74"/>
      <c r="HRG90" s="74"/>
      <c r="HRH90" s="62"/>
      <c r="HRI90" s="75"/>
      <c r="HRJ90" s="76"/>
      <c r="HRK90" s="216"/>
      <c r="HRL90" s="75"/>
      <c r="HRM90" s="75"/>
      <c r="HRN90" s="204"/>
      <c r="HRO90" s="205"/>
      <c r="HRP90" s="72"/>
      <c r="HRQ90" s="70"/>
      <c r="HRR90" s="73"/>
      <c r="HRS90" s="74"/>
      <c r="HRT90" s="74"/>
      <c r="HRU90" s="62"/>
      <c r="HRV90" s="75"/>
      <c r="HRW90" s="76"/>
      <c r="HRX90" s="216"/>
      <c r="HRY90" s="75"/>
      <c r="HRZ90" s="75"/>
      <c r="HSA90" s="204"/>
      <c r="HSB90" s="205"/>
      <c r="HSC90" s="72"/>
      <c r="HSD90" s="70"/>
      <c r="HSE90" s="73"/>
      <c r="HSF90" s="74"/>
      <c r="HSG90" s="74"/>
      <c r="HSH90" s="62"/>
      <c r="HSI90" s="75"/>
      <c r="HSJ90" s="76"/>
      <c r="HSK90" s="216"/>
      <c r="HSL90" s="75"/>
      <c r="HSM90" s="75"/>
      <c r="HSN90" s="204"/>
      <c r="HSO90" s="205"/>
      <c r="HSP90" s="72"/>
      <c r="HSQ90" s="70"/>
      <c r="HSR90" s="73"/>
      <c r="HSS90" s="74"/>
      <c r="HST90" s="74"/>
      <c r="HSU90" s="62"/>
      <c r="HSV90" s="75"/>
      <c r="HSW90" s="76"/>
      <c r="HSX90" s="216"/>
      <c r="HSY90" s="75"/>
      <c r="HSZ90" s="75"/>
      <c r="HTA90" s="204"/>
      <c r="HTB90" s="205"/>
      <c r="HTC90" s="72"/>
      <c r="HTD90" s="70"/>
      <c r="HTE90" s="73"/>
      <c r="HTF90" s="74"/>
      <c r="HTG90" s="74"/>
      <c r="HTH90" s="62"/>
      <c r="HTI90" s="75"/>
      <c r="HTJ90" s="76"/>
      <c r="HTK90" s="216"/>
      <c r="HTL90" s="75"/>
      <c r="HTM90" s="75"/>
      <c r="HTN90" s="204"/>
      <c r="HTO90" s="205"/>
      <c r="HTP90" s="72"/>
      <c r="HTQ90" s="70"/>
      <c r="HTR90" s="73"/>
      <c r="HTS90" s="74"/>
      <c r="HTT90" s="74"/>
      <c r="HTU90" s="62"/>
      <c r="HTV90" s="75"/>
      <c r="HTW90" s="76"/>
      <c r="HTX90" s="216"/>
      <c r="HTY90" s="75"/>
      <c r="HTZ90" s="75"/>
      <c r="HUA90" s="204"/>
      <c r="HUB90" s="205"/>
      <c r="HUC90" s="72"/>
      <c r="HUD90" s="70"/>
      <c r="HUE90" s="73"/>
      <c r="HUF90" s="74"/>
      <c r="HUG90" s="74"/>
      <c r="HUH90" s="62"/>
      <c r="HUI90" s="75"/>
      <c r="HUJ90" s="76"/>
      <c r="HUK90" s="216"/>
      <c r="HUL90" s="75"/>
      <c r="HUM90" s="75"/>
      <c r="HUN90" s="204"/>
      <c r="HUO90" s="205"/>
      <c r="HUP90" s="72"/>
      <c r="HUQ90" s="70"/>
      <c r="HUR90" s="73"/>
      <c r="HUS90" s="74"/>
      <c r="HUT90" s="74"/>
      <c r="HUU90" s="62"/>
      <c r="HUV90" s="75"/>
      <c r="HUW90" s="76"/>
      <c r="HUX90" s="216"/>
      <c r="HUY90" s="75"/>
      <c r="HUZ90" s="75"/>
      <c r="HVA90" s="204"/>
      <c r="HVB90" s="205"/>
      <c r="HVC90" s="72"/>
      <c r="HVD90" s="70"/>
      <c r="HVE90" s="73"/>
      <c r="HVF90" s="74"/>
      <c r="HVG90" s="74"/>
      <c r="HVH90" s="62"/>
      <c r="HVI90" s="75"/>
      <c r="HVJ90" s="76"/>
      <c r="HVK90" s="216"/>
      <c r="HVL90" s="75"/>
      <c r="HVM90" s="75"/>
      <c r="HVN90" s="204"/>
      <c r="HVO90" s="205"/>
      <c r="HVP90" s="72"/>
      <c r="HVQ90" s="70"/>
      <c r="HVR90" s="73"/>
      <c r="HVS90" s="74"/>
      <c r="HVT90" s="74"/>
      <c r="HVU90" s="62"/>
      <c r="HVV90" s="75"/>
      <c r="HVW90" s="76"/>
      <c r="HVX90" s="216"/>
      <c r="HVY90" s="75"/>
      <c r="HVZ90" s="75"/>
      <c r="HWA90" s="204"/>
      <c r="HWB90" s="205"/>
      <c r="HWC90" s="72"/>
      <c r="HWD90" s="70"/>
      <c r="HWE90" s="73"/>
      <c r="HWF90" s="74"/>
      <c r="HWG90" s="74"/>
      <c r="HWH90" s="62"/>
      <c r="HWI90" s="75"/>
      <c r="HWJ90" s="76"/>
      <c r="HWK90" s="216"/>
      <c r="HWL90" s="75"/>
      <c r="HWM90" s="75"/>
      <c r="HWN90" s="204"/>
      <c r="HWO90" s="205"/>
      <c r="HWP90" s="72"/>
      <c r="HWQ90" s="70"/>
      <c r="HWR90" s="73"/>
      <c r="HWS90" s="74"/>
      <c r="HWT90" s="74"/>
      <c r="HWU90" s="62"/>
      <c r="HWV90" s="75"/>
      <c r="HWW90" s="76"/>
      <c r="HWX90" s="216"/>
      <c r="HWY90" s="75"/>
      <c r="HWZ90" s="75"/>
      <c r="HXA90" s="204"/>
      <c r="HXB90" s="205"/>
      <c r="HXC90" s="72"/>
      <c r="HXD90" s="70"/>
      <c r="HXE90" s="73"/>
      <c r="HXF90" s="74"/>
      <c r="HXG90" s="74"/>
      <c r="HXH90" s="62"/>
      <c r="HXI90" s="75"/>
      <c r="HXJ90" s="76"/>
      <c r="HXK90" s="216"/>
      <c r="HXL90" s="75"/>
      <c r="HXM90" s="75"/>
      <c r="HXN90" s="204"/>
      <c r="HXO90" s="205"/>
      <c r="HXP90" s="72"/>
      <c r="HXQ90" s="70"/>
      <c r="HXR90" s="73"/>
      <c r="HXS90" s="74"/>
      <c r="HXT90" s="74"/>
      <c r="HXU90" s="62"/>
      <c r="HXV90" s="75"/>
      <c r="HXW90" s="76"/>
      <c r="HXX90" s="216"/>
      <c r="HXY90" s="75"/>
      <c r="HXZ90" s="75"/>
      <c r="HYA90" s="204"/>
      <c r="HYB90" s="205"/>
      <c r="HYC90" s="72"/>
      <c r="HYD90" s="70"/>
      <c r="HYE90" s="73"/>
      <c r="HYF90" s="74"/>
      <c r="HYG90" s="74"/>
      <c r="HYH90" s="62"/>
      <c r="HYI90" s="75"/>
      <c r="HYJ90" s="76"/>
      <c r="HYK90" s="216"/>
      <c r="HYL90" s="75"/>
      <c r="HYM90" s="75"/>
      <c r="HYN90" s="204"/>
      <c r="HYO90" s="205"/>
      <c r="HYP90" s="72"/>
      <c r="HYQ90" s="70"/>
      <c r="HYR90" s="73"/>
      <c r="HYS90" s="74"/>
      <c r="HYT90" s="74"/>
      <c r="HYU90" s="62"/>
      <c r="HYV90" s="75"/>
      <c r="HYW90" s="76"/>
      <c r="HYX90" s="216"/>
      <c r="HYY90" s="75"/>
      <c r="HYZ90" s="75"/>
      <c r="HZA90" s="204"/>
      <c r="HZB90" s="205"/>
      <c r="HZC90" s="72"/>
      <c r="HZD90" s="70"/>
      <c r="HZE90" s="73"/>
      <c r="HZF90" s="74"/>
      <c r="HZG90" s="74"/>
      <c r="HZH90" s="62"/>
      <c r="HZI90" s="75"/>
      <c r="HZJ90" s="76"/>
      <c r="HZK90" s="216"/>
      <c r="HZL90" s="75"/>
      <c r="HZM90" s="75"/>
      <c r="HZN90" s="204"/>
      <c r="HZO90" s="205"/>
      <c r="HZP90" s="72"/>
      <c r="HZQ90" s="70"/>
      <c r="HZR90" s="73"/>
      <c r="HZS90" s="74"/>
      <c r="HZT90" s="74"/>
      <c r="HZU90" s="62"/>
      <c r="HZV90" s="75"/>
      <c r="HZW90" s="76"/>
      <c r="HZX90" s="216"/>
      <c r="HZY90" s="75"/>
      <c r="HZZ90" s="75"/>
      <c r="IAA90" s="204"/>
      <c r="IAB90" s="205"/>
      <c r="IAC90" s="72"/>
      <c r="IAD90" s="70"/>
      <c r="IAE90" s="73"/>
      <c r="IAF90" s="74"/>
      <c r="IAG90" s="74"/>
      <c r="IAH90" s="62"/>
      <c r="IAI90" s="75"/>
      <c r="IAJ90" s="76"/>
      <c r="IAK90" s="216"/>
      <c r="IAL90" s="75"/>
      <c r="IAM90" s="75"/>
      <c r="IAN90" s="204"/>
      <c r="IAO90" s="205"/>
      <c r="IAP90" s="72"/>
      <c r="IAQ90" s="70"/>
      <c r="IAR90" s="73"/>
      <c r="IAS90" s="74"/>
      <c r="IAT90" s="74"/>
      <c r="IAU90" s="62"/>
      <c r="IAV90" s="75"/>
      <c r="IAW90" s="76"/>
      <c r="IAX90" s="216"/>
      <c r="IAY90" s="75"/>
      <c r="IAZ90" s="75"/>
      <c r="IBA90" s="204"/>
      <c r="IBB90" s="205"/>
      <c r="IBC90" s="72"/>
      <c r="IBD90" s="70"/>
      <c r="IBE90" s="73"/>
      <c r="IBF90" s="74"/>
      <c r="IBG90" s="74"/>
      <c r="IBH90" s="62"/>
      <c r="IBI90" s="75"/>
      <c r="IBJ90" s="76"/>
      <c r="IBK90" s="216"/>
      <c r="IBL90" s="75"/>
      <c r="IBM90" s="75"/>
      <c r="IBN90" s="204"/>
      <c r="IBO90" s="205"/>
      <c r="IBP90" s="72"/>
      <c r="IBQ90" s="70"/>
      <c r="IBR90" s="73"/>
      <c r="IBS90" s="74"/>
      <c r="IBT90" s="74"/>
      <c r="IBU90" s="62"/>
      <c r="IBV90" s="75"/>
      <c r="IBW90" s="76"/>
      <c r="IBX90" s="216"/>
      <c r="IBY90" s="75"/>
      <c r="IBZ90" s="75"/>
      <c r="ICA90" s="204"/>
      <c r="ICB90" s="205"/>
      <c r="ICC90" s="72"/>
      <c r="ICD90" s="70"/>
      <c r="ICE90" s="73"/>
      <c r="ICF90" s="74"/>
      <c r="ICG90" s="74"/>
      <c r="ICH90" s="62"/>
      <c r="ICI90" s="75"/>
      <c r="ICJ90" s="76"/>
      <c r="ICK90" s="216"/>
      <c r="ICL90" s="75"/>
      <c r="ICM90" s="75"/>
      <c r="ICN90" s="204"/>
      <c r="ICO90" s="205"/>
      <c r="ICP90" s="72"/>
      <c r="ICQ90" s="70"/>
      <c r="ICR90" s="73"/>
      <c r="ICS90" s="74"/>
      <c r="ICT90" s="74"/>
      <c r="ICU90" s="62"/>
      <c r="ICV90" s="75"/>
      <c r="ICW90" s="76"/>
      <c r="ICX90" s="216"/>
      <c r="ICY90" s="75"/>
      <c r="ICZ90" s="75"/>
      <c r="IDA90" s="204"/>
      <c r="IDB90" s="205"/>
      <c r="IDC90" s="72"/>
      <c r="IDD90" s="70"/>
      <c r="IDE90" s="73"/>
      <c r="IDF90" s="74"/>
      <c r="IDG90" s="74"/>
      <c r="IDH90" s="62"/>
      <c r="IDI90" s="75"/>
      <c r="IDJ90" s="76"/>
      <c r="IDK90" s="216"/>
      <c r="IDL90" s="75"/>
      <c r="IDM90" s="75"/>
      <c r="IDN90" s="204"/>
      <c r="IDO90" s="205"/>
      <c r="IDP90" s="72"/>
      <c r="IDQ90" s="70"/>
      <c r="IDR90" s="73"/>
      <c r="IDS90" s="74"/>
      <c r="IDT90" s="74"/>
      <c r="IDU90" s="62"/>
      <c r="IDV90" s="75"/>
      <c r="IDW90" s="76"/>
      <c r="IDX90" s="216"/>
      <c r="IDY90" s="75"/>
      <c r="IDZ90" s="75"/>
      <c r="IEA90" s="204"/>
      <c r="IEB90" s="205"/>
      <c r="IEC90" s="72"/>
      <c r="IED90" s="70"/>
      <c r="IEE90" s="73"/>
      <c r="IEF90" s="74"/>
      <c r="IEG90" s="74"/>
      <c r="IEH90" s="62"/>
      <c r="IEI90" s="75"/>
      <c r="IEJ90" s="76"/>
      <c r="IEK90" s="216"/>
      <c r="IEL90" s="75"/>
      <c r="IEM90" s="75"/>
      <c r="IEN90" s="204"/>
      <c r="IEO90" s="205"/>
      <c r="IEP90" s="72"/>
      <c r="IEQ90" s="70"/>
      <c r="IER90" s="73"/>
      <c r="IES90" s="74"/>
      <c r="IET90" s="74"/>
      <c r="IEU90" s="62"/>
      <c r="IEV90" s="75"/>
      <c r="IEW90" s="76"/>
      <c r="IEX90" s="216"/>
      <c r="IEY90" s="75"/>
      <c r="IEZ90" s="75"/>
      <c r="IFA90" s="204"/>
      <c r="IFB90" s="205"/>
      <c r="IFC90" s="72"/>
      <c r="IFD90" s="70"/>
      <c r="IFE90" s="73"/>
      <c r="IFF90" s="74"/>
      <c r="IFG90" s="74"/>
      <c r="IFH90" s="62"/>
      <c r="IFI90" s="75"/>
      <c r="IFJ90" s="76"/>
      <c r="IFK90" s="216"/>
      <c r="IFL90" s="75"/>
      <c r="IFM90" s="75"/>
      <c r="IFN90" s="204"/>
      <c r="IFO90" s="205"/>
      <c r="IFP90" s="72"/>
      <c r="IFQ90" s="70"/>
      <c r="IFR90" s="73"/>
      <c r="IFS90" s="74"/>
      <c r="IFT90" s="74"/>
      <c r="IFU90" s="62"/>
      <c r="IFV90" s="75"/>
      <c r="IFW90" s="76"/>
      <c r="IFX90" s="216"/>
      <c r="IFY90" s="75"/>
      <c r="IFZ90" s="75"/>
      <c r="IGA90" s="204"/>
      <c r="IGB90" s="205"/>
      <c r="IGC90" s="72"/>
      <c r="IGD90" s="70"/>
      <c r="IGE90" s="73"/>
      <c r="IGF90" s="74"/>
      <c r="IGG90" s="74"/>
      <c r="IGH90" s="62"/>
      <c r="IGI90" s="75"/>
      <c r="IGJ90" s="76"/>
      <c r="IGK90" s="216"/>
      <c r="IGL90" s="75"/>
      <c r="IGM90" s="75"/>
      <c r="IGN90" s="204"/>
      <c r="IGO90" s="205"/>
      <c r="IGP90" s="72"/>
      <c r="IGQ90" s="70"/>
      <c r="IGR90" s="73"/>
      <c r="IGS90" s="74"/>
      <c r="IGT90" s="74"/>
      <c r="IGU90" s="62"/>
      <c r="IGV90" s="75"/>
      <c r="IGW90" s="76"/>
      <c r="IGX90" s="216"/>
      <c r="IGY90" s="75"/>
      <c r="IGZ90" s="75"/>
      <c r="IHA90" s="204"/>
      <c r="IHB90" s="205"/>
      <c r="IHC90" s="72"/>
      <c r="IHD90" s="70"/>
      <c r="IHE90" s="73"/>
      <c r="IHF90" s="74"/>
      <c r="IHG90" s="74"/>
      <c r="IHH90" s="62"/>
      <c r="IHI90" s="75"/>
      <c r="IHJ90" s="76"/>
      <c r="IHK90" s="216"/>
      <c r="IHL90" s="75"/>
      <c r="IHM90" s="75"/>
      <c r="IHN90" s="204"/>
      <c r="IHO90" s="205"/>
      <c r="IHP90" s="72"/>
      <c r="IHQ90" s="70"/>
      <c r="IHR90" s="73"/>
      <c r="IHS90" s="74"/>
      <c r="IHT90" s="74"/>
      <c r="IHU90" s="62"/>
      <c r="IHV90" s="75"/>
      <c r="IHW90" s="76"/>
      <c r="IHX90" s="216"/>
      <c r="IHY90" s="75"/>
      <c r="IHZ90" s="75"/>
      <c r="IIA90" s="204"/>
      <c r="IIB90" s="205"/>
      <c r="IIC90" s="72"/>
      <c r="IID90" s="70"/>
      <c r="IIE90" s="73"/>
      <c r="IIF90" s="74"/>
      <c r="IIG90" s="74"/>
      <c r="IIH90" s="62"/>
      <c r="III90" s="75"/>
      <c r="IIJ90" s="76"/>
      <c r="IIK90" s="216"/>
      <c r="IIL90" s="75"/>
      <c r="IIM90" s="75"/>
      <c r="IIN90" s="204"/>
      <c r="IIO90" s="205"/>
      <c r="IIP90" s="72"/>
      <c r="IIQ90" s="70"/>
      <c r="IIR90" s="73"/>
      <c r="IIS90" s="74"/>
      <c r="IIT90" s="74"/>
      <c r="IIU90" s="62"/>
      <c r="IIV90" s="75"/>
      <c r="IIW90" s="76"/>
      <c r="IIX90" s="216"/>
      <c r="IIY90" s="75"/>
      <c r="IIZ90" s="75"/>
      <c r="IJA90" s="204"/>
      <c r="IJB90" s="205"/>
      <c r="IJC90" s="72"/>
      <c r="IJD90" s="70"/>
      <c r="IJE90" s="73"/>
      <c r="IJF90" s="74"/>
      <c r="IJG90" s="74"/>
      <c r="IJH90" s="62"/>
      <c r="IJI90" s="75"/>
      <c r="IJJ90" s="76"/>
      <c r="IJK90" s="216"/>
      <c r="IJL90" s="75"/>
      <c r="IJM90" s="75"/>
      <c r="IJN90" s="204"/>
      <c r="IJO90" s="205"/>
      <c r="IJP90" s="72"/>
      <c r="IJQ90" s="70"/>
      <c r="IJR90" s="73"/>
      <c r="IJS90" s="74"/>
      <c r="IJT90" s="74"/>
      <c r="IJU90" s="62"/>
      <c r="IJV90" s="75"/>
      <c r="IJW90" s="76"/>
      <c r="IJX90" s="216"/>
      <c r="IJY90" s="75"/>
      <c r="IJZ90" s="75"/>
      <c r="IKA90" s="204"/>
      <c r="IKB90" s="205"/>
      <c r="IKC90" s="72"/>
      <c r="IKD90" s="70"/>
      <c r="IKE90" s="73"/>
      <c r="IKF90" s="74"/>
      <c r="IKG90" s="74"/>
      <c r="IKH90" s="62"/>
      <c r="IKI90" s="75"/>
      <c r="IKJ90" s="76"/>
      <c r="IKK90" s="216"/>
      <c r="IKL90" s="75"/>
      <c r="IKM90" s="75"/>
      <c r="IKN90" s="204"/>
      <c r="IKO90" s="205"/>
      <c r="IKP90" s="72"/>
      <c r="IKQ90" s="70"/>
      <c r="IKR90" s="73"/>
      <c r="IKS90" s="74"/>
      <c r="IKT90" s="74"/>
      <c r="IKU90" s="62"/>
      <c r="IKV90" s="75"/>
      <c r="IKW90" s="76"/>
      <c r="IKX90" s="216"/>
      <c r="IKY90" s="75"/>
      <c r="IKZ90" s="75"/>
      <c r="ILA90" s="204"/>
      <c r="ILB90" s="205"/>
      <c r="ILC90" s="72"/>
      <c r="ILD90" s="70"/>
      <c r="ILE90" s="73"/>
      <c r="ILF90" s="74"/>
      <c r="ILG90" s="74"/>
      <c r="ILH90" s="62"/>
      <c r="ILI90" s="75"/>
      <c r="ILJ90" s="76"/>
      <c r="ILK90" s="216"/>
      <c r="ILL90" s="75"/>
      <c r="ILM90" s="75"/>
      <c r="ILN90" s="204"/>
      <c r="ILO90" s="205"/>
      <c r="ILP90" s="72"/>
      <c r="ILQ90" s="70"/>
      <c r="ILR90" s="73"/>
      <c r="ILS90" s="74"/>
      <c r="ILT90" s="74"/>
      <c r="ILU90" s="62"/>
      <c r="ILV90" s="75"/>
      <c r="ILW90" s="76"/>
      <c r="ILX90" s="216"/>
      <c r="ILY90" s="75"/>
      <c r="ILZ90" s="75"/>
      <c r="IMA90" s="204"/>
      <c r="IMB90" s="205"/>
      <c r="IMC90" s="72"/>
      <c r="IMD90" s="70"/>
      <c r="IME90" s="73"/>
      <c r="IMF90" s="74"/>
      <c r="IMG90" s="74"/>
      <c r="IMH90" s="62"/>
      <c r="IMI90" s="75"/>
      <c r="IMJ90" s="76"/>
      <c r="IMK90" s="216"/>
      <c r="IML90" s="75"/>
      <c r="IMM90" s="75"/>
      <c r="IMN90" s="204"/>
      <c r="IMO90" s="205"/>
      <c r="IMP90" s="72"/>
      <c r="IMQ90" s="70"/>
      <c r="IMR90" s="73"/>
      <c r="IMS90" s="74"/>
      <c r="IMT90" s="74"/>
      <c r="IMU90" s="62"/>
      <c r="IMV90" s="75"/>
      <c r="IMW90" s="76"/>
      <c r="IMX90" s="216"/>
      <c r="IMY90" s="75"/>
      <c r="IMZ90" s="75"/>
      <c r="INA90" s="204"/>
      <c r="INB90" s="205"/>
      <c r="INC90" s="72"/>
      <c r="IND90" s="70"/>
      <c r="INE90" s="73"/>
      <c r="INF90" s="74"/>
      <c r="ING90" s="74"/>
      <c r="INH90" s="62"/>
      <c r="INI90" s="75"/>
      <c r="INJ90" s="76"/>
      <c r="INK90" s="216"/>
      <c r="INL90" s="75"/>
      <c r="INM90" s="75"/>
      <c r="INN90" s="204"/>
      <c r="INO90" s="205"/>
      <c r="INP90" s="72"/>
      <c r="INQ90" s="70"/>
      <c r="INR90" s="73"/>
      <c r="INS90" s="74"/>
      <c r="INT90" s="74"/>
      <c r="INU90" s="62"/>
      <c r="INV90" s="75"/>
      <c r="INW90" s="76"/>
      <c r="INX90" s="216"/>
      <c r="INY90" s="75"/>
      <c r="INZ90" s="75"/>
      <c r="IOA90" s="204"/>
      <c r="IOB90" s="205"/>
      <c r="IOC90" s="72"/>
      <c r="IOD90" s="70"/>
      <c r="IOE90" s="73"/>
      <c r="IOF90" s="74"/>
      <c r="IOG90" s="74"/>
      <c r="IOH90" s="62"/>
      <c r="IOI90" s="75"/>
      <c r="IOJ90" s="76"/>
      <c r="IOK90" s="216"/>
      <c r="IOL90" s="75"/>
      <c r="IOM90" s="75"/>
      <c r="ION90" s="204"/>
      <c r="IOO90" s="205"/>
      <c r="IOP90" s="72"/>
      <c r="IOQ90" s="70"/>
      <c r="IOR90" s="73"/>
      <c r="IOS90" s="74"/>
      <c r="IOT90" s="74"/>
      <c r="IOU90" s="62"/>
      <c r="IOV90" s="75"/>
      <c r="IOW90" s="76"/>
      <c r="IOX90" s="216"/>
      <c r="IOY90" s="75"/>
      <c r="IOZ90" s="75"/>
      <c r="IPA90" s="204"/>
      <c r="IPB90" s="205"/>
      <c r="IPC90" s="72"/>
      <c r="IPD90" s="70"/>
      <c r="IPE90" s="73"/>
      <c r="IPF90" s="74"/>
      <c r="IPG90" s="74"/>
      <c r="IPH90" s="62"/>
      <c r="IPI90" s="75"/>
      <c r="IPJ90" s="76"/>
      <c r="IPK90" s="216"/>
      <c r="IPL90" s="75"/>
      <c r="IPM90" s="75"/>
      <c r="IPN90" s="204"/>
      <c r="IPO90" s="205"/>
      <c r="IPP90" s="72"/>
      <c r="IPQ90" s="70"/>
      <c r="IPR90" s="73"/>
      <c r="IPS90" s="74"/>
      <c r="IPT90" s="74"/>
      <c r="IPU90" s="62"/>
      <c r="IPV90" s="75"/>
      <c r="IPW90" s="76"/>
      <c r="IPX90" s="216"/>
      <c r="IPY90" s="75"/>
      <c r="IPZ90" s="75"/>
      <c r="IQA90" s="204"/>
      <c r="IQB90" s="205"/>
      <c r="IQC90" s="72"/>
      <c r="IQD90" s="70"/>
      <c r="IQE90" s="73"/>
      <c r="IQF90" s="74"/>
      <c r="IQG90" s="74"/>
      <c r="IQH90" s="62"/>
      <c r="IQI90" s="75"/>
      <c r="IQJ90" s="76"/>
      <c r="IQK90" s="216"/>
      <c r="IQL90" s="75"/>
      <c r="IQM90" s="75"/>
      <c r="IQN90" s="204"/>
      <c r="IQO90" s="205"/>
      <c r="IQP90" s="72"/>
      <c r="IQQ90" s="70"/>
      <c r="IQR90" s="73"/>
      <c r="IQS90" s="74"/>
      <c r="IQT90" s="74"/>
      <c r="IQU90" s="62"/>
      <c r="IQV90" s="75"/>
      <c r="IQW90" s="76"/>
      <c r="IQX90" s="216"/>
      <c r="IQY90" s="75"/>
      <c r="IQZ90" s="75"/>
      <c r="IRA90" s="204"/>
      <c r="IRB90" s="205"/>
      <c r="IRC90" s="72"/>
      <c r="IRD90" s="70"/>
      <c r="IRE90" s="73"/>
      <c r="IRF90" s="74"/>
      <c r="IRG90" s="74"/>
      <c r="IRH90" s="62"/>
      <c r="IRI90" s="75"/>
      <c r="IRJ90" s="76"/>
      <c r="IRK90" s="216"/>
      <c r="IRL90" s="75"/>
      <c r="IRM90" s="75"/>
      <c r="IRN90" s="204"/>
      <c r="IRO90" s="205"/>
      <c r="IRP90" s="72"/>
      <c r="IRQ90" s="70"/>
      <c r="IRR90" s="73"/>
      <c r="IRS90" s="74"/>
      <c r="IRT90" s="74"/>
      <c r="IRU90" s="62"/>
      <c r="IRV90" s="75"/>
      <c r="IRW90" s="76"/>
      <c r="IRX90" s="216"/>
      <c r="IRY90" s="75"/>
      <c r="IRZ90" s="75"/>
      <c r="ISA90" s="204"/>
      <c r="ISB90" s="205"/>
      <c r="ISC90" s="72"/>
      <c r="ISD90" s="70"/>
      <c r="ISE90" s="73"/>
      <c r="ISF90" s="74"/>
      <c r="ISG90" s="74"/>
      <c r="ISH90" s="62"/>
      <c r="ISI90" s="75"/>
      <c r="ISJ90" s="76"/>
      <c r="ISK90" s="216"/>
      <c r="ISL90" s="75"/>
      <c r="ISM90" s="75"/>
      <c r="ISN90" s="204"/>
      <c r="ISO90" s="205"/>
      <c r="ISP90" s="72"/>
      <c r="ISQ90" s="70"/>
      <c r="ISR90" s="73"/>
      <c r="ISS90" s="74"/>
      <c r="IST90" s="74"/>
      <c r="ISU90" s="62"/>
      <c r="ISV90" s="75"/>
      <c r="ISW90" s="76"/>
      <c r="ISX90" s="216"/>
      <c r="ISY90" s="75"/>
      <c r="ISZ90" s="75"/>
      <c r="ITA90" s="204"/>
      <c r="ITB90" s="205"/>
      <c r="ITC90" s="72"/>
      <c r="ITD90" s="70"/>
      <c r="ITE90" s="73"/>
      <c r="ITF90" s="74"/>
      <c r="ITG90" s="74"/>
      <c r="ITH90" s="62"/>
      <c r="ITI90" s="75"/>
      <c r="ITJ90" s="76"/>
      <c r="ITK90" s="216"/>
      <c r="ITL90" s="75"/>
      <c r="ITM90" s="75"/>
      <c r="ITN90" s="204"/>
      <c r="ITO90" s="205"/>
      <c r="ITP90" s="72"/>
      <c r="ITQ90" s="70"/>
      <c r="ITR90" s="73"/>
      <c r="ITS90" s="74"/>
      <c r="ITT90" s="74"/>
      <c r="ITU90" s="62"/>
      <c r="ITV90" s="75"/>
      <c r="ITW90" s="76"/>
      <c r="ITX90" s="216"/>
      <c r="ITY90" s="75"/>
      <c r="ITZ90" s="75"/>
      <c r="IUA90" s="204"/>
      <c r="IUB90" s="205"/>
      <c r="IUC90" s="72"/>
      <c r="IUD90" s="70"/>
      <c r="IUE90" s="73"/>
      <c r="IUF90" s="74"/>
      <c r="IUG90" s="74"/>
      <c r="IUH90" s="62"/>
      <c r="IUI90" s="75"/>
      <c r="IUJ90" s="76"/>
      <c r="IUK90" s="216"/>
      <c r="IUL90" s="75"/>
      <c r="IUM90" s="75"/>
      <c r="IUN90" s="204"/>
      <c r="IUO90" s="205"/>
      <c r="IUP90" s="72"/>
      <c r="IUQ90" s="70"/>
      <c r="IUR90" s="73"/>
      <c r="IUS90" s="74"/>
      <c r="IUT90" s="74"/>
      <c r="IUU90" s="62"/>
      <c r="IUV90" s="75"/>
      <c r="IUW90" s="76"/>
      <c r="IUX90" s="216"/>
      <c r="IUY90" s="75"/>
      <c r="IUZ90" s="75"/>
      <c r="IVA90" s="204"/>
      <c r="IVB90" s="205"/>
      <c r="IVC90" s="72"/>
      <c r="IVD90" s="70"/>
      <c r="IVE90" s="73"/>
      <c r="IVF90" s="74"/>
      <c r="IVG90" s="74"/>
      <c r="IVH90" s="62"/>
      <c r="IVI90" s="75"/>
      <c r="IVJ90" s="76"/>
      <c r="IVK90" s="216"/>
      <c r="IVL90" s="75"/>
      <c r="IVM90" s="75"/>
      <c r="IVN90" s="204"/>
      <c r="IVO90" s="205"/>
      <c r="IVP90" s="72"/>
      <c r="IVQ90" s="70"/>
      <c r="IVR90" s="73"/>
      <c r="IVS90" s="74"/>
      <c r="IVT90" s="74"/>
      <c r="IVU90" s="62"/>
      <c r="IVV90" s="75"/>
      <c r="IVW90" s="76"/>
      <c r="IVX90" s="216"/>
      <c r="IVY90" s="75"/>
      <c r="IVZ90" s="75"/>
      <c r="IWA90" s="204"/>
      <c r="IWB90" s="205"/>
      <c r="IWC90" s="72"/>
      <c r="IWD90" s="70"/>
      <c r="IWE90" s="73"/>
      <c r="IWF90" s="74"/>
      <c r="IWG90" s="74"/>
      <c r="IWH90" s="62"/>
      <c r="IWI90" s="75"/>
      <c r="IWJ90" s="76"/>
      <c r="IWK90" s="216"/>
      <c r="IWL90" s="75"/>
      <c r="IWM90" s="75"/>
      <c r="IWN90" s="204"/>
      <c r="IWO90" s="205"/>
      <c r="IWP90" s="72"/>
      <c r="IWQ90" s="70"/>
      <c r="IWR90" s="73"/>
      <c r="IWS90" s="74"/>
      <c r="IWT90" s="74"/>
      <c r="IWU90" s="62"/>
      <c r="IWV90" s="75"/>
      <c r="IWW90" s="76"/>
      <c r="IWX90" s="216"/>
      <c r="IWY90" s="75"/>
      <c r="IWZ90" s="75"/>
      <c r="IXA90" s="204"/>
      <c r="IXB90" s="205"/>
      <c r="IXC90" s="72"/>
      <c r="IXD90" s="70"/>
      <c r="IXE90" s="73"/>
      <c r="IXF90" s="74"/>
      <c r="IXG90" s="74"/>
      <c r="IXH90" s="62"/>
      <c r="IXI90" s="75"/>
      <c r="IXJ90" s="76"/>
      <c r="IXK90" s="216"/>
      <c r="IXL90" s="75"/>
      <c r="IXM90" s="75"/>
      <c r="IXN90" s="204"/>
      <c r="IXO90" s="205"/>
      <c r="IXP90" s="72"/>
      <c r="IXQ90" s="70"/>
      <c r="IXR90" s="73"/>
      <c r="IXS90" s="74"/>
      <c r="IXT90" s="74"/>
      <c r="IXU90" s="62"/>
      <c r="IXV90" s="75"/>
      <c r="IXW90" s="76"/>
      <c r="IXX90" s="216"/>
      <c r="IXY90" s="75"/>
      <c r="IXZ90" s="75"/>
      <c r="IYA90" s="204"/>
      <c r="IYB90" s="205"/>
      <c r="IYC90" s="72"/>
      <c r="IYD90" s="70"/>
      <c r="IYE90" s="73"/>
      <c r="IYF90" s="74"/>
      <c r="IYG90" s="74"/>
      <c r="IYH90" s="62"/>
      <c r="IYI90" s="75"/>
      <c r="IYJ90" s="76"/>
      <c r="IYK90" s="216"/>
      <c r="IYL90" s="75"/>
      <c r="IYM90" s="75"/>
      <c r="IYN90" s="204"/>
      <c r="IYO90" s="205"/>
      <c r="IYP90" s="72"/>
      <c r="IYQ90" s="70"/>
      <c r="IYR90" s="73"/>
      <c r="IYS90" s="74"/>
      <c r="IYT90" s="74"/>
      <c r="IYU90" s="62"/>
      <c r="IYV90" s="75"/>
      <c r="IYW90" s="76"/>
      <c r="IYX90" s="216"/>
      <c r="IYY90" s="75"/>
      <c r="IYZ90" s="75"/>
      <c r="IZA90" s="204"/>
      <c r="IZB90" s="205"/>
      <c r="IZC90" s="72"/>
      <c r="IZD90" s="70"/>
      <c r="IZE90" s="73"/>
      <c r="IZF90" s="74"/>
      <c r="IZG90" s="74"/>
      <c r="IZH90" s="62"/>
      <c r="IZI90" s="75"/>
      <c r="IZJ90" s="76"/>
      <c r="IZK90" s="216"/>
      <c r="IZL90" s="75"/>
      <c r="IZM90" s="75"/>
      <c r="IZN90" s="204"/>
      <c r="IZO90" s="205"/>
      <c r="IZP90" s="72"/>
      <c r="IZQ90" s="70"/>
      <c r="IZR90" s="73"/>
      <c r="IZS90" s="74"/>
      <c r="IZT90" s="74"/>
      <c r="IZU90" s="62"/>
      <c r="IZV90" s="75"/>
      <c r="IZW90" s="76"/>
      <c r="IZX90" s="216"/>
      <c r="IZY90" s="75"/>
      <c r="IZZ90" s="75"/>
      <c r="JAA90" s="204"/>
      <c r="JAB90" s="205"/>
      <c r="JAC90" s="72"/>
      <c r="JAD90" s="70"/>
      <c r="JAE90" s="73"/>
      <c r="JAF90" s="74"/>
      <c r="JAG90" s="74"/>
      <c r="JAH90" s="62"/>
      <c r="JAI90" s="75"/>
      <c r="JAJ90" s="76"/>
      <c r="JAK90" s="216"/>
      <c r="JAL90" s="75"/>
      <c r="JAM90" s="75"/>
      <c r="JAN90" s="204"/>
      <c r="JAO90" s="205"/>
      <c r="JAP90" s="72"/>
      <c r="JAQ90" s="70"/>
      <c r="JAR90" s="73"/>
      <c r="JAS90" s="74"/>
      <c r="JAT90" s="74"/>
      <c r="JAU90" s="62"/>
      <c r="JAV90" s="75"/>
      <c r="JAW90" s="76"/>
      <c r="JAX90" s="216"/>
      <c r="JAY90" s="75"/>
      <c r="JAZ90" s="75"/>
      <c r="JBA90" s="204"/>
      <c r="JBB90" s="205"/>
      <c r="JBC90" s="72"/>
      <c r="JBD90" s="70"/>
      <c r="JBE90" s="73"/>
      <c r="JBF90" s="74"/>
      <c r="JBG90" s="74"/>
      <c r="JBH90" s="62"/>
      <c r="JBI90" s="75"/>
      <c r="JBJ90" s="76"/>
      <c r="JBK90" s="216"/>
      <c r="JBL90" s="75"/>
      <c r="JBM90" s="75"/>
      <c r="JBN90" s="204"/>
      <c r="JBO90" s="205"/>
      <c r="JBP90" s="72"/>
      <c r="JBQ90" s="70"/>
      <c r="JBR90" s="73"/>
      <c r="JBS90" s="74"/>
      <c r="JBT90" s="74"/>
      <c r="JBU90" s="62"/>
      <c r="JBV90" s="75"/>
      <c r="JBW90" s="76"/>
      <c r="JBX90" s="216"/>
      <c r="JBY90" s="75"/>
      <c r="JBZ90" s="75"/>
      <c r="JCA90" s="204"/>
      <c r="JCB90" s="205"/>
      <c r="JCC90" s="72"/>
      <c r="JCD90" s="70"/>
      <c r="JCE90" s="73"/>
      <c r="JCF90" s="74"/>
      <c r="JCG90" s="74"/>
      <c r="JCH90" s="62"/>
      <c r="JCI90" s="75"/>
      <c r="JCJ90" s="76"/>
      <c r="JCK90" s="216"/>
      <c r="JCL90" s="75"/>
      <c r="JCM90" s="75"/>
      <c r="JCN90" s="204"/>
      <c r="JCO90" s="205"/>
      <c r="JCP90" s="72"/>
      <c r="JCQ90" s="70"/>
      <c r="JCR90" s="73"/>
      <c r="JCS90" s="74"/>
      <c r="JCT90" s="74"/>
      <c r="JCU90" s="62"/>
      <c r="JCV90" s="75"/>
      <c r="JCW90" s="76"/>
      <c r="JCX90" s="216"/>
      <c r="JCY90" s="75"/>
      <c r="JCZ90" s="75"/>
      <c r="JDA90" s="204"/>
      <c r="JDB90" s="205"/>
      <c r="JDC90" s="72"/>
      <c r="JDD90" s="70"/>
      <c r="JDE90" s="73"/>
      <c r="JDF90" s="74"/>
      <c r="JDG90" s="74"/>
      <c r="JDH90" s="62"/>
      <c r="JDI90" s="75"/>
      <c r="JDJ90" s="76"/>
      <c r="JDK90" s="216"/>
      <c r="JDL90" s="75"/>
      <c r="JDM90" s="75"/>
      <c r="JDN90" s="204"/>
      <c r="JDO90" s="205"/>
      <c r="JDP90" s="72"/>
      <c r="JDQ90" s="70"/>
      <c r="JDR90" s="73"/>
      <c r="JDS90" s="74"/>
      <c r="JDT90" s="74"/>
      <c r="JDU90" s="62"/>
      <c r="JDV90" s="75"/>
      <c r="JDW90" s="76"/>
      <c r="JDX90" s="216"/>
      <c r="JDY90" s="75"/>
      <c r="JDZ90" s="75"/>
      <c r="JEA90" s="204"/>
      <c r="JEB90" s="205"/>
      <c r="JEC90" s="72"/>
      <c r="JED90" s="70"/>
      <c r="JEE90" s="73"/>
      <c r="JEF90" s="74"/>
      <c r="JEG90" s="74"/>
      <c r="JEH90" s="62"/>
      <c r="JEI90" s="75"/>
      <c r="JEJ90" s="76"/>
      <c r="JEK90" s="216"/>
      <c r="JEL90" s="75"/>
      <c r="JEM90" s="75"/>
      <c r="JEN90" s="204"/>
      <c r="JEO90" s="205"/>
      <c r="JEP90" s="72"/>
      <c r="JEQ90" s="70"/>
      <c r="JER90" s="73"/>
      <c r="JES90" s="74"/>
      <c r="JET90" s="74"/>
      <c r="JEU90" s="62"/>
      <c r="JEV90" s="75"/>
      <c r="JEW90" s="76"/>
      <c r="JEX90" s="216"/>
      <c r="JEY90" s="75"/>
      <c r="JEZ90" s="75"/>
      <c r="JFA90" s="204"/>
      <c r="JFB90" s="205"/>
      <c r="JFC90" s="72"/>
      <c r="JFD90" s="70"/>
      <c r="JFE90" s="73"/>
      <c r="JFF90" s="74"/>
      <c r="JFG90" s="74"/>
      <c r="JFH90" s="62"/>
      <c r="JFI90" s="75"/>
      <c r="JFJ90" s="76"/>
      <c r="JFK90" s="216"/>
      <c r="JFL90" s="75"/>
      <c r="JFM90" s="75"/>
      <c r="JFN90" s="204"/>
      <c r="JFO90" s="205"/>
      <c r="JFP90" s="72"/>
      <c r="JFQ90" s="70"/>
      <c r="JFR90" s="73"/>
      <c r="JFS90" s="74"/>
      <c r="JFT90" s="74"/>
      <c r="JFU90" s="62"/>
      <c r="JFV90" s="75"/>
      <c r="JFW90" s="76"/>
      <c r="JFX90" s="216"/>
      <c r="JFY90" s="75"/>
      <c r="JFZ90" s="75"/>
      <c r="JGA90" s="204"/>
      <c r="JGB90" s="205"/>
      <c r="JGC90" s="72"/>
      <c r="JGD90" s="70"/>
      <c r="JGE90" s="73"/>
      <c r="JGF90" s="74"/>
      <c r="JGG90" s="74"/>
      <c r="JGH90" s="62"/>
      <c r="JGI90" s="75"/>
      <c r="JGJ90" s="76"/>
      <c r="JGK90" s="216"/>
      <c r="JGL90" s="75"/>
      <c r="JGM90" s="75"/>
      <c r="JGN90" s="204"/>
      <c r="JGO90" s="205"/>
      <c r="JGP90" s="72"/>
      <c r="JGQ90" s="70"/>
      <c r="JGR90" s="73"/>
      <c r="JGS90" s="74"/>
      <c r="JGT90" s="74"/>
      <c r="JGU90" s="62"/>
      <c r="JGV90" s="75"/>
      <c r="JGW90" s="76"/>
      <c r="JGX90" s="216"/>
      <c r="JGY90" s="75"/>
      <c r="JGZ90" s="75"/>
      <c r="JHA90" s="204"/>
      <c r="JHB90" s="205"/>
      <c r="JHC90" s="72"/>
      <c r="JHD90" s="70"/>
      <c r="JHE90" s="73"/>
      <c r="JHF90" s="74"/>
      <c r="JHG90" s="74"/>
      <c r="JHH90" s="62"/>
      <c r="JHI90" s="75"/>
      <c r="JHJ90" s="76"/>
      <c r="JHK90" s="216"/>
      <c r="JHL90" s="75"/>
      <c r="JHM90" s="75"/>
      <c r="JHN90" s="204"/>
      <c r="JHO90" s="205"/>
      <c r="JHP90" s="72"/>
      <c r="JHQ90" s="70"/>
      <c r="JHR90" s="73"/>
      <c r="JHS90" s="74"/>
      <c r="JHT90" s="74"/>
      <c r="JHU90" s="62"/>
      <c r="JHV90" s="75"/>
      <c r="JHW90" s="76"/>
      <c r="JHX90" s="216"/>
      <c r="JHY90" s="75"/>
      <c r="JHZ90" s="75"/>
      <c r="JIA90" s="204"/>
      <c r="JIB90" s="205"/>
      <c r="JIC90" s="72"/>
      <c r="JID90" s="70"/>
      <c r="JIE90" s="73"/>
      <c r="JIF90" s="74"/>
      <c r="JIG90" s="74"/>
      <c r="JIH90" s="62"/>
      <c r="JII90" s="75"/>
      <c r="JIJ90" s="76"/>
      <c r="JIK90" s="216"/>
      <c r="JIL90" s="75"/>
      <c r="JIM90" s="75"/>
      <c r="JIN90" s="204"/>
      <c r="JIO90" s="205"/>
      <c r="JIP90" s="72"/>
      <c r="JIQ90" s="70"/>
      <c r="JIR90" s="73"/>
      <c r="JIS90" s="74"/>
      <c r="JIT90" s="74"/>
      <c r="JIU90" s="62"/>
      <c r="JIV90" s="75"/>
      <c r="JIW90" s="76"/>
      <c r="JIX90" s="216"/>
      <c r="JIY90" s="75"/>
      <c r="JIZ90" s="75"/>
      <c r="JJA90" s="204"/>
      <c r="JJB90" s="205"/>
      <c r="JJC90" s="72"/>
      <c r="JJD90" s="70"/>
      <c r="JJE90" s="73"/>
      <c r="JJF90" s="74"/>
      <c r="JJG90" s="74"/>
      <c r="JJH90" s="62"/>
      <c r="JJI90" s="75"/>
      <c r="JJJ90" s="76"/>
      <c r="JJK90" s="216"/>
      <c r="JJL90" s="75"/>
      <c r="JJM90" s="75"/>
      <c r="JJN90" s="204"/>
      <c r="JJO90" s="205"/>
      <c r="JJP90" s="72"/>
      <c r="JJQ90" s="70"/>
      <c r="JJR90" s="73"/>
      <c r="JJS90" s="74"/>
      <c r="JJT90" s="74"/>
      <c r="JJU90" s="62"/>
      <c r="JJV90" s="75"/>
      <c r="JJW90" s="76"/>
      <c r="JJX90" s="216"/>
      <c r="JJY90" s="75"/>
      <c r="JJZ90" s="75"/>
      <c r="JKA90" s="204"/>
      <c r="JKB90" s="205"/>
      <c r="JKC90" s="72"/>
      <c r="JKD90" s="70"/>
      <c r="JKE90" s="73"/>
      <c r="JKF90" s="74"/>
      <c r="JKG90" s="74"/>
      <c r="JKH90" s="62"/>
      <c r="JKI90" s="75"/>
      <c r="JKJ90" s="76"/>
      <c r="JKK90" s="216"/>
      <c r="JKL90" s="75"/>
      <c r="JKM90" s="75"/>
      <c r="JKN90" s="204"/>
      <c r="JKO90" s="205"/>
      <c r="JKP90" s="72"/>
      <c r="JKQ90" s="70"/>
      <c r="JKR90" s="73"/>
      <c r="JKS90" s="74"/>
      <c r="JKT90" s="74"/>
      <c r="JKU90" s="62"/>
      <c r="JKV90" s="75"/>
      <c r="JKW90" s="76"/>
      <c r="JKX90" s="216"/>
      <c r="JKY90" s="75"/>
      <c r="JKZ90" s="75"/>
      <c r="JLA90" s="204"/>
      <c r="JLB90" s="205"/>
      <c r="JLC90" s="72"/>
      <c r="JLD90" s="70"/>
      <c r="JLE90" s="73"/>
      <c r="JLF90" s="74"/>
      <c r="JLG90" s="74"/>
      <c r="JLH90" s="62"/>
      <c r="JLI90" s="75"/>
      <c r="JLJ90" s="76"/>
      <c r="JLK90" s="216"/>
      <c r="JLL90" s="75"/>
      <c r="JLM90" s="75"/>
      <c r="JLN90" s="204"/>
      <c r="JLO90" s="205"/>
      <c r="JLP90" s="72"/>
      <c r="JLQ90" s="70"/>
      <c r="JLR90" s="73"/>
      <c r="JLS90" s="74"/>
      <c r="JLT90" s="74"/>
      <c r="JLU90" s="62"/>
      <c r="JLV90" s="75"/>
      <c r="JLW90" s="76"/>
      <c r="JLX90" s="216"/>
      <c r="JLY90" s="75"/>
      <c r="JLZ90" s="75"/>
      <c r="JMA90" s="204"/>
      <c r="JMB90" s="205"/>
      <c r="JMC90" s="72"/>
      <c r="JMD90" s="70"/>
      <c r="JME90" s="73"/>
      <c r="JMF90" s="74"/>
      <c r="JMG90" s="74"/>
      <c r="JMH90" s="62"/>
      <c r="JMI90" s="75"/>
      <c r="JMJ90" s="76"/>
      <c r="JMK90" s="216"/>
      <c r="JML90" s="75"/>
      <c r="JMM90" s="75"/>
      <c r="JMN90" s="204"/>
      <c r="JMO90" s="205"/>
      <c r="JMP90" s="72"/>
      <c r="JMQ90" s="70"/>
      <c r="JMR90" s="73"/>
      <c r="JMS90" s="74"/>
      <c r="JMT90" s="74"/>
      <c r="JMU90" s="62"/>
      <c r="JMV90" s="75"/>
      <c r="JMW90" s="76"/>
      <c r="JMX90" s="216"/>
      <c r="JMY90" s="75"/>
      <c r="JMZ90" s="75"/>
      <c r="JNA90" s="204"/>
      <c r="JNB90" s="205"/>
      <c r="JNC90" s="72"/>
      <c r="JND90" s="70"/>
      <c r="JNE90" s="73"/>
      <c r="JNF90" s="74"/>
      <c r="JNG90" s="74"/>
      <c r="JNH90" s="62"/>
      <c r="JNI90" s="75"/>
      <c r="JNJ90" s="76"/>
      <c r="JNK90" s="216"/>
      <c r="JNL90" s="75"/>
      <c r="JNM90" s="75"/>
      <c r="JNN90" s="204"/>
      <c r="JNO90" s="205"/>
      <c r="JNP90" s="72"/>
      <c r="JNQ90" s="70"/>
      <c r="JNR90" s="73"/>
      <c r="JNS90" s="74"/>
      <c r="JNT90" s="74"/>
      <c r="JNU90" s="62"/>
      <c r="JNV90" s="75"/>
      <c r="JNW90" s="76"/>
      <c r="JNX90" s="216"/>
      <c r="JNY90" s="75"/>
      <c r="JNZ90" s="75"/>
      <c r="JOA90" s="204"/>
      <c r="JOB90" s="205"/>
      <c r="JOC90" s="72"/>
      <c r="JOD90" s="70"/>
      <c r="JOE90" s="73"/>
      <c r="JOF90" s="74"/>
      <c r="JOG90" s="74"/>
      <c r="JOH90" s="62"/>
      <c r="JOI90" s="75"/>
      <c r="JOJ90" s="76"/>
      <c r="JOK90" s="216"/>
      <c r="JOL90" s="75"/>
      <c r="JOM90" s="75"/>
      <c r="JON90" s="204"/>
      <c r="JOO90" s="205"/>
      <c r="JOP90" s="72"/>
      <c r="JOQ90" s="70"/>
      <c r="JOR90" s="73"/>
      <c r="JOS90" s="74"/>
      <c r="JOT90" s="74"/>
      <c r="JOU90" s="62"/>
      <c r="JOV90" s="75"/>
      <c r="JOW90" s="76"/>
      <c r="JOX90" s="216"/>
      <c r="JOY90" s="75"/>
      <c r="JOZ90" s="75"/>
      <c r="JPA90" s="204"/>
      <c r="JPB90" s="205"/>
      <c r="JPC90" s="72"/>
      <c r="JPD90" s="70"/>
      <c r="JPE90" s="73"/>
      <c r="JPF90" s="74"/>
      <c r="JPG90" s="74"/>
      <c r="JPH90" s="62"/>
      <c r="JPI90" s="75"/>
      <c r="JPJ90" s="76"/>
      <c r="JPK90" s="216"/>
      <c r="JPL90" s="75"/>
      <c r="JPM90" s="75"/>
      <c r="JPN90" s="204"/>
      <c r="JPO90" s="205"/>
      <c r="JPP90" s="72"/>
      <c r="JPQ90" s="70"/>
      <c r="JPR90" s="73"/>
      <c r="JPS90" s="74"/>
      <c r="JPT90" s="74"/>
      <c r="JPU90" s="62"/>
      <c r="JPV90" s="75"/>
      <c r="JPW90" s="76"/>
      <c r="JPX90" s="216"/>
      <c r="JPY90" s="75"/>
      <c r="JPZ90" s="75"/>
      <c r="JQA90" s="204"/>
      <c r="JQB90" s="205"/>
      <c r="JQC90" s="72"/>
      <c r="JQD90" s="70"/>
      <c r="JQE90" s="73"/>
      <c r="JQF90" s="74"/>
      <c r="JQG90" s="74"/>
      <c r="JQH90" s="62"/>
      <c r="JQI90" s="75"/>
      <c r="JQJ90" s="76"/>
      <c r="JQK90" s="216"/>
      <c r="JQL90" s="75"/>
      <c r="JQM90" s="75"/>
      <c r="JQN90" s="204"/>
      <c r="JQO90" s="205"/>
      <c r="JQP90" s="72"/>
      <c r="JQQ90" s="70"/>
      <c r="JQR90" s="73"/>
      <c r="JQS90" s="74"/>
      <c r="JQT90" s="74"/>
      <c r="JQU90" s="62"/>
      <c r="JQV90" s="75"/>
      <c r="JQW90" s="76"/>
      <c r="JQX90" s="216"/>
      <c r="JQY90" s="75"/>
      <c r="JQZ90" s="75"/>
      <c r="JRA90" s="204"/>
      <c r="JRB90" s="205"/>
      <c r="JRC90" s="72"/>
      <c r="JRD90" s="70"/>
      <c r="JRE90" s="73"/>
      <c r="JRF90" s="74"/>
      <c r="JRG90" s="74"/>
      <c r="JRH90" s="62"/>
      <c r="JRI90" s="75"/>
      <c r="JRJ90" s="76"/>
      <c r="JRK90" s="216"/>
      <c r="JRL90" s="75"/>
      <c r="JRM90" s="75"/>
      <c r="JRN90" s="204"/>
      <c r="JRO90" s="205"/>
      <c r="JRP90" s="72"/>
      <c r="JRQ90" s="70"/>
      <c r="JRR90" s="73"/>
      <c r="JRS90" s="74"/>
      <c r="JRT90" s="74"/>
      <c r="JRU90" s="62"/>
      <c r="JRV90" s="75"/>
      <c r="JRW90" s="76"/>
      <c r="JRX90" s="216"/>
      <c r="JRY90" s="75"/>
      <c r="JRZ90" s="75"/>
      <c r="JSA90" s="204"/>
      <c r="JSB90" s="205"/>
      <c r="JSC90" s="72"/>
      <c r="JSD90" s="70"/>
      <c r="JSE90" s="73"/>
      <c r="JSF90" s="74"/>
      <c r="JSG90" s="74"/>
      <c r="JSH90" s="62"/>
      <c r="JSI90" s="75"/>
      <c r="JSJ90" s="76"/>
      <c r="JSK90" s="216"/>
      <c r="JSL90" s="75"/>
      <c r="JSM90" s="75"/>
      <c r="JSN90" s="204"/>
      <c r="JSO90" s="205"/>
      <c r="JSP90" s="72"/>
      <c r="JSQ90" s="70"/>
      <c r="JSR90" s="73"/>
      <c r="JSS90" s="74"/>
      <c r="JST90" s="74"/>
      <c r="JSU90" s="62"/>
      <c r="JSV90" s="75"/>
      <c r="JSW90" s="76"/>
      <c r="JSX90" s="216"/>
      <c r="JSY90" s="75"/>
      <c r="JSZ90" s="75"/>
      <c r="JTA90" s="204"/>
      <c r="JTB90" s="205"/>
      <c r="JTC90" s="72"/>
      <c r="JTD90" s="70"/>
      <c r="JTE90" s="73"/>
      <c r="JTF90" s="74"/>
      <c r="JTG90" s="74"/>
      <c r="JTH90" s="62"/>
      <c r="JTI90" s="75"/>
      <c r="JTJ90" s="76"/>
      <c r="JTK90" s="216"/>
      <c r="JTL90" s="75"/>
      <c r="JTM90" s="75"/>
      <c r="JTN90" s="204"/>
      <c r="JTO90" s="205"/>
      <c r="JTP90" s="72"/>
      <c r="JTQ90" s="70"/>
      <c r="JTR90" s="73"/>
      <c r="JTS90" s="74"/>
      <c r="JTT90" s="74"/>
      <c r="JTU90" s="62"/>
      <c r="JTV90" s="75"/>
      <c r="JTW90" s="76"/>
      <c r="JTX90" s="216"/>
      <c r="JTY90" s="75"/>
      <c r="JTZ90" s="75"/>
      <c r="JUA90" s="204"/>
      <c r="JUB90" s="205"/>
      <c r="JUC90" s="72"/>
      <c r="JUD90" s="70"/>
      <c r="JUE90" s="73"/>
      <c r="JUF90" s="74"/>
      <c r="JUG90" s="74"/>
      <c r="JUH90" s="62"/>
      <c r="JUI90" s="75"/>
      <c r="JUJ90" s="76"/>
      <c r="JUK90" s="216"/>
      <c r="JUL90" s="75"/>
      <c r="JUM90" s="75"/>
      <c r="JUN90" s="204"/>
      <c r="JUO90" s="205"/>
      <c r="JUP90" s="72"/>
      <c r="JUQ90" s="70"/>
      <c r="JUR90" s="73"/>
      <c r="JUS90" s="74"/>
      <c r="JUT90" s="74"/>
      <c r="JUU90" s="62"/>
      <c r="JUV90" s="75"/>
      <c r="JUW90" s="76"/>
      <c r="JUX90" s="216"/>
      <c r="JUY90" s="75"/>
      <c r="JUZ90" s="75"/>
      <c r="JVA90" s="204"/>
      <c r="JVB90" s="205"/>
      <c r="JVC90" s="72"/>
      <c r="JVD90" s="70"/>
      <c r="JVE90" s="73"/>
      <c r="JVF90" s="74"/>
      <c r="JVG90" s="74"/>
      <c r="JVH90" s="62"/>
      <c r="JVI90" s="75"/>
      <c r="JVJ90" s="76"/>
      <c r="JVK90" s="216"/>
      <c r="JVL90" s="75"/>
      <c r="JVM90" s="75"/>
      <c r="JVN90" s="204"/>
      <c r="JVO90" s="205"/>
      <c r="JVP90" s="72"/>
      <c r="JVQ90" s="70"/>
      <c r="JVR90" s="73"/>
      <c r="JVS90" s="74"/>
      <c r="JVT90" s="74"/>
      <c r="JVU90" s="62"/>
      <c r="JVV90" s="75"/>
      <c r="JVW90" s="76"/>
      <c r="JVX90" s="216"/>
      <c r="JVY90" s="75"/>
      <c r="JVZ90" s="75"/>
      <c r="JWA90" s="204"/>
      <c r="JWB90" s="205"/>
      <c r="JWC90" s="72"/>
      <c r="JWD90" s="70"/>
      <c r="JWE90" s="73"/>
      <c r="JWF90" s="74"/>
      <c r="JWG90" s="74"/>
      <c r="JWH90" s="62"/>
      <c r="JWI90" s="75"/>
      <c r="JWJ90" s="76"/>
      <c r="JWK90" s="216"/>
      <c r="JWL90" s="75"/>
      <c r="JWM90" s="75"/>
      <c r="JWN90" s="204"/>
      <c r="JWO90" s="205"/>
      <c r="JWP90" s="72"/>
      <c r="JWQ90" s="70"/>
      <c r="JWR90" s="73"/>
      <c r="JWS90" s="74"/>
      <c r="JWT90" s="74"/>
      <c r="JWU90" s="62"/>
      <c r="JWV90" s="75"/>
      <c r="JWW90" s="76"/>
      <c r="JWX90" s="216"/>
      <c r="JWY90" s="75"/>
      <c r="JWZ90" s="75"/>
      <c r="JXA90" s="204"/>
      <c r="JXB90" s="205"/>
      <c r="JXC90" s="72"/>
      <c r="JXD90" s="70"/>
      <c r="JXE90" s="73"/>
      <c r="JXF90" s="74"/>
      <c r="JXG90" s="74"/>
      <c r="JXH90" s="62"/>
      <c r="JXI90" s="75"/>
      <c r="JXJ90" s="76"/>
      <c r="JXK90" s="216"/>
      <c r="JXL90" s="75"/>
      <c r="JXM90" s="75"/>
      <c r="JXN90" s="204"/>
      <c r="JXO90" s="205"/>
      <c r="JXP90" s="72"/>
      <c r="JXQ90" s="70"/>
      <c r="JXR90" s="73"/>
      <c r="JXS90" s="74"/>
      <c r="JXT90" s="74"/>
      <c r="JXU90" s="62"/>
      <c r="JXV90" s="75"/>
      <c r="JXW90" s="76"/>
      <c r="JXX90" s="216"/>
      <c r="JXY90" s="75"/>
      <c r="JXZ90" s="75"/>
      <c r="JYA90" s="204"/>
      <c r="JYB90" s="205"/>
      <c r="JYC90" s="72"/>
      <c r="JYD90" s="70"/>
      <c r="JYE90" s="73"/>
      <c r="JYF90" s="74"/>
      <c r="JYG90" s="74"/>
      <c r="JYH90" s="62"/>
      <c r="JYI90" s="75"/>
      <c r="JYJ90" s="76"/>
      <c r="JYK90" s="216"/>
      <c r="JYL90" s="75"/>
      <c r="JYM90" s="75"/>
      <c r="JYN90" s="204"/>
      <c r="JYO90" s="205"/>
      <c r="JYP90" s="72"/>
      <c r="JYQ90" s="70"/>
      <c r="JYR90" s="73"/>
      <c r="JYS90" s="74"/>
      <c r="JYT90" s="74"/>
      <c r="JYU90" s="62"/>
      <c r="JYV90" s="75"/>
      <c r="JYW90" s="76"/>
      <c r="JYX90" s="216"/>
      <c r="JYY90" s="75"/>
      <c r="JYZ90" s="75"/>
      <c r="JZA90" s="204"/>
      <c r="JZB90" s="205"/>
      <c r="JZC90" s="72"/>
      <c r="JZD90" s="70"/>
      <c r="JZE90" s="73"/>
      <c r="JZF90" s="74"/>
      <c r="JZG90" s="74"/>
      <c r="JZH90" s="62"/>
      <c r="JZI90" s="75"/>
      <c r="JZJ90" s="76"/>
      <c r="JZK90" s="216"/>
      <c r="JZL90" s="75"/>
      <c r="JZM90" s="75"/>
      <c r="JZN90" s="204"/>
      <c r="JZO90" s="205"/>
      <c r="JZP90" s="72"/>
      <c r="JZQ90" s="70"/>
      <c r="JZR90" s="73"/>
      <c r="JZS90" s="74"/>
      <c r="JZT90" s="74"/>
      <c r="JZU90" s="62"/>
      <c r="JZV90" s="75"/>
      <c r="JZW90" s="76"/>
      <c r="JZX90" s="216"/>
      <c r="JZY90" s="75"/>
      <c r="JZZ90" s="75"/>
      <c r="KAA90" s="204"/>
      <c r="KAB90" s="205"/>
      <c r="KAC90" s="72"/>
      <c r="KAD90" s="70"/>
      <c r="KAE90" s="73"/>
      <c r="KAF90" s="74"/>
      <c r="KAG90" s="74"/>
      <c r="KAH90" s="62"/>
      <c r="KAI90" s="75"/>
      <c r="KAJ90" s="76"/>
      <c r="KAK90" s="216"/>
      <c r="KAL90" s="75"/>
      <c r="KAM90" s="75"/>
      <c r="KAN90" s="204"/>
      <c r="KAO90" s="205"/>
      <c r="KAP90" s="72"/>
      <c r="KAQ90" s="70"/>
      <c r="KAR90" s="73"/>
      <c r="KAS90" s="74"/>
      <c r="KAT90" s="74"/>
      <c r="KAU90" s="62"/>
      <c r="KAV90" s="75"/>
      <c r="KAW90" s="76"/>
      <c r="KAX90" s="216"/>
      <c r="KAY90" s="75"/>
      <c r="KAZ90" s="75"/>
      <c r="KBA90" s="204"/>
      <c r="KBB90" s="205"/>
      <c r="KBC90" s="72"/>
      <c r="KBD90" s="70"/>
      <c r="KBE90" s="73"/>
      <c r="KBF90" s="74"/>
      <c r="KBG90" s="74"/>
      <c r="KBH90" s="62"/>
      <c r="KBI90" s="75"/>
      <c r="KBJ90" s="76"/>
      <c r="KBK90" s="216"/>
      <c r="KBL90" s="75"/>
      <c r="KBM90" s="75"/>
      <c r="KBN90" s="204"/>
      <c r="KBO90" s="205"/>
      <c r="KBP90" s="72"/>
      <c r="KBQ90" s="70"/>
      <c r="KBR90" s="73"/>
      <c r="KBS90" s="74"/>
      <c r="KBT90" s="74"/>
      <c r="KBU90" s="62"/>
      <c r="KBV90" s="75"/>
      <c r="KBW90" s="76"/>
      <c r="KBX90" s="216"/>
      <c r="KBY90" s="75"/>
      <c r="KBZ90" s="75"/>
      <c r="KCA90" s="204"/>
      <c r="KCB90" s="205"/>
      <c r="KCC90" s="72"/>
      <c r="KCD90" s="70"/>
      <c r="KCE90" s="73"/>
      <c r="KCF90" s="74"/>
      <c r="KCG90" s="74"/>
      <c r="KCH90" s="62"/>
      <c r="KCI90" s="75"/>
      <c r="KCJ90" s="76"/>
      <c r="KCK90" s="216"/>
      <c r="KCL90" s="75"/>
      <c r="KCM90" s="75"/>
      <c r="KCN90" s="204"/>
      <c r="KCO90" s="205"/>
      <c r="KCP90" s="72"/>
      <c r="KCQ90" s="70"/>
      <c r="KCR90" s="73"/>
      <c r="KCS90" s="74"/>
      <c r="KCT90" s="74"/>
      <c r="KCU90" s="62"/>
      <c r="KCV90" s="75"/>
      <c r="KCW90" s="76"/>
      <c r="KCX90" s="216"/>
      <c r="KCY90" s="75"/>
      <c r="KCZ90" s="75"/>
      <c r="KDA90" s="204"/>
      <c r="KDB90" s="205"/>
      <c r="KDC90" s="72"/>
      <c r="KDD90" s="70"/>
      <c r="KDE90" s="73"/>
      <c r="KDF90" s="74"/>
      <c r="KDG90" s="74"/>
      <c r="KDH90" s="62"/>
      <c r="KDI90" s="75"/>
      <c r="KDJ90" s="76"/>
      <c r="KDK90" s="216"/>
      <c r="KDL90" s="75"/>
      <c r="KDM90" s="75"/>
      <c r="KDN90" s="204"/>
      <c r="KDO90" s="205"/>
      <c r="KDP90" s="72"/>
      <c r="KDQ90" s="70"/>
      <c r="KDR90" s="73"/>
      <c r="KDS90" s="74"/>
      <c r="KDT90" s="74"/>
      <c r="KDU90" s="62"/>
      <c r="KDV90" s="75"/>
      <c r="KDW90" s="76"/>
      <c r="KDX90" s="216"/>
      <c r="KDY90" s="75"/>
      <c r="KDZ90" s="75"/>
      <c r="KEA90" s="204"/>
      <c r="KEB90" s="205"/>
      <c r="KEC90" s="72"/>
      <c r="KED90" s="70"/>
      <c r="KEE90" s="73"/>
      <c r="KEF90" s="74"/>
      <c r="KEG90" s="74"/>
      <c r="KEH90" s="62"/>
      <c r="KEI90" s="75"/>
      <c r="KEJ90" s="76"/>
      <c r="KEK90" s="216"/>
      <c r="KEL90" s="75"/>
      <c r="KEM90" s="75"/>
      <c r="KEN90" s="204"/>
      <c r="KEO90" s="205"/>
      <c r="KEP90" s="72"/>
      <c r="KEQ90" s="70"/>
      <c r="KER90" s="73"/>
      <c r="KES90" s="74"/>
      <c r="KET90" s="74"/>
      <c r="KEU90" s="62"/>
      <c r="KEV90" s="75"/>
      <c r="KEW90" s="76"/>
      <c r="KEX90" s="216"/>
      <c r="KEY90" s="75"/>
      <c r="KEZ90" s="75"/>
      <c r="KFA90" s="204"/>
      <c r="KFB90" s="205"/>
      <c r="KFC90" s="72"/>
      <c r="KFD90" s="70"/>
      <c r="KFE90" s="73"/>
      <c r="KFF90" s="74"/>
      <c r="KFG90" s="74"/>
      <c r="KFH90" s="62"/>
      <c r="KFI90" s="75"/>
      <c r="KFJ90" s="76"/>
      <c r="KFK90" s="216"/>
      <c r="KFL90" s="75"/>
      <c r="KFM90" s="75"/>
      <c r="KFN90" s="204"/>
      <c r="KFO90" s="205"/>
      <c r="KFP90" s="72"/>
      <c r="KFQ90" s="70"/>
      <c r="KFR90" s="73"/>
      <c r="KFS90" s="74"/>
      <c r="KFT90" s="74"/>
      <c r="KFU90" s="62"/>
      <c r="KFV90" s="75"/>
      <c r="KFW90" s="76"/>
      <c r="KFX90" s="216"/>
      <c r="KFY90" s="75"/>
      <c r="KFZ90" s="75"/>
      <c r="KGA90" s="204"/>
      <c r="KGB90" s="205"/>
      <c r="KGC90" s="72"/>
      <c r="KGD90" s="70"/>
      <c r="KGE90" s="73"/>
      <c r="KGF90" s="74"/>
      <c r="KGG90" s="74"/>
      <c r="KGH90" s="62"/>
      <c r="KGI90" s="75"/>
      <c r="KGJ90" s="76"/>
      <c r="KGK90" s="216"/>
      <c r="KGL90" s="75"/>
      <c r="KGM90" s="75"/>
      <c r="KGN90" s="204"/>
      <c r="KGO90" s="205"/>
      <c r="KGP90" s="72"/>
      <c r="KGQ90" s="70"/>
      <c r="KGR90" s="73"/>
      <c r="KGS90" s="74"/>
      <c r="KGT90" s="74"/>
      <c r="KGU90" s="62"/>
      <c r="KGV90" s="75"/>
      <c r="KGW90" s="76"/>
      <c r="KGX90" s="216"/>
      <c r="KGY90" s="75"/>
      <c r="KGZ90" s="75"/>
      <c r="KHA90" s="204"/>
      <c r="KHB90" s="205"/>
      <c r="KHC90" s="72"/>
      <c r="KHD90" s="70"/>
      <c r="KHE90" s="73"/>
      <c r="KHF90" s="74"/>
      <c r="KHG90" s="74"/>
      <c r="KHH90" s="62"/>
      <c r="KHI90" s="75"/>
      <c r="KHJ90" s="76"/>
      <c r="KHK90" s="216"/>
      <c r="KHL90" s="75"/>
      <c r="KHM90" s="75"/>
      <c r="KHN90" s="204"/>
      <c r="KHO90" s="205"/>
      <c r="KHP90" s="72"/>
      <c r="KHQ90" s="70"/>
      <c r="KHR90" s="73"/>
      <c r="KHS90" s="74"/>
      <c r="KHT90" s="74"/>
      <c r="KHU90" s="62"/>
      <c r="KHV90" s="75"/>
      <c r="KHW90" s="76"/>
      <c r="KHX90" s="216"/>
      <c r="KHY90" s="75"/>
      <c r="KHZ90" s="75"/>
      <c r="KIA90" s="204"/>
      <c r="KIB90" s="205"/>
      <c r="KIC90" s="72"/>
      <c r="KID90" s="70"/>
      <c r="KIE90" s="73"/>
      <c r="KIF90" s="74"/>
      <c r="KIG90" s="74"/>
      <c r="KIH90" s="62"/>
      <c r="KII90" s="75"/>
      <c r="KIJ90" s="76"/>
      <c r="KIK90" s="216"/>
      <c r="KIL90" s="75"/>
      <c r="KIM90" s="75"/>
      <c r="KIN90" s="204"/>
      <c r="KIO90" s="205"/>
      <c r="KIP90" s="72"/>
      <c r="KIQ90" s="70"/>
      <c r="KIR90" s="73"/>
      <c r="KIS90" s="74"/>
      <c r="KIT90" s="74"/>
      <c r="KIU90" s="62"/>
      <c r="KIV90" s="75"/>
      <c r="KIW90" s="76"/>
      <c r="KIX90" s="216"/>
      <c r="KIY90" s="75"/>
      <c r="KIZ90" s="75"/>
      <c r="KJA90" s="204"/>
      <c r="KJB90" s="205"/>
      <c r="KJC90" s="72"/>
      <c r="KJD90" s="70"/>
      <c r="KJE90" s="73"/>
      <c r="KJF90" s="74"/>
      <c r="KJG90" s="74"/>
      <c r="KJH90" s="62"/>
      <c r="KJI90" s="75"/>
      <c r="KJJ90" s="76"/>
      <c r="KJK90" s="216"/>
      <c r="KJL90" s="75"/>
      <c r="KJM90" s="75"/>
      <c r="KJN90" s="204"/>
      <c r="KJO90" s="205"/>
      <c r="KJP90" s="72"/>
      <c r="KJQ90" s="70"/>
      <c r="KJR90" s="73"/>
      <c r="KJS90" s="74"/>
      <c r="KJT90" s="74"/>
      <c r="KJU90" s="62"/>
      <c r="KJV90" s="75"/>
      <c r="KJW90" s="76"/>
      <c r="KJX90" s="216"/>
      <c r="KJY90" s="75"/>
      <c r="KJZ90" s="75"/>
      <c r="KKA90" s="204"/>
      <c r="KKB90" s="205"/>
      <c r="KKC90" s="72"/>
      <c r="KKD90" s="70"/>
      <c r="KKE90" s="73"/>
      <c r="KKF90" s="74"/>
      <c r="KKG90" s="74"/>
      <c r="KKH90" s="62"/>
      <c r="KKI90" s="75"/>
      <c r="KKJ90" s="76"/>
      <c r="KKK90" s="216"/>
      <c r="KKL90" s="75"/>
      <c r="KKM90" s="75"/>
      <c r="KKN90" s="204"/>
      <c r="KKO90" s="205"/>
      <c r="KKP90" s="72"/>
      <c r="KKQ90" s="70"/>
      <c r="KKR90" s="73"/>
      <c r="KKS90" s="74"/>
      <c r="KKT90" s="74"/>
      <c r="KKU90" s="62"/>
      <c r="KKV90" s="75"/>
      <c r="KKW90" s="76"/>
      <c r="KKX90" s="216"/>
      <c r="KKY90" s="75"/>
      <c r="KKZ90" s="75"/>
      <c r="KLA90" s="204"/>
      <c r="KLB90" s="205"/>
      <c r="KLC90" s="72"/>
      <c r="KLD90" s="70"/>
      <c r="KLE90" s="73"/>
      <c r="KLF90" s="74"/>
      <c r="KLG90" s="74"/>
      <c r="KLH90" s="62"/>
      <c r="KLI90" s="75"/>
      <c r="KLJ90" s="76"/>
      <c r="KLK90" s="216"/>
      <c r="KLL90" s="75"/>
      <c r="KLM90" s="75"/>
      <c r="KLN90" s="204"/>
      <c r="KLO90" s="205"/>
      <c r="KLP90" s="72"/>
      <c r="KLQ90" s="70"/>
      <c r="KLR90" s="73"/>
      <c r="KLS90" s="74"/>
      <c r="KLT90" s="74"/>
      <c r="KLU90" s="62"/>
      <c r="KLV90" s="75"/>
      <c r="KLW90" s="76"/>
      <c r="KLX90" s="216"/>
      <c r="KLY90" s="75"/>
      <c r="KLZ90" s="75"/>
      <c r="KMA90" s="204"/>
      <c r="KMB90" s="205"/>
      <c r="KMC90" s="72"/>
      <c r="KMD90" s="70"/>
      <c r="KME90" s="73"/>
      <c r="KMF90" s="74"/>
      <c r="KMG90" s="74"/>
      <c r="KMH90" s="62"/>
      <c r="KMI90" s="75"/>
      <c r="KMJ90" s="76"/>
      <c r="KMK90" s="216"/>
      <c r="KML90" s="75"/>
      <c r="KMM90" s="75"/>
      <c r="KMN90" s="204"/>
      <c r="KMO90" s="205"/>
      <c r="KMP90" s="72"/>
      <c r="KMQ90" s="70"/>
      <c r="KMR90" s="73"/>
      <c r="KMS90" s="74"/>
      <c r="KMT90" s="74"/>
      <c r="KMU90" s="62"/>
      <c r="KMV90" s="75"/>
      <c r="KMW90" s="76"/>
      <c r="KMX90" s="216"/>
      <c r="KMY90" s="75"/>
      <c r="KMZ90" s="75"/>
      <c r="KNA90" s="204"/>
      <c r="KNB90" s="205"/>
      <c r="KNC90" s="72"/>
      <c r="KND90" s="70"/>
      <c r="KNE90" s="73"/>
      <c r="KNF90" s="74"/>
      <c r="KNG90" s="74"/>
      <c r="KNH90" s="62"/>
      <c r="KNI90" s="75"/>
      <c r="KNJ90" s="76"/>
      <c r="KNK90" s="216"/>
      <c r="KNL90" s="75"/>
      <c r="KNM90" s="75"/>
      <c r="KNN90" s="204"/>
      <c r="KNO90" s="205"/>
      <c r="KNP90" s="72"/>
      <c r="KNQ90" s="70"/>
      <c r="KNR90" s="73"/>
      <c r="KNS90" s="74"/>
      <c r="KNT90" s="74"/>
      <c r="KNU90" s="62"/>
      <c r="KNV90" s="75"/>
      <c r="KNW90" s="76"/>
      <c r="KNX90" s="216"/>
      <c r="KNY90" s="75"/>
      <c r="KNZ90" s="75"/>
      <c r="KOA90" s="204"/>
      <c r="KOB90" s="205"/>
      <c r="KOC90" s="72"/>
      <c r="KOD90" s="70"/>
      <c r="KOE90" s="73"/>
      <c r="KOF90" s="74"/>
      <c r="KOG90" s="74"/>
      <c r="KOH90" s="62"/>
      <c r="KOI90" s="75"/>
      <c r="KOJ90" s="76"/>
      <c r="KOK90" s="216"/>
      <c r="KOL90" s="75"/>
      <c r="KOM90" s="75"/>
      <c r="KON90" s="204"/>
      <c r="KOO90" s="205"/>
      <c r="KOP90" s="72"/>
      <c r="KOQ90" s="70"/>
      <c r="KOR90" s="73"/>
      <c r="KOS90" s="74"/>
      <c r="KOT90" s="74"/>
      <c r="KOU90" s="62"/>
      <c r="KOV90" s="75"/>
      <c r="KOW90" s="76"/>
      <c r="KOX90" s="216"/>
      <c r="KOY90" s="75"/>
      <c r="KOZ90" s="75"/>
      <c r="KPA90" s="204"/>
      <c r="KPB90" s="205"/>
      <c r="KPC90" s="72"/>
      <c r="KPD90" s="70"/>
      <c r="KPE90" s="73"/>
      <c r="KPF90" s="74"/>
      <c r="KPG90" s="74"/>
      <c r="KPH90" s="62"/>
      <c r="KPI90" s="75"/>
      <c r="KPJ90" s="76"/>
      <c r="KPK90" s="216"/>
      <c r="KPL90" s="75"/>
      <c r="KPM90" s="75"/>
      <c r="KPN90" s="204"/>
      <c r="KPO90" s="205"/>
      <c r="KPP90" s="72"/>
      <c r="KPQ90" s="70"/>
      <c r="KPR90" s="73"/>
      <c r="KPS90" s="74"/>
      <c r="KPT90" s="74"/>
      <c r="KPU90" s="62"/>
      <c r="KPV90" s="75"/>
      <c r="KPW90" s="76"/>
      <c r="KPX90" s="216"/>
      <c r="KPY90" s="75"/>
      <c r="KPZ90" s="75"/>
      <c r="KQA90" s="204"/>
      <c r="KQB90" s="205"/>
      <c r="KQC90" s="72"/>
      <c r="KQD90" s="70"/>
      <c r="KQE90" s="73"/>
      <c r="KQF90" s="74"/>
      <c r="KQG90" s="74"/>
      <c r="KQH90" s="62"/>
      <c r="KQI90" s="75"/>
      <c r="KQJ90" s="76"/>
      <c r="KQK90" s="216"/>
      <c r="KQL90" s="75"/>
      <c r="KQM90" s="75"/>
      <c r="KQN90" s="204"/>
      <c r="KQO90" s="205"/>
      <c r="KQP90" s="72"/>
      <c r="KQQ90" s="70"/>
      <c r="KQR90" s="73"/>
      <c r="KQS90" s="74"/>
      <c r="KQT90" s="74"/>
      <c r="KQU90" s="62"/>
      <c r="KQV90" s="75"/>
      <c r="KQW90" s="76"/>
      <c r="KQX90" s="216"/>
      <c r="KQY90" s="75"/>
      <c r="KQZ90" s="75"/>
      <c r="KRA90" s="204"/>
      <c r="KRB90" s="205"/>
      <c r="KRC90" s="72"/>
      <c r="KRD90" s="70"/>
      <c r="KRE90" s="73"/>
      <c r="KRF90" s="74"/>
      <c r="KRG90" s="74"/>
      <c r="KRH90" s="62"/>
      <c r="KRI90" s="75"/>
      <c r="KRJ90" s="76"/>
      <c r="KRK90" s="216"/>
      <c r="KRL90" s="75"/>
      <c r="KRM90" s="75"/>
      <c r="KRN90" s="204"/>
      <c r="KRO90" s="205"/>
      <c r="KRP90" s="72"/>
      <c r="KRQ90" s="70"/>
      <c r="KRR90" s="73"/>
      <c r="KRS90" s="74"/>
      <c r="KRT90" s="74"/>
      <c r="KRU90" s="62"/>
      <c r="KRV90" s="75"/>
      <c r="KRW90" s="76"/>
      <c r="KRX90" s="216"/>
      <c r="KRY90" s="75"/>
      <c r="KRZ90" s="75"/>
      <c r="KSA90" s="204"/>
      <c r="KSB90" s="205"/>
      <c r="KSC90" s="72"/>
      <c r="KSD90" s="70"/>
      <c r="KSE90" s="73"/>
      <c r="KSF90" s="74"/>
      <c r="KSG90" s="74"/>
      <c r="KSH90" s="62"/>
      <c r="KSI90" s="75"/>
      <c r="KSJ90" s="76"/>
      <c r="KSK90" s="216"/>
      <c r="KSL90" s="75"/>
      <c r="KSM90" s="75"/>
      <c r="KSN90" s="204"/>
      <c r="KSO90" s="205"/>
      <c r="KSP90" s="72"/>
      <c r="KSQ90" s="70"/>
      <c r="KSR90" s="73"/>
      <c r="KSS90" s="74"/>
      <c r="KST90" s="74"/>
      <c r="KSU90" s="62"/>
      <c r="KSV90" s="75"/>
      <c r="KSW90" s="76"/>
      <c r="KSX90" s="216"/>
      <c r="KSY90" s="75"/>
      <c r="KSZ90" s="75"/>
      <c r="KTA90" s="204"/>
      <c r="KTB90" s="205"/>
      <c r="KTC90" s="72"/>
      <c r="KTD90" s="70"/>
      <c r="KTE90" s="73"/>
      <c r="KTF90" s="74"/>
      <c r="KTG90" s="74"/>
      <c r="KTH90" s="62"/>
      <c r="KTI90" s="75"/>
      <c r="KTJ90" s="76"/>
      <c r="KTK90" s="216"/>
      <c r="KTL90" s="75"/>
      <c r="KTM90" s="75"/>
      <c r="KTN90" s="204"/>
      <c r="KTO90" s="205"/>
      <c r="KTP90" s="72"/>
      <c r="KTQ90" s="70"/>
      <c r="KTR90" s="73"/>
      <c r="KTS90" s="74"/>
      <c r="KTT90" s="74"/>
      <c r="KTU90" s="62"/>
      <c r="KTV90" s="75"/>
      <c r="KTW90" s="76"/>
      <c r="KTX90" s="216"/>
      <c r="KTY90" s="75"/>
      <c r="KTZ90" s="75"/>
      <c r="KUA90" s="204"/>
      <c r="KUB90" s="205"/>
      <c r="KUC90" s="72"/>
      <c r="KUD90" s="70"/>
      <c r="KUE90" s="73"/>
      <c r="KUF90" s="74"/>
      <c r="KUG90" s="74"/>
      <c r="KUH90" s="62"/>
      <c r="KUI90" s="75"/>
      <c r="KUJ90" s="76"/>
      <c r="KUK90" s="216"/>
      <c r="KUL90" s="75"/>
      <c r="KUM90" s="75"/>
      <c r="KUN90" s="204"/>
      <c r="KUO90" s="205"/>
      <c r="KUP90" s="72"/>
      <c r="KUQ90" s="70"/>
      <c r="KUR90" s="73"/>
      <c r="KUS90" s="74"/>
      <c r="KUT90" s="74"/>
      <c r="KUU90" s="62"/>
      <c r="KUV90" s="75"/>
      <c r="KUW90" s="76"/>
      <c r="KUX90" s="216"/>
      <c r="KUY90" s="75"/>
      <c r="KUZ90" s="75"/>
      <c r="KVA90" s="204"/>
      <c r="KVB90" s="205"/>
      <c r="KVC90" s="72"/>
      <c r="KVD90" s="70"/>
      <c r="KVE90" s="73"/>
      <c r="KVF90" s="74"/>
      <c r="KVG90" s="74"/>
      <c r="KVH90" s="62"/>
      <c r="KVI90" s="75"/>
      <c r="KVJ90" s="76"/>
      <c r="KVK90" s="216"/>
      <c r="KVL90" s="75"/>
      <c r="KVM90" s="75"/>
      <c r="KVN90" s="204"/>
      <c r="KVO90" s="205"/>
      <c r="KVP90" s="72"/>
      <c r="KVQ90" s="70"/>
      <c r="KVR90" s="73"/>
      <c r="KVS90" s="74"/>
      <c r="KVT90" s="74"/>
      <c r="KVU90" s="62"/>
      <c r="KVV90" s="75"/>
      <c r="KVW90" s="76"/>
      <c r="KVX90" s="216"/>
      <c r="KVY90" s="75"/>
      <c r="KVZ90" s="75"/>
      <c r="KWA90" s="204"/>
      <c r="KWB90" s="205"/>
      <c r="KWC90" s="72"/>
      <c r="KWD90" s="70"/>
      <c r="KWE90" s="73"/>
      <c r="KWF90" s="74"/>
      <c r="KWG90" s="74"/>
      <c r="KWH90" s="62"/>
      <c r="KWI90" s="75"/>
      <c r="KWJ90" s="76"/>
      <c r="KWK90" s="216"/>
      <c r="KWL90" s="75"/>
      <c r="KWM90" s="75"/>
      <c r="KWN90" s="204"/>
      <c r="KWO90" s="205"/>
      <c r="KWP90" s="72"/>
      <c r="KWQ90" s="70"/>
      <c r="KWR90" s="73"/>
      <c r="KWS90" s="74"/>
      <c r="KWT90" s="74"/>
      <c r="KWU90" s="62"/>
      <c r="KWV90" s="75"/>
      <c r="KWW90" s="76"/>
      <c r="KWX90" s="216"/>
      <c r="KWY90" s="75"/>
      <c r="KWZ90" s="75"/>
      <c r="KXA90" s="204"/>
      <c r="KXB90" s="205"/>
      <c r="KXC90" s="72"/>
      <c r="KXD90" s="70"/>
      <c r="KXE90" s="73"/>
      <c r="KXF90" s="74"/>
      <c r="KXG90" s="74"/>
      <c r="KXH90" s="62"/>
      <c r="KXI90" s="75"/>
      <c r="KXJ90" s="76"/>
      <c r="KXK90" s="216"/>
      <c r="KXL90" s="75"/>
      <c r="KXM90" s="75"/>
      <c r="KXN90" s="204"/>
      <c r="KXO90" s="205"/>
      <c r="KXP90" s="72"/>
      <c r="KXQ90" s="70"/>
      <c r="KXR90" s="73"/>
      <c r="KXS90" s="74"/>
      <c r="KXT90" s="74"/>
      <c r="KXU90" s="62"/>
      <c r="KXV90" s="75"/>
      <c r="KXW90" s="76"/>
      <c r="KXX90" s="216"/>
      <c r="KXY90" s="75"/>
      <c r="KXZ90" s="75"/>
      <c r="KYA90" s="204"/>
      <c r="KYB90" s="205"/>
      <c r="KYC90" s="72"/>
      <c r="KYD90" s="70"/>
      <c r="KYE90" s="73"/>
      <c r="KYF90" s="74"/>
      <c r="KYG90" s="74"/>
      <c r="KYH90" s="62"/>
      <c r="KYI90" s="75"/>
      <c r="KYJ90" s="76"/>
      <c r="KYK90" s="216"/>
      <c r="KYL90" s="75"/>
      <c r="KYM90" s="75"/>
      <c r="KYN90" s="204"/>
      <c r="KYO90" s="205"/>
      <c r="KYP90" s="72"/>
      <c r="KYQ90" s="70"/>
      <c r="KYR90" s="73"/>
      <c r="KYS90" s="74"/>
      <c r="KYT90" s="74"/>
      <c r="KYU90" s="62"/>
      <c r="KYV90" s="75"/>
      <c r="KYW90" s="76"/>
      <c r="KYX90" s="216"/>
      <c r="KYY90" s="75"/>
      <c r="KYZ90" s="75"/>
      <c r="KZA90" s="204"/>
      <c r="KZB90" s="205"/>
      <c r="KZC90" s="72"/>
      <c r="KZD90" s="70"/>
      <c r="KZE90" s="73"/>
      <c r="KZF90" s="74"/>
      <c r="KZG90" s="74"/>
      <c r="KZH90" s="62"/>
      <c r="KZI90" s="75"/>
      <c r="KZJ90" s="76"/>
      <c r="KZK90" s="216"/>
      <c r="KZL90" s="75"/>
      <c r="KZM90" s="75"/>
      <c r="KZN90" s="204"/>
      <c r="KZO90" s="205"/>
      <c r="KZP90" s="72"/>
      <c r="KZQ90" s="70"/>
      <c r="KZR90" s="73"/>
      <c r="KZS90" s="74"/>
      <c r="KZT90" s="74"/>
      <c r="KZU90" s="62"/>
      <c r="KZV90" s="75"/>
      <c r="KZW90" s="76"/>
      <c r="KZX90" s="216"/>
      <c r="KZY90" s="75"/>
      <c r="KZZ90" s="75"/>
      <c r="LAA90" s="204"/>
      <c r="LAB90" s="205"/>
      <c r="LAC90" s="72"/>
      <c r="LAD90" s="70"/>
      <c r="LAE90" s="73"/>
      <c r="LAF90" s="74"/>
      <c r="LAG90" s="74"/>
      <c r="LAH90" s="62"/>
      <c r="LAI90" s="75"/>
      <c r="LAJ90" s="76"/>
      <c r="LAK90" s="216"/>
      <c r="LAL90" s="75"/>
      <c r="LAM90" s="75"/>
      <c r="LAN90" s="204"/>
      <c r="LAO90" s="205"/>
      <c r="LAP90" s="72"/>
      <c r="LAQ90" s="70"/>
      <c r="LAR90" s="73"/>
      <c r="LAS90" s="74"/>
      <c r="LAT90" s="74"/>
      <c r="LAU90" s="62"/>
      <c r="LAV90" s="75"/>
      <c r="LAW90" s="76"/>
      <c r="LAX90" s="216"/>
      <c r="LAY90" s="75"/>
      <c r="LAZ90" s="75"/>
      <c r="LBA90" s="204"/>
      <c r="LBB90" s="205"/>
      <c r="LBC90" s="72"/>
      <c r="LBD90" s="70"/>
      <c r="LBE90" s="73"/>
      <c r="LBF90" s="74"/>
      <c r="LBG90" s="74"/>
      <c r="LBH90" s="62"/>
      <c r="LBI90" s="75"/>
      <c r="LBJ90" s="76"/>
      <c r="LBK90" s="216"/>
      <c r="LBL90" s="75"/>
      <c r="LBM90" s="75"/>
      <c r="LBN90" s="204"/>
      <c r="LBO90" s="205"/>
      <c r="LBP90" s="72"/>
      <c r="LBQ90" s="70"/>
      <c r="LBR90" s="73"/>
      <c r="LBS90" s="74"/>
      <c r="LBT90" s="74"/>
      <c r="LBU90" s="62"/>
      <c r="LBV90" s="75"/>
      <c r="LBW90" s="76"/>
      <c r="LBX90" s="216"/>
      <c r="LBY90" s="75"/>
      <c r="LBZ90" s="75"/>
      <c r="LCA90" s="204"/>
      <c r="LCB90" s="205"/>
      <c r="LCC90" s="72"/>
      <c r="LCD90" s="70"/>
      <c r="LCE90" s="73"/>
      <c r="LCF90" s="74"/>
      <c r="LCG90" s="74"/>
      <c r="LCH90" s="62"/>
      <c r="LCI90" s="75"/>
      <c r="LCJ90" s="76"/>
      <c r="LCK90" s="216"/>
      <c r="LCL90" s="75"/>
      <c r="LCM90" s="75"/>
      <c r="LCN90" s="204"/>
      <c r="LCO90" s="205"/>
      <c r="LCP90" s="72"/>
      <c r="LCQ90" s="70"/>
      <c r="LCR90" s="73"/>
      <c r="LCS90" s="74"/>
      <c r="LCT90" s="74"/>
      <c r="LCU90" s="62"/>
      <c r="LCV90" s="75"/>
      <c r="LCW90" s="76"/>
      <c r="LCX90" s="216"/>
      <c r="LCY90" s="75"/>
      <c r="LCZ90" s="75"/>
      <c r="LDA90" s="204"/>
      <c r="LDB90" s="205"/>
      <c r="LDC90" s="72"/>
      <c r="LDD90" s="70"/>
      <c r="LDE90" s="73"/>
      <c r="LDF90" s="74"/>
      <c r="LDG90" s="74"/>
      <c r="LDH90" s="62"/>
      <c r="LDI90" s="75"/>
      <c r="LDJ90" s="76"/>
      <c r="LDK90" s="216"/>
      <c r="LDL90" s="75"/>
      <c r="LDM90" s="75"/>
      <c r="LDN90" s="204"/>
      <c r="LDO90" s="205"/>
      <c r="LDP90" s="72"/>
      <c r="LDQ90" s="70"/>
      <c r="LDR90" s="73"/>
      <c r="LDS90" s="74"/>
      <c r="LDT90" s="74"/>
      <c r="LDU90" s="62"/>
      <c r="LDV90" s="75"/>
      <c r="LDW90" s="76"/>
      <c r="LDX90" s="216"/>
      <c r="LDY90" s="75"/>
      <c r="LDZ90" s="75"/>
      <c r="LEA90" s="204"/>
      <c r="LEB90" s="205"/>
      <c r="LEC90" s="72"/>
      <c r="LED90" s="70"/>
      <c r="LEE90" s="73"/>
      <c r="LEF90" s="74"/>
      <c r="LEG90" s="74"/>
      <c r="LEH90" s="62"/>
      <c r="LEI90" s="75"/>
      <c r="LEJ90" s="76"/>
      <c r="LEK90" s="216"/>
      <c r="LEL90" s="75"/>
      <c r="LEM90" s="75"/>
      <c r="LEN90" s="204"/>
      <c r="LEO90" s="205"/>
      <c r="LEP90" s="72"/>
      <c r="LEQ90" s="70"/>
      <c r="LER90" s="73"/>
      <c r="LES90" s="74"/>
      <c r="LET90" s="74"/>
      <c r="LEU90" s="62"/>
      <c r="LEV90" s="75"/>
      <c r="LEW90" s="76"/>
      <c r="LEX90" s="216"/>
      <c r="LEY90" s="75"/>
      <c r="LEZ90" s="75"/>
      <c r="LFA90" s="204"/>
      <c r="LFB90" s="205"/>
      <c r="LFC90" s="72"/>
      <c r="LFD90" s="70"/>
      <c r="LFE90" s="73"/>
      <c r="LFF90" s="74"/>
      <c r="LFG90" s="74"/>
      <c r="LFH90" s="62"/>
      <c r="LFI90" s="75"/>
      <c r="LFJ90" s="76"/>
      <c r="LFK90" s="216"/>
      <c r="LFL90" s="75"/>
      <c r="LFM90" s="75"/>
      <c r="LFN90" s="204"/>
      <c r="LFO90" s="205"/>
      <c r="LFP90" s="72"/>
      <c r="LFQ90" s="70"/>
      <c r="LFR90" s="73"/>
      <c r="LFS90" s="74"/>
      <c r="LFT90" s="74"/>
      <c r="LFU90" s="62"/>
      <c r="LFV90" s="75"/>
      <c r="LFW90" s="76"/>
      <c r="LFX90" s="216"/>
      <c r="LFY90" s="75"/>
      <c r="LFZ90" s="75"/>
      <c r="LGA90" s="204"/>
      <c r="LGB90" s="205"/>
      <c r="LGC90" s="72"/>
      <c r="LGD90" s="70"/>
      <c r="LGE90" s="73"/>
      <c r="LGF90" s="74"/>
      <c r="LGG90" s="74"/>
      <c r="LGH90" s="62"/>
      <c r="LGI90" s="75"/>
      <c r="LGJ90" s="76"/>
      <c r="LGK90" s="216"/>
      <c r="LGL90" s="75"/>
      <c r="LGM90" s="75"/>
      <c r="LGN90" s="204"/>
      <c r="LGO90" s="205"/>
      <c r="LGP90" s="72"/>
      <c r="LGQ90" s="70"/>
      <c r="LGR90" s="73"/>
      <c r="LGS90" s="74"/>
      <c r="LGT90" s="74"/>
      <c r="LGU90" s="62"/>
      <c r="LGV90" s="75"/>
      <c r="LGW90" s="76"/>
      <c r="LGX90" s="216"/>
      <c r="LGY90" s="75"/>
      <c r="LGZ90" s="75"/>
      <c r="LHA90" s="204"/>
      <c r="LHB90" s="205"/>
      <c r="LHC90" s="72"/>
      <c r="LHD90" s="70"/>
      <c r="LHE90" s="73"/>
      <c r="LHF90" s="74"/>
      <c r="LHG90" s="74"/>
      <c r="LHH90" s="62"/>
      <c r="LHI90" s="75"/>
      <c r="LHJ90" s="76"/>
      <c r="LHK90" s="216"/>
      <c r="LHL90" s="75"/>
      <c r="LHM90" s="75"/>
      <c r="LHN90" s="204"/>
      <c r="LHO90" s="205"/>
      <c r="LHP90" s="72"/>
      <c r="LHQ90" s="70"/>
      <c r="LHR90" s="73"/>
      <c r="LHS90" s="74"/>
      <c r="LHT90" s="74"/>
      <c r="LHU90" s="62"/>
      <c r="LHV90" s="75"/>
      <c r="LHW90" s="76"/>
      <c r="LHX90" s="216"/>
      <c r="LHY90" s="75"/>
      <c r="LHZ90" s="75"/>
      <c r="LIA90" s="204"/>
      <c r="LIB90" s="205"/>
      <c r="LIC90" s="72"/>
      <c r="LID90" s="70"/>
      <c r="LIE90" s="73"/>
      <c r="LIF90" s="74"/>
      <c r="LIG90" s="74"/>
      <c r="LIH90" s="62"/>
      <c r="LII90" s="75"/>
      <c r="LIJ90" s="76"/>
      <c r="LIK90" s="216"/>
      <c r="LIL90" s="75"/>
      <c r="LIM90" s="75"/>
      <c r="LIN90" s="204"/>
      <c r="LIO90" s="205"/>
      <c r="LIP90" s="72"/>
      <c r="LIQ90" s="70"/>
      <c r="LIR90" s="73"/>
      <c r="LIS90" s="74"/>
      <c r="LIT90" s="74"/>
      <c r="LIU90" s="62"/>
      <c r="LIV90" s="75"/>
      <c r="LIW90" s="76"/>
      <c r="LIX90" s="216"/>
      <c r="LIY90" s="75"/>
      <c r="LIZ90" s="75"/>
      <c r="LJA90" s="204"/>
      <c r="LJB90" s="205"/>
      <c r="LJC90" s="72"/>
      <c r="LJD90" s="70"/>
      <c r="LJE90" s="73"/>
      <c r="LJF90" s="74"/>
      <c r="LJG90" s="74"/>
      <c r="LJH90" s="62"/>
      <c r="LJI90" s="75"/>
      <c r="LJJ90" s="76"/>
      <c r="LJK90" s="216"/>
      <c r="LJL90" s="75"/>
      <c r="LJM90" s="75"/>
      <c r="LJN90" s="204"/>
      <c r="LJO90" s="205"/>
      <c r="LJP90" s="72"/>
      <c r="LJQ90" s="70"/>
      <c r="LJR90" s="73"/>
      <c r="LJS90" s="74"/>
      <c r="LJT90" s="74"/>
      <c r="LJU90" s="62"/>
      <c r="LJV90" s="75"/>
      <c r="LJW90" s="76"/>
      <c r="LJX90" s="216"/>
      <c r="LJY90" s="75"/>
      <c r="LJZ90" s="75"/>
      <c r="LKA90" s="204"/>
      <c r="LKB90" s="205"/>
      <c r="LKC90" s="72"/>
      <c r="LKD90" s="70"/>
      <c r="LKE90" s="73"/>
      <c r="LKF90" s="74"/>
      <c r="LKG90" s="74"/>
      <c r="LKH90" s="62"/>
      <c r="LKI90" s="75"/>
      <c r="LKJ90" s="76"/>
      <c r="LKK90" s="216"/>
      <c r="LKL90" s="75"/>
      <c r="LKM90" s="75"/>
      <c r="LKN90" s="204"/>
      <c r="LKO90" s="205"/>
      <c r="LKP90" s="72"/>
      <c r="LKQ90" s="70"/>
      <c r="LKR90" s="73"/>
      <c r="LKS90" s="74"/>
      <c r="LKT90" s="74"/>
      <c r="LKU90" s="62"/>
      <c r="LKV90" s="75"/>
      <c r="LKW90" s="76"/>
      <c r="LKX90" s="216"/>
      <c r="LKY90" s="75"/>
      <c r="LKZ90" s="75"/>
      <c r="LLA90" s="204"/>
      <c r="LLB90" s="205"/>
      <c r="LLC90" s="72"/>
      <c r="LLD90" s="70"/>
      <c r="LLE90" s="73"/>
      <c r="LLF90" s="74"/>
      <c r="LLG90" s="74"/>
      <c r="LLH90" s="62"/>
      <c r="LLI90" s="75"/>
      <c r="LLJ90" s="76"/>
      <c r="LLK90" s="216"/>
      <c r="LLL90" s="75"/>
      <c r="LLM90" s="75"/>
      <c r="LLN90" s="204"/>
      <c r="LLO90" s="205"/>
      <c r="LLP90" s="72"/>
      <c r="LLQ90" s="70"/>
      <c r="LLR90" s="73"/>
      <c r="LLS90" s="74"/>
      <c r="LLT90" s="74"/>
      <c r="LLU90" s="62"/>
      <c r="LLV90" s="75"/>
      <c r="LLW90" s="76"/>
      <c r="LLX90" s="216"/>
      <c r="LLY90" s="75"/>
      <c r="LLZ90" s="75"/>
      <c r="LMA90" s="204"/>
      <c r="LMB90" s="205"/>
      <c r="LMC90" s="72"/>
      <c r="LMD90" s="70"/>
      <c r="LME90" s="73"/>
      <c r="LMF90" s="74"/>
      <c r="LMG90" s="74"/>
      <c r="LMH90" s="62"/>
      <c r="LMI90" s="75"/>
      <c r="LMJ90" s="76"/>
      <c r="LMK90" s="216"/>
      <c r="LML90" s="75"/>
      <c r="LMM90" s="75"/>
      <c r="LMN90" s="204"/>
      <c r="LMO90" s="205"/>
      <c r="LMP90" s="72"/>
      <c r="LMQ90" s="70"/>
      <c r="LMR90" s="73"/>
      <c r="LMS90" s="74"/>
      <c r="LMT90" s="74"/>
      <c r="LMU90" s="62"/>
      <c r="LMV90" s="75"/>
      <c r="LMW90" s="76"/>
      <c r="LMX90" s="216"/>
      <c r="LMY90" s="75"/>
      <c r="LMZ90" s="75"/>
      <c r="LNA90" s="204"/>
      <c r="LNB90" s="205"/>
      <c r="LNC90" s="72"/>
      <c r="LND90" s="70"/>
      <c r="LNE90" s="73"/>
      <c r="LNF90" s="74"/>
      <c r="LNG90" s="74"/>
      <c r="LNH90" s="62"/>
      <c r="LNI90" s="75"/>
      <c r="LNJ90" s="76"/>
      <c r="LNK90" s="216"/>
      <c r="LNL90" s="75"/>
      <c r="LNM90" s="75"/>
      <c r="LNN90" s="204"/>
      <c r="LNO90" s="205"/>
      <c r="LNP90" s="72"/>
      <c r="LNQ90" s="70"/>
      <c r="LNR90" s="73"/>
      <c r="LNS90" s="74"/>
      <c r="LNT90" s="74"/>
      <c r="LNU90" s="62"/>
      <c r="LNV90" s="75"/>
      <c r="LNW90" s="76"/>
      <c r="LNX90" s="216"/>
      <c r="LNY90" s="75"/>
      <c r="LNZ90" s="75"/>
      <c r="LOA90" s="204"/>
      <c r="LOB90" s="205"/>
      <c r="LOC90" s="72"/>
      <c r="LOD90" s="70"/>
      <c r="LOE90" s="73"/>
      <c r="LOF90" s="74"/>
      <c r="LOG90" s="74"/>
      <c r="LOH90" s="62"/>
      <c r="LOI90" s="75"/>
      <c r="LOJ90" s="76"/>
      <c r="LOK90" s="216"/>
      <c r="LOL90" s="75"/>
      <c r="LOM90" s="75"/>
      <c r="LON90" s="204"/>
      <c r="LOO90" s="205"/>
      <c r="LOP90" s="72"/>
      <c r="LOQ90" s="70"/>
      <c r="LOR90" s="73"/>
      <c r="LOS90" s="74"/>
      <c r="LOT90" s="74"/>
      <c r="LOU90" s="62"/>
      <c r="LOV90" s="75"/>
      <c r="LOW90" s="76"/>
      <c r="LOX90" s="216"/>
      <c r="LOY90" s="75"/>
      <c r="LOZ90" s="75"/>
      <c r="LPA90" s="204"/>
      <c r="LPB90" s="205"/>
      <c r="LPC90" s="72"/>
      <c r="LPD90" s="70"/>
      <c r="LPE90" s="73"/>
      <c r="LPF90" s="74"/>
      <c r="LPG90" s="74"/>
      <c r="LPH90" s="62"/>
      <c r="LPI90" s="75"/>
      <c r="LPJ90" s="76"/>
      <c r="LPK90" s="216"/>
      <c r="LPL90" s="75"/>
      <c r="LPM90" s="75"/>
      <c r="LPN90" s="204"/>
      <c r="LPO90" s="205"/>
      <c r="LPP90" s="72"/>
      <c r="LPQ90" s="70"/>
      <c r="LPR90" s="73"/>
      <c r="LPS90" s="74"/>
      <c r="LPT90" s="74"/>
      <c r="LPU90" s="62"/>
      <c r="LPV90" s="75"/>
      <c r="LPW90" s="76"/>
      <c r="LPX90" s="216"/>
      <c r="LPY90" s="75"/>
      <c r="LPZ90" s="75"/>
      <c r="LQA90" s="204"/>
      <c r="LQB90" s="205"/>
      <c r="LQC90" s="72"/>
      <c r="LQD90" s="70"/>
      <c r="LQE90" s="73"/>
      <c r="LQF90" s="74"/>
      <c r="LQG90" s="74"/>
      <c r="LQH90" s="62"/>
      <c r="LQI90" s="75"/>
      <c r="LQJ90" s="76"/>
      <c r="LQK90" s="216"/>
      <c r="LQL90" s="75"/>
      <c r="LQM90" s="75"/>
      <c r="LQN90" s="204"/>
      <c r="LQO90" s="205"/>
      <c r="LQP90" s="72"/>
      <c r="LQQ90" s="70"/>
      <c r="LQR90" s="73"/>
      <c r="LQS90" s="74"/>
      <c r="LQT90" s="74"/>
      <c r="LQU90" s="62"/>
      <c r="LQV90" s="75"/>
      <c r="LQW90" s="76"/>
      <c r="LQX90" s="216"/>
      <c r="LQY90" s="75"/>
      <c r="LQZ90" s="75"/>
      <c r="LRA90" s="204"/>
      <c r="LRB90" s="205"/>
      <c r="LRC90" s="72"/>
      <c r="LRD90" s="70"/>
      <c r="LRE90" s="73"/>
      <c r="LRF90" s="74"/>
      <c r="LRG90" s="74"/>
      <c r="LRH90" s="62"/>
      <c r="LRI90" s="75"/>
      <c r="LRJ90" s="76"/>
      <c r="LRK90" s="216"/>
      <c r="LRL90" s="75"/>
      <c r="LRM90" s="75"/>
      <c r="LRN90" s="204"/>
      <c r="LRO90" s="205"/>
      <c r="LRP90" s="72"/>
      <c r="LRQ90" s="70"/>
      <c r="LRR90" s="73"/>
      <c r="LRS90" s="74"/>
      <c r="LRT90" s="74"/>
      <c r="LRU90" s="62"/>
      <c r="LRV90" s="75"/>
      <c r="LRW90" s="76"/>
      <c r="LRX90" s="216"/>
      <c r="LRY90" s="75"/>
      <c r="LRZ90" s="75"/>
      <c r="LSA90" s="204"/>
      <c r="LSB90" s="205"/>
      <c r="LSC90" s="72"/>
      <c r="LSD90" s="70"/>
      <c r="LSE90" s="73"/>
      <c r="LSF90" s="74"/>
      <c r="LSG90" s="74"/>
      <c r="LSH90" s="62"/>
      <c r="LSI90" s="75"/>
      <c r="LSJ90" s="76"/>
      <c r="LSK90" s="216"/>
      <c r="LSL90" s="75"/>
      <c r="LSM90" s="75"/>
      <c r="LSN90" s="204"/>
      <c r="LSO90" s="205"/>
      <c r="LSP90" s="72"/>
      <c r="LSQ90" s="70"/>
      <c r="LSR90" s="73"/>
      <c r="LSS90" s="74"/>
      <c r="LST90" s="74"/>
      <c r="LSU90" s="62"/>
      <c r="LSV90" s="75"/>
      <c r="LSW90" s="76"/>
      <c r="LSX90" s="216"/>
      <c r="LSY90" s="75"/>
      <c r="LSZ90" s="75"/>
      <c r="LTA90" s="204"/>
      <c r="LTB90" s="205"/>
      <c r="LTC90" s="72"/>
      <c r="LTD90" s="70"/>
      <c r="LTE90" s="73"/>
      <c r="LTF90" s="74"/>
      <c r="LTG90" s="74"/>
      <c r="LTH90" s="62"/>
      <c r="LTI90" s="75"/>
      <c r="LTJ90" s="76"/>
      <c r="LTK90" s="216"/>
      <c r="LTL90" s="75"/>
      <c r="LTM90" s="75"/>
      <c r="LTN90" s="204"/>
      <c r="LTO90" s="205"/>
      <c r="LTP90" s="72"/>
      <c r="LTQ90" s="70"/>
      <c r="LTR90" s="73"/>
      <c r="LTS90" s="74"/>
      <c r="LTT90" s="74"/>
      <c r="LTU90" s="62"/>
      <c r="LTV90" s="75"/>
      <c r="LTW90" s="76"/>
      <c r="LTX90" s="216"/>
      <c r="LTY90" s="75"/>
      <c r="LTZ90" s="75"/>
      <c r="LUA90" s="204"/>
      <c r="LUB90" s="205"/>
      <c r="LUC90" s="72"/>
      <c r="LUD90" s="70"/>
      <c r="LUE90" s="73"/>
      <c r="LUF90" s="74"/>
      <c r="LUG90" s="74"/>
      <c r="LUH90" s="62"/>
      <c r="LUI90" s="75"/>
      <c r="LUJ90" s="76"/>
      <c r="LUK90" s="216"/>
      <c r="LUL90" s="75"/>
      <c r="LUM90" s="75"/>
      <c r="LUN90" s="204"/>
      <c r="LUO90" s="205"/>
      <c r="LUP90" s="72"/>
      <c r="LUQ90" s="70"/>
      <c r="LUR90" s="73"/>
      <c r="LUS90" s="74"/>
      <c r="LUT90" s="74"/>
      <c r="LUU90" s="62"/>
      <c r="LUV90" s="75"/>
      <c r="LUW90" s="76"/>
      <c r="LUX90" s="216"/>
      <c r="LUY90" s="75"/>
      <c r="LUZ90" s="75"/>
      <c r="LVA90" s="204"/>
      <c r="LVB90" s="205"/>
      <c r="LVC90" s="72"/>
      <c r="LVD90" s="70"/>
      <c r="LVE90" s="73"/>
      <c r="LVF90" s="74"/>
      <c r="LVG90" s="74"/>
      <c r="LVH90" s="62"/>
      <c r="LVI90" s="75"/>
      <c r="LVJ90" s="76"/>
      <c r="LVK90" s="216"/>
      <c r="LVL90" s="75"/>
      <c r="LVM90" s="75"/>
      <c r="LVN90" s="204"/>
      <c r="LVO90" s="205"/>
      <c r="LVP90" s="72"/>
      <c r="LVQ90" s="70"/>
      <c r="LVR90" s="73"/>
      <c r="LVS90" s="74"/>
      <c r="LVT90" s="74"/>
      <c r="LVU90" s="62"/>
      <c r="LVV90" s="75"/>
      <c r="LVW90" s="76"/>
      <c r="LVX90" s="216"/>
      <c r="LVY90" s="75"/>
      <c r="LVZ90" s="75"/>
      <c r="LWA90" s="204"/>
      <c r="LWB90" s="205"/>
      <c r="LWC90" s="72"/>
      <c r="LWD90" s="70"/>
      <c r="LWE90" s="73"/>
      <c r="LWF90" s="74"/>
      <c r="LWG90" s="74"/>
      <c r="LWH90" s="62"/>
      <c r="LWI90" s="75"/>
      <c r="LWJ90" s="76"/>
      <c r="LWK90" s="216"/>
      <c r="LWL90" s="75"/>
      <c r="LWM90" s="75"/>
      <c r="LWN90" s="204"/>
      <c r="LWO90" s="205"/>
      <c r="LWP90" s="72"/>
      <c r="LWQ90" s="70"/>
      <c r="LWR90" s="73"/>
      <c r="LWS90" s="74"/>
      <c r="LWT90" s="74"/>
      <c r="LWU90" s="62"/>
      <c r="LWV90" s="75"/>
      <c r="LWW90" s="76"/>
      <c r="LWX90" s="216"/>
      <c r="LWY90" s="75"/>
      <c r="LWZ90" s="75"/>
      <c r="LXA90" s="204"/>
      <c r="LXB90" s="205"/>
      <c r="LXC90" s="72"/>
      <c r="LXD90" s="70"/>
      <c r="LXE90" s="73"/>
      <c r="LXF90" s="74"/>
      <c r="LXG90" s="74"/>
      <c r="LXH90" s="62"/>
      <c r="LXI90" s="75"/>
      <c r="LXJ90" s="76"/>
      <c r="LXK90" s="216"/>
      <c r="LXL90" s="75"/>
      <c r="LXM90" s="75"/>
      <c r="LXN90" s="204"/>
      <c r="LXO90" s="205"/>
      <c r="LXP90" s="72"/>
      <c r="LXQ90" s="70"/>
      <c r="LXR90" s="73"/>
      <c r="LXS90" s="74"/>
      <c r="LXT90" s="74"/>
      <c r="LXU90" s="62"/>
      <c r="LXV90" s="75"/>
      <c r="LXW90" s="76"/>
      <c r="LXX90" s="216"/>
      <c r="LXY90" s="75"/>
      <c r="LXZ90" s="75"/>
      <c r="LYA90" s="204"/>
      <c r="LYB90" s="205"/>
      <c r="LYC90" s="72"/>
      <c r="LYD90" s="70"/>
      <c r="LYE90" s="73"/>
      <c r="LYF90" s="74"/>
      <c r="LYG90" s="74"/>
      <c r="LYH90" s="62"/>
      <c r="LYI90" s="75"/>
      <c r="LYJ90" s="76"/>
      <c r="LYK90" s="216"/>
      <c r="LYL90" s="75"/>
      <c r="LYM90" s="75"/>
      <c r="LYN90" s="204"/>
      <c r="LYO90" s="205"/>
      <c r="LYP90" s="72"/>
      <c r="LYQ90" s="70"/>
      <c r="LYR90" s="73"/>
      <c r="LYS90" s="74"/>
      <c r="LYT90" s="74"/>
      <c r="LYU90" s="62"/>
      <c r="LYV90" s="75"/>
      <c r="LYW90" s="76"/>
      <c r="LYX90" s="216"/>
      <c r="LYY90" s="75"/>
      <c r="LYZ90" s="75"/>
      <c r="LZA90" s="204"/>
      <c r="LZB90" s="205"/>
      <c r="LZC90" s="72"/>
      <c r="LZD90" s="70"/>
      <c r="LZE90" s="73"/>
      <c r="LZF90" s="74"/>
      <c r="LZG90" s="74"/>
      <c r="LZH90" s="62"/>
      <c r="LZI90" s="75"/>
      <c r="LZJ90" s="76"/>
      <c r="LZK90" s="216"/>
      <c r="LZL90" s="75"/>
      <c r="LZM90" s="75"/>
      <c r="LZN90" s="204"/>
      <c r="LZO90" s="205"/>
      <c r="LZP90" s="72"/>
      <c r="LZQ90" s="70"/>
      <c r="LZR90" s="73"/>
      <c r="LZS90" s="74"/>
      <c r="LZT90" s="74"/>
      <c r="LZU90" s="62"/>
      <c r="LZV90" s="75"/>
      <c r="LZW90" s="76"/>
      <c r="LZX90" s="216"/>
      <c r="LZY90" s="75"/>
      <c r="LZZ90" s="75"/>
      <c r="MAA90" s="204"/>
      <c r="MAB90" s="205"/>
      <c r="MAC90" s="72"/>
      <c r="MAD90" s="70"/>
      <c r="MAE90" s="73"/>
      <c r="MAF90" s="74"/>
      <c r="MAG90" s="74"/>
      <c r="MAH90" s="62"/>
      <c r="MAI90" s="75"/>
      <c r="MAJ90" s="76"/>
      <c r="MAK90" s="216"/>
      <c r="MAL90" s="75"/>
      <c r="MAM90" s="75"/>
      <c r="MAN90" s="204"/>
      <c r="MAO90" s="205"/>
      <c r="MAP90" s="72"/>
      <c r="MAQ90" s="70"/>
      <c r="MAR90" s="73"/>
      <c r="MAS90" s="74"/>
      <c r="MAT90" s="74"/>
      <c r="MAU90" s="62"/>
      <c r="MAV90" s="75"/>
      <c r="MAW90" s="76"/>
      <c r="MAX90" s="216"/>
      <c r="MAY90" s="75"/>
      <c r="MAZ90" s="75"/>
      <c r="MBA90" s="204"/>
      <c r="MBB90" s="205"/>
      <c r="MBC90" s="72"/>
      <c r="MBD90" s="70"/>
      <c r="MBE90" s="73"/>
      <c r="MBF90" s="74"/>
      <c r="MBG90" s="74"/>
      <c r="MBH90" s="62"/>
      <c r="MBI90" s="75"/>
      <c r="MBJ90" s="76"/>
      <c r="MBK90" s="216"/>
      <c r="MBL90" s="75"/>
      <c r="MBM90" s="75"/>
      <c r="MBN90" s="204"/>
      <c r="MBO90" s="205"/>
      <c r="MBP90" s="72"/>
      <c r="MBQ90" s="70"/>
      <c r="MBR90" s="73"/>
      <c r="MBS90" s="74"/>
      <c r="MBT90" s="74"/>
      <c r="MBU90" s="62"/>
      <c r="MBV90" s="75"/>
      <c r="MBW90" s="76"/>
      <c r="MBX90" s="216"/>
      <c r="MBY90" s="75"/>
      <c r="MBZ90" s="75"/>
      <c r="MCA90" s="204"/>
      <c r="MCB90" s="205"/>
      <c r="MCC90" s="72"/>
      <c r="MCD90" s="70"/>
      <c r="MCE90" s="73"/>
      <c r="MCF90" s="74"/>
      <c r="MCG90" s="74"/>
      <c r="MCH90" s="62"/>
      <c r="MCI90" s="75"/>
      <c r="MCJ90" s="76"/>
      <c r="MCK90" s="216"/>
      <c r="MCL90" s="75"/>
      <c r="MCM90" s="75"/>
      <c r="MCN90" s="204"/>
      <c r="MCO90" s="205"/>
      <c r="MCP90" s="72"/>
      <c r="MCQ90" s="70"/>
      <c r="MCR90" s="73"/>
      <c r="MCS90" s="74"/>
      <c r="MCT90" s="74"/>
      <c r="MCU90" s="62"/>
      <c r="MCV90" s="75"/>
      <c r="MCW90" s="76"/>
      <c r="MCX90" s="216"/>
      <c r="MCY90" s="75"/>
      <c r="MCZ90" s="75"/>
      <c r="MDA90" s="204"/>
      <c r="MDB90" s="205"/>
      <c r="MDC90" s="72"/>
      <c r="MDD90" s="70"/>
      <c r="MDE90" s="73"/>
      <c r="MDF90" s="74"/>
      <c r="MDG90" s="74"/>
      <c r="MDH90" s="62"/>
      <c r="MDI90" s="75"/>
      <c r="MDJ90" s="76"/>
      <c r="MDK90" s="216"/>
      <c r="MDL90" s="75"/>
      <c r="MDM90" s="75"/>
      <c r="MDN90" s="204"/>
      <c r="MDO90" s="205"/>
      <c r="MDP90" s="72"/>
      <c r="MDQ90" s="70"/>
      <c r="MDR90" s="73"/>
      <c r="MDS90" s="74"/>
      <c r="MDT90" s="74"/>
      <c r="MDU90" s="62"/>
      <c r="MDV90" s="75"/>
      <c r="MDW90" s="76"/>
      <c r="MDX90" s="216"/>
      <c r="MDY90" s="75"/>
      <c r="MDZ90" s="75"/>
      <c r="MEA90" s="204"/>
      <c r="MEB90" s="205"/>
      <c r="MEC90" s="72"/>
      <c r="MED90" s="70"/>
      <c r="MEE90" s="73"/>
      <c r="MEF90" s="74"/>
      <c r="MEG90" s="74"/>
      <c r="MEH90" s="62"/>
      <c r="MEI90" s="75"/>
      <c r="MEJ90" s="76"/>
      <c r="MEK90" s="216"/>
      <c r="MEL90" s="75"/>
      <c r="MEM90" s="75"/>
      <c r="MEN90" s="204"/>
      <c r="MEO90" s="205"/>
      <c r="MEP90" s="72"/>
      <c r="MEQ90" s="70"/>
      <c r="MER90" s="73"/>
      <c r="MES90" s="74"/>
      <c r="MET90" s="74"/>
      <c r="MEU90" s="62"/>
      <c r="MEV90" s="75"/>
      <c r="MEW90" s="76"/>
      <c r="MEX90" s="216"/>
      <c r="MEY90" s="75"/>
      <c r="MEZ90" s="75"/>
      <c r="MFA90" s="204"/>
      <c r="MFB90" s="205"/>
      <c r="MFC90" s="72"/>
      <c r="MFD90" s="70"/>
      <c r="MFE90" s="73"/>
      <c r="MFF90" s="74"/>
      <c r="MFG90" s="74"/>
      <c r="MFH90" s="62"/>
      <c r="MFI90" s="75"/>
      <c r="MFJ90" s="76"/>
      <c r="MFK90" s="216"/>
      <c r="MFL90" s="75"/>
      <c r="MFM90" s="75"/>
      <c r="MFN90" s="204"/>
      <c r="MFO90" s="205"/>
      <c r="MFP90" s="72"/>
      <c r="MFQ90" s="70"/>
      <c r="MFR90" s="73"/>
      <c r="MFS90" s="74"/>
      <c r="MFT90" s="74"/>
      <c r="MFU90" s="62"/>
      <c r="MFV90" s="75"/>
      <c r="MFW90" s="76"/>
      <c r="MFX90" s="216"/>
      <c r="MFY90" s="75"/>
      <c r="MFZ90" s="75"/>
      <c r="MGA90" s="204"/>
      <c r="MGB90" s="205"/>
      <c r="MGC90" s="72"/>
      <c r="MGD90" s="70"/>
      <c r="MGE90" s="73"/>
      <c r="MGF90" s="74"/>
      <c r="MGG90" s="74"/>
      <c r="MGH90" s="62"/>
      <c r="MGI90" s="75"/>
      <c r="MGJ90" s="76"/>
      <c r="MGK90" s="216"/>
      <c r="MGL90" s="75"/>
      <c r="MGM90" s="75"/>
      <c r="MGN90" s="204"/>
      <c r="MGO90" s="205"/>
      <c r="MGP90" s="72"/>
      <c r="MGQ90" s="70"/>
      <c r="MGR90" s="73"/>
      <c r="MGS90" s="74"/>
      <c r="MGT90" s="74"/>
      <c r="MGU90" s="62"/>
      <c r="MGV90" s="75"/>
      <c r="MGW90" s="76"/>
      <c r="MGX90" s="216"/>
      <c r="MGY90" s="75"/>
      <c r="MGZ90" s="75"/>
      <c r="MHA90" s="204"/>
      <c r="MHB90" s="205"/>
      <c r="MHC90" s="72"/>
      <c r="MHD90" s="70"/>
      <c r="MHE90" s="73"/>
      <c r="MHF90" s="74"/>
      <c r="MHG90" s="74"/>
      <c r="MHH90" s="62"/>
      <c r="MHI90" s="75"/>
      <c r="MHJ90" s="76"/>
      <c r="MHK90" s="216"/>
      <c r="MHL90" s="75"/>
      <c r="MHM90" s="75"/>
      <c r="MHN90" s="204"/>
      <c r="MHO90" s="205"/>
      <c r="MHP90" s="72"/>
      <c r="MHQ90" s="70"/>
      <c r="MHR90" s="73"/>
      <c r="MHS90" s="74"/>
      <c r="MHT90" s="74"/>
      <c r="MHU90" s="62"/>
      <c r="MHV90" s="75"/>
      <c r="MHW90" s="76"/>
      <c r="MHX90" s="216"/>
      <c r="MHY90" s="75"/>
      <c r="MHZ90" s="75"/>
      <c r="MIA90" s="204"/>
      <c r="MIB90" s="205"/>
      <c r="MIC90" s="72"/>
      <c r="MID90" s="70"/>
      <c r="MIE90" s="73"/>
      <c r="MIF90" s="74"/>
      <c r="MIG90" s="74"/>
      <c r="MIH90" s="62"/>
      <c r="MII90" s="75"/>
      <c r="MIJ90" s="76"/>
      <c r="MIK90" s="216"/>
      <c r="MIL90" s="75"/>
      <c r="MIM90" s="75"/>
      <c r="MIN90" s="204"/>
      <c r="MIO90" s="205"/>
      <c r="MIP90" s="72"/>
      <c r="MIQ90" s="70"/>
      <c r="MIR90" s="73"/>
      <c r="MIS90" s="74"/>
      <c r="MIT90" s="74"/>
      <c r="MIU90" s="62"/>
      <c r="MIV90" s="75"/>
      <c r="MIW90" s="76"/>
      <c r="MIX90" s="216"/>
      <c r="MIY90" s="75"/>
      <c r="MIZ90" s="75"/>
      <c r="MJA90" s="204"/>
      <c r="MJB90" s="205"/>
      <c r="MJC90" s="72"/>
      <c r="MJD90" s="70"/>
      <c r="MJE90" s="73"/>
      <c r="MJF90" s="74"/>
      <c r="MJG90" s="74"/>
      <c r="MJH90" s="62"/>
      <c r="MJI90" s="75"/>
      <c r="MJJ90" s="76"/>
      <c r="MJK90" s="216"/>
      <c r="MJL90" s="75"/>
      <c r="MJM90" s="75"/>
      <c r="MJN90" s="204"/>
      <c r="MJO90" s="205"/>
      <c r="MJP90" s="72"/>
      <c r="MJQ90" s="70"/>
      <c r="MJR90" s="73"/>
      <c r="MJS90" s="74"/>
      <c r="MJT90" s="74"/>
      <c r="MJU90" s="62"/>
      <c r="MJV90" s="75"/>
      <c r="MJW90" s="76"/>
      <c r="MJX90" s="216"/>
      <c r="MJY90" s="75"/>
      <c r="MJZ90" s="75"/>
      <c r="MKA90" s="204"/>
      <c r="MKB90" s="205"/>
      <c r="MKC90" s="72"/>
      <c r="MKD90" s="70"/>
      <c r="MKE90" s="73"/>
      <c r="MKF90" s="74"/>
      <c r="MKG90" s="74"/>
      <c r="MKH90" s="62"/>
      <c r="MKI90" s="75"/>
      <c r="MKJ90" s="76"/>
      <c r="MKK90" s="216"/>
      <c r="MKL90" s="75"/>
      <c r="MKM90" s="75"/>
      <c r="MKN90" s="204"/>
      <c r="MKO90" s="205"/>
      <c r="MKP90" s="72"/>
      <c r="MKQ90" s="70"/>
      <c r="MKR90" s="73"/>
      <c r="MKS90" s="74"/>
      <c r="MKT90" s="74"/>
      <c r="MKU90" s="62"/>
      <c r="MKV90" s="75"/>
      <c r="MKW90" s="76"/>
      <c r="MKX90" s="216"/>
      <c r="MKY90" s="75"/>
      <c r="MKZ90" s="75"/>
      <c r="MLA90" s="204"/>
      <c r="MLB90" s="205"/>
      <c r="MLC90" s="72"/>
      <c r="MLD90" s="70"/>
      <c r="MLE90" s="73"/>
      <c r="MLF90" s="74"/>
      <c r="MLG90" s="74"/>
      <c r="MLH90" s="62"/>
      <c r="MLI90" s="75"/>
      <c r="MLJ90" s="76"/>
      <c r="MLK90" s="216"/>
      <c r="MLL90" s="75"/>
      <c r="MLM90" s="75"/>
      <c r="MLN90" s="204"/>
      <c r="MLO90" s="205"/>
      <c r="MLP90" s="72"/>
      <c r="MLQ90" s="70"/>
      <c r="MLR90" s="73"/>
      <c r="MLS90" s="74"/>
      <c r="MLT90" s="74"/>
      <c r="MLU90" s="62"/>
      <c r="MLV90" s="75"/>
      <c r="MLW90" s="76"/>
      <c r="MLX90" s="216"/>
      <c r="MLY90" s="75"/>
      <c r="MLZ90" s="75"/>
      <c r="MMA90" s="204"/>
      <c r="MMB90" s="205"/>
      <c r="MMC90" s="72"/>
      <c r="MMD90" s="70"/>
      <c r="MME90" s="73"/>
      <c r="MMF90" s="74"/>
      <c r="MMG90" s="74"/>
      <c r="MMH90" s="62"/>
      <c r="MMI90" s="75"/>
      <c r="MMJ90" s="76"/>
      <c r="MMK90" s="216"/>
      <c r="MML90" s="75"/>
      <c r="MMM90" s="75"/>
      <c r="MMN90" s="204"/>
      <c r="MMO90" s="205"/>
      <c r="MMP90" s="72"/>
      <c r="MMQ90" s="70"/>
      <c r="MMR90" s="73"/>
      <c r="MMS90" s="74"/>
      <c r="MMT90" s="74"/>
      <c r="MMU90" s="62"/>
      <c r="MMV90" s="75"/>
      <c r="MMW90" s="76"/>
      <c r="MMX90" s="216"/>
      <c r="MMY90" s="75"/>
      <c r="MMZ90" s="75"/>
      <c r="MNA90" s="204"/>
      <c r="MNB90" s="205"/>
      <c r="MNC90" s="72"/>
      <c r="MND90" s="70"/>
      <c r="MNE90" s="73"/>
      <c r="MNF90" s="74"/>
      <c r="MNG90" s="74"/>
      <c r="MNH90" s="62"/>
      <c r="MNI90" s="75"/>
      <c r="MNJ90" s="76"/>
      <c r="MNK90" s="216"/>
      <c r="MNL90" s="75"/>
      <c r="MNM90" s="75"/>
      <c r="MNN90" s="204"/>
      <c r="MNO90" s="205"/>
      <c r="MNP90" s="72"/>
      <c r="MNQ90" s="70"/>
      <c r="MNR90" s="73"/>
      <c r="MNS90" s="74"/>
      <c r="MNT90" s="74"/>
      <c r="MNU90" s="62"/>
      <c r="MNV90" s="75"/>
      <c r="MNW90" s="76"/>
      <c r="MNX90" s="216"/>
      <c r="MNY90" s="75"/>
      <c r="MNZ90" s="75"/>
      <c r="MOA90" s="204"/>
      <c r="MOB90" s="205"/>
      <c r="MOC90" s="72"/>
      <c r="MOD90" s="70"/>
      <c r="MOE90" s="73"/>
      <c r="MOF90" s="74"/>
      <c r="MOG90" s="74"/>
      <c r="MOH90" s="62"/>
      <c r="MOI90" s="75"/>
      <c r="MOJ90" s="76"/>
      <c r="MOK90" s="216"/>
      <c r="MOL90" s="75"/>
      <c r="MOM90" s="75"/>
      <c r="MON90" s="204"/>
      <c r="MOO90" s="205"/>
      <c r="MOP90" s="72"/>
      <c r="MOQ90" s="70"/>
      <c r="MOR90" s="73"/>
      <c r="MOS90" s="74"/>
      <c r="MOT90" s="74"/>
      <c r="MOU90" s="62"/>
      <c r="MOV90" s="75"/>
      <c r="MOW90" s="76"/>
      <c r="MOX90" s="216"/>
      <c r="MOY90" s="75"/>
      <c r="MOZ90" s="75"/>
      <c r="MPA90" s="204"/>
      <c r="MPB90" s="205"/>
      <c r="MPC90" s="72"/>
      <c r="MPD90" s="70"/>
      <c r="MPE90" s="73"/>
      <c r="MPF90" s="74"/>
      <c r="MPG90" s="74"/>
      <c r="MPH90" s="62"/>
      <c r="MPI90" s="75"/>
      <c r="MPJ90" s="76"/>
      <c r="MPK90" s="216"/>
      <c r="MPL90" s="75"/>
      <c r="MPM90" s="75"/>
      <c r="MPN90" s="204"/>
      <c r="MPO90" s="205"/>
      <c r="MPP90" s="72"/>
      <c r="MPQ90" s="70"/>
      <c r="MPR90" s="73"/>
      <c r="MPS90" s="74"/>
      <c r="MPT90" s="74"/>
      <c r="MPU90" s="62"/>
      <c r="MPV90" s="75"/>
      <c r="MPW90" s="76"/>
      <c r="MPX90" s="216"/>
      <c r="MPY90" s="75"/>
      <c r="MPZ90" s="75"/>
      <c r="MQA90" s="204"/>
      <c r="MQB90" s="205"/>
      <c r="MQC90" s="72"/>
      <c r="MQD90" s="70"/>
      <c r="MQE90" s="73"/>
      <c r="MQF90" s="74"/>
      <c r="MQG90" s="74"/>
      <c r="MQH90" s="62"/>
      <c r="MQI90" s="75"/>
      <c r="MQJ90" s="76"/>
      <c r="MQK90" s="216"/>
      <c r="MQL90" s="75"/>
      <c r="MQM90" s="75"/>
      <c r="MQN90" s="204"/>
      <c r="MQO90" s="205"/>
      <c r="MQP90" s="72"/>
      <c r="MQQ90" s="70"/>
      <c r="MQR90" s="73"/>
      <c r="MQS90" s="74"/>
      <c r="MQT90" s="74"/>
      <c r="MQU90" s="62"/>
      <c r="MQV90" s="75"/>
      <c r="MQW90" s="76"/>
      <c r="MQX90" s="216"/>
      <c r="MQY90" s="75"/>
      <c r="MQZ90" s="75"/>
      <c r="MRA90" s="204"/>
      <c r="MRB90" s="205"/>
      <c r="MRC90" s="72"/>
      <c r="MRD90" s="70"/>
      <c r="MRE90" s="73"/>
      <c r="MRF90" s="74"/>
      <c r="MRG90" s="74"/>
      <c r="MRH90" s="62"/>
      <c r="MRI90" s="75"/>
      <c r="MRJ90" s="76"/>
      <c r="MRK90" s="216"/>
      <c r="MRL90" s="75"/>
      <c r="MRM90" s="75"/>
      <c r="MRN90" s="204"/>
      <c r="MRO90" s="205"/>
      <c r="MRP90" s="72"/>
      <c r="MRQ90" s="70"/>
      <c r="MRR90" s="73"/>
      <c r="MRS90" s="74"/>
      <c r="MRT90" s="74"/>
      <c r="MRU90" s="62"/>
      <c r="MRV90" s="75"/>
      <c r="MRW90" s="76"/>
      <c r="MRX90" s="216"/>
      <c r="MRY90" s="75"/>
      <c r="MRZ90" s="75"/>
      <c r="MSA90" s="204"/>
      <c r="MSB90" s="205"/>
      <c r="MSC90" s="72"/>
      <c r="MSD90" s="70"/>
      <c r="MSE90" s="73"/>
      <c r="MSF90" s="74"/>
      <c r="MSG90" s="74"/>
      <c r="MSH90" s="62"/>
      <c r="MSI90" s="75"/>
      <c r="MSJ90" s="76"/>
      <c r="MSK90" s="216"/>
      <c r="MSL90" s="75"/>
      <c r="MSM90" s="75"/>
      <c r="MSN90" s="204"/>
      <c r="MSO90" s="205"/>
      <c r="MSP90" s="72"/>
      <c r="MSQ90" s="70"/>
      <c r="MSR90" s="73"/>
      <c r="MSS90" s="74"/>
      <c r="MST90" s="74"/>
      <c r="MSU90" s="62"/>
      <c r="MSV90" s="75"/>
      <c r="MSW90" s="76"/>
      <c r="MSX90" s="216"/>
      <c r="MSY90" s="75"/>
      <c r="MSZ90" s="75"/>
      <c r="MTA90" s="204"/>
      <c r="MTB90" s="205"/>
      <c r="MTC90" s="72"/>
      <c r="MTD90" s="70"/>
      <c r="MTE90" s="73"/>
      <c r="MTF90" s="74"/>
      <c r="MTG90" s="74"/>
      <c r="MTH90" s="62"/>
      <c r="MTI90" s="75"/>
      <c r="MTJ90" s="76"/>
      <c r="MTK90" s="216"/>
      <c r="MTL90" s="75"/>
      <c r="MTM90" s="75"/>
      <c r="MTN90" s="204"/>
      <c r="MTO90" s="205"/>
      <c r="MTP90" s="72"/>
      <c r="MTQ90" s="70"/>
      <c r="MTR90" s="73"/>
      <c r="MTS90" s="74"/>
      <c r="MTT90" s="74"/>
      <c r="MTU90" s="62"/>
      <c r="MTV90" s="75"/>
      <c r="MTW90" s="76"/>
      <c r="MTX90" s="216"/>
      <c r="MTY90" s="75"/>
      <c r="MTZ90" s="75"/>
      <c r="MUA90" s="204"/>
      <c r="MUB90" s="205"/>
      <c r="MUC90" s="72"/>
      <c r="MUD90" s="70"/>
      <c r="MUE90" s="73"/>
      <c r="MUF90" s="74"/>
      <c r="MUG90" s="74"/>
      <c r="MUH90" s="62"/>
      <c r="MUI90" s="75"/>
      <c r="MUJ90" s="76"/>
      <c r="MUK90" s="216"/>
      <c r="MUL90" s="75"/>
      <c r="MUM90" s="75"/>
      <c r="MUN90" s="204"/>
      <c r="MUO90" s="205"/>
      <c r="MUP90" s="72"/>
      <c r="MUQ90" s="70"/>
      <c r="MUR90" s="73"/>
      <c r="MUS90" s="74"/>
      <c r="MUT90" s="74"/>
      <c r="MUU90" s="62"/>
      <c r="MUV90" s="75"/>
      <c r="MUW90" s="76"/>
      <c r="MUX90" s="216"/>
      <c r="MUY90" s="75"/>
      <c r="MUZ90" s="75"/>
      <c r="MVA90" s="204"/>
      <c r="MVB90" s="205"/>
      <c r="MVC90" s="72"/>
      <c r="MVD90" s="70"/>
      <c r="MVE90" s="73"/>
      <c r="MVF90" s="74"/>
      <c r="MVG90" s="74"/>
      <c r="MVH90" s="62"/>
      <c r="MVI90" s="75"/>
      <c r="MVJ90" s="76"/>
      <c r="MVK90" s="216"/>
      <c r="MVL90" s="75"/>
      <c r="MVM90" s="75"/>
      <c r="MVN90" s="204"/>
      <c r="MVO90" s="205"/>
      <c r="MVP90" s="72"/>
      <c r="MVQ90" s="70"/>
      <c r="MVR90" s="73"/>
      <c r="MVS90" s="74"/>
      <c r="MVT90" s="74"/>
      <c r="MVU90" s="62"/>
      <c r="MVV90" s="75"/>
      <c r="MVW90" s="76"/>
      <c r="MVX90" s="216"/>
      <c r="MVY90" s="75"/>
      <c r="MVZ90" s="75"/>
      <c r="MWA90" s="204"/>
      <c r="MWB90" s="205"/>
      <c r="MWC90" s="72"/>
      <c r="MWD90" s="70"/>
      <c r="MWE90" s="73"/>
      <c r="MWF90" s="74"/>
      <c r="MWG90" s="74"/>
      <c r="MWH90" s="62"/>
      <c r="MWI90" s="75"/>
      <c r="MWJ90" s="76"/>
      <c r="MWK90" s="216"/>
      <c r="MWL90" s="75"/>
      <c r="MWM90" s="75"/>
      <c r="MWN90" s="204"/>
      <c r="MWO90" s="205"/>
      <c r="MWP90" s="72"/>
      <c r="MWQ90" s="70"/>
      <c r="MWR90" s="73"/>
      <c r="MWS90" s="74"/>
      <c r="MWT90" s="74"/>
      <c r="MWU90" s="62"/>
      <c r="MWV90" s="75"/>
      <c r="MWW90" s="76"/>
      <c r="MWX90" s="216"/>
      <c r="MWY90" s="75"/>
      <c r="MWZ90" s="75"/>
      <c r="MXA90" s="204"/>
      <c r="MXB90" s="205"/>
      <c r="MXC90" s="72"/>
      <c r="MXD90" s="70"/>
      <c r="MXE90" s="73"/>
      <c r="MXF90" s="74"/>
      <c r="MXG90" s="74"/>
      <c r="MXH90" s="62"/>
      <c r="MXI90" s="75"/>
      <c r="MXJ90" s="76"/>
      <c r="MXK90" s="216"/>
      <c r="MXL90" s="75"/>
      <c r="MXM90" s="75"/>
      <c r="MXN90" s="204"/>
      <c r="MXO90" s="205"/>
      <c r="MXP90" s="72"/>
      <c r="MXQ90" s="70"/>
      <c r="MXR90" s="73"/>
      <c r="MXS90" s="74"/>
      <c r="MXT90" s="74"/>
      <c r="MXU90" s="62"/>
      <c r="MXV90" s="75"/>
      <c r="MXW90" s="76"/>
      <c r="MXX90" s="216"/>
      <c r="MXY90" s="75"/>
      <c r="MXZ90" s="75"/>
      <c r="MYA90" s="204"/>
      <c r="MYB90" s="205"/>
      <c r="MYC90" s="72"/>
      <c r="MYD90" s="70"/>
      <c r="MYE90" s="73"/>
      <c r="MYF90" s="74"/>
      <c r="MYG90" s="74"/>
      <c r="MYH90" s="62"/>
      <c r="MYI90" s="75"/>
      <c r="MYJ90" s="76"/>
      <c r="MYK90" s="216"/>
      <c r="MYL90" s="75"/>
      <c r="MYM90" s="75"/>
      <c r="MYN90" s="204"/>
      <c r="MYO90" s="205"/>
      <c r="MYP90" s="72"/>
      <c r="MYQ90" s="70"/>
      <c r="MYR90" s="73"/>
      <c r="MYS90" s="74"/>
      <c r="MYT90" s="74"/>
      <c r="MYU90" s="62"/>
      <c r="MYV90" s="75"/>
      <c r="MYW90" s="76"/>
      <c r="MYX90" s="216"/>
      <c r="MYY90" s="75"/>
      <c r="MYZ90" s="75"/>
      <c r="MZA90" s="204"/>
      <c r="MZB90" s="205"/>
      <c r="MZC90" s="72"/>
      <c r="MZD90" s="70"/>
      <c r="MZE90" s="73"/>
      <c r="MZF90" s="74"/>
      <c r="MZG90" s="74"/>
      <c r="MZH90" s="62"/>
      <c r="MZI90" s="75"/>
      <c r="MZJ90" s="76"/>
      <c r="MZK90" s="216"/>
      <c r="MZL90" s="75"/>
      <c r="MZM90" s="75"/>
      <c r="MZN90" s="204"/>
      <c r="MZO90" s="205"/>
      <c r="MZP90" s="72"/>
      <c r="MZQ90" s="70"/>
      <c r="MZR90" s="73"/>
      <c r="MZS90" s="74"/>
      <c r="MZT90" s="74"/>
      <c r="MZU90" s="62"/>
      <c r="MZV90" s="75"/>
      <c r="MZW90" s="76"/>
      <c r="MZX90" s="216"/>
      <c r="MZY90" s="75"/>
      <c r="MZZ90" s="75"/>
      <c r="NAA90" s="204"/>
      <c r="NAB90" s="205"/>
      <c r="NAC90" s="72"/>
      <c r="NAD90" s="70"/>
      <c r="NAE90" s="73"/>
      <c r="NAF90" s="74"/>
      <c r="NAG90" s="74"/>
      <c r="NAH90" s="62"/>
      <c r="NAI90" s="75"/>
      <c r="NAJ90" s="76"/>
      <c r="NAK90" s="216"/>
      <c r="NAL90" s="75"/>
      <c r="NAM90" s="75"/>
      <c r="NAN90" s="204"/>
      <c r="NAO90" s="205"/>
      <c r="NAP90" s="72"/>
      <c r="NAQ90" s="70"/>
      <c r="NAR90" s="73"/>
      <c r="NAS90" s="74"/>
      <c r="NAT90" s="74"/>
      <c r="NAU90" s="62"/>
      <c r="NAV90" s="75"/>
      <c r="NAW90" s="76"/>
      <c r="NAX90" s="216"/>
      <c r="NAY90" s="75"/>
      <c r="NAZ90" s="75"/>
      <c r="NBA90" s="204"/>
      <c r="NBB90" s="205"/>
      <c r="NBC90" s="72"/>
      <c r="NBD90" s="70"/>
      <c r="NBE90" s="73"/>
      <c r="NBF90" s="74"/>
      <c r="NBG90" s="74"/>
      <c r="NBH90" s="62"/>
      <c r="NBI90" s="75"/>
      <c r="NBJ90" s="76"/>
      <c r="NBK90" s="216"/>
      <c r="NBL90" s="75"/>
      <c r="NBM90" s="75"/>
      <c r="NBN90" s="204"/>
      <c r="NBO90" s="205"/>
      <c r="NBP90" s="72"/>
      <c r="NBQ90" s="70"/>
      <c r="NBR90" s="73"/>
      <c r="NBS90" s="74"/>
      <c r="NBT90" s="74"/>
      <c r="NBU90" s="62"/>
      <c r="NBV90" s="75"/>
      <c r="NBW90" s="76"/>
      <c r="NBX90" s="216"/>
      <c r="NBY90" s="75"/>
      <c r="NBZ90" s="75"/>
      <c r="NCA90" s="204"/>
      <c r="NCB90" s="205"/>
      <c r="NCC90" s="72"/>
      <c r="NCD90" s="70"/>
      <c r="NCE90" s="73"/>
      <c r="NCF90" s="74"/>
      <c r="NCG90" s="74"/>
      <c r="NCH90" s="62"/>
      <c r="NCI90" s="75"/>
      <c r="NCJ90" s="76"/>
      <c r="NCK90" s="216"/>
      <c r="NCL90" s="75"/>
      <c r="NCM90" s="75"/>
      <c r="NCN90" s="204"/>
      <c r="NCO90" s="205"/>
      <c r="NCP90" s="72"/>
      <c r="NCQ90" s="70"/>
      <c r="NCR90" s="73"/>
      <c r="NCS90" s="74"/>
      <c r="NCT90" s="74"/>
      <c r="NCU90" s="62"/>
      <c r="NCV90" s="75"/>
      <c r="NCW90" s="76"/>
      <c r="NCX90" s="216"/>
      <c r="NCY90" s="75"/>
      <c r="NCZ90" s="75"/>
      <c r="NDA90" s="204"/>
      <c r="NDB90" s="205"/>
      <c r="NDC90" s="72"/>
      <c r="NDD90" s="70"/>
      <c r="NDE90" s="73"/>
      <c r="NDF90" s="74"/>
      <c r="NDG90" s="74"/>
      <c r="NDH90" s="62"/>
      <c r="NDI90" s="75"/>
      <c r="NDJ90" s="76"/>
      <c r="NDK90" s="216"/>
      <c r="NDL90" s="75"/>
      <c r="NDM90" s="75"/>
      <c r="NDN90" s="204"/>
      <c r="NDO90" s="205"/>
      <c r="NDP90" s="72"/>
      <c r="NDQ90" s="70"/>
      <c r="NDR90" s="73"/>
      <c r="NDS90" s="74"/>
      <c r="NDT90" s="74"/>
      <c r="NDU90" s="62"/>
      <c r="NDV90" s="75"/>
      <c r="NDW90" s="76"/>
      <c r="NDX90" s="216"/>
      <c r="NDY90" s="75"/>
      <c r="NDZ90" s="75"/>
      <c r="NEA90" s="204"/>
      <c r="NEB90" s="205"/>
      <c r="NEC90" s="72"/>
      <c r="NED90" s="70"/>
      <c r="NEE90" s="73"/>
      <c r="NEF90" s="74"/>
      <c r="NEG90" s="74"/>
      <c r="NEH90" s="62"/>
      <c r="NEI90" s="75"/>
      <c r="NEJ90" s="76"/>
      <c r="NEK90" s="216"/>
      <c r="NEL90" s="75"/>
      <c r="NEM90" s="75"/>
      <c r="NEN90" s="204"/>
      <c r="NEO90" s="205"/>
      <c r="NEP90" s="72"/>
      <c r="NEQ90" s="70"/>
      <c r="NER90" s="73"/>
      <c r="NES90" s="74"/>
      <c r="NET90" s="74"/>
      <c r="NEU90" s="62"/>
      <c r="NEV90" s="75"/>
      <c r="NEW90" s="76"/>
      <c r="NEX90" s="216"/>
      <c r="NEY90" s="75"/>
      <c r="NEZ90" s="75"/>
      <c r="NFA90" s="204"/>
      <c r="NFB90" s="205"/>
      <c r="NFC90" s="72"/>
      <c r="NFD90" s="70"/>
      <c r="NFE90" s="73"/>
      <c r="NFF90" s="74"/>
      <c r="NFG90" s="74"/>
      <c r="NFH90" s="62"/>
      <c r="NFI90" s="75"/>
      <c r="NFJ90" s="76"/>
      <c r="NFK90" s="216"/>
      <c r="NFL90" s="75"/>
      <c r="NFM90" s="75"/>
      <c r="NFN90" s="204"/>
      <c r="NFO90" s="205"/>
      <c r="NFP90" s="72"/>
      <c r="NFQ90" s="70"/>
      <c r="NFR90" s="73"/>
      <c r="NFS90" s="74"/>
      <c r="NFT90" s="74"/>
      <c r="NFU90" s="62"/>
      <c r="NFV90" s="75"/>
      <c r="NFW90" s="76"/>
      <c r="NFX90" s="216"/>
      <c r="NFY90" s="75"/>
      <c r="NFZ90" s="75"/>
      <c r="NGA90" s="204"/>
      <c r="NGB90" s="205"/>
      <c r="NGC90" s="72"/>
      <c r="NGD90" s="70"/>
      <c r="NGE90" s="73"/>
      <c r="NGF90" s="74"/>
      <c r="NGG90" s="74"/>
      <c r="NGH90" s="62"/>
      <c r="NGI90" s="75"/>
      <c r="NGJ90" s="76"/>
      <c r="NGK90" s="216"/>
      <c r="NGL90" s="75"/>
      <c r="NGM90" s="75"/>
      <c r="NGN90" s="204"/>
      <c r="NGO90" s="205"/>
      <c r="NGP90" s="72"/>
      <c r="NGQ90" s="70"/>
      <c r="NGR90" s="73"/>
      <c r="NGS90" s="74"/>
      <c r="NGT90" s="74"/>
      <c r="NGU90" s="62"/>
      <c r="NGV90" s="75"/>
      <c r="NGW90" s="76"/>
      <c r="NGX90" s="216"/>
      <c r="NGY90" s="75"/>
      <c r="NGZ90" s="75"/>
      <c r="NHA90" s="204"/>
      <c r="NHB90" s="205"/>
      <c r="NHC90" s="72"/>
      <c r="NHD90" s="70"/>
      <c r="NHE90" s="73"/>
      <c r="NHF90" s="74"/>
      <c r="NHG90" s="74"/>
      <c r="NHH90" s="62"/>
      <c r="NHI90" s="75"/>
      <c r="NHJ90" s="76"/>
      <c r="NHK90" s="216"/>
      <c r="NHL90" s="75"/>
      <c r="NHM90" s="75"/>
      <c r="NHN90" s="204"/>
      <c r="NHO90" s="205"/>
      <c r="NHP90" s="72"/>
      <c r="NHQ90" s="70"/>
      <c r="NHR90" s="73"/>
      <c r="NHS90" s="74"/>
      <c r="NHT90" s="74"/>
      <c r="NHU90" s="62"/>
      <c r="NHV90" s="75"/>
      <c r="NHW90" s="76"/>
      <c r="NHX90" s="216"/>
      <c r="NHY90" s="75"/>
      <c r="NHZ90" s="75"/>
      <c r="NIA90" s="204"/>
      <c r="NIB90" s="205"/>
      <c r="NIC90" s="72"/>
      <c r="NID90" s="70"/>
      <c r="NIE90" s="73"/>
      <c r="NIF90" s="74"/>
      <c r="NIG90" s="74"/>
      <c r="NIH90" s="62"/>
      <c r="NII90" s="75"/>
      <c r="NIJ90" s="76"/>
      <c r="NIK90" s="216"/>
      <c r="NIL90" s="75"/>
      <c r="NIM90" s="75"/>
      <c r="NIN90" s="204"/>
      <c r="NIO90" s="205"/>
      <c r="NIP90" s="72"/>
      <c r="NIQ90" s="70"/>
      <c r="NIR90" s="73"/>
      <c r="NIS90" s="74"/>
      <c r="NIT90" s="74"/>
      <c r="NIU90" s="62"/>
      <c r="NIV90" s="75"/>
      <c r="NIW90" s="76"/>
      <c r="NIX90" s="216"/>
      <c r="NIY90" s="75"/>
      <c r="NIZ90" s="75"/>
      <c r="NJA90" s="204"/>
      <c r="NJB90" s="205"/>
      <c r="NJC90" s="72"/>
      <c r="NJD90" s="70"/>
      <c r="NJE90" s="73"/>
      <c r="NJF90" s="74"/>
      <c r="NJG90" s="74"/>
      <c r="NJH90" s="62"/>
      <c r="NJI90" s="75"/>
      <c r="NJJ90" s="76"/>
      <c r="NJK90" s="216"/>
      <c r="NJL90" s="75"/>
      <c r="NJM90" s="75"/>
      <c r="NJN90" s="204"/>
      <c r="NJO90" s="205"/>
      <c r="NJP90" s="72"/>
      <c r="NJQ90" s="70"/>
      <c r="NJR90" s="73"/>
      <c r="NJS90" s="74"/>
      <c r="NJT90" s="74"/>
      <c r="NJU90" s="62"/>
      <c r="NJV90" s="75"/>
      <c r="NJW90" s="76"/>
      <c r="NJX90" s="216"/>
      <c r="NJY90" s="75"/>
      <c r="NJZ90" s="75"/>
      <c r="NKA90" s="204"/>
      <c r="NKB90" s="205"/>
      <c r="NKC90" s="72"/>
      <c r="NKD90" s="70"/>
      <c r="NKE90" s="73"/>
      <c r="NKF90" s="74"/>
      <c r="NKG90" s="74"/>
      <c r="NKH90" s="62"/>
      <c r="NKI90" s="75"/>
      <c r="NKJ90" s="76"/>
      <c r="NKK90" s="216"/>
      <c r="NKL90" s="75"/>
      <c r="NKM90" s="75"/>
      <c r="NKN90" s="204"/>
      <c r="NKO90" s="205"/>
      <c r="NKP90" s="72"/>
      <c r="NKQ90" s="70"/>
      <c r="NKR90" s="73"/>
      <c r="NKS90" s="74"/>
      <c r="NKT90" s="74"/>
      <c r="NKU90" s="62"/>
      <c r="NKV90" s="75"/>
      <c r="NKW90" s="76"/>
      <c r="NKX90" s="216"/>
      <c r="NKY90" s="75"/>
      <c r="NKZ90" s="75"/>
      <c r="NLA90" s="204"/>
      <c r="NLB90" s="205"/>
      <c r="NLC90" s="72"/>
      <c r="NLD90" s="70"/>
      <c r="NLE90" s="73"/>
      <c r="NLF90" s="74"/>
      <c r="NLG90" s="74"/>
      <c r="NLH90" s="62"/>
      <c r="NLI90" s="75"/>
      <c r="NLJ90" s="76"/>
      <c r="NLK90" s="216"/>
      <c r="NLL90" s="75"/>
      <c r="NLM90" s="75"/>
      <c r="NLN90" s="204"/>
      <c r="NLO90" s="205"/>
      <c r="NLP90" s="72"/>
      <c r="NLQ90" s="70"/>
      <c r="NLR90" s="73"/>
      <c r="NLS90" s="74"/>
      <c r="NLT90" s="74"/>
      <c r="NLU90" s="62"/>
      <c r="NLV90" s="75"/>
      <c r="NLW90" s="76"/>
      <c r="NLX90" s="216"/>
      <c r="NLY90" s="75"/>
      <c r="NLZ90" s="75"/>
      <c r="NMA90" s="204"/>
      <c r="NMB90" s="205"/>
      <c r="NMC90" s="72"/>
      <c r="NMD90" s="70"/>
      <c r="NME90" s="73"/>
      <c r="NMF90" s="74"/>
      <c r="NMG90" s="74"/>
      <c r="NMH90" s="62"/>
      <c r="NMI90" s="75"/>
      <c r="NMJ90" s="76"/>
      <c r="NMK90" s="216"/>
      <c r="NML90" s="75"/>
      <c r="NMM90" s="75"/>
      <c r="NMN90" s="204"/>
      <c r="NMO90" s="205"/>
      <c r="NMP90" s="72"/>
      <c r="NMQ90" s="70"/>
      <c r="NMR90" s="73"/>
      <c r="NMS90" s="74"/>
      <c r="NMT90" s="74"/>
      <c r="NMU90" s="62"/>
      <c r="NMV90" s="75"/>
      <c r="NMW90" s="76"/>
      <c r="NMX90" s="216"/>
      <c r="NMY90" s="75"/>
      <c r="NMZ90" s="75"/>
      <c r="NNA90" s="204"/>
      <c r="NNB90" s="205"/>
      <c r="NNC90" s="72"/>
      <c r="NND90" s="70"/>
      <c r="NNE90" s="73"/>
      <c r="NNF90" s="74"/>
      <c r="NNG90" s="74"/>
      <c r="NNH90" s="62"/>
      <c r="NNI90" s="75"/>
      <c r="NNJ90" s="76"/>
      <c r="NNK90" s="216"/>
      <c r="NNL90" s="75"/>
      <c r="NNM90" s="75"/>
      <c r="NNN90" s="204"/>
      <c r="NNO90" s="205"/>
      <c r="NNP90" s="72"/>
      <c r="NNQ90" s="70"/>
      <c r="NNR90" s="73"/>
      <c r="NNS90" s="74"/>
      <c r="NNT90" s="74"/>
      <c r="NNU90" s="62"/>
      <c r="NNV90" s="75"/>
      <c r="NNW90" s="76"/>
      <c r="NNX90" s="216"/>
      <c r="NNY90" s="75"/>
      <c r="NNZ90" s="75"/>
      <c r="NOA90" s="204"/>
      <c r="NOB90" s="205"/>
      <c r="NOC90" s="72"/>
      <c r="NOD90" s="70"/>
      <c r="NOE90" s="73"/>
      <c r="NOF90" s="74"/>
      <c r="NOG90" s="74"/>
      <c r="NOH90" s="62"/>
      <c r="NOI90" s="75"/>
      <c r="NOJ90" s="76"/>
      <c r="NOK90" s="216"/>
      <c r="NOL90" s="75"/>
      <c r="NOM90" s="75"/>
      <c r="NON90" s="204"/>
      <c r="NOO90" s="205"/>
      <c r="NOP90" s="72"/>
      <c r="NOQ90" s="70"/>
      <c r="NOR90" s="73"/>
      <c r="NOS90" s="74"/>
      <c r="NOT90" s="74"/>
      <c r="NOU90" s="62"/>
      <c r="NOV90" s="75"/>
      <c r="NOW90" s="76"/>
      <c r="NOX90" s="216"/>
      <c r="NOY90" s="75"/>
      <c r="NOZ90" s="75"/>
      <c r="NPA90" s="204"/>
      <c r="NPB90" s="205"/>
      <c r="NPC90" s="72"/>
      <c r="NPD90" s="70"/>
      <c r="NPE90" s="73"/>
      <c r="NPF90" s="74"/>
      <c r="NPG90" s="74"/>
      <c r="NPH90" s="62"/>
      <c r="NPI90" s="75"/>
      <c r="NPJ90" s="76"/>
      <c r="NPK90" s="216"/>
      <c r="NPL90" s="75"/>
      <c r="NPM90" s="75"/>
      <c r="NPN90" s="204"/>
      <c r="NPO90" s="205"/>
      <c r="NPP90" s="72"/>
      <c r="NPQ90" s="70"/>
      <c r="NPR90" s="73"/>
      <c r="NPS90" s="74"/>
      <c r="NPT90" s="74"/>
      <c r="NPU90" s="62"/>
      <c r="NPV90" s="75"/>
      <c r="NPW90" s="76"/>
      <c r="NPX90" s="216"/>
      <c r="NPY90" s="75"/>
      <c r="NPZ90" s="75"/>
      <c r="NQA90" s="204"/>
      <c r="NQB90" s="205"/>
      <c r="NQC90" s="72"/>
      <c r="NQD90" s="70"/>
      <c r="NQE90" s="73"/>
      <c r="NQF90" s="74"/>
      <c r="NQG90" s="74"/>
      <c r="NQH90" s="62"/>
      <c r="NQI90" s="75"/>
      <c r="NQJ90" s="76"/>
      <c r="NQK90" s="216"/>
      <c r="NQL90" s="75"/>
      <c r="NQM90" s="75"/>
      <c r="NQN90" s="204"/>
      <c r="NQO90" s="205"/>
      <c r="NQP90" s="72"/>
      <c r="NQQ90" s="70"/>
      <c r="NQR90" s="73"/>
      <c r="NQS90" s="74"/>
      <c r="NQT90" s="74"/>
      <c r="NQU90" s="62"/>
      <c r="NQV90" s="75"/>
      <c r="NQW90" s="76"/>
      <c r="NQX90" s="216"/>
      <c r="NQY90" s="75"/>
      <c r="NQZ90" s="75"/>
      <c r="NRA90" s="204"/>
      <c r="NRB90" s="205"/>
      <c r="NRC90" s="72"/>
      <c r="NRD90" s="70"/>
      <c r="NRE90" s="73"/>
      <c r="NRF90" s="74"/>
      <c r="NRG90" s="74"/>
      <c r="NRH90" s="62"/>
      <c r="NRI90" s="75"/>
      <c r="NRJ90" s="76"/>
      <c r="NRK90" s="216"/>
      <c r="NRL90" s="75"/>
      <c r="NRM90" s="75"/>
      <c r="NRN90" s="204"/>
      <c r="NRO90" s="205"/>
      <c r="NRP90" s="72"/>
      <c r="NRQ90" s="70"/>
      <c r="NRR90" s="73"/>
      <c r="NRS90" s="74"/>
      <c r="NRT90" s="74"/>
      <c r="NRU90" s="62"/>
      <c r="NRV90" s="75"/>
      <c r="NRW90" s="76"/>
      <c r="NRX90" s="216"/>
      <c r="NRY90" s="75"/>
      <c r="NRZ90" s="75"/>
      <c r="NSA90" s="204"/>
      <c r="NSB90" s="205"/>
      <c r="NSC90" s="72"/>
      <c r="NSD90" s="70"/>
      <c r="NSE90" s="73"/>
      <c r="NSF90" s="74"/>
      <c r="NSG90" s="74"/>
      <c r="NSH90" s="62"/>
      <c r="NSI90" s="75"/>
      <c r="NSJ90" s="76"/>
      <c r="NSK90" s="216"/>
      <c r="NSL90" s="75"/>
      <c r="NSM90" s="75"/>
      <c r="NSN90" s="204"/>
      <c r="NSO90" s="205"/>
      <c r="NSP90" s="72"/>
      <c r="NSQ90" s="70"/>
      <c r="NSR90" s="73"/>
      <c r="NSS90" s="74"/>
      <c r="NST90" s="74"/>
      <c r="NSU90" s="62"/>
      <c r="NSV90" s="75"/>
      <c r="NSW90" s="76"/>
      <c r="NSX90" s="216"/>
      <c r="NSY90" s="75"/>
      <c r="NSZ90" s="75"/>
      <c r="NTA90" s="204"/>
      <c r="NTB90" s="205"/>
      <c r="NTC90" s="72"/>
      <c r="NTD90" s="70"/>
      <c r="NTE90" s="73"/>
      <c r="NTF90" s="74"/>
      <c r="NTG90" s="74"/>
      <c r="NTH90" s="62"/>
      <c r="NTI90" s="75"/>
      <c r="NTJ90" s="76"/>
      <c r="NTK90" s="216"/>
      <c r="NTL90" s="75"/>
      <c r="NTM90" s="75"/>
      <c r="NTN90" s="204"/>
      <c r="NTO90" s="205"/>
      <c r="NTP90" s="72"/>
      <c r="NTQ90" s="70"/>
      <c r="NTR90" s="73"/>
      <c r="NTS90" s="74"/>
      <c r="NTT90" s="74"/>
      <c r="NTU90" s="62"/>
      <c r="NTV90" s="75"/>
      <c r="NTW90" s="76"/>
      <c r="NTX90" s="216"/>
      <c r="NTY90" s="75"/>
      <c r="NTZ90" s="75"/>
      <c r="NUA90" s="204"/>
      <c r="NUB90" s="205"/>
      <c r="NUC90" s="72"/>
      <c r="NUD90" s="70"/>
      <c r="NUE90" s="73"/>
      <c r="NUF90" s="74"/>
      <c r="NUG90" s="74"/>
      <c r="NUH90" s="62"/>
      <c r="NUI90" s="75"/>
      <c r="NUJ90" s="76"/>
      <c r="NUK90" s="216"/>
      <c r="NUL90" s="75"/>
      <c r="NUM90" s="75"/>
      <c r="NUN90" s="204"/>
      <c r="NUO90" s="205"/>
      <c r="NUP90" s="72"/>
      <c r="NUQ90" s="70"/>
      <c r="NUR90" s="73"/>
      <c r="NUS90" s="74"/>
      <c r="NUT90" s="74"/>
      <c r="NUU90" s="62"/>
      <c r="NUV90" s="75"/>
      <c r="NUW90" s="76"/>
      <c r="NUX90" s="216"/>
      <c r="NUY90" s="75"/>
      <c r="NUZ90" s="75"/>
      <c r="NVA90" s="204"/>
      <c r="NVB90" s="205"/>
      <c r="NVC90" s="72"/>
      <c r="NVD90" s="70"/>
      <c r="NVE90" s="73"/>
      <c r="NVF90" s="74"/>
      <c r="NVG90" s="74"/>
      <c r="NVH90" s="62"/>
      <c r="NVI90" s="75"/>
      <c r="NVJ90" s="76"/>
      <c r="NVK90" s="216"/>
      <c r="NVL90" s="75"/>
      <c r="NVM90" s="75"/>
      <c r="NVN90" s="204"/>
      <c r="NVO90" s="205"/>
      <c r="NVP90" s="72"/>
      <c r="NVQ90" s="70"/>
      <c r="NVR90" s="73"/>
      <c r="NVS90" s="74"/>
      <c r="NVT90" s="74"/>
      <c r="NVU90" s="62"/>
      <c r="NVV90" s="75"/>
      <c r="NVW90" s="76"/>
      <c r="NVX90" s="216"/>
      <c r="NVY90" s="75"/>
      <c r="NVZ90" s="75"/>
      <c r="NWA90" s="204"/>
      <c r="NWB90" s="205"/>
      <c r="NWC90" s="72"/>
      <c r="NWD90" s="70"/>
      <c r="NWE90" s="73"/>
      <c r="NWF90" s="74"/>
      <c r="NWG90" s="74"/>
      <c r="NWH90" s="62"/>
      <c r="NWI90" s="75"/>
      <c r="NWJ90" s="76"/>
      <c r="NWK90" s="216"/>
      <c r="NWL90" s="75"/>
      <c r="NWM90" s="75"/>
      <c r="NWN90" s="204"/>
      <c r="NWO90" s="205"/>
      <c r="NWP90" s="72"/>
      <c r="NWQ90" s="70"/>
      <c r="NWR90" s="73"/>
      <c r="NWS90" s="74"/>
      <c r="NWT90" s="74"/>
      <c r="NWU90" s="62"/>
      <c r="NWV90" s="75"/>
      <c r="NWW90" s="76"/>
      <c r="NWX90" s="216"/>
      <c r="NWY90" s="75"/>
      <c r="NWZ90" s="75"/>
      <c r="NXA90" s="204"/>
      <c r="NXB90" s="205"/>
      <c r="NXC90" s="72"/>
      <c r="NXD90" s="70"/>
      <c r="NXE90" s="73"/>
      <c r="NXF90" s="74"/>
      <c r="NXG90" s="74"/>
      <c r="NXH90" s="62"/>
      <c r="NXI90" s="75"/>
      <c r="NXJ90" s="76"/>
      <c r="NXK90" s="216"/>
      <c r="NXL90" s="75"/>
      <c r="NXM90" s="75"/>
      <c r="NXN90" s="204"/>
      <c r="NXO90" s="205"/>
      <c r="NXP90" s="72"/>
      <c r="NXQ90" s="70"/>
      <c r="NXR90" s="73"/>
      <c r="NXS90" s="74"/>
      <c r="NXT90" s="74"/>
      <c r="NXU90" s="62"/>
      <c r="NXV90" s="75"/>
      <c r="NXW90" s="76"/>
      <c r="NXX90" s="216"/>
      <c r="NXY90" s="75"/>
      <c r="NXZ90" s="75"/>
      <c r="NYA90" s="204"/>
      <c r="NYB90" s="205"/>
      <c r="NYC90" s="72"/>
      <c r="NYD90" s="70"/>
      <c r="NYE90" s="73"/>
      <c r="NYF90" s="74"/>
      <c r="NYG90" s="74"/>
      <c r="NYH90" s="62"/>
      <c r="NYI90" s="75"/>
      <c r="NYJ90" s="76"/>
      <c r="NYK90" s="216"/>
      <c r="NYL90" s="75"/>
      <c r="NYM90" s="75"/>
      <c r="NYN90" s="204"/>
      <c r="NYO90" s="205"/>
      <c r="NYP90" s="72"/>
      <c r="NYQ90" s="70"/>
      <c r="NYR90" s="73"/>
      <c r="NYS90" s="74"/>
      <c r="NYT90" s="74"/>
      <c r="NYU90" s="62"/>
      <c r="NYV90" s="75"/>
      <c r="NYW90" s="76"/>
      <c r="NYX90" s="216"/>
      <c r="NYY90" s="75"/>
      <c r="NYZ90" s="75"/>
      <c r="NZA90" s="204"/>
      <c r="NZB90" s="205"/>
      <c r="NZC90" s="72"/>
      <c r="NZD90" s="70"/>
      <c r="NZE90" s="73"/>
      <c r="NZF90" s="74"/>
      <c r="NZG90" s="74"/>
      <c r="NZH90" s="62"/>
      <c r="NZI90" s="75"/>
      <c r="NZJ90" s="76"/>
      <c r="NZK90" s="216"/>
      <c r="NZL90" s="75"/>
      <c r="NZM90" s="75"/>
      <c r="NZN90" s="204"/>
      <c r="NZO90" s="205"/>
      <c r="NZP90" s="72"/>
      <c r="NZQ90" s="70"/>
      <c r="NZR90" s="73"/>
      <c r="NZS90" s="74"/>
      <c r="NZT90" s="74"/>
      <c r="NZU90" s="62"/>
      <c r="NZV90" s="75"/>
      <c r="NZW90" s="76"/>
      <c r="NZX90" s="216"/>
      <c r="NZY90" s="75"/>
      <c r="NZZ90" s="75"/>
      <c r="OAA90" s="204"/>
      <c r="OAB90" s="205"/>
      <c r="OAC90" s="72"/>
      <c r="OAD90" s="70"/>
      <c r="OAE90" s="73"/>
      <c r="OAF90" s="74"/>
      <c r="OAG90" s="74"/>
      <c r="OAH90" s="62"/>
      <c r="OAI90" s="75"/>
      <c r="OAJ90" s="76"/>
      <c r="OAK90" s="216"/>
      <c r="OAL90" s="75"/>
      <c r="OAM90" s="75"/>
      <c r="OAN90" s="204"/>
      <c r="OAO90" s="205"/>
      <c r="OAP90" s="72"/>
      <c r="OAQ90" s="70"/>
      <c r="OAR90" s="73"/>
      <c r="OAS90" s="74"/>
      <c r="OAT90" s="74"/>
      <c r="OAU90" s="62"/>
      <c r="OAV90" s="75"/>
      <c r="OAW90" s="76"/>
      <c r="OAX90" s="216"/>
      <c r="OAY90" s="75"/>
      <c r="OAZ90" s="75"/>
      <c r="OBA90" s="204"/>
      <c r="OBB90" s="205"/>
      <c r="OBC90" s="72"/>
      <c r="OBD90" s="70"/>
      <c r="OBE90" s="73"/>
      <c r="OBF90" s="74"/>
      <c r="OBG90" s="74"/>
      <c r="OBH90" s="62"/>
      <c r="OBI90" s="75"/>
      <c r="OBJ90" s="76"/>
      <c r="OBK90" s="216"/>
      <c r="OBL90" s="75"/>
      <c r="OBM90" s="75"/>
      <c r="OBN90" s="204"/>
      <c r="OBO90" s="205"/>
      <c r="OBP90" s="72"/>
      <c r="OBQ90" s="70"/>
      <c r="OBR90" s="73"/>
      <c r="OBS90" s="74"/>
      <c r="OBT90" s="74"/>
      <c r="OBU90" s="62"/>
      <c r="OBV90" s="75"/>
      <c r="OBW90" s="76"/>
      <c r="OBX90" s="216"/>
      <c r="OBY90" s="75"/>
      <c r="OBZ90" s="75"/>
      <c r="OCA90" s="204"/>
      <c r="OCB90" s="205"/>
      <c r="OCC90" s="72"/>
      <c r="OCD90" s="70"/>
      <c r="OCE90" s="73"/>
      <c r="OCF90" s="74"/>
      <c r="OCG90" s="74"/>
      <c r="OCH90" s="62"/>
      <c r="OCI90" s="75"/>
      <c r="OCJ90" s="76"/>
      <c r="OCK90" s="216"/>
      <c r="OCL90" s="75"/>
      <c r="OCM90" s="75"/>
      <c r="OCN90" s="204"/>
      <c r="OCO90" s="205"/>
      <c r="OCP90" s="72"/>
      <c r="OCQ90" s="70"/>
      <c r="OCR90" s="73"/>
      <c r="OCS90" s="74"/>
      <c r="OCT90" s="74"/>
      <c r="OCU90" s="62"/>
      <c r="OCV90" s="75"/>
      <c r="OCW90" s="76"/>
      <c r="OCX90" s="216"/>
      <c r="OCY90" s="75"/>
      <c r="OCZ90" s="75"/>
      <c r="ODA90" s="204"/>
      <c r="ODB90" s="205"/>
      <c r="ODC90" s="72"/>
      <c r="ODD90" s="70"/>
      <c r="ODE90" s="73"/>
      <c r="ODF90" s="74"/>
      <c r="ODG90" s="74"/>
      <c r="ODH90" s="62"/>
      <c r="ODI90" s="75"/>
      <c r="ODJ90" s="76"/>
      <c r="ODK90" s="216"/>
      <c r="ODL90" s="75"/>
      <c r="ODM90" s="75"/>
      <c r="ODN90" s="204"/>
      <c r="ODO90" s="205"/>
      <c r="ODP90" s="72"/>
      <c r="ODQ90" s="70"/>
      <c r="ODR90" s="73"/>
      <c r="ODS90" s="74"/>
      <c r="ODT90" s="74"/>
      <c r="ODU90" s="62"/>
      <c r="ODV90" s="75"/>
      <c r="ODW90" s="76"/>
      <c r="ODX90" s="216"/>
      <c r="ODY90" s="75"/>
      <c r="ODZ90" s="75"/>
      <c r="OEA90" s="204"/>
      <c r="OEB90" s="205"/>
      <c r="OEC90" s="72"/>
      <c r="OED90" s="70"/>
      <c r="OEE90" s="73"/>
      <c r="OEF90" s="74"/>
      <c r="OEG90" s="74"/>
      <c r="OEH90" s="62"/>
      <c r="OEI90" s="75"/>
      <c r="OEJ90" s="76"/>
      <c r="OEK90" s="216"/>
      <c r="OEL90" s="75"/>
      <c r="OEM90" s="75"/>
      <c r="OEN90" s="204"/>
      <c r="OEO90" s="205"/>
      <c r="OEP90" s="72"/>
      <c r="OEQ90" s="70"/>
      <c r="OER90" s="73"/>
      <c r="OES90" s="74"/>
      <c r="OET90" s="74"/>
      <c r="OEU90" s="62"/>
      <c r="OEV90" s="75"/>
      <c r="OEW90" s="76"/>
      <c r="OEX90" s="216"/>
      <c r="OEY90" s="75"/>
      <c r="OEZ90" s="75"/>
      <c r="OFA90" s="204"/>
      <c r="OFB90" s="205"/>
      <c r="OFC90" s="72"/>
      <c r="OFD90" s="70"/>
      <c r="OFE90" s="73"/>
      <c r="OFF90" s="74"/>
      <c r="OFG90" s="74"/>
      <c r="OFH90" s="62"/>
      <c r="OFI90" s="75"/>
      <c r="OFJ90" s="76"/>
      <c r="OFK90" s="216"/>
      <c r="OFL90" s="75"/>
      <c r="OFM90" s="75"/>
      <c r="OFN90" s="204"/>
      <c r="OFO90" s="205"/>
      <c r="OFP90" s="72"/>
      <c r="OFQ90" s="70"/>
      <c r="OFR90" s="73"/>
      <c r="OFS90" s="74"/>
      <c r="OFT90" s="74"/>
      <c r="OFU90" s="62"/>
      <c r="OFV90" s="75"/>
      <c r="OFW90" s="76"/>
      <c r="OFX90" s="216"/>
      <c r="OFY90" s="75"/>
      <c r="OFZ90" s="75"/>
      <c r="OGA90" s="204"/>
      <c r="OGB90" s="205"/>
      <c r="OGC90" s="72"/>
      <c r="OGD90" s="70"/>
      <c r="OGE90" s="73"/>
      <c r="OGF90" s="74"/>
      <c r="OGG90" s="74"/>
      <c r="OGH90" s="62"/>
      <c r="OGI90" s="75"/>
      <c r="OGJ90" s="76"/>
      <c r="OGK90" s="216"/>
      <c r="OGL90" s="75"/>
      <c r="OGM90" s="75"/>
      <c r="OGN90" s="204"/>
      <c r="OGO90" s="205"/>
      <c r="OGP90" s="72"/>
      <c r="OGQ90" s="70"/>
      <c r="OGR90" s="73"/>
      <c r="OGS90" s="74"/>
      <c r="OGT90" s="74"/>
      <c r="OGU90" s="62"/>
      <c r="OGV90" s="75"/>
      <c r="OGW90" s="76"/>
      <c r="OGX90" s="216"/>
      <c r="OGY90" s="75"/>
      <c r="OGZ90" s="75"/>
      <c r="OHA90" s="204"/>
      <c r="OHB90" s="205"/>
      <c r="OHC90" s="72"/>
      <c r="OHD90" s="70"/>
      <c r="OHE90" s="73"/>
      <c r="OHF90" s="74"/>
      <c r="OHG90" s="74"/>
      <c r="OHH90" s="62"/>
      <c r="OHI90" s="75"/>
      <c r="OHJ90" s="76"/>
      <c r="OHK90" s="216"/>
      <c r="OHL90" s="75"/>
      <c r="OHM90" s="75"/>
      <c r="OHN90" s="204"/>
      <c r="OHO90" s="205"/>
      <c r="OHP90" s="72"/>
      <c r="OHQ90" s="70"/>
      <c r="OHR90" s="73"/>
      <c r="OHS90" s="74"/>
      <c r="OHT90" s="74"/>
      <c r="OHU90" s="62"/>
      <c r="OHV90" s="75"/>
      <c r="OHW90" s="76"/>
      <c r="OHX90" s="216"/>
      <c r="OHY90" s="75"/>
      <c r="OHZ90" s="75"/>
      <c r="OIA90" s="204"/>
      <c r="OIB90" s="205"/>
      <c r="OIC90" s="72"/>
      <c r="OID90" s="70"/>
      <c r="OIE90" s="73"/>
      <c r="OIF90" s="74"/>
      <c r="OIG90" s="74"/>
      <c r="OIH90" s="62"/>
      <c r="OII90" s="75"/>
      <c r="OIJ90" s="76"/>
      <c r="OIK90" s="216"/>
      <c r="OIL90" s="75"/>
      <c r="OIM90" s="75"/>
      <c r="OIN90" s="204"/>
      <c r="OIO90" s="205"/>
      <c r="OIP90" s="72"/>
      <c r="OIQ90" s="70"/>
      <c r="OIR90" s="73"/>
      <c r="OIS90" s="74"/>
      <c r="OIT90" s="74"/>
      <c r="OIU90" s="62"/>
      <c r="OIV90" s="75"/>
      <c r="OIW90" s="76"/>
      <c r="OIX90" s="216"/>
      <c r="OIY90" s="75"/>
      <c r="OIZ90" s="75"/>
      <c r="OJA90" s="204"/>
      <c r="OJB90" s="205"/>
      <c r="OJC90" s="72"/>
      <c r="OJD90" s="70"/>
      <c r="OJE90" s="73"/>
      <c r="OJF90" s="74"/>
      <c r="OJG90" s="74"/>
      <c r="OJH90" s="62"/>
      <c r="OJI90" s="75"/>
      <c r="OJJ90" s="76"/>
      <c r="OJK90" s="216"/>
      <c r="OJL90" s="75"/>
      <c r="OJM90" s="75"/>
      <c r="OJN90" s="204"/>
      <c r="OJO90" s="205"/>
      <c r="OJP90" s="72"/>
      <c r="OJQ90" s="70"/>
      <c r="OJR90" s="73"/>
      <c r="OJS90" s="74"/>
      <c r="OJT90" s="74"/>
      <c r="OJU90" s="62"/>
      <c r="OJV90" s="75"/>
      <c r="OJW90" s="76"/>
      <c r="OJX90" s="216"/>
      <c r="OJY90" s="75"/>
      <c r="OJZ90" s="75"/>
      <c r="OKA90" s="204"/>
      <c r="OKB90" s="205"/>
      <c r="OKC90" s="72"/>
      <c r="OKD90" s="70"/>
      <c r="OKE90" s="73"/>
      <c r="OKF90" s="74"/>
      <c r="OKG90" s="74"/>
      <c r="OKH90" s="62"/>
      <c r="OKI90" s="75"/>
      <c r="OKJ90" s="76"/>
      <c r="OKK90" s="216"/>
      <c r="OKL90" s="75"/>
      <c r="OKM90" s="75"/>
      <c r="OKN90" s="204"/>
      <c r="OKO90" s="205"/>
      <c r="OKP90" s="72"/>
      <c r="OKQ90" s="70"/>
      <c r="OKR90" s="73"/>
      <c r="OKS90" s="74"/>
      <c r="OKT90" s="74"/>
      <c r="OKU90" s="62"/>
      <c r="OKV90" s="75"/>
      <c r="OKW90" s="76"/>
      <c r="OKX90" s="216"/>
      <c r="OKY90" s="75"/>
      <c r="OKZ90" s="75"/>
      <c r="OLA90" s="204"/>
      <c r="OLB90" s="205"/>
      <c r="OLC90" s="72"/>
      <c r="OLD90" s="70"/>
      <c r="OLE90" s="73"/>
      <c r="OLF90" s="74"/>
      <c r="OLG90" s="74"/>
      <c r="OLH90" s="62"/>
      <c r="OLI90" s="75"/>
      <c r="OLJ90" s="76"/>
      <c r="OLK90" s="216"/>
      <c r="OLL90" s="75"/>
      <c r="OLM90" s="75"/>
      <c r="OLN90" s="204"/>
      <c r="OLO90" s="205"/>
      <c r="OLP90" s="72"/>
      <c r="OLQ90" s="70"/>
      <c r="OLR90" s="73"/>
      <c r="OLS90" s="74"/>
      <c r="OLT90" s="74"/>
      <c r="OLU90" s="62"/>
      <c r="OLV90" s="75"/>
      <c r="OLW90" s="76"/>
      <c r="OLX90" s="216"/>
      <c r="OLY90" s="75"/>
      <c r="OLZ90" s="75"/>
      <c r="OMA90" s="204"/>
      <c r="OMB90" s="205"/>
      <c r="OMC90" s="72"/>
      <c r="OMD90" s="70"/>
      <c r="OME90" s="73"/>
      <c r="OMF90" s="74"/>
      <c r="OMG90" s="74"/>
      <c r="OMH90" s="62"/>
      <c r="OMI90" s="75"/>
      <c r="OMJ90" s="76"/>
      <c r="OMK90" s="216"/>
      <c r="OML90" s="75"/>
      <c r="OMM90" s="75"/>
      <c r="OMN90" s="204"/>
      <c r="OMO90" s="205"/>
      <c r="OMP90" s="72"/>
      <c r="OMQ90" s="70"/>
      <c r="OMR90" s="73"/>
      <c r="OMS90" s="74"/>
      <c r="OMT90" s="74"/>
      <c r="OMU90" s="62"/>
      <c r="OMV90" s="75"/>
      <c r="OMW90" s="76"/>
      <c r="OMX90" s="216"/>
      <c r="OMY90" s="75"/>
      <c r="OMZ90" s="75"/>
      <c r="ONA90" s="204"/>
      <c r="ONB90" s="205"/>
      <c r="ONC90" s="72"/>
      <c r="OND90" s="70"/>
      <c r="ONE90" s="73"/>
      <c r="ONF90" s="74"/>
      <c r="ONG90" s="74"/>
      <c r="ONH90" s="62"/>
      <c r="ONI90" s="75"/>
      <c r="ONJ90" s="76"/>
      <c r="ONK90" s="216"/>
      <c r="ONL90" s="75"/>
      <c r="ONM90" s="75"/>
      <c r="ONN90" s="204"/>
      <c r="ONO90" s="205"/>
      <c r="ONP90" s="72"/>
      <c r="ONQ90" s="70"/>
      <c r="ONR90" s="73"/>
      <c r="ONS90" s="74"/>
      <c r="ONT90" s="74"/>
      <c r="ONU90" s="62"/>
      <c r="ONV90" s="75"/>
      <c r="ONW90" s="76"/>
      <c r="ONX90" s="216"/>
      <c r="ONY90" s="75"/>
      <c r="ONZ90" s="75"/>
      <c r="OOA90" s="204"/>
      <c r="OOB90" s="205"/>
      <c r="OOC90" s="72"/>
      <c r="OOD90" s="70"/>
      <c r="OOE90" s="73"/>
      <c r="OOF90" s="74"/>
      <c r="OOG90" s="74"/>
      <c r="OOH90" s="62"/>
      <c r="OOI90" s="75"/>
      <c r="OOJ90" s="76"/>
      <c r="OOK90" s="216"/>
      <c r="OOL90" s="75"/>
      <c r="OOM90" s="75"/>
      <c r="OON90" s="204"/>
      <c r="OOO90" s="205"/>
      <c r="OOP90" s="72"/>
      <c r="OOQ90" s="70"/>
      <c r="OOR90" s="73"/>
      <c r="OOS90" s="74"/>
      <c r="OOT90" s="74"/>
      <c r="OOU90" s="62"/>
      <c r="OOV90" s="75"/>
      <c r="OOW90" s="76"/>
      <c r="OOX90" s="216"/>
      <c r="OOY90" s="75"/>
      <c r="OOZ90" s="75"/>
      <c r="OPA90" s="204"/>
      <c r="OPB90" s="205"/>
      <c r="OPC90" s="72"/>
      <c r="OPD90" s="70"/>
      <c r="OPE90" s="73"/>
      <c r="OPF90" s="74"/>
      <c r="OPG90" s="74"/>
      <c r="OPH90" s="62"/>
      <c r="OPI90" s="75"/>
      <c r="OPJ90" s="76"/>
      <c r="OPK90" s="216"/>
      <c r="OPL90" s="75"/>
      <c r="OPM90" s="75"/>
      <c r="OPN90" s="204"/>
      <c r="OPO90" s="205"/>
      <c r="OPP90" s="72"/>
      <c r="OPQ90" s="70"/>
      <c r="OPR90" s="73"/>
      <c r="OPS90" s="74"/>
      <c r="OPT90" s="74"/>
      <c r="OPU90" s="62"/>
      <c r="OPV90" s="75"/>
      <c r="OPW90" s="76"/>
      <c r="OPX90" s="216"/>
      <c r="OPY90" s="75"/>
      <c r="OPZ90" s="75"/>
      <c r="OQA90" s="204"/>
      <c r="OQB90" s="205"/>
      <c r="OQC90" s="72"/>
      <c r="OQD90" s="70"/>
      <c r="OQE90" s="73"/>
      <c r="OQF90" s="74"/>
      <c r="OQG90" s="74"/>
      <c r="OQH90" s="62"/>
      <c r="OQI90" s="75"/>
      <c r="OQJ90" s="76"/>
      <c r="OQK90" s="216"/>
      <c r="OQL90" s="75"/>
      <c r="OQM90" s="75"/>
      <c r="OQN90" s="204"/>
      <c r="OQO90" s="205"/>
      <c r="OQP90" s="72"/>
      <c r="OQQ90" s="70"/>
      <c r="OQR90" s="73"/>
      <c r="OQS90" s="74"/>
      <c r="OQT90" s="74"/>
      <c r="OQU90" s="62"/>
      <c r="OQV90" s="75"/>
      <c r="OQW90" s="76"/>
      <c r="OQX90" s="216"/>
      <c r="OQY90" s="75"/>
      <c r="OQZ90" s="75"/>
      <c r="ORA90" s="204"/>
      <c r="ORB90" s="205"/>
      <c r="ORC90" s="72"/>
      <c r="ORD90" s="70"/>
      <c r="ORE90" s="73"/>
      <c r="ORF90" s="74"/>
      <c r="ORG90" s="74"/>
      <c r="ORH90" s="62"/>
      <c r="ORI90" s="75"/>
      <c r="ORJ90" s="76"/>
      <c r="ORK90" s="216"/>
      <c r="ORL90" s="75"/>
      <c r="ORM90" s="75"/>
      <c r="ORN90" s="204"/>
      <c r="ORO90" s="205"/>
      <c r="ORP90" s="72"/>
      <c r="ORQ90" s="70"/>
      <c r="ORR90" s="73"/>
      <c r="ORS90" s="74"/>
      <c r="ORT90" s="74"/>
      <c r="ORU90" s="62"/>
      <c r="ORV90" s="75"/>
      <c r="ORW90" s="76"/>
      <c r="ORX90" s="216"/>
      <c r="ORY90" s="75"/>
      <c r="ORZ90" s="75"/>
      <c r="OSA90" s="204"/>
      <c r="OSB90" s="205"/>
      <c r="OSC90" s="72"/>
      <c r="OSD90" s="70"/>
      <c r="OSE90" s="73"/>
      <c r="OSF90" s="74"/>
      <c r="OSG90" s="74"/>
      <c r="OSH90" s="62"/>
      <c r="OSI90" s="75"/>
      <c r="OSJ90" s="76"/>
      <c r="OSK90" s="216"/>
      <c r="OSL90" s="75"/>
      <c r="OSM90" s="75"/>
      <c r="OSN90" s="204"/>
      <c r="OSO90" s="205"/>
      <c r="OSP90" s="72"/>
      <c r="OSQ90" s="70"/>
      <c r="OSR90" s="73"/>
      <c r="OSS90" s="74"/>
      <c r="OST90" s="74"/>
      <c r="OSU90" s="62"/>
      <c r="OSV90" s="75"/>
      <c r="OSW90" s="76"/>
      <c r="OSX90" s="216"/>
      <c r="OSY90" s="75"/>
      <c r="OSZ90" s="75"/>
      <c r="OTA90" s="204"/>
      <c r="OTB90" s="205"/>
      <c r="OTC90" s="72"/>
      <c r="OTD90" s="70"/>
      <c r="OTE90" s="73"/>
      <c r="OTF90" s="74"/>
      <c r="OTG90" s="74"/>
      <c r="OTH90" s="62"/>
      <c r="OTI90" s="75"/>
      <c r="OTJ90" s="76"/>
      <c r="OTK90" s="216"/>
      <c r="OTL90" s="75"/>
      <c r="OTM90" s="75"/>
      <c r="OTN90" s="204"/>
      <c r="OTO90" s="205"/>
      <c r="OTP90" s="72"/>
      <c r="OTQ90" s="70"/>
      <c r="OTR90" s="73"/>
      <c r="OTS90" s="74"/>
      <c r="OTT90" s="74"/>
      <c r="OTU90" s="62"/>
      <c r="OTV90" s="75"/>
      <c r="OTW90" s="76"/>
      <c r="OTX90" s="216"/>
      <c r="OTY90" s="75"/>
      <c r="OTZ90" s="75"/>
      <c r="OUA90" s="204"/>
      <c r="OUB90" s="205"/>
      <c r="OUC90" s="72"/>
      <c r="OUD90" s="70"/>
      <c r="OUE90" s="73"/>
      <c r="OUF90" s="74"/>
      <c r="OUG90" s="74"/>
      <c r="OUH90" s="62"/>
      <c r="OUI90" s="75"/>
      <c r="OUJ90" s="76"/>
      <c r="OUK90" s="216"/>
      <c r="OUL90" s="75"/>
      <c r="OUM90" s="75"/>
      <c r="OUN90" s="204"/>
      <c r="OUO90" s="205"/>
      <c r="OUP90" s="72"/>
      <c r="OUQ90" s="70"/>
      <c r="OUR90" s="73"/>
      <c r="OUS90" s="74"/>
      <c r="OUT90" s="74"/>
      <c r="OUU90" s="62"/>
      <c r="OUV90" s="75"/>
      <c r="OUW90" s="76"/>
      <c r="OUX90" s="216"/>
      <c r="OUY90" s="75"/>
      <c r="OUZ90" s="75"/>
      <c r="OVA90" s="204"/>
      <c r="OVB90" s="205"/>
      <c r="OVC90" s="72"/>
      <c r="OVD90" s="70"/>
      <c r="OVE90" s="73"/>
      <c r="OVF90" s="74"/>
      <c r="OVG90" s="74"/>
      <c r="OVH90" s="62"/>
      <c r="OVI90" s="75"/>
      <c r="OVJ90" s="76"/>
      <c r="OVK90" s="216"/>
      <c r="OVL90" s="75"/>
      <c r="OVM90" s="75"/>
      <c r="OVN90" s="204"/>
      <c r="OVO90" s="205"/>
      <c r="OVP90" s="72"/>
      <c r="OVQ90" s="70"/>
      <c r="OVR90" s="73"/>
      <c r="OVS90" s="74"/>
      <c r="OVT90" s="74"/>
      <c r="OVU90" s="62"/>
      <c r="OVV90" s="75"/>
      <c r="OVW90" s="76"/>
      <c r="OVX90" s="216"/>
      <c r="OVY90" s="75"/>
      <c r="OVZ90" s="75"/>
      <c r="OWA90" s="204"/>
      <c r="OWB90" s="205"/>
      <c r="OWC90" s="72"/>
      <c r="OWD90" s="70"/>
      <c r="OWE90" s="73"/>
      <c r="OWF90" s="74"/>
      <c r="OWG90" s="74"/>
      <c r="OWH90" s="62"/>
      <c r="OWI90" s="75"/>
      <c r="OWJ90" s="76"/>
      <c r="OWK90" s="216"/>
      <c r="OWL90" s="75"/>
      <c r="OWM90" s="75"/>
      <c r="OWN90" s="204"/>
      <c r="OWO90" s="205"/>
      <c r="OWP90" s="72"/>
      <c r="OWQ90" s="70"/>
      <c r="OWR90" s="73"/>
      <c r="OWS90" s="74"/>
      <c r="OWT90" s="74"/>
      <c r="OWU90" s="62"/>
      <c r="OWV90" s="75"/>
      <c r="OWW90" s="76"/>
      <c r="OWX90" s="216"/>
      <c r="OWY90" s="75"/>
      <c r="OWZ90" s="75"/>
      <c r="OXA90" s="204"/>
      <c r="OXB90" s="205"/>
      <c r="OXC90" s="72"/>
      <c r="OXD90" s="70"/>
      <c r="OXE90" s="73"/>
      <c r="OXF90" s="74"/>
      <c r="OXG90" s="74"/>
      <c r="OXH90" s="62"/>
      <c r="OXI90" s="75"/>
      <c r="OXJ90" s="76"/>
      <c r="OXK90" s="216"/>
      <c r="OXL90" s="75"/>
      <c r="OXM90" s="75"/>
      <c r="OXN90" s="204"/>
      <c r="OXO90" s="205"/>
      <c r="OXP90" s="72"/>
      <c r="OXQ90" s="70"/>
      <c r="OXR90" s="73"/>
      <c r="OXS90" s="74"/>
      <c r="OXT90" s="74"/>
      <c r="OXU90" s="62"/>
      <c r="OXV90" s="75"/>
      <c r="OXW90" s="76"/>
      <c r="OXX90" s="216"/>
      <c r="OXY90" s="75"/>
      <c r="OXZ90" s="75"/>
      <c r="OYA90" s="204"/>
      <c r="OYB90" s="205"/>
      <c r="OYC90" s="72"/>
      <c r="OYD90" s="70"/>
      <c r="OYE90" s="73"/>
      <c r="OYF90" s="74"/>
      <c r="OYG90" s="74"/>
      <c r="OYH90" s="62"/>
      <c r="OYI90" s="75"/>
      <c r="OYJ90" s="76"/>
      <c r="OYK90" s="216"/>
      <c r="OYL90" s="75"/>
      <c r="OYM90" s="75"/>
      <c r="OYN90" s="204"/>
      <c r="OYO90" s="205"/>
      <c r="OYP90" s="72"/>
      <c r="OYQ90" s="70"/>
      <c r="OYR90" s="73"/>
      <c r="OYS90" s="74"/>
      <c r="OYT90" s="74"/>
      <c r="OYU90" s="62"/>
      <c r="OYV90" s="75"/>
      <c r="OYW90" s="76"/>
      <c r="OYX90" s="216"/>
      <c r="OYY90" s="75"/>
      <c r="OYZ90" s="75"/>
      <c r="OZA90" s="204"/>
      <c r="OZB90" s="205"/>
      <c r="OZC90" s="72"/>
      <c r="OZD90" s="70"/>
      <c r="OZE90" s="73"/>
      <c r="OZF90" s="74"/>
      <c r="OZG90" s="74"/>
      <c r="OZH90" s="62"/>
      <c r="OZI90" s="75"/>
      <c r="OZJ90" s="76"/>
      <c r="OZK90" s="216"/>
      <c r="OZL90" s="75"/>
      <c r="OZM90" s="75"/>
      <c r="OZN90" s="204"/>
      <c r="OZO90" s="205"/>
      <c r="OZP90" s="72"/>
      <c r="OZQ90" s="70"/>
      <c r="OZR90" s="73"/>
      <c r="OZS90" s="74"/>
      <c r="OZT90" s="74"/>
      <c r="OZU90" s="62"/>
      <c r="OZV90" s="75"/>
      <c r="OZW90" s="76"/>
      <c r="OZX90" s="216"/>
      <c r="OZY90" s="75"/>
      <c r="OZZ90" s="75"/>
      <c r="PAA90" s="204"/>
      <c r="PAB90" s="205"/>
      <c r="PAC90" s="72"/>
      <c r="PAD90" s="70"/>
      <c r="PAE90" s="73"/>
      <c r="PAF90" s="74"/>
      <c r="PAG90" s="74"/>
      <c r="PAH90" s="62"/>
      <c r="PAI90" s="75"/>
      <c r="PAJ90" s="76"/>
      <c r="PAK90" s="216"/>
      <c r="PAL90" s="75"/>
      <c r="PAM90" s="75"/>
      <c r="PAN90" s="204"/>
      <c r="PAO90" s="205"/>
      <c r="PAP90" s="72"/>
      <c r="PAQ90" s="70"/>
      <c r="PAR90" s="73"/>
      <c r="PAS90" s="74"/>
      <c r="PAT90" s="74"/>
      <c r="PAU90" s="62"/>
      <c r="PAV90" s="75"/>
      <c r="PAW90" s="76"/>
      <c r="PAX90" s="216"/>
      <c r="PAY90" s="75"/>
      <c r="PAZ90" s="75"/>
      <c r="PBA90" s="204"/>
      <c r="PBB90" s="205"/>
      <c r="PBC90" s="72"/>
      <c r="PBD90" s="70"/>
      <c r="PBE90" s="73"/>
      <c r="PBF90" s="74"/>
      <c r="PBG90" s="74"/>
      <c r="PBH90" s="62"/>
      <c r="PBI90" s="75"/>
      <c r="PBJ90" s="76"/>
      <c r="PBK90" s="216"/>
      <c r="PBL90" s="75"/>
      <c r="PBM90" s="75"/>
      <c r="PBN90" s="204"/>
      <c r="PBO90" s="205"/>
      <c r="PBP90" s="72"/>
      <c r="PBQ90" s="70"/>
      <c r="PBR90" s="73"/>
      <c r="PBS90" s="74"/>
      <c r="PBT90" s="74"/>
      <c r="PBU90" s="62"/>
      <c r="PBV90" s="75"/>
      <c r="PBW90" s="76"/>
      <c r="PBX90" s="216"/>
      <c r="PBY90" s="75"/>
      <c r="PBZ90" s="75"/>
      <c r="PCA90" s="204"/>
      <c r="PCB90" s="205"/>
      <c r="PCC90" s="72"/>
      <c r="PCD90" s="70"/>
      <c r="PCE90" s="73"/>
      <c r="PCF90" s="74"/>
      <c r="PCG90" s="74"/>
      <c r="PCH90" s="62"/>
      <c r="PCI90" s="75"/>
      <c r="PCJ90" s="76"/>
      <c r="PCK90" s="216"/>
      <c r="PCL90" s="75"/>
      <c r="PCM90" s="75"/>
      <c r="PCN90" s="204"/>
      <c r="PCO90" s="205"/>
      <c r="PCP90" s="72"/>
      <c r="PCQ90" s="70"/>
      <c r="PCR90" s="73"/>
      <c r="PCS90" s="74"/>
      <c r="PCT90" s="74"/>
      <c r="PCU90" s="62"/>
      <c r="PCV90" s="75"/>
      <c r="PCW90" s="76"/>
      <c r="PCX90" s="216"/>
      <c r="PCY90" s="75"/>
      <c r="PCZ90" s="75"/>
      <c r="PDA90" s="204"/>
      <c r="PDB90" s="205"/>
      <c r="PDC90" s="72"/>
      <c r="PDD90" s="70"/>
      <c r="PDE90" s="73"/>
      <c r="PDF90" s="74"/>
      <c r="PDG90" s="74"/>
      <c r="PDH90" s="62"/>
      <c r="PDI90" s="75"/>
      <c r="PDJ90" s="76"/>
      <c r="PDK90" s="216"/>
      <c r="PDL90" s="75"/>
      <c r="PDM90" s="75"/>
      <c r="PDN90" s="204"/>
      <c r="PDO90" s="205"/>
      <c r="PDP90" s="72"/>
      <c r="PDQ90" s="70"/>
      <c r="PDR90" s="73"/>
      <c r="PDS90" s="74"/>
      <c r="PDT90" s="74"/>
      <c r="PDU90" s="62"/>
      <c r="PDV90" s="75"/>
      <c r="PDW90" s="76"/>
      <c r="PDX90" s="216"/>
      <c r="PDY90" s="75"/>
      <c r="PDZ90" s="75"/>
      <c r="PEA90" s="204"/>
      <c r="PEB90" s="205"/>
      <c r="PEC90" s="72"/>
      <c r="PED90" s="70"/>
      <c r="PEE90" s="73"/>
      <c r="PEF90" s="74"/>
      <c r="PEG90" s="74"/>
      <c r="PEH90" s="62"/>
      <c r="PEI90" s="75"/>
      <c r="PEJ90" s="76"/>
      <c r="PEK90" s="216"/>
      <c r="PEL90" s="75"/>
      <c r="PEM90" s="75"/>
      <c r="PEN90" s="204"/>
      <c r="PEO90" s="205"/>
      <c r="PEP90" s="72"/>
      <c r="PEQ90" s="70"/>
      <c r="PER90" s="73"/>
      <c r="PES90" s="74"/>
      <c r="PET90" s="74"/>
      <c r="PEU90" s="62"/>
      <c r="PEV90" s="75"/>
      <c r="PEW90" s="76"/>
      <c r="PEX90" s="216"/>
      <c r="PEY90" s="75"/>
      <c r="PEZ90" s="75"/>
      <c r="PFA90" s="204"/>
      <c r="PFB90" s="205"/>
      <c r="PFC90" s="72"/>
      <c r="PFD90" s="70"/>
      <c r="PFE90" s="73"/>
      <c r="PFF90" s="74"/>
      <c r="PFG90" s="74"/>
      <c r="PFH90" s="62"/>
      <c r="PFI90" s="75"/>
      <c r="PFJ90" s="76"/>
      <c r="PFK90" s="216"/>
      <c r="PFL90" s="75"/>
      <c r="PFM90" s="75"/>
      <c r="PFN90" s="204"/>
      <c r="PFO90" s="205"/>
      <c r="PFP90" s="72"/>
      <c r="PFQ90" s="70"/>
      <c r="PFR90" s="73"/>
      <c r="PFS90" s="74"/>
      <c r="PFT90" s="74"/>
      <c r="PFU90" s="62"/>
      <c r="PFV90" s="75"/>
      <c r="PFW90" s="76"/>
      <c r="PFX90" s="216"/>
      <c r="PFY90" s="75"/>
      <c r="PFZ90" s="75"/>
      <c r="PGA90" s="204"/>
      <c r="PGB90" s="205"/>
      <c r="PGC90" s="72"/>
      <c r="PGD90" s="70"/>
      <c r="PGE90" s="73"/>
      <c r="PGF90" s="74"/>
      <c r="PGG90" s="74"/>
      <c r="PGH90" s="62"/>
      <c r="PGI90" s="75"/>
      <c r="PGJ90" s="76"/>
      <c r="PGK90" s="216"/>
      <c r="PGL90" s="75"/>
      <c r="PGM90" s="75"/>
      <c r="PGN90" s="204"/>
      <c r="PGO90" s="205"/>
      <c r="PGP90" s="72"/>
      <c r="PGQ90" s="70"/>
      <c r="PGR90" s="73"/>
      <c r="PGS90" s="74"/>
      <c r="PGT90" s="74"/>
      <c r="PGU90" s="62"/>
      <c r="PGV90" s="75"/>
      <c r="PGW90" s="76"/>
      <c r="PGX90" s="216"/>
      <c r="PGY90" s="75"/>
      <c r="PGZ90" s="75"/>
      <c r="PHA90" s="204"/>
      <c r="PHB90" s="205"/>
      <c r="PHC90" s="72"/>
      <c r="PHD90" s="70"/>
      <c r="PHE90" s="73"/>
      <c r="PHF90" s="74"/>
      <c r="PHG90" s="74"/>
      <c r="PHH90" s="62"/>
      <c r="PHI90" s="75"/>
      <c r="PHJ90" s="76"/>
      <c r="PHK90" s="216"/>
      <c r="PHL90" s="75"/>
      <c r="PHM90" s="75"/>
      <c r="PHN90" s="204"/>
      <c r="PHO90" s="205"/>
      <c r="PHP90" s="72"/>
      <c r="PHQ90" s="70"/>
      <c r="PHR90" s="73"/>
      <c r="PHS90" s="74"/>
      <c r="PHT90" s="74"/>
      <c r="PHU90" s="62"/>
      <c r="PHV90" s="75"/>
      <c r="PHW90" s="76"/>
      <c r="PHX90" s="216"/>
      <c r="PHY90" s="75"/>
      <c r="PHZ90" s="75"/>
      <c r="PIA90" s="204"/>
      <c r="PIB90" s="205"/>
      <c r="PIC90" s="72"/>
      <c r="PID90" s="70"/>
      <c r="PIE90" s="73"/>
      <c r="PIF90" s="74"/>
      <c r="PIG90" s="74"/>
      <c r="PIH90" s="62"/>
      <c r="PII90" s="75"/>
      <c r="PIJ90" s="76"/>
      <c r="PIK90" s="216"/>
      <c r="PIL90" s="75"/>
      <c r="PIM90" s="75"/>
      <c r="PIN90" s="204"/>
      <c r="PIO90" s="205"/>
      <c r="PIP90" s="72"/>
      <c r="PIQ90" s="70"/>
      <c r="PIR90" s="73"/>
      <c r="PIS90" s="74"/>
      <c r="PIT90" s="74"/>
      <c r="PIU90" s="62"/>
      <c r="PIV90" s="75"/>
      <c r="PIW90" s="76"/>
      <c r="PIX90" s="216"/>
      <c r="PIY90" s="75"/>
      <c r="PIZ90" s="75"/>
      <c r="PJA90" s="204"/>
      <c r="PJB90" s="205"/>
      <c r="PJC90" s="72"/>
      <c r="PJD90" s="70"/>
      <c r="PJE90" s="73"/>
      <c r="PJF90" s="74"/>
      <c r="PJG90" s="74"/>
      <c r="PJH90" s="62"/>
      <c r="PJI90" s="75"/>
      <c r="PJJ90" s="76"/>
      <c r="PJK90" s="216"/>
      <c r="PJL90" s="75"/>
      <c r="PJM90" s="75"/>
      <c r="PJN90" s="204"/>
      <c r="PJO90" s="205"/>
      <c r="PJP90" s="72"/>
      <c r="PJQ90" s="70"/>
      <c r="PJR90" s="73"/>
      <c r="PJS90" s="74"/>
      <c r="PJT90" s="74"/>
      <c r="PJU90" s="62"/>
      <c r="PJV90" s="75"/>
      <c r="PJW90" s="76"/>
      <c r="PJX90" s="216"/>
      <c r="PJY90" s="75"/>
      <c r="PJZ90" s="75"/>
      <c r="PKA90" s="204"/>
      <c r="PKB90" s="205"/>
      <c r="PKC90" s="72"/>
      <c r="PKD90" s="70"/>
      <c r="PKE90" s="73"/>
      <c r="PKF90" s="74"/>
      <c r="PKG90" s="74"/>
      <c r="PKH90" s="62"/>
      <c r="PKI90" s="75"/>
      <c r="PKJ90" s="76"/>
      <c r="PKK90" s="216"/>
      <c r="PKL90" s="75"/>
      <c r="PKM90" s="75"/>
      <c r="PKN90" s="204"/>
      <c r="PKO90" s="205"/>
      <c r="PKP90" s="72"/>
      <c r="PKQ90" s="70"/>
      <c r="PKR90" s="73"/>
      <c r="PKS90" s="74"/>
      <c r="PKT90" s="74"/>
      <c r="PKU90" s="62"/>
      <c r="PKV90" s="75"/>
      <c r="PKW90" s="76"/>
      <c r="PKX90" s="216"/>
      <c r="PKY90" s="75"/>
      <c r="PKZ90" s="75"/>
      <c r="PLA90" s="204"/>
      <c r="PLB90" s="205"/>
      <c r="PLC90" s="72"/>
      <c r="PLD90" s="70"/>
      <c r="PLE90" s="73"/>
      <c r="PLF90" s="74"/>
      <c r="PLG90" s="74"/>
      <c r="PLH90" s="62"/>
      <c r="PLI90" s="75"/>
      <c r="PLJ90" s="76"/>
      <c r="PLK90" s="216"/>
      <c r="PLL90" s="75"/>
      <c r="PLM90" s="75"/>
      <c r="PLN90" s="204"/>
      <c r="PLO90" s="205"/>
      <c r="PLP90" s="72"/>
      <c r="PLQ90" s="70"/>
      <c r="PLR90" s="73"/>
      <c r="PLS90" s="74"/>
      <c r="PLT90" s="74"/>
      <c r="PLU90" s="62"/>
      <c r="PLV90" s="75"/>
      <c r="PLW90" s="76"/>
      <c r="PLX90" s="216"/>
      <c r="PLY90" s="75"/>
      <c r="PLZ90" s="75"/>
      <c r="PMA90" s="204"/>
      <c r="PMB90" s="205"/>
      <c r="PMC90" s="72"/>
      <c r="PMD90" s="70"/>
      <c r="PME90" s="73"/>
      <c r="PMF90" s="74"/>
      <c r="PMG90" s="74"/>
      <c r="PMH90" s="62"/>
      <c r="PMI90" s="75"/>
      <c r="PMJ90" s="76"/>
      <c r="PMK90" s="216"/>
      <c r="PML90" s="75"/>
      <c r="PMM90" s="75"/>
      <c r="PMN90" s="204"/>
      <c r="PMO90" s="205"/>
      <c r="PMP90" s="72"/>
      <c r="PMQ90" s="70"/>
      <c r="PMR90" s="73"/>
      <c r="PMS90" s="74"/>
      <c r="PMT90" s="74"/>
      <c r="PMU90" s="62"/>
      <c r="PMV90" s="75"/>
      <c r="PMW90" s="76"/>
      <c r="PMX90" s="216"/>
      <c r="PMY90" s="75"/>
      <c r="PMZ90" s="75"/>
      <c r="PNA90" s="204"/>
      <c r="PNB90" s="205"/>
      <c r="PNC90" s="72"/>
      <c r="PND90" s="70"/>
      <c r="PNE90" s="73"/>
      <c r="PNF90" s="74"/>
      <c r="PNG90" s="74"/>
      <c r="PNH90" s="62"/>
      <c r="PNI90" s="75"/>
      <c r="PNJ90" s="76"/>
      <c r="PNK90" s="216"/>
      <c r="PNL90" s="75"/>
      <c r="PNM90" s="75"/>
      <c r="PNN90" s="204"/>
      <c r="PNO90" s="205"/>
      <c r="PNP90" s="72"/>
      <c r="PNQ90" s="70"/>
      <c r="PNR90" s="73"/>
      <c r="PNS90" s="74"/>
      <c r="PNT90" s="74"/>
      <c r="PNU90" s="62"/>
      <c r="PNV90" s="75"/>
      <c r="PNW90" s="76"/>
      <c r="PNX90" s="216"/>
      <c r="PNY90" s="75"/>
      <c r="PNZ90" s="75"/>
      <c r="POA90" s="204"/>
      <c r="POB90" s="205"/>
      <c r="POC90" s="72"/>
      <c r="POD90" s="70"/>
      <c r="POE90" s="73"/>
      <c r="POF90" s="74"/>
      <c r="POG90" s="74"/>
      <c r="POH90" s="62"/>
      <c r="POI90" s="75"/>
      <c r="POJ90" s="76"/>
      <c r="POK90" s="216"/>
      <c r="POL90" s="75"/>
      <c r="POM90" s="75"/>
      <c r="PON90" s="204"/>
      <c r="POO90" s="205"/>
      <c r="POP90" s="72"/>
      <c r="POQ90" s="70"/>
      <c r="POR90" s="73"/>
      <c r="POS90" s="74"/>
      <c r="POT90" s="74"/>
      <c r="POU90" s="62"/>
      <c r="POV90" s="75"/>
      <c r="POW90" s="76"/>
      <c r="POX90" s="216"/>
      <c r="POY90" s="75"/>
      <c r="POZ90" s="75"/>
      <c r="PPA90" s="204"/>
      <c r="PPB90" s="205"/>
      <c r="PPC90" s="72"/>
      <c r="PPD90" s="70"/>
      <c r="PPE90" s="73"/>
      <c r="PPF90" s="74"/>
      <c r="PPG90" s="74"/>
      <c r="PPH90" s="62"/>
      <c r="PPI90" s="75"/>
      <c r="PPJ90" s="76"/>
      <c r="PPK90" s="216"/>
      <c r="PPL90" s="75"/>
      <c r="PPM90" s="75"/>
      <c r="PPN90" s="204"/>
      <c r="PPO90" s="205"/>
      <c r="PPP90" s="72"/>
      <c r="PPQ90" s="70"/>
      <c r="PPR90" s="73"/>
      <c r="PPS90" s="74"/>
      <c r="PPT90" s="74"/>
      <c r="PPU90" s="62"/>
      <c r="PPV90" s="75"/>
      <c r="PPW90" s="76"/>
      <c r="PPX90" s="216"/>
      <c r="PPY90" s="75"/>
      <c r="PPZ90" s="75"/>
      <c r="PQA90" s="204"/>
      <c r="PQB90" s="205"/>
      <c r="PQC90" s="72"/>
      <c r="PQD90" s="70"/>
      <c r="PQE90" s="73"/>
      <c r="PQF90" s="74"/>
      <c r="PQG90" s="74"/>
      <c r="PQH90" s="62"/>
      <c r="PQI90" s="75"/>
      <c r="PQJ90" s="76"/>
      <c r="PQK90" s="216"/>
      <c r="PQL90" s="75"/>
      <c r="PQM90" s="75"/>
      <c r="PQN90" s="204"/>
      <c r="PQO90" s="205"/>
      <c r="PQP90" s="72"/>
      <c r="PQQ90" s="70"/>
      <c r="PQR90" s="73"/>
      <c r="PQS90" s="74"/>
      <c r="PQT90" s="74"/>
      <c r="PQU90" s="62"/>
      <c r="PQV90" s="75"/>
      <c r="PQW90" s="76"/>
      <c r="PQX90" s="216"/>
      <c r="PQY90" s="75"/>
      <c r="PQZ90" s="75"/>
      <c r="PRA90" s="204"/>
      <c r="PRB90" s="205"/>
      <c r="PRC90" s="72"/>
      <c r="PRD90" s="70"/>
      <c r="PRE90" s="73"/>
      <c r="PRF90" s="74"/>
      <c r="PRG90" s="74"/>
      <c r="PRH90" s="62"/>
      <c r="PRI90" s="75"/>
      <c r="PRJ90" s="76"/>
      <c r="PRK90" s="216"/>
      <c r="PRL90" s="75"/>
      <c r="PRM90" s="75"/>
      <c r="PRN90" s="204"/>
      <c r="PRO90" s="205"/>
      <c r="PRP90" s="72"/>
      <c r="PRQ90" s="70"/>
      <c r="PRR90" s="73"/>
      <c r="PRS90" s="74"/>
      <c r="PRT90" s="74"/>
      <c r="PRU90" s="62"/>
      <c r="PRV90" s="75"/>
      <c r="PRW90" s="76"/>
      <c r="PRX90" s="216"/>
      <c r="PRY90" s="75"/>
      <c r="PRZ90" s="75"/>
      <c r="PSA90" s="204"/>
      <c r="PSB90" s="205"/>
      <c r="PSC90" s="72"/>
      <c r="PSD90" s="70"/>
      <c r="PSE90" s="73"/>
      <c r="PSF90" s="74"/>
      <c r="PSG90" s="74"/>
      <c r="PSH90" s="62"/>
      <c r="PSI90" s="75"/>
      <c r="PSJ90" s="76"/>
      <c r="PSK90" s="216"/>
      <c r="PSL90" s="75"/>
      <c r="PSM90" s="75"/>
      <c r="PSN90" s="204"/>
      <c r="PSO90" s="205"/>
      <c r="PSP90" s="72"/>
      <c r="PSQ90" s="70"/>
      <c r="PSR90" s="73"/>
      <c r="PSS90" s="74"/>
      <c r="PST90" s="74"/>
      <c r="PSU90" s="62"/>
      <c r="PSV90" s="75"/>
      <c r="PSW90" s="76"/>
      <c r="PSX90" s="216"/>
      <c r="PSY90" s="75"/>
      <c r="PSZ90" s="75"/>
      <c r="PTA90" s="204"/>
      <c r="PTB90" s="205"/>
      <c r="PTC90" s="72"/>
      <c r="PTD90" s="70"/>
      <c r="PTE90" s="73"/>
      <c r="PTF90" s="74"/>
      <c r="PTG90" s="74"/>
      <c r="PTH90" s="62"/>
      <c r="PTI90" s="75"/>
      <c r="PTJ90" s="76"/>
      <c r="PTK90" s="216"/>
      <c r="PTL90" s="75"/>
      <c r="PTM90" s="75"/>
      <c r="PTN90" s="204"/>
      <c r="PTO90" s="205"/>
      <c r="PTP90" s="72"/>
      <c r="PTQ90" s="70"/>
      <c r="PTR90" s="73"/>
      <c r="PTS90" s="74"/>
      <c r="PTT90" s="74"/>
      <c r="PTU90" s="62"/>
      <c r="PTV90" s="75"/>
      <c r="PTW90" s="76"/>
      <c r="PTX90" s="216"/>
      <c r="PTY90" s="75"/>
      <c r="PTZ90" s="75"/>
      <c r="PUA90" s="204"/>
      <c r="PUB90" s="205"/>
      <c r="PUC90" s="72"/>
      <c r="PUD90" s="70"/>
      <c r="PUE90" s="73"/>
      <c r="PUF90" s="74"/>
      <c r="PUG90" s="74"/>
      <c r="PUH90" s="62"/>
      <c r="PUI90" s="75"/>
      <c r="PUJ90" s="76"/>
      <c r="PUK90" s="216"/>
      <c r="PUL90" s="75"/>
      <c r="PUM90" s="75"/>
      <c r="PUN90" s="204"/>
      <c r="PUO90" s="205"/>
      <c r="PUP90" s="72"/>
      <c r="PUQ90" s="70"/>
      <c r="PUR90" s="73"/>
      <c r="PUS90" s="74"/>
      <c r="PUT90" s="74"/>
      <c r="PUU90" s="62"/>
      <c r="PUV90" s="75"/>
      <c r="PUW90" s="76"/>
      <c r="PUX90" s="216"/>
      <c r="PUY90" s="75"/>
      <c r="PUZ90" s="75"/>
      <c r="PVA90" s="204"/>
      <c r="PVB90" s="205"/>
      <c r="PVC90" s="72"/>
      <c r="PVD90" s="70"/>
      <c r="PVE90" s="73"/>
      <c r="PVF90" s="74"/>
      <c r="PVG90" s="74"/>
      <c r="PVH90" s="62"/>
      <c r="PVI90" s="75"/>
      <c r="PVJ90" s="76"/>
      <c r="PVK90" s="216"/>
      <c r="PVL90" s="75"/>
      <c r="PVM90" s="75"/>
      <c r="PVN90" s="204"/>
      <c r="PVO90" s="205"/>
      <c r="PVP90" s="72"/>
      <c r="PVQ90" s="70"/>
      <c r="PVR90" s="73"/>
      <c r="PVS90" s="74"/>
      <c r="PVT90" s="74"/>
      <c r="PVU90" s="62"/>
      <c r="PVV90" s="75"/>
      <c r="PVW90" s="76"/>
      <c r="PVX90" s="216"/>
      <c r="PVY90" s="75"/>
      <c r="PVZ90" s="75"/>
      <c r="PWA90" s="204"/>
      <c r="PWB90" s="205"/>
      <c r="PWC90" s="72"/>
      <c r="PWD90" s="70"/>
      <c r="PWE90" s="73"/>
      <c r="PWF90" s="74"/>
      <c r="PWG90" s="74"/>
      <c r="PWH90" s="62"/>
      <c r="PWI90" s="75"/>
      <c r="PWJ90" s="76"/>
      <c r="PWK90" s="216"/>
      <c r="PWL90" s="75"/>
      <c r="PWM90" s="75"/>
      <c r="PWN90" s="204"/>
      <c r="PWO90" s="205"/>
      <c r="PWP90" s="72"/>
      <c r="PWQ90" s="70"/>
      <c r="PWR90" s="73"/>
      <c r="PWS90" s="74"/>
      <c r="PWT90" s="74"/>
      <c r="PWU90" s="62"/>
      <c r="PWV90" s="75"/>
      <c r="PWW90" s="76"/>
      <c r="PWX90" s="216"/>
      <c r="PWY90" s="75"/>
      <c r="PWZ90" s="75"/>
      <c r="PXA90" s="204"/>
      <c r="PXB90" s="205"/>
      <c r="PXC90" s="72"/>
      <c r="PXD90" s="70"/>
      <c r="PXE90" s="73"/>
      <c r="PXF90" s="74"/>
      <c r="PXG90" s="74"/>
      <c r="PXH90" s="62"/>
      <c r="PXI90" s="75"/>
      <c r="PXJ90" s="76"/>
      <c r="PXK90" s="216"/>
      <c r="PXL90" s="75"/>
      <c r="PXM90" s="75"/>
      <c r="PXN90" s="204"/>
      <c r="PXO90" s="205"/>
      <c r="PXP90" s="72"/>
      <c r="PXQ90" s="70"/>
      <c r="PXR90" s="73"/>
      <c r="PXS90" s="74"/>
      <c r="PXT90" s="74"/>
      <c r="PXU90" s="62"/>
      <c r="PXV90" s="75"/>
      <c r="PXW90" s="76"/>
      <c r="PXX90" s="216"/>
      <c r="PXY90" s="75"/>
      <c r="PXZ90" s="75"/>
      <c r="PYA90" s="204"/>
      <c r="PYB90" s="205"/>
      <c r="PYC90" s="72"/>
      <c r="PYD90" s="70"/>
      <c r="PYE90" s="73"/>
      <c r="PYF90" s="74"/>
      <c r="PYG90" s="74"/>
      <c r="PYH90" s="62"/>
      <c r="PYI90" s="75"/>
      <c r="PYJ90" s="76"/>
      <c r="PYK90" s="216"/>
      <c r="PYL90" s="75"/>
      <c r="PYM90" s="75"/>
      <c r="PYN90" s="204"/>
      <c r="PYO90" s="205"/>
      <c r="PYP90" s="72"/>
      <c r="PYQ90" s="70"/>
      <c r="PYR90" s="73"/>
      <c r="PYS90" s="74"/>
      <c r="PYT90" s="74"/>
      <c r="PYU90" s="62"/>
      <c r="PYV90" s="75"/>
      <c r="PYW90" s="76"/>
      <c r="PYX90" s="216"/>
      <c r="PYY90" s="75"/>
      <c r="PYZ90" s="75"/>
      <c r="PZA90" s="204"/>
      <c r="PZB90" s="205"/>
      <c r="PZC90" s="72"/>
      <c r="PZD90" s="70"/>
      <c r="PZE90" s="73"/>
      <c r="PZF90" s="74"/>
      <c r="PZG90" s="74"/>
      <c r="PZH90" s="62"/>
      <c r="PZI90" s="75"/>
      <c r="PZJ90" s="76"/>
      <c r="PZK90" s="216"/>
      <c r="PZL90" s="75"/>
      <c r="PZM90" s="75"/>
      <c r="PZN90" s="204"/>
      <c r="PZO90" s="205"/>
      <c r="PZP90" s="72"/>
      <c r="PZQ90" s="70"/>
      <c r="PZR90" s="73"/>
      <c r="PZS90" s="74"/>
      <c r="PZT90" s="74"/>
      <c r="PZU90" s="62"/>
      <c r="PZV90" s="75"/>
      <c r="PZW90" s="76"/>
      <c r="PZX90" s="216"/>
      <c r="PZY90" s="75"/>
      <c r="PZZ90" s="75"/>
      <c r="QAA90" s="204"/>
      <c r="QAB90" s="205"/>
      <c r="QAC90" s="72"/>
      <c r="QAD90" s="70"/>
      <c r="QAE90" s="73"/>
      <c r="QAF90" s="74"/>
      <c r="QAG90" s="74"/>
      <c r="QAH90" s="62"/>
      <c r="QAI90" s="75"/>
      <c r="QAJ90" s="76"/>
      <c r="QAK90" s="216"/>
      <c r="QAL90" s="75"/>
      <c r="QAM90" s="75"/>
      <c r="QAN90" s="204"/>
      <c r="QAO90" s="205"/>
      <c r="QAP90" s="72"/>
      <c r="QAQ90" s="70"/>
      <c r="QAR90" s="73"/>
      <c r="QAS90" s="74"/>
      <c r="QAT90" s="74"/>
      <c r="QAU90" s="62"/>
      <c r="QAV90" s="75"/>
      <c r="QAW90" s="76"/>
      <c r="QAX90" s="216"/>
      <c r="QAY90" s="75"/>
      <c r="QAZ90" s="75"/>
      <c r="QBA90" s="204"/>
      <c r="QBB90" s="205"/>
      <c r="QBC90" s="72"/>
      <c r="QBD90" s="70"/>
      <c r="QBE90" s="73"/>
      <c r="QBF90" s="74"/>
      <c r="QBG90" s="74"/>
      <c r="QBH90" s="62"/>
      <c r="QBI90" s="75"/>
      <c r="QBJ90" s="76"/>
      <c r="QBK90" s="216"/>
      <c r="QBL90" s="75"/>
      <c r="QBM90" s="75"/>
      <c r="QBN90" s="204"/>
      <c r="QBO90" s="205"/>
      <c r="QBP90" s="72"/>
      <c r="QBQ90" s="70"/>
      <c r="QBR90" s="73"/>
      <c r="QBS90" s="74"/>
      <c r="QBT90" s="74"/>
      <c r="QBU90" s="62"/>
      <c r="QBV90" s="75"/>
      <c r="QBW90" s="76"/>
      <c r="QBX90" s="216"/>
      <c r="QBY90" s="75"/>
      <c r="QBZ90" s="75"/>
      <c r="QCA90" s="204"/>
      <c r="QCB90" s="205"/>
      <c r="QCC90" s="72"/>
      <c r="QCD90" s="70"/>
      <c r="QCE90" s="73"/>
      <c r="QCF90" s="74"/>
      <c r="QCG90" s="74"/>
      <c r="QCH90" s="62"/>
      <c r="QCI90" s="75"/>
      <c r="QCJ90" s="76"/>
      <c r="QCK90" s="216"/>
      <c r="QCL90" s="75"/>
      <c r="QCM90" s="75"/>
      <c r="QCN90" s="204"/>
      <c r="QCO90" s="205"/>
      <c r="QCP90" s="72"/>
      <c r="QCQ90" s="70"/>
      <c r="QCR90" s="73"/>
      <c r="QCS90" s="74"/>
      <c r="QCT90" s="74"/>
      <c r="QCU90" s="62"/>
      <c r="QCV90" s="75"/>
      <c r="QCW90" s="76"/>
      <c r="QCX90" s="216"/>
      <c r="QCY90" s="75"/>
      <c r="QCZ90" s="75"/>
      <c r="QDA90" s="204"/>
      <c r="QDB90" s="205"/>
      <c r="QDC90" s="72"/>
      <c r="QDD90" s="70"/>
      <c r="QDE90" s="73"/>
      <c r="QDF90" s="74"/>
      <c r="QDG90" s="74"/>
      <c r="QDH90" s="62"/>
      <c r="QDI90" s="75"/>
      <c r="QDJ90" s="76"/>
      <c r="QDK90" s="216"/>
      <c r="QDL90" s="75"/>
      <c r="QDM90" s="75"/>
      <c r="QDN90" s="204"/>
      <c r="QDO90" s="205"/>
      <c r="QDP90" s="72"/>
      <c r="QDQ90" s="70"/>
      <c r="QDR90" s="73"/>
      <c r="QDS90" s="74"/>
      <c r="QDT90" s="74"/>
      <c r="QDU90" s="62"/>
      <c r="QDV90" s="75"/>
      <c r="QDW90" s="76"/>
      <c r="QDX90" s="216"/>
      <c r="QDY90" s="75"/>
      <c r="QDZ90" s="75"/>
      <c r="QEA90" s="204"/>
      <c r="QEB90" s="205"/>
      <c r="QEC90" s="72"/>
      <c r="QED90" s="70"/>
      <c r="QEE90" s="73"/>
      <c r="QEF90" s="74"/>
      <c r="QEG90" s="74"/>
      <c r="QEH90" s="62"/>
      <c r="QEI90" s="75"/>
      <c r="QEJ90" s="76"/>
      <c r="QEK90" s="216"/>
      <c r="QEL90" s="75"/>
      <c r="QEM90" s="75"/>
      <c r="QEN90" s="204"/>
      <c r="QEO90" s="205"/>
      <c r="QEP90" s="72"/>
      <c r="QEQ90" s="70"/>
      <c r="QER90" s="73"/>
      <c r="QES90" s="74"/>
      <c r="QET90" s="74"/>
      <c r="QEU90" s="62"/>
      <c r="QEV90" s="75"/>
      <c r="QEW90" s="76"/>
      <c r="QEX90" s="216"/>
      <c r="QEY90" s="75"/>
      <c r="QEZ90" s="75"/>
      <c r="QFA90" s="204"/>
      <c r="QFB90" s="205"/>
      <c r="QFC90" s="72"/>
      <c r="QFD90" s="70"/>
      <c r="QFE90" s="73"/>
      <c r="QFF90" s="74"/>
      <c r="QFG90" s="74"/>
      <c r="QFH90" s="62"/>
      <c r="QFI90" s="75"/>
      <c r="QFJ90" s="76"/>
      <c r="QFK90" s="216"/>
      <c r="QFL90" s="75"/>
      <c r="QFM90" s="75"/>
      <c r="QFN90" s="204"/>
      <c r="QFO90" s="205"/>
      <c r="QFP90" s="72"/>
      <c r="QFQ90" s="70"/>
      <c r="QFR90" s="73"/>
      <c r="QFS90" s="74"/>
      <c r="QFT90" s="74"/>
      <c r="QFU90" s="62"/>
      <c r="QFV90" s="75"/>
      <c r="QFW90" s="76"/>
      <c r="QFX90" s="216"/>
      <c r="QFY90" s="75"/>
      <c r="QFZ90" s="75"/>
      <c r="QGA90" s="204"/>
      <c r="QGB90" s="205"/>
      <c r="QGC90" s="72"/>
      <c r="QGD90" s="70"/>
      <c r="QGE90" s="73"/>
      <c r="QGF90" s="74"/>
      <c r="QGG90" s="74"/>
      <c r="QGH90" s="62"/>
      <c r="QGI90" s="75"/>
      <c r="QGJ90" s="76"/>
      <c r="QGK90" s="216"/>
      <c r="QGL90" s="75"/>
      <c r="QGM90" s="75"/>
      <c r="QGN90" s="204"/>
      <c r="QGO90" s="205"/>
      <c r="QGP90" s="72"/>
      <c r="QGQ90" s="70"/>
      <c r="QGR90" s="73"/>
      <c r="QGS90" s="74"/>
      <c r="QGT90" s="74"/>
      <c r="QGU90" s="62"/>
      <c r="QGV90" s="75"/>
      <c r="QGW90" s="76"/>
      <c r="QGX90" s="216"/>
      <c r="QGY90" s="75"/>
      <c r="QGZ90" s="75"/>
      <c r="QHA90" s="204"/>
      <c r="QHB90" s="205"/>
      <c r="QHC90" s="72"/>
      <c r="QHD90" s="70"/>
      <c r="QHE90" s="73"/>
      <c r="QHF90" s="74"/>
      <c r="QHG90" s="74"/>
      <c r="QHH90" s="62"/>
      <c r="QHI90" s="75"/>
      <c r="QHJ90" s="76"/>
      <c r="QHK90" s="216"/>
      <c r="QHL90" s="75"/>
      <c r="QHM90" s="75"/>
      <c r="QHN90" s="204"/>
      <c r="QHO90" s="205"/>
      <c r="QHP90" s="72"/>
      <c r="QHQ90" s="70"/>
      <c r="QHR90" s="73"/>
      <c r="QHS90" s="74"/>
      <c r="QHT90" s="74"/>
      <c r="QHU90" s="62"/>
      <c r="QHV90" s="75"/>
      <c r="QHW90" s="76"/>
      <c r="QHX90" s="216"/>
      <c r="QHY90" s="75"/>
      <c r="QHZ90" s="75"/>
      <c r="QIA90" s="204"/>
      <c r="QIB90" s="205"/>
      <c r="QIC90" s="72"/>
      <c r="QID90" s="70"/>
      <c r="QIE90" s="73"/>
      <c r="QIF90" s="74"/>
      <c r="QIG90" s="74"/>
      <c r="QIH90" s="62"/>
      <c r="QII90" s="75"/>
      <c r="QIJ90" s="76"/>
      <c r="QIK90" s="216"/>
      <c r="QIL90" s="75"/>
      <c r="QIM90" s="75"/>
      <c r="QIN90" s="204"/>
      <c r="QIO90" s="205"/>
      <c r="QIP90" s="72"/>
      <c r="QIQ90" s="70"/>
      <c r="QIR90" s="73"/>
      <c r="QIS90" s="74"/>
      <c r="QIT90" s="74"/>
      <c r="QIU90" s="62"/>
      <c r="QIV90" s="75"/>
      <c r="QIW90" s="76"/>
      <c r="QIX90" s="216"/>
      <c r="QIY90" s="75"/>
      <c r="QIZ90" s="75"/>
      <c r="QJA90" s="204"/>
      <c r="QJB90" s="205"/>
      <c r="QJC90" s="72"/>
      <c r="QJD90" s="70"/>
      <c r="QJE90" s="73"/>
      <c r="QJF90" s="74"/>
      <c r="QJG90" s="74"/>
      <c r="QJH90" s="62"/>
      <c r="QJI90" s="75"/>
      <c r="QJJ90" s="76"/>
      <c r="QJK90" s="216"/>
      <c r="QJL90" s="75"/>
      <c r="QJM90" s="75"/>
      <c r="QJN90" s="204"/>
      <c r="QJO90" s="205"/>
      <c r="QJP90" s="72"/>
      <c r="QJQ90" s="70"/>
      <c r="QJR90" s="73"/>
      <c r="QJS90" s="74"/>
      <c r="QJT90" s="74"/>
      <c r="QJU90" s="62"/>
      <c r="QJV90" s="75"/>
      <c r="QJW90" s="76"/>
      <c r="QJX90" s="216"/>
      <c r="QJY90" s="75"/>
      <c r="QJZ90" s="75"/>
      <c r="QKA90" s="204"/>
      <c r="QKB90" s="205"/>
      <c r="QKC90" s="72"/>
      <c r="QKD90" s="70"/>
      <c r="QKE90" s="73"/>
      <c r="QKF90" s="74"/>
      <c r="QKG90" s="74"/>
      <c r="QKH90" s="62"/>
      <c r="QKI90" s="75"/>
      <c r="QKJ90" s="76"/>
      <c r="QKK90" s="216"/>
      <c r="QKL90" s="75"/>
      <c r="QKM90" s="75"/>
      <c r="QKN90" s="204"/>
      <c r="QKO90" s="205"/>
      <c r="QKP90" s="72"/>
      <c r="QKQ90" s="70"/>
      <c r="QKR90" s="73"/>
      <c r="QKS90" s="74"/>
      <c r="QKT90" s="74"/>
      <c r="QKU90" s="62"/>
      <c r="QKV90" s="75"/>
      <c r="QKW90" s="76"/>
      <c r="QKX90" s="216"/>
      <c r="QKY90" s="75"/>
      <c r="QKZ90" s="75"/>
      <c r="QLA90" s="204"/>
      <c r="QLB90" s="205"/>
      <c r="QLC90" s="72"/>
      <c r="QLD90" s="70"/>
      <c r="QLE90" s="73"/>
      <c r="QLF90" s="74"/>
      <c r="QLG90" s="74"/>
      <c r="QLH90" s="62"/>
      <c r="QLI90" s="75"/>
      <c r="QLJ90" s="76"/>
      <c r="QLK90" s="216"/>
      <c r="QLL90" s="75"/>
      <c r="QLM90" s="75"/>
      <c r="QLN90" s="204"/>
      <c r="QLO90" s="205"/>
      <c r="QLP90" s="72"/>
      <c r="QLQ90" s="70"/>
      <c r="QLR90" s="73"/>
      <c r="QLS90" s="74"/>
      <c r="QLT90" s="74"/>
      <c r="QLU90" s="62"/>
      <c r="QLV90" s="75"/>
      <c r="QLW90" s="76"/>
      <c r="QLX90" s="216"/>
      <c r="QLY90" s="75"/>
      <c r="QLZ90" s="75"/>
      <c r="QMA90" s="204"/>
      <c r="QMB90" s="205"/>
      <c r="QMC90" s="72"/>
      <c r="QMD90" s="70"/>
      <c r="QME90" s="73"/>
      <c r="QMF90" s="74"/>
      <c r="QMG90" s="74"/>
      <c r="QMH90" s="62"/>
      <c r="QMI90" s="75"/>
      <c r="QMJ90" s="76"/>
      <c r="QMK90" s="216"/>
      <c r="QML90" s="75"/>
      <c r="QMM90" s="75"/>
      <c r="QMN90" s="204"/>
      <c r="QMO90" s="205"/>
      <c r="QMP90" s="72"/>
      <c r="QMQ90" s="70"/>
      <c r="QMR90" s="73"/>
      <c r="QMS90" s="74"/>
      <c r="QMT90" s="74"/>
      <c r="QMU90" s="62"/>
      <c r="QMV90" s="75"/>
      <c r="QMW90" s="76"/>
      <c r="QMX90" s="216"/>
      <c r="QMY90" s="75"/>
      <c r="QMZ90" s="75"/>
      <c r="QNA90" s="204"/>
      <c r="QNB90" s="205"/>
      <c r="QNC90" s="72"/>
      <c r="QND90" s="70"/>
      <c r="QNE90" s="73"/>
      <c r="QNF90" s="74"/>
      <c r="QNG90" s="74"/>
      <c r="QNH90" s="62"/>
      <c r="QNI90" s="75"/>
      <c r="QNJ90" s="76"/>
      <c r="QNK90" s="216"/>
      <c r="QNL90" s="75"/>
      <c r="QNM90" s="75"/>
      <c r="QNN90" s="204"/>
      <c r="QNO90" s="205"/>
      <c r="QNP90" s="72"/>
      <c r="QNQ90" s="70"/>
      <c r="QNR90" s="73"/>
      <c r="QNS90" s="74"/>
      <c r="QNT90" s="74"/>
      <c r="QNU90" s="62"/>
      <c r="QNV90" s="75"/>
      <c r="QNW90" s="76"/>
      <c r="QNX90" s="216"/>
      <c r="QNY90" s="75"/>
      <c r="QNZ90" s="75"/>
      <c r="QOA90" s="204"/>
      <c r="QOB90" s="205"/>
      <c r="QOC90" s="72"/>
      <c r="QOD90" s="70"/>
      <c r="QOE90" s="73"/>
      <c r="QOF90" s="74"/>
      <c r="QOG90" s="74"/>
      <c r="QOH90" s="62"/>
      <c r="QOI90" s="75"/>
      <c r="QOJ90" s="76"/>
      <c r="QOK90" s="216"/>
      <c r="QOL90" s="75"/>
      <c r="QOM90" s="75"/>
      <c r="QON90" s="204"/>
      <c r="QOO90" s="205"/>
      <c r="QOP90" s="72"/>
      <c r="QOQ90" s="70"/>
      <c r="QOR90" s="73"/>
      <c r="QOS90" s="74"/>
      <c r="QOT90" s="74"/>
      <c r="QOU90" s="62"/>
      <c r="QOV90" s="75"/>
      <c r="QOW90" s="76"/>
      <c r="QOX90" s="216"/>
      <c r="QOY90" s="75"/>
      <c r="QOZ90" s="75"/>
      <c r="QPA90" s="204"/>
      <c r="QPB90" s="205"/>
      <c r="QPC90" s="72"/>
      <c r="QPD90" s="70"/>
      <c r="QPE90" s="73"/>
      <c r="QPF90" s="74"/>
      <c r="QPG90" s="74"/>
      <c r="QPH90" s="62"/>
      <c r="QPI90" s="75"/>
      <c r="QPJ90" s="76"/>
      <c r="QPK90" s="216"/>
      <c r="QPL90" s="75"/>
      <c r="QPM90" s="75"/>
      <c r="QPN90" s="204"/>
      <c r="QPO90" s="205"/>
      <c r="QPP90" s="72"/>
      <c r="QPQ90" s="70"/>
      <c r="QPR90" s="73"/>
      <c r="QPS90" s="74"/>
      <c r="QPT90" s="74"/>
      <c r="QPU90" s="62"/>
      <c r="QPV90" s="75"/>
      <c r="QPW90" s="76"/>
      <c r="QPX90" s="216"/>
      <c r="QPY90" s="75"/>
      <c r="QPZ90" s="75"/>
      <c r="QQA90" s="204"/>
      <c r="QQB90" s="205"/>
      <c r="QQC90" s="72"/>
      <c r="QQD90" s="70"/>
      <c r="QQE90" s="73"/>
      <c r="QQF90" s="74"/>
      <c r="QQG90" s="74"/>
      <c r="QQH90" s="62"/>
      <c r="QQI90" s="75"/>
      <c r="QQJ90" s="76"/>
      <c r="QQK90" s="216"/>
      <c r="QQL90" s="75"/>
      <c r="QQM90" s="75"/>
      <c r="QQN90" s="204"/>
      <c r="QQO90" s="205"/>
      <c r="QQP90" s="72"/>
      <c r="QQQ90" s="70"/>
      <c r="QQR90" s="73"/>
      <c r="QQS90" s="74"/>
      <c r="QQT90" s="74"/>
      <c r="QQU90" s="62"/>
      <c r="QQV90" s="75"/>
      <c r="QQW90" s="76"/>
      <c r="QQX90" s="216"/>
      <c r="QQY90" s="75"/>
      <c r="QQZ90" s="75"/>
      <c r="QRA90" s="204"/>
      <c r="QRB90" s="205"/>
      <c r="QRC90" s="72"/>
      <c r="QRD90" s="70"/>
      <c r="QRE90" s="73"/>
      <c r="QRF90" s="74"/>
      <c r="QRG90" s="74"/>
      <c r="QRH90" s="62"/>
      <c r="QRI90" s="75"/>
      <c r="QRJ90" s="76"/>
      <c r="QRK90" s="216"/>
      <c r="QRL90" s="75"/>
      <c r="QRM90" s="75"/>
      <c r="QRN90" s="204"/>
      <c r="QRO90" s="205"/>
      <c r="QRP90" s="72"/>
      <c r="QRQ90" s="70"/>
      <c r="QRR90" s="73"/>
      <c r="QRS90" s="74"/>
      <c r="QRT90" s="74"/>
      <c r="QRU90" s="62"/>
      <c r="QRV90" s="75"/>
      <c r="QRW90" s="76"/>
      <c r="QRX90" s="216"/>
      <c r="QRY90" s="75"/>
      <c r="QRZ90" s="75"/>
      <c r="QSA90" s="204"/>
      <c r="QSB90" s="205"/>
      <c r="QSC90" s="72"/>
      <c r="QSD90" s="70"/>
      <c r="QSE90" s="73"/>
      <c r="QSF90" s="74"/>
      <c r="QSG90" s="74"/>
      <c r="QSH90" s="62"/>
      <c r="QSI90" s="75"/>
      <c r="QSJ90" s="76"/>
      <c r="QSK90" s="216"/>
      <c r="QSL90" s="75"/>
      <c r="QSM90" s="75"/>
      <c r="QSN90" s="204"/>
      <c r="QSO90" s="205"/>
      <c r="QSP90" s="72"/>
      <c r="QSQ90" s="70"/>
      <c r="QSR90" s="73"/>
      <c r="QSS90" s="74"/>
      <c r="QST90" s="74"/>
      <c r="QSU90" s="62"/>
      <c r="QSV90" s="75"/>
      <c r="QSW90" s="76"/>
      <c r="QSX90" s="216"/>
      <c r="QSY90" s="75"/>
      <c r="QSZ90" s="75"/>
      <c r="QTA90" s="204"/>
      <c r="QTB90" s="205"/>
      <c r="QTC90" s="72"/>
      <c r="QTD90" s="70"/>
      <c r="QTE90" s="73"/>
      <c r="QTF90" s="74"/>
      <c r="QTG90" s="74"/>
      <c r="QTH90" s="62"/>
      <c r="QTI90" s="75"/>
      <c r="QTJ90" s="76"/>
      <c r="QTK90" s="216"/>
      <c r="QTL90" s="75"/>
      <c r="QTM90" s="75"/>
      <c r="QTN90" s="204"/>
      <c r="QTO90" s="205"/>
      <c r="QTP90" s="72"/>
      <c r="QTQ90" s="70"/>
      <c r="QTR90" s="73"/>
      <c r="QTS90" s="74"/>
      <c r="QTT90" s="74"/>
      <c r="QTU90" s="62"/>
      <c r="QTV90" s="75"/>
      <c r="QTW90" s="76"/>
      <c r="QTX90" s="216"/>
      <c r="QTY90" s="75"/>
      <c r="QTZ90" s="75"/>
      <c r="QUA90" s="204"/>
      <c r="QUB90" s="205"/>
      <c r="QUC90" s="72"/>
      <c r="QUD90" s="70"/>
      <c r="QUE90" s="73"/>
      <c r="QUF90" s="74"/>
      <c r="QUG90" s="74"/>
      <c r="QUH90" s="62"/>
      <c r="QUI90" s="75"/>
      <c r="QUJ90" s="76"/>
      <c r="QUK90" s="216"/>
      <c r="QUL90" s="75"/>
      <c r="QUM90" s="75"/>
      <c r="QUN90" s="204"/>
      <c r="QUO90" s="205"/>
      <c r="QUP90" s="72"/>
      <c r="QUQ90" s="70"/>
      <c r="QUR90" s="73"/>
      <c r="QUS90" s="74"/>
      <c r="QUT90" s="74"/>
      <c r="QUU90" s="62"/>
      <c r="QUV90" s="75"/>
      <c r="QUW90" s="76"/>
      <c r="QUX90" s="216"/>
      <c r="QUY90" s="75"/>
      <c r="QUZ90" s="75"/>
      <c r="QVA90" s="204"/>
      <c r="QVB90" s="205"/>
      <c r="QVC90" s="72"/>
      <c r="QVD90" s="70"/>
      <c r="QVE90" s="73"/>
      <c r="QVF90" s="74"/>
      <c r="QVG90" s="74"/>
      <c r="QVH90" s="62"/>
      <c r="QVI90" s="75"/>
      <c r="QVJ90" s="76"/>
      <c r="QVK90" s="216"/>
      <c r="QVL90" s="75"/>
      <c r="QVM90" s="75"/>
      <c r="QVN90" s="204"/>
      <c r="QVO90" s="205"/>
      <c r="QVP90" s="72"/>
      <c r="QVQ90" s="70"/>
      <c r="QVR90" s="73"/>
      <c r="QVS90" s="74"/>
      <c r="QVT90" s="74"/>
      <c r="QVU90" s="62"/>
      <c r="QVV90" s="75"/>
      <c r="QVW90" s="76"/>
      <c r="QVX90" s="216"/>
      <c r="QVY90" s="75"/>
      <c r="QVZ90" s="75"/>
      <c r="QWA90" s="204"/>
      <c r="QWB90" s="205"/>
      <c r="QWC90" s="72"/>
      <c r="QWD90" s="70"/>
      <c r="QWE90" s="73"/>
      <c r="QWF90" s="74"/>
      <c r="QWG90" s="74"/>
      <c r="QWH90" s="62"/>
      <c r="QWI90" s="75"/>
      <c r="QWJ90" s="76"/>
      <c r="QWK90" s="216"/>
      <c r="QWL90" s="75"/>
      <c r="QWM90" s="75"/>
      <c r="QWN90" s="204"/>
      <c r="QWO90" s="205"/>
      <c r="QWP90" s="72"/>
      <c r="QWQ90" s="70"/>
      <c r="QWR90" s="73"/>
      <c r="QWS90" s="74"/>
      <c r="QWT90" s="74"/>
      <c r="QWU90" s="62"/>
      <c r="QWV90" s="75"/>
      <c r="QWW90" s="76"/>
      <c r="QWX90" s="216"/>
      <c r="QWY90" s="75"/>
      <c r="QWZ90" s="75"/>
      <c r="QXA90" s="204"/>
      <c r="QXB90" s="205"/>
      <c r="QXC90" s="72"/>
      <c r="QXD90" s="70"/>
      <c r="QXE90" s="73"/>
      <c r="QXF90" s="74"/>
      <c r="QXG90" s="74"/>
      <c r="QXH90" s="62"/>
      <c r="QXI90" s="75"/>
      <c r="QXJ90" s="76"/>
      <c r="QXK90" s="216"/>
      <c r="QXL90" s="75"/>
      <c r="QXM90" s="75"/>
      <c r="QXN90" s="204"/>
      <c r="QXO90" s="205"/>
      <c r="QXP90" s="72"/>
      <c r="QXQ90" s="70"/>
      <c r="QXR90" s="73"/>
      <c r="QXS90" s="74"/>
      <c r="QXT90" s="74"/>
      <c r="QXU90" s="62"/>
      <c r="QXV90" s="75"/>
      <c r="QXW90" s="76"/>
      <c r="QXX90" s="216"/>
      <c r="QXY90" s="75"/>
      <c r="QXZ90" s="75"/>
      <c r="QYA90" s="204"/>
      <c r="QYB90" s="205"/>
      <c r="QYC90" s="72"/>
      <c r="QYD90" s="70"/>
      <c r="QYE90" s="73"/>
      <c r="QYF90" s="74"/>
      <c r="QYG90" s="74"/>
      <c r="QYH90" s="62"/>
      <c r="QYI90" s="75"/>
      <c r="QYJ90" s="76"/>
      <c r="QYK90" s="216"/>
      <c r="QYL90" s="75"/>
      <c r="QYM90" s="75"/>
      <c r="QYN90" s="204"/>
      <c r="QYO90" s="205"/>
      <c r="QYP90" s="72"/>
      <c r="QYQ90" s="70"/>
      <c r="QYR90" s="73"/>
      <c r="QYS90" s="74"/>
      <c r="QYT90" s="74"/>
      <c r="QYU90" s="62"/>
      <c r="QYV90" s="75"/>
      <c r="QYW90" s="76"/>
      <c r="QYX90" s="216"/>
      <c r="QYY90" s="75"/>
      <c r="QYZ90" s="75"/>
      <c r="QZA90" s="204"/>
      <c r="QZB90" s="205"/>
      <c r="QZC90" s="72"/>
      <c r="QZD90" s="70"/>
      <c r="QZE90" s="73"/>
      <c r="QZF90" s="74"/>
      <c r="QZG90" s="74"/>
      <c r="QZH90" s="62"/>
      <c r="QZI90" s="75"/>
      <c r="QZJ90" s="76"/>
      <c r="QZK90" s="216"/>
      <c r="QZL90" s="75"/>
      <c r="QZM90" s="75"/>
      <c r="QZN90" s="204"/>
      <c r="QZO90" s="205"/>
      <c r="QZP90" s="72"/>
      <c r="QZQ90" s="70"/>
      <c r="QZR90" s="73"/>
      <c r="QZS90" s="74"/>
      <c r="QZT90" s="74"/>
      <c r="QZU90" s="62"/>
      <c r="QZV90" s="75"/>
      <c r="QZW90" s="76"/>
      <c r="QZX90" s="216"/>
      <c r="QZY90" s="75"/>
      <c r="QZZ90" s="75"/>
      <c r="RAA90" s="204"/>
      <c r="RAB90" s="205"/>
      <c r="RAC90" s="72"/>
      <c r="RAD90" s="70"/>
      <c r="RAE90" s="73"/>
      <c r="RAF90" s="74"/>
      <c r="RAG90" s="74"/>
      <c r="RAH90" s="62"/>
      <c r="RAI90" s="75"/>
      <c r="RAJ90" s="76"/>
      <c r="RAK90" s="216"/>
      <c r="RAL90" s="75"/>
      <c r="RAM90" s="75"/>
      <c r="RAN90" s="204"/>
      <c r="RAO90" s="205"/>
      <c r="RAP90" s="72"/>
      <c r="RAQ90" s="70"/>
      <c r="RAR90" s="73"/>
      <c r="RAS90" s="74"/>
      <c r="RAT90" s="74"/>
      <c r="RAU90" s="62"/>
      <c r="RAV90" s="75"/>
      <c r="RAW90" s="76"/>
      <c r="RAX90" s="216"/>
      <c r="RAY90" s="75"/>
      <c r="RAZ90" s="75"/>
      <c r="RBA90" s="204"/>
      <c r="RBB90" s="205"/>
      <c r="RBC90" s="72"/>
      <c r="RBD90" s="70"/>
      <c r="RBE90" s="73"/>
      <c r="RBF90" s="74"/>
      <c r="RBG90" s="74"/>
      <c r="RBH90" s="62"/>
      <c r="RBI90" s="75"/>
      <c r="RBJ90" s="76"/>
      <c r="RBK90" s="216"/>
      <c r="RBL90" s="75"/>
      <c r="RBM90" s="75"/>
      <c r="RBN90" s="204"/>
      <c r="RBO90" s="205"/>
      <c r="RBP90" s="72"/>
      <c r="RBQ90" s="70"/>
      <c r="RBR90" s="73"/>
      <c r="RBS90" s="74"/>
      <c r="RBT90" s="74"/>
      <c r="RBU90" s="62"/>
      <c r="RBV90" s="75"/>
      <c r="RBW90" s="76"/>
      <c r="RBX90" s="216"/>
      <c r="RBY90" s="75"/>
      <c r="RBZ90" s="75"/>
      <c r="RCA90" s="204"/>
      <c r="RCB90" s="205"/>
      <c r="RCC90" s="72"/>
      <c r="RCD90" s="70"/>
      <c r="RCE90" s="73"/>
      <c r="RCF90" s="74"/>
      <c r="RCG90" s="74"/>
      <c r="RCH90" s="62"/>
      <c r="RCI90" s="75"/>
      <c r="RCJ90" s="76"/>
      <c r="RCK90" s="216"/>
      <c r="RCL90" s="75"/>
      <c r="RCM90" s="75"/>
      <c r="RCN90" s="204"/>
      <c r="RCO90" s="205"/>
      <c r="RCP90" s="72"/>
      <c r="RCQ90" s="70"/>
      <c r="RCR90" s="73"/>
      <c r="RCS90" s="74"/>
      <c r="RCT90" s="74"/>
      <c r="RCU90" s="62"/>
      <c r="RCV90" s="75"/>
      <c r="RCW90" s="76"/>
      <c r="RCX90" s="216"/>
      <c r="RCY90" s="75"/>
      <c r="RCZ90" s="75"/>
      <c r="RDA90" s="204"/>
      <c r="RDB90" s="205"/>
      <c r="RDC90" s="72"/>
      <c r="RDD90" s="70"/>
      <c r="RDE90" s="73"/>
      <c r="RDF90" s="74"/>
      <c r="RDG90" s="74"/>
      <c r="RDH90" s="62"/>
      <c r="RDI90" s="75"/>
      <c r="RDJ90" s="76"/>
      <c r="RDK90" s="216"/>
      <c r="RDL90" s="75"/>
      <c r="RDM90" s="75"/>
      <c r="RDN90" s="204"/>
      <c r="RDO90" s="205"/>
      <c r="RDP90" s="72"/>
      <c r="RDQ90" s="70"/>
      <c r="RDR90" s="73"/>
      <c r="RDS90" s="74"/>
      <c r="RDT90" s="74"/>
      <c r="RDU90" s="62"/>
      <c r="RDV90" s="75"/>
      <c r="RDW90" s="76"/>
      <c r="RDX90" s="216"/>
      <c r="RDY90" s="75"/>
      <c r="RDZ90" s="75"/>
      <c r="REA90" s="204"/>
      <c r="REB90" s="205"/>
      <c r="REC90" s="72"/>
      <c r="RED90" s="70"/>
      <c r="REE90" s="73"/>
      <c r="REF90" s="74"/>
      <c r="REG90" s="74"/>
      <c r="REH90" s="62"/>
      <c r="REI90" s="75"/>
      <c r="REJ90" s="76"/>
      <c r="REK90" s="216"/>
      <c r="REL90" s="75"/>
      <c r="REM90" s="75"/>
      <c r="REN90" s="204"/>
      <c r="REO90" s="205"/>
      <c r="REP90" s="72"/>
      <c r="REQ90" s="70"/>
      <c r="RER90" s="73"/>
      <c r="RES90" s="74"/>
      <c r="RET90" s="74"/>
      <c r="REU90" s="62"/>
      <c r="REV90" s="75"/>
      <c r="REW90" s="76"/>
      <c r="REX90" s="216"/>
      <c r="REY90" s="75"/>
      <c r="REZ90" s="75"/>
      <c r="RFA90" s="204"/>
      <c r="RFB90" s="205"/>
      <c r="RFC90" s="72"/>
      <c r="RFD90" s="70"/>
      <c r="RFE90" s="73"/>
      <c r="RFF90" s="74"/>
      <c r="RFG90" s="74"/>
      <c r="RFH90" s="62"/>
      <c r="RFI90" s="75"/>
      <c r="RFJ90" s="76"/>
      <c r="RFK90" s="216"/>
      <c r="RFL90" s="75"/>
      <c r="RFM90" s="75"/>
      <c r="RFN90" s="204"/>
      <c r="RFO90" s="205"/>
      <c r="RFP90" s="72"/>
      <c r="RFQ90" s="70"/>
      <c r="RFR90" s="73"/>
      <c r="RFS90" s="74"/>
      <c r="RFT90" s="74"/>
      <c r="RFU90" s="62"/>
      <c r="RFV90" s="75"/>
      <c r="RFW90" s="76"/>
      <c r="RFX90" s="216"/>
      <c r="RFY90" s="75"/>
      <c r="RFZ90" s="75"/>
      <c r="RGA90" s="204"/>
      <c r="RGB90" s="205"/>
      <c r="RGC90" s="72"/>
      <c r="RGD90" s="70"/>
      <c r="RGE90" s="73"/>
      <c r="RGF90" s="74"/>
      <c r="RGG90" s="74"/>
      <c r="RGH90" s="62"/>
      <c r="RGI90" s="75"/>
      <c r="RGJ90" s="76"/>
      <c r="RGK90" s="216"/>
      <c r="RGL90" s="75"/>
      <c r="RGM90" s="75"/>
      <c r="RGN90" s="204"/>
      <c r="RGO90" s="205"/>
      <c r="RGP90" s="72"/>
      <c r="RGQ90" s="70"/>
      <c r="RGR90" s="73"/>
      <c r="RGS90" s="74"/>
      <c r="RGT90" s="74"/>
      <c r="RGU90" s="62"/>
      <c r="RGV90" s="75"/>
      <c r="RGW90" s="76"/>
      <c r="RGX90" s="216"/>
      <c r="RGY90" s="75"/>
      <c r="RGZ90" s="75"/>
      <c r="RHA90" s="204"/>
      <c r="RHB90" s="205"/>
      <c r="RHC90" s="72"/>
      <c r="RHD90" s="70"/>
      <c r="RHE90" s="73"/>
      <c r="RHF90" s="74"/>
      <c r="RHG90" s="74"/>
      <c r="RHH90" s="62"/>
      <c r="RHI90" s="75"/>
      <c r="RHJ90" s="76"/>
      <c r="RHK90" s="216"/>
      <c r="RHL90" s="75"/>
      <c r="RHM90" s="75"/>
      <c r="RHN90" s="204"/>
      <c r="RHO90" s="205"/>
      <c r="RHP90" s="72"/>
      <c r="RHQ90" s="70"/>
      <c r="RHR90" s="73"/>
      <c r="RHS90" s="74"/>
      <c r="RHT90" s="74"/>
      <c r="RHU90" s="62"/>
      <c r="RHV90" s="75"/>
      <c r="RHW90" s="76"/>
      <c r="RHX90" s="216"/>
      <c r="RHY90" s="75"/>
      <c r="RHZ90" s="75"/>
      <c r="RIA90" s="204"/>
      <c r="RIB90" s="205"/>
      <c r="RIC90" s="72"/>
      <c r="RID90" s="70"/>
      <c r="RIE90" s="73"/>
      <c r="RIF90" s="74"/>
      <c r="RIG90" s="74"/>
      <c r="RIH90" s="62"/>
      <c r="RII90" s="75"/>
      <c r="RIJ90" s="76"/>
      <c r="RIK90" s="216"/>
      <c r="RIL90" s="75"/>
      <c r="RIM90" s="75"/>
      <c r="RIN90" s="204"/>
      <c r="RIO90" s="205"/>
      <c r="RIP90" s="72"/>
      <c r="RIQ90" s="70"/>
      <c r="RIR90" s="73"/>
      <c r="RIS90" s="74"/>
      <c r="RIT90" s="74"/>
      <c r="RIU90" s="62"/>
      <c r="RIV90" s="75"/>
      <c r="RIW90" s="76"/>
      <c r="RIX90" s="216"/>
      <c r="RIY90" s="75"/>
      <c r="RIZ90" s="75"/>
      <c r="RJA90" s="204"/>
      <c r="RJB90" s="205"/>
      <c r="RJC90" s="72"/>
      <c r="RJD90" s="70"/>
      <c r="RJE90" s="73"/>
      <c r="RJF90" s="74"/>
      <c r="RJG90" s="74"/>
      <c r="RJH90" s="62"/>
      <c r="RJI90" s="75"/>
      <c r="RJJ90" s="76"/>
      <c r="RJK90" s="216"/>
      <c r="RJL90" s="75"/>
      <c r="RJM90" s="75"/>
      <c r="RJN90" s="204"/>
      <c r="RJO90" s="205"/>
      <c r="RJP90" s="72"/>
      <c r="RJQ90" s="70"/>
      <c r="RJR90" s="73"/>
      <c r="RJS90" s="74"/>
      <c r="RJT90" s="74"/>
      <c r="RJU90" s="62"/>
      <c r="RJV90" s="75"/>
      <c r="RJW90" s="76"/>
      <c r="RJX90" s="216"/>
      <c r="RJY90" s="75"/>
      <c r="RJZ90" s="75"/>
      <c r="RKA90" s="204"/>
      <c r="RKB90" s="205"/>
      <c r="RKC90" s="72"/>
      <c r="RKD90" s="70"/>
      <c r="RKE90" s="73"/>
      <c r="RKF90" s="74"/>
      <c r="RKG90" s="74"/>
      <c r="RKH90" s="62"/>
      <c r="RKI90" s="75"/>
      <c r="RKJ90" s="76"/>
      <c r="RKK90" s="216"/>
      <c r="RKL90" s="75"/>
      <c r="RKM90" s="75"/>
      <c r="RKN90" s="204"/>
      <c r="RKO90" s="205"/>
      <c r="RKP90" s="72"/>
      <c r="RKQ90" s="70"/>
      <c r="RKR90" s="73"/>
      <c r="RKS90" s="74"/>
      <c r="RKT90" s="74"/>
      <c r="RKU90" s="62"/>
      <c r="RKV90" s="75"/>
      <c r="RKW90" s="76"/>
      <c r="RKX90" s="216"/>
      <c r="RKY90" s="75"/>
      <c r="RKZ90" s="75"/>
      <c r="RLA90" s="204"/>
      <c r="RLB90" s="205"/>
      <c r="RLC90" s="72"/>
      <c r="RLD90" s="70"/>
      <c r="RLE90" s="73"/>
      <c r="RLF90" s="74"/>
      <c r="RLG90" s="74"/>
      <c r="RLH90" s="62"/>
      <c r="RLI90" s="75"/>
      <c r="RLJ90" s="76"/>
      <c r="RLK90" s="216"/>
      <c r="RLL90" s="75"/>
      <c r="RLM90" s="75"/>
      <c r="RLN90" s="204"/>
      <c r="RLO90" s="205"/>
      <c r="RLP90" s="72"/>
      <c r="RLQ90" s="70"/>
      <c r="RLR90" s="73"/>
      <c r="RLS90" s="74"/>
      <c r="RLT90" s="74"/>
      <c r="RLU90" s="62"/>
      <c r="RLV90" s="75"/>
      <c r="RLW90" s="76"/>
      <c r="RLX90" s="216"/>
      <c r="RLY90" s="75"/>
      <c r="RLZ90" s="75"/>
      <c r="RMA90" s="204"/>
      <c r="RMB90" s="205"/>
      <c r="RMC90" s="72"/>
      <c r="RMD90" s="70"/>
      <c r="RME90" s="73"/>
      <c r="RMF90" s="74"/>
      <c r="RMG90" s="74"/>
      <c r="RMH90" s="62"/>
      <c r="RMI90" s="75"/>
      <c r="RMJ90" s="76"/>
      <c r="RMK90" s="216"/>
      <c r="RML90" s="75"/>
      <c r="RMM90" s="75"/>
      <c r="RMN90" s="204"/>
      <c r="RMO90" s="205"/>
      <c r="RMP90" s="72"/>
      <c r="RMQ90" s="70"/>
      <c r="RMR90" s="73"/>
      <c r="RMS90" s="74"/>
      <c r="RMT90" s="74"/>
      <c r="RMU90" s="62"/>
      <c r="RMV90" s="75"/>
      <c r="RMW90" s="76"/>
      <c r="RMX90" s="216"/>
      <c r="RMY90" s="75"/>
      <c r="RMZ90" s="75"/>
      <c r="RNA90" s="204"/>
      <c r="RNB90" s="205"/>
      <c r="RNC90" s="72"/>
      <c r="RND90" s="70"/>
      <c r="RNE90" s="73"/>
      <c r="RNF90" s="74"/>
      <c r="RNG90" s="74"/>
      <c r="RNH90" s="62"/>
      <c r="RNI90" s="75"/>
      <c r="RNJ90" s="76"/>
      <c r="RNK90" s="216"/>
      <c r="RNL90" s="75"/>
      <c r="RNM90" s="75"/>
      <c r="RNN90" s="204"/>
      <c r="RNO90" s="205"/>
      <c r="RNP90" s="72"/>
      <c r="RNQ90" s="70"/>
      <c r="RNR90" s="73"/>
      <c r="RNS90" s="74"/>
      <c r="RNT90" s="74"/>
      <c r="RNU90" s="62"/>
      <c r="RNV90" s="75"/>
      <c r="RNW90" s="76"/>
      <c r="RNX90" s="216"/>
      <c r="RNY90" s="75"/>
      <c r="RNZ90" s="75"/>
      <c r="ROA90" s="204"/>
      <c r="ROB90" s="205"/>
      <c r="ROC90" s="72"/>
      <c r="ROD90" s="70"/>
      <c r="ROE90" s="73"/>
      <c r="ROF90" s="74"/>
      <c r="ROG90" s="74"/>
      <c r="ROH90" s="62"/>
      <c r="ROI90" s="75"/>
      <c r="ROJ90" s="76"/>
      <c r="ROK90" s="216"/>
      <c r="ROL90" s="75"/>
      <c r="ROM90" s="75"/>
      <c r="RON90" s="204"/>
      <c r="ROO90" s="205"/>
      <c r="ROP90" s="72"/>
      <c r="ROQ90" s="70"/>
      <c r="ROR90" s="73"/>
      <c r="ROS90" s="74"/>
      <c r="ROT90" s="74"/>
      <c r="ROU90" s="62"/>
      <c r="ROV90" s="75"/>
      <c r="ROW90" s="76"/>
      <c r="ROX90" s="216"/>
      <c r="ROY90" s="75"/>
      <c r="ROZ90" s="75"/>
      <c r="RPA90" s="204"/>
      <c r="RPB90" s="205"/>
      <c r="RPC90" s="72"/>
      <c r="RPD90" s="70"/>
      <c r="RPE90" s="73"/>
      <c r="RPF90" s="74"/>
      <c r="RPG90" s="74"/>
      <c r="RPH90" s="62"/>
      <c r="RPI90" s="75"/>
      <c r="RPJ90" s="76"/>
      <c r="RPK90" s="216"/>
      <c r="RPL90" s="75"/>
      <c r="RPM90" s="75"/>
      <c r="RPN90" s="204"/>
      <c r="RPO90" s="205"/>
      <c r="RPP90" s="72"/>
      <c r="RPQ90" s="70"/>
      <c r="RPR90" s="73"/>
      <c r="RPS90" s="74"/>
      <c r="RPT90" s="74"/>
      <c r="RPU90" s="62"/>
      <c r="RPV90" s="75"/>
      <c r="RPW90" s="76"/>
      <c r="RPX90" s="216"/>
      <c r="RPY90" s="75"/>
      <c r="RPZ90" s="75"/>
      <c r="RQA90" s="204"/>
      <c r="RQB90" s="205"/>
      <c r="RQC90" s="72"/>
      <c r="RQD90" s="70"/>
      <c r="RQE90" s="73"/>
      <c r="RQF90" s="74"/>
      <c r="RQG90" s="74"/>
      <c r="RQH90" s="62"/>
      <c r="RQI90" s="75"/>
      <c r="RQJ90" s="76"/>
      <c r="RQK90" s="216"/>
      <c r="RQL90" s="75"/>
      <c r="RQM90" s="75"/>
      <c r="RQN90" s="204"/>
      <c r="RQO90" s="205"/>
      <c r="RQP90" s="72"/>
      <c r="RQQ90" s="70"/>
      <c r="RQR90" s="73"/>
      <c r="RQS90" s="74"/>
      <c r="RQT90" s="74"/>
      <c r="RQU90" s="62"/>
      <c r="RQV90" s="75"/>
      <c r="RQW90" s="76"/>
      <c r="RQX90" s="216"/>
      <c r="RQY90" s="75"/>
      <c r="RQZ90" s="75"/>
      <c r="RRA90" s="204"/>
      <c r="RRB90" s="205"/>
      <c r="RRC90" s="72"/>
      <c r="RRD90" s="70"/>
      <c r="RRE90" s="73"/>
      <c r="RRF90" s="74"/>
      <c r="RRG90" s="74"/>
      <c r="RRH90" s="62"/>
      <c r="RRI90" s="75"/>
      <c r="RRJ90" s="76"/>
      <c r="RRK90" s="216"/>
      <c r="RRL90" s="75"/>
      <c r="RRM90" s="75"/>
      <c r="RRN90" s="204"/>
      <c r="RRO90" s="205"/>
      <c r="RRP90" s="72"/>
      <c r="RRQ90" s="70"/>
      <c r="RRR90" s="73"/>
      <c r="RRS90" s="74"/>
      <c r="RRT90" s="74"/>
      <c r="RRU90" s="62"/>
      <c r="RRV90" s="75"/>
      <c r="RRW90" s="76"/>
      <c r="RRX90" s="216"/>
      <c r="RRY90" s="75"/>
      <c r="RRZ90" s="75"/>
      <c r="RSA90" s="204"/>
      <c r="RSB90" s="205"/>
      <c r="RSC90" s="72"/>
      <c r="RSD90" s="70"/>
      <c r="RSE90" s="73"/>
      <c r="RSF90" s="74"/>
      <c r="RSG90" s="74"/>
      <c r="RSH90" s="62"/>
      <c r="RSI90" s="75"/>
      <c r="RSJ90" s="76"/>
      <c r="RSK90" s="216"/>
      <c r="RSL90" s="75"/>
      <c r="RSM90" s="75"/>
      <c r="RSN90" s="204"/>
      <c r="RSO90" s="205"/>
      <c r="RSP90" s="72"/>
      <c r="RSQ90" s="70"/>
      <c r="RSR90" s="73"/>
      <c r="RSS90" s="74"/>
      <c r="RST90" s="74"/>
      <c r="RSU90" s="62"/>
      <c r="RSV90" s="75"/>
      <c r="RSW90" s="76"/>
      <c r="RSX90" s="216"/>
      <c r="RSY90" s="75"/>
      <c r="RSZ90" s="75"/>
      <c r="RTA90" s="204"/>
      <c r="RTB90" s="205"/>
      <c r="RTC90" s="72"/>
      <c r="RTD90" s="70"/>
      <c r="RTE90" s="73"/>
      <c r="RTF90" s="74"/>
      <c r="RTG90" s="74"/>
      <c r="RTH90" s="62"/>
      <c r="RTI90" s="75"/>
      <c r="RTJ90" s="76"/>
      <c r="RTK90" s="216"/>
      <c r="RTL90" s="75"/>
      <c r="RTM90" s="75"/>
      <c r="RTN90" s="204"/>
      <c r="RTO90" s="205"/>
      <c r="RTP90" s="72"/>
      <c r="RTQ90" s="70"/>
      <c r="RTR90" s="73"/>
      <c r="RTS90" s="74"/>
      <c r="RTT90" s="74"/>
      <c r="RTU90" s="62"/>
      <c r="RTV90" s="75"/>
      <c r="RTW90" s="76"/>
      <c r="RTX90" s="216"/>
      <c r="RTY90" s="75"/>
      <c r="RTZ90" s="75"/>
      <c r="RUA90" s="204"/>
      <c r="RUB90" s="205"/>
      <c r="RUC90" s="72"/>
      <c r="RUD90" s="70"/>
      <c r="RUE90" s="73"/>
      <c r="RUF90" s="74"/>
      <c r="RUG90" s="74"/>
      <c r="RUH90" s="62"/>
      <c r="RUI90" s="75"/>
      <c r="RUJ90" s="76"/>
      <c r="RUK90" s="216"/>
      <c r="RUL90" s="75"/>
      <c r="RUM90" s="75"/>
      <c r="RUN90" s="204"/>
      <c r="RUO90" s="205"/>
      <c r="RUP90" s="72"/>
      <c r="RUQ90" s="70"/>
      <c r="RUR90" s="73"/>
      <c r="RUS90" s="74"/>
      <c r="RUT90" s="74"/>
      <c r="RUU90" s="62"/>
      <c r="RUV90" s="75"/>
      <c r="RUW90" s="76"/>
      <c r="RUX90" s="216"/>
      <c r="RUY90" s="75"/>
      <c r="RUZ90" s="75"/>
      <c r="RVA90" s="204"/>
      <c r="RVB90" s="205"/>
      <c r="RVC90" s="72"/>
      <c r="RVD90" s="70"/>
      <c r="RVE90" s="73"/>
      <c r="RVF90" s="74"/>
      <c r="RVG90" s="74"/>
      <c r="RVH90" s="62"/>
      <c r="RVI90" s="75"/>
      <c r="RVJ90" s="76"/>
      <c r="RVK90" s="216"/>
      <c r="RVL90" s="75"/>
      <c r="RVM90" s="75"/>
      <c r="RVN90" s="204"/>
      <c r="RVO90" s="205"/>
      <c r="RVP90" s="72"/>
      <c r="RVQ90" s="70"/>
      <c r="RVR90" s="73"/>
      <c r="RVS90" s="74"/>
      <c r="RVT90" s="74"/>
      <c r="RVU90" s="62"/>
      <c r="RVV90" s="75"/>
      <c r="RVW90" s="76"/>
      <c r="RVX90" s="216"/>
      <c r="RVY90" s="75"/>
      <c r="RVZ90" s="75"/>
      <c r="RWA90" s="204"/>
      <c r="RWB90" s="205"/>
      <c r="RWC90" s="72"/>
      <c r="RWD90" s="70"/>
      <c r="RWE90" s="73"/>
      <c r="RWF90" s="74"/>
      <c r="RWG90" s="74"/>
      <c r="RWH90" s="62"/>
      <c r="RWI90" s="75"/>
      <c r="RWJ90" s="76"/>
      <c r="RWK90" s="216"/>
      <c r="RWL90" s="75"/>
      <c r="RWM90" s="75"/>
      <c r="RWN90" s="204"/>
      <c r="RWO90" s="205"/>
      <c r="RWP90" s="72"/>
      <c r="RWQ90" s="70"/>
      <c r="RWR90" s="73"/>
      <c r="RWS90" s="74"/>
      <c r="RWT90" s="74"/>
      <c r="RWU90" s="62"/>
      <c r="RWV90" s="75"/>
      <c r="RWW90" s="76"/>
      <c r="RWX90" s="216"/>
      <c r="RWY90" s="75"/>
      <c r="RWZ90" s="75"/>
      <c r="RXA90" s="204"/>
      <c r="RXB90" s="205"/>
      <c r="RXC90" s="72"/>
      <c r="RXD90" s="70"/>
      <c r="RXE90" s="73"/>
      <c r="RXF90" s="74"/>
      <c r="RXG90" s="74"/>
      <c r="RXH90" s="62"/>
      <c r="RXI90" s="75"/>
      <c r="RXJ90" s="76"/>
      <c r="RXK90" s="216"/>
      <c r="RXL90" s="75"/>
      <c r="RXM90" s="75"/>
      <c r="RXN90" s="204"/>
      <c r="RXO90" s="205"/>
      <c r="RXP90" s="72"/>
      <c r="RXQ90" s="70"/>
      <c r="RXR90" s="73"/>
      <c r="RXS90" s="74"/>
      <c r="RXT90" s="74"/>
      <c r="RXU90" s="62"/>
      <c r="RXV90" s="75"/>
      <c r="RXW90" s="76"/>
      <c r="RXX90" s="216"/>
      <c r="RXY90" s="75"/>
      <c r="RXZ90" s="75"/>
      <c r="RYA90" s="204"/>
      <c r="RYB90" s="205"/>
      <c r="RYC90" s="72"/>
      <c r="RYD90" s="70"/>
      <c r="RYE90" s="73"/>
      <c r="RYF90" s="74"/>
      <c r="RYG90" s="74"/>
      <c r="RYH90" s="62"/>
      <c r="RYI90" s="75"/>
      <c r="RYJ90" s="76"/>
      <c r="RYK90" s="216"/>
      <c r="RYL90" s="75"/>
      <c r="RYM90" s="75"/>
      <c r="RYN90" s="204"/>
      <c r="RYO90" s="205"/>
      <c r="RYP90" s="72"/>
      <c r="RYQ90" s="70"/>
      <c r="RYR90" s="73"/>
      <c r="RYS90" s="74"/>
      <c r="RYT90" s="74"/>
      <c r="RYU90" s="62"/>
      <c r="RYV90" s="75"/>
      <c r="RYW90" s="76"/>
      <c r="RYX90" s="216"/>
      <c r="RYY90" s="75"/>
      <c r="RYZ90" s="75"/>
      <c r="RZA90" s="204"/>
      <c r="RZB90" s="205"/>
      <c r="RZC90" s="72"/>
      <c r="RZD90" s="70"/>
      <c r="RZE90" s="73"/>
      <c r="RZF90" s="74"/>
      <c r="RZG90" s="74"/>
      <c r="RZH90" s="62"/>
      <c r="RZI90" s="75"/>
      <c r="RZJ90" s="76"/>
      <c r="RZK90" s="216"/>
      <c r="RZL90" s="75"/>
      <c r="RZM90" s="75"/>
      <c r="RZN90" s="204"/>
      <c r="RZO90" s="205"/>
      <c r="RZP90" s="72"/>
      <c r="RZQ90" s="70"/>
      <c r="RZR90" s="73"/>
      <c r="RZS90" s="74"/>
      <c r="RZT90" s="74"/>
      <c r="RZU90" s="62"/>
      <c r="RZV90" s="75"/>
      <c r="RZW90" s="76"/>
      <c r="RZX90" s="216"/>
      <c r="RZY90" s="75"/>
      <c r="RZZ90" s="75"/>
      <c r="SAA90" s="204"/>
      <c r="SAB90" s="205"/>
      <c r="SAC90" s="72"/>
      <c r="SAD90" s="70"/>
      <c r="SAE90" s="73"/>
      <c r="SAF90" s="74"/>
      <c r="SAG90" s="74"/>
      <c r="SAH90" s="62"/>
      <c r="SAI90" s="75"/>
      <c r="SAJ90" s="76"/>
      <c r="SAK90" s="216"/>
      <c r="SAL90" s="75"/>
      <c r="SAM90" s="75"/>
      <c r="SAN90" s="204"/>
      <c r="SAO90" s="205"/>
      <c r="SAP90" s="72"/>
      <c r="SAQ90" s="70"/>
      <c r="SAR90" s="73"/>
      <c r="SAS90" s="74"/>
      <c r="SAT90" s="74"/>
      <c r="SAU90" s="62"/>
      <c r="SAV90" s="75"/>
      <c r="SAW90" s="76"/>
      <c r="SAX90" s="216"/>
      <c r="SAY90" s="75"/>
      <c r="SAZ90" s="75"/>
      <c r="SBA90" s="204"/>
      <c r="SBB90" s="205"/>
      <c r="SBC90" s="72"/>
      <c r="SBD90" s="70"/>
      <c r="SBE90" s="73"/>
      <c r="SBF90" s="74"/>
      <c r="SBG90" s="74"/>
      <c r="SBH90" s="62"/>
      <c r="SBI90" s="75"/>
      <c r="SBJ90" s="76"/>
      <c r="SBK90" s="216"/>
      <c r="SBL90" s="75"/>
      <c r="SBM90" s="75"/>
      <c r="SBN90" s="204"/>
      <c r="SBO90" s="205"/>
      <c r="SBP90" s="72"/>
      <c r="SBQ90" s="70"/>
      <c r="SBR90" s="73"/>
      <c r="SBS90" s="74"/>
      <c r="SBT90" s="74"/>
      <c r="SBU90" s="62"/>
      <c r="SBV90" s="75"/>
      <c r="SBW90" s="76"/>
      <c r="SBX90" s="216"/>
      <c r="SBY90" s="75"/>
      <c r="SBZ90" s="75"/>
      <c r="SCA90" s="204"/>
      <c r="SCB90" s="205"/>
      <c r="SCC90" s="72"/>
      <c r="SCD90" s="70"/>
      <c r="SCE90" s="73"/>
      <c r="SCF90" s="74"/>
      <c r="SCG90" s="74"/>
      <c r="SCH90" s="62"/>
      <c r="SCI90" s="75"/>
      <c r="SCJ90" s="76"/>
      <c r="SCK90" s="216"/>
      <c r="SCL90" s="75"/>
      <c r="SCM90" s="75"/>
      <c r="SCN90" s="204"/>
      <c r="SCO90" s="205"/>
      <c r="SCP90" s="72"/>
      <c r="SCQ90" s="70"/>
      <c r="SCR90" s="73"/>
      <c r="SCS90" s="74"/>
      <c r="SCT90" s="74"/>
      <c r="SCU90" s="62"/>
      <c r="SCV90" s="75"/>
      <c r="SCW90" s="76"/>
      <c r="SCX90" s="216"/>
      <c r="SCY90" s="75"/>
      <c r="SCZ90" s="75"/>
      <c r="SDA90" s="204"/>
      <c r="SDB90" s="205"/>
      <c r="SDC90" s="72"/>
      <c r="SDD90" s="70"/>
      <c r="SDE90" s="73"/>
      <c r="SDF90" s="74"/>
      <c r="SDG90" s="74"/>
      <c r="SDH90" s="62"/>
      <c r="SDI90" s="75"/>
      <c r="SDJ90" s="76"/>
      <c r="SDK90" s="216"/>
      <c r="SDL90" s="75"/>
      <c r="SDM90" s="75"/>
      <c r="SDN90" s="204"/>
      <c r="SDO90" s="205"/>
      <c r="SDP90" s="72"/>
      <c r="SDQ90" s="70"/>
      <c r="SDR90" s="73"/>
      <c r="SDS90" s="74"/>
      <c r="SDT90" s="74"/>
      <c r="SDU90" s="62"/>
      <c r="SDV90" s="75"/>
      <c r="SDW90" s="76"/>
      <c r="SDX90" s="216"/>
      <c r="SDY90" s="75"/>
      <c r="SDZ90" s="75"/>
      <c r="SEA90" s="204"/>
      <c r="SEB90" s="205"/>
      <c r="SEC90" s="72"/>
      <c r="SED90" s="70"/>
      <c r="SEE90" s="73"/>
      <c r="SEF90" s="74"/>
      <c r="SEG90" s="74"/>
      <c r="SEH90" s="62"/>
      <c r="SEI90" s="75"/>
      <c r="SEJ90" s="76"/>
      <c r="SEK90" s="216"/>
      <c r="SEL90" s="75"/>
      <c r="SEM90" s="75"/>
      <c r="SEN90" s="204"/>
      <c r="SEO90" s="205"/>
      <c r="SEP90" s="72"/>
      <c r="SEQ90" s="70"/>
      <c r="SER90" s="73"/>
      <c r="SES90" s="74"/>
      <c r="SET90" s="74"/>
      <c r="SEU90" s="62"/>
      <c r="SEV90" s="75"/>
      <c r="SEW90" s="76"/>
      <c r="SEX90" s="216"/>
      <c r="SEY90" s="75"/>
      <c r="SEZ90" s="75"/>
      <c r="SFA90" s="204"/>
      <c r="SFB90" s="205"/>
      <c r="SFC90" s="72"/>
      <c r="SFD90" s="70"/>
      <c r="SFE90" s="73"/>
      <c r="SFF90" s="74"/>
      <c r="SFG90" s="74"/>
      <c r="SFH90" s="62"/>
      <c r="SFI90" s="75"/>
      <c r="SFJ90" s="76"/>
      <c r="SFK90" s="216"/>
      <c r="SFL90" s="75"/>
      <c r="SFM90" s="75"/>
      <c r="SFN90" s="204"/>
      <c r="SFO90" s="205"/>
      <c r="SFP90" s="72"/>
      <c r="SFQ90" s="70"/>
      <c r="SFR90" s="73"/>
      <c r="SFS90" s="74"/>
      <c r="SFT90" s="74"/>
      <c r="SFU90" s="62"/>
      <c r="SFV90" s="75"/>
      <c r="SFW90" s="76"/>
      <c r="SFX90" s="216"/>
      <c r="SFY90" s="75"/>
      <c r="SFZ90" s="75"/>
      <c r="SGA90" s="204"/>
      <c r="SGB90" s="205"/>
      <c r="SGC90" s="72"/>
      <c r="SGD90" s="70"/>
      <c r="SGE90" s="73"/>
      <c r="SGF90" s="74"/>
      <c r="SGG90" s="74"/>
      <c r="SGH90" s="62"/>
      <c r="SGI90" s="75"/>
      <c r="SGJ90" s="76"/>
      <c r="SGK90" s="216"/>
      <c r="SGL90" s="75"/>
      <c r="SGM90" s="75"/>
      <c r="SGN90" s="204"/>
      <c r="SGO90" s="205"/>
      <c r="SGP90" s="72"/>
      <c r="SGQ90" s="70"/>
      <c r="SGR90" s="73"/>
      <c r="SGS90" s="74"/>
      <c r="SGT90" s="74"/>
      <c r="SGU90" s="62"/>
      <c r="SGV90" s="75"/>
      <c r="SGW90" s="76"/>
      <c r="SGX90" s="216"/>
      <c r="SGY90" s="75"/>
      <c r="SGZ90" s="75"/>
      <c r="SHA90" s="204"/>
      <c r="SHB90" s="205"/>
      <c r="SHC90" s="72"/>
      <c r="SHD90" s="70"/>
      <c r="SHE90" s="73"/>
      <c r="SHF90" s="74"/>
      <c r="SHG90" s="74"/>
      <c r="SHH90" s="62"/>
      <c r="SHI90" s="75"/>
      <c r="SHJ90" s="76"/>
      <c r="SHK90" s="216"/>
      <c r="SHL90" s="75"/>
      <c r="SHM90" s="75"/>
      <c r="SHN90" s="204"/>
      <c r="SHO90" s="205"/>
      <c r="SHP90" s="72"/>
      <c r="SHQ90" s="70"/>
      <c r="SHR90" s="73"/>
      <c r="SHS90" s="74"/>
      <c r="SHT90" s="74"/>
      <c r="SHU90" s="62"/>
      <c r="SHV90" s="75"/>
      <c r="SHW90" s="76"/>
      <c r="SHX90" s="216"/>
      <c r="SHY90" s="75"/>
      <c r="SHZ90" s="75"/>
      <c r="SIA90" s="204"/>
      <c r="SIB90" s="205"/>
      <c r="SIC90" s="72"/>
      <c r="SID90" s="70"/>
      <c r="SIE90" s="73"/>
      <c r="SIF90" s="74"/>
      <c r="SIG90" s="74"/>
      <c r="SIH90" s="62"/>
      <c r="SII90" s="75"/>
      <c r="SIJ90" s="76"/>
      <c r="SIK90" s="216"/>
      <c r="SIL90" s="75"/>
      <c r="SIM90" s="75"/>
      <c r="SIN90" s="204"/>
      <c r="SIO90" s="205"/>
      <c r="SIP90" s="72"/>
      <c r="SIQ90" s="70"/>
      <c r="SIR90" s="73"/>
      <c r="SIS90" s="74"/>
      <c r="SIT90" s="74"/>
      <c r="SIU90" s="62"/>
      <c r="SIV90" s="75"/>
      <c r="SIW90" s="76"/>
      <c r="SIX90" s="216"/>
      <c r="SIY90" s="75"/>
      <c r="SIZ90" s="75"/>
      <c r="SJA90" s="204"/>
      <c r="SJB90" s="205"/>
      <c r="SJC90" s="72"/>
      <c r="SJD90" s="70"/>
      <c r="SJE90" s="73"/>
      <c r="SJF90" s="74"/>
      <c r="SJG90" s="74"/>
      <c r="SJH90" s="62"/>
      <c r="SJI90" s="75"/>
      <c r="SJJ90" s="76"/>
      <c r="SJK90" s="216"/>
      <c r="SJL90" s="75"/>
      <c r="SJM90" s="75"/>
      <c r="SJN90" s="204"/>
      <c r="SJO90" s="205"/>
      <c r="SJP90" s="72"/>
      <c r="SJQ90" s="70"/>
      <c r="SJR90" s="73"/>
      <c r="SJS90" s="74"/>
      <c r="SJT90" s="74"/>
      <c r="SJU90" s="62"/>
      <c r="SJV90" s="75"/>
      <c r="SJW90" s="76"/>
      <c r="SJX90" s="216"/>
      <c r="SJY90" s="75"/>
      <c r="SJZ90" s="75"/>
      <c r="SKA90" s="204"/>
      <c r="SKB90" s="205"/>
      <c r="SKC90" s="72"/>
      <c r="SKD90" s="70"/>
      <c r="SKE90" s="73"/>
      <c r="SKF90" s="74"/>
      <c r="SKG90" s="74"/>
      <c r="SKH90" s="62"/>
      <c r="SKI90" s="75"/>
      <c r="SKJ90" s="76"/>
      <c r="SKK90" s="216"/>
      <c r="SKL90" s="75"/>
      <c r="SKM90" s="75"/>
      <c r="SKN90" s="204"/>
      <c r="SKO90" s="205"/>
      <c r="SKP90" s="72"/>
      <c r="SKQ90" s="70"/>
      <c r="SKR90" s="73"/>
      <c r="SKS90" s="74"/>
      <c r="SKT90" s="74"/>
      <c r="SKU90" s="62"/>
      <c r="SKV90" s="75"/>
      <c r="SKW90" s="76"/>
      <c r="SKX90" s="216"/>
      <c r="SKY90" s="75"/>
      <c r="SKZ90" s="75"/>
      <c r="SLA90" s="204"/>
      <c r="SLB90" s="205"/>
      <c r="SLC90" s="72"/>
      <c r="SLD90" s="70"/>
      <c r="SLE90" s="73"/>
      <c r="SLF90" s="74"/>
      <c r="SLG90" s="74"/>
      <c r="SLH90" s="62"/>
      <c r="SLI90" s="75"/>
      <c r="SLJ90" s="76"/>
      <c r="SLK90" s="216"/>
      <c r="SLL90" s="75"/>
      <c r="SLM90" s="75"/>
      <c r="SLN90" s="204"/>
      <c r="SLO90" s="205"/>
      <c r="SLP90" s="72"/>
      <c r="SLQ90" s="70"/>
      <c r="SLR90" s="73"/>
      <c r="SLS90" s="74"/>
      <c r="SLT90" s="74"/>
      <c r="SLU90" s="62"/>
      <c r="SLV90" s="75"/>
      <c r="SLW90" s="76"/>
      <c r="SLX90" s="216"/>
      <c r="SLY90" s="75"/>
      <c r="SLZ90" s="75"/>
      <c r="SMA90" s="204"/>
      <c r="SMB90" s="205"/>
      <c r="SMC90" s="72"/>
      <c r="SMD90" s="70"/>
      <c r="SME90" s="73"/>
      <c r="SMF90" s="74"/>
      <c r="SMG90" s="74"/>
      <c r="SMH90" s="62"/>
      <c r="SMI90" s="75"/>
      <c r="SMJ90" s="76"/>
      <c r="SMK90" s="216"/>
      <c r="SML90" s="75"/>
      <c r="SMM90" s="75"/>
      <c r="SMN90" s="204"/>
      <c r="SMO90" s="205"/>
      <c r="SMP90" s="72"/>
      <c r="SMQ90" s="70"/>
      <c r="SMR90" s="73"/>
      <c r="SMS90" s="74"/>
      <c r="SMT90" s="74"/>
      <c r="SMU90" s="62"/>
      <c r="SMV90" s="75"/>
      <c r="SMW90" s="76"/>
      <c r="SMX90" s="216"/>
      <c r="SMY90" s="75"/>
      <c r="SMZ90" s="75"/>
      <c r="SNA90" s="204"/>
      <c r="SNB90" s="205"/>
      <c r="SNC90" s="72"/>
      <c r="SND90" s="70"/>
      <c r="SNE90" s="73"/>
      <c r="SNF90" s="74"/>
      <c r="SNG90" s="74"/>
      <c r="SNH90" s="62"/>
      <c r="SNI90" s="75"/>
      <c r="SNJ90" s="76"/>
      <c r="SNK90" s="216"/>
      <c r="SNL90" s="75"/>
      <c r="SNM90" s="75"/>
      <c r="SNN90" s="204"/>
      <c r="SNO90" s="205"/>
      <c r="SNP90" s="72"/>
      <c r="SNQ90" s="70"/>
      <c r="SNR90" s="73"/>
      <c r="SNS90" s="74"/>
      <c r="SNT90" s="74"/>
      <c r="SNU90" s="62"/>
      <c r="SNV90" s="75"/>
      <c r="SNW90" s="76"/>
      <c r="SNX90" s="216"/>
      <c r="SNY90" s="75"/>
      <c r="SNZ90" s="75"/>
      <c r="SOA90" s="204"/>
      <c r="SOB90" s="205"/>
      <c r="SOC90" s="72"/>
      <c r="SOD90" s="70"/>
      <c r="SOE90" s="73"/>
      <c r="SOF90" s="74"/>
      <c r="SOG90" s="74"/>
      <c r="SOH90" s="62"/>
      <c r="SOI90" s="75"/>
      <c r="SOJ90" s="76"/>
      <c r="SOK90" s="216"/>
      <c r="SOL90" s="75"/>
      <c r="SOM90" s="75"/>
      <c r="SON90" s="204"/>
      <c r="SOO90" s="205"/>
      <c r="SOP90" s="72"/>
      <c r="SOQ90" s="70"/>
      <c r="SOR90" s="73"/>
      <c r="SOS90" s="74"/>
      <c r="SOT90" s="74"/>
      <c r="SOU90" s="62"/>
      <c r="SOV90" s="75"/>
      <c r="SOW90" s="76"/>
      <c r="SOX90" s="216"/>
      <c r="SOY90" s="75"/>
      <c r="SOZ90" s="75"/>
      <c r="SPA90" s="204"/>
      <c r="SPB90" s="205"/>
      <c r="SPC90" s="72"/>
      <c r="SPD90" s="70"/>
      <c r="SPE90" s="73"/>
      <c r="SPF90" s="74"/>
      <c r="SPG90" s="74"/>
      <c r="SPH90" s="62"/>
      <c r="SPI90" s="75"/>
      <c r="SPJ90" s="76"/>
      <c r="SPK90" s="216"/>
      <c r="SPL90" s="75"/>
      <c r="SPM90" s="75"/>
      <c r="SPN90" s="204"/>
      <c r="SPO90" s="205"/>
      <c r="SPP90" s="72"/>
      <c r="SPQ90" s="70"/>
      <c r="SPR90" s="73"/>
      <c r="SPS90" s="74"/>
      <c r="SPT90" s="74"/>
      <c r="SPU90" s="62"/>
      <c r="SPV90" s="75"/>
      <c r="SPW90" s="76"/>
      <c r="SPX90" s="216"/>
      <c r="SPY90" s="75"/>
      <c r="SPZ90" s="75"/>
      <c r="SQA90" s="204"/>
      <c r="SQB90" s="205"/>
      <c r="SQC90" s="72"/>
      <c r="SQD90" s="70"/>
      <c r="SQE90" s="73"/>
      <c r="SQF90" s="74"/>
      <c r="SQG90" s="74"/>
      <c r="SQH90" s="62"/>
      <c r="SQI90" s="75"/>
      <c r="SQJ90" s="76"/>
      <c r="SQK90" s="216"/>
      <c r="SQL90" s="75"/>
      <c r="SQM90" s="75"/>
      <c r="SQN90" s="204"/>
      <c r="SQO90" s="205"/>
      <c r="SQP90" s="72"/>
      <c r="SQQ90" s="70"/>
      <c r="SQR90" s="73"/>
      <c r="SQS90" s="74"/>
      <c r="SQT90" s="74"/>
      <c r="SQU90" s="62"/>
      <c r="SQV90" s="75"/>
      <c r="SQW90" s="76"/>
      <c r="SQX90" s="216"/>
      <c r="SQY90" s="75"/>
      <c r="SQZ90" s="75"/>
      <c r="SRA90" s="204"/>
      <c r="SRB90" s="205"/>
      <c r="SRC90" s="72"/>
      <c r="SRD90" s="70"/>
      <c r="SRE90" s="73"/>
      <c r="SRF90" s="74"/>
      <c r="SRG90" s="74"/>
      <c r="SRH90" s="62"/>
      <c r="SRI90" s="75"/>
      <c r="SRJ90" s="76"/>
      <c r="SRK90" s="216"/>
      <c r="SRL90" s="75"/>
      <c r="SRM90" s="75"/>
      <c r="SRN90" s="204"/>
      <c r="SRO90" s="205"/>
      <c r="SRP90" s="72"/>
      <c r="SRQ90" s="70"/>
      <c r="SRR90" s="73"/>
      <c r="SRS90" s="74"/>
      <c r="SRT90" s="74"/>
      <c r="SRU90" s="62"/>
      <c r="SRV90" s="75"/>
      <c r="SRW90" s="76"/>
      <c r="SRX90" s="216"/>
      <c r="SRY90" s="75"/>
      <c r="SRZ90" s="75"/>
      <c r="SSA90" s="204"/>
      <c r="SSB90" s="205"/>
      <c r="SSC90" s="72"/>
      <c r="SSD90" s="70"/>
      <c r="SSE90" s="73"/>
      <c r="SSF90" s="74"/>
      <c r="SSG90" s="74"/>
      <c r="SSH90" s="62"/>
      <c r="SSI90" s="75"/>
      <c r="SSJ90" s="76"/>
      <c r="SSK90" s="216"/>
      <c r="SSL90" s="75"/>
      <c r="SSM90" s="75"/>
      <c r="SSN90" s="204"/>
      <c r="SSO90" s="205"/>
      <c r="SSP90" s="72"/>
      <c r="SSQ90" s="70"/>
      <c r="SSR90" s="73"/>
      <c r="SSS90" s="74"/>
      <c r="SST90" s="74"/>
      <c r="SSU90" s="62"/>
      <c r="SSV90" s="75"/>
      <c r="SSW90" s="76"/>
      <c r="SSX90" s="216"/>
      <c r="SSY90" s="75"/>
      <c r="SSZ90" s="75"/>
      <c r="STA90" s="204"/>
      <c r="STB90" s="205"/>
      <c r="STC90" s="72"/>
      <c r="STD90" s="70"/>
      <c r="STE90" s="73"/>
      <c r="STF90" s="74"/>
      <c r="STG90" s="74"/>
      <c r="STH90" s="62"/>
      <c r="STI90" s="75"/>
      <c r="STJ90" s="76"/>
      <c r="STK90" s="216"/>
      <c r="STL90" s="75"/>
      <c r="STM90" s="75"/>
      <c r="STN90" s="204"/>
      <c r="STO90" s="205"/>
      <c r="STP90" s="72"/>
      <c r="STQ90" s="70"/>
      <c r="STR90" s="73"/>
      <c r="STS90" s="74"/>
      <c r="STT90" s="74"/>
      <c r="STU90" s="62"/>
      <c r="STV90" s="75"/>
      <c r="STW90" s="76"/>
      <c r="STX90" s="216"/>
      <c r="STY90" s="75"/>
      <c r="STZ90" s="75"/>
      <c r="SUA90" s="204"/>
      <c r="SUB90" s="205"/>
      <c r="SUC90" s="72"/>
      <c r="SUD90" s="70"/>
      <c r="SUE90" s="73"/>
      <c r="SUF90" s="74"/>
      <c r="SUG90" s="74"/>
      <c r="SUH90" s="62"/>
      <c r="SUI90" s="75"/>
      <c r="SUJ90" s="76"/>
      <c r="SUK90" s="216"/>
      <c r="SUL90" s="75"/>
      <c r="SUM90" s="75"/>
      <c r="SUN90" s="204"/>
      <c r="SUO90" s="205"/>
      <c r="SUP90" s="72"/>
      <c r="SUQ90" s="70"/>
      <c r="SUR90" s="73"/>
      <c r="SUS90" s="74"/>
      <c r="SUT90" s="74"/>
      <c r="SUU90" s="62"/>
      <c r="SUV90" s="75"/>
      <c r="SUW90" s="76"/>
      <c r="SUX90" s="216"/>
      <c r="SUY90" s="75"/>
      <c r="SUZ90" s="75"/>
      <c r="SVA90" s="204"/>
      <c r="SVB90" s="205"/>
      <c r="SVC90" s="72"/>
      <c r="SVD90" s="70"/>
      <c r="SVE90" s="73"/>
      <c r="SVF90" s="74"/>
      <c r="SVG90" s="74"/>
      <c r="SVH90" s="62"/>
      <c r="SVI90" s="75"/>
      <c r="SVJ90" s="76"/>
      <c r="SVK90" s="216"/>
      <c r="SVL90" s="75"/>
      <c r="SVM90" s="75"/>
      <c r="SVN90" s="204"/>
      <c r="SVO90" s="205"/>
      <c r="SVP90" s="72"/>
      <c r="SVQ90" s="70"/>
      <c r="SVR90" s="73"/>
      <c r="SVS90" s="74"/>
      <c r="SVT90" s="74"/>
      <c r="SVU90" s="62"/>
      <c r="SVV90" s="75"/>
      <c r="SVW90" s="76"/>
      <c r="SVX90" s="216"/>
      <c r="SVY90" s="75"/>
      <c r="SVZ90" s="75"/>
      <c r="SWA90" s="204"/>
      <c r="SWB90" s="205"/>
      <c r="SWC90" s="72"/>
      <c r="SWD90" s="70"/>
      <c r="SWE90" s="73"/>
      <c r="SWF90" s="74"/>
      <c r="SWG90" s="74"/>
      <c r="SWH90" s="62"/>
      <c r="SWI90" s="75"/>
      <c r="SWJ90" s="76"/>
      <c r="SWK90" s="216"/>
      <c r="SWL90" s="75"/>
      <c r="SWM90" s="75"/>
      <c r="SWN90" s="204"/>
      <c r="SWO90" s="205"/>
      <c r="SWP90" s="72"/>
      <c r="SWQ90" s="70"/>
      <c r="SWR90" s="73"/>
      <c r="SWS90" s="74"/>
      <c r="SWT90" s="74"/>
      <c r="SWU90" s="62"/>
      <c r="SWV90" s="75"/>
      <c r="SWW90" s="76"/>
      <c r="SWX90" s="216"/>
      <c r="SWY90" s="75"/>
      <c r="SWZ90" s="75"/>
      <c r="SXA90" s="204"/>
      <c r="SXB90" s="205"/>
      <c r="SXC90" s="72"/>
      <c r="SXD90" s="70"/>
      <c r="SXE90" s="73"/>
      <c r="SXF90" s="74"/>
      <c r="SXG90" s="74"/>
      <c r="SXH90" s="62"/>
      <c r="SXI90" s="75"/>
      <c r="SXJ90" s="76"/>
      <c r="SXK90" s="216"/>
      <c r="SXL90" s="75"/>
      <c r="SXM90" s="75"/>
      <c r="SXN90" s="204"/>
      <c r="SXO90" s="205"/>
      <c r="SXP90" s="72"/>
      <c r="SXQ90" s="70"/>
      <c r="SXR90" s="73"/>
      <c r="SXS90" s="74"/>
      <c r="SXT90" s="74"/>
      <c r="SXU90" s="62"/>
      <c r="SXV90" s="75"/>
      <c r="SXW90" s="76"/>
      <c r="SXX90" s="216"/>
      <c r="SXY90" s="75"/>
      <c r="SXZ90" s="75"/>
      <c r="SYA90" s="204"/>
      <c r="SYB90" s="205"/>
      <c r="SYC90" s="72"/>
      <c r="SYD90" s="70"/>
      <c r="SYE90" s="73"/>
      <c r="SYF90" s="74"/>
      <c r="SYG90" s="74"/>
      <c r="SYH90" s="62"/>
      <c r="SYI90" s="75"/>
      <c r="SYJ90" s="76"/>
      <c r="SYK90" s="216"/>
      <c r="SYL90" s="75"/>
      <c r="SYM90" s="75"/>
      <c r="SYN90" s="204"/>
      <c r="SYO90" s="205"/>
      <c r="SYP90" s="72"/>
      <c r="SYQ90" s="70"/>
      <c r="SYR90" s="73"/>
      <c r="SYS90" s="74"/>
      <c r="SYT90" s="74"/>
      <c r="SYU90" s="62"/>
      <c r="SYV90" s="75"/>
      <c r="SYW90" s="76"/>
      <c r="SYX90" s="216"/>
      <c r="SYY90" s="75"/>
      <c r="SYZ90" s="75"/>
      <c r="SZA90" s="204"/>
      <c r="SZB90" s="205"/>
      <c r="SZC90" s="72"/>
      <c r="SZD90" s="70"/>
      <c r="SZE90" s="73"/>
      <c r="SZF90" s="74"/>
      <c r="SZG90" s="74"/>
      <c r="SZH90" s="62"/>
      <c r="SZI90" s="75"/>
      <c r="SZJ90" s="76"/>
      <c r="SZK90" s="216"/>
      <c r="SZL90" s="75"/>
      <c r="SZM90" s="75"/>
      <c r="SZN90" s="204"/>
      <c r="SZO90" s="205"/>
      <c r="SZP90" s="72"/>
      <c r="SZQ90" s="70"/>
      <c r="SZR90" s="73"/>
      <c r="SZS90" s="74"/>
      <c r="SZT90" s="74"/>
      <c r="SZU90" s="62"/>
      <c r="SZV90" s="75"/>
      <c r="SZW90" s="76"/>
      <c r="SZX90" s="216"/>
      <c r="SZY90" s="75"/>
      <c r="SZZ90" s="75"/>
      <c r="TAA90" s="204"/>
      <c r="TAB90" s="205"/>
      <c r="TAC90" s="72"/>
      <c r="TAD90" s="70"/>
      <c r="TAE90" s="73"/>
      <c r="TAF90" s="74"/>
      <c r="TAG90" s="74"/>
      <c r="TAH90" s="62"/>
      <c r="TAI90" s="75"/>
      <c r="TAJ90" s="76"/>
      <c r="TAK90" s="216"/>
      <c r="TAL90" s="75"/>
      <c r="TAM90" s="75"/>
      <c r="TAN90" s="204"/>
      <c r="TAO90" s="205"/>
      <c r="TAP90" s="72"/>
      <c r="TAQ90" s="70"/>
      <c r="TAR90" s="73"/>
      <c r="TAS90" s="74"/>
      <c r="TAT90" s="74"/>
      <c r="TAU90" s="62"/>
      <c r="TAV90" s="75"/>
      <c r="TAW90" s="76"/>
      <c r="TAX90" s="216"/>
      <c r="TAY90" s="75"/>
      <c r="TAZ90" s="75"/>
      <c r="TBA90" s="204"/>
      <c r="TBB90" s="205"/>
      <c r="TBC90" s="72"/>
      <c r="TBD90" s="70"/>
      <c r="TBE90" s="73"/>
      <c r="TBF90" s="74"/>
      <c r="TBG90" s="74"/>
      <c r="TBH90" s="62"/>
      <c r="TBI90" s="75"/>
      <c r="TBJ90" s="76"/>
      <c r="TBK90" s="216"/>
      <c r="TBL90" s="75"/>
      <c r="TBM90" s="75"/>
      <c r="TBN90" s="204"/>
      <c r="TBO90" s="205"/>
      <c r="TBP90" s="72"/>
      <c r="TBQ90" s="70"/>
      <c r="TBR90" s="73"/>
      <c r="TBS90" s="74"/>
      <c r="TBT90" s="74"/>
      <c r="TBU90" s="62"/>
      <c r="TBV90" s="75"/>
      <c r="TBW90" s="76"/>
      <c r="TBX90" s="216"/>
      <c r="TBY90" s="75"/>
      <c r="TBZ90" s="75"/>
      <c r="TCA90" s="204"/>
      <c r="TCB90" s="205"/>
      <c r="TCC90" s="72"/>
      <c r="TCD90" s="70"/>
      <c r="TCE90" s="73"/>
      <c r="TCF90" s="74"/>
      <c r="TCG90" s="74"/>
      <c r="TCH90" s="62"/>
      <c r="TCI90" s="75"/>
      <c r="TCJ90" s="76"/>
      <c r="TCK90" s="216"/>
      <c r="TCL90" s="75"/>
      <c r="TCM90" s="75"/>
      <c r="TCN90" s="204"/>
      <c r="TCO90" s="205"/>
      <c r="TCP90" s="72"/>
      <c r="TCQ90" s="70"/>
      <c r="TCR90" s="73"/>
      <c r="TCS90" s="74"/>
      <c r="TCT90" s="74"/>
      <c r="TCU90" s="62"/>
      <c r="TCV90" s="75"/>
      <c r="TCW90" s="76"/>
      <c r="TCX90" s="216"/>
      <c r="TCY90" s="75"/>
      <c r="TCZ90" s="75"/>
      <c r="TDA90" s="204"/>
      <c r="TDB90" s="205"/>
      <c r="TDC90" s="72"/>
      <c r="TDD90" s="70"/>
      <c r="TDE90" s="73"/>
      <c r="TDF90" s="74"/>
      <c r="TDG90" s="74"/>
      <c r="TDH90" s="62"/>
      <c r="TDI90" s="75"/>
      <c r="TDJ90" s="76"/>
      <c r="TDK90" s="216"/>
      <c r="TDL90" s="75"/>
      <c r="TDM90" s="75"/>
      <c r="TDN90" s="204"/>
      <c r="TDO90" s="205"/>
      <c r="TDP90" s="72"/>
      <c r="TDQ90" s="70"/>
      <c r="TDR90" s="73"/>
      <c r="TDS90" s="74"/>
      <c r="TDT90" s="74"/>
      <c r="TDU90" s="62"/>
      <c r="TDV90" s="75"/>
      <c r="TDW90" s="76"/>
      <c r="TDX90" s="216"/>
      <c r="TDY90" s="75"/>
      <c r="TDZ90" s="75"/>
      <c r="TEA90" s="204"/>
      <c r="TEB90" s="205"/>
      <c r="TEC90" s="72"/>
      <c r="TED90" s="70"/>
      <c r="TEE90" s="73"/>
      <c r="TEF90" s="74"/>
      <c r="TEG90" s="74"/>
      <c r="TEH90" s="62"/>
      <c r="TEI90" s="75"/>
      <c r="TEJ90" s="76"/>
      <c r="TEK90" s="216"/>
      <c r="TEL90" s="75"/>
      <c r="TEM90" s="75"/>
      <c r="TEN90" s="204"/>
      <c r="TEO90" s="205"/>
      <c r="TEP90" s="72"/>
      <c r="TEQ90" s="70"/>
      <c r="TER90" s="73"/>
      <c r="TES90" s="74"/>
      <c r="TET90" s="74"/>
      <c r="TEU90" s="62"/>
      <c r="TEV90" s="75"/>
      <c r="TEW90" s="76"/>
      <c r="TEX90" s="216"/>
      <c r="TEY90" s="75"/>
      <c r="TEZ90" s="75"/>
      <c r="TFA90" s="204"/>
      <c r="TFB90" s="205"/>
      <c r="TFC90" s="72"/>
      <c r="TFD90" s="70"/>
      <c r="TFE90" s="73"/>
      <c r="TFF90" s="74"/>
      <c r="TFG90" s="74"/>
      <c r="TFH90" s="62"/>
      <c r="TFI90" s="75"/>
      <c r="TFJ90" s="76"/>
      <c r="TFK90" s="216"/>
      <c r="TFL90" s="75"/>
      <c r="TFM90" s="75"/>
      <c r="TFN90" s="204"/>
      <c r="TFO90" s="205"/>
      <c r="TFP90" s="72"/>
      <c r="TFQ90" s="70"/>
      <c r="TFR90" s="73"/>
      <c r="TFS90" s="74"/>
      <c r="TFT90" s="74"/>
      <c r="TFU90" s="62"/>
      <c r="TFV90" s="75"/>
      <c r="TFW90" s="76"/>
      <c r="TFX90" s="216"/>
      <c r="TFY90" s="75"/>
      <c r="TFZ90" s="75"/>
      <c r="TGA90" s="204"/>
      <c r="TGB90" s="205"/>
      <c r="TGC90" s="72"/>
      <c r="TGD90" s="70"/>
      <c r="TGE90" s="73"/>
      <c r="TGF90" s="74"/>
      <c r="TGG90" s="74"/>
      <c r="TGH90" s="62"/>
      <c r="TGI90" s="75"/>
      <c r="TGJ90" s="76"/>
      <c r="TGK90" s="216"/>
      <c r="TGL90" s="75"/>
      <c r="TGM90" s="75"/>
      <c r="TGN90" s="204"/>
      <c r="TGO90" s="205"/>
      <c r="TGP90" s="72"/>
      <c r="TGQ90" s="70"/>
      <c r="TGR90" s="73"/>
      <c r="TGS90" s="74"/>
      <c r="TGT90" s="74"/>
      <c r="TGU90" s="62"/>
      <c r="TGV90" s="75"/>
      <c r="TGW90" s="76"/>
      <c r="TGX90" s="216"/>
      <c r="TGY90" s="75"/>
      <c r="TGZ90" s="75"/>
      <c r="THA90" s="204"/>
      <c r="THB90" s="205"/>
      <c r="THC90" s="72"/>
      <c r="THD90" s="70"/>
      <c r="THE90" s="73"/>
      <c r="THF90" s="74"/>
      <c r="THG90" s="74"/>
      <c r="THH90" s="62"/>
      <c r="THI90" s="75"/>
      <c r="THJ90" s="76"/>
      <c r="THK90" s="216"/>
      <c r="THL90" s="75"/>
      <c r="THM90" s="75"/>
      <c r="THN90" s="204"/>
      <c r="THO90" s="205"/>
      <c r="THP90" s="72"/>
      <c r="THQ90" s="70"/>
      <c r="THR90" s="73"/>
      <c r="THS90" s="74"/>
      <c r="THT90" s="74"/>
      <c r="THU90" s="62"/>
      <c r="THV90" s="75"/>
      <c r="THW90" s="76"/>
      <c r="THX90" s="216"/>
      <c r="THY90" s="75"/>
      <c r="THZ90" s="75"/>
      <c r="TIA90" s="204"/>
      <c r="TIB90" s="205"/>
      <c r="TIC90" s="72"/>
      <c r="TID90" s="70"/>
      <c r="TIE90" s="73"/>
      <c r="TIF90" s="74"/>
      <c r="TIG90" s="74"/>
      <c r="TIH90" s="62"/>
      <c r="TII90" s="75"/>
      <c r="TIJ90" s="76"/>
      <c r="TIK90" s="216"/>
      <c r="TIL90" s="75"/>
      <c r="TIM90" s="75"/>
      <c r="TIN90" s="204"/>
      <c r="TIO90" s="205"/>
      <c r="TIP90" s="72"/>
      <c r="TIQ90" s="70"/>
      <c r="TIR90" s="73"/>
      <c r="TIS90" s="74"/>
      <c r="TIT90" s="74"/>
      <c r="TIU90" s="62"/>
      <c r="TIV90" s="75"/>
      <c r="TIW90" s="76"/>
      <c r="TIX90" s="216"/>
      <c r="TIY90" s="75"/>
      <c r="TIZ90" s="75"/>
      <c r="TJA90" s="204"/>
      <c r="TJB90" s="205"/>
      <c r="TJC90" s="72"/>
      <c r="TJD90" s="70"/>
      <c r="TJE90" s="73"/>
      <c r="TJF90" s="74"/>
      <c r="TJG90" s="74"/>
      <c r="TJH90" s="62"/>
      <c r="TJI90" s="75"/>
      <c r="TJJ90" s="76"/>
      <c r="TJK90" s="216"/>
      <c r="TJL90" s="75"/>
      <c r="TJM90" s="75"/>
      <c r="TJN90" s="204"/>
      <c r="TJO90" s="205"/>
      <c r="TJP90" s="72"/>
      <c r="TJQ90" s="70"/>
      <c r="TJR90" s="73"/>
      <c r="TJS90" s="74"/>
      <c r="TJT90" s="74"/>
      <c r="TJU90" s="62"/>
      <c r="TJV90" s="75"/>
      <c r="TJW90" s="76"/>
      <c r="TJX90" s="216"/>
      <c r="TJY90" s="75"/>
      <c r="TJZ90" s="75"/>
      <c r="TKA90" s="204"/>
      <c r="TKB90" s="205"/>
      <c r="TKC90" s="72"/>
      <c r="TKD90" s="70"/>
      <c r="TKE90" s="73"/>
      <c r="TKF90" s="74"/>
      <c r="TKG90" s="74"/>
      <c r="TKH90" s="62"/>
      <c r="TKI90" s="75"/>
      <c r="TKJ90" s="76"/>
      <c r="TKK90" s="216"/>
      <c r="TKL90" s="75"/>
      <c r="TKM90" s="75"/>
      <c r="TKN90" s="204"/>
      <c r="TKO90" s="205"/>
      <c r="TKP90" s="72"/>
      <c r="TKQ90" s="70"/>
      <c r="TKR90" s="73"/>
      <c r="TKS90" s="74"/>
      <c r="TKT90" s="74"/>
      <c r="TKU90" s="62"/>
      <c r="TKV90" s="75"/>
      <c r="TKW90" s="76"/>
      <c r="TKX90" s="216"/>
      <c r="TKY90" s="75"/>
      <c r="TKZ90" s="75"/>
      <c r="TLA90" s="204"/>
      <c r="TLB90" s="205"/>
      <c r="TLC90" s="72"/>
      <c r="TLD90" s="70"/>
      <c r="TLE90" s="73"/>
      <c r="TLF90" s="74"/>
      <c r="TLG90" s="74"/>
      <c r="TLH90" s="62"/>
      <c r="TLI90" s="75"/>
      <c r="TLJ90" s="76"/>
      <c r="TLK90" s="216"/>
      <c r="TLL90" s="75"/>
      <c r="TLM90" s="75"/>
      <c r="TLN90" s="204"/>
      <c r="TLO90" s="205"/>
      <c r="TLP90" s="72"/>
      <c r="TLQ90" s="70"/>
      <c r="TLR90" s="73"/>
      <c r="TLS90" s="74"/>
      <c r="TLT90" s="74"/>
      <c r="TLU90" s="62"/>
      <c r="TLV90" s="75"/>
      <c r="TLW90" s="76"/>
      <c r="TLX90" s="216"/>
      <c r="TLY90" s="75"/>
      <c r="TLZ90" s="75"/>
      <c r="TMA90" s="204"/>
      <c r="TMB90" s="205"/>
      <c r="TMC90" s="72"/>
      <c r="TMD90" s="70"/>
      <c r="TME90" s="73"/>
      <c r="TMF90" s="74"/>
      <c r="TMG90" s="74"/>
      <c r="TMH90" s="62"/>
      <c r="TMI90" s="75"/>
      <c r="TMJ90" s="76"/>
      <c r="TMK90" s="216"/>
      <c r="TML90" s="75"/>
      <c r="TMM90" s="75"/>
      <c r="TMN90" s="204"/>
      <c r="TMO90" s="205"/>
      <c r="TMP90" s="72"/>
      <c r="TMQ90" s="70"/>
      <c r="TMR90" s="73"/>
      <c r="TMS90" s="74"/>
      <c r="TMT90" s="74"/>
      <c r="TMU90" s="62"/>
      <c r="TMV90" s="75"/>
      <c r="TMW90" s="76"/>
      <c r="TMX90" s="216"/>
      <c r="TMY90" s="75"/>
      <c r="TMZ90" s="75"/>
      <c r="TNA90" s="204"/>
      <c r="TNB90" s="205"/>
      <c r="TNC90" s="72"/>
      <c r="TND90" s="70"/>
      <c r="TNE90" s="73"/>
      <c r="TNF90" s="74"/>
      <c r="TNG90" s="74"/>
      <c r="TNH90" s="62"/>
      <c r="TNI90" s="75"/>
      <c r="TNJ90" s="76"/>
      <c r="TNK90" s="216"/>
      <c r="TNL90" s="75"/>
      <c r="TNM90" s="75"/>
      <c r="TNN90" s="204"/>
      <c r="TNO90" s="205"/>
      <c r="TNP90" s="72"/>
      <c r="TNQ90" s="70"/>
      <c r="TNR90" s="73"/>
      <c r="TNS90" s="74"/>
      <c r="TNT90" s="74"/>
      <c r="TNU90" s="62"/>
      <c r="TNV90" s="75"/>
      <c r="TNW90" s="76"/>
      <c r="TNX90" s="216"/>
      <c r="TNY90" s="75"/>
      <c r="TNZ90" s="75"/>
      <c r="TOA90" s="204"/>
      <c r="TOB90" s="205"/>
      <c r="TOC90" s="72"/>
      <c r="TOD90" s="70"/>
      <c r="TOE90" s="73"/>
      <c r="TOF90" s="74"/>
      <c r="TOG90" s="74"/>
      <c r="TOH90" s="62"/>
      <c r="TOI90" s="75"/>
      <c r="TOJ90" s="76"/>
      <c r="TOK90" s="216"/>
      <c r="TOL90" s="75"/>
      <c r="TOM90" s="75"/>
      <c r="TON90" s="204"/>
      <c r="TOO90" s="205"/>
      <c r="TOP90" s="72"/>
      <c r="TOQ90" s="70"/>
      <c r="TOR90" s="73"/>
      <c r="TOS90" s="74"/>
      <c r="TOT90" s="74"/>
      <c r="TOU90" s="62"/>
      <c r="TOV90" s="75"/>
      <c r="TOW90" s="76"/>
      <c r="TOX90" s="216"/>
      <c r="TOY90" s="75"/>
      <c r="TOZ90" s="75"/>
      <c r="TPA90" s="204"/>
      <c r="TPB90" s="205"/>
      <c r="TPC90" s="72"/>
      <c r="TPD90" s="70"/>
      <c r="TPE90" s="73"/>
      <c r="TPF90" s="74"/>
      <c r="TPG90" s="74"/>
      <c r="TPH90" s="62"/>
      <c r="TPI90" s="75"/>
      <c r="TPJ90" s="76"/>
      <c r="TPK90" s="216"/>
      <c r="TPL90" s="75"/>
      <c r="TPM90" s="75"/>
      <c r="TPN90" s="204"/>
      <c r="TPO90" s="205"/>
      <c r="TPP90" s="72"/>
      <c r="TPQ90" s="70"/>
      <c r="TPR90" s="73"/>
      <c r="TPS90" s="74"/>
      <c r="TPT90" s="74"/>
      <c r="TPU90" s="62"/>
      <c r="TPV90" s="75"/>
      <c r="TPW90" s="76"/>
      <c r="TPX90" s="216"/>
      <c r="TPY90" s="75"/>
      <c r="TPZ90" s="75"/>
      <c r="TQA90" s="204"/>
      <c r="TQB90" s="205"/>
      <c r="TQC90" s="72"/>
      <c r="TQD90" s="70"/>
      <c r="TQE90" s="73"/>
      <c r="TQF90" s="74"/>
      <c r="TQG90" s="74"/>
      <c r="TQH90" s="62"/>
      <c r="TQI90" s="75"/>
      <c r="TQJ90" s="76"/>
      <c r="TQK90" s="216"/>
      <c r="TQL90" s="75"/>
      <c r="TQM90" s="75"/>
      <c r="TQN90" s="204"/>
      <c r="TQO90" s="205"/>
      <c r="TQP90" s="72"/>
      <c r="TQQ90" s="70"/>
      <c r="TQR90" s="73"/>
      <c r="TQS90" s="74"/>
      <c r="TQT90" s="74"/>
      <c r="TQU90" s="62"/>
      <c r="TQV90" s="75"/>
      <c r="TQW90" s="76"/>
      <c r="TQX90" s="216"/>
      <c r="TQY90" s="75"/>
      <c r="TQZ90" s="75"/>
      <c r="TRA90" s="204"/>
      <c r="TRB90" s="205"/>
      <c r="TRC90" s="72"/>
      <c r="TRD90" s="70"/>
      <c r="TRE90" s="73"/>
      <c r="TRF90" s="74"/>
      <c r="TRG90" s="74"/>
      <c r="TRH90" s="62"/>
      <c r="TRI90" s="75"/>
      <c r="TRJ90" s="76"/>
      <c r="TRK90" s="216"/>
      <c r="TRL90" s="75"/>
      <c r="TRM90" s="75"/>
      <c r="TRN90" s="204"/>
      <c r="TRO90" s="205"/>
      <c r="TRP90" s="72"/>
      <c r="TRQ90" s="70"/>
      <c r="TRR90" s="73"/>
      <c r="TRS90" s="74"/>
      <c r="TRT90" s="74"/>
      <c r="TRU90" s="62"/>
      <c r="TRV90" s="75"/>
      <c r="TRW90" s="76"/>
      <c r="TRX90" s="216"/>
      <c r="TRY90" s="75"/>
      <c r="TRZ90" s="75"/>
      <c r="TSA90" s="204"/>
      <c r="TSB90" s="205"/>
      <c r="TSC90" s="72"/>
      <c r="TSD90" s="70"/>
      <c r="TSE90" s="73"/>
      <c r="TSF90" s="74"/>
      <c r="TSG90" s="74"/>
      <c r="TSH90" s="62"/>
      <c r="TSI90" s="75"/>
      <c r="TSJ90" s="76"/>
      <c r="TSK90" s="216"/>
      <c r="TSL90" s="75"/>
      <c r="TSM90" s="75"/>
      <c r="TSN90" s="204"/>
      <c r="TSO90" s="205"/>
      <c r="TSP90" s="72"/>
      <c r="TSQ90" s="70"/>
      <c r="TSR90" s="73"/>
      <c r="TSS90" s="74"/>
      <c r="TST90" s="74"/>
      <c r="TSU90" s="62"/>
      <c r="TSV90" s="75"/>
      <c r="TSW90" s="76"/>
      <c r="TSX90" s="216"/>
      <c r="TSY90" s="75"/>
      <c r="TSZ90" s="75"/>
      <c r="TTA90" s="204"/>
      <c r="TTB90" s="205"/>
      <c r="TTC90" s="72"/>
      <c r="TTD90" s="70"/>
      <c r="TTE90" s="73"/>
      <c r="TTF90" s="74"/>
      <c r="TTG90" s="74"/>
      <c r="TTH90" s="62"/>
      <c r="TTI90" s="75"/>
      <c r="TTJ90" s="76"/>
      <c r="TTK90" s="216"/>
      <c r="TTL90" s="75"/>
      <c r="TTM90" s="75"/>
      <c r="TTN90" s="204"/>
      <c r="TTO90" s="205"/>
      <c r="TTP90" s="72"/>
      <c r="TTQ90" s="70"/>
      <c r="TTR90" s="73"/>
      <c r="TTS90" s="74"/>
      <c r="TTT90" s="74"/>
      <c r="TTU90" s="62"/>
      <c r="TTV90" s="75"/>
      <c r="TTW90" s="76"/>
      <c r="TTX90" s="216"/>
      <c r="TTY90" s="75"/>
      <c r="TTZ90" s="75"/>
      <c r="TUA90" s="204"/>
      <c r="TUB90" s="205"/>
      <c r="TUC90" s="72"/>
      <c r="TUD90" s="70"/>
      <c r="TUE90" s="73"/>
      <c r="TUF90" s="74"/>
      <c r="TUG90" s="74"/>
      <c r="TUH90" s="62"/>
      <c r="TUI90" s="75"/>
      <c r="TUJ90" s="76"/>
      <c r="TUK90" s="216"/>
      <c r="TUL90" s="75"/>
      <c r="TUM90" s="75"/>
      <c r="TUN90" s="204"/>
      <c r="TUO90" s="205"/>
      <c r="TUP90" s="72"/>
      <c r="TUQ90" s="70"/>
      <c r="TUR90" s="73"/>
      <c r="TUS90" s="74"/>
      <c r="TUT90" s="74"/>
      <c r="TUU90" s="62"/>
      <c r="TUV90" s="75"/>
      <c r="TUW90" s="76"/>
      <c r="TUX90" s="216"/>
      <c r="TUY90" s="75"/>
      <c r="TUZ90" s="75"/>
      <c r="TVA90" s="204"/>
      <c r="TVB90" s="205"/>
      <c r="TVC90" s="72"/>
      <c r="TVD90" s="70"/>
      <c r="TVE90" s="73"/>
      <c r="TVF90" s="74"/>
      <c r="TVG90" s="74"/>
      <c r="TVH90" s="62"/>
      <c r="TVI90" s="75"/>
      <c r="TVJ90" s="76"/>
      <c r="TVK90" s="216"/>
      <c r="TVL90" s="75"/>
      <c r="TVM90" s="75"/>
      <c r="TVN90" s="204"/>
      <c r="TVO90" s="205"/>
      <c r="TVP90" s="72"/>
      <c r="TVQ90" s="70"/>
      <c r="TVR90" s="73"/>
      <c r="TVS90" s="74"/>
      <c r="TVT90" s="74"/>
      <c r="TVU90" s="62"/>
      <c r="TVV90" s="75"/>
      <c r="TVW90" s="76"/>
      <c r="TVX90" s="216"/>
      <c r="TVY90" s="75"/>
      <c r="TVZ90" s="75"/>
      <c r="TWA90" s="204"/>
      <c r="TWB90" s="205"/>
      <c r="TWC90" s="72"/>
      <c r="TWD90" s="70"/>
      <c r="TWE90" s="73"/>
      <c r="TWF90" s="74"/>
      <c r="TWG90" s="74"/>
      <c r="TWH90" s="62"/>
      <c r="TWI90" s="75"/>
      <c r="TWJ90" s="76"/>
      <c r="TWK90" s="216"/>
      <c r="TWL90" s="75"/>
      <c r="TWM90" s="75"/>
      <c r="TWN90" s="204"/>
      <c r="TWO90" s="205"/>
      <c r="TWP90" s="72"/>
      <c r="TWQ90" s="70"/>
      <c r="TWR90" s="73"/>
      <c r="TWS90" s="74"/>
      <c r="TWT90" s="74"/>
      <c r="TWU90" s="62"/>
      <c r="TWV90" s="75"/>
      <c r="TWW90" s="76"/>
      <c r="TWX90" s="216"/>
      <c r="TWY90" s="75"/>
      <c r="TWZ90" s="75"/>
      <c r="TXA90" s="204"/>
      <c r="TXB90" s="205"/>
      <c r="TXC90" s="72"/>
      <c r="TXD90" s="70"/>
      <c r="TXE90" s="73"/>
      <c r="TXF90" s="74"/>
      <c r="TXG90" s="74"/>
      <c r="TXH90" s="62"/>
      <c r="TXI90" s="75"/>
      <c r="TXJ90" s="76"/>
      <c r="TXK90" s="216"/>
      <c r="TXL90" s="75"/>
      <c r="TXM90" s="75"/>
      <c r="TXN90" s="204"/>
      <c r="TXO90" s="205"/>
      <c r="TXP90" s="72"/>
      <c r="TXQ90" s="70"/>
      <c r="TXR90" s="73"/>
      <c r="TXS90" s="74"/>
      <c r="TXT90" s="74"/>
      <c r="TXU90" s="62"/>
      <c r="TXV90" s="75"/>
      <c r="TXW90" s="76"/>
      <c r="TXX90" s="216"/>
      <c r="TXY90" s="75"/>
      <c r="TXZ90" s="75"/>
      <c r="TYA90" s="204"/>
      <c r="TYB90" s="205"/>
      <c r="TYC90" s="72"/>
      <c r="TYD90" s="70"/>
      <c r="TYE90" s="73"/>
      <c r="TYF90" s="74"/>
      <c r="TYG90" s="74"/>
      <c r="TYH90" s="62"/>
      <c r="TYI90" s="75"/>
      <c r="TYJ90" s="76"/>
      <c r="TYK90" s="216"/>
      <c r="TYL90" s="75"/>
      <c r="TYM90" s="75"/>
      <c r="TYN90" s="204"/>
      <c r="TYO90" s="205"/>
      <c r="TYP90" s="72"/>
      <c r="TYQ90" s="70"/>
      <c r="TYR90" s="73"/>
      <c r="TYS90" s="74"/>
      <c r="TYT90" s="74"/>
      <c r="TYU90" s="62"/>
      <c r="TYV90" s="75"/>
      <c r="TYW90" s="76"/>
      <c r="TYX90" s="216"/>
      <c r="TYY90" s="75"/>
      <c r="TYZ90" s="75"/>
      <c r="TZA90" s="204"/>
      <c r="TZB90" s="205"/>
      <c r="TZC90" s="72"/>
      <c r="TZD90" s="70"/>
      <c r="TZE90" s="73"/>
      <c r="TZF90" s="74"/>
      <c r="TZG90" s="74"/>
      <c r="TZH90" s="62"/>
      <c r="TZI90" s="75"/>
      <c r="TZJ90" s="76"/>
      <c r="TZK90" s="216"/>
      <c r="TZL90" s="75"/>
      <c r="TZM90" s="75"/>
      <c r="TZN90" s="204"/>
      <c r="TZO90" s="205"/>
      <c r="TZP90" s="72"/>
      <c r="TZQ90" s="70"/>
      <c r="TZR90" s="73"/>
      <c r="TZS90" s="74"/>
      <c r="TZT90" s="74"/>
      <c r="TZU90" s="62"/>
      <c r="TZV90" s="75"/>
      <c r="TZW90" s="76"/>
      <c r="TZX90" s="216"/>
      <c r="TZY90" s="75"/>
      <c r="TZZ90" s="75"/>
      <c r="UAA90" s="204"/>
      <c r="UAB90" s="205"/>
      <c r="UAC90" s="72"/>
      <c r="UAD90" s="70"/>
      <c r="UAE90" s="73"/>
      <c r="UAF90" s="74"/>
      <c r="UAG90" s="74"/>
      <c r="UAH90" s="62"/>
      <c r="UAI90" s="75"/>
      <c r="UAJ90" s="76"/>
      <c r="UAK90" s="216"/>
      <c r="UAL90" s="75"/>
      <c r="UAM90" s="75"/>
      <c r="UAN90" s="204"/>
      <c r="UAO90" s="205"/>
      <c r="UAP90" s="72"/>
      <c r="UAQ90" s="70"/>
      <c r="UAR90" s="73"/>
      <c r="UAS90" s="74"/>
      <c r="UAT90" s="74"/>
      <c r="UAU90" s="62"/>
      <c r="UAV90" s="75"/>
      <c r="UAW90" s="76"/>
      <c r="UAX90" s="216"/>
      <c r="UAY90" s="75"/>
      <c r="UAZ90" s="75"/>
      <c r="UBA90" s="204"/>
      <c r="UBB90" s="205"/>
      <c r="UBC90" s="72"/>
      <c r="UBD90" s="70"/>
      <c r="UBE90" s="73"/>
      <c r="UBF90" s="74"/>
      <c r="UBG90" s="74"/>
      <c r="UBH90" s="62"/>
      <c r="UBI90" s="75"/>
      <c r="UBJ90" s="76"/>
      <c r="UBK90" s="216"/>
      <c r="UBL90" s="75"/>
      <c r="UBM90" s="75"/>
      <c r="UBN90" s="204"/>
      <c r="UBO90" s="205"/>
      <c r="UBP90" s="72"/>
      <c r="UBQ90" s="70"/>
      <c r="UBR90" s="73"/>
      <c r="UBS90" s="74"/>
      <c r="UBT90" s="74"/>
      <c r="UBU90" s="62"/>
      <c r="UBV90" s="75"/>
      <c r="UBW90" s="76"/>
      <c r="UBX90" s="216"/>
      <c r="UBY90" s="75"/>
      <c r="UBZ90" s="75"/>
      <c r="UCA90" s="204"/>
      <c r="UCB90" s="205"/>
      <c r="UCC90" s="72"/>
      <c r="UCD90" s="70"/>
      <c r="UCE90" s="73"/>
      <c r="UCF90" s="74"/>
      <c r="UCG90" s="74"/>
      <c r="UCH90" s="62"/>
      <c r="UCI90" s="75"/>
      <c r="UCJ90" s="76"/>
      <c r="UCK90" s="216"/>
      <c r="UCL90" s="75"/>
      <c r="UCM90" s="75"/>
      <c r="UCN90" s="204"/>
      <c r="UCO90" s="205"/>
      <c r="UCP90" s="72"/>
      <c r="UCQ90" s="70"/>
      <c r="UCR90" s="73"/>
      <c r="UCS90" s="74"/>
      <c r="UCT90" s="74"/>
      <c r="UCU90" s="62"/>
      <c r="UCV90" s="75"/>
      <c r="UCW90" s="76"/>
      <c r="UCX90" s="216"/>
      <c r="UCY90" s="75"/>
      <c r="UCZ90" s="75"/>
      <c r="UDA90" s="204"/>
      <c r="UDB90" s="205"/>
      <c r="UDC90" s="72"/>
      <c r="UDD90" s="70"/>
      <c r="UDE90" s="73"/>
      <c r="UDF90" s="74"/>
      <c r="UDG90" s="74"/>
      <c r="UDH90" s="62"/>
      <c r="UDI90" s="75"/>
      <c r="UDJ90" s="76"/>
      <c r="UDK90" s="216"/>
      <c r="UDL90" s="75"/>
      <c r="UDM90" s="75"/>
      <c r="UDN90" s="204"/>
      <c r="UDO90" s="205"/>
      <c r="UDP90" s="72"/>
      <c r="UDQ90" s="70"/>
      <c r="UDR90" s="73"/>
      <c r="UDS90" s="74"/>
      <c r="UDT90" s="74"/>
      <c r="UDU90" s="62"/>
      <c r="UDV90" s="75"/>
      <c r="UDW90" s="76"/>
      <c r="UDX90" s="216"/>
      <c r="UDY90" s="75"/>
      <c r="UDZ90" s="75"/>
      <c r="UEA90" s="204"/>
      <c r="UEB90" s="205"/>
      <c r="UEC90" s="72"/>
      <c r="UED90" s="70"/>
      <c r="UEE90" s="73"/>
      <c r="UEF90" s="74"/>
      <c r="UEG90" s="74"/>
      <c r="UEH90" s="62"/>
      <c r="UEI90" s="75"/>
      <c r="UEJ90" s="76"/>
      <c r="UEK90" s="216"/>
      <c r="UEL90" s="75"/>
      <c r="UEM90" s="75"/>
      <c r="UEN90" s="204"/>
      <c r="UEO90" s="205"/>
      <c r="UEP90" s="72"/>
      <c r="UEQ90" s="70"/>
      <c r="UER90" s="73"/>
      <c r="UES90" s="74"/>
      <c r="UET90" s="74"/>
      <c r="UEU90" s="62"/>
      <c r="UEV90" s="75"/>
      <c r="UEW90" s="76"/>
      <c r="UEX90" s="216"/>
      <c r="UEY90" s="75"/>
      <c r="UEZ90" s="75"/>
      <c r="UFA90" s="204"/>
      <c r="UFB90" s="205"/>
      <c r="UFC90" s="72"/>
      <c r="UFD90" s="70"/>
      <c r="UFE90" s="73"/>
      <c r="UFF90" s="74"/>
      <c r="UFG90" s="74"/>
      <c r="UFH90" s="62"/>
      <c r="UFI90" s="75"/>
      <c r="UFJ90" s="76"/>
      <c r="UFK90" s="216"/>
      <c r="UFL90" s="75"/>
      <c r="UFM90" s="75"/>
      <c r="UFN90" s="204"/>
      <c r="UFO90" s="205"/>
      <c r="UFP90" s="72"/>
      <c r="UFQ90" s="70"/>
      <c r="UFR90" s="73"/>
      <c r="UFS90" s="74"/>
      <c r="UFT90" s="74"/>
      <c r="UFU90" s="62"/>
      <c r="UFV90" s="75"/>
      <c r="UFW90" s="76"/>
      <c r="UFX90" s="216"/>
      <c r="UFY90" s="75"/>
      <c r="UFZ90" s="75"/>
      <c r="UGA90" s="204"/>
      <c r="UGB90" s="205"/>
      <c r="UGC90" s="72"/>
      <c r="UGD90" s="70"/>
      <c r="UGE90" s="73"/>
      <c r="UGF90" s="74"/>
      <c r="UGG90" s="74"/>
      <c r="UGH90" s="62"/>
      <c r="UGI90" s="75"/>
      <c r="UGJ90" s="76"/>
      <c r="UGK90" s="216"/>
      <c r="UGL90" s="75"/>
      <c r="UGM90" s="75"/>
      <c r="UGN90" s="204"/>
      <c r="UGO90" s="205"/>
      <c r="UGP90" s="72"/>
      <c r="UGQ90" s="70"/>
      <c r="UGR90" s="73"/>
      <c r="UGS90" s="74"/>
      <c r="UGT90" s="74"/>
      <c r="UGU90" s="62"/>
      <c r="UGV90" s="75"/>
      <c r="UGW90" s="76"/>
      <c r="UGX90" s="216"/>
      <c r="UGY90" s="75"/>
      <c r="UGZ90" s="75"/>
      <c r="UHA90" s="204"/>
      <c r="UHB90" s="205"/>
      <c r="UHC90" s="72"/>
      <c r="UHD90" s="70"/>
      <c r="UHE90" s="73"/>
      <c r="UHF90" s="74"/>
      <c r="UHG90" s="74"/>
      <c r="UHH90" s="62"/>
      <c r="UHI90" s="75"/>
      <c r="UHJ90" s="76"/>
      <c r="UHK90" s="216"/>
      <c r="UHL90" s="75"/>
      <c r="UHM90" s="75"/>
      <c r="UHN90" s="204"/>
      <c r="UHO90" s="205"/>
      <c r="UHP90" s="72"/>
      <c r="UHQ90" s="70"/>
      <c r="UHR90" s="73"/>
      <c r="UHS90" s="74"/>
      <c r="UHT90" s="74"/>
      <c r="UHU90" s="62"/>
      <c r="UHV90" s="75"/>
      <c r="UHW90" s="76"/>
      <c r="UHX90" s="216"/>
      <c r="UHY90" s="75"/>
      <c r="UHZ90" s="75"/>
      <c r="UIA90" s="204"/>
      <c r="UIB90" s="205"/>
      <c r="UIC90" s="72"/>
      <c r="UID90" s="70"/>
      <c r="UIE90" s="73"/>
      <c r="UIF90" s="74"/>
      <c r="UIG90" s="74"/>
      <c r="UIH90" s="62"/>
      <c r="UII90" s="75"/>
      <c r="UIJ90" s="76"/>
      <c r="UIK90" s="216"/>
      <c r="UIL90" s="75"/>
      <c r="UIM90" s="75"/>
      <c r="UIN90" s="204"/>
      <c r="UIO90" s="205"/>
      <c r="UIP90" s="72"/>
      <c r="UIQ90" s="70"/>
      <c r="UIR90" s="73"/>
      <c r="UIS90" s="74"/>
      <c r="UIT90" s="74"/>
      <c r="UIU90" s="62"/>
      <c r="UIV90" s="75"/>
      <c r="UIW90" s="76"/>
      <c r="UIX90" s="216"/>
      <c r="UIY90" s="75"/>
      <c r="UIZ90" s="75"/>
      <c r="UJA90" s="204"/>
      <c r="UJB90" s="205"/>
      <c r="UJC90" s="72"/>
      <c r="UJD90" s="70"/>
      <c r="UJE90" s="73"/>
      <c r="UJF90" s="74"/>
      <c r="UJG90" s="74"/>
      <c r="UJH90" s="62"/>
      <c r="UJI90" s="75"/>
      <c r="UJJ90" s="76"/>
      <c r="UJK90" s="216"/>
      <c r="UJL90" s="75"/>
      <c r="UJM90" s="75"/>
      <c r="UJN90" s="204"/>
      <c r="UJO90" s="205"/>
      <c r="UJP90" s="72"/>
      <c r="UJQ90" s="70"/>
      <c r="UJR90" s="73"/>
      <c r="UJS90" s="74"/>
      <c r="UJT90" s="74"/>
      <c r="UJU90" s="62"/>
      <c r="UJV90" s="75"/>
      <c r="UJW90" s="76"/>
      <c r="UJX90" s="216"/>
      <c r="UJY90" s="75"/>
      <c r="UJZ90" s="75"/>
      <c r="UKA90" s="204"/>
      <c r="UKB90" s="205"/>
      <c r="UKC90" s="72"/>
      <c r="UKD90" s="70"/>
      <c r="UKE90" s="73"/>
      <c r="UKF90" s="74"/>
      <c r="UKG90" s="74"/>
      <c r="UKH90" s="62"/>
      <c r="UKI90" s="75"/>
      <c r="UKJ90" s="76"/>
      <c r="UKK90" s="216"/>
      <c r="UKL90" s="75"/>
      <c r="UKM90" s="75"/>
      <c r="UKN90" s="204"/>
      <c r="UKO90" s="205"/>
      <c r="UKP90" s="72"/>
      <c r="UKQ90" s="70"/>
      <c r="UKR90" s="73"/>
      <c r="UKS90" s="74"/>
      <c r="UKT90" s="74"/>
      <c r="UKU90" s="62"/>
      <c r="UKV90" s="75"/>
      <c r="UKW90" s="76"/>
      <c r="UKX90" s="216"/>
      <c r="UKY90" s="75"/>
      <c r="UKZ90" s="75"/>
      <c r="ULA90" s="204"/>
      <c r="ULB90" s="205"/>
      <c r="ULC90" s="72"/>
      <c r="ULD90" s="70"/>
      <c r="ULE90" s="73"/>
      <c r="ULF90" s="74"/>
      <c r="ULG90" s="74"/>
      <c r="ULH90" s="62"/>
      <c r="ULI90" s="75"/>
      <c r="ULJ90" s="76"/>
      <c r="ULK90" s="216"/>
      <c r="ULL90" s="75"/>
      <c r="ULM90" s="75"/>
      <c r="ULN90" s="204"/>
      <c r="ULO90" s="205"/>
      <c r="ULP90" s="72"/>
      <c r="ULQ90" s="70"/>
      <c r="ULR90" s="73"/>
      <c r="ULS90" s="74"/>
      <c r="ULT90" s="74"/>
      <c r="ULU90" s="62"/>
      <c r="ULV90" s="75"/>
      <c r="ULW90" s="76"/>
      <c r="ULX90" s="216"/>
      <c r="ULY90" s="75"/>
      <c r="ULZ90" s="75"/>
      <c r="UMA90" s="204"/>
      <c r="UMB90" s="205"/>
      <c r="UMC90" s="72"/>
      <c r="UMD90" s="70"/>
      <c r="UME90" s="73"/>
      <c r="UMF90" s="74"/>
      <c r="UMG90" s="74"/>
      <c r="UMH90" s="62"/>
      <c r="UMI90" s="75"/>
      <c r="UMJ90" s="76"/>
      <c r="UMK90" s="216"/>
      <c r="UML90" s="75"/>
      <c r="UMM90" s="75"/>
      <c r="UMN90" s="204"/>
      <c r="UMO90" s="205"/>
      <c r="UMP90" s="72"/>
      <c r="UMQ90" s="70"/>
      <c r="UMR90" s="73"/>
      <c r="UMS90" s="74"/>
      <c r="UMT90" s="74"/>
      <c r="UMU90" s="62"/>
      <c r="UMV90" s="75"/>
      <c r="UMW90" s="76"/>
      <c r="UMX90" s="216"/>
      <c r="UMY90" s="75"/>
      <c r="UMZ90" s="75"/>
      <c r="UNA90" s="204"/>
      <c r="UNB90" s="205"/>
      <c r="UNC90" s="72"/>
      <c r="UND90" s="70"/>
      <c r="UNE90" s="73"/>
      <c r="UNF90" s="74"/>
      <c r="UNG90" s="74"/>
      <c r="UNH90" s="62"/>
      <c r="UNI90" s="75"/>
      <c r="UNJ90" s="76"/>
      <c r="UNK90" s="216"/>
      <c r="UNL90" s="75"/>
      <c r="UNM90" s="75"/>
      <c r="UNN90" s="204"/>
      <c r="UNO90" s="205"/>
      <c r="UNP90" s="72"/>
      <c r="UNQ90" s="70"/>
      <c r="UNR90" s="73"/>
      <c r="UNS90" s="74"/>
      <c r="UNT90" s="74"/>
      <c r="UNU90" s="62"/>
      <c r="UNV90" s="75"/>
      <c r="UNW90" s="76"/>
      <c r="UNX90" s="216"/>
      <c r="UNY90" s="75"/>
      <c r="UNZ90" s="75"/>
      <c r="UOA90" s="204"/>
      <c r="UOB90" s="205"/>
      <c r="UOC90" s="72"/>
      <c r="UOD90" s="70"/>
      <c r="UOE90" s="73"/>
      <c r="UOF90" s="74"/>
      <c r="UOG90" s="74"/>
      <c r="UOH90" s="62"/>
      <c r="UOI90" s="75"/>
      <c r="UOJ90" s="76"/>
      <c r="UOK90" s="216"/>
      <c r="UOL90" s="75"/>
      <c r="UOM90" s="75"/>
      <c r="UON90" s="204"/>
      <c r="UOO90" s="205"/>
      <c r="UOP90" s="72"/>
      <c r="UOQ90" s="70"/>
      <c r="UOR90" s="73"/>
      <c r="UOS90" s="74"/>
      <c r="UOT90" s="74"/>
      <c r="UOU90" s="62"/>
      <c r="UOV90" s="75"/>
      <c r="UOW90" s="76"/>
      <c r="UOX90" s="216"/>
      <c r="UOY90" s="75"/>
      <c r="UOZ90" s="75"/>
      <c r="UPA90" s="204"/>
      <c r="UPB90" s="205"/>
      <c r="UPC90" s="72"/>
      <c r="UPD90" s="70"/>
      <c r="UPE90" s="73"/>
      <c r="UPF90" s="74"/>
      <c r="UPG90" s="74"/>
      <c r="UPH90" s="62"/>
      <c r="UPI90" s="75"/>
      <c r="UPJ90" s="76"/>
      <c r="UPK90" s="216"/>
      <c r="UPL90" s="75"/>
      <c r="UPM90" s="75"/>
      <c r="UPN90" s="204"/>
      <c r="UPO90" s="205"/>
      <c r="UPP90" s="72"/>
      <c r="UPQ90" s="70"/>
      <c r="UPR90" s="73"/>
      <c r="UPS90" s="74"/>
      <c r="UPT90" s="74"/>
      <c r="UPU90" s="62"/>
      <c r="UPV90" s="75"/>
      <c r="UPW90" s="76"/>
      <c r="UPX90" s="216"/>
      <c r="UPY90" s="75"/>
      <c r="UPZ90" s="75"/>
      <c r="UQA90" s="204"/>
      <c r="UQB90" s="205"/>
      <c r="UQC90" s="72"/>
      <c r="UQD90" s="70"/>
      <c r="UQE90" s="73"/>
      <c r="UQF90" s="74"/>
      <c r="UQG90" s="74"/>
      <c r="UQH90" s="62"/>
      <c r="UQI90" s="75"/>
      <c r="UQJ90" s="76"/>
      <c r="UQK90" s="216"/>
      <c r="UQL90" s="75"/>
      <c r="UQM90" s="75"/>
      <c r="UQN90" s="204"/>
      <c r="UQO90" s="205"/>
      <c r="UQP90" s="72"/>
      <c r="UQQ90" s="70"/>
      <c r="UQR90" s="73"/>
      <c r="UQS90" s="74"/>
      <c r="UQT90" s="74"/>
      <c r="UQU90" s="62"/>
      <c r="UQV90" s="75"/>
      <c r="UQW90" s="76"/>
      <c r="UQX90" s="216"/>
      <c r="UQY90" s="75"/>
      <c r="UQZ90" s="75"/>
      <c r="URA90" s="204"/>
      <c r="URB90" s="205"/>
      <c r="URC90" s="72"/>
      <c r="URD90" s="70"/>
      <c r="URE90" s="73"/>
      <c r="URF90" s="74"/>
      <c r="URG90" s="74"/>
      <c r="URH90" s="62"/>
      <c r="URI90" s="75"/>
      <c r="URJ90" s="76"/>
      <c r="URK90" s="216"/>
      <c r="URL90" s="75"/>
      <c r="URM90" s="75"/>
      <c r="URN90" s="204"/>
      <c r="URO90" s="205"/>
      <c r="URP90" s="72"/>
      <c r="URQ90" s="70"/>
      <c r="URR90" s="73"/>
      <c r="URS90" s="74"/>
      <c r="URT90" s="74"/>
      <c r="URU90" s="62"/>
      <c r="URV90" s="75"/>
      <c r="URW90" s="76"/>
      <c r="URX90" s="216"/>
      <c r="URY90" s="75"/>
      <c r="URZ90" s="75"/>
      <c r="USA90" s="204"/>
      <c r="USB90" s="205"/>
      <c r="USC90" s="72"/>
      <c r="USD90" s="70"/>
      <c r="USE90" s="73"/>
      <c r="USF90" s="74"/>
      <c r="USG90" s="74"/>
      <c r="USH90" s="62"/>
      <c r="USI90" s="75"/>
      <c r="USJ90" s="76"/>
      <c r="USK90" s="216"/>
      <c r="USL90" s="75"/>
      <c r="USM90" s="75"/>
      <c r="USN90" s="204"/>
      <c r="USO90" s="205"/>
      <c r="USP90" s="72"/>
      <c r="USQ90" s="70"/>
      <c r="USR90" s="73"/>
      <c r="USS90" s="74"/>
      <c r="UST90" s="74"/>
      <c r="USU90" s="62"/>
      <c r="USV90" s="75"/>
      <c r="USW90" s="76"/>
      <c r="USX90" s="216"/>
      <c r="USY90" s="75"/>
      <c r="USZ90" s="75"/>
      <c r="UTA90" s="204"/>
      <c r="UTB90" s="205"/>
      <c r="UTC90" s="72"/>
      <c r="UTD90" s="70"/>
      <c r="UTE90" s="73"/>
      <c r="UTF90" s="74"/>
      <c r="UTG90" s="74"/>
      <c r="UTH90" s="62"/>
      <c r="UTI90" s="75"/>
      <c r="UTJ90" s="76"/>
      <c r="UTK90" s="216"/>
      <c r="UTL90" s="75"/>
      <c r="UTM90" s="75"/>
      <c r="UTN90" s="204"/>
      <c r="UTO90" s="205"/>
      <c r="UTP90" s="72"/>
      <c r="UTQ90" s="70"/>
      <c r="UTR90" s="73"/>
      <c r="UTS90" s="74"/>
      <c r="UTT90" s="74"/>
      <c r="UTU90" s="62"/>
      <c r="UTV90" s="75"/>
      <c r="UTW90" s="76"/>
      <c r="UTX90" s="216"/>
      <c r="UTY90" s="75"/>
      <c r="UTZ90" s="75"/>
      <c r="UUA90" s="204"/>
      <c r="UUB90" s="205"/>
      <c r="UUC90" s="72"/>
      <c r="UUD90" s="70"/>
      <c r="UUE90" s="73"/>
      <c r="UUF90" s="74"/>
      <c r="UUG90" s="74"/>
      <c r="UUH90" s="62"/>
      <c r="UUI90" s="75"/>
      <c r="UUJ90" s="76"/>
      <c r="UUK90" s="216"/>
      <c r="UUL90" s="75"/>
      <c r="UUM90" s="75"/>
      <c r="UUN90" s="204"/>
      <c r="UUO90" s="205"/>
      <c r="UUP90" s="72"/>
      <c r="UUQ90" s="70"/>
      <c r="UUR90" s="73"/>
      <c r="UUS90" s="74"/>
      <c r="UUT90" s="74"/>
      <c r="UUU90" s="62"/>
      <c r="UUV90" s="75"/>
      <c r="UUW90" s="76"/>
      <c r="UUX90" s="216"/>
      <c r="UUY90" s="75"/>
      <c r="UUZ90" s="75"/>
      <c r="UVA90" s="204"/>
      <c r="UVB90" s="205"/>
      <c r="UVC90" s="72"/>
      <c r="UVD90" s="70"/>
      <c r="UVE90" s="73"/>
      <c r="UVF90" s="74"/>
      <c r="UVG90" s="74"/>
      <c r="UVH90" s="62"/>
      <c r="UVI90" s="75"/>
      <c r="UVJ90" s="76"/>
      <c r="UVK90" s="216"/>
      <c r="UVL90" s="75"/>
      <c r="UVM90" s="75"/>
      <c r="UVN90" s="204"/>
      <c r="UVO90" s="205"/>
      <c r="UVP90" s="72"/>
      <c r="UVQ90" s="70"/>
      <c r="UVR90" s="73"/>
      <c r="UVS90" s="74"/>
      <c r="UVT90" s="74"/>
      <c r="UVU90" s="62"/>
      <c r="UVV90" s="75"/>
      <c r="UVW90" s="76"/>
      <c r="UVX90" s="216"/>
      <c r="UVY90" s="75"/>
      <c r="UVZ90" s="75"/>
      <c r="UWA90" s="204"/>
      <c r="UWB90" s="205"/>
      <c r="UWC90" s="72"/>
      <c r="UWD90" s="70"/>
      <c r="UWE90" s="73"/>
      <c r="UWF90" s="74"/>
      <c r="UWG90" s="74"/>
      <c r="UWH90" s="62"/>
      <c r="UWI90" s="75"/>
      <c r="UWJ90" s="76"/>
      <c r="UWK90" s="216"/>
      <c r="UWL90" s="75"/>
      <c r="UWM90" s="75"/>
      <c r="UWN90" s="204"/>
      <c r="UWO90" s="205"/>
      <c r="UWP90" s="72"/>
      <c r="UWQ90" s="70"/>
      <c r="UWR90" s="73"/>
      <c r="UWS90" s="74"/>
      <c r="UWT90" s="74"/>
      <c r="UWU90" s="62"/>
      <c r="UWV90" s="75"/>
      <c r="UWW90" s="76"/>
      <c r="UWX90" s="216"/>
      <c r="UWY90" s="75"/>
      <c r="UWZ90" s="75"/>
      <c r="UXA90" s="204"/>
      <c r="UXB90" s="205"/>
      <c r="UXC90" s="72"/>
      <c r="UXD90" s="70"/>
      <c r="UXE90" s="73"/>
      <c r="UXF90" s="74"/>
      <c r="UXG90" s="74"/>
      <c r="UXH90" s="62"/>
      <c r="UXI90" s="75"/>
      <c r="UXJ90" s="76"/>
      <c r="UXK90" s="216"/>
      <c r="UXL90" s="75"/>
      <c r="UXM90" s="75"/>
      <c r="UXN90" s="204"/>
      <c r="UXO90" s="205"/>
      <c r="UXP90" s="72"/>
      <c r="UXQ90" s="70"/>
      <c r="UXR90" s="73"/>
      <c r="UXS90" s="74"/>
      <c r="UXT90" s="74"/>
      <c r="UXU90" s="62"/>
      <c r="UXV90" s="75"/>
      <c r="UXW90" s="76"/>
      <c r="UXX90" s="216"/>
      <c r="UXY90" s="75"/>
      <c r="UXZ90" s="75"/>
      <c r="UYA90" s="204"/>
      <c r="UYB90" s="205"/>
      <c r="UYC90" s="72"/>
      <c r="UYD90" s="70"/>
      <c r="UYE90" s="73"/>
      <c r="UYF90" s="74"/>
      <c r="UYG90" s="74"/>
      <c r="UYH90" s="62"/>
      <c r="UYI90" s="75"/>
      <c r="UYJ90" s="76"/>
      <c r="UYK90" s="216"/>
      <c r="UYL90" s="75"/>
      <c r="UYM90" s="75"/>
      <c r="UYN90" s="204"/>
      <c r="UYO90" s="205"/>
      <c r="UYP90" s="72"/>
      <c r="UYQ90" s="70"/>
      <c r="UYR90" s="73"/>
      <c r="UYS90" s="74"/>
      <c r="UYT90" s="74"/>
      <c r="UYU90" s="62"/>
      <c r="UYV90" s="75"/>
      <c r="UYW90" s="76"/>
      <c r="UYX90" s="216"/>
      <c r="UYY90" s="75"/>
      <c r="UYZ90" s="75"/>
      <c r="UZA90" s="204"/>
      <c r="UZB90" s="205"/>
      <c r="UZC90" s="72"/>
      <c r="UZD90" s="70"/>
      <c r="UZE90" s="73"/>
      <c r="UZF90" s="74"/>
      <c r="UZG90" s="74"/>
      <c r="UZH90" s="62"/>
      <c r="UZI90" s="75"/>
      <c r="UZJ90" s="76"/>
      <c r="UZK90" s="216"/>
      <c r="UZL90" s="75"/>
      <c r="UZM90" s="75"/>
      <c r="UZN90" s="204"/>
      <c r="UZO90" s="205"/>
      <c r="UZP90" s="72"/>
      <c r="UZQ90" s="70"/>
      <c r="UZR90" s="73"/>
      <c r="UZS90" s="74"/>
      <c r="UZT90" s="74"/>
      <c r="UZU90" s="62"/>
      <c r="UZV90" s="75"/>
      <c r="UZW90" s="76"/>
      <c r="UZX90" s="216"/>
      <c r="UZY90" s="75"/>
      <c r="UZZ90" s="75"/>
      <c r="VAA90" s="204"/>
      <c r="VAB90" s="205"/>
      <c r="VAC90" s="72"/>
      <c r="VAD90" s="70"/>
      <c r="VAE90" s="73"/>
      <c r="VAF90" s="74"/>
      <c r="VAG90" s="74"/>
      <c r="VAH90" s="62"/>
      <c r="VAI90" s="75"/>
      <c r="VAJ90" s="76"/>
      <c r="VAK90" s="216"/>
      <c r="VAL90" s="75"/>
      <c r="VAM90" s="75"/>
      <c r="VAN90" s="204"/>
      <c r="VAO90" s="205"/>
      <c r="VAP90" s="72"/>
      <c r="VAQ90" s="70"/>
      <c r="VAR90" s="73"/>
      <c r="VAS90" s="74"/>
      <c r="VAT90" s="74"/>
      <c r="VAU90" s="62"/>
      <c r="VAV90" s="75"/>
      <c r="VAW90" s="76"/>
      <c r="VAX90" s="216"/>
      <c r="VAY90" s="75"/>
      <c r="VAZ90" s="75"/>
      <c r="VBA90" s="204"/>
      <c r="VBB90" s="205"/>
      <c r="VBC90" s="72"/>
      <c r="VBD90" s="70"/>
      <c r="VBE90" s="73"/>
      <c r="VBF90" s="74"/>
      <c r="VBG90" s="74"/>
      <c r="VBH90" s="62"/>
      <c r="VBI90" s="75"/>
      <c r="VBJ90" s="76"/>
      <c r="VBK90" s="216"/>
      <c r="VBL90" s="75"/>
      <c r="VBM90" s="75"/>
      <c r="VBN90" s="204"/>
      <c r="VBO90" s="205"/>
      <c r="VBP90" s="72"/>
      <c r="VBQ90" s="70"/>
      <c r="VBR90" s="73"/>
      <c r="VBS90" s="74"/>
      <c r="VBT90" s="74"/>
      <c r="VBU90" s="62"/>
      <c r="VBV90" s="75"/>
      <c r="VBW90" s="76"/>
      <c r="VBX90" s="216"/>
      <c r="VBY90" s="75"/>
      <c r="VBZ90" s="75"/>
      <c r="VCA90" s="204"/>
      <c r="VCB90" s="205"/>
      <c r="VCC90" s="72"/>
      <c r="VCD90" s="70"/>
      <c r="VCE90" s="73"/>
      <c r="VCF90" s="74"/>
      <c r="VCG90" s="74"/>
      <c r="VCH90" s="62"/>
      <c r="VCI90" s="75"/>
      <c r="VCJ90" s="76"/>
      <c r="VCK90" s="216"/>
      <c r="VCL90" s="75"/>
      <c r="VCM90" s="75"/>
      <c r="VCN90" s="204"/>
      <c r="VCO90" s="205"/>
      <c r="VCP90" s="72"/>
      <c r="VCQ90" s="70"/>
      <c r="VCR90" s="73"/>
      <c r="VCS90" s="74"/>
      <c r="VCT90" s="74"/>
      <c r="VCU90" s="62"/>
      <c r="VCV90" s="75"/>
      <c r="VCW90" s="76"/>
      <c r="VCX90" s="216"/>
      <c r="VCY90" s="75"/>
      <c r="VCZ90" s="75"/>
      <c r="VDA90" s="204"/>
      <c r="VDB90" s="205"/>
      <c r="VDC90" s="72"/>
      <c r="VDD90" s="70"/>
      <c r="VDE90" s="73"/>
      <c r="VDF90" s="74"/>
      <c r="VDG90" s="74"/>
      <c r="VDH90" s="62"/>
      <c r="VDI90" s="75"/>
      <c r="VDJ90" s="76"/>
      <c r="VDK90" s="216"/>
      <c r="VDL90" s="75"/>
      <c r="VDM90" s="75"/>
      <c r="VDN90" s="204"/>
      <c r="VDO90" s="205"/>
      <c r="VDP90" s="72"/>
      <c r="VDQ90" s="70"/>
      <c r="VDR90" s="73"/>
      <c r="VDS90" s="74"/>
      <c r="VDT90" s="74"/>
      <c r="VDU90" s="62"/>
      <c r="VDV90" s="75"/>
      <c r="VDW90" s="76"/>
      <c r="VDX90" s="216"/>
      <c r="VDY90" s="75"/>
      <c r="VDZ90" s="75"/>
      <c r="VEA90" s="204"/>
      <c r="VEB90" s="205"/>
      <c r="VEC90" s="72"/>
      <c r="VED90" s="70"/>
      <c r="VEE90" s="73"/>
      <c r="VEF90" s="74"/>
      <c r="VEG90" s="74"/>
      <c r="VEH90" s="62"/>
      <c r="VEI90" s="75"/>
      <c r="VEJ90" s="76"/>
      <c r="VEK90" s="216"/>
      <c r="VEL90" s="75"/>
      <c r="VEM90" s="75"/>
      <c r="VEN90" s="204"/>
      <c r="VEO90" s="205"/>
      <c r="VEP90" s="72"/>
      <c r="VEQ90" s="70"/>
      <c r="VER90" s="73"/>
      <c r="VES90" s="74"/>
      <c r="VET90" s="74"/>
      <c r="VEU90" s="62"/>
      <c r="VEV90" s="75"/>
      <c r="VEW90" s="76"/>
      <c r="VEX90" s="216"/>
      <c r="VEY90" s="75"/>
      <c r="VEZ90" s="75"/>
      <c r="VFA90" s="204"/>
      <c r="VFB90" s="205"/>
      <c r="VFC90" s="72"/>
      <c r="VFD90" s="70"/>
      <c r="VFE90" s="73"/>
      <c r="VFF90" s="74"/>
      <c r="VFG90" s="74"/>
      <c r="VFH90" s="62"/>
      <c r="VFI90" s="75"/>
      <c r="VFJ90" s="76"/>
      <c r="VFK90" s="216"/>
      <c r="VFL90" s="75"/>
      <c r="VFM90" s="75"/>
      <c r="VFN90" s="204"/>
      <c r="VFO90" s="205"/>
      <c r="VFP90" s="72"/>
      <c r="VFQ90" s="70"/>
      <c r="VFR90" s="73"/>
      <c r="VFS90" s="74"/>
      <c r="VFT90" s="74"/>
      <c r="VFU90" s="62"/>
      <c r="VFV90" s="75"/>
      <c r="VFW90" s="76"/>
      <c r="VFX90" s="216"/>
      <c r="VFY90" s="75"/>
      <c r="VFZ90" s="75"/>
      <c r="VGA90" s="204"/>
      <c r="VGB90" s="205"/>
      <c r="VGC90" s="72"/>
      <c r="VGD90" s="70"/>
      <c r="VGE90" s="73"/>
      <c r="VGF90" s="74"/>
      <c r="VGG90" s="74"/>
      <c r="VGH90" s="62"/>
      <c r="VGI90" s="75"/>
      <c r="VGJ90" s="76"/>
      <c r="VGK90" s="216"/>
      <c r="VGL90" s="75"/>
      <c r="VGM90" s="75"/>
      <c r="VGN90" s="204"/>
      <c r="VGO90" s="205"/>
      <c r="VGP90" s="72"/>
      <c r="VGQ90" s="70"/>
      <c r="VGR90" s="73"/>
      <c r="VGS90" s="74"/>
      <c r="VGT90" s="74"/>
      <c r="VGU90" s="62"/>
      <c r="VGV90" s="75"/>
      <c r="VGW90" s="76"/>
      <c r="VGX90" s="216"/>
      <c r="VGY90" s="75"/>
      <c r="VGZ90" s="75"/>
      <c r="VHA90" s="204"/>
      <c r="VHB90" s="205"/>
      <c r="VHC90" s="72"/>
      <c r="VHD90" s="70"/>
      <c r="VHE90" s="73"/>
      <c r="VHF90" s="74"/>
      <c r="VHG90" s="74"/>
      <c r="VHH90" s="62"/>
      <c r="VHI90" s="75"/>
      <c r="VHJ90" s="76"/>
      <c r="VHK90" s="216"/>
      <c r="VHL90" s="75"/>
      <c r="VHM90" s="75"/>
      <c r="VHN90" s="204"/>
      <c r="VHO90" s="205"/>
      <c r="VHP90" s="72"/>
      <c r="VHQ90" s="70"/>
      <c r="VHR90" s="73"/>
      <c r="VHS90" s="74"/>
      <c r="VHT90" s="74"/>
      <c r="VHU90" s="62"/>
      <c r="VHV90" s="75"/>
      <c r="VHW90" s="76"/>
      <c r="VHX90" s="216"/>
      <c r="VHY90" s="75"/>
      <c r="VHZ90" s="75"/>
      <c r="VIA90" s="204"/>
      <c r="VIB90" s="205"/>
      <c r="VIC90" s="72"/>
      <c r="VID90" s="70"/>
      <c r="VIE90" s="73"/>
      <c r="VIF90" s="74"/>
      <c r="VIG90" s="74"/>
      <c r="VIH90" s="62"/>
      <c r="VII90" s="75"/>
      <c r="VIJ90" s="76"/>
      <c r="VIK90" s="216"/>
      <c r="VIL90" s="75"/>
      <c r="VIM90" s="75"/>
      <c r="VIN90" s="204"/>
      <c r="VIO90" s="205"/>
      <c r="VIP90" s="72"/>
      <c r="VIQ90" s="70"/>
      <c r="VIR90" s="73"/>
      <c r="VIS90" s="74"/>
      <c r="VIT90" s="74"/>
      <c r="VIU90" s="62"/>
      <c r="VIV90" s="75"/>
      <c r="VIW90" s="76"/>
      <c r="VIX90" s="216"/>
      <c r="VIY90" s="75"/>
      <c r="VIZ90" s="75"/>
      <c r="VJA90" s="204"/>
      <c r="VJB90" s="205"/>
      <c r="VJC90" s="72"/>
      <c r="VJD90" s="70"/>
      <c r="VJE90" s="73"/>
      <c r="VJF90" s="74"/>
      <c r="VJG90" s="74"/>
      <c r="VJH90" s="62"/>
      <c r="VJI90" s="75"/>
      <c r="VJJ90" s="76"/>
      <c r="VJK90" s="216"/>
      <c r="VJL90" s="75"/>
      <c r="VJM90" s="75"/>
      <c r="VJN90" s="204"/>
      <c r="VJO90" s="205"/>
      <c r="VJP90" s="72"/>
      <c r="VJQ90" s="70"/>
      <c r="VJR90" s="73"/>
      <c r="VJS90" s="74"/>
      <c r="VJT90" s="74"/>
      <c r="VJU90" s="62"/>
      <c r="VJV90" s="75"/>
      <c r="VJW90" s="76"/>
      <c r="VJX90" s="216"/>
      <c r="VJY90" s="75"/>
      <c r="VJZ90" s="75"/>
      <c r="VKA90" s="204"/>
      <c r="VKB90" s="205"/>
      <c r="VKC90" s="72"/>
      <c r="VKD90" s="70"/>
      <c r="VKE90" s="73"/>
      <c r="VKF90" s="74"/>
      <c r="VKG90" s="74"/>
      <c r="VKH90" s="62"/>
      <c r="VKI90" s="75"/>
      <c r="VKJ90" s="76"/>
      <c r="VKK90" s="216"/>
      <c r="VKL90" s="75"/>
      <c r="VKM90" s="75"/>
      <c r="VKN90" s="204"/>
      <c r="VKO90" s="205"/>
      <c r="VKP90" s="72"/>
      <c r="VKQ90" s="70"/>
      <c r="VKR90" s="73"/>
      <c r="VKS90" s="74"/>
      <c r="VKT90" s="74"/>
      <c r="VKU90" s="62"/>
      <c r="VKV90" s="75"/>
      <c r="VKW90" s="76"/>
      <c r="VKX90" s="216"/>
      <c r="VKY90" s="75"/>
      <c r="VKZ90" s="75"/>
      <c r="VLA90" s="204"/>
      <c r="VLB90" s="205"/>
      <c r="VLC90" s="72"/>
      <c r="VLD90" s="70"/>
      <c r="VLE90" s="73"/>
      <c r="VLF90" s="74"/>
      <c r="VLG90" s="74"/>
      <c r="VLH90" s="62"/>
      <c r="VLI90" s="75"/>
      <c r="VLJ90" s="76"/>
      <c r="VLK90" s="216"/>
      <c r="VLL90" s="75"/>
      <c r="VLM90" s="75"/>
      <c r="VLN90" s="204"/>
      <c r="VLO90" s="205"/>
      <c r="VLP90" s="72"/>
      <c r="VLQ90" s="70"/>
      <c r="VLR90" s="73"/>
      <c r="VLS90" s="74"/>
      <c r="VLT90" s="74"/>
      <c r="VLU90" s="62"/>
      <c r="VLV90" s="75"/>
      <c r="VLW90" s="76"/>
      <c r="VLX90" s="216"/>
      <c r="VLY90" s="75"/>
      <c r="VLZ90" s="75"/>
      <c r="VMA90" s="204"/>
      <c r="VMB90" s="205"/>
      <c r="VMC90" s="72"/>
      <c r="VMD90" s="70"/>
      <c r="VME90" s="73"/>
      <c r="VMF90" s="74"/>
      <c r="VMG90" s="74"/>
      <c r="VMH90" s="62"/>
      <c r="VMI90" s="75"/>
      <c r="VMJ90" s="76"/>
      <c r="VMK90" s="216"/>
      <c r="VML90" s="75"/>
      <c r="VMM90" s="75"/>
      <c r="VMN90" s="204"/>
      <c r="VMO90" s="205"/>
      <c r="VMP90" s="72"/>
      <c r="VMQ90" s="70"/>
      <c r="VMR90" s="73"/>
      <c r="VMS90" s="74"/>
      <c r="VMT90" s="74"/>
      <c r="VMU90" s="62"/>
      <c r="VMV90" s="75"/>
      <c r="VMW90" s="76"/>
      <c r="VMX90" s="216"/>
      <c r="VMY90" s="75"/>
      <c r="VMZ90" s="75"/>
      <c r="VNA90" s="204"/>
      <c r="VNB90" s="205"/>
      <c r="VNC90" s="72"/>
      <c r="VND90" s="70"/>
      <c r="VNE90" s="73"/>
      <c r="VNF90" s="74"/>
      <c r="VNG90" s="74"/>
      <c r="VNH90" s="62"/>
      <c r="VNI90" s="75"/>
      <c r="VNJ90" s="76"/>
      <c r="VNK90" s="216"/>
      <c r="VNL90" s="75"/>
      <c r="VNM90" s="75"/>
      <c r="VNN90" s="204"/>
      <c r="VNO90" s="205"/>
      <c r="VNP90" s="72"/>
      <c r="VNQ90" s="70"/>
      <c r="VNR90" s="73"/>
      <c r="VNS90" s="74"/>
      <c r="VNT90" s="74"/>
      <c r="VNU90" s="62"/>
      <c r="VNV90" s="75"/>
      <c r="VNW90" s="76"/>
      <c r="VNX90" s="216"/>
      <c r="VNY90" s="75"/>
      <c r="VNZ90" s="75"/>
      <c r="VOA90" s="204"/>
      <c r="VOB90" s="205"/>
      <c r="VOC90" s="72"/>
      <c r="VOD90" s="70"/>
      <c r="VOE90" s="73"/>
      <c r="VOF90" s="74"/>
      <c r="VOG90" s="74"/>
      <c r="VOH90" s="62"/>
      <c r="VOI90" s="75"/>
      <c r="VOJ90" s="76"/>
      <c r="VOK90" s="216"/>
      <c r="VOL90" s="75"/>
      <c r="VOM90" s="75"/>
      <c r="VON90" s="204"/>
      <c r="VOO90" s="205"/>
      <c r="VOP90" s="72"/>
      <c r="VOQ90" s="70"/>
      <c r="VOR90" s="73"/>
      <c r="VOS90" s="74"/>
      <c r="VOT90" s="74"/>
      <c r="VOU90" s="62"/>
      <c r="VOV90" s="75"/>
      <c r="VOW90" s="76"/>
      <c r="VOX90" s="216"/>
      <c r="VOY90" s="75"/>
      <c r="VOZ90" s="75"/>
      <c r="VPA90" s="204"/>
      <c r="VPB90" s="205"/>
      <c r="VPC90" s="72"/>
      <c r="VPD90" s="70"/>
      <c r="VPE90" s="73"/>
      <c r="VPF90" s="74"/>
      <c r="VPG90" s="74"/>
      <c r="VPH90" s="62"/>
      <c r="VPI90" s="75"/>
      <c r="VPJ90" s="76"/>
      <c r="VPK90" s="216"/>
      <c r="VPL90" s="75"/>
      <c r="VPM90" s="75"/>
      <c r="VPN90" s="204"/>
      <c r="VPO90" s="205"/>
      <c r="VPP90" s="72"/>
      <c r="VPQ90" s="70"/>
      <c r="VPR90" s="73"/>
      <c r="VPS90" s="74"/>
      <c r="VPT90" s="74"/>
      <c r="VPU90" s="62"/>
      <c r="VPV90" s="75"/>
      <c r="VPW90" s="76"/>
      <c r="VPX90" s="216"/>
      <c r="VPY90" s="75"/>
      <c r="VPZ90" s="75"/>
      <c r="VQA90" s="204"/>
      <c r="VQB90" s="205"/>
      <c r="VQC90" s="72"/>
      <c r="VQD90" s="70"/>
      <c r="VQE90" s="73"/>
      <c r="VQF90" s="74"/>
      <c r="VQG90" s="74"/>
      <c r="VQH90" s="62"/>
      <c r="VQI90" s="75"/>
      <c r="VQJ90" s="76"/>
      <c r="VQK90" s="216"/>
      <c r="VQL90" s="75"/>
      <c r="VQM90" s="75"/>
      <c r="VQN90" s="204"/>
      <c r="VQO90" s="205"/>
      <c r="VQP90" s="72"/>
      <c r="VQQ90" s="70"/>
      <c r="VQR90" s="73"/>
      <c r="VQS90" s="74"/>
      <c r="VQT90" s="74"/>
      <c r="VQU90" s="62"/>
      <c r="VQV90" s="75"/>
      <c r="VQW90" s="76"/>
      <c r="VQX90" s="216"/>
      <c r="VQY90" s="75"/>
      <c r="VQZ90" s="75"/>
      <c r="VRA90" s="204"/>
      <c r="VRB90" s="205"/>
      <c r="VRC90" s="72"/>
      <c r="VRD90" s="70"/>
      <c r="VRE90" s="73"/>
      <c r="VRF90" s="74"/>
      <c r="VRG90" s="74"/>
      <c r="VRH90" s="62"/>
      <c r="VRI90" s="75"/>
      <c r="VRJ90" s="76"/>
      <c r="VRK90" s="216"/>
      <c r="VRL90" s="75"/>
      <c r="VRM90" s="75"/>
      <c r="VRN90" s="204"/>
      <c r="VRO90" s="205"/>
      <c r="VRP90" s="72"/>
      <c r="VRQ90" s="70"/>
      <c r="VRR90" s="73"/>
      <c r="VRS90" s="74"/>
      <c r="VRT90" s="74"/>
      <c r="VRU90" s="62"/>
      <c r="VRV90" s="75"/>
      <c r="VRW90" s="76"/>
      <c r="VRX90" s="216"/>
      <c r="VRY90" s="75"/>
      <c r="VRZ90" s="75"/>
      <c r="VSA90" s="204"/>
      <c r="VSB90" s="205"/>
      <c r="VSC90" s="72"/>
      <c r="VSD90" s="70"/>
      <c r="VSE90" s="73"/>
      <c r="VSF90" s="74"/>
      <c r="VSG90" s="74"/>
      <c r="VSH90" s="62"/>
      <c r="VSI90" s="75"/>
      <c r="VSJ90" s="76"/>
      <c r="VSK90" s="216"/>
      <c r="VSL90" s="75"/>
      <c r="VSM90" s="75"/>
      <c r="VSN90" s="204"/>
      <c r="VSO90" s="205"/>
      <c r="VSP90" s="72"/>
      <c r="VSQ90" s="70"/>
      <c r="VSR90" s="73"/>
      <c r="VSS90" s="74"/>
      <c r="VST90" s="74"/>
      <c r="VSU90" s="62"/>
      <c r="VSV90" s="75"/>
      <c r="VSW90" s="76"/>
      <c r="VSX90" s="216"/>
      <c r="VSY90" s="75"/>
      <c r="VSZ90" s="75"/>
      <c r="VTA90" s="204"/>
      <c r="VTB90" s="205"/>
      <c r="VTC90" s="72"/>
      <c r="VTD90" s="70"/>
      <c r="VTE90" s="73"/>
      <c r="VTF90" s="74"/>
      <c r="VTG90" s="74"/>
      <c r="VTH90" s="62"/>
      <c r="VTI90" s="75"/>
      <c r="VTJ90" s="76"/>
      <c r="VTK90" s="216"/>
      <c r="VTL90" s="75"/>
      <c r="VTM90" s="75"/>
      <c r="VTN90" s="204"/>
      <c r="VTO90" s="205"/>
      <c r="VTP90" s="72"/>
      <c r="VTQ90" s="70"/>
      <c r="VTR90" s="73"/>
      <c r="VTS90" s="74"/>
      <c r="VTT90" s="74"/>
      <c r="VTU90" s="62"/>
      <c r="VTV90" s="75"/>
      <c r="VTW90" s="76"/>
      <c r="VTX90" s="216"/>
      <c r="VTY90" s="75"/>
      <c r="VTZ90" s="75"/>
      <c r="VUA90" s="204"/>
      <c r="VUB90" s="205"/>
      <c r="VUC90" s="72"/>
      <c r="VUD90" s="70"/>
      <c r="VUE90" s="73"/>
      <c r="VUF90" s="74"/>
      <c r="VUG90" s="74"/>
      <c r="VUH90" s="62"/>
      <c r="VUI90" s="75"/>
      <c r="VUJ90" s="76"/>
      <c r="VUK90" s="216"/>
      <c r="VUL90" s="75"/>
      <c r="VUM90" s="75"/>
      <c r="VUN90" s="204"/>
      <c r="VUO90" s="205"/>
      <c r="VUP90" s="72"/>
      <c r="VUQ90" s="70"/>
      <c r="VUR90" s="73"/>
      <c r="VUS90" s="74"/>
      <c r="VUT90" s="74"/>
      <c r="VUU90" s="62"/>
      <c r="VUV90" s="75"/>
      <c r="VUW90" s="76"/>
      <c r="VUX90" s="216"/>
      <c r="VUY90" s="75"/>
      <c r="VUZ90" s="75"/>
      <c r="VVA90" s="204"/>
      <c r="VVB90" s="205"/>
      <c r="VVC90" s="72"/>
      <c r="VVD90" s="70"/>
      <c r="VVE90" s="73"/>
      <c r="VVF90" s="74"/>
      <c r="VVG90" s="74"/>
      <c r="VVH90" s="62"/>
      <c r="VVI90" s="75"/>
      <c r="VVJ90" s="76"/>
      <c r="VVK90" s="216"/>
      <c r="VVL90" s="75"/>
      <c r="VVM90" s="75"/>
      <c r="VVN90" s="204"/>
      <c r="VVO90" s="205"/>
      <c r="VVP90" s="72"/>
      <c r="VVQ90" s="70"/>
      <c r="VVR90" s="73"/>
      <c r="VVS90" s="74"/>
      <c r="VVT90" s="74"/>
      <c r="VVU90" s="62"/>
      <c r="VVV90" s="75"/>
      <c r="VVW90" s="76"/>
      <c r="VVX90" s="216"/>
      <c r="VVY90" s="75"/>
      <c r="VVZ90" s="75"/>
      <c r="VWA90" s="204"/>
      <c r="VWB90" s="205"/>
      <c r="VWC90" s="72"/>
      <c r="VWD90" s="70"/>
      <c r="VWE90" s="73"/>
      <c r="VWF90" s="74"/>
      <c r="VWG90" s="74"/>
      <c r="VWH90" s="62"/>
      <c r="VWI90" s="75"/>
      <c r="VWJ90" s="76"/>
      <c r="VWK90" s="216"/>
      <c r="VWL90" s="75"/>
      <c r="VWM90" s="75"/>
      <c r="VWN90" s="204"/>
      <c r="VWO90" s="205"/>
      <c r="VWP90" s="72"/>
      <c r="VWQ90" s="70"/>
      <c r="VWR90" s="73"/>
      <c r="VWS90" s="74"/>
      <c r="VWT90" s="74"/>
      <c r="VWU90" s="62"/>
      <c r="VWV90" s="75"/>
      <c r="VWW90" s="76"/>
      <c r="VWX90" s="216"/>
      <c r="VWY90" s="75"/>
      <c r="VWZ90" s="75"/>
      <c r="VXA90" s="204"/>
      <c r="VXB90" s="205"/>
      <c r="VXC90" s="72"/>
      <c r="VXD90" s="70"/>
      <c r="VXE90" s="73"/>
      <c r="VXF90" s="74"/>
      <c r="VXG90" s="74"/>
      <c r="VXH90" s="62"/>
      <c r="VXI90" s="75"/>
      <c r="VXJ90" s="76"/>
      <c r="VXK90" s="216"/>
      <c r="VXL90" s="75"/>
      <c r="VXM90" s="75"/>
      <c r="VXN90" s="204"/>
      <c r="VXO90" s="205"/>
      <c r="VXP90" s="72"/>
      <c r="VXQ90" s="70"/>
      <c r="VXR90" s="73"/>
      <c r="VXS90" s="74"/>
      <c r="VXT90" s="74"/>
      <c r="VXU90" s="62"/>
      <c r="VXV90" s="75"/>
      <c r="VXW90" s="76"/>
      <c r="VXX90" s="216"/>
      <c r="VXY90" s="75"/>
      <c r="VXZ90" s="75"/>
      <c r="VYA90" s="204"/>
      <c r="VYB90" s="205"/>
      <c r="VYC90" s="72"/>
      <c r="VYD90" s="70"/>
      <c r="VYE90" s="73"/>
      <c r="VYF90" s="74"/>
      <c r="VYG90" s="74"/>
      <c r="VYH90" s="62"/>
      <c r="VYI90" s="75"/>
      <c r="VYJ90" s="76"/>
      <c r="VYK90" s="216"/>
      <c r="VYL90" s="75"/>
      <c r="VYM90" s="75"/>
      <c r="VYN90" s="204"/>
      <c r="VYO90" s="205"/>
      <c r="VYP90" s="72"/>
      <c r="VYQ90" s="70"/>
      <c r="VYR90" s="73"/>
      <c r="VYS90" s="74"/>
      <c r="VYT90" s="74"/>
      <c r="VYU90" s="62"/>
      <c r="VYV90" s="75"/>
      <c r="VYW90" s="76"/>
      <c r="VYX90" s="216"/>
      <c r="VYY90" s="75"/>
      <c r="VYZ90" s="75"/>
      <c r="VZA90" s="204"/>
      <c r="VZB90" s="205"/>
      <c r="VZC90" s="72"/>
      <c r="VZD90" s="70"/>
      <c r="VZE90" s="73"/>
      <c r="VZF90" s="74"/>
      <c r="VZG90" s="74"/>
      <c r="VZH90" s="62"/>
      <c r="VZI90" s="75"/>
      <c r="VZJ90" s="76"/>
      <c r="VZK90" s="216"/>
      <c r="VZL90" s="75"/>
      <c r="VZM90" s="75"/>
      <c r="VZN90" s="204"/>
      <c r="VZO90" s="205"/>
      <c r="VZP90" s="72"/>
      <c r="VZQ90" s="70"/>
      <c r="VZR90" s="73"/>
      <c r="VZS90" s="74"/>
      <c r="VZT90" s="74"/>
      <c r="VZU90" s="62"/>
      <c r="VZV90" s="75"/>
      <c r="VZW90" s="76"/>
      <c r="VZX90" s="216"/>
      <c r="VZY90" s="75"/>
      <c r="VZZ90" s="75"/>
      <c r="WAA90" s="204"/>
      <c r="WAB90" s="205"/>
      <c r="WAC90" s="72"/>
      <c r="WAD90" s="70"/>
      <c r="WAE90" s="73"/>
      <c r="WAF90" s="74"/>
      <c r="WAG90" s="74"/>
      <c r="WAH90" s="62"/>
      <c r="WAI90" s="75"/>
      <c r="WAJ90" s="76"/>
      <c r="WAK90" s="216"/>
      <c r="WAL90" s="75"/>
      <c r="WAM90" s="75"/>
      <c r="WAN90" s="204"/>
      <c r="WAO90" s="205"/>
      <c r="WAP90" s="72"/>
      <c r="WAQ90" s="70"/>
      <c r="WAR90" s="73"/>
      <c r="WAS90" s="74"/>
      <c r="WAT90" s="74"/>
      <c r="WAU90" s="62"/>
      <c r="WAV90" s="75"/>
      <c r="WAW90" s="76"/>
      <c r="WAX90" s="216"/>
      <c r="WAY90" s="75"/>
      <c r="WAZ90" s="75"/>
      <c r="WBA90" s="204"/>
      <c r="WBB90" s="205"/>
      <c r="WBC90" s="72"/>
      <c r="WBD90" s="70"/>
      <c r="WBE90" s="73"/>
      <c r="WBF90" s="74"/>
      <c r="WBG90" s="74"/>
      <c r="WBH90" s="62"/>
      <c r="WBI90" s="75"/>
      <c r="WBJ90" s="76"/>
      <c r="WBK90" s="216"/>
      <c r="WBL90" s="75"/>
      <c r="WBM90" s="75"/>
      <c r="WBN90" s="204"/>
      <c r="WBO90" s="205"/>
      <c r="WBP90" s="72"/>
      <c r="WBQ90" s="70"/>
      <c r="WBR90" s="73"/>
      <c r="WBS90" s="74"/>
      <c r="WBT90" s="74"/>
      <c r="WBU90" s="62"/>
      <c r="WBV90" s="75"/>
      <c r="WBW90" s="76"/>
      <c r="WBX90" s="216"/>
      <c r="WBY90" s="75"/>
      <c r="WBZ90" s="75"/>
      <c r="WCA90" s="204"/>
      <c r="WCB90" s="205"/>
      <c r="WCC90" s="72"/>
      <c r="WCD90" s="70"/>
      <c r="WCE90" s="73"/>
      <c r="WCF90" s="74"/>
      <c r="WCG90" s="74"/>
      <c r="WCH90" s="62"/>
      <c r="WCI90" s="75"/>
      <c r="WCJ90" s="76"/>
      <c r="WCK90" s="216"/>
      <c r="WCL90" s="75"/>
      <c r="WCM90" s="75"/>
      <c r="WCN90" s="204"/>
      <c r="WCO90" s="205"/>
      <c r="WCP90" s="72"/>
      <c r="WCQ90" s="70"/>
      <c r="WCR90" s="73"/>
      <c r="WCS90" s="74"/>
      <c r="WCT90" s="74"/>
      <c r="WCU90" s="62"/>
      <c r="WCV90" s="75"/>
      <c r="WCW90" s="76"/>
      <c r="WCX90" s="216"/>
      <c r="WCY90" s="75"/>
      <c r="WCZ90" s="75"/>
      <c r="WDA90" s="204"/>
      <c r="WDB90" s="205"/>
      <c r="WDC90" s="72"/>
      <c r="WDD90" s="70"/>
      <c r="WDE90" s="73"/>
      <c r="WDF90" s="74"/>
      <c r="WDG90" s="74"/>
      <c r="WDH90" s="62"/>
      <c r="WDI90" s="75"/>
      <c r="WDJ90" s="76"/>
      <c r="WDK90" s="216"/>
      <c r="WDL90" s="75"/>
      <c r="WDM90" s="75"/>
      <c r="WDN90" s="204"/>
      <c r="WDO90" s="205"/>
      <c r="WDP90" s="72"/>
      <c r="WDQ90" s="70"/>
      <c r="WDR90" s="73"/>
      <c r="WDS90" s="74"/>
      <c r="WDT90" s="74"/>
      <c r="WDU90" s="62"/>
      <c r="WDV90" s="75"/>
      <c r="WDW90" s="76"/>
      <c r="WDX90" s="216"/>
      <c r="WDY90" s="75"/>
      <c r="WDZ90" s="75"/>
      <c r="WEA90" s="204"/>
      <c r="WEB90" s="205"/>
      <c r="WEC90" s="72"/>
      <c r="WED90" s="70"/>
      <c r="WEE90" s="73"/>
      <c r="WEF90" s="74"/>
      <c r="WEG90" s="74"/>
      <c r="WEH90" s="62"/>
      <c r="WEI90" s="75"/>
      <c r="WEJ90" s="76"/>
      <c r="WEK90" s="216"/>
      <c r="WEL90" s="75"/>
      <c r="WEM90" s="75"/>
      <c r="WEN90" s="204"/>
      <c r="WEO90" s="205"/>
      <c r="WEP90" s="72"/>
      <c r="WEQ90" s="70"/>
      <c r="WER90" s="73"/>
      <c r="WES90" s="74"/>
      <c r="WET90" s="74"/>
      <c r="WEU90" s="62"/>
      <c r="WEV90" s="75"/>
      <c r="WEW90" s="76"/>
      <c r="WEX90" s="216"/>
      <c r="WEY90" s="75"/>
      <c r="WEZ90" s="75"/>
      <c r="WFA90" s="204"/>
      <c r="WFB90" s="205"/>
      <c r="WFC90" s="72"/>
      <c r="WFD90" s="70"/>
      <c r="WFE90" s="73"/>
      <c r="WFF90" s="74"/>
      <c r="WFG90" s="74"/>
      <c r="WFH90" s="62"/>
      <c r="WFI90" s="75"/>
      <c r="WFJ90" s="76"/>
      <c r="WFK90" s="216"/>
      <c r="WFL90" s="75"/>
      <c r="WFM90" s="75"/>
      <c r="WFN90" s="204"/>
      <c r="WFO90" s="205"/>
      <c r="WFP90" s="72"/>
      <c r="WFQ90" s="70"/>
      <c r="WFR90" s="73"/>
      <c r="WFS90" s="74"/>
      <c r="WFT90" s="74"/>
      <c r="WFU90" s="62"/>
      <c r="WFV90" s="75"/>
      <c r="WFW90" s="76"/>
      <c r="WFX90" s="216"/>
      <c r="WFY90" s="75"/>
      <c r="WFZ90" s="75"/>
      <c r="WGA90" s="204"/>
      <c r="WGB90" s="205"/>
      <c r="WGC90" s="72"/>
      <c r="WGD90" s="70"/>
      <c r="WGE90" s="73"/>
      <c r="WGF90" s="74"/>
      <c r="WGG90" s="74"/>
      <c r="WGH90" s="62"/>
      <c r="WGI90" s="75"/>
      <c r="WGJ90" s="76"/>
      <c r="WGK90" s="216"/>
      <c r="WGL90" s="75"/>
      <c r="WGM90" s="75"/>
      <c r="WGN90" s="204"/>
      <c r="WGO90" s="205"/>
      <c r="WGP90" s="72"/>
      <c r="WGQ90" s="70"/>
      <c r="WGR90" s="73"/>
      <c r="WGS90" s="74"/>
      <c r="WGT90" s="74"/>
      <c r="WGU90" s="62"/>
      <c r="WGV90" s="75"/>
      <c r="WGW90" s="76"/>
      <c r="WGX90" s="216"/>
      <c r="WGY90" s="75"/>
      <c r="WGZ90" s="75"/>
      <c r="WHA90" s="204"/>
      <c r="WHB90" s="205"/>
      <c r="WHC90" s="72"/>
      <c r="WHD90" s="70"/>
      <c r="WHE90" s="73"/>
      <c r="WHF90" s="74"/>
      <c r="WHG90" s="74"/>
      <c r="WHH90" s="62"/>
      <c r="WHI90" s="75"/>
      <c r="WHJ90" s="76"/>
      <c r="WHK90" s="216"/>
      <c r="WHL90" s="75"/>
      <c r="WHM90" s="75"/>
      <c r="WHN90" s="204"/>
      <c r="WHO90" s="205"/>
      <c r="WHP90" s="72"/>
      <c r="WHQ90" s="70"/>
      <c r="WHR90" s="73"/>
      <c r="WHS90" s="74"/>
      <c r="WHT90" s="74"/>
      <c r="WHU90" s="62"/>
      <c r="WHV90" s="75"/>
      <c r="WHW90" s="76"/>
      <c r="WHX90" s="216"/>
      <c r="WHY90" s="75"/>
      <c r="WHZ90" s="75"/>
      <c r="WIA90" s="204"/>
      <c r="WIB90" s="205"/>
      <c r="WIC90" s="72"/>
      <c r="WID90" s="70"/>
      <c r="WIE90" s="73"/>
      <c r="WIF90" s="74"/>
      <c r="WIG90" s="74"/>
      <c r="WIH90" s="62"/>
      <c r="WII90" s="75"/>
      <c r="WIJ90" s="76"/>
      <c r="WIK90" s="216"/>
      <c r="WIL90" s="75"/>
      <c r="WIM90" s="75"/>
      <c r="WIN90" s="204"/>
      <c r="WIO90" s="205"/>
      <c r="WIP90" s="72"/>
      <c r="WIQ90" s="70"/>
      <c r="WIR90" s="73"/>
      <c r="WIS90" s="74"/>
      <c r="WIT90" s="74"/>
      <c r="WIU90" s="62"/>
      <c r="WIV90" s="75"/>
      <c r="WIW90" s="76"/>
      <c r="WIX90" s="216"/>
      <c r="WIY90" s="75"/>
      <c r="WIZ90" s="75"/>
      <c r="WJA90" s="204"/>
      <c r="WJB90" s="205"/>
      <c r="WJC90" s="72"/>
      <c r="WJD90" s="70"/>
      <c r="WJE90" s="73"/>
      <c r="WJF90" s="74"/>
      <c r="WJG90" s="74"/>
      <c r="WJH90" s="62"/>
      <c r="WJI90" s="75"/>
      <c r="WJJ90" s="76"/>
      <c r="WJK90" s="216"/>
      <c r="WJL90" s="75"/>
      <c r="WJM90" s="75"/>
      <c r="WJN90" s="204"/>
      <c r="WJO90" s="205"/>
      <c r="WJP90" s="72"/>
      <c r="WJQ90" s="70"/>
      <c r="WJR90" s="73"/>
      <c r="WJS90" s="74"/>
      <c r="WJT90" s="74"/>
      <c r="WJU90" s="62"/>
      <c r="WJV90" s="75"/>
      <c r="WJW90" s="76"/>
      <c r="WJX90" s="216"/>
      <c r="WJY90" s="75"/>
      <c r="WJZ90" s="75"/>
      <c r="WKA90" s="204"/>
      <c r="WKB90" s="205"/>
      <c r="WKC90" s="72"/>
      <c r="WKD90" s="70"/>
      <c r="WKE90" s="73"/>
      <c r="WKF90" s="74"/>
      <c r="WKG90" s="74"/>
      <c r="WKH90" s="62"/>
      <c r="WKI90" s="75"/>
      <c r="WKJ90" s="76"/>
      <c r="WKK90" s="216"/>
      <c r="WKL90" s="75"/>
      <c r="WKM90" s="75"/>
      <c r="WKN90" s="204"/>
      <c r="WKO90" s="205"/>
      <c r="WKP90" s="72"/>
      <c r="WKQ90" s="70"/>
      <c r="WKR90" s="73"/>
      <c r="WKS90" s="74"/>
      <c r="WKT90" s="74"/>
      <c r="WKU90" s="62"/>
      <c r="WKV90" s="75"/>
      <c r="WKW90" s="76"/>
      <c r="WKX90" s="216"/>
      <c r="WKY90" s="75"/>
      <c r="WKZ90" s="75"/>
      <c r="WLA90" s="204"/>
      <c r="WLB90" s="205"/>
      <c r="WLC90" s="72"/>
      <c r="WLD90" s="70"/>
      <c r="WLE90" s="73"/>
      <c r="WLF90" s="74"/>
      <c r="WLG90" s="74"/>
      <c r="WLH90" s="62"/>
      <c r="WLI90" s="75"/>
      <c r="WLJ90" s="76"/>
      <c r="WLK90" s="216"/>
      <c r="WLL90" s="75"/>
      <c r="WLM90" s="75"/>
      <c r="WLN90" s="204"/>
      <c r="WLO90" s="205"/>
      <c r="WLP90" s="72"/>
      <c r="WLQ90" s="70"/>
      <c r="WLR90" s="73"/>
      <c r="WLS90" s="74"/>
      <c r="WLT90" s="74"/>
      <c r="WLU90" s="62"/>
      <c r="WLV90" s="75"/>
      <c r="WLW90" s="76"/>
      <c r="WLX90" s="216"/>
      <c r="WLY90" s="75"/>
      <c r="WLZ90" s="75"/>
      <c r="WMA90" s="204"/>
      <c r="WMB90" s="205"/>
      <c r="WMC90" s="72"/>
      <c r="WMD90" s="70"/>
      <c r="WME90" s="73"/>
      <c r="WMF90" s="74"/>
      <c r="WMG90" s="74"/>
      <c r="WMH90" s="62"/>
      <c r="WMI90" s="75"/>
      <c r="WMJ90" s="76"/>
      <c r="WMK90" s="216"/>
      <c r="WML90" s="75"/>
      <c r="WMM90" s="75"/>
      <c r="WMN90" s="204"/>
      <c r="WMO90" s="205"/>
      <c r="WMP90" s="72"/>
      <c r="WMQ90" s="70"/>
      <c r="WMR90" s="73"/>
      <c r="WMS90" s="74"/>
      <c r="WMT90" s="74"/>
      <c r="WMU90" s="62"/>
      <c r="WMV90" s="75"/>
      <c r="WMW90" s="76"/>
      <c r="WMX90" s="216"/>
      <c r="WMY90" s="75"/>
      <c r="WMZ90" s="75"/>
      <c r="WNA90" s="204"/>
      <c r="WNB90" s="205"/>
      <c r="WNC90" s="72"/>
      <c r="WND90" s="70"/>
      <c r="WNE90" s="73"/>
      <c r="WNF90" s="74"/>
      <c r="WNG90" s="74"/>
      <c r="WNH90" s="62"/>
      <c r="WNI90" s="75"/>
      <c r="WNJ90" s="76"/>
      <c r="WNK90" s="216"/>
      <c r="WNL90" s="75"/>
      <c r="WNM90" s="75"/>
      <c r="WNN90" s="204"/>
      <c r="WNO90" s="205"/>
      <c r="WNP90" s="72"/>
      <c r="WNQ90" s="70"/>
      <c r="WNR90" s="73"/>
      <c r="WNS90" s="74"/>
      <c r="WNT90" s="74"/>
      <c r="WNU90" s="62"/>
      <c r="WNV90" s="75"/>
      <c r="WNW90" s="76"/>
      <c r="WNX90" s="216"/>
      <c r="WNY90" s="75"/>
      <c r="WNZ90" s="75"/>
      <c r="WOA90" s="204"/>
      <c r="WOB90" s="205"/>
      <c r="WOC90" s="72"/>
      <c r="WOD90" s="70"/>
      <c r="WOE90" s="73"/>
      <c r="WOF90" s="74"/>
      <c r="WOG90" s="74"/>
      <c r="WOH90" s="62"/>
      <c r="WOI90" s="75"/>
      <c r="WOJ90" s="76"/>
      <c r="WOK90" s="216"/>
      <c r="WOL90" s="75"/>
      <c r="WOM90" s="75"/>
      <c r="WON90" s="204"/>
      <c r="WOO90" s="205"/>
      <c r="WOP90" s="72"/>
      <c r="WOQ90" s="70"/>
      <c r="WOR90" s="73"/>
      <c r="WOS90" s="74"/>
      <c r="WOT90" s="74"/>
      <c r="WOU90" s="62"/>
      <c r="WOV90" s="75"/>
      <c r="WOW90" s="76"/>
      <c r="WOX90" s="216"/>
      <c r="WOY90" s="75"/>
      <c r="WOZ90" s="75"/>
      <c r="WPA90" s="204"/>
      <c r="WPB90" s="205"/>
      <c r="WPC90" s="72"/>
      <c r="WPD90" s="70"/>
      <c r="WPE90" s="73"/>
      <c r="WPF90" s="74"/>
      <c r="WPG90" s="74"/>
      <c r="WPH90" s="62"/>
      <c r="WPI90" s="75"/>
      <c r="WPJ90" s="76"/>
      <c r="WPK90" s="216"/>
      <c r="WPL90" s="75"/>
      <c r="WPM90" s="75"/>
      <c r="WPN90" s="204"/>
      <c r="WPO90" s="205"/>
      <c r="WPP90" s="72"/>
      <c r="WPQ90" s="70"/>
      <c r="WPR90" s="73"/>
      <c r="WPS90" s="74"/>
      <c r="WPT90" s="74"/>
      <c r="WPU90" s="62"/>
      <c r="WPV90" s="75"/>
      <c r="WPW90" s="76"/>
      <c r="WPX90" s="216"/>
      <c r="WPY90" s="75"/>
      <c r="WPZ90" s="75"/>
      <c r="WQA90" s="204"/>
      <c r="WQB90" s="205"/>
      <c r="WQC90" s="72"/>
      <c r="WQD90" s="70"/>
      <c r="WQE90" s="73"/>
      <c r="WQF90" s="74"/>
      <c r="WQG90" s="74"/>
      <c r="WQH90" s="62"/>
      <c r="WQI90" s="75"/>
      <c r="WQJ90" s="76"/>
      <c r="WQK90" s="216"/>
      <c r="WQL90" s="75"/>
      <c r="WQM90" s="75"/>
      <c r="WQN90" s="204"/>
      <c r="WQO90" s="205"/>
      <c r="WQP90" s="72"/>
      <c r="WQQ90" s="70"/>
      <c r="WQR90" s="73"/>
      <c r="WQS90" s="74"/>
      <c r="WQT90" s="74"/>
      <c r="WQU90" s="62"/>
      <c r="WQV90" s="75"/>
      <c r="WQW90" s="76"/>
      <c r="WQX90" s="216"/>
      <c r="WQY90" s="75"/>
      <c r="WQZ90" s="75"/>
      <c r="WRA90" s="204"/>
      <c r="WRB90" s="205"/>
      <c r="WRC90" s="72"/>
      <c r="WRD90" s="70"/>
      <c r="WRE90" s="73"/>
      <c r="WRF90" s="74"/>
      <c r="WRG90" s="74"/>
      <c r="WRH90" s="62"/>
      <c r="WRI90" s="75"/>
      <c r="WRJ90" s="76"/>
      <c r="WRK90" s="216"/>
      <c r="WRL90" s="75"/>
      <c r="WRM90" s="75"/>
      <c r="WRN90" s="204"/>
      <c r="WRO90" s="205"/>
      <c r="WRP90" s="72"/>
      <c r="WRQ90" s="70"/>
      <c r="WRR90" s="73"/>
      <c r="WRS90" s="74"/>
      <c r="WRT90" s="74"/>
      <c r="WRU90" s="62"/>
      <c r="WRV90" s="75"/>
      <c r="WRW90" s="76"/>
      <c r="WRX90" s="216"/>
      <c r="WRY90" s="75"/>
      <c r="WRZ90" s="75"/>
      <c r="WSA90" s="204"/>
      <c r="WSB90" s="205"/>
      <c r="WSC90" s="72"/>
      <c r="WSD90" s="70"/>
      <c r="WSE90" s="73"/>
      <c r="WSF90" s="74"/>
      <c r="WSG90" s="74"/>
      <c r="WSH90" s="62"/>
      <c r="WSI90" s="75"/>
      <c r="WSJ90" s="76"/>
      <c r="WSK90" s="216"/>
      <c r="WSL90" s="75"/>
      <c r="WSM90" s="75"/>
      <c r="WSN90" s="204"/>
      <c r="WSO90" s="205"/>
      <c r="WSP90" s="72"/>
      <c r="WSQ90" s="70"/>
      <c r="WSR90" s="73"/>
      <c r="WSS90" s="74"/>
      <c r="WST90" s="74"/>
      <c r="WSU90" s="62"/>
      <c r="WSV90" s="75"/>
      <c r="WSW90" s="76"/>
      <c r="WSX90" s="216"/>
      <c r="WSY90" s="75"/>
      <c r="WSZ90" s="75"/>
      <c r="WTA90" s="204"/>
      <c r="WTB90" s="205"/>
      <c r="WTC90" s="72"/>
      <c r="WTD90" s="70"/>
      <c r="WTE90" s="73"/>
      <c r="WTF90" s="74"/>
      <c r="WTG90" s="74"/>
      <c r="WTH90" s="62"/>
      <c r="WTI90" s="75"/>
      <c r="WTJ90" s="76"/>
      <c r="WTK90" s="216"/>
      <c r="WTL90" s="75"/>
      <c r="WTM90" s="75"/>
      <c r="WTN90" s="204"/>
      <c r="WTO90" s="205"/>
      <c r="WTP90" s="72"/>
      <c r="WTQ90" s="70"/>
      <c r="WTR90" s="73"/>
      <c r="WTS90" s="74"/>
      <c r="WTT90" s="74"/>
      <c r="WTU90" s="62"/>
      <c r="WTV90" s="75"/>
      <c r="WTW90" s="76"/>
      <c r="WTX90" s="216"/>
      <c r="WTY90" s="75"/>
      <c r="WTZ90" s="75"/>
      <c r="WUA90" s="204"/>
      <c r="WUB90" s="205"/>
      <c r="WUC90" s="72"/>
      <c r="WUD90" s="70"/>
      <c r="WUE90" s="73"/>
      <c r="WUF90" s="74"/>
      <c r="WUG90" s="74"/>
      <c r="WUH90" s="62"/>
      <c r="WUI90" s="75"/>
      <c r="WUJ90" s="76"/>
      <c r="WUK90" s="216"/>
      <c r="WUL90" s="75"/>
      <c r="WUM90" s="75"/>
      <c r="WUN90" s="204"/>
      <c r="WUO90" s="205"/>
      <c r="WUP90" s="72"/>
      <c r="WUQ90" s="70"/>
      <c r="WUR90" s="73"/>
      <c r="WUS90" s="74"/>
      <c r="WUT90" s="74"/>
      <c r="WUU90" s="62"/>
      <c r="WUV90" s="75"/>
      <c r="WUW90" s="76"/>
      <c r="WUX90" s="216"/>
      <c r="WUY90" s="75"/>
      <c r="WUZ90" s="75"/>
      <c r="WVA90" s="204"/>
      <c r="WVB90" s="205"/>
      <c r="WVC90" s="72"/>
      <c r="WVD90" s="70"/>
      <c r="WVE90" s="73"/>
      <c r="WVF90" s="74"/>
      <c r="WVG90" s="74"/>
      <c r="WVH90" s="62"/>
      <c r="WVI90" s="75"/>
      <c r="WVJ90" s="76"/>
      <c r="WVK90" s="216"/>
      <c r="WVL90" s="75"/>
      <c r="WVM90" s="75"/>
      <c r="WVN90" s="204"/>
      <c r="WVO90" s="205"/>
      <c r="WVP90" s="72"/>
      <c r="WVQ90" s="70"/>
      <c r="WVR90" s="73"/>
      <c r="WVS90" s="74"/>
      <c r="WVT90" s="74"/>
      <c r="WVU90" s="62"/>
      <c r="WVV90" s="75"/>
      <c r="WVW90" s="76"/>
      <c r="WVX90" s="216"/>
      <c r="WVY90" s="75"/>
      <c r="WVZ90" s="75"/>
      <c r="WWA90" s="204"/>
      <c r="WWB90" s="205"/>
      <c r="WWC90" s="72"/>
      <c r="WWD90" s="70"/>
      <c r="WWE90" s="73"/>
      <c r="WWF90" s="74"/>
      <c r="WWG90" s="74"/>
      <c r="WWH90" s="62"/>
      <c r="WWI90" s="75"/>
      <c r="WWJ90" s="76"/>
      <c r="WWK90" s="216"/>
      <c r="WWL90" s="75"/>
      <c r="WWM90" s="75"/>
      <c r="WWN90" s="204"/>
      <c r="WWO90" s="205"/>
      <c r="WWP90" s="72"/>
      <c r="WWQ90" s="70"/>
      <c r="WWR90" s="73"/>
      <c r="WWS90" s="74"/>
      <c r="WWT90" s="74"/>
      <c r="WWU90" s="62"/>
      <c r="WWV90" s="75"/>
      <c r="WWW90" s="76"/>
      <c r="WWX90" s="216"/>
      <c r="WWY90" s="75"/>
      <c r="WWZ90" s="75"/>
      <c r="WXA90" s="204"/>
      <c r="WXB90" s="205"/>
      <c r="WXC90" s="72"/>
      <c r="WXD90" s="70"/>
      <c r="WXE90" s="73"/>
      <c r="WXF90" s="74"/>
      <c r="WXG90" s="74"/>
      <c r="WXH90" s="62"/>
      <c r="WXI90" s="75"/>
      <c r="WXJ90" s="76"/>
      <c r="WXK90" s="216"/>
      <c r="WXL90" s="75"/>
      <c r="WXM90" s="75"/>
      <c r="WXN90" s="204"/>
      <c r="WXO90" s="205"/>
      <c r="WXP90" s="72"/>
      <c r="WXQ90" s="70"/>
      <c r="WXR90" s="73"/>
      <c r="WXS90" s="74"/>
      <c r="WXT90" s="74"/>
      <c r="WXU90" s="62"/>
      <c r="WXV90" s="75"/>
      <c r="WXW90" s="76"/>
      <c r="WXX90" s="216"/>
      <c r="WXY90" s="75"/>
      <c r="WXZ90" s="75"/>
      <c r="WYA90" s="204"/>
      <c r="WYB90" s="205"/>
      <c r="WYC90" s="72"/>
      <c r="WYD90" s="70"/>
      <c r="WYE90" s="73"/>
      <c r="WYF90" s="74"/>
      <c r="WYG90" s="74"/>
      <c r="WYH90" s="62"/>
      <c r="WYI90" s="75"/>
      <c r="WYJ90" s="76"/>
      <c r="WYK90" s="216"/>
      <c r="WYL90" s="75"/>
      <c r="WYM90" s="75"/>
      <c r="WYN90" s="204"/>
      <c r="WYO90" s="205"/>
      <c r="WYP90" s="72"/>
      <c r="WYQ90" s="70"/>
      <c r="WYR90" s="73"/>
      <c r="WYS90" s="74"/>
      <c r="WYT90" s="74"/>
      <c r="WYU90" s="62"/>
      <c r="WYV90" s="75"/>
      <c r="WYW90" s="76"/>
      <c r="WYX90" s="216"/>
      <c r="WYY90" s="75"/>
      <c r="WYZ90" s="75"/>
      <c r="WZA90" s="204"/>
      <c r="WZB90" s="205"/>
      <c r="WZC90" s="72"/>
      <c r="WZD90" s="70"/>
      <c r="WZE90" s="73"/>
      <c r="WZF90" s="74"/>
      <c r="WZG90" s="74"/>
      <c r="WZH90" s="62"/>
      <c r="WZI90" s="75"/>
      <c r="WZJ90" s="76"/>
      <c r="WZK90" s="216"/>
      <c r="WZL90" s="75"/>
      <c r="WZM90" s="75"/>
      <c r="WZN90" s="204"/>
      <c r="WZO90" s="205"/>
      <c r="WZP90" s="72"/>
      <c r="WZQ90" s="70"/>
      <c r="WZR90" s="73"/>
      <c r="WZS90" s="74"/>
      <c r="WZT90" s="74"/>
      <c r="WZU90" s="62"/>
      <c r="WZV90" s="75"/>
      <c r="WZW90" s="76"/>
      <c r="WZX90" s="216"/>
      <c r="WZY90" s="75"/>
      <c r="WZZ90" s="75"/>
      <c r="XAA90" s="204"/>
      <c r="XAB90" s="205"/>
      <c r="XAC90" s="72"/>
      <c r="XAD90" s="70"/>
      <c r="XAE90" s="73"/>
      <c r="XAF90" s="74"/>
      <c r="XAG90" s="74"/>
      <c r="XAH90" s="62"/>
      <c r="XAI90" s="75"/>
      <c r="XAJ90" s="76"/>
      <c r="XAK90" s="216"/>
      <c r="XAL90" s="75"/>
      <c r="XAM90" s="75"/>
      <c r="XAN90" s="204"/>
      <c r="XAO90" s="205"/>
      <c r="XAP90" s="72"/>
      <c r="XAQ90" s="70"/>
      <c r="XAR90" s="73"/>
      <c r="XAS90" s="74"/>
      <c r="XAT90" s="74"/>
      <c r="XAU90" s="62"/>
      <c r="XAV90" s="75"/>
      <c r="XAW90" s="76"/>
      <c r="XAX90" s="216"/>
      <c r="XAY90" s="75"/>
      <c r="XAZ90" s="75"/>
      <c r="XBA90" s="204"/>
      <c r="XBB90" s="205"/>
      <c r="XBC90" s="72"/>
      <c r="XBD90" s="70"/>
      <c r="XBE90" s="73"/>
      <c r="XBF90" s="74"/>
      <c r="XBG90" s="74"/>
      <c r="XBH90" s="62"/>
      <c r="XBI90" s="75"/>
      <c r="XBJ90" s="76"/>
      <c r="XBK90" s="216"/>
      <c r="XBL90" s="75"/>
      <c r="XBM90" s="75"/>
      <c r="XBN90" s="204"/>
      <c r="XBO90" s="205"/>
      <c r="XBP90" s="72"/>
      <c r="XBQ90" s="70"/>
      <c r="XBR90" s="73"/>
      <c r="XBS90" s="74"/>
      <c r="XBT90" s="74"/>
      <c r="XBU90" s="62"/>
      <c r="XBV90" s="75"/>
      <c r="XBW90" s="76"/>
      <c r="XBX90" s="216"/>
      <c r="XBY90" s="75"/>
      <c r="XBZ90" s="75"/>
      <c r="XCA90" s="204"/>
      <c r="XCB90" s="205"/>
      <c r="XCC90" s="72"/>
      <c r="XCD90" s="70"/>
      <c r="XCE90" s="73"/>
      <c r="XCF90" s="74"/>
      <c r="XCG90" s="74"/>
      <c r="XCH90" s="62"/>
      <c r="XCI90" s="75"/>
      <c r="XCJ90" s="76"/>
      <c r="XCK90" s="216"/>
      <c r="XCL90" s="75"/>
      <c r="XCM90" s="75"/>
      <c r="XCN90" s="204"/>
      <c r="XCO90" s="205"/>
      <c r="XCP90" s="72"/>
      <c r="XCQ90" s="70"/>
      <c r="XCR90" s="73"/>
      <c r="XCS90" s="74"/>
      <c r="XCT90" s="74"/>
      <c r="XCU90" s="62"/>
      <c r="XCV90" s="75"/>
      <c r="XCW90" s="76"/>
      <c r="XCX90" s="216"/>
      <c r="XCY90" s="75"/>
      <c r="XCZ90" s="75"/>
      <c r="XDA90" s="204"/>
      <c r="XDB90" s="205"/>
      <c r="XDC90" s="72"/>
      <c r="XDD90" s="70"/>
      <c r="XDE90" s="73"/>
      <c r="XDF90" s="74"/>
      <c r="XDG90" s="74"/>
      <c r="XDH90" s="62"/>
      <c r="XDI90" s="75"/>
      <c r="XDJ90" s="76"/>
      <c r="XDK90" s="216"/>
      <c r="XDL90" s="75"/>
      <c r="XDM90" s="75"/>
      <c r="XDN90" s="204"/>
      <c r="XDO90" s="205"/>
      <c r="XDP90" s="72"/>
      <c r="XDQ90" s="70"/>
      <c r="XDR90" s="73"/>
      <c r="XDS90" s="74"/>
      <c r="XDT90" s="74"/>
      <c r="XDU90" s="62"/>
      <c r="XDV90" s="75"/>
      <c r="XDW90" s="76"/>
      <c r="XDX90" s="216"/>
      <c r="XDY90" s="75"/>
      <c r="XDZ90" s="75"/>
      <c r="XEA90" s="204"/>
      <c r="XEB90" s="205"/>
      <c r="XEC90" s="72"/>
      <c r="XED90" s="70"/>
      <c r="XEE90" s="73"/>
      <c r="XEF90" s="74"/>
      <c r="XEG90" s="74"/>
      <c r="XEH90" s="62"/>
      <c r="XEI90" s="75"/>
      <c r="XEJ90" s="76"/>
      <c r="XEK90" s="216"/>
      <c r="XEL90" s="75"/>
      <c r="XEM90" s="75"/>
      <c r="XEN90" s="204"/>
      <c r="XEO90" s="205"/>
      <c r="XEP90" s="72"/>
      <c r="XEQ90" s="70"/>
      <c r="XER90" s="73"/>
      <c r="XES90" s="74"/>
      <c r="XET90" s="74"/>
      <c r="XEU90" s="62"/>
      <c r="XEV90" s="75"/>
      <c r="XEW90" s="76"/>
      <c r="XEX90" s="216"/>
      <c r="XEY90" s="75"/>
      <c r="XEZ90" s="75"/>
      <c r="XFA90" s="204"/>
      <c r="XFB90" s="205"/>
      <c r="XFC90" s="72"/>
      <c r="XFD90" s="70"/>
    </row>
    <row r="91" spans="1:16384" s="80" customFormat="1" x14ac:dyDescent="0.35">
      <c r="A91" s="207">
        <f t="shared" si="18"/>
        <v>259.8116976</v>
      </c>
      <c r="B91" s="43">
        <v>6098056</v>
      </c>
      <c r="C91" s="208" t="s">
        <v>112</v>
      </c>
      <c r="D91" s="99">
        <v>9.1698824189362824</v>
      </c>
      <c r="E91" s="209"/>
      <c r="F91" s="161">
        <f t="shared" si="24"/>
        <v>46060.737030751712</v>
      </c>
      <c r="G91" s="161">
        <f t="shared" si="25"/>
        <v>46060.772325091821</v>
      </c>
      <c r="H91" s="168">
        <f>$I$68*O91</f>
        <v>18.072599999999998</v>
      </c>
      <c r="I91" s="171">
        <f t="shared" si="19"/>
        <v>0.50739143338182013</v>
      </c>
      <c r="J91" s="170">
        <f>$I$69</f>
        <v>0.59899999999999998</v>
      </c>
      <c r="K91" s="99">
        <v>16</v>
      </c>
      <c r="L91" s="171">
        <f t="shared" si="20"/>
        <v>0.33967272919217006</v>
      </c>
      <c r="M91" s="171">
        <f t="shared" si="21"/>
        <v>3.5294340107249592E-2</v>
      </c>
      <c r="N91" s="53">
        <f t="shared" si="22"/>
        <v>259.8116976</v>
      </c>
      <c r="O91" s="54">
        <f t="shared" si="28"/>
        <v>1</v>
      </c>
      <c r="P91" s="72"/>
      <c r="Q91" s="69">
        <v>0</v>
      </c>
      <c r="R91" s="69">
        <f t="shared" si="26"/>
        <v>-9.1698824189362824</v>
      </c>
      <c r="S91" s="18">
        <v>0</v>
      </c>
      <c r="T91" s="69"/>
      <c r="U91" s="62"/>
      <c r="V91" s="75"/>
      <c r="W91" s="76"/>
      <c r="X91" s="216"/>
      <c r="Y91" s="75"/>
      <c r="Z91" s="75"/>
      <c r="AA91" s="204"/>
      <c r="AB91" s="205"/>
      <c r="AC91" s="72"/>
      <c r="AD91" s="70"/>
      <c r="AE91" s="73"/>
      <c r="AF91" s="74"/>
      <c r="AG91" s="74"/>
      <c r="AH91" s="62"/>
      <c r="AI91" s="75"/>
      <c r="AJ91" s="76"/>
      <c r="AK91" s="216"/>
      <c r="AL91" s="75"/>
      <c r="AM91" s="75"/>
      <c r="AN91" s="204"/>
      <c r="AO91" s="205"/>
      <c r="AP91" s="72"/>
      <c r="AQ91" s="70"/>
      <c r="AR91" s="73"/>
      <c r="AS91" s="74"/>
      <c r="AT91" s="74"/>
      <c r="AU91" s="62"/>
      <c r="AV91" s="75"/>
      <c r="AW91" s="76"/>
      <c r="AX91" s="216"/>
      <c r="AY91" s="75"/>
      <c r="AZ91" s="75"/>
      <c r="BA91" s="204"/>
      <c r="BB91" s="205"/>
      <c r="BC91" s="72"/>
      <c r="BD91" s="70"/>
      <c r="BE91" s="73"/>
      <c r="BF91" s="74"/>
      <c r="BG91" s="74"/>
      <c r="BH91" s="62"/>
      <c r="BI91" s="75"/>
      <c r="BJ91" s="76"/>
      <c r="BK91" s="216"/>
      <c r="BL91" s="75"/>
      <c r="BM91" s="75"/>
      <c r="BN91" s="204"/>
      <c r="BO91" s="205"/>
      <c r="BP91" s="72"/>
      <c r="BQ91" s="70"/>
      <c r="BR91" s="73"/>
      <c r="BS91" s="74"/>
      <c r="BT91" s="74"/>
      <c r="BU91" s="62"/>
      <c r="BV91" s="75"/>
      <c r="BW91" s="76"/>
      <c r="BX91" s="216"/>
      <c r="BY91" s="75"/>
      <c r="BZ91" s="75"/>
      <c r="CA91" s="204"/>
      <c r="CB91" s="205"/>
      <c r="CC91" s="72"/>
      <c r="CD91" s="70"/>
      <c r="CE91" s="73"/>
      <c r="CF91" s="74"/>
      <c r="CG91" s="74"/>
      <c r="CH91" s="62"/>
      <c r="CI91" s="75"/>
      <c r="CJ91" s="76"/>
      <c r="CK91" s="216"/>
      <c r="CL91" s="75"/>
      <c r="CM91" s="75"/>
      <c r="CN91" s="204"/>
      <c r="CO91" s="205"/>
      <c r="CP91" s="72"/>
      <c r="CQ91" s="70"/>
      <c r="CR91" s="73"/>
      <c r="CS91" s="74"/>
      <c r="CT91" s="74"/>
      <c r="CU91" s="62"/>
      <c r="CV91" s="75"/>
      <c r="CW91" s="76"/>
      <c r="CX91" s="216"/>
      <c r="CY91" s="75"/>
      <c r="CZ91" s="75"/>
      <c r="DA91" s="204"/>
      <c r="DB91" s="205"/>
      <c r="DC91" s="72"/>
      <c r="DD91" s="70"/>
      <c r="DE91" s="73"/>
      <c r="DF91" s="74"/>
      <c r="DG91" s="74"/>
      <c r="DH91" s="62"/>
      <c r="DI91" s="75"/>
      <c r="DJ91" s="76"/>
      <c r="DK91" s="216"/>
      <c r="DL91" s="75"/>
      <c r="DM91" s="75"/>
      <c r="DN91" s="204"/>
      <c r="DO91" s="205"/>
      <c r="DP91" s="72"/>
      <c r="DQ91" s="70"/>
      <c r="DR91" s="73"/>
      <c r="DS91" s="74"/>
      <c r="DT91" s="74"/>
      <c r="DU91" s="62"/>
      <c r="DV91" s="75"/>
      <c r="DW91" s="76"/>
      <c r="DX91" s="216"/>
      <c r="DY91" s="75"/>
      <c r="DZ91" s="75"/>
      <c r="EA91" s="204"/>
      <c r="EB91" s="205"/>
      <c r="EC91" s="72"/>
      <c r="ED91" s="70"/>
      <c r="EE91" s="73"/>
      <c r="EF91" s="74"/>
      <c r="EG91" s="74"/>
      <c r="EH91" s="62"/>
      <c r="EI91" s="75"/>
      <c r="EJ91" s="76"/>
      <c r="EK91" s="216"/>
      <c r="EL91" s="75"/>
      <c r="EM91" s="75"/>
      <c r="EN91" s="204"/>
      <c r="EO91" s="205"/>
      <c r="EP91" s="72"/>
      <c r="EQ91" s="70"/>
      <c r="ER91" s="73"/>
      <c r="ES91" s="74"/>
      <c r="ET91" s="74"/>
      <c r="EU91" s="62"/>
      <c r="EV91" s="75"/>
      <c r="EW91" s="76"/>
      <c r="EX91" s="216"/>
      <c r="EY91" s="75"/>
      <c r="EZ91" s="75"/>
      <c r="FA91" s="204"/>
      <c r="FB91" s="205"/>
      <c r="FC91" s="72"/>
      <c r="FD91" s="70"/>
      <c r="FE91" s="73"/>
      <c r="FF91" s="74"/>
      <c r="FG91" s="74"/>
      <c r="FH91" s="62"/>
      <c r="FI91" s="75"/>
      <c r="FJ91" s="76"/>
      <c r="FK91" s="216"/>
      <c r="FL91" s="75"/>
      <c r="FM91" s="75"/>
      <c r="FN91" s="204"/>
      <c r="FO91" s="205"/>
      <c r="FP91" s="72"/>
      <c r="FQ91" s="70"/>
      <c r="FR91" s="73"/>
      <c r="FS91" s="74"/>
      <c r="FT91" s="74"/>
      <c r="FU91" s="62"/>
      <c r="FV91" s="75"/>
      <c r="FW91" s="76"/>
      <c r="FX91" s="216"/>
      <c r="FY91" s="75"/>
      <c r="FZ91" s="75"/>
      <c r="GA91" s="204"/>
      <c r="GB91" s="205"/>
      <c r="GC91" s="72"/>
      <c r="GD91" s="70"/>
      <c r="GE91" s="73"/>
      <c r="GF91" s="74"/>
      <c r="GG91" s="74"/>
      <c r="GH91" s="62"/>
      <c r="GI91" s="75"/>
      <c r="GJ91" s="76"/>
      <c r="GK91" s="216"/>
      <c r="GL91" s="75"/>
      <c r="GM91" s="75"/>
      <c r="GN91" s="204"/>
      <c r="GO91" s="205"/>
      <c r="GP91" s="72"/>
      <c r="GQ91" s="70"/>
      <c r="GR91" s="73"/>
      <c r="GS91" s="74"/>
      <c r="GT91" s="74"/>
      <c r="GU91" s="62"/>
      <c r="GV91" s="75"/>
      <c r="GW91" s="76"/>
      <c r="GX91" s="216"/>
      <c r="GY91" s="75"/>
      <c r="GZ91" s="75"/>
      <c r="HA91" s="204"/>
      <c r="HB91" s="205"/>
      <c r="HC91" s="72"/>
      <c r="HD91" s="70"/>
      <c r="HE91" s="73"/>
      <c r="HF91" s="74"/>
      <c r="HG91" s="74"/>
      <c r="HH91" s="62"/>
      <c r="HI91" s="75"/>
      <c r="HJ91" s="76"/>
      <c r="HK91" s="216"/>
      <c r="HL91" s="75"/>
      <c r="HM91" s="75"/>
      <c r="HN91" s="204"/>
      <c r="HO91" s="205"/>
      <c r="HP91" s="72"/>
      <c r="HQ91" s="70"/>
      <c r="HR91" s="73"/>
      <c r="HS91" s="74"/>
      <c r="HT91" s="74"/>
      <c r="HU91" s="62"/>
      <c r="HV91" s="75"/>
      <c r="HW91" s="76"/>
      <c r="HX91" s="216"/>
      <c r="HY91" s="75"/>
      <c r="HZ91" s="75"/>
      <c r="IA91" s="204"/>
      <c r="IB91" s="205"/>
      <c r="IC91" s="72"/>
      <c r="ID91" s="70"/>
      <c r="IE91" s="73"/>
      <c r="IF91" s="74"/>
      <c r="IG91" s="74"/>
      <c r="IH91" s="62"/>
      <c r="II91" s="75"/>
      <c r="IJ91" s="76"/>
      <c r="IK91" s="216"/>
      <c r="IL91" s="75"/>
      <c r="IM91" s="75"/>
      <c r="IN91" s="204"/>
      <c r="IO91" s="205"/>
      <c r="IP91" s="72"/>
      <c r="IQ91" s="70"/>
      <c r="IR91" s="73"/>
      <c r="IS91" s="74"/>
      <c r="IT91" s="74"/>
      <c r="IU91" s="62"/>
      <c r="IV91" s="75"/>
      <c r="IW91" s="76"/>
      <c r="IX91" s="216"/>
      <c r="IY91" s="75"/>
      <c r="IZ91" s="75"/>
      <c r="JA91" s="204"/>
      <c r="JB91" s="205"/>
      <c r="JC91" s="72"/>
      <c r="JD91" s="70"/>
      <c r="JE91" s="73"/>
      <c r="JF91" s="74"/>
      <c r="JG91" s="74"/>
      <c r="JH91" s="62"/>
      <c r="JI91" s="75"/>
      <c r="JJ91" s="76"/>
      <c r="JK91" s="216"/>
      <c r="JL91" s="75"/>
      <c r="JM91" s="75"/>
      <c r="JN91" s="204"/>
      <c r="JO91" s="205"/>
      <c r="JP91" s="72"/>
      <c r="JQ91" s="70"/>
      <c r="JR91" s="73"/>
      <c r="JS91" s="74"/>
      <c r="JT91" s="74"/>
      <c r="JU91" s="62"/>
      <c r="JV91" s="75"/>
      <c r="JW91" s="76"/>
      <c r="JX91" s="216"/>
      <c r="JY91" s="75"/>
      <c r="JZ91" s="75"/>
      <c r="KA91" s="204"/>
      <c r="KB91" s="205"/>
      <c r="KC91" s="72"/>
      <c r="KD91" s="70"/>
      <c r="KE91" s="73"/>
      <c r="KF91" s="74"/>
      <c r="KG91" s="74"/>
      <c r="KH91" s="62"/>
      <c r="KI91" s="75"/>
      <c r="KJ91" s="76"/>
      <c r="KK91" s="216"/>
      <c r="KL91" s="75"/>
      <c r="KM91" s="75"/>
      <c r="KN91" s="204"/>
      <c r="KO91" s="205"/>
      <c r="KP91" s="72"/>
      <c r="KQ91" s="70"/>
      <c r="KR91" s="73"/>
      <c r="KS91" s="74"/>
      <c r="KT91" s="74"/>
      <c r="KU91" s="62"/>
      <c r="KV91" s="75"/>
      <c r="KW91" s="76"/>
      <c r="KX91" s="216"/>
      <c r="KY91" s="75"/>
      <c r="KZ91" s="75"/>
      <c r="LA91" s="204"/>
      <c r="LB91" s="205"/>
      <c r="LC91" s="72"/>
      <c r="LD91" s="70"/>
      <c r="LE91" s="73"/>
      <c r="LF91" s="74"/>
      <c r="LG91" s="74"/>
      <c r="LH91" s="62"/>
      <c r="LI91" s="75"/>
      <c r="LJ91" s="76"/>
      <c r="LK91" s="216"/>
      <c r="LL91" s="75"/>
      <c r="LM91" s="75"/>
      <c r="LN91" s="204"/>
      <c r="LO91" s="205"/>
      <c r="LP91" s="72"/>
      <c r="LQ91" s="70"/>
      <c r="LR91" s="73"/>
      <c r="LS91" s="74"/>
      <c r="LT91" s="74"/>
      <c r="LU91" s="62"/>
      <c r="LV91" s="75"/>
      <c r="LW91" s="76"/>
      <c r="LX91" s="216"/>
      <c r="LY91" s="75"/>
      <c r="LZ91" s="75"/>
      <c r="MA91" s="204"/>
      <c r="MB91" s="205"/>
      <c r="MC91" s="72"/>
      <c r="MD91" s="70"/>
      <c r="ME91" s="73"/>
      <c r="MF91" s="74"/>
      <c r="MG91" s="74"/>
      <c r="MH91" s="62"/>
      <c r="MI91" s="75"/>
      <c r="MJ91" s="76"/>
      <c r="MK91" s="216"/>
      <c r="ML91" s="75"/>
      <c r="MM91" s="75"/>
      <c r="MN91" s="204"/>
      <c r="MO91" s="205"/>
      <c r="MP91" s="72"/>
      <c r="MQ91" s="70"/>
      <c r="MR91" s="73"/>
      <c r="MS91" s="74"/>
      <c r="MT91" s="74"/>
      <c r="MU91" s="62"/>
      <c r="MV91" s="75"/>
      <c r="MW91" s="76"/>
      <c r="MX91" s="216"/>
      <c r="MY91" s="75"/>
      <c r="MZ91" s="75"/>
      <c r="NA91" s="204"/>
      <c r="NB91" s="205"/>
      <c r="NC91" s="72"/>
      <c r="ND91" s="70"/>
      <c r="NE91" s="73"/>
      <c r="NF91" s="74"/>
      <c r="NG91" s="74"/>
      <c r="NH91" s="62"/>
      <c r="NI91" s="75"/>
      <c r="NJ91" s="76"/>
      <c r="NK91" s="216"/>
      <c r="NL91" s="75"/>
      <c r="NM91" s="75"/>
      <c r="NN91" s="204"/>
      <c r="NO91" s="205"/>
      <c r="NP91" s="72"/>
      <c r="NQ91" s="70"/>
      <c r="NR91" s="73"/>
      <c r="NS91" s="74"/>
      <c r="NT91" s="74"/>
      <c r="NU91" s="62"/>
      <c r="NV91" s="75"/>
      <c r="NW91" s="76"/>
      <c r="NX91" s="216"/>
      <c r="NY91" s="75"/>
      <c r="NZ91" s="75"/>
      <c r="OA91" s="204"/>
      <c r="OB91" s="205"/>
      <c r="OC91" s="72"/>
      <c r="OD91" s="70"/>
      <c r="OE91" s="73"/>
      <c r="OF91" s="74"/>
      <c r="OG91" s="74"/>
      <c r="OH91" s="62"/>
      <c r="OI91" s="75"/>
      <c r="OJ91" s="76"/>
      <c r="OK91" s="216"/>
      <c r="OL91" s="75"/>
      <c r="OM91" s="75"/>
      <c r="ON91" s="204"/>
      <c r="OO91" s="205"/>
      <c r="OP91" s="72"/>
      <c r="OQ91" s="70"/>
      <c r="OR91" s="73"/>
      <c r="OS91" s="74"/>
      <c r="OT91" s="74"/>
      <c r="OU91" s="62"/>
      <c r="OV91" s="75"/>
      <c r="OW91" s="76"/>
      <c r="OX91" s="216"/>
      <c r="OY91" s="75"/>
      <c r="OZ91" s="75"/>
      <c r="PA91" s="204"/>
      <c r="PB91" s="205"/>
      <c r="PC91" s="72"/>
      <c r="PD91" s="70"/>
      <c r="PE91" s="73"/>
      <c r="PF91" s="74"/>
      <c r="PG91" s="74"/>
      <c r="PH91" s="62"/>
      <c r="PI91" s="75"/>
      <c r="PJ91" s="76"/>
      <c r="PK91" s="216"/>
      <c r="PL91" s="75"/>
      <c r="PM91" s="75"/>
      <c r="PN91" s="204"/>
      <c r="PO91" s="205"/>
      <c r="PP91" s="72"/>
      <c r="PQ91" s="70"/>
      <c r="PR91" s="73"/>
      <c r="PS91" s="74"/>
      <c r="PT91" s="74"/>
      <c r="PU91" s="62"/>
      <c r="PV91" s="75"/>
      <c r="PW91" s="76"/>
      <c r="PX91" s="216"/>
      <c r="PY91" s="75"/>
      <c r="PZ91" s="75"/>
      <c r="QA91" s="204"/>
      <c r="QB91" s="205"/>
      <c r="QC91" s="72"/>
      <c r="QD91" s="70"/>
      <c r="QE91" s="73"/>
      <c r="QF91" s="74"/>
      <c r="QG91" s="74"/>
      <c r="QH91" s="62"/>
      <c r="QI91" s="75"/>
      <c r="QJ91" s="76"/>
      <c r="QK91" s="216"/>
      <c r="QL91" s="75"/>
      <c r="QM91" s="75"/>
      <c r="QN91" s="204"/>
      <c r="QO91" s="205"/>
      <c r="QP91" s="72"/>
      <c r="QQ91" s="70"/>
      <c r="QR91" s="73"/>
      <c r="QS91" s="74"/>
      <c r="QT91" s="74"/>
      <c r="QU91" s="62"/>
      <c r="QV91" s="75"/>
      <c r="QW91" s="76"/>
      <c r="QX91" s="216"/>
      <c r="QY91" s="75"/>
      <c r="QZ91" s="75"/>
      <c r="RA91" s="204"/>
      <c r="RB91" s="205"/>
      <c r="RC91" s="72"/>
      <c r="RD91" s="70"/>
      <c r="RE91" s="73"/>
      <c r="RF91" s="74"/>
      <c r="RG91" s="74"/>
      <c r="RH91" s="62"/>
      <c r="RI91" s="75"/>
      <c r="RJ91" s="76"/>
      <c r="RK91" s="216"/>
      <c r="RL91" s="75"/>
      <c r="RM91" s="75"/>
      <c r="RN91" s="204"/>
      <c r="RO91" s="205"/>
      <c r="RP91" s="72"/>
      <c r="RQ91" s="70"/>
      <c r="RR91" s="73"/>
      <c r="RS91" s="74"/>
      <c r="RT91" s="74"/>
      <c r="RU91" s="62"/>
      <c r="RV91" s="75"/>
      <c r="RW91" s="76"/>
      <c r="RX91" s="216"/>
      <c r="RY91" s="75"/>
      <c r="RZ91" s="75"/>
      <c r="SA91" s="204"/>
      <c r="SB91" s="205"/>
      <c r="SC91" s="72"/>
      <c r="SD91" s="70"/>
      <c r="SE91" s="73"/>
      <c r="SF91" s="74"/>
      <c r="SG91" s="74"/>
      <c r="SH91" s="62"/>
      <c r="SI91" s="75"/>
      <c r="SJ91" s="76"/>
      <c r="SK91" s="216"/>
      <c r="SL91" s="75"/>
      <c r="SM91" s="75"/>
      <c r="SN91" s="204"/>
      <c r="SO91" s="205"/>
      <c r="SP91" s="72"/>
      <c r="SQ91" s="70"/>
      <c r="SR91" s="73"/>
      <c r="SS91" s="74"/>
      <c r="ST91" s="74"/>
      <c r="SU91" s="62"/>
      <c r="SV91" s="75"/>
      <c r="SW91" s="76"/>
      <c r="SX91" s="216"/>
      <c r="SY91" s="75"/>
      <c r="SZ91" s="75"/>
      <c r="TA91" s="204"/>
      <c r="TB91" s="205"/>
      <c r="TC91" s="72"/>
      <c r="TD91" s="70"/>
      <c r="TE91" s="73"/>
      <c r="TF91" s="74"/>
      <c r="TG91" s="74"/>
      <c r="TH91" s="62"/>
      <c r="TI91" s="75"/>
      <c r="TJ91" s="76"/>
      <c r="TK91" s="216"/>
      <c r="TL91" s="75"/>
      <c r="TM91" s="75"/>
      <c r="TN91" s="204"/>
      <c r="TO91" s="205"/>
      <c r="TP91" s="72"/>
      <c r="TQ91" s="70"/>
      <c r="TR91" s="73"/>
      <c r="TS91" s="74"/>
      <c r="TT91" s="74"/>
      <c r="TU91" s="62"/>
      <c r="TV91" s="75"/>
      <c r="TW91" s="76"/>
      <c r="TX91" s="216"/>
      <c r="TY91" s="75"/>
      <c r="TZ91" s="75"/>
      <c r="UA91" s="204"/>
      <c r="UB91" s="205"/>
      <c r="UC91" s="72"/>
      <c r="UD91" s="70"/>
      <c r="UE91" s="73"/>
      <c r="UF91" s="74"/>
      <c r="UG91" s="74"/>
      <c r="UH91" s="62"/>
      <c r="UI91" s="75"/>
      <c r="UJ91" s="76"/>
      <c r="UK91" s="216"/>
      <c r="UL91" s="75"/>
      <c r="UM91" s="75"/>
      <c r="UN91" s="204"/>
      <c r="UO91" s="205"/>
      <c r="UP91" s="72"/>
      <c r="UQ91" s="70"/>
      <c r="UR91" s="73"/>
      <c r="US91" s="74"/>
      <c r="UT91" s="74"/>
      <c r="UU91" s="62"/>
      <c r="UV91" s="75"/>
      <c r="UW91" s="76"/>
      <c r="UX91" s="216"/>
      <c r="UY91" s="75"/>
      <c r="UZ91" s="75"/>
      <c r="VA91" s="204"/>
      <c r="VB91" s="205"/>
      <c r="VC91" s="72"/>
      <c r="VD91" s="70"/>
      <c r="VE91" s="73"/>
      <c r="VF91" s="74"/>
      <c r="VG91" s="74"/>
      <c r="VH91" s="62"/>
      <c r="VI91" s="75"/>
      <c r="VJ91" s="76"/>
      <c r="VK91" s="216"/>
      <c r="VL91" s="75"/>
      <c r="VM91" s="75"/>
      <c r="VN91" s="204"/>
      <c r="VO91" s="205"/>
      <c r="VP91" s="72"/>
      <c r="VQ91" s="70"/>
      <c r="VR91" s="73"/>
      <c r="VS91" s="74"/>
      <c r="VT91" s="74"/>
      <c r="VU91" s="62"/>
      <c r="VV91" s="75"/>
      <c r="VW91" s="76"/>
      <c r="VX91" s="216"/>
      <c r="VY91" s="75"/>
      <c r="VZ91" s="75"/>
      <c r="WA91" s="204"/>
      <c r="WB91" s="205"/>
      <c r="WC91" s="72"/>
      <c r="WD91" s="70"/>
      <c r="WE91" s="73"/>
      <c r="WF91" s="74"/>
      <c r="WG91" s="74"/>
      <c r="WH91" s="62"/>
      <c r="WI91" s="75"/>
      <c r="WJ91" s="76"/>
      <c r="WK91" s="216"/>
      <c r="WL91" s="75"/>
      <c r="WM91" s="75"/>
      <c r="WN91" s="204"/>
      <c r="WO91" s="205"/>
      <c r="WP91" s="72"/>
      <c r="WQ91" s="70"/>
      <c r="WR91" s="73"/>
      <c r="WS91" s="74"/>
      <c r="WT91" s="74"/>
      <c r="WU91" s="62"/>
      <c r="WV91" s="75"/>
      <c r="WW91" s="76"/>
      <c r="WX91" s="216"/>
      <c r="WY91" s="75"/>
      <c r="WZ91" s="75"/>
      <c r="XA91" s="204"/>
      <c r="XB91" s="205"/>
      <c r="XC91" s="72"/>
      <c r="XD91" s="70"/>
      <c r="XE91" s="73"/>
      <c r="XF91" s="74"/>
      <c r="XG91" s="74"/>
      <c r="XH91" s="62"/>
      <c r="XI91" s="75"/>
      <c r="XJ91" s="76"/>
      <c r="XK91" s="216"/>
      <c r="XL91" s="75"/>
      <c r="XM91" s="75"/>
      <c r="XN91" s="204"/>
      <c r="XO91" s="205"/>
      <c r="XP91" s="72"/>
      <c r="XQ91" s="70"/>
      <c r="XR91" s="73"/>
      <c r="XS91" s="74"/>
      <c r="XT91" s="74"/>
      <c r="XU91" s="62"/>
      <c r="XV91" s="75"/>
      <c r="XW91" s="76"/>
      <c r="XX91" s="216"/>
      <c r="XY91" s="75"/>
      <c r="XZ91" s="75"/>
      <c r="YA91" s="204"/>
      <c r="YB91" s="205"/>
      <c r="YC91" s="72"/>
      <c r="YD91" s="70"/>
      <c r="YE91" s="73"/>
      <c r="YF91" s="74"/>
      <c r="YG91" s="74"/>
      <c r="YH91" s="62"/>
      <c r="YI91" s="75"/>
      <c r="YJ91" s="76"/>
      <c r="YK91" s="216"/>
      <c r="YL91" s="75"/>
      <c r="YM91" s="75"/>
      <c r="YN91" s="204"/>
      <c r="YO91" s="205"/>
      <c r="YP91" s="72"/>
      <c r="YQ91" s="70"/>
      <c r="YR91" s="73"/>
      <c r="YS91" s="74"/>
      <c r="YT91" s="74"/>
      <c r="YU91" s="62"/>
      <c r="YV91" s="75"/>
      <c r="YW91" s="76"/>
      <c r="YX91" s="216"/>
      <c r="YY91" s="75"/>
      <c r="YZ91" s="75"/>
      <c r="ZA91" s="204"/>
      <c r="ZB91" s="205"/>
      <c r="ZC91" s="72"/>
      <c r="ZD91" s="70"/>
      <c r="ZE91" s="73"/>
      <c r="ZF91" s="74"/>
      <c r="ZG91" s="74"/>
      <c r="ZH91" s="62"/>
      <c r="ZI91" s="75"/>
      <c r="ZJ91" s="76"/>
      <c r="ZK91" s="216"/>
      <c r="ZL91" s="75"/>
      <c r="ZM91" s="75"/>
      <c r="ZN91" s="204"/>
      <c r="ZO91" s="205"/>
      <c r="ZP91" s="72"/>
      <c r="ZQ91" s="70"/>
      <c r="ZR91" s="73"/>
      <c r="ZS91" s="74"/>
      <c r="ZT91" s="74"/>
      <c r="ZU91" s="62"/>
      <c r="ZV91" s="75"/>
      <c r="ZW91" s="76"/>
      <c r="ZX91" s="216"/>
      <c r="ZY91" s="75"/>
      <c r="ZZ91" s="75"/>
      <c r="AAA91" s="204"/>
      <c r="AAB91" s="205"/>
      <c r="AAC91" s="72"/>
      <c r="AAD91" s="70"/>
      <c r="AAE91" s="73"/>
      <c r="AAF91" s="74"/>
      <c r="AAG91" s="74"/>
      <c r="AAH91" s="62"/>
      <c r="AAI91" s="75"/>
      <c r="AAJ91" s="76"/>
      <c r="AAK91" s="216"/>
      <c r="AAL91" s="75"/>
      <c r="AAM91" s="75"/>
      <c r="AAN91" s="204"/>
      <c r="AAO91" s="205"/>
      <c r="AAP91" s="72"/>
      <c r="AAQ91" s="70"/>
      <c r="AAR91" s="73"/>
      <c r="AAS91" s="74"/>
      <c r="AAT91" s="74"/>
      <c r="AAU91" s="62"/>
      <c r="AAV91" s="75"/>
      <c r="AAW91" s="76"/>
      <c r="AAX91" s="216"/>
      <c r="AAY91" s="75"/>
      <c r="AAZ91" s="75"/>
      <c r="ABA91" s="204"/>
      <c r="ABB91" s="205"/>
      <c r="ABC91" s="72"/>
      <c r="ABD91" s="70"/>
      <c r="ABE91" s="73"/>
      <c r="ABF91" s="74"/>
      <c r="ABG91" s="74"/>
      <c r="ABH91" s="62"/>
      <c r="ABI91" s="75"/>
      <c r="ABJ91" s="76"/>
      <c r="ABK91" s="216"/>
      <c r="ABL91" s="75"/>
      <c r="ABM91" s="75"/>
      <c r="ABN91" s="204"/>
      <c r="ABO91" s="205"/>
      <c r="ABP91" s="72"/>
      <c r="ABQ91" s="70"/>
      <c r="ABR91" s="73"/>
      <c r="ABS91" s="74"/>
      <c r="ABT91" s="74"/>
      <c r="ABU91" s="62"/>
      <c r="ABV91" s="75"/>
      <c r="ABW91" s="76"/>
      <c r="ABX91" s="216"/>
      <c r="ABY91" s="75"/>
      <c r="ABZ91" s="75"/>
      <c r="ACA91" s="204"/>
      <c r="ACB91" s="205"/>
      <c r="ACC91" s="72"/>
      <c r="ACD91" s="70"/>
      <c r="ACE91" s="73"/>
      <c r="ACF91" s="74"/>
      <c r="ACG91" s="74"/>
      <c r="ACH91" s="62"/>
      <c r="ACI91" s="75"/>
      <c r="ACJ91" s="76"/>
      <c r="ACK91" s="216"/>
      <c r="ACL91" s="75"/>
      <c r="ACM91" s="75"/>
      <c r="ACN91" s="204"/>
      <c r="ACO91" s="205"/>
      <c r="ACP91" s="72"/>
      <c r="ACQ91" s="70"/>
      <c r="ACR91" s="73"/>
      <c r="ACS91" s="74"/>
      <c r="ACT91" s="74"/>
      <c r="ACU91" s="62"/>
      <c r="ACV91" s="75"/>
      <c r="ACW91" s="76"/>
      <c r="ACX91" s="216"/>
      <c r="ACY91" s="75"/>
      <c r="ACZ91" s="75"/>
      <c r="ADA91" s="204"/>
      <c r="ADB91" s="205"/>
      <c r="ADC91" s="72"/>
      <c r="ADD91" s="70"/>
      <c r="ADE91" s="73"/>
      <c r="ADF91" s="74"/>
      <c r="ADG91" s="74"/>
      <c r="ADH91" s="62"/>
      <c r="ADI91" s="75"/>
      <c r="ADJ91" s="76"/>
      <c r="ADK91" s="216"/>
      <c r="ADL91" s="75"/>
      <c r="ADM91" s="75"/>
      <c r="ADN91" s="204"/>
      <c r="ADO91" s="205"/>
      <c r="ADP91" s="72"/>
      <c r="ADQ91" s="70"/>
      <c r="ADR91" s="73"/>
      <c r="ADS91" s="74"/>
      <c r="ADT91" s="74"/>
      <c r="ADU91" s="62"/>
      <c r="ADV91" s="75"/>
      <c r="ADW91" s="76"/>
      <c r="ADX91" s="216"/>
      <c r="ADY91" s="75"/>
      <c r="ADZ91" s="75"/>
      <c r="AEA91" s="204"/>
      <c r="AEB91" s="205"/>
      <c r="AEC91" s="72"/>
      <c r="AED91" s="70"/>
      <c r="AEE91" s="73"/>
      <c r="AEF91" s="74"/>
      <c r="AEG91" s="74"/>
      <c r="AEH91" s="62"/>
      <c r="AEI91" s="75"/>
      <c r="AEJ91" s="76"/>
      <c r="AEK91" s="216"/>
      <c r="AEL91" s="75"/>
      <c r="AEM91" s="75"/>
      <c r="AEN91" s="204"/>
      <c r="AEO91" s="205"/>
      <c r="AEP91" s="72"/>
      <c r="AEQ91" s="70"/>
      <c r="AER91" s="73"/>
      <c r="AES91" s="74"/>
      <c r="AET91" s="74"/>
      <c r="AEU91" s="62"/>
      <c r="AEV91" s="75"/>
      <c r="AEW91" s="76"/>
      <c r="AEX91" s="216"/>
      <c r="AEY91" s="75"/>
      <c r="AEZ91" s="75"/>
      <c r="AFA91" s="204"/>
      <c r="AFB91" s="205"/>
      <c r="AFC91" s="72"/>
      <c r="AFD91" s="70"/>
      <c r="AFE91" s="73"/>
      <c r="AFF91" s="74"/>
      <c r="AFG91" s="74"/>
      <c r="AFH91" s="62"/>
      <c r="AFI91" s="75"/>
      <c r="AFJ91" s="76"/>
      <c r="AFK91" s="216"/>
      <c r="AFL91" s="75"/>
      <c r="AFM91" s="75"/>
      <c r="AFN91" s="204"/>
      <c r="AFO91" s="205"/>
      <c r="AFP91" s="72"/>
      <c r="AFQ91" s="70"/>
      <c r="AFR91" s="73"/>
      <c r="AFS91" s="74"/>
      <c r="AFT91" s="74"/>
      <c r="AFU91" s="62"/>
      <c r="AFV91" s="75"/>
      <c r="AFW91" s="76"/>
      <c r="AFX91" s="216"/>
      <c r="AFY91" s="75"/>
      <c r="AFZ91" s="75"/>
      <c r="AGA91" s="204"/>
      <c r="AGB91" s="205"/>
      <c r="AGC91" s="72"/>
      <c r="AGD91" s="70"/>
      <c r="AGE91" s="73"/>
      <c r="AGF91" s="74"/>
      <c r="AGG91" s="74"/>
      <c r="AGH91" s="62"/>
      <c r="AGI91" s="75"/>
      <c r="AGJ91" s="76"/>
      <c r="AGK91" s="216"/>
      <c r="AGL91" s="75"/>
      <c r="AGM91" s="75"/>
      <c r="AGN91" s="204"/>
      <c r="AGO91" s="205"/>
      <c r="AGP91" s="72"/>
      <c r="AGQ91" s="70"/>
      <c r="AGR91" s="73"/>
      <c r="AGS91" s="74"/>
      <c r="AGT91" s="74"/>
      <c r="AGU91" s="62"/>
      <c r="AGV91" s="75"/>
      <c r="AGW91" s="76"/>
      <c r="AGX91" s="216"/>
      <c r="AGY91" s="75"/>
      <c r="AGZ91" s="75"/>
      <c r="AHA91" s="204"/>
      <c r="AHB91" s="205"/>
      <c r="AHC91" s="72"/>
      <c r="AHD91" s="70"/>
      <c r="AHE91" s="73"/>
      <c r="AHF91" s="74"/>
      <c r="AHG91" s="74"/>
      <c r="AHH91" s="62"/>
      <c r="AHI91" s="75"/>
      <c r="AHJ91" s="76"/>
      <c r="AHK91" s="216"/>
      <c r="AHL91" s="75"/>
      <c r="AHM91" s="75"/>
      <c r="AHN91" s="204"/>
      <c r="AHO91" s="205"/>
      <c r="AHP91" s="72"/>
      <c r="AHQ91" s="70"/>
      <c r="AHR91" s="73"/>
      <c r="AHS91" s="74"/>
      <c r="AHT91" s="74"/>
      <c r="AHU91" s="62"/>
      <c r="AHV91" s="75"/>
      <c r="AHW91" s="76"/>
      <c r="AHX91" s="216"/>
      <c r="AHY91" s="75"/>
      <c r="AHZ91" s="75"/>
      <c r="AIA91" s="204"/>
      <c r="AIB91" s="205"/>
      <c r="AIC91" s="72"/>
      <c r="AID91" s="70"/>
      <c r="AIE91" s="73"/>
      <c r="AIF91" s="74"/>
      <c r="AIG91" s="74"/>
      <c r="AIH91" s="62"/>
      <c r="AII91" s="75"/>
      <c r="AIJ91" s="76"/>
      <c r="AIK91" s="216"/>
      <c r="AIL91" s="75"/>
      <c r="AIM91" s="75"/>
      <c r="AIN91" s="204"/>
      <c r="AIO91" s="205"/>
      <c r="AIP91" s="72"/>
      <c r="AIQ91" s="70"/>
      <c r="AIR91" s="73"/>
      <c r="AIS91" s="74"/>
      <c r="AIT91" s="74"/>
      <c r="AIU91" s="62"/>
      <c r="AIV91" s="75"/>
      <c r="AIW91" s="76"/>
      <c r="AIX91" s="216"/>
      <c r="AIY91" s="75"/>
      <c r="AIZ91" s="75"/>
      <c r="AJA91" s="204"/>
      <c r="AJB91" s="205"/>
      <c r="AJC91" s="72"/>
      <c r="AJD91" s="70"/>
      <c r="AJE91" s="73"/>
      <c r="AJF91" s="74"/>
      <c r="AJG91" s="74"/>
      <c r="AJH91" s="62"/>
      <c r="AJI91" s="75"/>
      <c r="AJJ91" s="76"/>
      <c r="AJK91" s="216"/>
      <c r="AJL91" s="75"/>
      <c r="AJM91" s="75"/>
      <c r="AJN91" s="204"/>
      <c r="AJO91" s="205"/>
      <c r="AJP91" s="72"/>
      <c r="AJQ91" s="70"/>
      <c r="AJR91" s="73"/>
      <c r="AJS91" s="74"/>
      <c r="AJT91" s="74"/>
      <c r="AJU91" s="62"/>
      <c r="AJV91" s="75"/>
      <c r="AJW91" s="76"/>
      <c r="AJX91" s="216"/>
      <c r="AJY91" s="75"/>
      <c r="AJZ91" s="75"/>
      <c r="AKA91" s="204"/>
      <c r="AKB91" s="205"/>
      <c r="AKC91" s="72"/>
      <c r="AKD91" s="70"/>
      <c r="AKE91" s="73"/>
      <c r="AKF91" s="74"/>
      <c r="AKG91" s="74"/>
      <c r="AKH91" s="62"/>
      <c r="AKI91" s="75"/>
      <c r="AKJ91" s="76"/>
      <c r="AKK91" s="216"/>
      <c r="AKL91" s="75"/>
      <c r="AKM91" s="75"/>
      <c r="AKN91" s="204"/>
      <c r="AKO91" s="205"/>
      <c r="AKP91" s="72"/>
      <c r="AKQ91" s="70"/>
      <c r="AKR91" s="73"/>
      <c r="AKS91" s="74"/>
      <c r="AKT91" s="74"/>
      <c r="AKU91" s="62"/>
      <c r="AKV91" s="75"/>
      <c r="AKW91" s="76"/>
      <c r="AKX91" s="216"/>
      <c r="AKY91" s="75"/>
      <c r="AKZ91" s="75"/>
      <c r="ALA91" s="204"/>
      <c r="ALB91" s="205"/>
      <c r="ALC91" s="72"/>
      <c r="ALD91" s="70"/>
      <c r="ALE91" s="73"/>
      <c r="ALF91" s="74"/>
      <c r="ALG91" s="74"/>
      <c r="ALH91" s="62"/>
      <c r="ALI91" s="75"/>
      <c r="ALJ91" s="76"/>
      <c r="ALK91" s="216"/>
      <c r="ALL91" s="75"/>
      <c r="ALM91" s="75"/>
      <c r="ALN91" s="204"/>
      <c r="ALO91" s="205"/>
      <c r="ALP91" s="72"/>
      <c r="ALQ91" s="70"/>
      <c r="ALR91" s="73"/>
      <c r="ALS91" s="74"/>
      <c r="ALT91" s="74"/>
      <c r="ALU91" s="62"/>
      <c r="ALV91" s="75"/>
      <c r="ALW91" s="76"/>
      <c r="ALX91" s="216"/>
      <c r="ALY91" s="75"/>
      <c r="ALZ91" s="75"/>
      <c r="AMA91" s="204"/>
      <c r="AMB91" s="205"/>
      <c r="AMC91" s="72"/>
      <c r="AMD91" s="70"/>
      <c r="AME91" s="73"/>
      <c r="AMF91" s="74"/>
      <c r="AMG91" s="74"/>
      <c r="AMH91" s="62"/>
      <c r="AMI91" s="75"/>
      <c r="AMJ91" s="76"/>
      <c r="AMK91" s="216"/>
      <c r="AML91" s="75"/>
      <c r="AMM91" s="75"/>
      <c r="AMN91" s="204"/>
      <c r="AMO91" s="205"/>
      <c r="AMP91" s="72"/>
      <c r="AMQ91" s="70"/>
      <c r="AMR91" s="73"/>
      <c r="AMS91" s="74"/>
      <c r="AMT91" s="74"/>
      <c r="AMU91" s="62"/>
      <c r="AMV91" s="75"/>
      <c r="AMW91" s="76"/>
      <c r="AMX91" s="216"/>
      <c r="AMY91" s="75"/>
      <c r="AMZ91" s="75"/>
      <c r="ANA91" s="204"/>
      <c r="ANB91" s="205"/>
      <c r="ANC91" s="72"/>
      <c r="AND91" s="70"/>
      <c r="ANE91" s="73"/>
      <c r="ANF91" s="74"/>
      <c r="ANG91" s="74"/>
      <c r="ANH91" s="62"/>
      <c r="ANI91" s="75"/>
      <c r="ANJ91" s="76"/>
      <c r="ANK91" s="216"/>
      <c r="ANL91" s="75"/>
      <c r="ANM91" s="75"/>
      <c r="ANN91" s="204"/>
      <c r="ANO91" s="205"/>
      <c r="ANP91" s="72"/>
      <c r="ANQ91" s="70"/>
      <c r="ANR91" s="73"/>
      <c r="ANS91" s="74"/>
      <c r="ANT91" s="74"/>
      <c r="ANU91" s="62"/>
      <c r="ANV91" s="75"/>
      <c r="ANW91" s="76"/>
      <c r="ANX91" s="216"/>
      <c r="ANY91" s="75"/>
      <c r="ANZ91" s="75"/>
      <c r="AOA91" s="204"/>
      <c r="AOB91" s="205"/>
      <c r="AOC91" s="72"/>
      <c r="AOD91" s="70"/>
      <c r="AOE91" s="73"/>
      <c r="AOF91" s="74"/>
      <c r="AOG91" s="74"/>
      <c r="AOH91" s="62"/>
      <c r="AOI91" s="75"/>
      <c r="AOJ91" s="76"/>
      <c r="AOK91" s="216"/>
      <c r="AOL91" s="75"/>
      <c r="AOM91" s="75"/>
      <c r="AON91" s="204"/>
      <c r="AOO91" s="205"/>
      <c r="AOP91" s="72"/>
      <c r="AOQ91" s="70"/>
      <c r="AOR91" s="73"/>
      <c r="AOS91" s="74"/>
      <c r="AOT91" s="74"/>
      <c r="AOU91" s="62"/>
      <c r="AOV91" s="75"/>
      <c r="AOW91" s="76"/>
      <c r="AOX91" s="216"/>
      <c r="AOY91" s="75"/>
      <c r="AOZ91" s="75"/>
      <c r="APA91" s="204"/>
      <c r="APB91" s="205"/>
      <c r="APC91" s="72"/>
      <c r="APD91" s="70"/>
      <c r="APE91" s="73"/>
      <c r="APF91" s="74"/>
      <c r="APG91" s="74"/>
      <c r="APH91" s="62"/>
      <c r="API91" s="75"/>
      <c r="APJ91" s="76"/>
      <c r="APK91" s="216"/>
      <c r="APL91" s="75"/>
      <c r="APM91" s="75"/>
      <c r="APN91" s="204"/>
      <c r="APO91" s="205"/>
      <c r="APP91" s="72"/>
      <c r="APQ91" s="70"/>
      <c r="APR91" s="73"/>
      <c r="APS91" s="74"/>
      <c r="APT91" s="74"/>
      <c r="APU91" s="62"/>
      <c r="APV91" s="75"/>
      <c r="APW91" s="76"/>
      <c r="APX91" s="216"/>
      <c r="APY91" s="75"/>
      <c r="APZ91" s="75"/>
      <c r="AQA91" s="204"/>
      <c r="AQB91" s="205"/>
      <c r="AQC91" s="72"/>
      <c r="AQD91" s="70"/>
      <c r="AQE91" s="73"/>
      <c r="AQF91" s="74"/>
      <c r="AQG91" s="74"/>
      <c r="AQH91" s="62"/>
      <c r="AQI91" s="75"/>
      <c r="AQJ91" s="76"/>
      <c r="AQK91" s="216"/>
      <c r="AQL91" s="75"/>
      <c r="AQM91" s="75"/>
      <c r="AQN91" s="204"/>
      <c r="AQO91" s="205"/>
      <c r="AQP91" s="72"/>
      <c r="AQQ91" s="70"/>
      <c r="AQR91" s="73"/>
      <c r="AQS91" s="74"/>
      <c r="AQT91" s="74"/>
      <c r="AQU91" s="62"/>
      <c r="AQV91" s="75"/>
      <c r="AQW91" s="76"/>
      <c r="AQX91" s="216"/>
      <c r="AQY91" s="75"/>
      <c r="AQZ91" s="75"/>
      <c r="ARA91" s="204"/>
      <c r="ARB91" s="205"/>
      <c r="ARC91" s="72"/>
      <c r="ARD91" s="70"/>
      <c r="ARE91" s="73"/>
      <c r="ARF91" s="74"/>
      <c r="ARG91" s="74"/>
      <c r="ARH91" s="62"/>
      <c r="ARI91" s="75"/>
      <c r="ARJ91" s="76"/>
      <c r="ARK91" s="216"/>
      <c r="ARL91" s="75"/>
      <c r="ARM91" s="75"/>
      <c r="ARN91" s="204"/>
      <c r="ARO91" s="205"/>
      <c r="ARP91" s="72"/>
      <c r="ARQ91" s="70"/>
      <c r="ARR91" s="73"/>
      <c r="ARS91" s="74"/>
      <c r="ART91" s="74"/>
      <c r="ARU91" s="62"/>
      <c r="ARV91" s="75"/>
      <c r="ARW91" s="76"/>
      <c r="ARX91" s="216"/>
      <c r="ARY91" s="75"/>
      <c r="ARZ91" s="75"/>
      <c r="ASA91" s="204"/>
      <c r="ASB91" s="205"/>
      <c r="ASC91" s="72"/>
      <c r="ASD91" s="70"/>
      <c r="ASE91" s="73"/>
      <c r="ASF91" s="74"/>
      <c r="ASG91" s="74"/>
      <c r="ASH91" s="62"/>
      <c r="ASI91" s="75"/>
      <c r="ASJ91" s="76"/>
      <c r="ASK91" s="216"/>
      <c r="ASL91" s="75"/>
      <c r="ASM91" s="75"/>
      <c r="ASN91" s="204"/>
      <c r="ASO91" s="205"/>
      <c r="ASP91" s="72"/>
      <c r="ASQ91" s="70"/>
      <c r="ASR91" s="73"/>
      <c r="ASS91" s="74"/>
      <c r="AST91" s="74"/>
      <c r="ASU91" s="62"/>
      <c r="ASV91" s="75"/>
      <c r="ASW91" s="76"/>
      <c r="ASX91" s="216"/>
      <c r="ASY91" s="75"/>
      <c r="ASZ91" s="75"/>
      <c r="ATA91" s="204"/>
      <c r="ATB91" s="205"/>
      <c r="ATC91" s="72"/>
      <c r="ATD91" s="70"/>
      <c r="ATE91" s="73"/>
      <c r="ATF91" s="74"/>
      <c r="ATG91" s="74"/>
      <c r="ATH91" s="62"/>
      <c r="ATI91" s="75"/>
      <c r="ATJ91" s="76"/>
      <c r="ATK91" s="216"/>
      <c r="ATL91" s="75"/>
      <c r="ATM91" s="75"/>
      <c r="ATN91" s="204"/>
      <c r="ATO91" s="205"/>
      <c r="ATP91" s="72"/>
      <c r="ATQ91" s="70"/>
      <c r="ATR91" s="73"/>
      <c r="ATS91" s="74"/>
      <c r="ATT91" s="74"/>
      <c r="ATU91" s="62"/>
      <c r="ATV91" s="75"/>
      <c r="ATW91" s="76"/>
      <c r="ATX91" s="216"/>
      <c r="ATY91" s="75"/>
      <c r="ATZ91" s="75"/>
      <c r="AUA91" s="204"/>
      <c r="AUB91" s="205"/>
      <c r="AUC91" s="72"/>
      <c r="AUD91" s="70"/>
      <c r="AUE91" s="73"/>
      <c r="AUF91" s="74"/>
      <c r="AUG91" s="74"/>
      <c r="AUH91" s="62"/>
      <c r="AUI91" s="75"/>
      <c r="AUJ91" s="76"/>
      <c r="AUK91" s="216"/>
      <c r="AUL91" s="75"/>
      <c r="AUM91" s="75"/>
      <c r="AUN91" s="204"/>
      <c r="AUO91" s="205"/>
      <c r="AUP91" s="72"/>
      <c r="AUQ91" s="70"/>
      <c r="AUR91" s="73"/>
      <c r="AUS91" s="74"/>
      <c r="AUT91" s="74"/>
      <c r="AUU91" s="62"/>
      <c r="AUV91" s="75"/>
      <c r="AUW91" s="76"/>
      <c r="AUX91" s="216"/>
      <c r="AUY91" s="75"/>
      <c r="AUZ91" s="75"/>
      <c r="AVA91" s="204"/>
      <c r="AVB91" s="205"/>
      <c r="AVC91" s="72"/>
      <c r="AVD91" s="70"/>
      <c r="AVE91" s="73"/>
      <c r="AVF91" s="74"/>
      <c r="AVG91" s="74"/>
      <c r="AVH91" s="62"/>
      <c r="AVI91" s="75"/>
      <c r="AVJ91" s="76"/>
      <c r="AVK91" s="216"/>
      <c r="AVL91" s="75"/>
      <c r="AVM91" s="75"/>
      <c r="AVN91" s="204"/>
      <c r="AVO91" s="205"/>
      <c r="AVP91" s="72"/>
      <c r="AVQ91" s="70"/>
      <c r="AVR91" s="73"/>
      <c r="AVS91" s="74"/>
      <c r="AVT91" s="74"/>
      <c r="AVU91" s="62"/>
      <c r="AVV91" s="75"/>
      <c r="AVW91" s="76"/>
      <c r="AVX91" s="216"/>
      <c r="AVY91" s="75"/>
      <c r="AVZ91" s="75"/>
      <c r="AWA91" s="204"/>
      <c r="AWB91" s="205"/>
      <c r="AWC91" s="72"/>
      <c r="AWD91" s="70"/>
      <c r="AWE91" s="73"/>
      <c r="AWF91" s="74"/>
      <c r="AWG91" s="74"/>
      <c r="AWH91" s="62"/>
      <c r="AWI91" s="75"/>
      <c r="AWJ91" s="76"/>
      <c r="AWK91" s="216"/>
      <c r="AWL91" s="75"/>
      <c r="AWM91" s="75"/>
      <c r="AWN91" s="204"/>
      <c r="AWO91" s="205"/>
      <c r="AWP91" s="72"/>
      <c r="AWQ91" s="70"/>
      <c r="AWR91" s="73"/>
      <c r="AWS91" s="74"/>
      <c r="AWT91" s="74"/>
      <c r="AWU91" s="62"/>
      <c r="AWV91" s="75"/>
      <c r="AWW91" s="76"/>
      <c r="AWX91" s="216"/>
      <c r="AWY91" s="75"/>
      <c r="AWZ91" s="75"/>
      <c r="AXA91" s="204"/>
      <c r="AXB91" s="205"/>
      <c r="AXC91" s="72"/>
      <c r="AXD91" s="70"/>
      <c r="AXE91" s="73"/>
      <c r="AXF91" s="74"/>
      <c r="AXG91" s="74"/>
      <c r="AXH91" s="62"/>
      <c r="AXI91" s="75"/>
      <c r="AXJ91" s="76"/>
      <c r="AXK91" s="216"/>
      <c r="AXL91" s="75"/>
      <c r="AXM91" s="75"/>
      <c r="AXN91" s="204"/>
      <c r="AXO91" s="205"/>
      <c r="AXP91" s="72"/>
      <c r="AXQ91" s="70"/>
      <c r="AXR91" s="73"/>
      <c r="AXS91" s="74"/>
      <c r="AXT91" s="74"/>
      <c r="AXU91" s="62"/>
      <c r="AXV91" s="75"/>
      <c r="AXW91" s="76"/>
      <c r="AXX91" s="216"/>
      <c r="AXY91" s="75"/>
      <c r="AXZ91" s="75"/>
      <c r="AYA91" s="204"/>
      <c r="AYB91" s="205"/>
      <c r="AYC91" s="72"/>
      <c r="AYD91" s="70"/>
      <c r="AYE91" s="73"/>
      <c r="AYF91" s="74"/>
      <c r="AYG91" s="74"/>
      <c r="AYH91" s="62"/>
      <c r="AYI91" s="75"/>
      <c r="AYJ91" s="76"/>
      <c r="AYK91" s="216"/>
      <c r="AYL91" s="75"/>
      <c r="AYM91" s="75"/>
      <c r="AYN91" s="204"/>
      <c r="AYO91" s="205"/>
      <c r="AYP91" s="72"/>
      <c r="AYQ91" s="70"/>
      <c r="AYR91" s="73"/>
      <c r="AYS91" s="74"/>
      <c r="AYT91" s="74"/>
      <c r="AYU91" s="62"/>
      <c r="AYV91" s="75"/>
      <c r="AYW91" s="76"/>
      <c r="AYX91" s="216"/>
      <c r="AYY91" s="75"/>
      <c r="AYZ91" s="75"/>
      <c r="AZA91" s="204"/>
      <c r="AZB91" s="205"/>
      <c r="AZC91" s="72"/>
      <c r="AZD91" s="70"/>
      <c r="AZE91" s="73"/>
      <c r="AZF91" s="74"/>
      <c r="AZG91" s="74"/>
      <c r="AZH91" s="62"/>
      <c r="AZI91" s="75"/>
      <c r="AZJ91" s="76"/>
      <c r="AZK91" s="216"/>
      <c r="AZL91" s="75"/>
      <c r="AZM91" s="75"/>
      <c r="AZN91" s="204"/>
      <c r="AZO91" s="205"/>
      <c r="AZP91" s="72"/>
      <c r="AZQ91" s="70"/>
      <c r="AZR91" s="73"/>
      <c r="AZS91" s="74"/>
      <c r="AZT91" s="74"/>
      <c r="AZU91" s="62"/>
      <c r="AZV91" s="75"/>
      <c r="AZW91" s="76"/>
      <c r="AZX91" s="216"/>
      <c r="AZY91" s="75"/>
      <c r="AZZ91" s="75"/>
      <c r="BAA91" s="204"/>
      <c r="BAB91" s="205"/>
      <c r="BAC91" s="72"/>
      <c r="BAD91" s="70"/>
      <c r="BAE91" s="73"/>
      <c r="BAF91" s="74"/>
      <c r="BAG91" s="74"/>
      <c r="BAH91" s="62"/>
      <c r="BAI91" s="75"/>
      <c r="BAJ91" s="76"/>
      <c r="BAK91" s="216"/>
      <c r="BAL91" s="75"/>
      <c r="BAM91" s="75"/>
      <c r="BAN91" s="204"/>
      <c r="BAO91" s="205"/>
      <c r="BAP91" s="72"/>
      <c r="BAQ91" s="70"/>
      <c r="BAR91" s="73"/>
      <c r="BAS91" s="74"/>
      <c r="BAT91" s="74"/>
      <c r="BAU91" s="62"/>
      <c r="BAV91" s="75"/>
      <c r="BAW91" s="76"/>
      <c r="BAX91" s="216"/>
      <c r="BAY91" s="75"/>
      <c r="BAZ91" s="75"/>
      <c r="BBA91" s="204"/>
      <c r="BBB91" s="205"/>
      <c r="BBC91" s="72"/>
      <c r="BBD91" s="70"/>
      <c r="BBE91" s="73"/>
      <c r="BBF91" s="74"/>
      <c r="BBG91" s="74"/>
      <c r="BBH91" s="62"/>
      <c r="BBI91" s="75"/>
      <c r="BBJ91" s="76"/>
      <c r="BBK91" s="216"/>
      <c r="BBL91" s="75"/>
      <c r="BBM91" s="75"/>
      <c r="BBN91" s="204"/>
      <c r="BBO91" s="205"/>
      <c r="BBP91" s="72"/>
      <c r="BBQ91" s="70"/>
      <c r="BBR91" s="73"/>
      <c r="BBS91" s="74"/>
      <c r="BBT91" s="74"/>
      <c r="BBU91" s="62"/>
      <c r="BBV91" s="75"/>
      <c r="BBW91" s="76"/>
      <c r="BBX91" s="216"/>
      <c r="BBY91" s="75"/>
      <c r="BBZ91" s="75"/>
      <c r="BCA91" s="204"/>
      <c r="BCB91" s="205"/>
      <c r="BCC91" s="72"/>
      <c r="BCD91" s="70"/>
      <c r="BCE91" s="73"/>
      <c r="BCF91" s="74"/>
      <c r="BCG91" s="74"/>
      <c r="BCH91" s="62"/>
      <c r="BCI91" s="75"/>
      <c r="BCJ91" s="76"/>
      <c r="BCK91" s="216"/>
      <c r="BCL91" s="75"/>
      <c r="BCM91" s="75"/>
      <c r="BCN91" s="204"/>
      <c r="BCO91" s="205"/>
      <c r="BCP91" s="72"/>
      <c r="BCQ91" s="70"/>
      <c r="BCR91" s="73"/>
      <c r="BCS91" s="74"/>
      <c r="BCT91" s="74"/>
      <c r="BCU91" s="62"/>
      <c r="BCV91" s="75"/>
      <c r="BCW91" s="76"/>
      <c r="BCX91" s="216"/>
      <c r="BCY91" s="75"/>
      <c r="BCZ91" s="75"/>
      <c r="BDA91" s="204"/>
      <c r="BDB91" s="205"/>
      <c r="BDC91" s="72"/>
      <c r="BDD91" s="70"/>
      <c r="BDE91" s="73"/>
      <c r="BDF91" s="74"/>
      <c r="BDG91" s="74"/>
      <c r="BDH91" s="62"/>
      <c r="BDI91" s="75"/>
      <c r="BDJ91" s="76"/>
      <c r="BDK91" s="216"/>
      <c r="BDL91" s="75"/>
      <c r="BDM91" s="75"/>
      <c r="BDN91" s="204"/>
      <c r="BDO91" s="205"/>
      <c r="BDP91" s="72"/>
      <c r="BDQ91" s="70"/>
      <c r="BDR91" s="73"/>
      <c r="BDS91" s="74"/>
      <c r="BDT91" s="74"/>
      <c r="BDU91" s="62"/>
      <c r="BDV91" s="75"/>
      <c r="BDW91" s="76"/>
      <c r="BDX91" s="216"/>
      <c r="BDY91" s="75"/>
      <c r="BDZ91" s="75"/>
      <c r="BEA91" s="204"/>
      <c r="BEB91" s="205"/>
      <c r="BEC91" s="72"/>
      <c r="BED91" s="70"/>
      <c r="BEE91" s="73"/>
      <c r="BEF91" s="74"/>
      <c r="BEG91" s="74"/>
      <c r="BEH91" s="62"/>
      <c r="BEI91" s="75"/>
      <c r="BEJ91" s="76"/>
      <c r="BEK91" s="216"/>
      <c r="BEL91" s="75"/>
      <c r="BEM91" s="75"/>
      <c r="BEN91" s="204"/>
      <c r="BEO91" s="205"/>
      <c r="BEP91" s="72"/>
      <c r="BEQ91" s="70"/>
      <c r="BER91" s="73"/>
      <c r="BES91" s="74"/>
      <c r="BET91" s="74"/>
      <c r="BEU91" s="62"/>
      <c r="BEV91" s="75"/>
      <c r="BEW91" s="76"/>
      <c r="BEX91" s="216"/>
      <c r="BEY91" s="75"/>
      <c r="BEZ91" s="75"/>
      <c r="BFA91" s="204"/>
      <c r="BFB91" s="205"/>
      <c r="BFC91" s="72"/>
      <c r="BFD91" s="70"/>
      <c r="BFE91" s="73"/>
      <c r="BFF91" s="74"/>
      <c r="BFG91" s="74"/>
      <c r="BFH91" s="62"/>
      <c r="BFI91" s="75"/>
      <c r="BFJ91" s="76"/>
      <c r="BFK91" s="216"/>
      <c r="BFL91" s="75"/>
      <c r="BFM91" s="75"/>
      <c r="BFN91" s="204"/>
      <c r="BFO91" s="205"/>
      <c r="BFP91" s="72"/>
      <c r="BFQ91" s="70"/>
      <c r="BFR91" s="73"/>
      <c r="BFS91" s="74"/>
      <c r="BFT91" s="74"/>
      <c r="BFU91" s="62"/>
      <c r="BFV91" s="75"/>
      <c r="BFW91" s="76"/>
      <c r="BFX91" s="216"/>
      <c r="BFY91" s="75"/>
      <c r="BFZ91" s="75"/>
      <c r="BGA91" s="204"/>
      <c r="BGB91" s="205"/>
      <c r="BGC91" s="72"/>
      <c r="BGD91" s="70"/>
      <c r="BGE91" s="73"/>
      <c r="BGF91" s="74"/>
      <c r="BGG91" s="74"/>
      <c r="BGH91" s="62"/>
      <c r="BGI91" s="75"/>
      <c r="BGJ91" s="76"/>
      <c r="BGK91" s="216"/>
      <c r="BGL91" s="75"/>
      <c r="BGM91" s="75"/>
      <c r="BGN91" s="204"/>
      <c r="BGO91" s="205"/>
      <c r="BGP91" s="72"/>
      <c r="BGQ91" s="70"/>
      <c r="BGR91" s="73"/>
      <c r="BGS91" s="74"/>
      <c r="BGT91" s="74"/>
      <c r="BGU91" s="62"/>
      <c r="BGV91" s="75"/>
      <c r="BGW91" s="76"/>
      <c r="BGX91" s="216"/>
      <c r="BGY91" s="75"/>
      <c r="BGZ91" s="75"/>
      <c r="BHA91" s="204"/>
      <c r="BHB91" s="205"/>
      <c r="BHC91" s="72"/>
      <c r="BHD91" s="70"/>
      <c r="BHE91" s="73"/>
      <c r="BHF91" s="74"/>
      <c r="BHG91" s="74"/>
      <c r="BHH91" s="62"/>
      <c r="BHI91" s="75"/>
      <c r="BHJ91" s="76"/>
      <c r="BHK91" s="216"/>
      <c r="BHL91" s="75"/>
      <c r="BHM91" s="75"/>
      <c r="BHN91" s="204"/>
      <c r="BHO91" s="205"/>
      <c r="BHP91" s="72"/>
      <c r="BHQ91" s="70"/>
      <c r="BHR91" s="73"/>
      <c r="BHS91" s="74"/>
      <c r="BHT91" s="74"/>
      <c r="BHU91" s="62"/>
      <c r="BHV91" s="75"/>
      <c r="BHW91" s="76"/>
      <c r="BHX91" s="216"/>
      <c r="BHY91" s="75"/>
      <c r="BHZ91" s="75"/>
      <c r="BIA91" s="204"/>
      <c r="BIB91" s="205"/>
      <c r="BIC91" s="72"/>
      <c r="BID91" s="70"/>
      <c r="BIE91" s="73"/>
      <c r="BIF91" s="74"/>
      <c r="BIG91" s="74"/>
      <c r="BIH91" s="62"/>
      <c r="BII91" s="75"/>
      <c r="BIJ91" s="76"/>
      <c r="BIK91" s="216"/>
      <c r="BIL91" s="75"/>
      <c r="BIM91" s="75"/>
      <c r="BIN91" s="204"/>
      <c r="BIO91" s="205"/>
      <c r="BIP91" s="72"/>
      <c r="BIQ91" s="70"/>
      <c r="BIR91" s="73"/>
      <c r="BIS91" s="74"/>
      <c r="BIT91" s="74"/>
      <c r="BIU91" s="62"/>
      <c r="BIV91" s="75"/>
      <c r="BIW91" s="76"/>
      <c r="BIX91" s="216"/>
      <c r="BIY91" s="75"/>
      <c r="BIZ91" s="75"/>
      <c r="BJA91" s="204"/>
      <c r="BJB91" s="205"/>
      <c r="BJC91" s="72"/>
      <c r="BJD91" s="70"/>
      <c r="BJE91" s="73"/>
      <c r="BJF91" s="74"/>
      <c r="BJG91" s="74"/>
      <c r="BJH91" s="62"/>
      <c r="BJI91" s="75"/>
      <c r="BJJ91" s="76"/>
      <c r="BJK91" s="216"/>
      <c r="BJL91" s="75"/>
      <c r="BJM91" s="75"/>
      <c r="BJN91" s="204"/>
      <c r="BJO91" s="205"/>
      <c r="BJP91" s="72"/>
      <c r="BJQ91" s="70"/>
      <c r="BJR91" s="73"/>
      <c r="BJS91" s="74"/>
      <c r="BJT91" s="74"/>
      <c r="BJU91" s="62"/>
      <c r="BJV91" s="75"/>
      <c r="BJW91" s="76"/>
      <c r="BJX91" s="216"/>
      <c r="BJY91" s="75"/>
      <c r="BJZ91" s="75"/>
      <c r="BKA91" s="204"/>
      <c r="BKB91" s="205"/>
      <c r="BKC91" s="72"/>
      <c r="BKD91" s="70"/>
      <c r="BKE91" s="73"/>
      <c r="BKF91" s="74"/>
      <c r="BKG91" s="74"/>
      <c r="BKH91" s="62"/>
      <c r="BKI91" s="75"/>
      <c r="BKJ91" s="76"/>
      <c r="BKK91" s="216"/>
      <c r="BKL91" s="75"/>
      <c r="BKM91" s="75"/>
      <c r="BKN91" s="204"/>
      <c r="BKO91" s="205"/>
      <c r="BKP91" s="72"/>
      <c r="BKQ91" s="70"/>
      <c r="BKR91" s="73"/>
      <c r="BKS91" s="74"/>
      <c r="BKT91" s="74"/>
      <c r="BKU91" s="62"/>
      <c r="BKV91" s="75"/>
      <c r="BKW91" s="76"/>
      <c r="BKX91" s="216"/>
      <c r="BKY91" s="75"/>
      <c r="BKZ91" s="75"/>
      <c r="BLA91" s="204"/>
      <c r="BLB91" s="205"/>
      <c r="BLC91" s="72"/>
      <c r="BLD91" s="70"/>
      <c r="BLE91" s="73"/>
      <c r="BLF91" s="74"/>
      <c r="BLG91" s="74"/>
      <c r="BLH91" s="62"/>
      <c r="BLI91" s="75"/>
      <c r="BLJ91" s="76"/>
      <c r="BLK91" s="216"/>
      <c r="BLL91" s="75"/>
      <c r="BLM91" s="75"/>
      <c r="BLN91" s="204"/>
      <c r="BLO91" s="205"/>
      <c r="BLP91" s="72"/>
      <c r="BLQ91" s="70"/>
      <c r="BLR91" s="73"/>
      <c r="BLS91" s="74"/>
      <c r="BLT91" s="74"/>
      <c r="BLU91" s="62"/>
      <c r="BLV91" s="75"/>
      <c r="BLW91" s="76"/>
      <c r="BLX91" s="216"/>
      <c r="BLY91" s="75"/>
      <c r="BLZ91" s="75"/>
      <c r="BMA91" s="204"/>
      <c r="BMB91" s="205"/>
      <c r="BMC91" s="72"/>
      <c r="BMD91" s="70"/>
      <c r="BME91" s="73"/>
      <c r="BMF91" s="74"/>
      <c r="BMG91" s="74"/>
      <c r="BMH91" s="62"/>
      <c r="BMI91" s="75"/>
      <c r="BMJ91" s="76"/>
      <c r="BMK91" s="216"/>
      <c r="BML91" s="75"/>
      <c r="BMM91" s="75"/>
      <c r="BMN91" s="204"/>
      <c r="BMO91" s="205"/>
      <c r="BMP91" s="72"/>
      <c r="BMQ91" s="70"/>
      <c r="BMR91" s="73"/>
      <c r="BMS91" s="74"/>
      <c r="BMT91" s="74"/>
      <c r="BMU91" s="62"/>
      <c r="BMV91" s="75"/>
      <c r="BMW91" s="76"/>
      <c r="BMX91" s="216"/>
      <c r="BMY91" s="75"/>
      <c r="BMZ91" s="75"/>
      <c r="BNA91" s="204"/>
      <c r="BNB91" s="205"/>
      <c r="BNC91" s="72"/>
      <c r="BND91" s="70"/>
      <c r="BNE91" s="73"/>
      <c r="BNF91" s="74"/>
      <c r="BNG91" s="74"/>
      <c r="BNH91" s="62"/>
      <c r="BNI91" s="75"/>
      <c r="BNJ91" s="76"/>
      <c r="BNK91" s="216"/>
      <c r="BNL91" s="75"/>
      <c r="BNM91" s="75"/>
      <c r="BNN91" s="204"/>
      <c r="BNO91" s="205"/>
      <c r="BNP91" s="72"/>
      <c r="BNQ91" s="70"/>
      <c r="BNR91" s="73"/>
      <c r="BNS91" s="74"/>
      <c r="BNT91" s="74"/>
      <c r="BNU91" s="62"/>
      <c r="BNV91" s="75"/>
      <c r="BNW91" s="76"/>
      <c r="BNX91" s="216"/>
      <c r="BNY91" s="75"/>
      <c r="BNZ91" s="75"/>
      <c r="BOA91" s="204"/>
      <c r="BOB91" s="205"/>
      <c r="BOC91" s="72"/>
      <c r="BOD91" s="70"/>
      <c r="BOE91" s="73"/>
      <c r="BOF91" s="74"/>
      <c r="BOG91" s="74"/>
      <c r="BOH91" s="62"/>
      <c r="BOI91" s="75"/>
      <c r="BOJ91" s="76"/>
      <c r="BOK91" s="216"/>
      <c r="BOL91" s="75"/>
      <c r="BOM91" s="75"/>
      <c r="BON91" s="204"/>
      <c r="BOO91" s="205"/>
      <c r="BOP91" s="72"/>
      <c r="BOQ91" s="70"/>
      <c r="BOR91" s="73"/>
      <c r="BOS91" s="74"/>
      <c r="BOT91" s="74"/>
      <c r="BOU91" s="62"/>
      <c r="BOV91" s="75"/>
      <c r="BOW91" s="76"/>
      <c r="BOX91" s="216"/>
      <c r="BOY91" s="75"/>
      <c r="BOZ91" s="75"/>
      <c r="BPA91" s="204"/>
      <c r="BPB91" s="205"/>
      <c r="BPC91" s="72"/>
      <c r="BPD91" s="70"/>
      <c r="BPE91" s="73"/>
      <c r="BPF91" s="74"/>
      <c r="BPG91" s="74"/>
      <c r="BPH91" s="62"/>
      <c r="BPI91" s="75"/>
      <c r="BPJ91" s="76"/>
      <c r="BPK91" s="216"/>
      <c r="BPL91" s="75"/>
      <c r="BPM91" s="75"/>
      <c r="BPN91" s="204"/>
      <c r="BPO91" s="205"/>
      <c r="BPP91" s="72"/>
      <c r="BPQ91" s="70"/>
      <c r="BPR91" s="73"/>
      <c r="BPS91" s="74"/>
      <c r="BPT91" s="74"/>
      <c r="BPU91" s="62"/>
      <c r="BPV91" s="75"/>
      <c r="BPW91" s="76"/>
      <c r="BPX91" s="216"/>
      <c r="BPY91" s="75"/>
      <c r="BPZ91" s="75"/>
      <c r="BQA91" s="204"/>
      <c r="BQB91" s="205"/>
      <c r="BQC91" s="72"/>
      <c r="BQD91" s="70"/>
      <c r="BQE91" s="73"/>
      <c r="BQF91" s="74"/>
      <c r="BQG91" s="74"/>
      <c r="BQH91" s="62"/>
      <c r="BQI91" s="75"/>
      <c r="BQJ91" s="76"/>
      <c r="BQK91" s="216"/>
      <c r="BQL91" s="75"/>
      <c r="BQM91" s="75"/>
      <c r="BQN91" s="204"/>
      <c r="BQO91" s="205"/>
      <c r="BQP91" s="72"/>
      <c r="BQQ91" s="70"/>
      <c r="BQR91" s="73"/>
      <c r="BQS91" s="74"/>
      <c r="BQT91" s="74"/>
      <c r="BQU91" s="62"/>
      <c r="BQV91" s="75"/>
      <c r="BQW91" s="76"/>
      <c r="BQX91" s="216"/>
      <c r="BQY91" s="75"/>
      <c r="BQZ91" s="75"/>
      <c r="BRA91" s="204"/>
      <c r="BRB91" s="205"/>
      <c r="BRC91" s="72"/>
      <c r="BRD91" s="70"/>
      <c r="BRE91" s="73"/>
      <c r="BRF91" s="74"/>
      <c r="BRG91" s="74"/>
      <c r="BRH91" s="62"/>
      <c r="BRI91" s="75"/>
      <c r="BRJ91" s="76"/>
      <c r="BRK91" s="216"/>
      <c r="BRL91" s="75"/>
      <c r="BRM91" s="75"/>
      <c r="BRN91" s="204"/>
      <c r="BRO91" s="205"/>
      <c r="BRP91" s="72"/>
      <c r="BRQ91" s="70"/>
      <c r="BRR91" s="73"/>
      <c r="BRS91" s="74"/>
      <c r="BRT91" s="74"/>
      <c r="BRU91" s="62"/>
      <c r="BRV91" s="75"/>
      <c r="BRW91" s="76"/>
      <c r="BRX91" s="216"/>
      <c r="BRY91" s="75"/>
      <c r="BRZ91" s="75"/>
      <c r="BSA91" s="204"/>
      <c r="BSB91" s="205"/>
      <c r="BSC91" s="72"/>
      <c r="BSD91" s="70"/>
      <c r="BSE91" s="73"/>
      <c r="BSF91" s="74"/>
      <c r="BSG91" s="74"/>
      <c r="BSH91" s="62"/>
      <c r="BSI91" s="75"/>
      <c r="BSJ91" s="76"/>
      <c r="BSK91" s="216"/>
      <c r="BSL91" s="75"/>
      <c r="BSM91" s="75"/>
      <c r="BSN91" s="204"/>
      <c r="BSO91" s="205"/>
      <c r="BSP91" s="72"/>
      <c r="BSQ91" s="70"/>
      <c r="BSR91" s="73"/>
      <c r="BSS91" s="74"/>
      <c r="BST91" s="74"/>
      <c r="BSU91" s="62"/>
      <c r="BSV91" s="75"/>
      <c r="BSW91" s="76"/>
      <c r="BSX91" s="216"/>
      <c r="BSY91" s="75"/>
      <c r="BSZ91" s="75"/>
      <c r="BTA91" s="204"/>
      <c r="BTB91" s="205"/>
      <c r="BTC91" s="72"/>
      <c r="BTD91" s="70"/>
      <c r="BTE91" s="73"/>
      <c r="BTF91" s="74"/>
      <c r="BTG91" s="74"/>
      <c r="BTH91" s="62"/>
      <c r="BTI91" s="75"/>
      <c r="BTJ91" s="76"/>
      <c r="BTK91" s="216"/>
      <c r="BTL91" s="75"/>
      <c r="BTM91" s="75"/>
      <c r="BTN91" s="204"/>
      <c r="BTO91" s="205"/>
      <c r="BTP91" s="72"/>
      <c r="BTQ91" s="70"/>
      <c r="BTR91" s="73"/>
      <c r="BTS91" s="74"/>
      <c r="BTT91" s="74"/>
      <c r="BTU91" s="62"/>
      <c r="BTV91" s="75"/>
      <c r="BTW91" s="76"/>
      <c r="BTX91" s="216"/>
      <c r="BTY91" s="75"/>
      <c r="BTZ91" s="75"/>
      <c r="BUA91" s="204"/>
      <c r="BUB91" s="205"/>
      <c r="BUC91" s="72"/>
      <c r="BUD91" s="70"/>
      <c r="BUE91" s="73"/>
      <c r="BUF91" s="74"/>
      <c r="BUG91" s="74"/>
      <c r="BUH91" s="62"/>
      <c r="BUI91" s="75"/>
      <c r="BUJ91" s="76"/>
      <c r="BUK91" s="216"/>
      <c r="BUL91" s="75"/>
      <c r="BUM91" s="75"/>
      <c r="BUN91" s="204"/>
      <c r="BUO91" s="205"/>
      <c r="BUP91" s="72"/>
      <c r="BUQ91" s="70"/>
      <c r="BUR91" s="73"/>
      <c r="BUS91" s="74"/>
      <c r="BUT91" s="74"/>
      <c r="BUU91" s="62"/>
      <c r="BUV91" s="75"/>
      <c r="BUW91" s="76"/>
      <c r="BUX91" s="216"/>
      <c r="BUY91" s="75"/>
      <c r="BUZ91" s="75"/>
      <c r="BVA91" s="204"/>
      <c r="BVB91" s="205"/>
      <c r="BVC91" s="72"/>
      <c r="BVD91" s="70"/>
      <c r="BVE91" s="73"/>
      <c r="BVF91" s="74"/>
      <c r="BVG91" s="74"/>
      <c r="BVH91" s="62"/>
      <c r="BVI91" s="75"/>
      <c r="BVJ91" s="76"/>
      <c r="BVK91" s="216"/>
      <c r="BVL91" s="75"/>
      <c r="BVM91" s="75"/>
      <c r="BVN91" s="204"/>
      <c r="BVO91" s="205"/>
      <c r="BVP91" s="72"/>
      <c r="BVQ91" s="70"/>
      <c r="BVR91" s="73"/>
      <c r="BVS91" s="74"/>
      <c r="BVT91" s="74"/>
      <c r="BVU91" s="62"/>
      <c r="BVV91" s="75"/>
      <c r="BVW91" s="76"/>
      <c r="BVX91" s="216"/>
      <c r="BVY91" s="75"/>
      <c r="BVZ91" s="75"/>
      <c r="BWA91" s="204"/>
      <c r="BWB91" s="205"/>
      <c r="BWC91" s="72"/>
      <c r="BWD91" s="70"/>
      <c r="BWE91" s="73"/>
      <c r="BWF91" s="74"/>
      <c r="BWG91" s="74"/>
      <c r="BWH91" s="62"/>
      <c r="BWI91" s="75"/>
      <c r="BWJ91" s="76"/>
      <c r="BWK91" s="216"/>
      <c r="BWL91" s="75"/>
      <c r="BWM91" s="75"/>
      <c r="BWN91" s="204"/>
      <c r="BWO91" s="205"/>
      <c r="BWP91" s="72"/>
      <c r="BWQ91" s="70"/>
      <c r="BWR91" s="73"/>
      <c r="BWS91" s="74"/>
      <c r="BWT91" s="74"/>
      <c r="BWU91" s="62"/>
      <c r="BWV91" s="75"/>
      <c r="BWW91" s="76"/>
      <c r="BWX91" s="216"/>
      <c r="BWY91" s="75"/>
      <c r="BWZ91" s="75"/>
      <c r="BXA91" s="204"/>
      <c r="BXB91" s="205"/>
      <c r="BXC91" s="72"/>
      <c r="BXD91" s="70"/>
      <c r="BXE91" s="73"/>
      <c r="BXF91" s="74"/>
      <c r="BXG91" s="74"/>
      <c r="BXH91" s="62"/>
      <c r="BXI91" s="75"/>
      <c r="BXJ91" s="76"/>
      <c r="BXK91" s="216"/>
      <c r="BXL91" s="75"/>
      <c r="BXM91" s="75"/>
      <c r="BXN91" s="204"/>
      <c r="BXO91" s="205"/>
      <c r="BXP91" s="72"/>
      <c r="BXQ91" s="70"/>
      <c r="BXR91" s="73"/>
      <c r="BXS91" s="74"/>
      <c r="BXT91" s="74"/>
      <c r="BXU91" s="62"/>
      <c r="BXV91" s="75"/>
      <c r="BXW91" s="76"/>
      <c r="BXX91" s="216"/>
      <c r="BXY91" s="75"/>
      <c r="BXZ91" s="75"/>
      <c r="BYA91" s="204"/>
      <c r="BYB91" s="205"/>
      <c r="BYC91" s="72"/>
      <c r="BYD91" s="70"/>
      <c r="BYE91" s="73"/>
      <c r="BYF91" s="74"/>
      <c r="BYG91" s="74"/>
      <c r="BYH91" s="62"/>
      <c r="BYI91" s="75"/>
      <c r="BYJ91" s="76"/>
      <c r="BYK91" s="216"/>
      <c r="BYL91" s="75"/>
      <c r="BYM91" s="75"/>
      <c r="BYN91" s="204"/>
      <c r="BYO91" s="205"/>
      <c r="BYP91" s="72"/>
      <c r="BYQ91" s="70"/>
      <c r="BYR91" s="73"/>
      <c r="BYS91" s="74"/>
      <c r="BYT91" s="74"/>
      <c r="BYU91" s="62"/>
      <c r="BYV91" s="75"/>
      <c r="BYW91" s="76"/>
      <c r="BYX91" s="216"/>
      <c r="BYY91" s="75"/>
      <c r="BYZ91" s="75"/>
      <c r="BZA91" s="204"/>
      <c r="BZB91" s="205"/>
      <c r="BZC91" s="72"/>
      <c r="BZD91" s="70"/>
      <c r="BZE91" s="73"/>
      <c r="BZF91" s="74"/>
      <c r="BZG91" s="74"/>
      <c r="BZH91" s="62"/>
      <c r="BZI91" s="75"/>
      <c r="BZJ91" s="76"/>
      <c r="BZK91" s="216"/>
      <c r="BZL91" s="75"/>
      <c r="BZM91" s="75"/>
      <c r="BZN91" s="204"/>
      <c r="BZO91" s="205"/>
      <c r="BZP91" s="72"/>
      <c r="BZQ91" s="70"/>
      <c r="BZR91" s="73"/>
      <c r="BZS91" s="74"/>
      <c r="BZT91" s="74"/>
      <c r="BZU91" s="62"/>
      <c r="BZV91" s="75"/>
      <c r="BZW91" s="76"/>
      <c r="BZX91" s="216"/>
      <c r="BZY91" s="75"/>
      <c r="BZZ91" s="75"/>
      <c r="CAA91" s="204"/>
      <c r="CAB91" s="205"/>
      <c r="CAC91" s="72"/>
      <c r="CAD91" s="70"/>
      <c r="CAE91" s="73"/>
      <c r="CAF91" s="74"/>
      <c r="CAG91" s="74"/>
      <c r="CAH91" s="62"/>
      <c r="CAI91" s="75"/>
      <c r="CAJ91" s="76"/>
      <c r="CAK91" s="216"/>
      <c r="CAL91" s="75"/>
      <c r="CAM91" s="75"/>
      <c r="CAN91" s="204"/>
      <c r="CAO91" s="205"/>
      <c r="CAP91" s="72"/>
      <c r="CAQ91" s="70"/>
      <c r="CAR91" s="73"/>
      <c r="CAS91" s="74"/>
      <c r="CAT91" s="74"/>
      <c r="CAU91" s="62"/>
      <c r="CAV91" s="75"/>
      <c r="CAW91" s="76"/>
      <c r="CAX91" s="216"/>
      <c r="CAY91" s="75"/>
      <c r="CAZ91" s="75"/>
      <c r="CBA91" s="204"/>
      <c r="CBB91" s="205"/>
      <c r="CBC91" s="72"/>
      <c r="CBD91" s="70"/>
      <c r="CBE91" s="73"/>
      <c r="CBF91" s="74"/>
      <c r="CBG91" s="74"/>
      <c r="CBH91" s="62"/>
      <c r="CBI91" s="75"/>
      <c r="CBJ91" s="76"/>
      <c r="CBK91" s="216"/>
      <c r="CBL91" s="75"/>
      <c r="CBM91" s="75"/>
      <c r="CBN91" s="204"/>
      <c r="CBO91" s="205"/>
      <c r="CBP91" s="72"/>
      <c r="CBQ91" s="70"/>
      <c r="CBR91" s="73"/>
      <c r="CBS91" s="74"/>
      <c r="CBT91" s="74"/>
      <c r="CBU91" s="62"/>
      <c r="CBV91" s="75"/>
      <c r="CBW91" s="76"/>
      <c r="CBX91" s="216"/>
      <c r="CBY91" s="75"/>
      <c r="CBZ91" s="75"/>
      <c r="CCA91" s="204"/>
      <c r="CCB91" s="205"/>
      <c r="CCC91" s="72"/>
      <c r="CCD91" s="70"/>
      <c r="CCE91" s="73"/>
      <c r="CCF91" s="74"/>
      <c r="CCG91" s="74"/>
      <c r="CCH91" s="62"/>
      <c r="CCI91" s="75"/>
      <c r="CCJ91" s="76"/>
      <c r="CCK91" s="216"/>
      <c r="CCL91" s="75"/>
      <c r="CCM91" s="75"/>
      <c r="CCN91" s="204"/>
      <c r="CCO91" s="205"/>
      <c r="CCP91" s="72"/>
      <c r="CCQ91" s="70"/>
      <c r="CCR91" s="73"/>
      <c r="CCS91" s="74"/>
      <c r="CCT91" s="74"/>
      <c r="CCU91" s="62"/>
      <c r="CCV91" s="75"/>
      <c r="CCW91" s="76"/>
      <c r="CCX91" s="216"/>
      <c r="CCY91" s="75"/>
      <c r="CCZ91" s="75"/>
      <c r="CDA91" s="204"/>
      <c r="CDB91" s="205"/>
      <c r="CDC91" s="72"/>
      <c r="CDD91" s="70"/>
      <c r="CDE91" s="73"/>
      <c r="CDF91" s="74"/>
      <c r="CDG91" s="74"/>
      <c r="CDH91" s="62"/>
      <c r="CDI91" s="75"/>
      <c r="CDJ91" s="76"/>
      <c r="CDK91" s="216"/>
      <c r="CDL91" s="75"/>
      <c r="CDM91" s="75"/>
      <c r="CDN91" s="204"/>
      <c r="CDO91" s="205"/>
      <c r="CDP91" s="72"/>
      <c r="CDQ91" s="70"/>
      <c r="CDR91" s="73"/>
      <c r="CDS91" s="74"/>
      <c r="CDT91" s="74"/>
      <c r="CDU91" s="62"/>
      <c r="CDV91" s="75"/>
      <c r="CDW91" s="76"/>
      <c r="CDX91" s="216"/>
      <c r="CDY91" s="75"/>
      <c r="CDZ91" s="75"/>
      <c r="CEA91" s="204"/>
      <c r="CEB91" s="205"/>
      <c r="CEC91" s="72"/>
      <c r="CED91" s="70"/>
      <c r="CEE91" s="73"/>
      <c r="CEF91" s="74"/>
      <c r="CEG91" s="74"/>
      <c r="CEH91" s="62"/>
      <c r="CEI91" s="75"/>
      <c r="CEJ91" s="76"/>
      <c r="CEK91" s="216"/>
      <c r="CEL91" s="75"/>
      <c r="CEM91" s="75"/>
      <c r="CEN91" s="204"/>
      <c r="CEO91" s="205"/>
      <c r="CEP91" s="72"/>
      <c r="CEQ91" s="70"/>
      <c r="CER91" s="73"/>
      <c r="CES91" s="74"/>
      <c r="CET91" s="74"/>
      <c r="CEU91" s="62"/>
      <c r="CEV91" s="75"/>
      <c r="CEW91" s="76"/>
      <c r="CEX91" s="216"/>
      <c r="CEY91" s="75"/>
      <c r="CEZ91" s="75"/>
      <c r="CFA91" s="204"/>
      <c r="CFB91" s="205"/>
      <c r="CFC91" s="72"/>
      <c r="CFD91" s="70"/>
      <c r="CFE91" s="73"/>
      <c r="CFF91" s="74"/>
      <c r="CFG91" s="74"/>
      <c r="CFH91" s="62"/>
      <c r="CFI91" s="75"/>
      <c r="CFJ91" s="76"/>
      <c r="CFK91" s="216"/>
      <c r="CFL91" s="75"/>
      <c r="CFM91" s="75"/>
      <c r="CFN91" s="204"/>
      <c r="CFO91" s="205"/>
      <c r="CFP91" s="72"/>
      <c r="CFQ91" s="70"/>
      <c r="CFR91" s="73"/>
      <c r="CFS91" s="74"/>
      <c r="CFT91" s="74"/>
      <c r="CFU91" s="62"/>
      <c r="CFV91" s="75"/>
      <c r="CFW91" s="76"/>
      <c r="CFX91" s="216"/>
      <c r="CFY91" s="75"/>
      <c r="CFZ91" s="75"/>
      <c r="CGA91" s="204"/>
      <c r="CGB91" s="205"/>
      <c r="CGC91" s="72"/>
      <c r="CGD91" s="70"/>
      <c r="CGE91" s="73"/>
      <c r="CGF91" s="74"/>
      <c r="CGG91" s="74"/>
      <c r="CGH91" s="62"/>
      <c r="CGI91" s="75"/>
      <c r="CGJ91" s="76"/>
      <c r="CGK91" s="216"/>
      <c r="CGL91" s="75"/>
      <c r="CGM91" s="75"/>
      <c r="CGN91" s="204"/>
      <c r="CGO91" s="205"/>
      <c r="CGP91" s="72"/>
      <c r="CGQ91" s="70"/>
      <c r="CGR91" s="73"/>
      <c r="CGS91" s="74"/>
      <c r="CGT91" s="74"/>
      <c r="CGU91" s="62"/>
      <c r="CGV91" s="75"/>
      <c r="CGW91" s="76"/>
      <c r="CGX91" s="216"/>
      <c r="CGY91" s="75"/>
      <c r="CGZ91" s="75"/>
      <c r="CHA91" s="204"/>
      <c r="CHB91" s="205"/>
      <c r="CHC91" s="72"/>
      <c r="CHD91" s="70"/>
      <c r="CHE91" s="73"/>
      <c r="CHF91" s="74"/>
      <c r="CHG91" s="74"/>
      <c r="CHH91" s="62"/>
      <c r="CHI91" s="75"/>
      <c r="CHJ91" s="76"/>
      <c r="CHK91" s="216"/>
      <c r="CHL91" s="75"/>
      <c r="CHM91" s="75"/>
      <c r="CHN91" s="204"/>
      <c r="CHO91" s="205"/>
      <c r="CHP91" s="72"/>
      <c r="CHQ91" s="70"/>
      <c r="CHR91" s="73"/>
      <c r="CHS91" s="74"/>
      <c r="CHT91" s="74"/>
      <c r="CHU91" s="62"/>
      <c r="CHV91" s="75"/>
      <c r="CHW91" s="76"/>
      <c r="CHX91" s="216"/>
      <c r="CHY91" s="75"/>
      <c r="CHZ91" s="75"/>
      <c r="CIA91" s="204"/>
      <c r="CIB91" s="205"/>
      <c r="CIC91" s="72"/>
      <c r="CID91" s="70"/>
      <c r="CIE91" s="73"/>
      <c r="CIF91" s="74"/>
      <c r="CIG91" s="74"/>
      <c r="CIH91" s="62"/>
      <c r="CII91" s="75"/>
      <c r="CIJ91" s="76"/>
      <c r="CIK91" s="216"/>
      <c r="CIL91" s="75"/>
      <c r="CIM91" s="75"/>
      <c r="CIN91" s="204"/>
      <c r="CIO91" s="205"/>
      <c r="CIP91" s="72"/>
      <c r="CIQ91" s="70"/>
      <c r="CIR91" s="73"/>
      <c r="CIS91" s="74"/>
      <c r="CIT91" s="74"/>
      <c r="CIU91" s="62"/>
      <c r="CIV91" s="75"/>
      <c r="CIW91" s="76"/>
      <c r="CIX91" s="216"/>
      <c r="CIY91" s="75"/>
      <c r="CIZ91" s="75"/>
      <c r="CJA91" s="204"/>
      <c r="CJB91" s="205"/>
      <c r="CJC91" s="72"/>
      <c r="CJD91" s="70"/>
      <c r="CJE91" s="73"/>
      <c r="CJF91" s="74"/>
      <c r="CJG91" s="74"/>
      <c r="CJH91" s="62"/>
      <c r="CJI91" s="75"/>
      <c r="CJJ91" s="76"/>
      <c r="CJK91" s="216"/>
      <c r="CJL91" s="75"/>
      <c r="CJM91" s="75"/>
      <c r="CJN91" s="204"/>
      <c r="CJO91" s="205"/>
      <c r="CJP91" s="72"/>
      <c r="CJQ91" s="70"/>
      <c r="CJR91" s="73"/>
      <c r="CJS91" s="74"/>
      <c r="CJT91" s="74"/>
      <c r="CJU91" s="62"/>
      <c r="CJV91" s="75"/>
      <c r="CJW91" s="76"/>
      <c r="CJX91" s="216"/>
      <c r="CJY91" s="75"/>
      <c r="CJZ91" s="75"/>
      <c r="CKA91" s="204"/>
      <c r="CKB91" s="205"/>
      <c r="CKC91" s="72"/>
      <c r="CKD91" s="70"/>
      <c r="CKE91" s="73"/>
      <c r="CKF91" s="74"/>
      <c r="CKG91" s="74"/>
      <c r="CKH91" s="62"/>
      <c r="CKI91" s="75"/>
      <c r="CKJ91" s="76"/>
      <c r="CKK91" s="216"/>
      <c r="CKL91" s="75"/>
      <c r="CKM91" s="75"/>
      <c r="CKN91" s="204"/>
      <c r="CKO91" s="205"/>
      <c r="CKP91" s="72"/>
      <c r="CKQ91" s="70"/>
      <c r="CKR91" s="73"/>
      <c r="CKS91" s="74"/>
      <c r="CKT91" s="74"/>
      <c r="CKU91" s="62"/>
      <c r="CKV91" s="75"/>
      <c r="CKW91" s="76"/>
      <c r="CKX91" s="216"/>
      <c r="CKY91" s="75"/>
      <c r="CKZ91" s="75"/>
      <c r="CLA91" s="204"/>
      <c r="CLB91" s="205"/>
      <c r="CLC91" s="72"/>
      <c r="CLD91" s="70"/>
      <c r="CLE91" s="73"/>
      <c r="CLF91" s="74"/>
      <c r="CLG91" s="74"/>
      <c r="CLH91" s="62"/>
      <c r="CLI91" s="75"/>
      <c r="CLJ91" s="76"/>
      <c r="CLK91" s="216"/>
      <c r="CLL91" s="75"/>
      <c r="CLM91" s="75"/>
      <c r="CLN91" s="204"/>
      <c r="CLO91" s="205"/>
      <c r="CLP91" s="72"/>
      <c r="CLQ91" s="70"/>
      <c r="CLR91" s="73"/>
      <c r="CLS91" s="74"/>
      <c r="CLT91" s="74"/>
      <c r="CLU91" s="62"/>
      <c r="CLV91" s="75"/>
      <c r="CLW91" s="76"/>
      <c r="CLX91" s="216"/>
      <c r="CLY91" s="75"/>
      <c r="CLZ91" s="75"/>
      <c r="CMA91" s="204"/>
      <c r="CMB91" s="205"/>
      <c r="CMC91" s="72"/>
      <c r="CMD91" s="70"/>
      <c r="CME91" s="73"/>
      <c r="CMF91" s="74"/>
      <c r="CMG91" s="74"/>
      <c r="CMH91" s="62"/>
      <c r="CMI91" s="75"/>
      <c r="CMJ91" s="76"/>
      <c r="CMK91" s="216"/>
      <c r="CML91" s="75"/>
      <c r="CMM91" s="75"/>
      <c r="CMN91" s="204"/>
      <c r="CMO91" s="205"/>
      <c r="CMP91" s="72"/>
      <c r="CMQ91" s="70"/>
      <c r="CMR91" s="73"/>
      <c r="CMS91" s="74"/>
      <c r="CMT91" s="74"/>
      <c r="CMU91" s="62"/>
      <c r="CMV91" s="75"/>
      <c r="CMW91" s="76"/>
      <c r="CMX91" s="216"/>
      <c r="CMY91" s="75"/>
      <c r="CMZ91" s="75"/>
      <c r="CNA91" s="204"/>
      <c r="CNB91" s="205"/>
      <c r="CNC91" s="72"/>
      <c r="CND91" s="70"/>
      <c r="CNE91" s="73"/>
      <c r="CNF91" s="74"/>
      <c r="CNG91" s="74"/>
      <c r="CNH91" s="62"/>
      <c r="CNI91" s="75"/>
      <c r="CNJ91" s="76"/>
      <c r="CNK91" s="216"/>
      <c r="CNL91" s="75"/>
      <c r="CNM91" s="75"/>
      <c r="CNN91" s="204"/>
      <c r="CNO91" s="205"/>
      <c r="CNP91" s="72"/>
      <c r="CNQ91" s="70"/>
      <c r="CNR91" s="73"/>
      <c r="CNS91" s="74"/>
      <c r="CNT91" s="74"/>
      <c r="CNU91" s="62"/>
      <c r="CNV91" s="75"/>
      <c r="CNW91" s="76"/>
      <c r="CNX91" s="216"/>
      <c r="CNY91" s="75"/>
      <c r="CNZ91" s="75"/>
      <c r="COA91" s="204"/>
      <c r="COB91" s="205"/>
      <c r="COC91" s="72"/>
      <c r="COD91" s="70"/>
      <c r="COE91" s="73"/>
      <c r="COF91" s="74"/>
      <c r="COG91" s="74"/>
      <c r="COH91" s="62"/>
      <c r="COI91" s="75"/>
      <c r="COJ91" s="76"/>
      <c r="COK91" s="216"/>
      <c r="COL91" s="75"/>
      <c r="COM91" s="75"/>
      <c r="CON91" s="204"/>
      <c r="COO91" s="205"/>
      <c r="COP91" s="72"/>
      <c r="COQ91" s="70"/>
      <c r="COR91" s="73"/>
      <c r="COS91" s="74"/>
      <c r="COT91" s="74"/>
      <c r="COU91" s="62"/>
      <c r="COV91" s="75"/>
      <c r="COW91" s="76"/>
      <c r="COX91" s="216"/>
      <c r="COY91" s="75"/>
      <c r="COZ91" s="75"/>
      <c r="CPA91" s="204"/>
      <c r="CPB91" s="205"/>
      <c r="CPC91" s="72"/>
      <c r="CPD91" s="70"/>
      <c r="CPE91" s="73"/>
      <c r="CPF91" s="74"/>
      <c r="CPG91" s="74"/>
      <c r="CPH91" s="62"/>
      <c r="CPI91" s="75"/>
      <c r="CPJ91" s="76"/>
      <c r="CPK91" s="216"/>
      <c r="CPL91" s="75"/>
      <c r="CPM91" s="75"/>
      <c r="CPN91" s="204"/>
      <c r="CPO91" s="205"/>
      <c r="CPP91" s="72"/>
      <c r="CPQ91" s="70"/>
      <c r="CPR91" s="73"/>
      <c r="CPS91" s="74"/>
      <c r="CPT91" s="74"/>
      <c r="CPU91" s="62"/>
      <c r="CPV91" s="75"/>
      <c r="CPW91" s="76"/>
      <c r="CPX91" s="216"/>
      <c r="CPY91" s="75"/>
      <c r="CPZ91" s="75"/>
      <c r="CQA91" s="204"/>
      <c r="CQB91" s="205"/>
      <c r="CQC91" s="72"/>
      <c r="CQD91" s="70"/>
      <c r="CQE91" s="73"/>
      <c r="CQF91" s="74"/>
      <c r="CQG91" s="74"/>
      <c r="CQH91" s="62"/>
      <c r="CQI91" s="75"/>
      <c r="CQJ91" s="76"/>
      <c r="CQK91" s="216"/>
      <c r="CQL91" s="75"/>
      <c r="CQM91" s="75"/>
      <c r="CQN91" s="204"/>
      <c r="CQO91" s="205"/>
      <c r="CQP91" s="72"/>
      <c r="CQQ91" s="70"/>
      <c r="CQR91" s="73"/>
      <c r="CQS91" s="74"/>
      <c r="CQT91" s="74"/>
      <c r="CQU91" s="62"/>
      <c r="CQV91" s="75"/>
      <c r="CQW91" s="76"/>
      <c r="CQX91" s="216"/>
      <c r="CQY91" s="75"/>
      <c r="CQZ91" s="75"/>
      <c r="CRA91" s="204"/>
      <c r="CRB91" s="205"/>
      <c r="CRC91" s="72"/>
      <c r="CRD91" s="70"/>
      <c r="CRE91" s="73"/>
      <c r="CRF91" s="74"/>
      <c r="CRG91" s="74"/>
      <c r="CRH91" s="62"/>
      <c r="CRI91" s="75"/>
      <c r="CRJ91" s="76"/>
      <c r="CRK91" s="216"/>
      <c r="CRL91" s="75"/>
      <c r="CRM91" s="75"/>
      <c r="CRN91" s="204"/>
      <c r="CRO91" s="205"/>
      <c r="CRP91" s="72"/>
      <c r="CRQ91" s="70"/>
      <c r="CRR91" s="73"/>
      <c r="CRS91" s="74"/>
      <c r="CRT91" s="74"/>
      <c r="CRU91" s="62"/>
      <c r="CRV91" s="75"/>
      <c r="CRW91" s="76"/>
      <c r="CRX91" s="216"/>
      <c r="CRY91" s="75"/>
      <c r="CRZ91" s="75"/>
      <c r="CSA91" s="204"/>
      <c r="CSB91" s="205"/>
      <c r="CSC91" s="72"/>
      <c r="CSD91" s="70"/>
      <c r="CSE91" s="73"/>
      <c r="CSF91" s="74"/>
      <c r="CSG91" s="74"/>
      <c r="CSH91" s="62"/>
      <c r="CSI91" s="75"/>
      <c r="CSJ91" s="76"/>
      <c r="CSK91" s="216"/>
      <c r="CSL91" s="75"/>
      <c r="CSM91" s="75"/>
      <c r="CSN91" s="204"/>
      <c r="CSO91" s="205"/>
      <c r="CSP91" s="72"/>
      <c r="CSQ91" s="70"/>
      <c r="CSR91" s="73"/>
      <c r="CSS91" s="74"/>
      <c r="CST91" s="74"/>
      <c r="CSU91" s="62"/>
      <c r="CSV91" s="75"/>
      <c r="CSW91" s="76"/>
      <c r="CSX91" s="216"/>
      <c r="CSY91" s="75"/>
      <c r="CSZ91" s="75"/>
      <c r="CTA91" s="204"/>
      <c r="CTB91" s="205"/>
      <c r="CTC91" s="72"/>
      <c r="CTD91" s="70"/>
      <c r="CTE91" s="73"/>
      <c r="CTF91" s="74"/>
      <c r="CTG91" s="74"/>
      <c r="CTH91" s="62"/>
      <c r="CTI91" s="75"/>
      <c r="CTJ91" s="76"/>
      <c r="CTK91" s="216"/>
      <c r="CTL91" s="75"/>
      <c r="CTM91" s="75"/>
      <c r="CTN91" s="204"/>
      <c r="CTO91" s="205"/>
      <c r="CTP91" s="72"/>
      <c r="CTQ91" s="70"/>
      <c r="CTR91" s="73"/>
      <c r="CTS91" s="74"/>
      <c r="CTT91" s="74"/>
      <c r="CTU91" s="62"/>
      <c r="CTV91" s="75"/>
      <c r="CTW91" s="76"/>
      <c r="CTX91" s="216"/>
      <c r="CTY91" s="75"/>
      <c r="CTZ91" s="75"/>
      <c r="CUA91" s="204"/>
      <c r="CUB91" s="205"/>
      <c r="CUC91" s="72"/>
      <c r="CUD91" s="70"/>
      <c r="CUE91" s="73"/>
      <c r="CUF91" s="74"/>
      <c r="CUG91" s="74"/>
      <c r="CUH91" s="62"/>
      <c r="CUI91" s="75"/>
      <c r="CUJ91" s="76"/>
      <c r="CUK91" s="216"/>
      <c r="CUL91" s="75"/>
      <c r="CUM91" s="75"/>
      <c r="CUN91" s="204"/>
      <c r="CUO91" s="205"/>
      <c r="CUP91" s="72"/>
      <c r="CUQ91" s="70"/>
      <c r="CUR91" s="73"/>
      <c r="CUS91" s="74"/>
      <c r="CUT91" s="74"/>
      <c r="CUU91" s="62"/>
      <c r="CUV91" s="75"/>
      <c r="CUW91" s="76"/>
      <c r="CUX91" s="216"/>
      <c r="CUY91" s="75"/>
      <c r="CUZ91" s="75"/>
      <c r="CVA91" s="204"/>
      <c r="CVB91" s="205"/>
      <c r="CVC91" s="72"/>
      <c r="CVD91" s="70"/>
      <c r="CVE91" s="73"/>
      <c r="CVF91" s="74"/>
      <c r="CVG91" s="74"/>
      <c r="CVH91" s="62"/>
      <c r="CVI91" s="75"/>
      <c r="CVJ91" s="76"/>
      <c r="CVK91" s="216"/>
      <c r="CVL91" s="75"/>
      <c r="CVM91" s="75"/>
      <c r="CVN91" s="204"/>
      <c r="CVO91" s="205"/>
      <c r="CVP91" s="72"/>
      <c r="CVQ91" s="70"/>
      <c r="CVR91" s="73"/>
      <c r="CVS91" s="74"/>
      <c r="CVT91" s="74"/>
      <c r="CVU91" s="62"/>
      <c r="CVV91" s="75"/>
      <c r="CVW91" s="76"/>
      <c r="CVX91" s="216"/>
      <c r="CVY91" s="75"/>
      <c r="CVZ91" s="75"/>
      <c r="CWA91" s="204"/>
      <c r="CWB91" s="205"/>
      <c r="CWC91" s="72"/>
      <c r="CWD91" s="70"/>
      <c r="CWE91" s="73"/>
      <c r="CWF91" s="74"/>
      <c r="CWG91" s="74"/>
      <c r="CWH91" s="62"/>
      <c r="CWI91" s="75"/>
      <c r="CWJ91" s="76"/>
      <c r="CWK91" s="216"/>
      <c r="CWL91" s="75"/>
      <c r="CWM91" s="75"/>
      <c r="CWN91" s="204"/>
      <c r="CWO91" s="205"/>
      <c r="CWP91" s="72"/>
      <c r="CWQ91" s="70"/>
      <c r="CWR91" s="73"/>
      <c r="CWS91" s="74"/>
      <c r="CWT91" s="74"/>
      <c r="CWU91" s="62"/>
      <c r="CWV91" s="75"/>
      <c r="CWW91" s="76"/>
      <c r="CWX91" s="216"/>
      <c r="CWY91" s="75"/>
      <c r="CWZ91" s="75"/>
      <c r="CXA91" s="204"/>
      <c r="CXB91" s="205"/>
      <c r="CXC91" s="72"/>
      <c r="CXD91" s="70"/>
      <c r="CXE91" s="73"/>
      <c r="CXF91" s="74"/>
      <c r="CXG91" s="74"/>
      <c r="CXH91" s="62"/>
      <c r="CXI91" s="75"/>
      <c r="CXJ91" s="76"/>
      <c r="CXK91" s="216"/>
      <c r="CXL91" s="75"/>
      <c r="CXM91" s="75"/>
      <c r="CXN91" s="204"/>
      <c r="CXO91" s="205"/>
      <c r="CXP91" s="72"/>
      <c r="CXQ91" s="70"/>
      <c r="CXR91" s="73"/>
      <c r="CXS91" s="74"/>
      <c r="CXT91" s="74"/>
      <c r="CXU91" s="62"/>
      <c r="CXV91" s="75"/>
      <c r="CXW91" s="76"/>
      <c r="CXX91" s="216"/>
      <c r="CXY91" s="75"/>
      <c r="CXZ91" s="75"/>
      <c r="CYA91" s="204"/>
      <c r="CYB91" s="205"/>
      <c r="CYC91" s="72"/>
      <c r="CYD91" s="70"/>
      <c r="CYE91" s="73"/>
      <c r="CYF91" s="74"/>
      <c r="CYG91" s="74"/>
      <c r="CYH91" s="62"/>
      <c r="CYI91" s="75"/>
      <c r="CYJ91" s="76"/>
      <c r="CYK91" s="216"/>
      <c r="CYL91" s="75"/>
      <c r="CYM91" s="75"/>
      <c r="CYN91" s="204"/>
      <c r="CYO91" s="205"/>
      <c r="CYP91" s="72"/>
      <c r="CYQ91" s="70"/>
      <c r="CYR91" s="73"/>
      <c r="CYS91" s="74"/>
      <c r="CYT91" s="74"/>
      <c r="CYU91" s="62"/>
      <c r="CYV91" s="75"/>
      <c r="CYW91" s="76"/>
      <c r="CYX91" s="216"/>
      <c r="CYY91" s="75"/>
      <c r="CYZ91" s="75"/>
      <c r="CZA91" s="204"/>
      <c r="CZB91" s="205"/>
      <c r="CZC91" s="72"/>
      <c r="CZD91" s="70"/>
      <c r="CZE91" s="73"/>
      <c r="CZF91" s="74"/>
      <c r="CZG91" s="74"/>
      <c r="CZH91" s="62"/>
      <c r="CZI91" s="75"/>
      <c r="CZJ91" s="76"/>
      <c r="CZK91" s="216"/>
      <c r="CZL91" s="75"/>
      <c r="CZM91" s="75"/>
      <c r="CZN91" s="204"/>
      <c r="CZO91" s="205"/>
      <c r="CZP91" s="72"/>
      <c r="CZQ91" s="70"/>
      <c r="CZR91" s="73"/>
      <c r="CZS91" s="74"/>
      <c r="CZT91" s="74"/>
      <c r="CZU91" s="62"/>
      <c r="CZV91" s="75"/>
      <c r="CZW91" s="76"/>
      <c r="CZX91" s="216"/>
      <c r="CZY91" s="75"/>
      <c r="CZZ91" s="75"/>
      <c r="DAA91" s="204"/>
      <c r="DAB91" s="205"/>
      <c r="DAC91" s="72"/>
      <c r="DAD91" s="70"/>
      <c r="DAE91" s="73"/>
      <c r="DAF91" s="74"/>
      <c r="DAG91" s="74"/>
      <c r="DAH91" s="62"/>
      <c r="DAI91" s="75"/>
      <c r="DAJ91" s="76"/>
      <c r="DAK91" s="216"/>
      <c r="DAL91" s="75"/>
      <c r="DAM91" s="75"/>
      <c r="DAN91" s="204"/>
      <c r="DAO91" s="205"/>
      <c r="DAP91" s="72"/>
      <c r="DAQ91" s="70"/>
      <c r="DAR91" s="73"/>
      <c r="DAS91" s="74"/>
      <c r="DAT91" s="74"/>
      <c r="DAU91" s="62"/>
      <c r="DAV91" s="75"/>
      <c r="DAW91" s="76"/>
      <c r="DAX91" s="216"/>
      <c r="DAY91" s="75"/>
      <c r="DAZ91" s="75"/>
      <c r="DBA91" s="204"/>
      <c r="DBB91" s="205"/>
      <c r="DBC91" s="72"/>
      <c r="DBD91" s="70"/>
      <c r="DBE91" s="73"/>
      <c r="DBF91" s="74"/>
      <c r="DBG91" s="74"/>
      <c r="DBH91" s="62"/>
      <c r="DBI91" s="75"/>
      <c r="DBJ91" s="76"/>
      <c r="DBK91" s="216"/>
      <c r="DBL91" s="75"/>
      <c r="DBM91" s="75"/>
      <c r="DBN91" s="204"/>
      <c r="DBO91" s="205"/>
      <c r="DBP91" s="72"/>
      <c r="DBQ91" s="70"/>
      <c r="DBR91" s="73"/>
      <c r="DBS91" s="74"/>
      <c r="DBT91" s="74"/>
      <c r="DBU91" s="62"/>
      <c r="DBV91" s="75"/>
      <c r="DBW91" s="76"/>
      <c r="DBX91" s="216"/>
      <c r="DBY91" s="75"/>
      <c r="DBZ91" s="75"/>
      <c r="DCA91" s="204"/>
      <c r="DCB91" s="205"/>
      <c r="DCC91" s="72"/>
      <c r="DCD91" s="70"/>
      <c r="DCE91" s="73"/>
      <c r="DCF91" s="74"/>
      <c r="DCG91" s="74"/>
      <c r="DCH91" s="62"/>
      <c r="DCI91" s="75"/>
      <c r="DCJ91" s="76"/>
      <c r="DCK91" s="216"/>
      <c r="DCL91" s="75"/>
      <c r="DCM91" s="75"/>
      <c r="DCN91" s="204"/>
      <c r="DCO91" s="205"/>
      <c r="DCP91" s="72"/>
      <c r="DCQ91" s="70"/>
      <c r="DCR91" s="73"/>
      <c r="DCS91" s="74"/>
      <c r="DCT91" s="74"/>
      <c r="DCU91" s="62"/>
      <c r="DCV91" s="75"/>
      <c r="DCW91" s="76"/>
      <c r="DCX91" s="216"/>
      <c r="DCY91" s="75"/>
      <c r="DCZ91" s="75"/>
      <c r="DDA91" s="204"/>
      <c r="DDB91" s="205"/>
      <c r="DDC91" s="72"/>
      <c r="DDD91" s="70"/>
      <c r="DDE91" s="73"/>
      <c r="DDF91" s="74"/>
      <c r="DDG91" s="74"/>
      <c r="DDH91" s="62"/>
      <c r="DDI91" s="75"/>
      <c r="DDJ91" s="76"/>
      <c r="DDK91" s="216"/>
      <c r="DDL91" s="75"/>
      <c r="DDM91" s="75"/>
      <c r="DDN91" s="204"/>
      <c r="DDO91" s="205"/>
      <c r="DDP91" s="72"/>
      <c r="DDQ91" s="70"/>
      <c r="DDR91" s="73"/>
      <c r="DDS91" s="74"/>
      <c r="DDT91" s="74"/>
      <c r="DDU91" s="62"/>
      <c r="DDV91" s="75"/>
      <c r="DDW91" s="76"/>
      <c r="DDX91" s="216"/>
      <c r="DDY91" s="75"/>
      <c r="DDZ91" s="75"/>
      <c r="DEA91" s="204"/>
      <c r="DEB91" s="205"/>
      <c r="DEC91" s="72"/>
      <c r="DED91" s="70"/>
      <c r="DEE91" s="73"/>
      <c r="DEF91" s="74"/>
      <c r="DEG91" s="74"/>
      <c r="DEH91" s="62"/>
      <c r="DEI91" s="75"/>
      <c r="DEJ91" s="76"/>
      <c r="DEK91" s="216"/>
      <c r="DEL91" s="75"/>
      <c r="DEM91" s="75"/>
      <c r="DEN91" s="204"/>
      <c r="DEO91" s="205"/>
      <c r="DEP91" s="72"/>
      <c r="DEQ91" s="70"/>
      <c r="DER91" s="73"/>
      <c r="DES91" s="74"/>
      <c r="DET91" s="74"/>
      <c r="DEU91" s="62"/>
      <c r="DEV91" s="75"/>
      <c r="DEW91" s="76"/>
      <c r="DEX91" s="216"/>
      <c r="DEY91" s="75"/>
      <c r="DEZ91" s="75"/>
      <c r="DFA91" s="204"/>
      <c r="DFB91" s="205"/>
      <c r="DFC91" s="72"/>
      <c r="DFD91" s="70"/>
      <c r="DFE91" s="73"/>
      <c r="DFF91" s="74"/>
      <c r="DFG91" s="74"/>
      <c r="DFH91" s="62"/>
      <c r="DFI91" s="75"/>
      <c r="DFJ91" s="76"/>
      <c r="DFK91" s="216"/>
      <c r="DFL91" s="75"/>
      <c r="DFM91" s="75"/>
      <c r="DFN91" s="204"/>
      <c r="DFO91" s="205"/>
      <c r="DFP91" s="72"/>
      <c r="DFQ91" s="70"/>
      <c r="DFR91" s="73"/>
      <c r="DFS91" s="74"/>
      <c r="DFT91" s="74"/>
      <c r="DFU91" s="62"/>
      <c r="DFV91" s="75"/>
      <c r="DFW91" s="76"/>
      <c r="DFX91" s="216"/>
      <c r="DFY91" s="75"/>
      <c r="DFZ91" s="75"/>
      <c r="DGA91" s="204"/>
      <c r="DGB91" s="205"/>
      <c r="DGC91" s="72"/>
      <c r="DGD91" s="70"/>
      <c r="DGE91" s="73"/>
      <c r="DGF91" s="74"/>
      <c r="DGG91" s="74"/>
      <c r="DGH91" s="62"/>
      <c r="DGI91" s="75"/>
      <c r="DGJ91" s="76"/>
      <c r="DGK91" s="216"/>
      <c r="DGL91" s="75"/>
      <c r="DGM91" s="75"/>
      <c r="DGN91" s="204"/>
      <c r="DGO91" s="205"/>
      <c r="DGP91" s="72"/>
      <c r="DGQ91" s="70"/>
      <c r="DGR91" s="73"/>
      <c r="DGS91" s="74"/>
      <c r="DGT91" s="74"/>
      <c r="DGU91" s="62"/>
      <c r="DGV91" s="75"/>
      <c r="DGW91" s="76"/>
      <c r="DGX91" s="216"/>
      <c r="DGY91" s="75"/>
      <c r="DGZ91" s="75"/>
      <c r="DHA91" s="204"/>
      <c r="DHB91" s="205"/>
      <c r="DHC91" s="72"/>
      <c r="DHD91" s="70"/>
      <c r="DHE91" s="73"/>
      <c r="DHF91" s="74"/>
      <c r="DHG91" s="74"/>
      <c r="DHH91" s="62"/>
      <c r="DHI91" s="75"/>
      <c r="DHJ91" s="76"/>
      <c r="DHK91" s="216"/>
      <c r="DHL91" s="75"/>
      <c r="DHM91" s="75"/>
      <c r="DHN91" s="204"/>
      <c r="DHO91" s="205"/>
      <c r="DHP91" s="72"/>
      <c r="DHQ91" s="70"/>
      <c r="DHR91" s="73"/>
      <c r="DHS91" s="74"/>
      <c r="DHT91" s="74"/>
      <c r="DHU91" s="62"/>
      <c r="DHV91" s="75"/>
      <c r="DHW91" s="76"/>
      <c r="DHX91" s="216"/>
      <c r="DHY91" s="75"/>
      <c r="DHZ91" s="75"/>
      <c r="DIA91" s="204"/>
      <c r="DIB91" s="205"/>
      <c r="DIC91" s="72"/>
      <c r="DID91" s="70"/>
      <c r="DIE91" s="73"/>
      <c r="DIF91" s="74"/>
      <c r="DIG91" s="74"/>
      <c r="DIH91" s="62"/>
      <c r="DII91" s="75"/>
      <c r="DIJ91" s="76"/>
      <c r="DIK91" s="216"/>
      <c r="DIL91" s="75"/>
      <c r="DIM91" s="75"/>
      <c r="DIN91" s="204"/>
      <c r="DIO91" s="205"/>
      <c r="DIP91" s="72"/>
      <c r="DIQ91" s="70"/>
      <c r="DIR91" s="73"/>
      <c r="DIS91" s="74"/>
      <c r="DIT91" s="74"/>
      <c r="DIU91" s="62"/>
      <c r="DIV91" s="75"/>
      <c r="DIW91" s="76"/>
      <c r="DIX91" s="216"/>
      <c r="DIY91" s="75"/>
      <c r="DIZ91" s="75"/>
      <c r="DJA91" s="204"/>
      <c r="DJB91" s="205"/>
      <c r="DJC91" s="72"/>
      <c r="DJD91" s="70"/>
      <c r="DJE91" s="73"/>
      <c r="DJF91" s="74"/>
      <c r="DJG91" s="74"/>
      <c r="DJH91" s="62"/>
      <c r="DJI91" s="75"/>
      <c r="DJJ91" s="76"/>
      <c r="DJK91" s="216"/>
      <c r="DJL91" s="75"/>
      <c r="DJM91" s="75"/>
      <c r="DJN91" s="204"/>
      <c r="DJO91" s="205"/>
      <c r="DJP91" s="72"/>
      <c r="DJQ91" s="70"/>
      <c r="DJR91" s="73"/>
      <c r="DJS91" s="74"/>
      <c r="DJT91" s="74"/>
      <c r="DJU91" s="62"/>
      <c r="DJV91" s="75"/>
      <c r="DJW91" s="76"/>
      <c r="DJX91" s="216"/>
      <c r="DJY91" s="75"/>
      <c r="DJZ91" s="75"/>
      <c r="DKA91" s="204"/>
      <c r="DKB91" s="205"/>
      <c r="DKC91" s="72"/>
      <c r="DKD91" s="70"/>
      <c r="DKE91" s="73"/>
      <c r="DKF91" s="74"/>
      <c r="DKG91" s="74"/>
      <c r="DKH91" s="62"/>
      <c r="DKI91" s="75"/>
      <c r="DKJ91" s="76"/>
      <c r="DKK91" s="216"/>
      <c r="DKL91" s="75"/>
      <c r="DKM91" s="75"/>
      <c r="DKN91" s="204"/>
      <c r="DKO91" s="205"/>
      <c r="DKP91" s="72"/>
      <c r="DKQ91" s="70"/>
      <c r="DKR91" s="73"/>
      <c r="DKS91" s="74"/>
      <c r="DKT91" s="74"/>
      <c r="DKU91" s="62"/>
      <c r="DKV91" s="75"/>
      <c r="DKW91" s="76"/>
      <c r="DKX91" s="216"/>
      <c r="DKY91" s="75"/>
      <c r="DKZ91" s="75"/>
      <c r="DLA91" s="204"/>
      <c r="DLB91" s="205"/>
      <c r="DLC91" s="72"/>
      <c r="DLD91" s="70"/>
      <c r="DLE91" s="73"/>
      <c r="DLF91" s="74"/>
      <c r="DLG91" s="74"/>
      <c r="DLH91" s="62"/>
      <c r="DLI91" s="75"/>
      <c r="DLJ91" s="76"/>
      <c r="DLK91" s="216"/>
      <c r="DLL91" s="75"/>
      <c r="DLM91" s="75"/>
      <c r="DLN91" s="204"/>
      <c r="DLO91" s="205"/>
      <c r="DLP91" s="72"/>
      <c r="DLQ91" s="70"/>
      <c r="DLR91" s="73"/>
      <c r="DLS91" s="74"/>
      <c r="DLT91" s="74"/>
      <c r="DLU91" s="62"/>
      <c r="DLV91" s="75"/>
      <c r="DLW91" s="76"/>
      <c r="DLX91" s="216"/>
      <c r="DLY91" s="75"/>
      <c r="DLZ91" s="75"/>
      <c r="DMA91" s="204"/>
      <c r="DMB91" s="205"/>
      <c r="DMC91" s="72"/>
      <c r="DMD91" s="70"/>
      <c r="DME91" s="73"/>
      <c r="DMF91" s="74"/>
      <c r="DMG91" s="74"/>
      <c r="DMH91" s="62"/>
      <c r="DMI91" s="75"/>
      <c r="DMJ91" s="76"/>
      <c r="DMK91" s="216"/>
      <c r="DML91" s="75"/>
      <c r="DMM91" s="75"/>
      <c r="DMN91" s="204"/>
      <c r="DMO91" s="205"/>
      <c r="DMP91" s="72"/>
      <c r="DMQ91" s="70"/>
      <c r="DMR91" s="73"/>
      <c r="DMS91" s="74"/>
      <c r="DMT91" s="74"/>
      <c r="DMU91" s="62"/>
      <c r="DMV91" s="75"/>
      <c r="DMW91" s="76"/>
      <c r="DMX91" s="216"/>
      <c r="DMY91" s="75"/>
      <c r="DMZ91" s="75"/>
      <c r="DNA91" s="204"/>
      <c r="DNB91" s="205"/>
      <c r="DNC91" s="72"/>
      <c r="DND91" s="70"/>
      <c r="DNE91" s="73"/>
      <c r="DNF91" s="74"/>
      <c r="DNG91" s="74"/>
      <c r="DNH91" s="62"/>
      <c r="DNI91" s="75"/>
      <c r="DNJ91" s="76"/>
      <c r="DNK91" s="216"/>
      <c r="DNL91" s="75"/>
      <c r="DNM91" s="75"/>
      <c r="DNN91" s="204"/>
      <c r="DNO91" s="205"/>
      <c r="DNP91" s="72"/>
      <c r="DNQ91" s="70"/>
      <c r="DNR91" s="73"/>
      <c r="DNS91" s="74"/>
      <c r="DNT91" s="74"/>
      <c r="DNU91" s="62"/>
      <c r="DNV91" s="75"/>
      <c r="DNW91" s="76"/>
      <c r="DNX91" s="216"/>
      <c r="DNY91" s="75"/>
      <c r="DNZ91" s="75"/>
      <c r="DOA91" s="204"/>
      <c r="DOB91" s="205"/>
      <c r="DOC91" s="72"/>
      <c r="DOD91" s="70"/>
      <c r="DOE91" s="73"/>
      <c r="DOF91" s="74"/>
      <c r="DOG91" s="74"/>
      <c r="DOH91" s="62"/>
      <c r="DOI91" s="75"/>
      <c r="DOJ91" s="76"/>
      <c r="DOK91" s="216"/>
      <c r="DOL91" s="75"/>
      <c r="DOM91" s="75"/>
      <c r="DON91" s="204"/>
      <c r="DOO91" s="205"/>
      <c r="DOP91" s="72"/>
      <c r="DOQ91" s="70"/>
      <c r="DOR91" s="73"/>
      <c r="DOS91" s="74"/>
      <c r="DOT91" s="74"/>
      <c r="DOU91" s="62"/>
      <c r="DOV91" s="75"/>
      <c r="DOW91" s="76"/>
      <c r="DOX91" s="216"/>
      <c r="DOY91" s="75"/>
      <c r="DOZ91" s="75"/>
      <c r="DPA91" s="204"/>
      <c r="DPB91" s="205"/>
      <c r="DPC91" s="72"/>
      <c r="DPD91" s="70"/>
      <c r="DPE91" s="73"/>
      <c r="DPF91" s="74"/>
      <c r="DPG91" s="74"/>
      <c r="DPH91" s="62"/>
      <c r="DPI91" s="75"/>
      <c r="DPJ91" s="76"/>
      <c r="DPK91" s="216"/>
      <c r="DPL91" s="75"/>
      <c r="DPM91" s="75"/>
      <c r="DPN91" s="204"/>
      <c r="DPO91" s="205"/>
      <c r="DPP91" s="72"/>
      <c r="DPQ91" s="70"/>
      <c r="DPR91" s="73"/>
      <c r="DPS91" s="74"/>
      <c r="DPT91" s="74"/>
      <c r="DPU91" s="62"/>
      <c r="DPV91" s="75"/>
      <c r="DPW91" s="76"/>
      <c r="DPX91" s="216"/>
      <c r="DPY91" s="75"/>
      <c r="DPZ91" s="75"/>
      <c r="DQA91" s="204"/>
      <c r="DQB91" s="205"/>
      <c r="DQC91" s="72"/>
      <c r="DQD91" s="70"/>
      <c r="DQE91" s="73"/>
      <c r="DQF91" s="74"/>
      <c r="DQG91" s="74"/>
      <c r="DQH91" s="62"/>
      <c r="DQI91" s="75"/>
      <c r="DQJ91" s="76"/>
      <c r="DQK91" s="216"/>
      <c r="DQL91" s="75"/>
      <c r="DQM91" s="75"/>
      <c r="DQN91" s="204"/>
      <c r="DQO91" s="205"/>
      <c r="DQP91" s="72"/>
      <c r="DQQ91" s="70"/>
      <c r="DQR91" s="73"/>
      <c r="DQS91" s="74"/>
      <c r="DQT91" s="74"/>
      <c r="DQU91" s="62"/>
      <c r="DQV91" s="75"/>
      <c r="DQW91" s="76"/>
      <c r="DQX91" s="216"/>
      <c r="DQY91" s="75"/>
      <c r="DQZ91" s="75"/>
      <c r="DRA91" s="204"/>
      <c r="DRB91" s="205"/>
      <c r="DRC91" s="72"/>
      <c r="DRD91" s="70"/>
      <c r="DRE91" s="73"/>
      <c r="DRF91" s="74"/>
      <c r="DRG91" s="74"/>
      <c r="DRH91" s="62"/>
      <c r="DRI91" s="75"/>
      <c r="DRJ91" s="76"/>
      <c r="DRK91" s="216"/>
      <c r="DRL91" s="75"/>
      <c r="DRM91" s="75"/>
      <c r="DRN91" s="204"/>
      <c r="DRO91" s="205"/>
      <c r="DRP91" s="72"/>
      <c r="DRQ91" s="70"/>
      <c r="DRR91" s="73"/>
      <c r="DRS91" s="74"/>
      <c r="DRT91" s="74"/>
      <c r="DRU91" s="62"/>
      <c r="DRV91" s="75"/>
      <c r="DRW91" s="76"/>
      <c r="DRX91" s="216"/>
      <c r="DRY91" s="75"/>
      <c r="DRZ91" s="75"/>
      <c r="DSA91" s="204"/>
      <c r="DSB91" s="205"/>
      <c r="DSC91" s="72"/>
      <c r="DSD91" s="70"/>
      <c r="DSE91" s="73"/>
      <c r="DSF91" s="74"/>
      <c r="DSG91" s="74"/>
      <c r="DSH91" s="62"/>
      <c r="DSI91" s="75"/>
      <c r="DSJ91" s="76"/>
      <c r="DSK91" s="216"/>
      <c r="DSL91" s="75"/>
      <c r="DSM91" s="75"/>
      <c r="DSN91" s="204"/>
      <c r="DSO91" s="205"/>
      <c r="DSP91" s="72"/>
      <c r="DSQ91" s="70"/>
      <c r="DSR91" s="73"/>
      <c r="DSS91" s="74"/>
      <c r="DST91" s="74"/>
      <c r="DSU91" s="62"/>
      <c r="DSV91" s="75"/>
      <c r="DSW91" s="76"/>
      <c r="DSX91" s="216"/>
      <c r="DSY91" s="75"/>
      <c r="DSZ91" s="75"/>
      <c r="DTA91" s="204"/>
      <c r="DTB91" s="205"/>
      <c r="DTC91" s="72"/>
      <c r="DTD91" s="70"/>
      <c r="DTE91" s="73"/>
      <c r="DTF91" s="74"/>
      <c r="DTG91" s="74"/>
      <c r="DTH91" s="62"/>
      <c r="DTI91" s="75"/>
      <c r="DTJ91" s="76"/>
      <c r="DTK91" s="216"/>
      <c r="DTL91" s="75"/>
      <c r="DTM91" s="75"/>
      <c r="DTN91" s="204"/>
      <c r="DTO91" s="205"/>
      <c r="DTP91" s="72"/>
      <c r="DTQ91" s="70"/>
      <c r="DTR91" s="73"/>
      <c r="DTS91" s="74"/>
      <c r="DTT91" s="74"/>
      <c r="DTU91" s="62"/>
      <c r="DTV91" s="75"/>
      <c r="DTW91" s="76"/>
      <c r="DTX91" s="216"/>
      <c r="DTY91" s="75"/>
      <c r="DTZ91" s="75"/>
      <c r="DUA91" s="204"/>
      <c r="DUB91" s="205"/>
      <c r="DUC91" s="72"/>
      <c r="DUD91" s="70"/>
      <c r="DUE91" s="73"/>
      <c r="DUF91" s="74"/>
      <c r="DUG91" s="74"/>
      <c r="DUH91" s="62"/>
      <c r="DUI91" s="75"/>
      <c r="DUJ91" s="76"/>
      <c r="DUK91" s="216"/>
      <c r="DUL91" s="75"/>
      <c r="DUM91" s="75"/>
      <c r="DUN91" s="204"/>
      <c r="DUO91" s="205"/>
      <c r="DUP91" s="72"/>
      <c r="DUQ91" s="70"/>
      <c r="DUR91" s="73"/>
      <c r="DUS91" s="74"/>
      <c r="DUT91" s="74"/>
      <c r="DUU91" s="62"/>
      <c r="DUV91" s="75"/>
      <c r="DUW91" s="76"/>
      <c r="DUX91" s="216"/>
      <c r="DUY91" s="75"/>
      <c r="DUZ91" s="75"/>
      <c r="DVA91" s="204"/>
      <c r="DVB91" s="205"/>
      <c r="DVC91" s="72"/>
      <c r="DVD91" s="70"/>
      <c r="DVE91" s="73"/>
      <c r="DVF91" s="74"/>
      <c r="DVG91" s="74"/>
      <c r="DVH91" s="62"/>
      <c r="DVI91" s="75"/>
      <c r="DVJ91" s="76"/>
      <c r="DVK91" s="216"/>
      <c r="DVL91" s="75"/>
      <c r="DVM91" s="75"/>
      <c r="DVN91" s="204"/>
      <c r="DVO91" s="205"/>
      <c r="DVP91" s="72"/>
      <c r="DVQ91" s="70"/>
      <c r="DVR91" s="73"/>
      <c r="DVS91" s="74"/>
      <c r="DVT91" s="74"/>
      <c r="DVU91" s="62"/>
      <c r="DVV91" s="75"/>
      <c r="DVW91" s="76"/>
      <c r="DVX91" s="216"/>
      <c r="DVY91" s="75"/>
      <c r="DVZ91" s="75"/>
      <c r="DWA91" s="204"/>
      <c r="DWB91" s="205"/>
      <c r="DWC91" s="72"/>
      <c r="DWD91" s="70"/>
      <c r="DWE91" s="73"/>
      <c r="DWF91" s="74"/>
      <c r="DWG91" s="74"/>
      <c r="DWH91" s="62"/>
      <c r="DWI91" s="75"/>
      <c r="DWJ91" s="76"/>
      <c r="DWK91" s="216"/>
      <c r="DWL91" s="75"/>
      <c r="DWM91" s="75"/>
      <c r="DWN91" s="204"/>
      <c r="DWO91" s="205"/>
      <c r="DWP91" s="72"/>
      <c r="DWQ91" s="70"/>
      <c r="DWR91" s="73"/>
      <c r="DWS91" s="74"/>
      <c r="DWT91" s="74"/>
      <c r="DWU91" s="62"/>
      <c r="DWV91" s="75"/>
      <c r="DWW91" s="76"/>
      <c r="DWX91" s="216"/>
      <c r="DWY91" s="75"/>
      <c r="DWZ91" s="75"/>
      <c r="DXA91" s="204"/>
      <c r="DXB91" s="205"/>
      <c r="DXC91" s="72"/>
      <c r="DXD91" s="70"/>
      <c r="DXE91" s="73"/>
      <c r="DXF91" s="74"/>
      <c r="DXG91" s="74"/>
      <c r="DXH91" s="62"/>
      <c r="DXI91" s="75"/>
      <c r="DXJ91" s="76"/>
      <c r="DXK91" s="216"/>
      <c r="DXL91" s="75"/>
      <c r="DXM91" s="75"/>
      <c r="DXN91" s="204"/>
      <c r="DXO91" s="205"/>
      <c r="DXP91" s="72"/>
      <c r="DXQ91" s="70"/>
      <c r="DXR91" s="73"/>
      <c r="DXS91" s="74"/>
      <c r="DXT91" s="74"/>
      <c r="DXU91" s="62"/>
      <c r="DXV91" s="75"/>
      <c r="DXW91" s="76"/>
      <c r="DXX91" s="216"/>
      <c r="DXY91" s="75"/>
      <c r="DXZ91" s="75"/>
      <c r="DYA91" s="204"/>
      <c r="DYB91" s="205"/>
      <c r="DYC91" s="72"/>
      <c r="DYD91" s="70"/>
      <c r="DYE91" s="73"/>
      <c r="DYF91" s="74"/>
      <c r="DYG91" s="74"/>
      <c r="DYH91" s="62"/>
      <c r="DYI91" s="75"/>
      <c r="DYJ91" s="76"/>
      <c r="DYK91" s="216"/>
      <c r="DYL91" s="75"/>
      <c r="DYM91" s="75"/>
      <c r="DYN91" s="204"/>
      <c r="DYO91" s="205"/>
      <c r="DYP91" s="72"/>
      <c r="DYQ91" s="70"/>
      <c r="DYR91" s="73"/>
      <c r="DYS91" s="74"/>
      <c r="DYT91" s="74"/>
      <c r="DYU91" s="62"/>
      <c r="DYV91" s="75"/>
      <c r="DYW91" s="76"/>
      <c r="DYX91" s="216"/>
      <c r="DYY91" s="75"/>
      <c r="DYZ91" s="75"/>
      <c r="DZA91" s="204"/>
      <c r="DZB91" s="205"/>
      <c r="DZC91" s="72"/>
      <c r="DZD91" s="70"/>
      <c r="DZE91" s="73"/>
      <c r="DZF91" s="74"/>
      <c r="DZG91" s="74"/>
      <c r="DZH91" s="62"/>
      <c r="DZI91" s="75"/>
      <c r="DZJ91" s="76"/>
      <c r="DZK91" s="216"/>
      <c r="DZL91" s="75"/>
      <c r="DZM91" s="75"/>
      <c r="DZN91" s="204"/>
      <c r="DZO91" s="205"/>
      <c r="DZP91" s="72"/>
      <c r="DZQ91" s="70"/>
      <c r="DZR91" s="73"/>
      <c r="DZS91" s="74"/>
      <c r="DZT91" s="74"/>
      <c r="DZU91" s="62"/>
      <c r="DZV91" s="75"/>
      <c r="DZW91" s="76"/>
      <c r="DZX91" s="216"/>
      <c r="DZY91" s="75"/>
      <c r="DZZ91" s="75"/>
      <c r="EAA91" s="204"/>
      <c r="EAB91" s="205"/>
      <c r="EAC91" s="72"/>
      <c r="EAD91" s="70"/>
      <c r="EAE91" s="73"/>
      <c r="EAF91" s="74"/>
      <c r="EAG91" s="74"/>
      <c r="EAH91" s="62"/>
      <c r="EAI91" s="75"/>
      <c r="EAJ91" s="76"/>
      <c r="EAK91" s="216"/>
      <c r="EAL91" s="75"/>
      <c r="EAM91" s="75"/>
      <c r="EAN91" s="204"/>
      <c r="EAO91" s="205"/>
      <c r="EAP91" s="72"/>
      <c r="EAQ91" s="70"/>
      <c r="EAR91" s="73"/>
      <c r="EAS91" s="74"/>
      <c r="EAT91" s="74"/>
      <c r="EAU91" s="62"/>
      <c r="EAV91" s="75"/>
      <c r="EAW91" s="76"/>
      <c r="EAX91" s="216"/>
      <c r="EAY91" s="75"/>
      <c r="EAZ91" s="75"/>
      <c r="EBA91" s="204"/>
      <c r="EBB91" s="205"/>
      <c r="EBC91" s="72"/>
      <c r="EBD91" s="70"/>
      <c r="EBE91" s="73"/>
      <c r="EBF91" s="74"/>
      <c r="EBG91" s="74"/>
      <c r="EBH91" s="62"/>
      <c r="EBI91" s="75"/>
      <c r="EBJ91" s="76"/>
      <c r="EBK91" s="216"/>
      <c r="EBL91" s="75"/>
      <c r="EBM91" s="75"/>
      <c r="EBN91" s="204"/>
      <c r="EBO91" s="205"/>
      <c r="EBP91" s="72"/>
      <c r="EBQ91" s="70"/>
      <c r="EBR91" s="73"/>
      <c r="EBS91" s="74"/>
      <c r="EBT91" s="74"/>
      <c r="EBU91" s="62"/>
      <c r="EBV91" s="75"/>
      <c r="EBW91" s="76"/>
      <c r="EBX91" s="216"/>
      <c r="EBY91" s="75"/>
      <c r="EBZ91" s="75"/>
      <c r="ECA91" s="204"/>
      <c r="ECB91" s="205"/>
      <c r="ECC91" s="72"/>
      <c r="ECD91" s="70"/>
      <c r="ECE91" s="73"/>
      <c r="ECF91" s="74"/>
      <c r="ECG91" s="74"/>
      <c r="ECH91" s="62"/>
      <c r="ECI91" s="75"/>
      <c r="ECJ91" s="76"/>
      <c r="ECK91" s="216"/>
      <c r="ECL91" s="75"/>
      <c r="ECM91" s="75"/>
      <c r="ECN91" s="204"/>
      <c r="ECO91" s="205"/>
      <c r="ECP91" s="72"/>
      <c r="ECQ91" s="70"/>
      <c r="ECR91" s="73"/>
      <c r="ECS91" s="74"/>
      <c r="ECT91" s="74"/>
      <c r="ECU91" s="62"/>
      <c r="ECV91" s="75"/>
      <c r="ECW91" s="76"/>
      <c r="ECX91" s="216"/>
      <c r="ECY91" s="75"/>
      <c r="ECZ91" s="75"/>
      <c r="EDA91" s="204"/>
      <c r="EDB91" s="205"/>
      <c r="EDC91" s="72"/>
      <c r="EDD91" s="70"/>
      <c r="EDE91" s="73"/>
      <c r="EDF91" s="74"/>
      <c r="EDG91" s="74"/>
      <c r="EDH91" s="62"/>
      <c r="EDI91" s="75"/>
      <c r="EDJ91" s="76"/>
      <c r="EDK91" s="216"/>
      <c r="EDL91" s="75"/>
      <c r="EDM91" s="75"/>
      <c r="EDN91" s="204"/>
      <c r="EDO91" s="205"/>
      <c r="EDP91" s="72"/>
      <c r="EDQ91" s="70"/>
      <c r="EDR91" s="73"/>
      <c r="EDS91" s="74"/>
      <c r="EDT91" s="74"/>
      <c r="EDU91" s="62"/>
      <c r="EDV91" s="75"/>
      <c r="EDW91" s="76"/>
      <c r="EDX91" s="216"/>
      <c r="EDY91" s="75"/>
      <c r="EDZ91" s="75"/>
      <c r="EEA91" s="204"/>
      <c r="EEB91" s="205"/>
      <c r="EEC91" s="72"/>
      <c r="EED91" s="70"/>
      <c r="EEE91" s="73"/>
      <c r="EEF91" s="74"/>
      <c r="EEG91" s="74"/>
      <c r="EEH91" s="62"/>
      <c r="EEI91" s="75"/>
      <c r="EEJ91" s="76"/>
      <c r="EEK91" s="216"/>
      <c r="EEL91" s="75"/>
      <c r="EEM91" s="75"/>
      <c r="EEN91" s="204"/>
      <c r="EEO91" s="205"/>
      <c r="EEP91" s="72"/>
      <c r="EEQ91" s="70"/>
      <c r="EER91" s="73"/>
      <c r="EES91" s="74"/>
      <c r="EET91" s="74"/>
      <c r="EEU91" s="62"/>
      <c r="EEV91" s="75"/>
      <c r="EEW91" s="76"/>
      <c r="EEX91" s="216"/>
      <c r="EEY91" s="75"/>
      <c r="EEZ91" s="75"/>
      <c r="EFA91" s="204"/>
      <c r="EFB91" s="205"/>
      <c r="EFC91" s="72"/>
      <c r="EFD91" s="70"/>
      <c r="EFE91" s="73"/>
      <c r="EFF91" s="74"/>
      <c r="EFG91" s="74"/>
      <c r="EFH91" s="62"/>
      <c r="EFI91" s="75"/>
      <c r="EFJ91" s="76"/>
      <c r="EFK91" s="216"/>
      <c r="EFL91" s="75"/>
      <c r="EFM91" s="75"/>
      <c r="EFN91" s="204"/>
      <c r="EFO91" s="205"/>
      <c r="EFP91" s="72"/>
      <c r="EFQ91" s="70"/>
      <c r="EFR91" s="73"/>
      <c r="EFS91" s="74"/>
      <c r="EFT91" s="74"/>
      <c r="EFU91" s="62"/>
      <c r="EFV91" s="75"/>
      <c r="EFW91" s="76"/>
      <c r="EFX91" s="216"/>
      <c r="EFY91" s="75"/>
      <c r="EFZ91" s="75"/>
      <c r="EGA91" s="204"/>
      <c r="EGB91" s="205"/>
      <c r="EGC91" s="72"/>
      <c r="EGD91" s="70"/>
      <c r="EGE91" s="73"/>
      <c r="EGF91" s="74"/>
      <c r="EGG91" s="74"/>
      <c r="EGH91" s="62"/>
      <c r="EGI91" s="75"/>
      <c r="EGJ91" s="76"/>
      <c r="EGK91" s="216"/>
      <c r="EGL91" s="75"/>
      <c r="EGM91" s="75"/>
      <c r="EGN91" s="204"/>
      <c r="EGO91" s="205"/>
      <c r="EGP91" s="72"/>
      <c r="EGQ91" s="70"/>
      <c r="EGR91" s="73"/>
      <c r="EGS91" s="74"/>
      <c r="EGT91" s="74"/>
      <c r="EGU91" s="62"/>
      <c r="EGV91" s="75"/>
      <c r="EGW91" s="76"/>
      <c r="EGX91" s="216"/>
      <c r="EGY91" s="75"/>
      <c r="EGZ91" s="75"/>
      <c r="EHA91" s="204"/>
      <c r="EHB91" s="205"/>
      <c r="EHC91" s="72"/>
      <c r="EHD91" s="70"/>
      <c r="EHE91" s="73"/>
      <c r="EHF91" s="74"/>
      <c r="EHG91" s="74"/>
      <c r="EHH91" s="62"/>
      <c r="EHI91" s="75"/>
      <c r="EHJ91" s="76"/>
      <c r="EHK91" s="216"/>
      <c r="EHL91" s="75"/>
      <c r="EHM91" s="75"/>
      <c r="EHN91" s="204"/>
      <c r="EHO91" s="205"/>
      <c r="EHP91" s="72"/>
      <c r="EHQ91" s="70"/>
      <c r="EHR91" s="73"/>
      <c r="EHS91" s="74"/>
      <c r="EHT91" s="74"/>
      <c r="EHU91" s="62"/>
      <c r="EHV91" s="75"/>
      <c r="EHW91" s="76"/>
      <c r="EHX91" s="216"/>
      <c r="EHY91" s="75"/>
      <c r="EHZ91" s="75"/>
      <c r="EIA91" s="204"/>
      <c r="EIB91" s="205"/>
      <c r="EIC91" s="72"/>
      <c r="EID91" s="70"/>
      <c r="EIE91" s="73"/>
      <c r="EIF91" s="74"/>
      <c r="EIG91" s="74"/>
      <c r="EIH91" s="62"/>
      <c r="EII91" s="75"/>
      <c r="EIJ91" s="76"/>
      <c r="EIK91" s="216"/>
      <c r="EIL91" s="75"/>
      <c r="EIM91" s="75"/>
      <c r="EIN91" s="204"/>
      <c r="EIO91" s="205"/>
      <c r="EIP91" s="72"/>
      <c r="EIQ91" s="70"/>
      <c r="EIR91" s="73"/>
      <c r="EIS91" s="74"/>
      <c r="EIT91" s="74"/>
      <c r="EIU91" s="62"/>
      <c r="EIV91" s="75"/>
      <c r="EIW91" s="76"/>
      <c r="EIX91" s="216"/>
      <c r="EIY91" s="75"/>
      <c r="EIZ91" s="75"/>
      <c r="EJA91" s="204"/>
      <c r="EJB91" s="205"/>
      <c r="EJC91" s="72"/>
      <c r="EJD91" s="70"/>
      <c r="EJE91" s="73"/>
      <c r="EJF91" s="74"/>
      <c r="EJG91" s="74"/>
      <c r="EJH91" s="62"/>
      <c r="EJI91" s="75"/>
      <c r="EJJ91" s="76"/>
      <c r="EJK91" s="216"/>
      <c r="EJL91" s="75"/>
      <c r="EJM91" s="75"/>
      <c r="EJN91" s="204"/>
      <c r="EJO91" s="205"/>
      <c r="EJP91" s="72"/>
      <c r="EJQ91" s="70"/>
      <c r="EJR91" s="73"/>
      <c r="EJS91" s="74"/>
      <c r="EJT91" s="74"/>
      <c r="EJU91" s="62"/>
      <c r="EJV91" s="75"/>
      <c r="EJW91" s="76"/>
      <c r="EJX91" s="216"/>
      <c r="EJY91" s="75"/>
      <c r="EJZ91" s="75"/>
      <c r="EKA91" s="204"/>
      <c r="EKB91" s="205"/>
      <c r="EKC91" s="72"/>
      <c r="EKD91" s="70"/>
      <c r="EKE91" s="73"/>
      <c r="EKF91" s="74"/>
      <c r="EKG91" s="74"/>
      <c r="EKH91" s="62"/>
      <c r="EKI91" s="75"/>
      <c r="EKJ91" s="76"/>
      <c r="EKK91" s="216"/>
      <c r="EKL91" s="75"/>
      <c r="EKM91" s="75"/>
      <c r="EKN91" s="204"/>
      <c r="EKO91" s="205"/>
      <c r="EKP91" s="72"/>
      <c r="EKQ91" s="70"/>
      <c r="EKR91" s="73"/>
      <c r="EKS91" s="74"/>
      <c r="EKT91" s="74"/>
      <c r="EKU91" s="62"/>
      <c r="EKV91" s="75"/>
      <c r="EKW91" s="76"/>
      <c r="EKX91" s="216"/>
      <c r="EKY91" s="75"/>
      <c r="EKZ91" s="75"/>
      <c r="ELA91" s="204"/>
      <c r="ELB91" s="205"/>
      <c r="ELC91" s="72"/>
      <c r="ELD91" s="70"/>
      <c r="ELE91" s="73"/>
      <c r="ELF91" s="74"/>
      <c r="ELG91" s="74"/>
      <c r="ELH91" s="62"/>
      <c r="ELI91" s="75"/>
      <c r="ELJ91" s="76"/>
      <c r="ELK91" s="216"/>
      <c r="ELL91" s="75"/>
      <c r="ELM91" s="75"/>
      <c r="ELN91" s="204"/>
      <c r="ELO91" s="205"/>
      <c r="ELP91" s="72"/>
      <c r="ELQ91" s="70"/>
      <c r="ELR91" s="73"/>
      <c r="ELS91" s="74"/>
      <c r="ELT91" s="74"/>
      <c r="ELU91" s="62"/>
      <c r="ELV91" s="75"/>
      <c r="ELW91" s="76"/>
      <c r="ELX91" s="216"/>
      <c r="ELY91" s="75"/>
      <c r="ELZ91" s="75"/>
      <c r="EMA91" s="204"/>
      <c r="EMB91" s="205"/>
      <c r="EMC91" s="72"/>
      <c r="EMD91" s="70"/>
      <c r="EME91" s="73"/>
      <c r="EMF91" s="74"/>
      <c r="EMG91" s="74"/>
      <c r="EMH91" s="62"/>
      <c r="EMI91" s="75"/>
      <c r="EMJ91" s="76"/>
      <c r="EMK91" s="216"/>
      <c r="EML91" s="75"/>
      <c r="EMM91" s="75"/>
      <c r="EMN91" s="204"/>
      <c r="EMO91" s="205"/>
      <c r="EMP91" s="72"/>
      <c r="EMQ91" s="70"/>
      <c r="EMR91" s="73"/>
      <c r="EMS91" s="74"/>
      <c r="EMT91" s="74"/>
      <c r="EMU91" s="62"/>
      <c r="EMV91" s="75"/>
      <c r="EMW91" s="76"/>
      <c r="EMX91" s="216"/>
      <c r="EMY91" s="75"/>
      <c r="EMZ91" s="75"/>
      <c r="ENA91" s="204"/>
      <c r="ENB91" s="205"/>
      <c r="ENC91" s="72"/>
      <c r="END91" s="70"/>
      <c r="ENE91" s="73"/>
      <c r="ENF91" s="74"/>
      <c r="ENG91" s="74"/>
      <c r="ENH91" s="62"/>
      <c r="ENI91" s="75"/>
      <c r="ENJ91" s="76"/>
      <c r="ENK91" s="216"/>
      <c r="ENL91" s="75"/>
      <c r="ENM91" s="75"/>
      <c r="ENN91" s="204"/>
      <c r="ENO91" s="205"/>
      <c r="ENP91" s="72"/>
      <c r="ENQ91" s="70"/>
      <c r="ENR91" s="73"/>
      <c r="ENS91" s="74"/>
      <c r="ENT91" s="74"/>
      <c r="ENU91" s="62"/>
      <c r="ENV91" s="75"/>
      <c r="ENW91" s="76"/>
      <c r="ENX91" s="216"/>
      <c r="ENY91" s="75"/>
      <c r="ENZ91" s="75"/>
      <c r="EOA91" s="204"/>
      <c r="EOB91" s="205"/>
      <c r="EOC91" s="72"/>
      <c r="EOD91" s="70"/>
      <c r="EOE91" s="73"/>
      <c r="EOF91" s="74"/>
      <c r="EOG91" s="74"/>
      <c r="EOH91" s="62"/>
      <c r="EOI91" s="75"/>
      <c r="EOJ91" s="76"/>
      <c r="EOK91" s="216"/>
      <c r="EOL91" s="75"/>
      <c r="EOM91" s="75"/>
      <c r="EON91" s="204"/>
      <c r="EOO91" s="205"/>
      <c r="EOP91" s="72"/>
      <c r="EOQ91" s="70"/>
      <c r="EOR91" s="73"/>
      <c r="EOS91" s="74"/>
      <c r="EOT91" s="74"/>
      <c r="EOU91" s="62"/>
      <c r="EOV91" s="75"/>
      <c r="EOW91" s="76"/>
      <c r="EOX91" s="216"/>
      <c r="EOY91" s="75"/>
      <c r="EOZ91" s="75"/>
      <c r="EPA91" s="204"/>
      <c r="EPB91" s="205"/>
      <c r="EPC91" s="72"/>
      <c r="EPD91" s="70"/>
      <c r="EPE91" s="73"/>
      <c r="EPF91" s="74"/>
      <c r="EPG91" s="74"/>
      <c r="EPH91" s="62"/>
      <c r="EPI91" s="75"/>
      <c r="EPJ91" s="76"/>
      <c r="EPK91" s="216"/>
      <c r="EPL91" s="75"/>
      <c r="EPM91" s="75"/>
      <c r="EPN91" s="204"/>
      <c r="EPO91" s="205"/>
      <c r="EPP91" s="72"/>
      <c r="EPQ91" s="70"/>
      <c r="EPR91" s="73"/>
      <c r="EPS91" s="74"/>
      <c r="EPT91" s="74"/>
      <c r="EPU91" s="62"/>
      <c r="EPV91" s="75"/>
      <c r="EPW91" s="76"/>
      <c r="EPX91" s="216"/>
      <c r="EPY91" s="75"/>
      <c r="EPZ91" s="75"/>
      <c r="EQA91" s="204"/>
      <c r="EQB91" s="205"/>
      <c r="EQC91" s="72"/>
      <c r="EQD91" s="70"/>
      <c r="EQE91" s="73"/>
      <c r="EQF91" s="74"/>
      <c r="EQG91" s="74"/>
      <c r="EQH91" s="62"/>
      <c r="EQI91" s="75"/>
      <c r="EQJ91" s="76"/>
      <c r="EQK91" s="216"/>
      <c r="EQL91" s="75"/>
      <c r="EQM91" s="75"/>
      <c r="EQN91" s="204"/>
      <c r="EQO91" s="205"/>
      <c r="EQP91" s="72"/>
      <c r="EQQ91" s="70"/>
      <c r="EQR91" s="73"/>
      <c r="EQS91" s="74"/>
      <c r="EQT91" s="74"/>
      <c r="EQU91" s="62"/>
      <c r="EQV91" s="75"/>
      <c r="EQW91" s="76"/>
      <c r="EQX91" s="216"/>
      <c r="EQY91" s="75"/>
      <c r="EQZ91" s="75"/>
      <c r="ERA91" s="204"/>
      <c r="ERB91" s="205"/>
      <c r="ERC91" s="72"/>
      <c r="ERD91" s="70"/>
      <c r="ERE91" s="73"/>
      <c r="ERF91" s="74"/>
      <c r="ERG91" s="74"/>
      <c r="ERH91" s="62"/>
      <c r="ERI91" s="75"/>
      <c r="ERJ91" s="76"/>
      <c r="ERK91" s="216"/>
      <c r="ERL91" s="75"/>
      <c r="ERM91" s="75"/>
      <c r="ERN91" s="204"/>
      <c r="ERO91" s="205"/>
      <c r="ERP91" s="72"/>
      <c r="ERQ91" s="70"/>
      <c r="ERR91" s="73"/>
      <c r="ERS91" s="74"/>
      <c r="ERT91" s="74"/>
      <c r="ERU91" s="62"/>
      <c r="ERV91" s="75"/>
      <c r="ERW91" s="76"/>
      <c r="ERX91" s="216"/>
      <c r="ERY91" s="75"/>
      <c r="ERZ91" s="75"/>
      <c r="ESA91" s="204"/>
      <c r="ESB91" s="205"/>
      <c r="ESC91" s="72"/>
      <c r="ESD91" s="70"/>
      <c r="ESE91" s="73"/>
      <c r="ESF91" s="74"/>
      <c r="ESG91" s="74"/>
      <c r="ESH91" s="62"/>
      <c r="ESI91" s="75"/>
      <c r="ESJ91" s="76"/>
      <c r="ESK91" s="216"/>
      <c r="ESL91" s="75"/>
      <c r="ESM91" s="75"/>
      <c r="ESN91" s="204"/>
      <c r="ESO91" s="205"/>
      <c r="ESP91" s="72"/>
      <c r="ESQ91" s="70"/>
      <c r="ESR91" s="73"/>
      <c r="ESS91" s="74"/>
      <c r="EST91" s="74"/>
      <c r="ESU91" s="62"/>
      <c r="ESV91" s="75"/>
      <c r="ESW91" s="76"/>
      <c r="ESX91" s="216"/>
      <c r="ESY91" s="75"/>
      <c r="ESZ91" s="75"/>
      <c r="ETA91" s="204"/>
      <c r="ETB91" s="205"/>
      <c r="ETC91" s="72"/>
      <c r="ETD91" s="70"/>
      <c r="ETE91" s="73"/>
      <c r="ETF91" s="74"/>
      <c r="ETG91" s="74"/>
      <c r="ETH91" s="62"/>
      <c r="ETI91" s="75"/>
      <c r="ETJ91" s="76"/>
      <c r="ETK91" s="216"/>
      <c r="ETL91" s="75"/>
      <c r="ETM91" s="75"/>
      <c r="ETN91" s="204"/>
      <c r="ETO91" s="205"/>
      <c r="ETP91" s="72"/>
      <c r="ETQ91" s="70"/>
      <c r="ETR91" s="73"/>
      <c r="ETS91" s="74"/>
      <c r="ETT91" s="74"/>
      <c r="ETU91" s="62"/>
      <c r="ETV91" s="75"/>
      <c r="ETW91" s="76"/>
      <c r="ETX91" s="216"/>
      <c r="ETY91" s="75"/>
      <c r="ETZ91" s="75"/>
      <c r="EUA91" s="204"/>
      <c r="EUB91" s="205"/>
      <c r="EUC91" s="72"/>
      <c r="EUD91" s="70"/>
      <c r="EUE91" s="73"/>
      <c r="EUF91" s="74"/>
      <c r="EUG91" s="74"/>
      <c r="EUH91" s="62"/>
      <c r="EUI91" s="75"/>
      <c r="EUJ91" s="76"/>
      <c r="EUK91" s="216"/>
      <c r="EUL91" s="75"/>
      <c r="EUM91" s="75"/>
      <c r="EUN91" s="204"/>
      <c r="EUO91" s="205"/>
      <c r="EUP91" s="72"/>
      <c r="EUQ91" s="70"/>
      <c r="EUR91" s="73"/>
      <c r="EUS91" s="74"/>
      <c r="EUT91" s="74"/>
      <c r="EUU91" s="62"/>
      <c r="EUV91" s="75"/>
      <c r="EUW91" s="76"/>
      <c r="EUX91" s="216"/>
      <c r="EUY91" s="75"/>
      <c r="EUZ91" s="75"/>
      <c r="EVA91" s="204"/>
      <c r="EVB91" s="205"/>
      <c r="EVC91" s="72"/>
      <c r="EVD91" s="70"/>
      <c r="EVE91" s="73"/>
      <c r="EVF91" s="74"/>
      <c r="EVG91" s="74"/>
      <c r="EVH91" s="62"/>
      <c r="EVI91" s="75"/>
      <c r="EVJ91" s="76"/>
      <c r="EVK91" s="216"/>
      <c r="EVL91" s="75"/>
      <c r="EVM91" s="75"/>
      <c r="EVN91" s="204"/>
      <c r="EVO91" s="205"/>
      <c r="EVP91" s="72"/>
      <c r="EVQ91" s="70"/>
      <c r="EVR91" s="73"/>
      <c r="EVS91" s="74"/>
      <c r="EVT91" s="74"/>
      <c r="EVU91" s="62"/>
      <c r="EVV91" s="75"/>
      <c r="EVW91" s="76"/>
      <c r="EVX91" s="216"/>
      <c r="EVY91" s="75"/>
      <c r="EVZ91" s="75"/>
      <c r="EWA91" s="204"/>
      <c r="EWB91" s="205"/>
      <c r="EWC91" s="72"/>
      <c r="EWD91" s="70"/>
      <c r="EWE91" s="73"/>
      <c r="EWF91" s="74"/>
      <c r="EWG91" s="74"/>
      <c r="EWH91" s="62"/>
      <c r="EWI91" s="75"/>
      <c r="EWJ91" s="76"/>
      <c r="EWK91" s="216"/>
      <c r="EWL91" s="75"/>
      <c r="EWM91" s="75"/>
      <c r="EWN91" s="204"/>
      <c r="EWO91" s="205"/>
      <c r="EWP91" s="72"/>
      <c r="EWQ91" s="70"/>
      <c r="EWR91" s="73"/>
      <c r="EWS91" s="74"/>
      <c r="EWT91" s="74"/>
      <c r="EWU91" s="62"/>
      <c r="EWV91" s="75"/>
      <c r="EWW91" s="76"/>
      <c r="EWX91" s="216"/>
      <c r="EWY91" s="75"/>
      <c r="EWZ91" s="75"/>
      <c r="EXA91" s="204"/>
      <c r="EXB91" s="205"/>
      <c r="EXC91" s="72"/>
      <c r="EXD91" s="70"/>
      <c r="EXE91" s="73"/>
      <c r="EXF91" s="74"/>
      <c r="EXG91" s="74"/>
      <c r="EXH91" s="62"/>
      <c r="EXI91" s="75"/>
      <c r="EXJ91" s="76"/>
      <c r="EXK91" s="216"/>
      <c r="EXL91" s="75"/>
      <c r="EXM91" s="75"/>
      <c r="EXN91" s="204"/>
      <c r="EXO91" s="205"/>
      <c r="EXP91" s="72"/>
      <c r="EXQ91" s="70"/>
      <c r="EXR91" s="73"/>
      <c r="EXS91" s="74"/>
      <c r="EXT91" s="74"/>
      <c r="EXU91" s="62"/>
      <c r="EXV91" s="75"/>
      <c r="EXW91" s="76"/>
      <c r="EXX91" s="216"/>
      <c r="EXY91" s="75"/>
      <c r="EXZ91" s="75"/>
      <c r="EYA91" s="204"/>
      <c r="EYB91" s="205"/>
      <c r="EYC91" s="72"/>
      <c r="EYD91" s="70"/>
      <c r="EYE91" s="73"/>
      <c r="EYF91" s="74"/>
      <c r="EYG91" s="74"/>
      <c r="EYH91" s="62"/>
      <c r="EYI91" s="75"/>
      <c r="EYJ91" s="76"/>
      <c r="EYK91" s="216"/>
      <c r="EYL91" s="75"/>
      <c r="EYM91" s="75"/>
      <c r="EYN91" s="204"/>
      <c r="EYO91" s="205"/>
      <c r="EYP91" s="72"/>
      <c r="EYQ91" s="70"/>
      <c r="EYR91" s="73"/>
      <c r="EYS91" s="74"/>
      <c r="EYT91" s="74"/>
      <c r="EYU91" s="62"/>
      <c r="EYV91" s="75"/>
      <c r="EYW91" s="76"/>
      <c r="EYX91" s="216"/>
      <c r="EYY91" s="75"/>
      <c r="EYZ91" s="75"/>
      <c r="EZA91" s="204"/>
      <c r="EZB91" s="205"/>
      <c r="EZC91" s="72"/>
      <c r="EZD91" s="70"/>
      <c r="EZE91" s="73"/>
      <c r="EZF91" s="74"/>
      <c r="EZG91" s="74"/>
      <c r="EZH91" s="62"/>
      <c r="EZI91" s="75"/>
      <c r="EZJ91" s="76"/>
      <c r="EZK91" s="216"/>
      <c r="EZL91" s="75"/>
      <c r="EZM91" s="75"/>
      <c r="EZN91" s="204"/>
      <c r="EZO91" s="205"/>
      <c r="EZP91" s="72"/>
      <c r="EZQ91" s="70"/>
      <c r="EZR91" s="73"/>
      <c r="EZS91" s="74"/>
      <c r="EZT91" s="74"/>
      <c r="EZU91" s="62"/>
      <c r="EZV91" s="75"/>
      <c r="EZW91" s="76"/>
      <c r="EZX91" s="216"/>
      <c r="EZY91" s="75"/>
      <c r="EZZ91" s="75"/>
      <c r="FAA91" s="204"/>
      <c r="FAB91" s="205"/>
      <c r="FAC91" s="72"/>
      <c r="FAD91" s="70"/>
      <c r="FAE91" s="73"/>
      <c r="FAF91" s="74"/>
      <c r="FAG91" s="74"/>
      <c r="FAH91" s="62"/>
      <c r="FAI91" s="75"/>
      <c r="FAJ91" s="76"/>
      <c r="FAK91" s="216"/>
      <c r="FAL91" s="75"/>
      <c r="FAM91" s="75"/>
      <c r="FAN91" s="204"/>
      <c r="FAO91" s="205"/>
      <c r="FAP91" s="72"/>
      <c r="FAQ91" s="70"/>
      <c r="FAR91" s="73"/>
      <c r="FAS91" s="74"/>
      <c r="FAT91" s="74"/>
      <c r="FAU91" s="62"/>
      <c r="FAV91" s="75"/>
      <c r="FAW91" s="76"/>
      <c r="FAX91" s="216"/>
      <c r="FAY91" s="75"/>
      <c r="FAZ91" s="75"/>
      <c r="FBA91" s="204"/>
      <c r="FBB91" s="205"/>
      <c r="FBC91" s="72"/>
      <c r="FBD91" s="70"/>
      <c r="FBE91" s="73"/>
      <c r="FBF91" s="74"/>
      <c r="FBG91" s="74"/>
      <c r="FBH91" s="62"/>
      <c r="FBI91" s="75"/>
      <c r="FBJ91" s="76"/>
      <c r="FBK91" s="216"/>
      <c r="FBL91" s="75"/>
      <c r="FBM91" s="75"/>
      <c r="FBN91" s="204"/>
      <c r="FBO91" s="205"/>
      <c r="FBP91" s="72"/>
      <c r="FBQ91" s="70"/>
      <c r="FBR91" s="73"/>
      <c r="FBS91" s="74"/>
      <c r="FBT91" s="74"/>
      <c r="FBU91" s="62"/>
      <c r="FBV91" s="75"/>
      <c r="FBW91" s="76"/>
      <c r="FBX91" s="216"/>
      <c r="FBY91" s="75"/>
      <c r="FBZ91" s="75"/>
      <c r="FCA91" s="204"/>
      <c r="FCB91" s="205"/>
      <c r="FCC91" s="72"/>
      <c r="FCD91" s="70"/>
      <c r="FCE91" s="73"/>
      <c r="FCF91" s="74"/>
      <c r="FCG91" s="74"/>
      <c r="FCH91" s="62"/>
      <c r="FCI91" s="75"/>
      <c r="FCJ91" s="76"/>
      <c r="FCK91" s="216"/>
      <c r="FCL91" s="75"/>
      <c r="FCM91" s="75"/>
      <c r="FCN91" s="204"/>
      <c r="FCO91" s="205"/>
      <c r="FCP91" s="72"/>
      <c r="FCQ91" s="70"/>
      <c r="FCR91" s="73"/>
      <c r="FCS91" s="74"/>
      <c r="FCT91" s="74"/>
      <c r="FCU91" s="62"/>
      <c r="FCV91" s="75"/>
      <c r="FCW91" s="76"/>
      <c r="FCX91" s="216"/>
      <c r="FCY91" s="75"/>
      <c r="FCZ91" s="75"/>
      <c r="FDA91" s="204"/>
      <c r="FDB91" s="205"/>
      <c r="FDC91" s="72"/>
      <c r="FDD91" s="70"/>
      <c r="FDE91" s="73"/>
      <c r="FDF91" s="74"/>
      <c r="FDG91" s="74"/>
      <c r="FDH91" s="62"/>
      <c r="FDI91" s="75"/>
      <c r="FDJ91" s="76"/>
      <c r="FDK91" s="216"/>
      <c r="FDL91" s="75"/>
      <c r="FDM91" s="75"/>
      <c r="FDN91" s="204"/>
      <c r="FDO91" s="205"/>
      <c r="FDP91" s="72"/>
      <c r="FDQ91" s="70"/>
      <c r="FDR91" s="73"/>
      <c r="FDS91" s="74"/>
      <c r="FDT91" s="74"/>
      <c r="FDU91" s="62"/>
      <c r="FDV91" s="75"/>
      <c r="FDW91" s="76"/>
      <c r="FDX91" s="216"/>
      <c r="FDY91" s="75"/>
      <c r="FDZ91" s="75"/>
      <c r="FEA91" s="204"/>
      <c r="FEB91" s="205"/>
      <c r="FEC91" s="72"/>
      <c r="FED91" s="70"/>
      <c r="FEE91" s="73"/>
      <c r="FEF91" s="74"/>
      <c r="FEG91" s="74"/>
      <c r="FEH91" s="62"/>
      <c r="FEI91" s="75"/>
      <c r="FEJ91" s="76"/>
      <c r="FEK91" s="216"/>
      <c r="FEL91" s="75"/>
      <c r="FEM91" s="75"/>
      <c r="FEN91" s="204"/>
      <c r="FEO91" s="205"/>
      <c r="FEP91" s="72"/>
      <c r="FEQ91" s="70"/>
      <c r="FER91" s="73"/>
      <c r="FES91" s="74"/>
      <c r="FET91" s="74"/>
      <c r="FEU91" s="62"/>
      <c r="FEV91" s="75"/>
      <c r="FEW91" s="76"/>
      <c r="FEX91" s="216"/>
      <c r="FEY91" s="75"/>
      <c r="FEZ91" s="75"/>
      <c r="FFA91" s="204"/>
      <c r="FFB91" s="205"/>
      <c r="FFC91" s="72"/>
      <c r="FFD91" s="70"/>
      <c r="FFE91" s="73"/>
      <c r="FFF91" s="74"/>
      <c r="FFG91" s="74"/>
      <c r="FFH91" s="62"/>
      <c r="FFI91" s="75"/>
      <c r="FFJ91" s="76"/>
      <c r="FFK91" s="216"/>
      <c r="FFL91" s="75"/>
      <c r="FFM91" s="75"/>
      <c r="FFN91" s="204"/>
      <c r="FFO91" s="205"/>
      <c r="FFP91" s="72"/>
      <c r="FFQ91" s="70"/>
      <c r="FFR91" s="73"/>
      <c r="FFS91" s="74"/>
      <c r="FFT91" s="74"/>
      <c r="FFU91" s="62"/>
      <c r="FFV91" s="75"/>
      <c r="FFW91" s="76"/>
      <c r="FFX91" s="216"/>
      <c r="FFY91" s="75"/>
      <c r="FFZ91" s="75"/>
      <c r="FGA91" s="204"/>
      <c r="FGB91" s="205"/>
      <c r="FGC91" s="72"/>
      <c r="FGD91" s="70"/>
      <c r="FGE91" s="73"/>
      <c r="FGF91" s="74"/>
      <c r="FGG91" s="74"/>
      <c r="FGH91" s="62"/>
      <c r="FGI91" s="75"/>
      <c r="FGJ91" s="76"/>
      <c r="FGK91" s="216"/>
      <c r="FGL91" s="75"/>
      <c r="FGM91" s="75"/>
      <c r="FGN91" s="204"/>
      <c r="FGO91" s="205"/>
      <c r="FGP91" s="72"/>
      <c r="FGQ91" s="70"/>
      <c r="FGR91" s="73"/>
      <c r="FGS91" s="74"/>
      <c r="FGT91" s="74"/>
      <c r="FGU91" s="62"/>
      <c r="FGV91" s="75"/>
      <c r="FGW91" s="76"/>
      <c r="FGX91" s="216"/>
      <c r="FGY91" s="75"/>
      <c r="FGZ91" s="75"/>
      <c r="FHA91" s="204"/>
      <c r="FHB91" s="205"/>
      <c r="FHC91" s="72"/>
      <c r="FHD91" s="70"/>
      <c r="FHE91" s="73"/>
      <c r="FHF91" s="74"/>
      <c r="FHG91" s="74"/>
      <c r="FHH91" s="62"/>
      <c r="FHI91" s="75"/>
      <c r="FHJ91" s="76"/>
      <c r="FHK91" s="216"/>
      <c r="FHL91" s="75"/>
      <c r="FHM91" s="75"/>
      <c r="FHN91" s="204"/>
      <c r="FHO91" s="205"/>
      <c r="FHP91" s="72"/>
      <c r="FHQ91" s="70"/>
      <c r="FHR91" s="73"/>
      <c r="FHS91" s="74"/>
      <c r="FHT91" s="74"/>
      <c r="FHU91" s="62"/>
      <c r="FHV91" s="75"/>
      <c r="FHW91" s="76"/>
      <c r="FHX91" s="216"/>
      <c r="FHY91" s="75"/>
      <c r="FHZ91" s="75"/>
      <c r="FIA91" s="204"/>
      <c r="FIB91" s="205"/>
      <c r="FIC91" s="72"/>
      <c r="FID91" s="70"/>
      <c r="FIE91" s="73"/>
      <c r="FIF91" s="74"/>
      <c r="FIG91" s="74"/>
      <c r="FIH91" s="62"/>
      <c r="FII91" s="75"/>
      <c r="FIJ91" s="76"/>
      <c r="FIK91" s="216"/>
      <c r="FIL91" s="75"/>
      <c r="FIM91" s="75"/>
      <c r="FIN91" s="204"/>
      <c r="FIO91" s="205"/>
      <c r="FIP91" s="72"/>
      <c r="FIQ91" s="70"/>
      <c r="FIR91" s="73"/>
      <c r="FIS91" s="74"/>
      <c r="FIT91" s="74"/>
      <c r="FIU91" s="62"/>
      <c r="FIV91" s="75"/>
      <c r="FIW91" s="76"/>
      <c r="FIX91" s="216"/>
      <c r="FIY91" s="75"/>
      <c r="FIZ91" s="75"/>
      <c r="FJA91" s="204"/>
      <c r="FJB91" s="205"/>
      <c r="FJC91" s="72"/>
      <c r="FJD91" s="70"/>
      <c r="FJE91" s="73"/>
      <c r="FJF91" s="74"/>
      <c r="FJG91" s="74"/>
      <c r="FJH91" s="62"/>
      <c r="FJI91" s="75"/>
      <c r="FJJ91" s="76"/>
      <c r="FJK91" s="216"/>
      <c r="FJL91" s="75"/>
      <c r="FJM91" s="75"/>
      <c r="FJN91" s="204"/>
      <c r="FJO91" s="205"/>
      <c r="FJP91" s="72"/>
      <c r="FJQ91" s="70"/>
      <c r="FJR91" s="73"/>
      <c r="FJS91" s="74"/>
      <c r="FJT91" s="74"/>
      <c r="FJU91" s="62"/>
      <c r="FJV91" s="75"/>
      <c r="FJW91" s="76"/>
      <c r="FJX91" s="216"/>
      <c r="FJY91" s="75"/>
      <c r="FJZ91" s="75"/>
      <c r="FKA91" s="204"/>
      <c r="FKB91" s="205"/>
      <c r="FKC91" s="72"/>
      <c r="FKD91" s="70"/>
      <c r="FKE91" s="73"/>
      <c r="FKF91" s="74"/>
      <c r="FKG91" s="74"/>
      <c r="FKH91" s="62"/>
      <c r="FKI91" s="75"/>
      <c r="FKJ91" s="76"/>
      <c r="FKK91" s="216"/>
      <c r="FKL91" s="75"/>
      <c r="FKM91" s="75"/>
      <c r="FKN91" s="204"/>
      <c r="FKO91" s="205"/>
      <c r="FKP91" s="72"/>
      <c r="FKQ91" s="70"/>
      <c r="FKR91" s="73"/>
      <c r="FKS91" s="74"/>
      <c r="FKT91" s="74"/>
      <c r="FKU91" s="62"/>
      <c r="FKV91" s="75"/>
      <c r="FKW91" s="76"/>
      <c r="FKX91" s="216"/>
      <c r="FKY91" s="75"/>
      <c r="FKZ91" s="75"/>
      <c r="FLA91" s="204"/>
      <c r="FLB91" s="205"/>
      <c r="FLC91" s="72"/>
      <c r="FLD91" s="70"/>
      <c r="FLE91" s="73"/>
      <c r="FLF91" s="74"/>
      <c r="FLG91" s="74"/>
      <c r="FLH91" s="62"/>
      <c r="FLI91" s="75"/>
      <c r="FLJ91" s="76"/>
      <c r="FLK91" s="216"/>
      <c r="FLL91" s="75"/>
      <c r="FLM91" s="75"/>
      <c r="FLN91" s="204"/>
      <c r="FLO91" s="205"/>
      <c r="FLP91" s="72"/>
      <c r="FLQ91" s="70"/>
      <c r="FLR91" s="73"/>
      <c r="FLS91" s="74"/>
      <c r="FLT91" s="74"/>
      <c r="FLU91" s="62"/>
      <c r="FLV91" s="75"/>
      <c r="FLW91" s="76"/>
      <c r="FLX91" s="216"/>
      <c r="FLY91" s="75"/>
      <c r="FLZ91" s="75"/>
      <c r="FMA91" s="204"/>
      <c r="FMB91" s="205"/>
      <c r="FMC91" s="72"/>
      <c r="FMD91" s="70"/>
      <c r="FME91" s="73"/>
      <c r="FMF91" s="74"/>
      <c r="FMG91" s="74"/>
      <c r="FMH91" s="62"/>
      <c r="FMI91" s="75"/>
      <c r="FMJ91" s="76"/>
      <c r="FMK91" s="216"/>
      <c r="FML91" s="75"/>
      <c r="FMM91" s="75"/>
      <c r="FMN91" s="204"/>
      <c r="FMO91" s="205"/>
      <c r="FMP91" s="72"/>
      <c r="FMQ91" s="70"/>
      <c r="FMR91" s="73"/>
      <c r="FMS91" s="74"/>
      <c r="FMT91" s="74"/>
      <c r="FMU91" s="62"/>
      <c r="FMV91" s="75"/>
      <c r="FMW91" s="76"/>
      <c r="FMX91" s="216"/>
      <c r="FMY91" s="75"/>
      <c r="FMZ91" s="75"/>
      <c r="FNA91" s="204"/>
      <c r="FNB91" s="205"/>
      <c r="FNC91" s="72"/>
      <c r="FND91" s="70"/>
      <c r="FNE91" s="73"/>
      <c r="FNF91" s="74"/>
      <c r="FNG91" s="74"/>
      <c r="FNH91" s="62"/>
      <c r="FNI91" s="75"/>
      <c r="FNJ91" s="76"/>
      <c r="FNK91" s="216"/>
      <c r="FNL91" s="75"/>
      <c r="FNM91" s="75"/>
      <c r="FNN91" s="204"/>
      <c r="FNO91" s="205"/>
      <c r="FNP91" s="72"/>
      <c r="FNQ91" s="70"/>
      <c r="FNR91" s="73"/>
      <c r="FNS91" s="74"/>
      <c r="FNT91" s="74"/>
      <c r="FNU91" s="62"/>
      <c r="FNV91" s="75"/>
      <c r="FNW91" s="76"/>
      <c r="FNX91" s="216"/>
      <c r="FNY91" s="75"/>
      <c r="FNZ91" s="75"/>
      <c r="FOA91" s="204"/>
      <c r="FOB91" s="205"/>
      <c r="FOC91" s="72"/>
      <c r="FOD91" s="70"/>
      <c r="FOE91" s="73"/>
      <c r="FOF91" s="74"/>
      <c r="FOG91" s="74"/>
      <c r="FOH91" s="62"/>
      <c r="FOI91" s="75"/>
      <c r="FOJ91" s="76"/>
      <c r="FOK91" s="216"/>
      <c r="FOL91" s="75"/>
      <c r="FOM91" s="75"/>
      <c r="FON91" s="204"/>
      <c r="FOO91" s="205"/>
      <c r="FOP91" s="72"/>
      <c r="FOQ91" s="70"/>
      <c r="FOR91" s="73"/>
      <c r="FOS91" s="74"/>
      <c r="FOT91" s="74"/>
      <c r="FOU91" s="62"/>
      <c r="FOV91" s="75"/>
      <c r="FOW91" s="76"/>
      <c r="FOX91" s="216"/>
      <c r="FOY91" s="75"/>
      <c r="FOZ91" s="75"/>
      <c r="FPA91" s="204"/>
      <c r="FPB91" s="205"/>
      <c r="FPC91" s="72"/>
      <c r="FPD91" s="70"/>
      <c r="FPE91" s="73"/>
      <c r="FPF91" s="74"/>
      <c r="FPG91" s="74"/>
      <c r="FPH91" s="62"/>
      <c r="FPI91" s="75"/>
      <c r="FPJ91" s="76"/>
      <c r="FPK91" s="216"/>
      <c r="FPL91" s="75"/>
      <c r="FPM91" s="75"/>
      <c r="FPN91" s="204"/>
      <c r="FPO91" s="205"/>
      <c r="FPP91" s="72"/>
      <c r="FPQ91" s="70"/>
      <c r="FPR91" s="73"/>
      <c r="FPS91" s="74"/>
      <c r="FPT91" s="74"/>
      <c r="FPU91" s="62"/>
      <c r="FPV91" s="75"/>
      <c r="FPW91" s="76"/>
      <c r="FPX91" s="216"/>
      <c r="FPY91" s="75"/>
      <c r="FPZ91" s="75"/>
      <c r="FQA91" s="204"/>
      <c r="FQB91" s="205"/>
      <c r="FQC91" s="72"/>
      <c r="FQD91" s="70"/>
      <c r="FQE91" s="73"/>
      <c r="FQF91" s="74"/>
      <c r="FQG91" s="74"/>
      <c r="FQH91" s="62"/>
      <c r="FQI91" s="75"/>
      <c r="FQJ91" s="76"/>
      <c r="FQK91" s="216"/>
      <c r="FQL91" s="75"/>
      <c r="FQM91" s="75"/>
      <c r="FQN91" s="204"/>
      <c r="FQO91" s="205"/>
      <c r="FQP91" s="72"/>
      <c r="FQQ91" s="70"/>
      <c r="FQR91" s="73"/>
      <c r="FQS91" s="74"/>
      <c r="FQT91" s="74"/>
      <c r="FQU91" s="62"/>
      <c r="FQV91" s="75"/>
      <c r="FQW91" s="76"/>
      <c r="FQX91" s="216"/>
      <c r="FQY91" s="75"/>
      <c r="FQZ91" s="75"/>
      <c r="FRA91" s="204"/>
      <c r="FRB91" s="205"/>
      <c r="FRC91" s="72"/>
      <c r="FRD91" s="70"/>
      <c r="FRE91" s="73"/>
      <c r="FRF91" s="74"/>
      <c r="FRG91" s="74"/>
      <c r="FRH91" s="62"/>
      <c r="FRI91" s="75"/>
      <c r="FRJ91" s="76"/>
      <c r="FRK91" s="216"/>
      <c r="FRL91" s="75"/>
      <c r="FRM91" s="75"/>
      <c r="FRN91" s="204"/>
      <c r="FRO91" s="205"/>
      <c r="FRP91" s="72"/>
      <c r="FRQ91" s="70"/>
      <c r="FRR91" s="73"/>
      <c r="FRS91" s="74"/>
      <c r="FRT91" s="74"/>
      <c r="FRU91" s="62"/>
      <c r="FRV91" s="75"/>
      <c r="FRW91" s="76"/>
      <c r="FRX91" s="216"/>
      <c r="FRY91" s="75"/>
      <c r="FRZ91" s="75"/>
      <c r="FSA91" s="204"/>
      <c r="FSB91" s="205"/>
      <c r="FSC91" s="72"/>
      <c r="FSD91" s="70"/>
      <c r="FSE91" s="73"/>
      <c r="FSF91" s="74"/>
      <c r="FSG91" s="74"/>
      <c r="FSH91" s="62"/>
      <c r="FSI91" s="75"/>
      <c r="FSJ91" s="76"/>
      <c r="FSK91" s="216"/>
      <c r="FSL91" s="75"/>
      <c r="FSM91" s="75"/>
      <c r="FSN91" s="204"/>
      <c r="FSO91" s="205"/>
      <c r="FSP91" s="72"/>
      <c r="FSQ91" s="70"/>
      <c r="FSR91" s="73"/>
      <c r="FSS91" s="74"/>
      <c r="FST91" s="74"/>
      <c r="FSU91" s="62"/>
      <c r="FSV91" s="75"/>
      <c r="FSW91" s="76"/>
      <c r="FSX91" s="216"/>
      <c r="FSY91" s="75"/>
      <c r="FSZ91" s="75"/>
      <c r="FTA91" s="204"/>
      <c r="FTB91" s="205"/>
      <c r="FTC91" s="72"/>
      <c r="FTD91" s="70"/>
      <c r="FTE91" s="73"/>
      <c r="FTF91" s="74"/>
      <c r="FTG91" s="74"/>
      <c r="FTH91" s="62"/>
      <c r="FTI91" s="75"/>
      <c r="FTJ91" s="76"/>
      <c r="FTK91" s="216"/>
      <c r="FTL91" s="75"/>
      <c r="FTM91" s="75"/>
      <c r="FTN91" s="204"/>
      <c r="FTO91" s="205"/>
      <c r="FTP91" s="72"/>
      <c r="FTQ91" s="70"/>
      <c r="FTR91" s="73"/>
      <c r="FTS91" s="74"/>
      <c r="FTT91" s="74"/>
      <c r="FTU91" s="62"/>
      <c r="FTV91" s="75"/>
      <c r="FTW91" s="76"/>
      <c r="FTX91" s="216"/>
      <c r="FTY91" s="75"/>
      <c r="FTZ91" s="75"/>
      <c r="FUA91" s="204"/>
      <c r="FUB91" s="205"/>
      <c r="FUC91" s="72"/>
      <c r="FUD91" s="70"/>
      <c r="FUE91" s="73"/>
      <c r="FUF91" s="74"/>
      <c r="FUG91" s="74"/>
      <c r="FUH91" s="62"/>
      <c r="FUI91" s="75"/>
      <c r="FUJ91" s="76"/>
      <c r="FUK91" s="216"/>
      <c r="FUL91" s="75"/>
      <c r="FUM91" s="75"/>
      <c r="FUN91" s="204"/>
      <c r="FUO91" s="205"/>
      <c r="FUP91" s="72"/>
      <c r="FUQ91" s="70"/>
      <c r="FUR91" s="73"/>
      <c r="FUS91" s="74"/>
      <c r="FUT91" s="74"/>
      <c r="FUU91" s="62"/>
      <c r="FUV91" s="75"/>
      <c r="FUW91" s="76"/>
      <c r="FUX91" s="216"/>
      <c r="FUY91" s="75"/>
      <c r="FUZ91" s="75"/>
      <c r="FVA91" s="204"/>
      <c r="FVB91" s="205"/>
      <c r="FVC91" s="72"/>
      <c r="FVD91" s="70"/>
      <c r="FVE91" s="73"/>
      <c r="FVF91" s="74"/>
      <c r="FVG91" s="74"/>
      <c r="FVH91" s="62"/>
      <c r="FVI91" s="75"/>
      <c r="FVJ91" s="76"/>
      <c r="FVK91" s="216"/>
      <c r="FVL91" s="75"/>
      <c r="FVM91" s="75"/>
      <c r="FVN91" s="204"/>
      <c r="FVO91" s="205"/>
      <c r="FVP91" s="72"/>
      <c r="FVQ91" s="70"/>
      <c r="FVR91" s="73"/>
      <c r="FVS91" s="74"/>
      <c r="FVT91" s="74"/>
      <c r="FVU91" s="62"/>
      <c r="FVV91" s="75"/>
      <c r="FVW91" s="76"/>
      <c r="FVX91" s="216"/>
      <c r="FVY91" s="75"/>
      <c r="FVZ91" s="75"/>
      <c r="FWA91" s="204"/>
      <c r="FWB91" s="205"/>
      <c r="FWC91" s="72"/>
      <c r="FWD91" s="70"/>
      <c r="FWE91" s="73"/>
      <c r="FWF91" s="74"/>
      <c r="FWG91" s="74"/>
      <c r="FWH91" s="62"/>
      <c r="FWI91" s="75"/>
      <c r="FWJ91" s="76"/>
      <c r="FWK91" s="216"/>
      <c r="FWL91" s="75"/>
      <c r="FWM91" s="75"/>
      <c r="FWN91" s="204"/>
      <c r="FWO91" s="205"/>
      <c r="FWP91" s="72"/>
      <c r="FWQ91" s="70"/>
      <c r="FWR91" s="73"/>
      <c r="FWS91" s="74"/>
      <c r="FWT91" s="74"/>
      <c r="FWU91" s="62"/>
      <c r="FWV91" s="75"/>
      <c r="FWW91" s="76"/>
      <c r="FWX91" s="216"/>
      <c r="FWY91" s="75"/>
      <c r="FWZ91" s="75"/>
      <c r="FXA91" s="204"/>
      <c r="FXB91" s="205"/>
      <c r="FXC91" s="72"/>
      <c r="FXD91" s="70"/>
      <c r="FXE91" s="73"/>
      <c r="FXF91" s="74"/>
      <c r="FXG91" s="74"/>
      <c r="FXH91" s="62"/>
      <c r="FXI91" s="75"/>
      <c r="FXJ91" s="76"/>
      <c r="FXK91" s="216"/>
      <c r="FXL91" s="75"/>
      <c r="FXM91" s="75"/>
      <c r="FXN91" s="204"/>
      <c r="FXO91" s="205"/>
      <c r="FXP91" s="72"/>
      <c r="FXQ91" s="70"/>
      <c r="FXR91" s="73"/>
      <c r="FXS91" s="74"/>
      <c r="FXT91" s="74"/>
      <c r="FXU91" s="62"/>
      <c r="FXV91" s="75"/>
      <c r="FXW91" s="76"/>
      <c r="FXX91" s="216"/>
      <c r="FXY91" s="75"/>
      <c r="FXZ91" s="75"/>
      <c r="FYA91" s="204"/>
      <c r="FYB91" s="205"/>
      <c r="FYC91" s="72"/>
      <c r="FYD91" s="70"/>
      <c r="FYE91" s="73"/>
      <c r="FYF91" s="74"/>
      <c r="FYG91" s="74"/>
      <c r="FYH91" s="62"/>
      <c r="FYI91" s="75"/>
      <c r="FYJ91" s="76"/>
      <c r="FYK91" s="216"/>
      <c r="FYL91" s="75"/>
      <c r="FYM91" s="75"/>
      <c r="FYN91" s="204"/>
      <c r="FYO91" s="205"/>
      <c r="FYP91" s="72"/>
      <c r="FYQ91" s="70"/>
      <c r="FYR91" s="73"/>
      <c r="FYS91" s="74"/>
      <c r="FYT91" s="74"/>
      <c r="FYU91" s="62"/>
      <c r="FYV91" s="75"/>
      <c r="FYW91" s="76"/>
      <c r="FYX91" s="216"/>
      <c r="FYY91" s="75"/>
      <c r="FYZ91" s="75"/>
      <c r="FZA91" s="204"/>
      <c r="FZB91" s="205"/>
      <c r="FZC91" s="72"/>
      <c r="FZD91" s="70"/>
      <c r="FZE91" s="73"/>
      <c r="FZF91" s="74"/>
      <c r="FZG91" s="74"/>
      <c r="FZH91" s="62"/>
      <c r="FZI91" s="75"/>
      <c r="FZJ91" s="76"/>
      <c r="FZK91" s="216"/>
      <c r="FZL91" s="75"/>
      <c r="FZM91" s="75"/>
      <c r="FZN91" s="204"/>
      <c r="FZO91" s="205"/>
      <c r="FZP91" s="72"/>
      <c r="FZQ91" s="70"/>
      <c r="FZR91" s="73"/>
      <c r="FZS91" s="74"/>
      <c r="FZT91" s="74"/>
      <c r="FZU91" s="62"/>
      <c r="FZV91" s="75"/>
      <c r="FZW91" s="76"/>
      <c r="FZX91" s="216"/>
      <c r="FZY91" s="75"/>
      <c r="FZZ91" s="75"/>
      <c r="GAA91" s="204"/>
      <c r="GAB91" s="205"/>
      <c r="GAC91" s="72"/>
      <c r="GAD91" s="70"/>
      <c r="GAE91" s="73"/>
      <c r="GAF91" s="74"/>
      <c r="GAG91" s="74"/>
      <c r="GAH91" s="62"/>
      <c r="GAI91" s="75"/>
      <c r="GAJ91" s="76"/>
      <c r="GAK91" s="216"/>
      <c r="GAL91" s="75"/>
      <c r="GAM91" s="75"/>
      <c r="GAN91" s="204"/>
      <c r="GAO91" s="205"/>
      <c r="GAP91" s="72"/>
      <c r="GAQ91" s="70"/>
      <c r="GAR91" s="73"/>
      <c r="GAS91" s="74"/>
      <c r="GAT91" s="74"/>
      <c r="GAU91" s="62"/>
      <c r="GAV91" s="75"/>
      <c r="GAW91" s="76"/>
      <c r="GAX91" s="216"/>
      <c r="GAY91" s="75"/>
      <c r="GAZ91" s="75"/>
      <c r="GBA91" s="204"/>
      <c r="GBB91" s="205"/>
      <c r="GBC91" s="72"/>
      <c r="GBD91" s="70"/>
      <c r="GBE91" s="73"/>
      <c r="GBF91" s="74"/>
      <c r="GBG91" s="74"/>
      <c r="GBH91" s="62"/>
      <c r="GBI91" s="75"/>
      <c r="GBJ91" s="76"/>
      <c r="GBK91" s="216"/>
      <c r="GBL91" s="75"/>
      <c r="GBM91" s="75"/>
      <c r="GBN91" s="204"/>
      <c r="GBO91" s="205"/>
      <c r="GBP91" s="72"/>
      <c r="GBQ91" s="70"/>
      <c r="GBR91" s="73"/>
      <c r="GBS91" s="74"/>
      <c r="GBT91" s="74"/>
      <c r="GBU91" s="62"/>
      <c r="GBV91" s="75"/>
      <c r="GBW91" s="76"/>
      <c r="GBX91" s="216"/>
      <c r="GBY91" s="75"/>
      <c r="GBZ91" s="75"/>
      <c r="GCA91" s="204"/>
      <c r="GCB91" s="205"/>
      <c r="GCC91" s="72"/>
      <c r="GCD91" s="70"/>
      <c r="GCE91" s="73"/>
      <c r="GCF91" s="74"/>
      <c r="GCG91" s="74"/>
      <c r="GCH91" s="62"/>
      <c r="GCI91" s="75"/>
      <c r="GCJ91" s="76"/>
      <c r="GCK91" s="216"/>
      <c r="GCL91" s="75"/>
      <c r="GCM91" s="75"/>
      <c r="GCN91" s="204"/>
      <c r="GCO91" s="205"/>
      <c r="GCP91" s="72"/>
      <c r="GCQ91" s="70"/>
      <c r="GCR91" s="73"/>
      <c r="GCS91" s="74"/>
      <c r="GCT91" s="74"/>
      <c r="GCU91" s="62"/>
      <c r="GCV91" s="75"/>
      <c r="GCW91" s="76"/>
      <c r="GCX91" s="216"/>
      <c r="GCY91" s="75"/>
      <c r="GCZ91" s="75"/>
      <c r="GDA91" s="204"/>
      <c r="GDB91" s="205"/>
      <c r="GDC91" s="72"/>
      <c r="GDD91" s="70"/>
      <c r="GDE91" s="73"/>
      <c r="GDF91" s="74"/>
      <c r="GDG91" s="74"/>
      <c r="GDH91" s="62"/>
      <c r="GDI91" s="75"/>
      <c r="GDJ91" s="76"/>
      <c r="GDK91" s="216"/>
      <c r="GDL91" s="75"/>
      <c r="GDM91" s="75"/>
      <c r="GDN91" s="204"/>
      <c r="GDO91" s="205"/>
      <c r="GDP91" s="72"/>
      <c r="GDQ91" s="70"/>
      <c r="GDR91" s="73"/>
      <c r="GDS91" s="74"/>
      <c r="GDT91" s="74"/>
      <c r="GDU91" s="62"/>
      <c r="GDV91" s="75"/>
      <c r="GDW91" s="76"/>
      <c r="GDX91" s="216"/>
      <c r="GDY91" s="75"/>
      <c r="GDZ91" s="75"/>
      <c r="GEA91" s="204"/>
      <c r="GEB91" s="205"/>
      <c r="GEC91" s="72"/>
      <c r="GED91" s="70"/>
      <c r="GEE91" s="73"/>
      <c r="GEF91" s="74"/>
      <c r="GEG91" s="74"/>
      <c r="GEH91" s="62"/>
      <c r="GEI91" s="75"/>
      <c r="GEJ91" s="76"/>
      <c r="GEK91" s="216"/>
      <c r="GEL91" s="75"/>
      <c r="GEM91" s="75"/>
      <c r="GEN91" s="204"/>
      <c r="GEO91" s="205"/>
      <c r="GEP91" s="72"/>
      <c r="GEQ91" s="70"/>
      <c r="GER91" s="73"/>
      <c r="GES91" s="74"/>
      <c r="GET91" s="74"/>
      <c r="GEU91" s="62"/>
      <c r="GEV91" s="75"/>
      <c r="GEW91" s="76"/>
      <c r="GEX91" s="216"/>
      <c r="GEY91" s="75"/>
      <c r="GEZ91" s="75"/>
      <c r="GFA91" s="204"/>
      <c r="GFB91" s="205"/>
      <c r="GFC91" s="72"/>
      <c r="GFD91" s="70"/>
      <c r="GFE91" s="73"/>
      <c r="GFF91" s="74"/>
      <c r="GFG91" s="74"/>
      <c r="GFH91" s="62"/>
      <c r="GFI91" s="75"/>
      <c r="GFJ91" s="76"/>
      <c r="GFK91" s="216"/>
      <c r="GFL91" s="75"/>
      <c r="GFM91" s="75"/>
      <c r="GFN91" s="204"/>
      <c r="GFO91" s="205"/>
      <c r="GFP91" s="72"/>
      <c r="GFQ91" s="70"/>
      <c r="GFR91" s="73"/>
      <c r="GFS91" s="74"/>
      <c r="GFT91" s="74"/>
      <c r="GFU91" s="62"/>
      <c r="GFV91" s="75"/>
      <c r="GFW91" s="76"/>
      <c r="GFX91" s="216"/>
      <c r="GFY91" s="75"/>
      <c r="GFZ91" s="75"/>
      <c r="GGA91" s="204"/>
      <c r="GGB91" s="205"/>
      <c r="GGC91" s="72"/>
      <c r="GGD91" s="70"/>
      <c r="GGE91" s="73"/>
      <c r="GGF91" s="74"/>
      <c r="GGG91" s="74"/>
      <c r="GGH91" s="62"/>
      <c r="GGI91" s="75"/>
      <c r="GGJ91" s="76"/>
      <c r="GGK91" s="216"/>
      <c r="GGL91" s="75"/>
      <c r="GGM91" s="75"/>
      <c r="GGN91" s="204"/>
      <c r="GGO91" s="205"/>
      <c r="GGP91" s="72"/>
      <c r="GGQ91" s="70"/>
      <c r="GGR91" s="73"/>
      <c r="GGS91" s="74"/>
      <c r="GGT91" s="74"/>
      <c r="GGU91" s="62"/>
      <c r="GGV91" s="75"/>
      <c r="GGW91" s="76"/>
      <c r="GGX91" s="216"/>
      <c r="GGY91" s="75"/>
      <c r="GGZ91" s="75"/>
      <c r="GHA91" s="204"/>
      <c r="GHB91" s="205"/>
      <c r="GHC91" s="72"/>
      <c r="GHD91" s="70"/>
      <c r="GHE91" s="73"/>
      <c r="GHF91" s="74"/>
      <c r="GHG91" s="74"/>
      <c r="GHH91" s="62"/>
      <c r="GHI91" s="75"/>
      <c r="GHJ91" s="76"/>
      <c r="GHK91" s="216"/>
      <c r="GHL91" s="75"/>
      <c r="GHM91" s="75"/>
      <c r="GHN91" s="204"/>
      <c r="GHO91" s="205"/>
      <c r="GHP91" s="72"/>
      <c r="GHQ91" s="70"/>
      <c r="GHR91" s="73"/>
      <c r="GHS91" s="74"/>
      <c r="GHT91" s="74"/>
      <c r="GHU91" s="62"/>
      <c r="GHV91" s="75"/>
      <c r="GHW91" s="76"/>
      <c r="GHX91" s="216"/>
      <c r="GHY91" s="75"/>
      <c r="GHZ91" s="75"/>
      <c r="GIA91" s="204"/>
      <c r="GIB91" s="205"/>
      <c r="GIC91" s="72"/>
      <c r="GID91" s="70"/>
      <c r="GIE91" s="73"/>
      <c r="GIF91" s="74"/>
      <c r="GIG91" s="74"/>
      <c r="GIH91" s="62"/>
      <c r="GII91" s="75"/>
      <c r="GIJ91" s="76"/>
      <c r="GIK91" s="216"/>
      <c r="GIL91" s="75"/>
      <c r="GIM91" s="75"/>
      <c r="GIN91" s="204"/>
      <c r="GIO91" s="205"/>
      <c r="GIP91" s="72"/>
      <c r="GIQ91" s="70"/>
      <c r="GIR91" s="73"/>
      <c r="GIS91" s="74"/>
      <c r="GIT91" s="74"/>
      <c r="GIU91" s="62"/>
      <c r="GIV91" s="75"/>
      <c r="GIW91" s="76"/>
      <c r="GIX91" s="216"/>
      <c r="GIY91" s="75"/>
      <c r="GIZ91" s="75"/>
      <c r="GJA91" s="204"/>
      <c r="GJB91" s="205"/>
      <c r="GJC91" s="72"/>
      <c r="GJD91" s="70"/>
      <c r="GJE91" s="73"/>
      <c r="GJF91" s="74"/>
      <c r="GJG91" s="74"/>
      <c r="GJH91" s="62"/>
      <c r="GJI91" s="75"/>
      <c r="GJJ91" s="76"/>
      <c r="GJK91" s="216"/>
      <c r="GJL91" s="75"/>
      <c r="GJM91" s="75"/>
      <c r="GJN91" s="204"/>
      <c r="GJO91" s="205"/>
      <c r="GJP91" s="72"/>
      <c r="GJQ91" s="70"/>
      <c r="GJR91" s="73"/>
      <c r="GJS91" s="74"/>
      <c r="GJT91" s="74"/>
      <c r="GJU91" s="62"/>
      <c r="GJV91" s="75"/>
      <c r="GJW91" s="76"/>
      <c r="GJX91" s="216"/>
      <c r="GJY91" s="75"/>
      <c r="GJZ91" s="75"/>
      <c r="GKA91" s="204"/>
      <c r="GKB91" s="205"/>
      <c r="GKC91" s="72"/>
      <c r="GKD91" s="70"/>
      <c r="GKE91" s="73"/>
      <c r="GKF91" s="74"/>
      <c r="GKG91" s="74"/>
      <c r="GKH91" s="62"/>
      <c r="GKI91" s="75"/>
      <c r="GKJ91" s="76"/>
      <c r="GKK91" s="216"/>
      <c r="GKL91" s="75"/>
      <c r="GKM91" s="75"/>
      <c r="GKN91" s="204"/>
      <c r="GKO91" s="205"/>
      <c r="GKP91" s="72"/>
      <c r="GKQ91" s="70"/>
      <c r="GKR91" s="73"/>
      <c r="GKS91" s="74"/>
      <c r="GKT91" s="74"/>
      <c r="GKU91" s="62"/>
      <c r="GKV91" s="75"/>
      <c r="GKW91" s="76"/>
      <c r="GKX91" s="216"/>
      <c r="GKY91" s="75"/>
      <c r="GKZ91" s="75"/>
      <c r="GLA91" s="204"/>
      <c r="GLB91" s="205"/>
      <c r="GLC91" s="72"/>
      <c r="GLD91" s="70"/>
      <c r="GLE91" s="73"/>
      <c r="GLF91" s="74"/>
      <c r="GLG91" s="74"/>
      <c r="GLH91" s="62"/>
      <c r="GLI91" s="75"/>
      <c r="GLJ91" s="76"/>
      <c r="GLK91" s="216"/>
      <c r="GLL91" s="75"/>
      <c r="GLM91" s="75"/>
      <c r="GLN91" s="204"/>
      <c r="GLO91" s="205"/>
      <c r="GLP91" s="72"/>
      <c r="GLQ91" s="70"/>
      <c r="GLR91" s="73"/>
      <c r="GLS91" s="74"/>
      <c r="GLT91" s="74"/>
      <c r="GLU91" s="62"/>
      <c r="GLV91" s="75"/>
      <c r="GLW91" s="76"/>
      <c r="GLX91" s="216"/>
      <c r="GLY91" s="75"/>
      <c r="GLZ91" s="75"/>
      <c r="GMA91" s="204"/>
      <c r="GMB91" s="205"/>
      <c r="GMC91" s="72"/>
      <c r="GMD91" s="70"/>
      <c r="GME91" s="73"/>
      <c r="GMF91" s="74"/>
      <c r="GMG91" s="74"/>
      <c r="GMH91" s="62"/>
      <c r="GMI91" s="75"/>
      <c r="GMJ91" s="76"/>
      <c r="GMK91" s="216"/>
      <c r="GML91" s="75"/>
      <c r="GMM91" s="75"/>
      <c r="GMN91" s="204"/>
      <c r="GMO91" s="205"/>
      <c r="GMP91" s="72"/>
      <c r="GMQ91" s="70"/>
      <c r="GMR91" s="73"/>
      <c r="GMS91" s="74"/>
      <c r="GMT91" s="74"/>
      <c r="GMU91" s="62"/>
      <c r="GMV91" s="75"/>
      <c r="GMW91" s="76"/>
      <c r="GMX91" s="216"/>
      <c r="GMY91" s="75"/>
      <c r="GMZ91" s="75"/>
      <c r="GNA91" s="204"/>
      <c r="GNB91" s="205"/>
      <c r="GNC91" s="72"/>
      <c r="GND91" s="70"/>
      <c r="GNE91" s="73"/>
      <c r="GNF91" s="74"/>
      <c r="GNG91" s="74"/>
      <c r="GNH91" s="62"/>
      <c r="GNI91" s="75"/>
      <c r="GNJ91" s="76"/>
      <c r="GNK91" s="216"/>
      <c r="GNL91" s="75"/>
      <c r="GNM91" s="75"/>
      <c r="GNN91" s="204"/>
      <c r="GNO91" s="205"/>
      <c r="GNP91" s="72"/>
      <c r="GNQ91" s="70"/>
      <c r="GNR91" s="73"/>
      <c r="GNS91" s="74"/>
      <c r="GNT91" s="74"/>
      <c r="GNU91" s="62"/>
      <c r="GNV91" s="75"/>
      <c r="GNW91" s="76"/>
      <c r="GNX91" s="216"/>
      <c r="GNY91" s="75"/>
      <c r="GNZ91" s="75"/>
      <c r="GOA91" s="204"/>
      <c r="GOB91" s="205"/>
      <c r="GOC91" s="72"/>
      <c r="GOD91" s="70"/>
      <c r="GOE91" s="73"/>
      <c r="GOF91" s="74"/>
      <c r="GOG91" s="74"/>
      <c r="GOH91" s="62"/>
      <c r="GOI91" s="75"/>
      <c r="GOJ91" s="76"/>
      <c r="GOK91" s="216"/>
      <c r="GOL91" s="75"/>
      <c r="GOM91" s="75"/>
      <c r="GON91" s="204"/>
      <c r="GOO91" s="205"/>
      <c r="GOP91" s="72"/>
      <c r="GOQ91" s="70"/>
      <c r="GOR91" s="73"/>
      <c r="GOS91" s="74"/>
      <c r="GOT91" s="74"/>
      <c r="GOU91" s="62"/>
      <c r="GOV91" s="75"/>
      <c r="GOW91" s="76"/>
      <c r="GOX91" s="216"/>
      <c r="GOY91" s="75"/>
      <c r="GOZ91" s="75"/>
      <c r="GPA91" s="204"/>
      <c r="GPB91" s="205"/>
      <c r="GPC91" s="72"/>
      <c r="GPD91" s="70"/>
      <c r="GPE91" s="73"/>
      <c r="GPF91" s="74"/>
      <c r="GPG91" s="74"/>
      <c r="GPH91" s="62"/>
      <c r="GPI91" s="75"/>
      <c r="GPJ91" s="76"/>
      <c r="GPK91" s="216"/>
      <c r="GPL91" s="75"/>
      <c r="GPM91" s="75"/>
      <c r="GPN91" s="204"/>
      <c r="GPO91" s="205"/>
      <c r="GPP91" s="72"/>
      <c r="GPQ91" s="70"/>
      <c r="GPR91" s="73"/>
      <c r="GPS91" s="74"/>
      <c r="GPT91" s="74"/>
      <c r="GPU91" s="62"/>
      <c r="GPV91" s="75"/>
      <c r="GPW91" s="76"/>
      <c r="GPX91" s="216"/>
      <c r="GPY91" s="75"/>
      <c r="GPZ91" s="75"/>
      <c r="GQA91" s="204"/>
      <c r="GQB91" s="205"/>
      <c r="GQC91" s="72"/>
      <c r="GQD91" s="70"/>
      <c r="GQE91" s="73"/>
      <c r="GQF91" s="74"/>
      <c r="GQG91" s="74"/>
      <c r="GQH91" s="62"/>
      <c r="GQI91" s="75"/>
      <c r="GQJ91" s="76"/>
      <c r="GQK91" s="216"/>
      <c r="GQL91" s="75"/>
      <c r="GQM91" s="75"/>
      <c r="GQN91" s="204"/>
      <c r="GQO91" s="205"/>
      <c r="GQP91" s="72"/>
      <c r="GQQ91" s="70"/>
      <c r="GQR91" s="73"/>
      <c r="GQS91" s="74"/>
      <c r="GQT91" s="74"/>
      <c r="GQU91" s="62"/>
      <c r="GQV91" s="75"/>
      <c r="GQW91" s="76"/>
      <c r="GQX91" s="216"/>
      <c r="GQY91" s="75"/>
      <c r="GQZ91" s="75"/>
      <c r="GRA91" s="204"/>
      <c r="GRB91" s="205"/>
      <c r="GRC91" s="72"/>
      <c r="GRD91" s="70"/>
      <c r="GRE91" s="73"/>
      <c r="GRF91" s="74"/>
      <c r="GRG91" s="74"/>
      <c r="GRH91" s="62"/>
      <c r="GRI91" s="75"/>
      <c r="GRJ91" s="76"/>
      <c r="GRK91" s="216"/>
      <c r="GRL91" s="75"/>
      <c r="GRM91" s="75"/>
      <c r="GRN91" s="204"/>
      <c r="GRO91" s="205"/>
      <c r="GRP91" s="72"/>
      <c r="GRQ91" s="70"/>
      <c r="GRR91" s="73"/>
      <c r="GRS91" s="74"/>
      <c r="GRT91" s="74"/>
      <c r="GRU91" s="62"/>
      <c r="GRV91" s="75"/>
      <c r="GRW91" s="76"/>
      <c r="GRX91" s="216"/>
      <c r="GRY91" s="75"/>
      <c r="GRZ91" s="75"/>
      <c r="GSA91" s="204"/>
      <c r="GSB91" s="205"/>
      <c r="GSC91" s="72"/>
      <c r="GSD91" s="70"/>
      <c r="GSE91" s="73"/>
      <c r="GSF91" s="74"/>
      <c r="GSG91" s="74"/>
      <c r="GSH91" s="62"/>
      <c r="GSI91" s="75"/>
      <c r="GSJ91" s="76"/>
      <c r="GSK91" s="216"/>
      <c r="GSL91" s="75"/>
      <c r="GSM91" s="75"/>
      <c r="GSN91" s="204"/>
      <c r="GSO91" s="205"/>
      <c r="GSP91" s="72"/>
      <c r="GSQ91" s="70"/>
      <c r="GSR91" s="73"/>
      <c r="GSS91" s="74"/>
      <c r="GST91" s="74"/>
      <c r="GSU91" s="62"/>
      <c r="GSV91" s="75"/>
      <c r="GSW91" s="76"/>
      <c r="GSX91" s="216"/>
      <c r="GSY91" s="75"/>
      <c r="GSZ91" s="75"/>
      <c r="GTA91" s="204"/>
      <c r="GTB91" s="205"/>
      <c r="GTC91" s="72"/>
      <c r="GTD91" s="70"/>
      <c r="GTE91" s="73"/>
      <c r="GTF91" s="74"/>
      <c r="GTG91" s="74"/>
      <c r="GTH91" s="62"/>
      <c r="GTI91" s="75"/>
      <c r="GTJ91" s="76"/>
      <c r="GTK91" s="216"/>
      <c r="GTL91" s="75"/>
      <c r="GTM91" s="75"/>
      <c r="GTN91" s="204"/>
      <c r="GTO91" s="205"/>
      <c r="GTP91" s="72"/>
      <c r="GTQ91" s="70"/>
      <c r="GTR91" s="73"/>
      <c r="GTS91" s="74"/>
      <c r="GTT91" s="74"/>
      <c r="GTU91" s="62"/>
      <c r="GTV91" s="75"/>
      <c r="GTW91" s="76"/>
      <c r="GTX91" s="216"/>
      <c r="GTY91" s="75"/>
      <c r="GTZ91" s="75"/>
      <c r="GUA91" s="204"/>
      <c r="GUB91" s="205"/>
      <c r="GUC91" s="72"/>
      <c r="GUD91" s="70"/>
      <c r="GUE91" s="73"/>
      <c r="GUF91" s="74"/>
      <c r="GUG91" s="74"/>
      <c r="GUH91" s="62"/>
      <c r="GUI91" s="75"/>
      <c r="GUJ91" s="76"/>
      <c r="GUK91" s="216"/>
      <c r="GUL91" s="75"/>
      <c r="GUM91" s="75"/>
      <c r="GUN91" s="204"/>
      <c r="GUO91" s="205"/>
      <c r="GUP91" s="72"/>
      <c r="GUQ91" s="70"/>
      <c r="GUR91" s="73"/>
      <c r="GUS91" s="74"/>
      <c r="GUT91" s="74"/>
      <c r="GUU91" s="62"/>
      <c r="GUV91" s="75"/>
      <c r="GUW91" s="76"/>
      <c r="GUX91" s="216"/>
      <c r="GUY91" s="75"/>
      <c r="GUZ91" s="75"/>
      <c r="GVA91" s="204"/>
      <c r="GVB91" s="205"/>
      <c r="GVC91" s="72"/>
      <c r="GVD91" s="70"/>
      <c r="GVE91" s="73"/>
      <c r="GVF91" s="74"/>
      <c r="GVG91" s="74"/>
      <c r="GVH91" s="62"/>
      <c r="GVI91" s="75"/>
      <c r="GVJ91" s="76"/>
      <c r="GVK91" s="216"/>
      <c r="GVL91" s="75"/>
      <c r="GVM91" s="75"/>
      <c r="GVN91" s="204"/>
      <c r="GVO91" s="205"/>
      <c r="GVP91" s="72"/>
      <c r="GVQ91" s="70"/>
      <c r="GVR91" s="73"/>
      <c r="GVS91" s="74"/>
      <c r="GVT91" s="74"/>
      <c r="GVU91" s="62"/>
      <c r="GVV91" s="75"/>
      <c r="GVW91" s="76"/>
      <c r="GVX91" s="216"/>
      <c r="GVY91" s="75"/>
      <c r="GVZ91" s="75"/>
      <c r="GWA91" s="204"/>
      <c r="GWB91" s="205"/>
      <c r="GWC91" s="72"/>
      <c r="GWD91" s="70"/>
      <c r="GWE91" s="73"/>
      <c r="GWF91" s="74"/>
      <c r="GWG91" s="74"/>
      <c r="GWH91" s="62"/>
      <c r="GWI91" s="75"/>
      <c r="GWJ91" s="76"/>
      <c r="GWK91" s="216"/>
      <c r="GWL91" s="75"/>
      <c r="GWM91" s="75"/>
      <c r="GWN91" s="204"/>
      <c r="GWO91" s="205"/>
      <c r="GWP91" s="72"/>
      <c r="GWQ91" s="70"/>
      <c r="GWR91" s="73"/>
      <c r="GWS91" s="74"/>
      <c r="GWT91" s="74"/>
      <c r="GWU91" s="62"/>
      <c r="GWV91" s="75"/>
      <c r="GWW91" s="76"/>
      <c r="GWX91" s="216"/>
      <c r="GWY91" s="75"/>
      <c r="GWZ91" s="75"/>
      <c r="GXA91" s="204"/>
      <c r="GXB91" s="205"/>
      <c r="GXC91" s="72"/>
      <c r="GXD91" s="70"/>
      <c r="GXE91" s="73"/>
      <c r="GXF91" s="74"/>
      <c r="GXG91" s="74"/>
      <c r="GXH91" s="62"/>
      <c r="GXI91" s="75"/>
      <c r="GXJ91" s="76"/>
      <c r="GXK91" s="216"/>
      <c r="GXL91" s="75"/>
      <c r="GXM91" s="75"/>
      <c r="GXN91" s="204"/>
      <c r="GXO91" s="205"/>
      <c r="GXP91" s="72"/>
      <c r="GXQ91" s="70"/>
      <c r="GXR91" s="73"/>
      <c r="GXS91" s="74"/>
      <c r="GXT91" s="74"/>
      <c r="GXU91" s="62"/>
      <c r="GXV91" s="75"/>
      <c r="GXW91" s="76"/>
      <c r="GXX91" s="216"/>
      <c r="GXY91" s="75"/>
      <c r="GXZ91" s="75"/>
      <c r="GYA91" s="204"/>
      <c r="GYB91" s="205"/>
      <c r="GYC91" s="72"/>
      <c r="GYD91" s="70"/>
      <c r="GYE91" s="73"/>
      <c r="GYF91" s="74"/>
      <c r="GYG91" s="74"/>
      <c r="GYH91" s="62"/>
      <c r="GYI91" s="75"/>
      <c r="GYJ91" s="76"/>
      <c r="GYK91" s="216"/>
      <c r="GYL91" s="75"/>
      <c r="GYM91" s="75"/>
      <c r="GYN91" s="204"/>
      <c r="GYO91" s="205"/>
      <c r="GYP91" s="72"/>
      <c r="GYQ91" s="70"/>
      <c r="GYR91" s="73"/>
      <c r="GYS91" s="74"/>
      <c r="GYT91" s="74"/>
      <c r="GYU91" s="62"/>
      <c r="GYV91" s="75"/>
      <c r="GYW91" s="76"/>
      <c r="GYX91" s="216"/>
      <c r="GYY91" s="75"/>
      <c r="GYZ91" s="75"/>
      <c r="GZA91" s="204"/>
      <c r="GZB91" s="205"/>
      <c r="GZC91" s="72"/>
      <c r="GZD91" s="70"/>
      <c r="GZE91" s="73"/>
      <c r="GZF91" s="74"/>
      <c r="GZG91" s="74"/>
      <c r="GZH91" s="62"/>
      <c r="GZI91" s="75"/>
      <c r="GZJ91" s="76"/>
      <c r="GZK91" s="216"/>
      <c r="GZL91" s="75"/>
      <c r="GZM91" s="75"/>
      <c r="GZN91" s="204"/>
      <c r="GZO91" s="205"/>
      <c r="GZP91" s="72"/>
      <c r="GZQ91" s="70"/>
      <c r="GZR91" s="73"/>
      <c r="GZS91" s="74"/>
      <c r="GZT91" s="74"/>
      <c r="GZU91" s="62"/>
      <c r="GZV91" s="75"/>
      <c r="GZW91" s="76"/>
      <c r="GZX91" s="216"/>
      <c r="GZY91" s="75"/>
      <c r="GZZ91" s="75"/>
      <c r="HAA91" s="204"/>
      <c r="HAB91" s="205"/>
      <c r="HAC91" s="72"/>
      <c r="HAD91" s="70"/>
      <c r="HAE91" s="73"/>
      <c r="HAF91" s="74"/>
      <c r="HAG91" s="74"/>
      <c r="HAH91" s="62"/>
      <c r="HAI91" s="75"/>
      <c r="HAJ91" s="76"/>
      <c r="HAK91" s="216"/>
      <c r="HAL91" s="75"/>
      <c r="HAM91" s="75"/>
      <c r="HAN91" s="204"/>
      <c r="HAO91" s="205"/>
      <c r="HAP91" s="72"/>
      <c r="HAQ91" s="70"/>
      <c r="HAR91" s="73"/>
      <c r="HAS91" s="74"/>
      <c r="HAT91" s="74"/>
      <c r="HAU91" s="62"/>
      <c r="HAV91" s="75"/>
      <c r="HAW91" s="76"/>
      <c r="HAX91" s="216"/>
      <c r="HAY91" s="75"/>
      <c r="HAZ91" s="75"/>
      <c r="HBA91" s="204"/>
      <c r="HBB91" s="205"/>
      <c r="HBC91" s="72"/>
      <c r="HBD91" s="70"/>
      <c r="HBE91" s="73"/>
      <c r="HBF91" s="74"/>
      <c r="HBG91" s="74"/>
      <c r="HBH91" s="62"/>
      <c r="HBI91" s="75"/>
      <c r="HBJ91" s="76"/>
      <c r="HBK91" s="216"/>
      <c r="HBL91" s="75"/>
      <c r="HBM91" s="75"/>
      <c r="HBN91" s="204"/>
      <c r="HBO91" s="205"/>
      <c r="HBP91" s="72"/>
      <c r="HBQ91" s="70"/>
      <c r="HBR91" s="73"/>
      <c r="HBS91" s="74"/>
      <c r="HBT91" s="74"/>
      <c r="HBU91" s="62"/>
      <c r="HBV91" s="75"/>
      <c r="HBW91" s="76"/>
      <c r="HBX91" s="216"/>
      <c r="HBY91" s="75"/>
      <c r="HBZ91" s="75"/>
      <c r="HCA91" s="204"/>
      <c r="HCB91" s="205"/>
      <c r="HCC91" s="72"/>
      <c r="HCD91" s="70"/>
      <c r="HCE91" s="73"/>
      <c r="HCF91" s="74"/>
      <c r="HCG91" s="74"/>
      <c r="HCH91" s="62"/>
      <c r="HCI91" s="75"/>
      <c r="HCJ91" s="76"/>
      <c r="HCK91" s="216"/>
      <c r="HCL91" s="75"/>
      <c r="HCM91" s="75"/>
      <c r="HCN91" s="204"/>
      <c r="HCO91" s="205"/>
      <c r="HCP91" s="72"/>
      <c r="HCQ91" s="70"/>
      <c r="HCR91" s="73"/>
      <c r="HCS91" s="74"/>
      <c r="HCT91" s="74"/>
      <c r="HCU91" s="62"/>
      <c r="HCV91" s="75"/>
      <c r="HCW91" s="76"/>
      <c r="HCX91" s="216"/>
      <c r="HCY91" s="75"/>
      <c r="HCZ91" s="75"/>
      <c r="HDA91" s="204"/>
      <c r="HDB91" s="205"/>
      <c r="HDC91" s="72"/>
      <c r="HDD91" s="70"/>
      <c r="HDE91" s="73"/>
      <c r="HDF91" s="74"/>
      <c r="HDG91" s="74"/>
      <c r="HDH91" s="62"/>
      <c r="HDI91" s="75"/>
      <c r="HDJ91" s="76"/>
      <c r="HDK91" s="216"/>
      <c r="HDL91" s="75"/>
      <c r="HDM91" s="75"/>
      <c r="HDN91" s="204"/>
      <c r="HDO91" s="205"/>
      <c r="HDP91" s="72"/>
      <c r="HDQ91" s="70"/>
      <c r="HDR91" s="73"/>
      <c r="HDS91" s="74"/>
      <c r="HDT91" s="74"/>
      <c r="HDU91" s="62"/>
      <c r="HDV91" s="75"/>
      <c r="HDW91" s="76"/>
      <c r="HDX91" s="216"/>
      <c r="HDY91" s="75"/>
      <c r="HDZ91" s="75"/>
      <c r="HEA91" s="204"/>
      <c r="HEB91" s="205"/>
      <c r="HEC91" s="72"/>
      <c r="HED91" s="70"/>
      <c r="HEE91" s="73"/>
      <c r="HEF91" s="74"/>
      <c r="HEG91" s="74"/>
      <c r="HEH91" s="62"/>
      <c r="HEI91" s="75"/>
      <c r="HEJ91" s="76"/>
      <c r="HEK91" s="216"/>
      <c r="HEL91" s="75"/>
      <c r="HEM91" s="75"/>
      <c r="HEN91" s="204"/>
      <c r="HEO91" s="205"/>
      <c r="HEP91" s="72"/>
      <c r="HEQ91" s="70"/>
      <c r="HER91" s="73"/>
      <c r="HES91" s="74"/>
      <c r="HET91" s="74"/>
      <c r="HEU91" s="62"/>
      <c r="HEV91" s="75"/>
      <c r="HEW91" s="76"/>
      <c r="HEX91" s="216"/>
      <c r="HEY91" s="75"/>
      <c r="HEZ91" s="75"/>
      <c r="HFA91" s="204"/>
      <c r="HFB91" s="205"/>
      <c r="HFC91" s="72"/>
      <c r="HFD91" s="70"/>
      <c r="HFE91" s="73"/>
      <c r="HFF91" s="74"/>
      <c r="HFG91" s="74"/>
      <c r="HFH91" s="62"/>
      <c r="HFI91" s="75"/>
      <c r="HFJ91" s="76"/>
      <c r="HFK91" s="216"/>
      <c r="HFL91" s="75"/>
      <c r="HFM91" s="75"/>
      <c r="HFN91" s="204"/>
      <c r="HFO91" s="205"/>
      <c r="HFP91" s="72"/>
      <c r="HFQ91" s="70"/>
      <c r="HFR91" s="73"/>
      <c r="HFS91" s="74"/>
      <c r="HFT91" s="74"/>
      <c r="HFU91" s="62"/>
      <c r="HFV91" s="75"/>
      <c r="HFW91" s="76"/>
      <c r="HFX91" s="216"/>
      <c r="HFY91" s="75"/>
      <c r="HFZ91" s="75"/>
      <c r="HGA91" s="204"/>
      <c r="HGB91" s="205"/>
      <c r="HGC91" s="72"/>
      <c r="HGD91" s="70"/>
      <c r="HGE91" s="73"/>
      <c r="HGF91" s="74"/>
      <c r="HGG91" s="74"/>
      <c r="HGH91" s="62"/>
      <c r="HGI91" s="75"/>
      <c r="HGJ91" s="76"/>
      <c r="HGK91" s="216"/>
      <c r="HGL91" s="75"/>
      <c r="HGM91" s="75"/>
      <c r="HGN91" s="204"/>
      <c r="HGO91" s="205"/>
      <c r="HGP91" s="72"/>
      <c r="HGQ91" s="70"/>
      <c r="HGR91" s="73"/>
      <c r="HGS91" s="74"/>
      <c r="HGT91" s="74"/>
      <c r="HGU91" s="62"/>
      <c r="HGV91" s="75"/>
      <c r="HGW91" s="76"/>
      <c r="HGX91" s="216"/>
      <c r="HGY91" s="75"/>
      <c r="HGZ91" s="75"/>
      <c r="HHA91" s="204"/>
      <c r="HHB91" s="205"/>
      <c r="HHC91" s="72"/>
      <c r="HHD91" s="70"/>
      <c r="HHE91" s="73"/>
      <c r="HHF91" s="74"/>
      <c r="HHG91" s="74"/>
      <c r="HHH91" s="62"/>
      <c r="HHI91" s="75"/>
      <c r="HHJ91" s="76"/>
      <c r="HHK91" s="216"/>
      <c r="HHL91" s="75"/>
      <c r="HHM91" s="75"/>
      <c r="HHN91" s="204"/>
      <c r="HHO91" s="205"/>
      <c r="HHP91" s="72"/>
      <c r="HHQ91" s="70"/>
      <c r="HHR91" s="73"/>
      <c r="HHS91" s="74"/>
      <c r="HHT91" s="74"/>
      <c r="HHU91" s="62"/>
      <c r="HHV91" s="75"/>
      <c r="HHW91" s="76"/>
      <c r="HHX91" s="216"/>
      <c r="HHY91" s="75"/>
      <c r="HHZ91" s="75"/>
      <c r="HIA91" s="204"/>
      <c r="HIB91" s="205"/>
      <c r="HIC91" s="72"/>
      <c r="HID91" s="70"/>
      <c r="HIE91" s="73"/>
      <c r="HIF91" s="74"/>
      <c r="HIG91" s="74"/>
      <c r="HIH91" s="62"/>
      <c r="HII91" s="75"/>
      <c r="HIJ91" s="76"/>
      <c r="HIK91" s="216"/>
      <c r="HIL91" s="75"/>
      <c r="HIM91" s="75"/>
      <c r="HIN91" s="204"/>
      <c r="HIO91" s="205"/>
      <c r="HIP91" s="72"/>
      <c r="HIQ91" s="70"/>
      <c r="HIR91" s="73"/>
      <c r="HIS91" s="74"/>
      <c r="HIT91" s="74"/>
      <c r="HIU91" s="62"/>
      <c r="HIV91" s="75"/>
      <c r="HIW91" s="76"/>
      <c r="HIX91" s="216"/>
      <c r="HIY91" s="75"/>
      <c r="HIZ91" s="75"/>
      <c r="HJA91" s="204"/>
      <c r="HJB91" s="205"/>
      <c r="HJC91" s="72"/>
      <c r="HJD91" s="70"/>
      <c r="HJE91" s="73"/>
      <c r="HJF91" s="74"/>
      <c r="HJG91" s="74"/>
      <c r="HJH91" s="62"/>
      <c r="HJI91" s="75"/>
      <c r="HJJ91" s="76"/>
      <c r="HJK91" s="216"/>
      <c r="HJL91" s="75"/>
      <c r="HJM91" s="75"/>
      <c r="HJN91" s="204"/>
      <c r="HJO91" s="205"/>
      <c r="HJP91" s="72"/>
      <c r="HJQ91" s="70"/>
      <c r="HJR91" s="73"/>
      <c r="HJS91" s="74"/>
      <c r="HJT91" s="74"/>
      <c r="HJU91" s="62"/>
      <c r="HJV91" s="75"/>
      <c r="HJW91" s="76"/>
      <c r="HJX91" s="216"/>
      <c r="HJY91" s="75"/>
      <c r="HJZ91" s="75"/>
      <c r="HKA91" s="204"/>
      <c r="HKB91" s="205"/>
      <c r="HKC91" s="72"/>
      <c r="HKD91" s="70"/>
      <c r="HKE91" s="73"/>
      <c r="HKF91" s="74"/>
      <c r="HKG91" s="74"/>
      <c r="HKH91" s="62"/>
      <c r="HKI91" s="75"/>
      <c r="HKJ91" s="76"/>
      <c r="HKK91" s="216"/>
      <c r="HKL91" s="75"/>
      <c r="HKM91" s="75"/>
      <c r="HKN91" s="204"/>
      <c r="HKO91" s="205"/>
      <c r="HKP91" s="72"/>
      <c r="HKQ91" s="70"/>
      <c r="HKR91" s="73"/>
      <c r="HKS91" s="74"/>
      <c r="HKT91" s="74"/>
      <c r="HKU91" s="62"/>
      <c r="HKV91" s="75"/>
      <c r="HKW91" s="76"/>
      <c r="HKX91" s="216"/>
      <c r="HKY91" s="75"/>
      <c r="HKZ91" s="75"/>
      <c r="HLA91" s="204"/>
      <c r="HLB91" s="205"/>
      <c r="HLC91" s="72"/>
      <c r="HLD91" s="70"/>
      <c r="HLE91" s="73"/>
      <c r="HLF91" s="74"/>
      <c r="HLG91" s="74"/>
      <c r="HLH91" s="62"/>
      <c r="HLI91" s="75"/>
      <c r="HLJ91" s="76"/>
      <c r="HLK91" s="216"/>
      <c r="HLL91" s="75"/>
      <c r="HLM91" s="75"/>
      <c r="HLN91" s="204"/>
      <c r="HLO91" s="205"/>
      <c r="HLP91" s="72"/>
      <c r="HLQ91" s="70"/>
      <c r="HLR91" s="73"/>
      <c r="HLS91" s="74"/>
      <c r="HLT91" s="74"/>
      <c r="HLU91" s="62"/>
      <c r="HLV91" s="75"/>
      <c r="HLW91" s="76"/>
      <c r="HLX91" s="216"/>
      <c r="HLY91" s="75"/>
      <c r="HLZ91" s="75"/>
      <c r="HMA91" s="204"/>
      <c r="HMB91" s="205"/>
      <c r="HMC91" s="72"/>
      <c r="HMD91" s="70"/>
      <c r="HME91" s="73"/>
      <c r="HMF91" s="74"/>
      <c r="HMG91" s="74"/>
      <c r="HMH91" s="62"/>
      <c r="HMI91" s="75"/>
      <c r="HMJ91" s="76"/>
      <c r="HMK91" s="216"/>
      <c r="HML91" s="75"/>
      <c r="HMM91" s="75"/>
      <c r="HMN91" s="204"/>
      <c r="HMO91" s="205"/>
      <c r="HMP91" s="72"/>
      <c r="HMQ91" s="70"/>
      <c r="HMR91" s="73"/>
      <c r="HMS91" s="74"/>
      <c r="HMT91" s="74"/>
      <c r="HMU91" s="62"/>
      <c r="HMV91" s="75"/>
      <c r="HMW91" s="76"/>
      <c r="HMX91" s="216"/>
      <c r="HMY91" s="75"/>
      <c r="HMZ91" s="75"/>
      <c r="HNA91" s="204"/>
      <c r="HNB91" s="205"/>
      <c r="HNC91" s="72"/>
      <c r="HND91" s="70"/>
      <c r="HNE91" s="73"/>
      <c r="HNF91" s="74"/>
      <c r="HNG91" s="74"/>
      <c r="HNH91" s="62"/>
      <c r="HNI91" s="75"/>
      <c r="HNJ91" s="76"/>
      <c r="HNK91" s="216"/>
      <c r="HNL91" s="75"/>
      <c r="HNM91" s="75"/>
      <c r="HNN91" s="204"/>
      <c r="HNO91" s="205"/>
      <c r="HNP91" s="72"/>
      <c r="HNQ91" s="70"/>
      <c r="HNR91" s="73"/>
      <c r="HNS91" s="74"/>
      <c r="HNT91" s="74"/>
      <c r="HNU91" s="62"/>
      <c r="HNV91" s="75"/>
      <c r="HNW91" s="76"/>
      <c r="HNX91" s="216"/>
      <c r="HNY91" s="75"/>
      <c r="HNZ91" s="75"/>
      <c r="HOA91" s="204"/>
      <c r="HOB91" s="205"/>
      <c r="HOC91" s="72"/>
      <c r="HOD91" s="70"/>
      <c r="HOE91" s="73"/>
      <c r="HOF91" s="74"/>
      <c r="HOG91" s="74"/>
      <c r="HOH91" s="62"/>
      <c r="HOI91" s="75"/>
      <c r="HOJ91" s="76"/>
      <c r="HOK91" s="216"/>
      <c r="HOL91" s="75"/>
      <c r="HOM91" s="75"/>
      <c r="HON91" s="204"/>
      <c r="HOO91" s="205"/>
      <c r="HOP91" s="72"/>
      <c r="HOQ91" s="70"/>
      <c r="HOR91" s="73"/>
      <c r="HOS91" s="74"/>
      <c r="HOT91" s="74"/>
      <c r="HOU91" s="62"/>
      <c r="HOV91" s="75"/>
      <c r="HOW91" s="76"/>
      <c r="HOX91" s="216"/>
      <c r="HOY91" s="75"/>
      <c r="HOZ91" s="75"/>
      <c r="HPA91" s="204"/>
      <c r="HPB91" s="205"/>
      <c r="HPC91" s="72"/>
      <c r="HPD91" s="70"/>
      <c r="HPE91" s="73"/>
      <c r="HPF91" s="74"/>
      <c r="HPG91" s="74"/>
      <c r="HPH91" s="62"/>
      <c r="HPI91" s="75"/>
      <c r="HPJ91" s="76"/>
      <c r="HPK91" s="216"/>
      <c r="HPL91" s="75"/>
      <c r="HPM91" s="75"/>
      <c r="HPN91" s="204"/>
      <c r="HPO91" s="205"/>
      <c r="HPP91" s="72"/>
      <c r="HPQ91" s="70"/>
      <c r="HPR91" s="73"/>
      <c r="HPS91" s="74"/>
      <c r="HPT91" s="74"/>
      <c r="HPU91" s="62"/>
      <c r="HPV91" s="75"/>
      <c r="HPW91" s="76"/>
      <c r="HPX91" s="216"/>
      <c r="HPY91" s="75"/>
      <c r="HPZ91" s="75"/>
      <c r="HQA91" s="204"/>
      <c r="HQB91" s="205"/>
      <c r="HQC91" s="72"/>
      <c r="HQD91" s="70"/>
      <c r="HQE91" s="73"/>
      <c r="HQF91" s="74"/>
      <c r="HQG91" s="74"/>
      <c r="HQH91" s="62"/>
      <c r="HQI91" s="75"/>
      <c r="HQJ91" s="76"/>
      <c r="HQK91" s="216"/>
      <c r="HQL91" s="75"/>
      <c r="HQM91" s="75"/>
      <c r="HQN91" s="204"/>
      <c r="HQO91" s="205"/>
      <c r="HQP91" s="72"/>
      <c r="HQQ91" s="70"/>
      <c r="HQR91" s="73"/>
      <c r="HQS91" s="74"/>
      <c r="HQT91" s="74"/>
      <c r="HQU91" s="62"/>
      <c r="HQV91" s="75"/>
      <c r="HQW91" s="76"/>
      <c r="HQX91" s="216"/>
      <c r="HQY91" s="75"/>
      <c r="HQZ91" s="75"/>
      <c r="HRA91" s="204"/>
      <c r="HRB91" s="205"/>
      <c r="HRC91" s="72"/>
      <c r="HRD91" s="70"/>
      <c r="HRE91" s="73"/>
      <c r="HRF91" s="74"/>
      <c r="HRG91" s="74"/>
      <c r="HRH91" s="62"/>
      <c r="HRI91" s="75"/>
      <c r="HRJ91" s="76"/>
      <c r="HRK91" s="216"/>
      <c r="HRL91" s="75"/>
      <c r="HRM91" s="75"/>
      <c r="HRN91" s="204"/>
      <c r="HRO91" s="205"/>
      <c r="HRP91" s="72"/>
      <c r="HRQ91" s="70"/>
      <c r="HRR91" s="73"/>
      <c r="HRS91" s="74"/>
      <c r="HRT91" s="74"/>
      <c r="HRU91" s="62"/>
      <c r="HRV91" s="75"/>
      <c r="HRW91" s="76"/>
      <c r="HRX91" s="216"/>
      <c r="HRY91" s="75"/>
      <c r="HRZ91" s="75"/>
      <c r="HSA91" s="204"/>
      <c r="HSB91" s="205"/>
      <c r="HSC91" s="72"/>
      <c r="HSD91" s="70"/>
      <c r="HSE91" s="73"/>
      <c r="HSF91" s="74"/>
      <c r="HSG91" s="74"/>
      <c r="HSH91" s="62"/>
      <c r="HSI91" s="75"/>
      <c r="HSJ91" s="76"/>
      <c r="HSK91" s="216"/>
      <c r="HSL91" s="75"/>
      <c r="HSM91" s="75"/>
      <c r="HSN91" s="204"/>
      <c r="HSO91" s="205"/>
      <c r="HSP91" s="72"/>
      <c r="HSQ91" s="70"/>
      <c r="HSR91" s="73"/>
      <c r="HSS91" s="74"/>
      <c r="HST91" s="74"/>
      <c r="HSU91" s="62"/>
      <c r="HSV91" s="75"/>
      <c r="HSW91" s="76"/>
      <c r="HSX91" s="216"/>
      <c r="HSY91" s="75"/>
      <c r="HSZ91" s="75"/>
      <c r="HTA91" s="204"/>
      <c r="HTB91" s="205"/>
      <c r="HTC91" s="72"/>
      <c r="HTD91" s="70"/>
      <c r="HTE91" s="73"/>
      <c r="HTF91" s="74"/>
      <c r="HTG91" s="74"/>
      <c r="HTH91" s="62"/>
      <c r="HTI91" s="75"/>
      <c r="HTJ91" s="76"/>
      <c r="HTK91" s="216"/>
      <c r="HTL91" s="75"/>
      <c r="HTM91" s="75"/>
      <c r="HTN91" s="204"/>
      <c r="HTO91" s="205"/>
      <c r="HTP91" s="72"/>
      <c r="HTQ91" s="70"/>
      <c r="HTR91" s="73"/>
      <c r="HTS91" s="74"/>
      <c r="HTT91" s="74"/>
      <c r="HTU91" s="62"/>
      <c r="HTV91" s="75"/>
      <c r="HTW91" s="76"/>
      <c r="HTX91" s="216"/>
      <c r="HTY91" s="75"/>
      <c r="HTZ91" s="75"/>
      <c r="HUA91" s="204"/>
      <c r="HUB91" s="205"/>
      <c r="HUC91" s="72"/>
      <c r="HUD91" s="70"/>
      <c r="HUE91" s="73"/>
      <c r="HUF91" s="74"/>
      <c r="HUG91" s="74"/>
      <c r="HUH91" s="62"/>
      <c r="HUI91" s="75"/>
      <c r="HUJ91" s="76"/>
      <c r="HUK91" s="216"/>
      <c r="HUL91" s="75"/>
      <c r="HUM91" s="75"/>
      <c r="HUN91" s="204"/>
      <c r="HUO91" s="205"/>
      <c r="HUP91" s="72"/>
      <c r="HUQ91" s="70"/>
      <c r="HUR91" s="73"/>
      <c r="HUS91" s="74"/>
      <c r="HUT91" s="74"/>
      <c r="HUU91" s="62"/>
      <c r="HUV91" s="75"/>
      <c r="HUW91" s="76"/>
      <c r="HUX91" s="216"/>
      <c r="HUY91" s="75"/>
      <c r="HUZ91" s="75"/>
      <c r="HVA91" s="204"/>
      <c r="HVB91" s="205"/>
      <c r="HVC91" s="72"/>
      <c r="HVD91" s="70"/>
      <c r="HVE91" s="73"/>
      <c r="HVF91" s="74"/>
      <c r="HVG91" s="74"/>
      <c r="HVH91" s="62"/>
      <c r="HVI91" s="75"/>
      <c r="HVJ91" s="76"/>
      <c r="HVK91" s="216"/>
      <c r="HVL91" s="75"/>
      <c r="HVM91" s="75"/>
      <c r="HVN91" s="204"/>
      <c r="HVO91" s="205"/>
      <c r="HVP91" s="72"/>
      <c r="HVQ91" s="70"/>
      <c r="HVR91" s="73"/>
      <c r="HVS91" s="74"/>
      <c r="HVT91" s="74"/>
      <c r="HVU91" s="62"/>
      <c r="HVV91" s="75"/>
      <c r="HVW91" s="76"/>
      <c r="HVX91" s="216"/>
      <c r="HVY91" s="75"/>
      <c r="HVZ91" s="75"/>
      <c r="HWA91" s="204"/>
      <c r="HWB91" s="205"/>
      <c r="HWC91" s="72"/>
      <c r="HWD91" s="70"/>
      <c r="HWE91" s="73"/>
      <c r="HWF91" s="74"/>
      <c r="HWG91" s="74"/>
      <c r="HWH91" s="62"/>
      <c r="HWI91" s="75"/>
      <c r="HWJ91" s="76"/>
      <c r="HWK91" s="216"/>
      <c r="HWL91" s="75"/>
      <c r="HWM91" s="75"/>
      <c r="HWN91" s="204"/>
      <c r="HWO91" s="205"/>
      <c r="HWP91" s="72"/>
      <c r="HWQ91" s="70"/>
      <c r="HWR91" s="73"/>
      <c r="HWS91" s="74"/>
      <c r="HWT91" s="74"/>
      <c r="HWU91" s="62"/>
      <c r="HWV91" s="75"/>
      <c r="HWW91" s="76"/>
      <c r="HWX91" s="216"/>
      <c r="HWY91" s="75"/>
      <c r="HWZ91" s="75"/>
      <c r="HXA91" s="204"/>
      <c r="HXB91" s="205"/>
      <c r="HXC91" s="72"/>
      <c r="HXD91" s="70"/>
      <c r="HXE91" s="73"/>
      <c r="HXF91" s="74"/>
      <c r="HXG91" s="74"/>
      <c r="HXH91" s="62"/>
      <c r="HXI91" s="75"/>
      <c r="HXJ91" s="76"/>
      <c r="HXK91" s="216"/>
      <c r="HXL91" s="75"/>
      <c r="HXM91" s="75"/>
      <c r="HXN91" s="204"/>
      <c r="HXO91" s="205"/>
      <c r="HXP91" s="72"/>
      <c r="HXQ91" s="70"/>
      <c r="HXR91" s="73"/>
      <c r="HXS91" s="74"/>
      <c r="HXT91" s="74"/>
      <c r="HXU91" s="62"/>
      <c r="HXV91" s="75"/>
      <c r="HXW91" s="76"/>
      <c r="HXX91" s="216"/>
      <c r="HXY91" s="75"/>
      <c r="HXZ91" s="75"/>
      <c r="HYA91" s="204"/>
      <c r="HYB91" s="205"/>
      <c r="HYC91" s="72"/>
      <c r="HYD91" s="70"/>
      <c r="HYE91" s="73"/>
      <c r="HYF91" s="74"/>
      <c r="HYG91" s="74"/>
      <c r="HYH91" s="62"/>
      <c r="HYI91" s="75"/>
      <c r="HYJ91" s="76"/>
      <c r="HYK91" s="216"/>
      <c r="HYL91" s="75"/>
      <c r="HYM91" s="75"/>
      <c r="HYN91" s="204"/>
      <c r="HYO91" s="205"/>
      <c r="HYP91" s="72"/>
      <c r="HYQ91" s="70"/>
      <c r="HYR91" s="73"/>
      <c r="HYS91" s="74"/>
      <c r="HYT91" s="74"/>
      <c r="HYU91" s="62"/>
      <c r="HYV91" s="75"/>
      <c r="HYW91" s="76"/>
      <c r="HYX91" s="216"/>
      <c r="HYY91" s="75"/>
      <c r="HYZ91" s="75"/>
      <c r="HZA91" s="204"/>
      <c r="HZB91" s="205"/>
      <c r="HZC91" s="72"/>
      <c r="HZD91" s="70"/>
      <c r="HZE91" s="73"/>
      <c r="HZF91" s="74"/>
      <c r="HZG91" s="74"/>
      <c r="HZH91" s="62"/>
      <c r="HZI91" s="75"/>
      <c r="HZJ91" s="76"/>
      <c r="HZK91" s="216"/>
      <c r="HZL91" s="75"/>
      <c r="HZM91" s="75"/>
      <c r="HZN91" s="204"/>
      <c r="HZO91" s="205"/>
      <c r="HZP91" s="72"/>
      <c r="HZQ91" s="70"/>
      <c r="HZR91" s="73"/>
      <c r="HZS91" s="74"/>
      <c r="HZT91" s="74"/>
      <c r="HZU91" s="62"/>
      <c r="HZV91" s="75"/>
      <c r="HZW91" s="76"/>
      <c r="HZX91" s="216"/>
      <c r="HZY91" s="75"/>
      <c r="HZZ91" s="75"/>
      <c r="IAA91" s="204"/>
      <c r="IAB91" s="205"/>
      <c r="IAC91" s="72"/>
      <c r="IAD91" s="70"/>
      <c r="IAE91" s="73"/>
      <c r="IAF91" s="74"/>
      <c r="IAG91" s="74"/>
      <c r="IAH91" s="62"/>
      <c r="IAI91" s="75"/>
      <c r="IAJ91" s="76"/>
      <c r="IAK91" s="216"/>
      <c r="IAL91" s="75"/>
      <c r="IAM91" s="75"/>
      <c r="IAN91" s="204"/>
      <c r="IAO91" s="205"/>
      <c r="IAP91" s="72"/>
      <c r="IAQ91" s="70"/>
      <c r="IAR91" s="73"/>
      <c r="IAS91" s="74"/>
      <c r="IAT91" s="74"/>
      <c r="IAU91" s="62"/>
      <c r="IAV91" s="75"/>
      <c r="IAW91" s="76"/>
      <c r="IAX91" s="216"/>
      <c r="IAY91" s="75"/>
      <c r="IAZ91" s="75"/>
      <c r="IBA91" s="204"/>
      <c r="IBB91" s="205"/>
      <c r="IBC91" s="72"/>
      <c r="IBD91" s="70"/>
      <c r="IBE91" s="73"/>
      <c r="IBF91" s="74"/>
      <c r="IBG91" s="74"/>
      <c r="IBH91" s="62"/>
      <c r="IBI91" s="75"/>
      <c r="IBJ91" s="76"/>
      <c r="IBK91" s="216"/>
      <c r="IBL91" s="75"/>
      <c r="IBM91" s="75"/>
      <c r="IBN91" s="204"/>
      <c r="IBO91" s="205"/>
      <c r="IBP91" s="72"/>
      <c r="IBQ91" s="70"/>
      <c r="IBR91" s="73"/>
      <c r="IBS91" s="74"/>
      <c r="IBT91" s="74"/>
      <c r="IBU91" s="62"/>
      <c r="IBV91" s="75"/>
      <c r="IBW91" s="76"/>
      <c r="IBX91" s="216"/>
      <c r="IBY91" s="75"/>
      <c r="IBZ91" s="75"/>
      <c r="ICA91" s="204"/>
      <c r="ICB91" s="205"/>
      <c r="ICC91" s="72"/>
      <c r="ICD91" s="70"/>
      <c r="ICE91" s="73"/>
      <c r="ICF91" s="74"/>
      <c r="ICG91" s="74"/>
      <c r="ICH91" s="62"/>
      <c r="ICI91" s="75"/>
      <c r="ICJ91" s="76"/>
      <c r="ICK91" s="216"/>
      <c r="ICL91" s="75"/>
      <c r="ICM91" s="75"/>
      <c r="ICN91" s="204"/>
      <c r="ICO91" s="205"/>
      <c r="ICP91" s="72"/>
      <c r="ICQ91" s="70"/>
      <c r="ICR91" s="73"/>
      <c r="ICS91" s="74"/>
      <c r="ICT91" s="74"/>
      <c r="ICU91" s="62"/>
      <c r="ICV91" s="75"/>
      <c r="ICW91" s="76"/>
      <c r="ICX91" s="216"/>
      <c r="ICY91" s="75"/>
      <c r="ICZ91" s="75"/>
      <c r="IDA91" s="204"/>
      <c r="IDB91" s="205"/>
      <c r="IDC91" s="72"/>
      <c r="IDD91" s="70"/>
      <c r="IDE91" s="73"/>
      <c r="IDF91" s="74"/>
      <c r="IDG91" s="74"/>
      <c r="IDH91" s="62"/>
      <c r="IDI91" s="75"/>
      <c r="IDJ91" s="76"/>
      <c r="IDK91" s="216"/>
      <c r="IDL91" s="75"/>
      <c r="IDM91" s="75"/>
      <c r="IDN91" s="204"/>
      <c r="IDO91" s="205"/>
      <c r="IDP91" s="72"/>
      <c r="IDQ91" s="70"/>
      <c r="IDR91" s="73"/>
      <c r="IDS91" s="74"/>
      <c r="IDT91" s="74"/>
      <c r="IDU91" s="62"/>
      <c r="IDV91" s="75"/>
      <c r="IDW91" s="76"/>
      <c r="IDX91" s="216"/>
      <c r="IDY91" s="75"/>
      <c r="IDZ91" s="75"/>
      <c r="IEA91" s="204"/>
      <c r="IEB91" s="205"/>
      <c r="IEC91" s="72"/>
      <c r="IED91" s="70"/>
      <c r="IEE91" s="73"/>
      <c r="IEF91" s="74"/>
      <c r="IEG91" s="74"/>
      <c r="IEH91" s="62"/>
      <c r="IEI91" s="75"/>
      <c r="IEJ91" s="76"/>
      <c r="IEK91" s="216"/>
      <c r="IEL91" s="75"/>
      <c r="IEM91" s="75"/>
      <c r="IEN91" s="204"/>
      <c r="IEO91" s="205"/>
      <c r="IEP91" s="72"/>
      <c r="IEQ91" s="70"/>
      <c r="IER91" s="73"/>
      <c r="IES91" s="74"/>
      <c r="IET91" s="74"/>
      <c r="IEU91" s="62"/>
      <c r="IEV91" s="75"/>
      <c r="IEW91" s="76"/>
      <c r="IEX91" s="216"/>
      <c r="IEY91" s="75"/>
      <c r="IEZ91" s="75"/>
      <c r="IFA91" s="204"/>
      <c r="IFB91" s="205"/>
      <c r="IFC91" s="72"/>
      <c r="IFD91" s="70"/>
      <c r="IFE91" s="73"/>
      <c r="IFF91" s="74"/>
      <c r="IFG91" s="74"/>
      <c r="IFH91" s="62"/>
      <c r="IFI91" s="75"/>
      <c r="IFJ91" s="76"/>
      <c r="IFK91" s="216"/>
      <c r="IFL91" s="75"/>
      <c r="IFM91" s="75"/>
      <c r="IFN91" s="204"/>
      <c r="IFO91" s="205"/>
      <c r="IFP91" s="72"/>
      <c r="IFQ91" s="70"/>
      <c r="IFR91" s="73"/>
      <c r="IFS91" s="74"/>
      <c r="IFT91" s="74"/>
      <c r="IFU91" s="62"/>
      <c r="IFV91" s="75"/>
      <c r="IFW91" s="76"/>
      <c r="IFX91" s="216"/>
      <c r="IFY91" s="75"/>
      <c r="IFZ91" s="75"/>
      <c r="IGA91" s="204"/>
      <c r="IGB91" s="205"/>
      <c r="IGC91" s="72"/>
      <c r="IGD91" s="70"/>
      <c r="IGE91" s="73"/>
      <c r="IGF91" s="74"/>
      <c r="IGG91" s="74"/>
      <c r="IGH91" s="62"/>
      <c r="IGI91" s="75"/>
      <c r="IGJ91" s="76"/>
      <c r="IGK91" s="216"/>
      <c r="IGL91" s="75"/>
      <c r="IGM91" s="75"/>
      <c r="IGN91" s="204"/>
      <c r="IGO91" s="205"/>
      <c r="IGP91" s="72"/>
      <c r="IGQ91" s="70"/>
      <c r="IGR91" s="73"/>
      <c r="IGS91" s="74"/>
      <c r="IGT91" s="74"/>
      <c r="IGU91" s="62"/>
      <c r="IGV91" s="75"/>
      <c r="IGW91" s="76"/>
      <c r="IGX91" s="216"/>
      <c r="IGY91" s="75"/>
      <c r="IGZ91" s="75"/>
      <c r="IHA91" s="204"/>
      <c r="IHB91" s="205"/>
      <c r="IHC91" s="72"/>
      <c r="IHD91" s="70"/>
      <c r="IHE91" s="73"/>
      <c r="IHF91" s="74"/>
      <c r="IHG91" s="74"/>
      <c r="IHH91" s="62"/>
      <c r="IHI91" s="75"/>
      <c r="IHJ91" s="76"/>
      <c r="IHK91" s="216"/>
      <c r="IHL91" s="75"/>
      <c r="IHM91" s="75"/>
      <c r="IHN91" s="204"/>
      <c r="IHO91" s="205"/>
      <c r="IHP91" s="72"/>
      <c r="IHQ91" s="70"/>
      <c r="IHR91" s="73"/>
      <c r="IHS91" s="74"/>
      <c r="IHT91" s="74"/>
      <c r="IHU91" s="62"/>
      <c r="IHV91" s="75"/>
      <c r="IHW91" s="76"/>
      <c r="IHX91" s="216"/>
      <c r="IHY91" s="75"/>
      <c r="IHZ91" s="75"/>
      <c r="IIA91" s="204"/>
      <c r="IIB91" s="205"/>
      <c r="IIC91" s="72"/>
      <c r="IID91" s="70"/>
      <c r="IIE91" s="73"/>
      <c r="IIF91" s="74"/>
      <c r="IIG91" s="74"/>
      <c r="IIH91" s="62"/>
      <c r="III91" s="75"/>
      <c r="IIJ91" s="76"/>
      <c r="IIK91" s="216"/>
      <c r="IIL91" s="75"/>
      <c r="IIM91" s="75"/>
      <c r="IIN91" s="204"/>
      <c r="IIO91" s="205"/>
      <c r="IIP91" s="72"/>
      <c r="IIQ91" s="70"/>
      <c r="IIR91" s="73"/>
      <c r="IIS91" s="74"/>
      <c r="IIT91" s="74"/>
      <c r="IIU91" s="62"/>
      <c r="IIV91" s="75"/>
      <c r="IIW91" s="76"/>
      <c r="IIX91" s="216"/>
      <c r="IIY91" s="75"/>
      <c r="IIZ91" s="75"/>
      <c r="IJA91" s="204"/>
      <c r="IJB91" s="205"/>
      <c r="IJC91" s="72"/>
      <c r="IJD91" s="70"/>
      <c r="IJE91" s="73"/>
      <c r="IJF91" s="74"/>
      <c r="IJG91" s="74"/>
      <c r="IJH91" s="62"/>
      <c r="IJI91" s="75"/>
      <c r="IJJ91" s="76"/>
      <c r="IJK91" s="216"/>
      <c r="IJL91" s="75"/>
      <c r="IJM91" s="75"/>
      <c r="IJN91" s="204"/>
      <c r="IJO91" s="205"/>
      <c r="IJP91" s="72"/>
      <c r="IJQ91" s="70"/>
      <c r="IJR91" s="73"/>
      <c r="IJS91" s="74"/>
      <c r="IJT91" s="74"/>
      <c r="IJU91" s="62"/>
      <c r="IJV91" s="75"/>
      <c r="IJW91" s="76"/>
      <c r="IJX91" s="216"/>
      <c r="IJY91" s="75"/>
      <c r="IJZ91" s="75"/>
      <c r="IKA91" s="204"/>
      <c r="IKB91" s="205"/>
      <c r="IKC91" s="72"/>
      <c r="IKD91" s="70"/>
      <c r="IKE91" s="73"/>
      <c r="IKF91" s="74"/>
      <c r="IKG91" s="74"/>
      <c r="IKH91" s="62"/>
      <c r="IKI91" s="75"/>
      <c r="IKJ91" s="76"/>
      <c r="IKK91" s="216"/>
      <c r="IKL91" s="75"/>
      <c r="IKM91" s="75"/>
      <c r="IKN91" s="204"/>
      <c r="IKO91" s="205"/>
      <c r="IKP91" s="72"/>
      <c r="IKQ91" s="70"/>
      <c r="IKR91" s="73"/>
      <c r="IKS91" s="74"/>
      <c r="IKT91" s="74"/>
      <c r="IKU91" s="62"/>
      <c r="IKV91" s="75"/>
      <c r="IKW91" s="76"/>
      <c r="IKX91" s="216"/>
      <c r="IKY91" s="75"/>
      <c r="IKZ91" s="75"/>
      <c r="ILA91" s="204"/>
      <c r="ILB91" s="205"/>
      <c r="ILC91" s="72"/>
      <c r="ILD91" s="70"/>
      <c r="ILE91" s="73"/>
      <c r="ILF91" s="74"/>
      <c r="ILG91" s="74"/>
      <c r="ILH91" s="62"/>
      <c r="ILI91" s="75"/>
      <c r="ILJ91" s="76"/>
      <c r="ILK91" s="216"/>
      <c r="ILL91" s="75"/>
      <c r="ILM91" s="75"/>
      <c r="ILN91" s="204"/>
      <c r="ILO91" s="205"/>
      <c r="ILP91" s="72"/>
      <c r="ILQ91" s="70"/>
      <c r="ILR91" s="73"/>
      <c r="ILS91" s="74"/>
      <c r="ILT91" s="74"/>
      <c r="ILU91" s="62"/>
      <c r="ILV91" s="75"/>
      <c r="ILW91" s="76"/>
      <c r="ILX91" s="216"/>
      <c r="ILY91" s="75"/>
      <c r="ILZ91" s="75"/>
      <c r="IMA91" s="204"/>
      <c r="IMB91" s="205"/>
      <c r="IMC91" s="72"/>
      <c r="IMD91" s="70"/>
      <c r="IME91" s="73"/>
      <c r="IMF91" s="74"/>
      <c r="IMG91" s="74"/>
      <c r="IMH91" s="62"/>
      <c r="IMI91" s="75"/>
      <c r="IMJ91" s="76"/>
      <c r="IMK91" s="216"/>
      <c r="IML91" s="75"/>
      <c r="IMM91" s="75"/>
      <c r="IMN91" s="204"/>
      <c r="IMO91" s="205"/>
      <c r="IMP91" s="72"/>
      <c r="IMQ91" s="70"/>
      <c r="IMR91" s="73"/>
      <c r="IMS91" s="74"/>
      <c r="IMT91" s="74"/>
      <c r="IMU91" s="62"/>
      <c r="IMV91" s="75"/>
      <c r="IMW91" s="76"/>
      <c r="IMX91" s="216"/>
      <c r="IMY91" s="75"/>
      <c r="IMZ91" s="75"/>
      <c r="INA91" s="204"/>
      <c r="INB91" s="205"/>
      <c r="INC91" s="72"/>
      <c r="IND91" s="70"/>
      <c r="INE91" s="73"/>
      <c r="INF91" s="74"/>
      <c r="ING91" s="74"/>
      <c r="INH91" s="62"/>
      <c r="INI91" s="75"/>
      <c r="INJ91" s="76"/>
      <c r="INK91" s="216"/>
      <c r="INL91" s="75"/>
      <c r="INM91" s="75"/>
      <c r="INN91" s="204"/>
      <c r="INO91" s="205"/>
      <c r="INP91" s="72"/>
      <c r="INQ91" s="70"/>
      <c r="INR91" s="73"/>
      <c r="INS91" s="74"/>
      <c r="INT91" s="74"/>
      <c r="INU91" s="62"/>
      <c r="INV91" s="75"/>
      <c r="INW91" s="76"/>
      <c r="INX91" s="216"/>
      <c r="INY91" s="75"/>
      <c r="INZ91" s="75"/>
      <c r="IOA91" s="204"/>
      <c r="IOB91" s="205"/>
      <c r="IOC91" s="72"/>
      <c r="IOD91" s="70"/>
      <c r="IOE91" s="73"/>
      <c r="IOF91" s="74"/>
      <c r="IOG91" s="74"/>
      <c r="IOH91" s="62"/>
      <c r="IOI91" s="75"/>
      <c r="IOJ91" s="76"/>
      <c r="IOK91" s="216"/>
      <c r="IOL91" s="75"/>
      <c r="IOM91" s="75"/>
      <c r="ION91" s="204"/>
      <c r="IOO91" s="205"/>
      <c r="IOP91" s="72"/>
      <c r="IOQ91" s="70"/>
      <c r="IOR91" s="73"/>
      <c r="IOS91" s="74"/>
      <c r="IOT91" s="74"/>
      <c r="IOU91" s="62"/>
      <c r="IOV91" s="75"/>
      <c r="IOW91" s="76"/>
      <c r="IOX91" s="216"/>
      <c r="IOY91" s="75"/>
      <c r="IOZ91" s="75"/>
      <c r="IPA91" s="204"/>
      <c r="IPB91" s="205"/>
      <c r="IPC91" s="72"/>
      <c r="IPD91" s="70"/>
      <c r="IPE91" s="73"/>
      <c r="IPF91" s="74"/>
      <c r="IPG91" s="74"/>
      <c r="IPH91" s="62"/>
      <c r="IPI91" s="75"/>
      <c r="IPJ91" s="76"/>
      <c r="IPK91" s="216"/>
      <c r="IPL91" s="75"/>
      <c r="IPM91" s="75"/>
      <c r="IPN91" s="204"/>
      <c r="IPO91" s="205"/>
      <c r="IPP91" s="72"/>
      <c r="IPQ91" s="70"/>
      <c r="IPR91" s="73"/>
      <c r="IPS91" s="74"/>
      <c r="IPT91" s="74"/>
      <c r="IPU91" s="62"/>
      <c r="IPV91" s="75"/>
      <c r="IPW91" s="76"/>
      <c r="IPX91" s="216"/>
      <c r="IPY91" s="75"/>
      <c r="IPZ91" s="75"/>
      <c r="IQA91" s="204"/>
      <c r="IQB91" s="205"/>
      <c r="IQC91" s="72"/>
      <c r="IQD91" s="70"/>
      <c r="IQE91" s="73"/>
      <c r="IQF91" s="74"/>
      <c r="IQG91" s="74"/>
      <c r="IQH91" s="62"/>
      <c r="IQI91" s="75"/>
      <c r="IQJ91" s="76"/>
      <c r="IQK91" s="216"/>
      <c r="IQL91" s="75"/>
      <c r="IQM91" s="75"/>
      <c r="IQN91" s="204"/>
      <c r="IQO91" s="205"/>
      <c r="IQP91" s="72"/>
      <c r="IQQ91" s="70"/>
      <c r="IQR91" s="73"/>
      <c r="IQS91" s="74"/>
      <c r="IQT91" s="74"/>
      <c r="IQU91" s="62"/>
      <c r="IQV91" s="75"/>
      <c r="IQW91" s="76"/>
      <c r="IQX91" s="216"/>
      <c r="IQY91" s="75"/>
      <c r="IQZ91" s="75"/>
      <c r="IRA91" s="204"/>
      <c r="IRB91" s="205"/>
      <c r="IRC91" s="72"/>
      <c r="IRD91" s="70"/>
      <c r="IRE91" s="73"/>
      <c r="IRF91" s="74"/>
      <c r="IRG91" s="74"/>
      <c r="IRH91" s="62"/>
      <c r="IRI91" s="75"/>
      <c r="IRJ91" s="76"/>
      <c r="IRK91" s="216"/>
      <c r="IRL91" s="75"/>
      <c r="IRM91" s="75"/>
      <c r="IRN91" s="204"/>
      <c r="IRO91" s="205"/>
      <c r="IRP91" s="72"/>
      <c r="IRQ91" s="70"/>
      <c r="IRR91" s="73"/>
      <c r="IRS91" s="74"/>
      <c r="IRT91" s="74"/>
      <c r="IRU91" s="62"/>
      <c r="IRV91" s="75"/>
      <c r="IRW91" s="76"/>
      <c r="IRX91" s="216"/>
      <c r="IRY91" s="75"/>
      <c r="IRZ91" s="75"/>
      <c r="ISA91" s="204"/>
      <c r="ISB91" s="205"/>
      <c r="ISC91" s="72"/>
      <c r="ISD91" s="70"/>
      <c r="ISE91" s="73"/>
      <c r="ISF91" s="74"/>
      <c r="ISG91" s="74"/>
      <c r="ISH91" s="62"/>
      <c r="ISI91" s="75"/>
      <c r="ISJ91" s="76"/>
      <c r="ISK91" s="216"/>
      <c r="ISL91" s="75"/>
      <c r="ISM91" s="75"/>
      <c r="ISN91" s="204"/>
      <c r="ISO91" s="205"/>
      <c r="ISP91" s="72"/>
      <c r="ISQ91" s="70"/>
      <c r="ISR91" s="73"/>
      <c r="ISS91" s="74"/>
      <c r="IST91" s="74"/>
      <c r="ISU91" s="62"/>
      <c r="ISV91" s="75"/>
      <c r="ISW91" s="76"/>
      <c r="ISX91" s="216"/>
      <c r="ISY91" s="75"/>
      <c r="ISZ91" s="75"/>
      <c r="ITA91" s="204"/>
      <c r="ITB91" s="205"/>
      <c r="ITC91" s="72"/>
      <c r="ITD91" s="70"/>
      <c r="ITE91" s="73"/>
      <c r="ITF91" s="74"/>
      <c r="ITG91" s="74"/>
      <c r="ITH91" s="62"/>
      <c r="ITI91" s="75"/>
      <c r="ITJ91" s="76"/>
      <c r="ITK91" s="216"/>
      <c r="ITL91" s="75"/>
      <c r="ITM91" s="75"/>
      <c r="ITN91" s="204"/>
      <c r="ITO91" s="205"/>
      <c r="ITP91" s="72"/>
      <c r="ITQ91" s="70"/>
      <c r="ITR91" s="73"/>
      <c r="ITS91" s="74"/>
      <c r="ITT91" s="74"/>
      <c r="ITU91" s="62"/>
      <c r="ITV91" s="75"/>
      <c r="ITW91" s="76"/>
      <c r="ITX91" s="216"/>
      <c r="ITY91" s="75"/>
      <c r="ITZ91" s="75"/>
      <c r="IUA91" s="204"/>
      <c r="IUB91" s="205"/>
      <c r="IUC91" s="72"/>
      <c r="IUD91" s="70"/>
      <c r="IUE91" s="73"/>
      <c r="IUF91" s="74"/>
      <c r="IUG91" s="74"/>
      <c r="IUH91" s="62"/>
      <c r="IUI91" s="75"/>
      <c r="IUJ91" s="76"/>
      <c r="IUK91" s="216"/>
      <c r="IUL91" s="75"/>
      <c r="IUM91" s="75"/>
      <c r="IUN91" s="204"/>
      <c r="IUO91" s="205"/>
      <c r="IUP91" s="72"/>
      <c r="IUQ91" s="70"/>
      <c r="IUR91" s="73"/>
      <c r="IUS91" s="74"/>
      <c r="IUT91" s="74"/>
      <c r="IUU91" s="62"/>
      <c r="IUV91" s="75"/>
      <c r="IUW91" s="76"/>
      <c r="IUX91" s="216"/>
      <c r="IUY91" s="75"/>
      <c r="IUZ91" s="75"/>
      <c r="IVA91" s="204"/>
      <c r="IVB91" s="205"/>
      <c r="IVC91" s="72"/>
      <c r="IVD91" s="70"/>
      <c r="IVE91" s="73"/>
      <c r="IVF91" s="74"/>
      <c r="IVG91" s="74"/>
      <c r="IVH91" s="62"/>
      <c r="IVI91" s="75"/>
      <c r="IVJ91" s="76"/>
      <c r="IVK91" s="216"/>
      <c r="IVL91" s="75"/>
      <c r="IVM91" s="75"/>
      <c r="IVN91" s="204"/>
      <c r="IVO91" s="205"/>
      <c r="IVP91" s="72"/>
      <c r="IVQ91" s="70"/>
      <c r="IVR91" s="73"/>
      <c r="IVS91" s="74"/>
      <c r="IVT91" s="74"/>
      <c r="IVU91" s="62"/>
      <c r="IVV91" s="75"/>
      <c r="IVW91" s="76"/>
      <c r="IVX91" s="216"/>
      <c r="IVY91" s="75"/>
      <c r="IVZ91" s="75"/>
      <c r="IWA91" s="204"/>
      <c r="IWB91" s="205"/>
      <c r="IWC91" s="72"/>
      <c r="IWD91" s="70"/>
      <c r="IWE91" s="73"/>
      <c r="IWF91" s="74"/>
      <c r="IWG91" s="74"/>
      <c r="IWH91" s="62"/>
      <c r="IWI91" s="75"/>
      <c r="IWJ91" s="76"/>
      <c r="IWK91" s="216"/>
      <c r="IWL91" s="75"/>
      <c r="IWM91" s="75"/>
      <c r="IWN91" s="204"/>
      <c r="IWO91" s="205"/>
      <c r="IWP91" s="72"/>
      <c r="IWQ91" s="70"/>
      <c r="IWR91" s="73"/>
      <c r="IWS91" s="74"/>
      <c r="IWT91" s="74"/>
      <c r="IWU91" s="62"/>
      <c r="IWV91" s="75"/>
      <c r="IWW91" s="76"/>
      <c r="IWX91" s="216"/>
      <c r="IWY91" s="75"/>
      <c r="IWZ91" s="75"/>
      <c r="IXA91" s="204"/>
      <c r="IXB91" s="205"/>
      <c r="IXC91" s="72"/>
      <c r="IXD91" s="70"/>
      <c r="IXE91" s="73"/>
      <c r="IXF91" s="74"/>
      <c r="IXG91" s="74"/>
      <c r="IXH91" s="62"/>
      <c r="IXI91" s="75"/>
      <c r="IXJ91" s="76"/>
      <c r="IXK91" s="216"/>
      <c r="IXL91" s="75"/>
      <c r="IXM91" s="75"/>
      <c r="IXN91" s="204"/>
      <c r="IXO91" s="205"/>
      <c r="IXP91" s="72"/>
      <c r="IXQ91" s="70"/>
      <c r="IXR91" s="73"/>
      <c r="IXS91" s="74"/>
      <c r="IXT91" s="74"/>
      <c r="IXU91" s="62"/>
      <c r="IXV91" s="75"/>
      <c r="IXW91" s="76"/>
      <c r="IXX91" s="216"/>
      <c r="IXY91" s="75"/>
      <c r="IXZ91" s="75"/>
      <c r="IYA91" s="204"/>
      <c r="IYB91" s="205"/>
      <c r="IYC91" s="72"/>
      <c r="IYD91" s="70"/>
      <c r="IYE91" s="73"/>
      <c r="IYF91" s="74"/>
      <c r="IYG91" s="74"/>
      <c r="IYH91" s="62"/>
      <c r="IYI91" s="75"/>
      <c r="IYJ91" s="76"/>
      <c r="IYK91" s="216"/>
      <c r="IYL91" s="75"/>
      <c r="IYM91" s="75"/>
      <c r="IYN91" s="204"/>
      <c r="IYO91" s="205"/>
      <c r="IYP91" s="72"/>
      <c r="IYQ91" s="70"/>
      <c r="IYR91" s="73"/>
      <c r="IYS91" s="74"/>
      <c r="IYT91" s="74"/>
      <c r="IYU91" s="62"/>
      <c r="IYV91" s="75"/>
      <c r="IYW91" s="76"/>
      <c r="IYX91" s="216"/>
      <c r="IYY91" s="75"/>
      <c r="IYZ91" s="75"/>
      <c r="IZA91" s="204"/>
      <c r="IZB91" s="205"/>
      <c r="IZC91" s="72"/>
      <c r="IZD91" s="70"/>
      <c r="IZE91" s="73"/>
      <c r="IZF91" s="74"/>
      <c r="IZG91" s="74"/>
      <c r="IZH91" s="62"/>
      <c r="IZI91" s="75"/>
      <c r="IZJ91" s="76"/>
      <c r="IZK91" s="216"/>
      <c r="IZL91" s="75"/>
      <c r="IZM91" s="75"/>
      <c r="IZN91" s="204"/>
      <c r="IZO91" s="205"/>
      <c r="IZP91" s="72"/>
      <c r="IZQ91" s="70"/>
      <c r="IZR91" s="73"/>
      <c r="IZS91" s="74"/>
      <c r="IZT91" s="74"/>
      <c r="IZU91" s="62"/>
      <c r="IZV91" s="75"/>
      <c r="IZW91" s="76"/>
      <c r="IZX91" s="216"/>
      <c r="IZY91" s="75"/>
      <c r="IZZ91" s="75"/>
      <c r="JAA91" s="204"/>
      <c r="JAB91" s="205"/>
      <c r="JAC91" s="72"/>
      <c r="JAD91" s="70"/>
      <c r="JAE91" s="73"/>
      <c r="JAF91" s="74"/>
      <c r="JAG91" s="74"/>
      <c r="JAH91" s="62"/>
      <c r="JAI91" s="75"/>
      <c r="JAJ91" s="76"/>
      <c r="JAK91" s="216"/>
      <c r="JAL91" s="75"/>
      <c r="JAM91" s="75"/>
      <c r="JAN91" s="204"/>
      <c r="JAO91" s="205"/>
      <c r="JAP91" s="72"/>
      <c r="JAQ91" s="70"/>
      <c r="JAR91" s="73"/>
      <c r="JAS91" s="74"/>
      <c r="JAT91" s="74"/>
      <c r="JAU91" s="62"/>
      <c r="JAV91" s="75"/>
      <c r="JAW91" s="76"/>
      <c r="JAX91" s="216"/>
      <c r="JAY91" s="75"/>
      <c r="JAZ91" s="75"/>
      <c r="JBA91" s="204"/>
      <c r="JBB91" s="205"/>
      <c r="JBC91" s="72"/>
      <c r="JBD91" s="70"/>
      <c r="JBE91" s="73"/>
      <c r="JBF91" s="74"/>
      <c r="JBG91" s="74"/>
      <c r="JBH91" s="62"/>
      <c r="JBI91" s="75"/>
      <c r="JBJ91" s="76"/>
      <c r="JBK91" s="216"/>
      <c r="JBL91" s="75"/>
      <c r="JBM91" s="75"/>
      <c r="JBN91" s="204"/>
      <c r="JBO91" s="205"/>
      <c r="JBP91" s="72"/>
      <c r="JBQ91" s="70"/>
      <c r="JBR91" s="73"/>
      <c r="JBS91" s="74"/>
      <c r="JBT91" s="74"/>
      <c r="JBU91" s="62"/>
      <c r="JBV91" s="75"/>
      <c r="JBW91" s="76"/>
      <c r="JBX91" s="216"/>
      <c r="JBY91" s="75"/>
      <c r="JBZ91" s="75"/>
      <c r="JCA91" s="204"/>
      <c r="JCB91" s="205"/>
      <c r="JCC91" s="72"/>
      <c r="JCD91" s="70"/>
      <c r="JCE91" s="73"/>
      <c r="JCF91" s="74"/>
      <c r="JCG91" s="74"/>
      <c r="JCH91" s="62"/>
      <c r="JCI91" s="75"/>
      <c r="JCJ91" s="76"/>
      <c r="JCK91" s="216"/>
      <c r="JCL91" s="75"/>
      <c r="JCM91" s="75"/>
      <c r="JCN91" s="204"/>
      <c r="JCO91" s="205"/>
      <c r="JCP91" s="72"/>
      <c r="JCQ91" s="70"/>
      <c r="JCR91" s="73"/>
      <c r="JCS91" s="74"/>
      <c r="JCT91" s="74"/>
      <c r="JCU91" s="62"/>
      <c r="JCV91" s="75"/>
      <c r="JCW91" s="76"/>
      <c r="JCX91" s="216"/>
      <c r="JCY91" s="75"/>
      <c r="JCZ91" s="75"/>
      <c r="JDA91" s="204"/>
      <c r="JDB91" s="205"/>
      <c r="JDC91" s="72"/>
      <c r="JDD91" s="70"/>
      <c r="JDE91" s="73"/>
      <c r="JDF91" s="74"/>
      <c r="JDG91" s="74"/>
      <c r="JDH91" s="62"/>
      <c r="JDI91" s="75"/>
      <c r="JDJ91" s="76"/>
      <c r="JDK91" s="216"/>
      <c r="JDL91" s="75"/>
      <c r="JDM91" s="75"/>
      <c r="JDN91" s="204"/>
      <c r="JDO91" s="205"/>
      <c r="JDP91" s="72"/>
      <c r="JDQ91" s="70"/>
      <c r="JDR91" s="73"/>
      <c r="JDS91" s="74"/>
      <c r="JDT91" s="74"/>
      <c r="JDU91" s="62"/>
      <c r="JDV91" s="75"/>
      <c r="JDW91" s="76"/>
      <c r="JDX91" s="216"/>
      <c r="JDY91" s="75"/>
      <c r="JDZ91" s="75"/>
      <c r="JEA91" s="204"/>
      <c r="JEB91" s="205"/>
      <c r="JEC91" s="72"/>
      <c r="JED91" s="70"/>
      <c r="JEE91" s="73"/>
      <c r="JEF91" s="74"/>
      <c r="JEG91" s="74"/>
      <c r="JEH91" s="62"/>
      <c r="JEI91" s="75"/>
      <c r="JEJ91" s="76"/>
      <c r="JEK91" s="216"/>
      <c r="JEL91" s="75"/>
      <c r="JEM91" s="75"/>
      <c r="JEN91" s="204"/>
      <c r="JEO91" s="205"/>
      <c r="JEP91" s="72"/>
      <c r="JEQ91" s="70"/>
      <c r="JER91" s="73"/>
      <c r="JES91" s="74"/>
      <c r="JET91" s="74"/>
      <c r="JEU91" s="62"/>
      <c r="JEV91" s="75"/>
      <c r="JEW91" s="76"/>
      <c r="JEX91" s="216"/>
      <c r="JEY91" s="75"/>
      <c r="JEZ91" s="75"/>
      <c r="JFA91" s="204"/>
      <c r="JFB91" s="205"/>
      <c r="JFC91" s="72"/>
      <c r="JFD91" s="70"/>
      <c r="JFE91" s="73"/>
      <c r="JFF91" s="74"/>
      <c r="JFG91" s="74"/>
      <c r="JFH91" s="62"/>
      <c r="JFI91" s="75"/>
      <c r="JFJ91" s="76"/>
      <c r="JFK91" s="216"/>
      <c r="JFL91" s="75"/>
      <c r="JFM91" s="75"/>
      <c r="JFN91" s="204"/>
      <c r="JFO91" s="205"/>
      <c r="JFP91" s="72"/>
      <c r="JFQ91" s="70"/>
      <c r="JFR91" s="73"/>
      <c r="JFS91" s="74"/>
      <c r="JFT91" s="74"/>
      <c r="JFU91" s="62"/>
      <c r="JFV91" s="75"/>
      <c r="JFW91" s="76"/>
      <c r="JFX91" s="216"/>
      <c r="JFY91" s="75"/>
      <c r="JFZ91" s="75"/>
      <c r="JGA91" s="204"/>
      <c r="JGB91" s="205"/>
      <c r="JGC91" s="72"/>
      <c r="JGD91" s="70"/>
      <c r="JGE91" s="73"/>
      <c r="JGF91" s="74"/>
      <c r="JGG91" s="74"/>
      <c r="JGH91" s="62"/>
      <c r="JGI91" s="75"/>
      <c r="JGJ91" s="76"/>
      <c r="JGK91" s="216"/>
      <c r="JGL91" s="75"/>
      <c r="JGM91" s="75"/>
      <c r="JGN91" s="204"/>
      <c r="JGO91" s="205"/>
      <c r="JGP91" s="72"/>
      <c r="JGQ91" s="70"/>
      <c r="JGR91" s="73"/>
      <c r="JGS91" s="74"/>
      <c r="JGT91" s="74"/>
      <c r="JGU91" s="62"/>
      <c r="JGV91" s="75"/>
      <c r="JGW91" s="76"/>
      <c r="JGX91" s="216"/>
      <c r="JGY91" s="75"/>
      <c r="JGZ91" s="75"/>
      <c r="JHA91" s="204"/>
      <c r="JHB91" s="205"/>
      <c r="JHC91" s="72"/>
      <c r="JHD91" s="70"/>
      <c r="JHE91" s="73"/>
      <c r="JHF91" s="74"/>
      <c r="JHG91" s="74"/>
      <c r="JHH91" s="62"/>
      <c r="JHI91" s="75"/>
      <c r="JHJ91" s="76"/>
      <c r="JHK91" s="216"/>
      <c r="JHL91" s="75"/>
      <c r="JHM91" s="75"/>
      <c r="JHN91" s="204"/>
      <c r="JHO91" s="205"/>
      <c r="JHP91" s="72"/>
      <c r="JHQ91" s="70"/>
      <c r="JHR91" s="73"/>
      <c r="JHS91" s="74"/>
      <c r="JHT91" s="74"/>
      <c r="JHU91" s="62"/>
      <c r="JHV91" s="75"/>
      <c r="JHW91" s="76"/>
      <c r="JHX91" s="216"/>
      <c r="JHY91" s="75"/>
      <c r="JHZ91" s="75"/>
      <c r="JIA91" s="204"/>
      <c r="JIB91" s="205"/>
      <c r="JIC91" s="72"/>
      <c r="JID91" s="70"/>
      <c r="JIE91" s="73"/>
      <c r="JIF91" s="74"/>
      <c r="JIG91" s="74"/>
      <c r="JIH91" s="62"/>
      <c r="JII91" s="75"/>
      <c r="JIJ91" s="76"/>
      <c r="JIK91" s="216"/>
      <c r="JIL91" s="75"/>
      <c r="JIM91" s="75"/>
      <c r="JIN91" s="204"/>
      <c r="JIO91" s="205"/>
      <c r="JIP91" s="72"/>
      <c r="JIQ91" s="70"/>
      <c r="JIR91" s="73"/>
      <c r="JIS91" s="74"/>
      <c r="JIT91" s="74"/>
      <c r="JIU91" s="62"/>
      <c r="JIV91" s="75"/>
      <c r="JIW91" s="76"/>
      <c r="JIX91" s="216"/>
      <c r="JIY91" s="75"/>
      <c r="JIZ91" s="75"/>
      <c r="JJA91" s="204"/>
      <c r="JJB91" s="205"/>
      <c r="JJC91" s="72"/>
      <c r="JJD91" s="70"/>
      <c r="JJE91" s="73"/>
      <c r="JJF91" s="74"/>
      <c r="JJG91" s="74"/>
      <c r="JJH91" s="62"/>
      <c r="JJI91" s="75"/>
      <c r="JJJ91" s="76"/>
      <c r="JJK91" s="216"/>
      <c r="JJL91" s="75"/>
      <c r="JJM91" s="75"/>
      <c r="JJN91" s="204"/>
      <c r="JJO91" s="205"/>
      <c r="JJP91" s="72"/>
      <c r="JJQ91" s="70"/>
      <c r="JJR91" s="73"/>
      <c r="JJS91" s="74"/>
      <c r="JJT91" s="74"/>
      <c r="JJU91" s="62"/>
      <c r="JJV91" s="75"/>
      <c r="JJW91" s="76"/>
      <c r="JJX91" s="216"/>
      <c r="JJY91" s="75"/>
      <c r="JJZ91" s="75"/>
      <c r="JKA91" s="204"/>
      <c r="JKB91" s="205"/>
      <c r="JKC91" s="72"/>
      <c r="JKD91" s="70"/>
      <c r="JKE91" s="73"/>
      <c r="JKF91" s="74"/>
      <c r="JKG91" s="74"/>
      <c r="JKH91" s="62"/>
      <c r="JKI91" s="75"/>
      <c r="JKJ91" s="76"/>
      <c r="JKK91" s="216"/>
      <c r="JKL91" s="75"/>
      <c r="JKM91" s="75"/>
      <c r="JKN91" s="204"/>
      <c r="JKO91" s="205"/>
      <c r="JKP91" s="72"/>
      <c r="JKQ91" s="70"/>
      <c r="JKR91" s="73"/>
      <c r="JKS91" s="74"/>
      <c r="JKT91" s="74"/>
      <c r="JKU91" s="62"/>
      <c r="JKV91" s="75"/>
      <c r="JKW91" s="76"/>
      <c r="JKX91" s="216"/>
      <c r="JKY91" s="75"/>
      <c r="JKZ91" s="75"/>
      <c r="JLA91" s="204"/>
      <c r="JLB91" s="205"/>
      <c r="JLC91" s="72"/>
      <c r="JLD91" s="70"/>
      <c r="JLE91" s="73"/>
      <c r="JLF91" s="74"/>
      <c r="JLG91" s="74"/>
      <c r="JLH91" s="62"/>
      <c r="JLI91" s="75"/>
      <c r="JLJ91" s="76"/>
      <c r="JLK91" s="216"/>
      <c r="JLL91" s="75"/>
      <c r="JLM91" s="75"/>
      <c r="JLN91" s="204"/>
      <c r="JLO91" s="205"/>
      <c r="JLP91" s="72"/>
      <c r="JLQ91" s="70"/>
      <c r="JLR91" s="73"/>
      <c r="JLS91" s="74"/>
      <c r="JLT91" s="74"/>
      <c r="JLU91" s="62"/>
      <c r="JLV91" s="75"/>
      <c r="JLW91" s="76"/>
      <c r="JLX91" s="216"/>
      <c r="JLY91" s="75"/>
      <c r="JLZ91" s="75"/>
      <c r="JMA91" s="204"/>
      <c r="JMB91" s="205"/>
      <c r="JMC91" s="72"/>
      <c r="JMD91" s="70"/>
      <c r="JME91" s="73"/>
      <c r="JMF91" s="74"/>
      <c r="JMG91" s="74"/>
      <c r="JMH91" s="62"/>
      <c r="JMI91" s="75"/>
      <c r="JMJ91" s="76"/>
      <c r="JMK91" s="216"/>
      <c r="JML91" s="75"/>
      <c r="JMM91" s="75"/>
      <c r="JMN91" s="204"/>
      <c r="JMO91" s="205"/>
      <c r="JMP91" s="72"/>
      <c r="JMQ91" s="70"/>
      <c r="JMR91" s="73"/>
      <c r="JMS91" s="74"/>
      <c r="JMT91" s="74"/>
      <c r="JMU91" s="62"/>
      <c r="JMV91" s="75"/>
      <c r="JMW91" s="76"/>
      <c r="JMX91" s="216"/>
      <c r="JMY91" s="75"/>
      <c r="JMZ91" s="75"/>
      <c r="JNA91" s="204"/>
      <c r="JNB91" s="205"/>
      <c r="JNC91" s="72"/>
      <c r="JND91" s="70"/>
      <c r="JNE91" s="73"/>
      <c r="JNF91" s="74"/>
      <c r="JNG91" s="74"/>
      <c r="JNH91" s="62"/>
      <c r="JNI91" s="75"/>
      <c r="JNJ91" s="76"/>
      <c r="JNK91" s="216"/>
      <c r="JNL91" s="75"/>
      <c r="JNM91" s="75"/>
      <c r="JNN91" s="204"/>
      <c r="JNO91" s="205"/>
      <c r="JNP91" s="72"/>
      <c r="JNQ91" s="70"/>
      <c r="JNR91" s="73"/>
      <c r="JNS91" s="74"/>
      <c r="JNT91" s="74"/>
      <c r="JNU91" s="62"/>
      <c r="JNV91" s="75"/>
      <c r="JNW91" s="76"/>
      <c r="JNX91" s="216"/>
      <c r="JNY91" s="75"/>
      <c r="JNZ91" s="75"/>
      <c r="JOA91" s="204"/>
      <c r="JOB91" s="205"/>
      <c r="JOC91" s="72"/>
      <c r="JOD91" s="70"/>
      <c r="JOE91" s="73"/>
      <c r="JOF91" s="74"/>
      <c r="JOG91" s="74"/>
      <c r="JOH91" s="62"/>
      <c r="JOI91" s="75"/>
      <c r="JOJ91" s="76"/>
      <c r="JOK91" s="216"/>
      <c r="JOL91" s="75"/>
      <c r="JOM91" s="75"/>
      <c r="JON91" s="204"/>
      <c r="JOO91" s="205"/>
      <c r="JOP91" s="72"/>
      <c r="JOQ91" s="70"/>
      <c r="JOR91" s="73"/>
      <c r="JOS91" s="74"/>
      <c r="JOT91" s="74"/>
      <c r="JOU91" s="62"/>
      <c r="JOV91" s="75"/>
      <c r="JOW91" s="76"/>
      <c r="JOX91" s="216"/>
      <c r="JOY91" s="75"/>
      <c r="JOZ91" s="75"/>
      <c r="JPA91" s="204"/>
      <c r="JPB91" s="205"/>
      <c r="JPC91" s="72"/>
      <c r="JPD91" s="70"/>
      <c r="JPE91" s="73"/>
      <c r="JPF91" s="74"/>
      <c r="JPG91" s="74"/>
      <c r="JPH91" s="62"/>
      <c r="JPI91" s="75"/>
      <c r="JPJ91" s="76"/>
      <c r="JPK91" s="216"/>
      <c r="JPL91" s="75"/>
      <c r="JPM91" s="75"/>
      <c r="JPN91" s="204"/>
      <c r="JPO91" s="205"/>
      <c r="JPP91" s="72"/>
      <c r="JPQ91" s="70"/>
      <c r="JPR91" s="73"/>
      <c r="JPS91" s="74"/>
      <c r="JPT91" s="74"/>
      <c r="JPU91" s="62"/>
      <c r="JPV91" s="75"/>
      <c r="JPW91" s="76"/>
      <c r="JPX91" s="216"/>
      <c r="JPY91" s="75"/>
      <c r="JPZ91" s="75"/>
      <c r="JQA91" s="204"/>
      <c r="JQB91" s="205"/>
      <c r="JQC91" s="72"/>
      <c r="JQD91" s="70"/>
      <c r="JQE91" s="73"/>
      <c r="JQF91" s="74"/>
      <c r="JQG91" s="74"/>
      <c r="JQH91" s="62"/>
      <c r="JQI91" s="75"/>
      <c r="JQJ91" s="76"/>
      <c r="JQK91" s="216"/>
      <c r="JQL91" s="75"/>
      <c r="JQM91" s="75"/>
      <c r="JQN91" s="204"/>
      <c r="JQO91" s="205"/>
      <c r="JQP91" s="72"/>
      <c r="JQQ91" s="70"/>
      <c r="JQR91" s="73"/>
      <c r="JQS91" s="74"/>
      <c r="JQT91" s="74"/>
      <c r="JQU91" s="62"/>
      <c r="JQV91" s="75"/>
      <c r="JQW91" s="76"/>
      <c r="JQX91" s="216"/>
      <c r="JQY91" s="75"/>
      <c r="JQZ91" s="75"/>
      <c r="JRA91" s="204"/>
      <c r="JRB91" s="205"/>
      <c r="JRC91" s="72"/>
      <c r="JRD91" s="70"/>
      <c r="JRE91" s="73"/>
      <c r="JRF91" s="74"/>
      <c r="JRG91" s="74"/>
      <c r="JRH91" s="62"/>
      <c r="JRI91" s="75"/>
      <c r="JRJ91" s="76"/>
      <c r="JRK91" s="216"/>
      <c r="JRL91" s="75"/>
      <c r="JRM91" s="75"/>
      <c r="JRN91" s="204"/>
      <c r="JRO91" s="205"/>
      <c r="JRP91" s="72"/>
      <c r="JRQ91" s="70"/>
      <c r="JRR91" s="73"/>
      <c r="JRS91" s="74"/>
      <c r="JRT91" s="74"/>
      <c r="JRU91" s="62"/>
      <c r="JRV91" s="75"/>
      <c r="JRW91" s="76"/>
      <c r="JRX91" s="216"/>
      <c r="JRY91" s="75"/>
      <c r="JRZ91" s="75"/>
      <c r="JSA91" s="204"/>
      <c r="JSB91" s="205"/>
      <c r="JSC91" s="72"/>
      <c r="JSD91" s="70"/>
      <c r="JSE91" s="73"/>
      <c r="JSF91" s="74"/>
      <c r="JSG91" s="74"/>
      <c r="JSH91" s="62"/>
      <c r="JSI91" s="75"/>
      <c r="JSJ91" s="76"/>
      <c r="JSK91" s="216"/>
      <c r="JSL91" s="75"/>
      <c r="JSM91" s="75"/>
      <c r="JSN91" s="204"/>
      <c r="JSO91" s="205"/>
      <c r="JSP91" s="72"/>
      <c r="JSQ91" s="70"/>
      <c r="JSR91" s="73"/>
      <c r="JSS91" s="74"/>
      <c r="JST91" s="74"/>
      <c r="JSU91" s="62"/>
      <c r="JSV91" s="75"/>
      <c r="JSW91" s="76"/>
      <c r="JSX91" s="216"/>
      <c r="JSY91" s="75"/>
      <c r="JSZ91" s="75"/>
      <c r="JTA91" s="204"/>
      <c r="JTB91" s="205"/>
      <c r="JTC91" s="72"/>
      <c r="JTD91" s="70"/>
      <c r="JTE91" s="73"/>
      <c r="JTF91" s="74"/>
      <c r="JTG91" s="74"/>
      <c r="JTH91" s="62"/>
      <c r="JTI91" s="75"/>
      <c r="JTJ91" s="76"/>
      <c r="JTK91" s="216"/>
      <c r="JTL91" s="75"/>
      <c r="JTM91" s="75"/>
      <c r="JTN91" s="204"/>
      <c r="JTO91" s="205"/>
      <c r="JTP91" s="72"/>
      <c r="JTQ91" s="70"/>
      <c r="JTR91" s="73"/>
      <c r="JTS91" s="74"/>
      <c r="JTT91" s="74"/>
      <c r="JTU91" s="62"/>
      <c r="JTV91" s="75"/>
      <c r="JTW91" s="76"/>
      <c r="JTX91" s="216"/>
      <c r="JTY91" s="75"/>
      <c r="JTZ91" s="75"/>
      <c r="JUA91" s="204"/>
      <c r="JUB91" s="205"/>
      <c r="JUC91" s="72"/>
      <c r="JUD91" s="70"/>
      <c r="JUE91" s="73"/>
      <c r="JUF91" s="74"/>
      <c r="JUG91" s="74"/>
      <c r="JUH91" s="62"/>
      <c r="JUI91" s="75"/>
      <c r="JUJ91" s="76"/>
      <c r="JUK91" s="216"/>
      <c r="JUL91" s="75"/>
      <c r="JUM91" s="75"/>
      <c r="JUN91" s="204"/>
      <c r="JUO91" s="205"/>
      <c r="JUP91" s="72"/>
      <c r="JUQ91" s="70"/>
      <c r="JUR91" s="73"/>
      <c r="JUS91" s="74"/>
      <c r="JUT91" s="74"/>
      <c r="JUU91" s="62"/>
      <c r="JUV91" s="75"/>
      <c r="JUW91" s="76"/>
      <c r="JUX91" s="216"/>
      <c r="JUY91" s="75"/>
      <c r="JUZ91" s="75"/>
      <c r="JVA91" s="204"/>
      <c r="JVB91" s="205"/>
      <c r="JVC91" s="72"/>
      <c r="JVD91" s="70"/>
      <c r="JVE91" s="73"/>
      <c r="JVF91" s="74"/>
      <c r="JVG91" s="74"/>
      <c r="JVH91" s="62"/>
      <c r="JVI91" s="75"/>
      <c r="JVJ91" s="76"/>
      <c r="JVK91" s="216"/>
      <c r="JVL91" s="75"/>
      <c r="JVM91" s="75"/>
      <c r="JVN91" s="204"/>
      <c r="JVO91" s="205"/>
      <c r="JVP91" s="72"/>
      <c r="JVQ91" s="70"/>
      <c r="JVR91" s="73"/>
      <c r="JVS91" s="74"/>
      <c r="JVT91" s="74"/>
      <c r="JVU91" s="62"/>
      <c r="JVV91" s="75"/>
      <c r="JVW91" s="76"/>
      <c r="JVX91" s="216"/>
      <c r="JVY91" s="75"/>
      <c r="JVZ91" s="75"/>
      <c r="JWA91" s="204"/>
      <c r="JWB91" s="205"/>
      <c r="JWC91" s="72"/>
      <c r="JWD91" s="70"/>
      <c r="JWE91" s="73"/>
      <c r="JWF91" s="74"/>
      <c r="JWG91" s="74"/>
      <c r="JWH91" s="62"/>
      <c r="JWI91" s="75"/>
      <c r="JWJ91" s="76"/>
      <c r="JWK91" s="216"/>
      <c r="JWL91" s="75"/>
      <c r="JWM91" s="75"/>
      <c r="JWN91" s="204"/>
      <c r="JWO91" s="205"/>
      <c r="JWP91" s="72"/>
      <c r="JWQ91" s="70"/>
      <c r="JWR91" s="73"/>
      <c r="JWS91" s="74"/>
      <c r="JWT91" s="74"/>
      <c r="JWU91" s="62"/>
      <c r="JWV91" s="75"/>
      <c r="JWW91" s="76"/>
      <c r="JWX91" s="216"/>
      <c r="JWY91" s="75"/>
      <c r="JWZ91" s="75"/>
      <c r="JXA91" s="204"/>
      <c r="JXB91" s="205"/>
      <c r="JXC91" s="72"/>
      <c r="JXD91" s="70"/>
      <c r="JXE91" s="73"/>
      <c r="JXF91" s="74"/>
      <c r="JXG91" s="74"/>
      <c r="JXH91" s="62"/>
      <c r="JXI91" s="75"/>
      <c r="JXJ91" s="76"/>
      <c r="JXK91" s="216"/>
      <c r="JXL91" s="75"/>
      <c r="JXM91" s="75"/>
      <c r="JXN91" s="204"/>
      <c r="JXO91" s="205"/>
      <c r="JXP91" s="72"/>
      <c r="JXQ91" s="70"/>
      <c r="JXR91" s="73"/>
      <c r="JXS91" s="74"/>
      <c r="JXT91" s="74"/>
      <c r="JXU91" s="62"/>
      <c r="JXV91" s="75"/>
      <c r="JXW91" s="76"/>
      <c r="JXX91" s="216"/>
      <c r="JXY91" s="75"/>
      <c r="JXZ91" s="75"/>
      <c r="JYA91" s="204"/>
      <c r="JYB91" s="205"/>
      <c r="JYC91" s="72"/>
      <c r="JYD91" s="70"/>
      <c r="JYE91" s="73"/>
      <c r="JYF91" s="74"/>
      <c r="JYG91" s="74"/>
      <c r="JYH91" s="62"/>
      <c r="JYI91" s="75"/>
      <c r="JYJ91" s="76"/>
      <c r="JYK91" s="216"/>
      <c r="JYL91" s="75"/>
      <c r="JYM91" s="75"/>
      <c r="JYN91" s="204"/>
      <c r="JYO91" s="205"/>
      <c r="JYP91" s="72"/>
      <c r="JYQ91" s="70"/>
      <c r="JYR91" s="73"/>
      <c r="JYS91" s="74"/>
      <c r="JYT91" s="74"/>
      <c r="JYU91" s="62"/>
      <c r="JYV91" s="75"/>
      <c r="JYW91" s="76"/>
      <c r="JYX91" s="216"/>
      <c r="JYY91" s="75"/>
      <c r="JYZ91" s="75"/>
      <c r="JZA91" s="204"/>
      <c r="JZB91" s="205"/>
      <c r="JZC91" s="72"/>
      <c r="JZD91" s="70"/>
      <c r="JZE91" s="73"/>
      <c r="JZF91" s="74"/>
      <c r="JZG91" s="74"/>
      <c r="JZH91" s="62"/>
      <c r="JZI91" s="75"/>
      <c r="JZJ91" s="76"/>
      <c r="JZK91" s="216"/>
      <c r="JZL91" s="75"/>
      <c r="JZM91" s="75"/>
      <c r="JZN91" s="204"/>
      <c r="JZO91" s="205"/>
      <c r="JZP91" s="72"/>
      <c r="JZQ91" s="70"/>
      <c r="JZR91" s="73"/>
      <c r="JZS91" s="74"/>
      <c r="JZT91" s="74"/>
      <c r="JZU91" s="62"/>
      <c r="JZV91" s="75"/>
      <c r="JZW91" s="76"/>
      <c r="JZX91" s="216"/>
      <c r="JZY91" s="75"/>
      <c r="JZZ91" s="75"/>
      <c r="KAA91" s="204"/>
      <c r="KAB91" s="205"/>
      <c r="KAC91" s="72"/>
      <c r="KAD91" s="70"/>
      <c r="KAE91" s="73"/>
      <c r="KAF91" s="74"/>
      <c r="KAG91" s="74"/>
      <c r="KAH91" s="62"/>
      <c r="KAI91" s="75"/>
      <c r="KAJ91" s="76"/>
      <c r="KAK91" s="216"/>
      <c r="KAL91" s="75"/>
      <c r="KAM91" s="75"/>
      <c r="KAN91" s="204"/>
      <c r="KAO91" s="205"/>
      <c r="KAP91" s="72"/>
      <c r="KAQ91" s="70"/>
      <c r="KAR91" s="73"/>
      <c r="KAS91" s="74"/>
      <c r="KAT91" s="74"/>
      <c r="KAU91" s="62"/>
      <c r="KAV91" s="75"/>
      <c r="KAW91" s="76"/>
      <c r="KAX91" s="216"/>
      <c r="KAY91" s="75"/>
      <c r="KAZ91" s="75"/>
      <c r="KBA91" s="204"/>
      <c r="KBB91" s="205"/>
      <c r="KBC91" s="72"/>
      <c r="KBD91" s="70"/>
      <c r="KBE91" s="73"/>
      <c r="KBF91" s="74"/>
      <c r="KBG91" s="74"/>
      <c r="KBH91" s="62"/>
      <c r="KBI91" s="75"/>
      <c r="KBJ91" s="76"/>
      <c r="KBK91" s="216"/>
      <c r="KBL91" s="75"/>
      <c r="KBM91" s="75"/>
      <c r="KBN91" s="204"/>
      <c r="KBO91" s="205"/>
      <c r="KBP91" s="72"/>
      <c r="KBQ91" s="70"/>
      <c r="KBR91" s="73"/>
      <c r="KBS91" s="74"/>
      <c r="KBT91" s="74"/>
      <c r="KBU91" s="62"/>
      <c r="KBV91" s="75"/>
      <c r="KBW91" s="76"/>
      <c r="KBX91" s="216"/>
      <c r="KBY91" s="75"/>
      <c r="KBZ91" s="75"/>
      <c r="KCA91" s="204"/>
      <c r="KCB91" s="205"/>
      <c r="KCC91" s="72"/>
      <c r="KCD91" s="70"/>
      <c r="KCE91" s="73"/>
      <c r="KCF91" s="74"/>
      <c r="KCG91" s="74"/>
      <c r="KCH91" s="62"/>
      <c r="KCI91" s="75"/>
      <c r="KCJ91" s="76"/>
      <c r="KCK91" s="216"/>
      <c r="KCL91" s="75"/>
      <c r="KCM91" s="75"/>
      <c r="KCN91" s="204"/>
      <c r="KCO91" s="205"/>
      <c r="KCP91" s="72"/>
      <c r="KCQ91" s="70"/>
      <c r="KCR91" s="73"/>
      <c r="KCS91" s="74"/>
      <c r="KCT91" s="74"/>
      <c r="KCU91" s="62"/>
      <c r="KCV91" s="75"/>
      <c r="KCW91" s="76"/>
      <c r="KCX91" s="216"/>
      <c r="KCY91" s="75"/>
      <c r="KCZ91" s="75"/>
      <c r="KDA91" s="204"/>
      <c r="KDB91" s="205"/>
      <c r="KDC91" s="72"/>
      <c r="KDD91" s="70"/>
      <c r="KDE91" s="73"/>
      <c r="KDF91" s="74"/>
      <c r="KDG91" s="74"/>
      <c r="KDH91" s="62"/>
      <c r="KDI91" s="75"/>
      <c r="KDJ91" s="76"/>
      <c r="KDK91" s="216"/>
      <c r="KDL91" s="75"/>
      <c r="KDM91" s="75"/>
      <c r="KDN91" s="204"/>
      <c r="KDO91" s="205"/>
      <c r="KDP91" s="72"/>
      <c r="KDQ91" s="70"/>
      <c r="KDR91" s="73"/>
      <c r="KDS91" s="74"/>
      <c r="KDT91" s="74"/>
      <c r="KDU91" s="62"/>
      <c r="KDV91" s="75"/>
      <c r="KDW91" s="76"/>
      <c r="KDX91" s="216"/>
      <c r="KDY91" s="75"/>
      <c r="KDZ91" s="75"/>
      <c r="KEA91" s="204"/>
      <c r="KEB91" s="205"/>
      <c r="KEC91" s="72"/>
      <c r="KED91" s="70"/>
      <c r="KEE91" s="73"/>
      <c r="KEF91" s="74"/>
      <c r="KEG91" s="74"/>
      <c r="KEH91" s="62"/>
      <c r="KEI91" s="75"/>
      <c r="KEJ91" s="76"/>
      <c r="KEK91" s="216"/>
      <c r="KEL91" s="75"/>
      <c r="KEM91" s="75"/>
      <c r="KEN91" s="204"/>
      <c r="KEO91" s="205"/>
      <c r="KEP91" s="72"/>
      <c r="KEQ91" s="70"/>
      <c r="KER91" s="73"/>
      <c r="KES91" s="74"/>
      <c r="KET91" s="74"/>
      <c r="KEU91" s="62"/>
      <c r="KEV91" s="75"/>
      <c r="KEW91" s="76"/>
      <c r="KEX91" s="216"/>
      <c r="KEY91" s="75"/>
      <c r="KEZ91" s="75"/>
      <c r="KFA91" s="204"/>
      <c r="KFB91" s="205"/>
      <c r="KFC91" s="72"/>
      <c r="KFD91" s="70"/>
      <c r="KFE91" s="73"/>
      <c r="KFF91" s="74"/>
      <c r="KFG91" s="74"/>
      <c r="KFH91" s="62"/>
      <c r="KFI91" s="75"/>
      <c r="KFJ91" s="76"/>
      <c r="KFK91" s="216"/>
      <c r="KFL91" s="75"/>
      <c r="KFM91" s="75"/>
      <c r="KFN91" s="204"/>
      <c r="KFO91" s="205"/>
      <c r="KFP91" s="72"/>
      <c r="KFQ91" s="70"/>
      <c r="KFR91" s="73"/>
      <c r="KFS91" s="74"/>
      <c r="KFT91" s="74"/>
      <c r="KFU91" s="62"/>
      <c r="KFV91" s="75"/>
      <c r="KFW91" s="76"/>
      <c r="KFX91" s="216"/>
      <c r="KFY91" s="75"/>
      <c r="KFZ91" s="75"/>
      <c r="KGA91" s="204"/>
      <c r="KGB91" s="205"/>
      <c r="KGC91" s="72"/>
      <c r="KGD91" s="70"/>
      <c r="KGE91" s="73"/>
      <c r="KGF91" s="74"/>
      <c r="KGG91" s="74"/>
      <c r="KGH91" s="62"/>
      <c r="KGI91" s="75"/>
      <c r="KGJ91" s="76"/>
      <c r="KGK91" s="216"/>
      <c r="KGL91" s="75"/>
      <c r="KGM91" s="75"/>
      <c r="KGN91" s="204"/>
      <c r="KGO91" s="205"/>
      <c r="KGP91" s="72"/>
      <c r="KGQ91" s="70"/>
      <c r="KGR91" s="73"/>
      <c r="KGS91" s="74"/>
      <c r="KGT91" s="74"/>
      <c r="KGU91" s="62"/>
      <c r="KGV91" s="75"/>
      <c r="KGW91" s="76"/>
      <c r="KGX91" s="216"/>
      <c r="KGY91" s="75"/>
      <c r="KGZ91" s="75"/>
      <c r="KHA91" s="204"/>
      <c r="KHB91" s="205"/>
      <c r="KHC91" s="72"/>
      <c r="KHD91" s="70"/>
      <c r="KHE91" s="73"/>
      <c r="KHF91" s="74"/>
      <c r="KHG91" s="74"/>
      <c r="KHH91" s="62"/>
      <c r="KHI91" s="75"/>
      <c r="KHJ91" s="76"/>
      <c r="KHK91" s="216"/>
      <c r="KHL91" s="75"/>
      <c r="KHM91" s="75"/>
      <c r="KHN91" s="204"/>
      <c r="KHO91" s="205"/>
      <c r="KHP91" s="72"/>
      <c r="KHQ91" s="70"/>
      <c r="KHR91" s="73"/>
      <c r="KHS91" s="74"/>
      <c r="KHT91" s="74"/>
      <c r="KHU91" s="62"/>
      <c r="KHV91" s="75"/>
      <c r="KHW91" s="76"/>
      <c r="KHX91" s="216"/>
      <c r="KHY91" s="75"/>
      <c r="KHZ91" s="75"/>
      <c r="KIA91" s="204"/>
      <c r="KIB91" s="205"/>
      <c r="KIC91" s="72"/>
      <c r="KID91" s="70"/>
      <c r="KIE91" s="73"/>
      <c r="KIF91" s="74"/>
      <c r="KIG91" s="74"/>
      <c r="KIH91" s="62"/>
      <c r="KII91" s="75"/>
      <c r="KIJ91" s="76"/>
      <c r="KIK91" s="216"/>
      <c r="KIL91" s="75"/>
      <c r="KIM91" s="75"/>
      <c r="KIN91" s="204"/>
      <c r="KIO91" s="205"/>
      <c r="KIP91" s="72"/>
      <c r="KIQ91" s="70"/>
      <c r="KIR91" s="73"/>
      <c r="KIS91" s="74"/>
      <c r="KIT91" s="74"/>
      <c r="KIU91" s="62"/>
      <c r="KIV91" s="75"/>
      <c r="KIW91" s="76"/>
      <c r="KIX91" s="216"/>
      <c r="KIY91" s="75"/>
      <c r="KIZ91" s="75"/>
      <c r="KJA91" s="204"/>
      <c r="KJB91" s="205"/>
      <c r="KJC91" s="72"/>
      <c r="KJD91" s="70"/>
      <c r="KJE91" s="73"/>
      <c r="KJF91" s="74"/>
      <c r="KJG91" s="74"/>
      <c r="KJH91" s="62"/>
      <c r="KJI91" s="75"/>
      <c r="KJJ91" s="76"/>
      <c r="KJK91" s="216"/>
      <c r="KJL91" s="75"/>
      <c r="KJM91" s="75"/>
      <c r="KJN91" s="204"/>
      <c r="KJO91" s="205"/>
      <c r="KJP91" s="72"/>
      <c r="KJQ91" s="70"/>
      <c r="KJR91" s="73"/>
      <c r="KJS91" s="74"/>
      <c r="KJT91" s="74"/>
      <c r="KJU91" s="62"/>
      <c r="KJV91" s="75"/>
      <c r="KJW91" s="76"/>
      <c r="KJX91" s="216"/>
      <c r="KJY91" s="75"/>
      <c r="KJZ91" s="75"/>
      <c r="KKA91" s="204"/>
      <c r="KKB91" s="205"/>
      <c r="KKC91" s="72"/>
      <c r="KKD91" s="70"/>
      <c r="KKE91" s="73"/>
      <c r="KKF91" s="74"/>
      <c r="KKG91" s="74"/>
      <c r="KKH91" s="62"/>
      <c r="KKI91" s="75"/>
      <c r="KKJ91" s="76"/>
      <c r="KKK91" s="216"/>
      <c r="KKL91" s="75"/>
      <c r="KKM91" s="75"/>
      <c r="KKN91" s="204"/>
      <c r="KKO91" s="205"/>
      <c r="KKP91" s="72"/>
      <c r="KKQ91" s="70"/>
      <c r="KKR91" s="73"/>
      <c r="KKS91" s="74"/>
      <c r="KKT91" s="74"/>
      <c r="KKU91" s="62"/>
      <c r="KKV91" s="75"/>
      <c r="KKW91" s="76"/>
      <c r="KKX91" s="216"/>
      <c r="KKY91" s="75"/>
      <c r="KKZ91" s="75"/>
      <c r="KLA91" s="204"/>
      <c r="KLB91" s="205"/>
      <c r="KLC91" s="72"/>
      <c r="KLD91" s="70"/>
      <c r="KLE91" s="73"/>
      <c r="KLF91" s="74"/>
      <c r="KLG91" s="74"/>
      <c r="KLH91" s="62"/>
      <c r="KLI91" s="75"/>
      <c r="KLJ91" s="76"/>
      <c r="KLK91" s="216"/>
      <c r="KLL91" s="75"/>
      <c r="KLM91" s="75"/>
      <c r="KLN91" s="204"/>
      <c r="KLO91" s="205"/>
      <c r="KLP91" s="72"/>
      <c r="KLQ91" s="70"/>
      <c r="KLR91" s="73"/>
      <c r="KLS91" s="74"/>
      <c r="KLT91" s="74"/>
      <c r="KLU91" s="62"/>
      <c r="KLV91" s="75"/>
      <c r="KLW91" s="76"/>
      <c r="KLX91" s="216"/>
      <c r="KLY91" s="75"/>
      <c r="KLZ91" s="75"/>
      <c r="KMA91" s="204"/>
      <c r="KMB91" s="205"/>
      <c r="KMC91" s="72"/>
      <c r="KMD91" s="70"/>
      <c r="KME91" s="73"/>
      <c r="KMF91" s="74"/>
      <c r="KMG91" s="74"/>
      <c r="KMH91" s="62"/>
      <c r="KMI91" s="75"/>
      <c r="KMJ91" s="76"/>
      <c r="KMK91" s="216"/>
      <c r="KML91" s="75"/>
      <c r="KMM91" s="75"/>
      <c r="KMN91" s="204"/>
      <c r="KMO91" s="205"/>
      <c r="KMP91" s="72"/>
      <c r="KMQ91" s="70"/>
      <c r="KMR91" s="73"/>
      <c r="KMS91" s="74"/>
      <c r="KMT91" s="74"/>
      <c r="KMU91" s="62"/>
      <c r="KMV91" s="75"/>
      <c r="KMW91" s="76"/>
      <c r="KMX91" s="216"/>
      <c r="KMY91" s="75"/>
      <c r="KMZ91" s="75"/>
      <c r="KNA91" s="204"/>
      <c r="KNB91" s="205"/>
      <c r="KNC91" s="72"/>
      <c r="KND91" s="70"/>
      <c r="KNE91" s="73"/>
      <c r="KNF91" s="74"/>
      <c r="KNG91" s="74"/>
      <c r="KNH91" s="62"/>
      <c r="KNI91" s="75"/>
      <c r="KNJ91" s="76"/>
      <c r="KNK91" s="216"/>
      <c r="KNL91" s="75"/>
      <c r="KNM91" s="75"/>
      <c r="KNN91" s="204"/>
      <c r="KNO91" s="205"/>
      <c r="KNP91" s="72"/>
      <c r="KNQ91" s="70"/>
      <c r="KNR91" s="73"/>
      <c r="KNS91" s="74"/>
      <c r="KNT91" s="74"/>
      <c r="KNU91" s="62"/>
      <c r="KNV91" s="75"/>
      <c r="KNW91" s="76"/>
      <c r="KNX91" s="216"/>
      <c r="KNY91" s="75"/>
      <c r="KNZ91" s="75"/>
      <c r="KOA91" s="204"/>
      <c r="KOB91" s="205"/>
      <c r="KOC91" s="72"/>
      <c r="KOD91" s="70"/>
      <c r="KOE91" s="73"/>
      <c r="KOF91" s="74"/>
      <c r="KOG91" s="74"/>
      <c r="KOH91" s="62"/>
      <c r="KOI91" s="75"/>
      <c r="KOJ91" s="76"/>
      <c r="KOK91" s="216"/>
      <c r="KOL91" s="75"/>
      <c r="KOM91" s="75"/>
      <c r="KON91" s="204"/>
      <c r="KOO91" s="205"/>
      <c r="KOP91" s="72"/>
      <c r="KOQ91" s="70"/>
      <c r="KOR91" s="73"/>
      <c r="KOS91" s="74"/>
      <c r="KOT91" s="74"/>
      <c r="KOU91" s="62"/>
      <c r="KOV91" s="75"/>
      <c r="KOW91" s="76"/>
      <c r="KOX91" s="216"/>
      <c r="KOY91" s="75"/>
      <c r="KOZ91" s="75"/>
      <c r="KPA91" s="204"/>
      <c r="KPB91" s="205"/>
      <c r="KPC91" s="72"/>
      <c r="KPD91" s="70"/>
      <c r="KPE91" s="73"/>
      <c r="KPF91" s="74"/>
      <c r="KPG91" s="74"/>
      <c r="KPH91" s="62"/>
      <c r="KPI91" s="75"/>
      <c r="KPJ91" s="76"/>
      <c r="KPK91" s="216"/>
      <c r="KPL91" s="75"/>
      <c r="KPM91" s="75"/>
      <c r="KPN91" s="204"/>
      <c r="KPO91" s="205"/>
      <c r="KPP91" s="72"/>
      <c r="KPQ91" s="70"/>
      <c r="KPR91" s="73"/>
      <c r="KPS91" s="74"/>
      <c r="KPT91" s="74"/>
      <c r="KPU91" s="62"/>
      <c r="KPV91" s="75"/>
      <c r="KPW91" s="76"/>
      <c r="KPX91" s="216"/>
      <c r="KPY91" s="75"/>
      <c r="KPZ91" s="75"/>
      <c r="KQA91" s="204"/>
      <c r="KQB91" s="205"/>
      <c r="KQC91" s="72"/>
      <c r="KQD91" s="70"/>
      <c r="KQE91" s="73"/>
      <c r="KQF91" s="74"/>
      <c r="KQG91" s="74"/>
      <c r="KQH91" s="62"/>
      <c r="KQI91" s="75"/>
      <c r="KQJ91" s="76"/>
      <c r="KQK91" s="216"/>
      <c r="KQL91" s="75"/>
      <c r="KQM91" s="75"/>
      <c r="KQN91" s="204"/>
      <c r="KQO91" s="205"/>
      <c r="KQP91" s="72"/>
      <c r="KQQ91" s="70"/>
      <c r="KQR91" s="73"/>
      <c r="KQS91" s="74"/>
      <c r="KQT91" s="74"/>
      <c r="KQU91" s="62"/>
      <c r="KQV91" s="75"/>
      <c r="KQW91" s="76"/>
      <c r="KQX91" s="216"/>
      <c r="KQY91" s="75"/>
      <c r="KQZ91" s="75"/>
      <c r="KRA91" s="204"/>
      <c r="KRB91" s="205"/>
      <c r="KRC91" s="72"/>
      <c r="KRD91" s="70"/>
      <c r="KRE91" s="73"/>
      <c r="KRF91" s="74"/>
      <c r="KRG91" s="74"/>
      <c r="KRH91" s="62"/>
      <c r="KRI91" s="75"/>
      <c r="KRJ91" s="76"/>
      <c r="KRK91" s="216"/>
      <c r="KRL91" s="75"/>
      <c r="KRM91" s="75"/>
      <c r="KRN91" s="204"/>
      <c r="KRO91" s="205"/>
      <c r="KRP91" s="72"/>
      <c r="KRQ91" s="70"/>
      <c r="KRR91" s="73"/>
      <c r="KRS91" s="74"/>
      <c r="KRT91" s="74"/>
      <c r="KRU91" s="62"/>
      <c r="KRV91" s="75"/>
      <c r="KRW91" s="76"/>
      <c r="KRX91" s="216"/>
      <c r="KRY91" s="75"/>
      <c r="KRZ91" s="75"/>
      <c r="KSA91" s="204"/>
      <c r="KSB91" s="205"/>
      <c r="KSC91" s="72"/>
      <c r="KSD91" s="70"/>
      <c r="KSE91" s="73"/>
      <c r="KSF91" s="74"/>
      <c r="KSG91" s="74"/>
      <c r="KSH91" s="62"/>
      <c r="KSI91" s="75"/>
      <c r="KSJ91" s="76"/>
      <c r="KSK91" s="216"/>
      <c r="KSL91" s="75"/>
      <c r="KSM91" s="75"/>
      <c r="KSN91" s="204"/>
      <c r="KSO91" s="205"/>
      <c r="KSP91" s="72"/>
      <c r="KSQ91" s="70"/>
      <c r="KSR91" s="73"/>
      <c r="KSS91" s="74"/>
      <c r="KST91" s="74"/>
      <c r="KSU91" s="62"/>
      <c r="KSV91" s="75"/>
      <c r="KSW91" s="76"/>
      <c r="KSX91" s="216"/>
      <c r="KSY91" s="75"/>
      <c r="KSZ91" s="75"/>
      <c r="KTA91" s="204"/>
      <c r="KTB91" s="205"/>
      <c r="KTC91" s="72"/>
      <c r="KTD91" s="70"/>
      <c r="KTE91" s="73"/>
      <c r="KTF91" s="74"/>
      <c r="KTG91" s="74"/>
      <c r="KTH91" s="62"/>
      <c r="KTI91" s="75"/>
      <c r="KTJ91" s="76"/>
      <c r="KTK91" s="216"/>
      <c r="KTL91" s="75"/>
      <c r="KTM91" s="75"/>
      <c r="KTN91" s="204"/>
      <c r="KTO91" s="205"/>
      <c r="KTP91" s="72"/>
      <c r="KTQ91" s="70"/>
      <c r="KTR91" s="73"/>
      <c r="KTS91" s="74"/>
      <c r="KTT91" s="74"/>
      <c r="KTU91" s="62"/>
      <c r="KTV91" s="75"/>
      <c r="KTW91" s="76"/>
      <c r="KTX91" s="216"/>
      <c r="KTY91" s="75"/>
      <c r="KTZ91" s="75"/>
      <c r="KUA91" s="204"/>
      <c r="KUB91" s="205"/>
      <c r="KUC91" s="72"/>
      <c r="KUD91" s="70"/>
      <c r="KUE91" s="73"/>
      <c r="KUF91" s="74"/>
      <c r="KUG91" s="74"/>
      <c r="KUH91" s="62"/>
      <c r="KUI91" s="75"/>
      <c r="KUJ91" s="76"/>
      <c r="KUK91" s="216"/>
      <c r="KUL91" s="75"/>
      <c r="KUM91" s="75"/>
      <c r="KUN91" s="204"/>
      <c r="KUO91" s="205"/>
      <c r="KUP91" s="72"/>
      <c r="KUQ91" s="70"/>
      <c r="KUR91" s="73"/>
      <c r="KUS91" s="74"/>
      <c r="KUT91" s="74"/>
      <c r="KUU91" s="62"/>
      <c r="KUV91" s="75"/>
      <c r="KUW91" s="76"/>
      <c r="KUX91" s="216"/>
      <c r="KUY91" s="75"/>
      <c r="KUZ91" s="75"/>
      <c r="KVA91" s="204"/>
      <c r="KVB91" s="205"/>
      <c r="KVC91" s="72"/>
      <c r="KVD91" s="70"/>
      <c r="KVE91" s="73"/>
      <c r="KVF91" s="74"/>
      <c r="KVG91" s="74"/>
      <c r="KVH91" s="62"/>
      <c r="KVI91" s="75"/>
      <c r="KVJ91" s="76"/>
      <c r="KVK91" s="216"/>
      <c r="KVL91" s="75"/>
      <c r="KVM91" s="75"/>
      <c r="KVN91" s="204"/>
      <c r="KVO91" s="205"/>
      <c r="KVP91" s="72"/>
      <c r="KVQ91" s="70"/>
      <c r="KVR91" s="73"/>
      <c r="KVS91" s="74"/>
      <c r="KVT91" s="74"/>
      <c r="KVU91" s="62"/>
      <c r="KVV91" s="75"/>
      <c r="KVW91" s="76"/>
      <c r="KVX91" s="216"/>
      <c r="KVY91" s="75"/>
      <c r="KVZ91" s="75"/>
      <c r="KWA91" s="204"/>
      <c r="KWB91" s="205"/>
      <c r="KWC91" s="72"/>
      <c r="KWD91" s="70"/>
      <c r="KWE91" s="73"/>
      <c r="KWF91" s="74"/>
      <c r="KWG91" s="74"/>
      <c r="KWH91" s="62"/>
      <c r="KWI91" s="75"/>
      <c r="KWJ91" s="76"/>
      <c r="KWK91" s="216"/>
      <c r="KWL91" s="75"/>
      <c r="KWM91" s="75"/>
      <c r="KWN91" s="204"/>
      <c r="KWO91" s="205"/>
      <c r="KWP91" s="72"/>
      <c r="KWQ91" s="70"/>
      <c r="KWR91" s="73"/>
      <c r="KWS91" s="74"/>
      <c r="KWT91" s="74"/>
      <c r="KWU91" s="62"/>
      <c r="KWV91" s="75"/>
      <c r="KWW91" s="76"/>
      <c r="KWX91" s="216"/>
      <c r="KWY91" s="75"/>
      <c r="KWZ91" s="75"/>
      <c r="KXA91" s="204"/>
      <c r="KXB91" s="205"/>
      <c r="KXC91" s="72"/>
      <c r="KXD91" s="70"/>
      <c r="KXE91" s="73"/>
      <c r="KXF91" s="74"/>
      <c r="KXG91" s="74"/>
      <c r="KXH91" s="62"/>
      <c r="KXI91" s="75"/>
      <c r="KXJ91" s="76"/>
      <c r="KXK91" s="216"/>
      <c r="KXL91" s="75"/>
      <c r="KXM91" s="75"/>
      <c r="KXN91" s="204"/>
      <c r="KXO91" s="205"/>
      <c r="KXP91" s="72"/>
      <c r="KXQ91" s="70"/>
      <c r="KXR91" s="73"/>
      <c r="KXS91" s="74"/>
      <c r="KXT91" s="74"/>
      <c r="KXU91" s="62"/>
      <c r="KXV91" s="75"/>
      <c r="KXW91" s="76"/>
      <c r="KXX91" s="216"/>
      <c r="KXY91" s="75"/>
      <c r="KXZ91" s="75"/>
      <c r="KYA91" s="204"/>
      <c r="KYB91" s="205"/>
      <c r="KYC91" s="72"/>
      <c r="KYD91" s="70"/>
      <c r="KYE91" s="73"/>
      <c r="KYF91" s="74"/>
      <c r="KYG91" s="74"/>
      <c r="KYH91" s="62"/>
      <c r="KYI91" s="75"/>
      <c r="KYJ91" s="76"/>
      <c r="KYK91" s="216"/>
      <c r="KYL91" s="75"/>
      <c r="KYM91" s="75"/>
      <c r="KYN91" s="204"/>
      <c r="KYO91" s="205"/>
      <c r="KYP91" s="72"/>
      <c r="KYQ91" s="70"/>
      <c r="KYR91" s="73"/>
      <c r="KYS91" s="74"/>
      <c r="KYT91" s="74"/>
      <c r="KYU91" s="62"/>
      <c r="KYV91" s="75"/>
      <c r="KYW91" s="76"/>
      <c r="KYX91" s="216"/>
      <c r="KYY91" s="75"/>
      <c r="KYZ91" s="75"/>
      <c r="KZA91" s="204"/>
      <c r="KZB91" s="205"/>
      <c r="KZC91" s="72"/>
      <c r="KZD91" s="70"/>
      <c r="KZE91" s="73"/>
      <c r="KZF91" s="74"/>
      <c r="KZG91" s="74"/>
      <c r="KZH91" s="62"/>
      <c r="KZI91" s="75"/>
      <c r="KZJ91" s="76"/>
      <c r="KZK91" s="216"/>
      <c r="KZL91" s="75"/>
      <c r="KZM91" s="75"/>
      <c r="KZN91" s="204"/>
      <c r="KZO91" s="205"/>
      <c r="KZP91" s="72"/>
      <c r="KZQ91" s="70"/>
      <c r="KZR91" s="73"/>
      <c r="KZS91" s="74"/>
      <c r="KZT91" s="74"/>
      <c r="KZU91" s="62"/>
      <c r="KZV91" s="75"/>
      <c r="KZW91" s="76"/>
      <c r="KZX91" s="216"/>
      <c r="KZY91" s="75"/>
      <c r="KZZ91" s="75"/>
      <c r="LAA91" s="204"/>
      <c r="LAB91" s="205"/>
      <c r="LAC91" s="72"/>
      <c r="LAD91" s="70"/>
      <c r="LAE91" s="73"/>
      <c r="LAF91" s="74"/>
      <c r="LAG91" s="74"/>
      <c r="LAH91" s="62"/>
      <c r="LAI91" s="75"/>
      <c r="LAJ91" s="76"/>
      <c r="LAK91" s="216"/>
      <c r="LAL91" s="75"/>
      <c r="LAM91" s="75"/>
      <c r="LAN91" s="204"/>
      <c r="LAO91" s="205"/>
      <c r="LAP91" s="72"/>
      <c r="LAQ91" s="70"/>
      <c r="LAR91" s="73"/>
      <c r="LAS91" s="74"/>
      <c r="LAT91" s="74"/>
      <c r="LAU91" s="62"/>
      <c r="LAV91" s="75"/>
      <c r="LAW91" s="76"/>
      <c r="LAX91" s="216"/>
      <c r="LAY91" s="75"/>
      <c r="LAZ91" s="75"/>
      <c r="LBA91" s="204"/>
      <c r="LBB91" s="205"/>
      <c r="LBC91" s="72"/>
      <c r="LBD91" s="70"/>
      <c r="LBE91" s="73"/>
      <c r="LBF91" s="74"/>
      <c r="LBG91" s="74"/>
      <c r="LBH91" s="62"/>
      <c r="LBI91" s="75"/>
      <c r="LBJ91" s="76"/>
      <c r="LBK91" s="216"/>
      <c r="LBL91" s="75"/>
      <c r="LBM91" s="75"/>
      <c r="LBN91" s="204"/>
      <c r="LBO91" s="205"/>
      <c r="LBP91" s="72"/>
      <c r="LBQ91" s="70"/>
      <c r="LBR91" s="73"/>
      <c r="LBS91" s="74"/>
      <c r="LBT91" s="74"/>
      <c r="LBU91" s="62"/>
      <c r="LBV91" s="75"/>
      <c r="LBW91" s="76"/>
      <c r="LBX91" s="216"/>
      <c r="LBY91" s="75"/>
      <c r="LBZ91" s="75"/>
      <c r="LCA91" s="204"/>
      <c r="LCB91" s="205"/>
      <c r="LCC91" s="72"/>
      <c r="LCD91" s="70"/>
      <c r="LCE91" s="73"/>
      <c r="LCF91" s="74"/>
      <c r="LCG91" s="74"/>
      <c r="LCH91" s="62"/>
      <c r="LCI91" s="75"/>
      <c r="LCJ91" s="76"/>
      <c r="LCK91" s="216"/>
      <c r="LCL91" s="75"/>
      <c r="LCM91" s="75"/>
      <c r="LCN91" s="204"/>
      <c r="LCO91" s="205"/>
      <c r="LCP91" s="72"/>
      <c r="LCQ91" s="70"/>
      <c r="LCR91" s="73"/>
      <c r="LCS91" s="74"/>
      <c r="LCT91" s="74"/>
      <c r="LCU91" s="62"/>
      <c r="LCV91" s="75"/>
      <c r="LCW91" s="76"/>
      <c r="LCX91" s="216"/>
      <c r="LCY91" s="75"/>
      <c r="LCZ91" s="75"/>
      <c r="LDA91" s="204"/>
      <c r="LDB91" s="205"/>
      <c r="LDC91" s="72"/>
      <c r="LDD91" s="70"/>
      <c r="LDE91" s="73"/>
      <c r="LDF91" s="74"/>
      <c r="LDG91" s="74"/>
      <c r="LDH91" s="62"/>
      <c r="LDI91" s="75"/>
      <c r="LDJ91" s="76"/>
      <c r="LDK91" s="216"/>
      <c r="LDL91" s="75"/>
      <c r="LDM91" s="75"/>
      <c r="LDN91" s="204"/>
      <c r="LDO91" s="205"/>
      <c r="LDP91" s="72"/>
      <c r="LDQ91" s="70"/>
      <c r="LDR91" s="73"/>
      <c r="LDS91" s="74"/>
      <c r="LDT91" s="74"/>
      <c r="LDU91" s="62"/>
      <c r="LDV91" s="75"/>
      <c r="LDW91" s="76"/>
      <c r="LDX91" s="216"/>
      <c r="LDY91" s="75"/>
      <c r="LDZ91" s="75"/>
      <c r="LEA91" s="204"/>
      <c r="LEB91" s="205"/>
      <c r="LEC91" s="72"/>
      <c r="LED91" s="70"/>
      <c r="LEE91" s="73"/>
      <c r="LEF91" s="74"/>
      <c r="LEG91" s="74"/>
      <c r="LEH91" s="62"/>
      <c r="LEI91" s="75"/>
      <c r="LEJ91" s="76"/>
      <c r="LEK91" s="216"/>
      <c r="LEL91" s="75"/>
      <c r="LEM91" s="75"/>
      <c r="LEN91" s="204"/>
      <c r="LEO91" s="205"/>
      <c r="LEP91" s="72"/>
      <c r="LEQ91" s="70"/>
      <c r="LER91" s="73"/>
      <c r="LES91" s="74"/>
      <c r="LET91" s="74"/>
      <c r="LEU91" s="62"/>
      <c r="LEV91" s="75"/>
      <c r="LEW91" s="76"/>
      <c r="LEX91" s="216"/>
      <c r="LEY91" s="75"/>
      <c r="LEZ91" s="75"/>
      <c r="LFA91" s="204"/>
      <c r="LFB91" s="205"/>
      <c r="LFC91" s="72"/>
      <c r="LFD91" s="70"/>
      <c r="LFE91" s="73"/>
      <c r="LFF91" s="74"/>
      <c r="LFG91" s="74"/>
      <c r="LFH91" s="62"/>
      <c r="LFI91" s="75"/>
      <c r="LFJ91" s="76"/>
      <c r="LFK91" s="216"/>
      <c r="LFL91" s="75"/>
      <c r="LFM91" s="75"/>
      <c r="LFN91" s="204"/>
      <c r="LFO91" s="205"/>
      <c r="LFP91" s="72"/>
      <c r="LFQ91" s="70"/>
      <c r="LFR91" s="73"/>
      <c r="LFS91" s="74"/>
      <c r="LFT91" s="74"/>
      <c r="LFU91" s="62"/>
      <c r="LFV91" s="75"/>
      <c r="LFW91" s="76"/>
      <c r="LFX91" s="216"/>
      <c r="LFY91" s="75"/>
      <c r="LFZ91" s="75"/>
      <c r="LGA91" s="204"/>
      <c r="LGB91" s="205"/>
      <c r="LGC91" s="72"/>
      <c r="LGD91" s="70"/>
      <c r="LGE91" s="73"/>
      <c r="LGF91" s="74"/>
      <c r="LGG91" s="74"/>
      <c r="LGH91" s="62"/>
      <c r="LGI91" s="75"/>
      <c r="LGJ91" s="76"/>
      <c r="LGK91" s="216"/>
      <c r="LGL91" s="75"/>
      <c r="LGM91" s="75"/>
      <c r="LGN91" s="204"/>
      <c r="LGO91" s="205"/>
      <c r="LGP91" s="72"/>
      <c r="LGQ91" s="70"/>
      <c r="LGR91" s="73"/>
      <c r="LGS91" s="74"/>
      <c r="LGT91" s="74"/>
      <c r="LGU91" s="62"/>
      <c r="LGV91" s="75"/>
      <c r="LGW91" s="76"/>
      <c r="LGX91" s="216"/>
      <c r="LGY91" s="75"/>
      <c r="LGZ91" s="75"/>
      <c r="LHA91" s="204"/>
      <c r="LHB91" s="205"/>
      <c r="LHC91" s="72"/>
      <c r="LHD91" s="70"/>
      <c r="LHE91" s="73"/>
      <c r="LHF91" s="74"/>
      <c r="LHG91" s="74"/>
      <c r="LHH91" s="62"/>
      <c r="LHI91" s="75"/>
      <c r="LHJ91" s="76"/>
      <c r="LHK91" s="216"/>
      <c r="LHL91" s="75"/>
      <c r="LHM91" s="75"/>
      <c r="LHN91" s="204"/>
      <c r="LHO91" s="205"/>
      <c r="LHP91" s="72"/>
      <c r="LHQ91" s="70"/>
      <c r="LHR91" s="73"/>
      <c r="LHS91" s="74"/>
      <c r="LHT91" s="74"/>
      <c r="LHU91" s="62"/>
      <c r="LHV91" s="75"/>
      <c r="LHW91" s="76"/>
      <c r="LHX91" s="216"/>
      <c r="LHY91" s="75"/>
      <c r="LHZ91" s="75"/>
      <c r="LIA91" s="204"/>
      <c r="LIB91" s="205"/>
      <c r="LIC91" s="72"/>
      <c r="LID91" s="70"/>
      <c r="LIE91" s="73"/>
      <c r="LIF91" s="74"/>
      <c r="LIG91" s="74"/>
      <c r="LIH91" s="62"/>
      <c r="LII91" s="75"/>
      <c r="LIJ91" s="76"/>
      <c r="LIK91" s="216"/>
      <c r="LIL91" s="75"/>
      <c r="LIM91" s="75"/>
      <c r="LIN91" s="204"/>
      <c r="LIO91" s="205"/>
      <c r="LIP91" s="72"/>
      <c r="LIQ91" s="70"/>
      <c r="LIR91" s="73"/>
      <c r="LIS91" s="74"/>
      <c r="LIT91" s="74"/>
      <c r="LIU91" s="62"/>
      <c r="LIV91" s="75"/>
      <c r="LIW91" s="76"/>
      <c r="LIX91" s="216"/>
      <c r="LIY91" s="75"/>
      <c r="LIZ91" s="75"/>
      <c r="LJA91" s="204"/>
      <c r="LJB91" s="205"/>
      <c r="LJC91" s="72"/>
      <c r="LJD91" s="70"/>
      <c r="LJE91" s="73"/>
      <c r="LJF91" s="74"/>
      <c r="LJG91" s="74"/>
      <c r="LJH91" s="62"/>
      <c r="LJI91" s="75"/>
      <c r="LJJ91" s="76"/>
      <c r="LJK91" s="216"/>
      <c r="LJL91" s="75"/>
      <c r="LJM91" s="75"/>
      <c r="LJN91" s="204"/>
      <c r="LJO91" s="205"/>
      <c r="LJP91" s="72"/>
      <c r="LJQ91" s="70"/>
      <c r="LJR91" s="73"/>
      <c r="LJS91" s="74"/>
      <c r="LJT91" s="74"/>
      <c r="LJU91" s="62"/>
      <c r="LJV91" s="75"/>
      <c r="LJW91" s="76"/>
      <c r="LJX91" s="216"/>
      <c r="LJY91" s="75"/>
      <c r="LJZ91" s="75"/>
      <c r="LKA91" s="204"/>
      <c r="LKB91" s="205"/>
      <c r="LKC91" s="72"/>
      <c r="LKD91" s="70"/>
      <c r="LKE91" s="73"/>
      <c r="LKF91" s="74"/>
      <c r="LKG91" s="74"/>
      <c r="LKH91" s="62"/>
      <c r="LKI91" s="75"/>
      <c r="LKJ91" s="76"/>
      <c r="LKK91" s="216"/>
      <c r="LKL91" s="75"/>
      <c r="LKM91" s="75"/>
      <c r="LKN91" s="204"/>
      <c r="LKO91" s="205"/>
      <c r="LKP91" s="72"/>
      <c r="LKQ91" s="70"/>
      <c r="LKR91" s="73"/>
      <c r="LKS91" s="74"/>
      <c r="LKT91" s="74"/>
      <c r="LKU91" s="62"/>
      <c r="LKV91" s="75"/>
      <c r="LKW91" s="76"/>
      <c r="LKX91" s="216"/>
      <c r="LKY91" s="75"/>
      <c r="LKZ91" s="75"/>
      <c r="LLA91" s="204"/>
      <c r="LLB91" s="205"/>
      <c r="LLC91" s="72"/>
      <c r="LLD91" s="70"/>
      <c r="LLE91" s="73"/>
      <c r="LLF91" s="74"/>
      <c r="LLG91" s="74"/>
      <c r="LLH91" s="62"/>
      <c r="LLI91" s="75"/>
      <c r="LLJ91" s="76"/>
      <c r="LLK91" s="216"/>
      <c r="LLL91" s="75"/>
      <c r="LLM91" s="75"/>
      <c r="LLN91" s="204"/>
      <c r="LLO91" s="205"/>
      <c r="LLP91" s="72"/>
      <c r="LLQ91" s="70"/>
      <c r="LLR91" s="73"/>
      <c r="LLS91" s="74"/>
      <c r="LLT91" s="74"/>
      <c r="LLU91" s="62"/>
      <c r="LLV91" s="75"/>
      <c r="LLW91" s="76"/>
      <c r="LLX91" s="216"/>
      <c r="LLY91" s="75"/>
      <c r="LLZ91" s="75"/>
      <c r="LMA91" s="204"/>
      <c r="LMB91" s="205"/>
      <c r="LMC91" s="72"/>
      <c r="LMD91" s="70"/>
      <c r="LME91" s="73"/>
      <c r="LMF91" s="74"/>
      <c r="LMG91" s="74"/>
      <c r="LMH91" s="62"/>
      <c r="LMI91" s="75"/>
      <c r="LMJ91" s="76"/>
      <c r="LMK91" s="216"/>
      <c r="LML91" s="75"/>
      <c r="LMM91" s="75"/>
      <c r="LMN91" s="204"/>
      <c r="LMO91" s="205"/>
      <c r="LMP91" s="72"/>
      <c r="LMQ91" s="70"/>
      <c r="LMR91" s="73"/>
      <c r="LMS91" s="74"/>
      <c r="LMT91" s="74"/>
      <c r="LMU91" s="62"/>
      <c r="LMV91" s="75"/>
      <c r="LMW91" s="76"/>
      <c r="LMX91" s="216"/>
      <c r="LMY91" s="75"/>
      <c r="LMZ91" s="75"/>
      <c r="LNA91" s="204"/>
      <c r="LNB91" s="205"/>
      <c r="LNC91" s="72"/>
      <c r="LND91" s="70"/>
      <c r="LNE91" s="73"/>
      <c r="LNF91" s="74"/>
      <c r="LNG91" s="74"/>
      <c r="LNH91" s="62"/>
      <c r="LNI91" s="75"/>
      <c r="LNJ91" s="76"/>
      <c r="LNK91" s="216"/>
      <c r="LNL91" s="75"/>
      <c r="LNM91" s="75"/>
      <c r="LNN91" s="204"/>
      <c r="LNO91" s="205"/>
      <c r="LNP91" s="72"/>
      <c r="LNQ91" s="70"/>
      <c r="LNR91" s="73"/>
      <c r="LNS91" s="74"/>
      <c r="LNT91" s="74"/>
      <c r="LNU91" s="62"/>
      <c r="LNV91" s="75"/>
      <c r="LNW91" s="76"/>
      <c r="LNX91" s="216"/>
      <c r="LNY91" s="75"/>
      <c r="LNZ91" s="75"/>
      <c r="LOA91" s="204"/>
      <c r="LOB91" s="205"/>
      <c r="LOC91" s="72"/>
      <c r="LOD91" s="70"/>
      <c r="LOE91" s="73"/>
      <c r="LOF91" s="74"/>
      <c r="LOG91" s="74"/>
      <c r="LOH91" s="62"/>
      <c r="LOI91" s="75"/>
      <c r="LOJ91" s="76"/>
      <c r="LOK91" s="216"/>
      <c r="LOL91" s="75"/>
      <c r="LOM91" s="75"/>
      <c r="LON91" s="204"/>
      <c r="LOO91" s="205"/>
      <c r="LOP91" s="72"/>
      <c r="LOQ91" s="70"/>
      <c r="LOR91" s="73"/>
      <c r="LOS91" s="74"/>
      <c r="LOT91" s="74"/>
      <c r="LOU91" s="62"/>
      <c r="LOV91" s="75"/>
      <c r="LOW91" s="76"/>
      <c r="LOX91" s="216"/>
      <c r="LOY91" s="75"/>
      <c r="LOZ91" s="75"/>
      <c r="LPA91" s="204"/>
      <c r="LPB91" s="205"/>
      <c r="LPC91" s="72"/>
      <c r="LPD91" s="70"/>
      <c r="LPE91" s="73"/>
      <c r="LPF91" s="74"/>
      <c r="LPG91" s="74"/>
      <c r="LPH91" s="62"/>
      <c r="LPI91" s="75"/>
      <c r="LPJ91" s="76"/>
      <c r="LPK91" s="216"/>
      <c r="LPL91" s="75"/>
      <c r="LPM91" s="75"/>
      <c r="LPN91" s="204"/>
      <c r="LPO91" s="205"/>
      <c r="LPP91" s="72"/>
      <c r="LPQ91" s="70"/>
      <c r="LPR91" s="73"/>
      <c r="LPS91" s="74"/>
      <c r="LPT91" s="74"/>
      <c r="LPU91" s="62"/>
      <c r="LPV91" s="75"/>
      <c r="LPW91" s="76"/>
      <c r="LPX91" s="216"/>
      <c r="LPY91" s="75"/>
      <c r="LPZ91" s="75"/>
      <c r="LQA91" s="204"/>
      <c r="LQB91" s="205"/>
      <c r="LQC91" s="72"/>
      <c r="LQD91" s="70"/>
      <c r="LQE91" s="73"/>
      <c r="LQF91" s="74"/>
      <c r="LQG91" s="74"/>
      <c r="LQH91" s="62"/>
      <c r="LQI91" s="75"/>
      <c r="LQJ91" s="76"/>
      <c r="LQK91" s="216"/>
      <c r="LQL91" s="75"/>
      <c r="LQM91" s="75"/>
      <c r="LQN91" s="204"/>
      <c r="LQO91" s="205"/>
      <c r="LQP91" s="72"/>
      <c r="LQQ91" s="70"/>
      <c r="LQR91" s="73"/>
      <c r="LQS91" s="74"/>
      <c r="LQT91" s="74"/>
      <c r="LQU91" s="62"/>
      <c r="LQV91" s="75"/>
      <c r="LQW91" s="76"/>
      <c r="LQX91" s="216"/>
      <c r="LQY91" s="75"/>
      <c r="LQZ91" s="75"/>
      <c r="LRA91" s="204"/>
      <c r="LRB91" s="205"/>
      <c r="LRC91" s="72"/>
      <c r="LRD91" s="70"/>
      <c r="LRE91" s="73"/>
      <c r="LRF91" s="74"/>
      <c r="LRG91" s="74"/>
      <c r="LRH91" s="62"/>
      <c r="LRI91" s="75"/>
      <c r="LRJ91" s="76"/>
      <c r="LRK91" s="216"/>
      <c r="LRL91" s="75"/>
      <c r="LRM91" s="75"/>
      <c r="LRN91" s="204"/>
      <c r="LRO91" s="205"/>
      <c r="LRP91" s="72"/>
      <c r="LRQ91" s="70"/>
      <c r="LRR91" s="73"/>
      <c r="LRS91" s="74"/>
      <c r="LRT91" s="74"/>
      <c r="LRU91" s="62"/>
      <c r="LRV91" s="75"/>
      <c r="LRW91" s="76"/>
      <c r="LRX91" s="216"/>
      <c r="LRY91" s="75"/>
      <c r="LRZ91" s="75"/>
      <c r="LSA91" s="204"/>
      <c r="LSB91" s="205"/>
      <c r="LSC91" s="72"/>
      <c r="LSD91" s="70"/>
      <c r="LSE91" s="73"/>
      <c r="LSF91" s="74"/>
      <c r="LSG91" s="74"/>
      <c r="LSH91" s="62"/>
      <c r="LSI91" s="75"/>
      <c r="LSJ91" s="76"/>
      <c r="LSK91" s="216"/>
      <c r="LSL91" s="75"/>
      <c r="LSM91" s="75"/>
      <c r="LSN91" s="204"/>
      <c r="LSO91" s="205"/>
      <c r="LSP91" s="72"/>
      <c r="LSQ91" s="70"/>
      <c r="LSR91" s="73"/>
      <c r="LSS91" s="74"/>
      <c r="LST91" s="74"/>
      <c r="LSU91" s="62"/>
      <c r="LSV91" s="75"/>
      <c r="LSW91" s="76"/>
      <c r="LSX91" s="216"/>
      <c r="LSY91" s="75"/>
      <c r="LSZ91" s="75"/>
      <c r="LTA91" s="204"/>
      <c r="LTB91" s="205"/>
      <c r="LTC91" s="72"/>
      <c r="LTD91" s="70"/>
      <c r="LTE91" s="73"/>
      <c r="LTF91" s="74"/>
      <c r="LTG91" s="74"/>
      <c r="LTH91" s="62"/>
      <c r="LTI91" s="75"/>
      <c r="LTJ91" s="76"/>
      <c r="LTK91" s="216"/>
      <c r="LTL91" s="75"/>
      <c r="LTM91" s="75"/>
      <c r="LTN91" s="204"/>
      <c r="LTO91" s="205"/>
      <c r="LTP91" s="72"/>
      <c r="LTQ91" s="70"/>
      <c r="LTR91" s="73"/>
      <c r="LTS91" s="74"/>
      <c r="LTT91" s="74"/>
      <c r="LTU91" s="62"/>
      <c r="LTV91" s="75"/>
      <c r="LTW91" s="76"/>
      <c r="LTX91" s="216"/>
      <c r="LTY91" s="75"/>
      <c r="LTZ91" s="75"/>
      <c r="LUA91" s="204"/>
      <c r="LUB91" s="205"/>
      <c r="LUC91" s="72"/>
      <c r="LUD91" s="70"/>
      <c r="LUE91" s="73"/>
      <c r="LUF91" s="74"/>
      <c r="LUG91" s="74"/>
      <c r="LUH91" s="62"/>
      <c r="LUI91" s="75"/>
      <c r="LUJ91" s="76"/>
      <c r="LUK91" s="216"/>
      <c r="LUL91" s="75"/>
      <c r="LUM91" s="75"/>
      <c r="LUN91" s="204"/>
      <c r="LUO91" s="205"/>
      <c r="LUP91" s="72"/>
      <c r="LUQ91" s="70"/>
      <c r="LUR91" s="73"/>
      <c r="LUS91" s="74"/>
      <c r="LUT91" s="74"/>
      <c r="LUU91" s="62"/>
      <c r="LUV91" s="75"/>
      <c r="LUW91" s="76"/>
      <c r="LUX91" s="216"/>
      <c r="LUY91" s="75"/>
      <c r="LUZ91" s="75"/>
      <c r="LVA91" s="204"/>
      <c r="LVB91" s="205"/>
      <c r="LVC91" s="72"/>
      <c r="LVD91" s="70"/>
      <c r="LVE91" s="73"/>
      <c r="LVF91" s="74"/>
      <c r="LVG91" s="74"/>
      <c r="LVH91" s="62"/>
      <c r="LVI91" s="75"/>
      <c r="LVJ91" s="76"/>
      <c r="LVK91" s="216"/>
      <c r="LVL91" s="75"/>
      <c r="LVM91" s="75"/>
      <c r="LVN91" s="204"/>
      <c r="LVO91" s="205"/>
      <c r="LVP91" s="72"/>
      <c r="LVQ91" s="70"/>
      <c r="LVR91" s="73"/>
      <c r="LVS91" s="74"/>
      <c r="LVT91" s="74"/>
      <c r="LVU91" s="62"/>
      <c r="LVV91" s="75"/>
      <c r="LVW91" s="76"/>
      <c r="LVX91" s="216"/>
      <c r="LVY91" s="75"/>
      <c r="LVZ91" s="75"/>
      <c r="LWA91" s="204"/>
      <c r="LWB91" s="205"/>
      <c r="LWC91" s="72"/>
      <c r="LWD91" s="70"/>
      <c r="LWE91" s="73"/>
      <c r="LWF91" s="74"/>
      <c r="LWG91" s="74"/>
      <c r="LWH91" s="62"/>
      <c r="LWI91" s="75"/>
      <c r="LWJ91" s="76"/>
      <c r="LWK91" s="216"/>
      <c r="LWL91" s="75"/>
      <c r="LWM91" s="75"/>
      <c r="LWN91" s="204"/>
      <c r="LWO91" s="205"/>
      <c r="LWP91" s="72"/>
      <c r="LWQ91" s="70"/>
      <c r="LWR91" s="73"/>
      <c r="LWS91" s="74"/>
      <c r="LWT91" s="74"/>
      <c r="LWU91" s="62"/>
      <c r="LWV91" s="75"/>
      <c r="LWW91" s="76"/>
      <c r="LWX91" s="216"/>
      <c r="LWY91" s="75"/>
      <c r="LWZ91" s="75"/>
      <c r="LXA91" s="204"/>
      <c r="LXB91" s="205"/>
      <c r="LXC91" s="72"/>
      <c r="LXD91" s="70"/>
      <c r="LXE91" s="73"/>
      <c r="LXF91" s="74"/>
      <c r="LXG91" s="74"/>
      <c r="LXH91" s="62"/>
      <c r="LXI91" s="75"/>
      <c r="LXJ91" s="76"/>
      <c r="LXK91" s="216"/>
      <c r="LXL91" s="75"/>
      <c r="LXM91" s="75"/>
      <c r="LXN91" s="204"/>
      <c r="LXO91" s="205"/>
      <c r="LXP91" s="72"/>
      <c r="LXQ91" s="70"/>
      <c r="LXR91" s="73"/>
      <c r="LXS91" s="74"/>
      <c r="LXT91" s="74"/>
      <c r="LXU91" s="62"/>
      <c r="LXV91" s="75"/>
      <c r="LXW91" s="76"/>
      <c r="LXX91" s="216"/>
      <c r="LXY91" s="75"/>
      <c r="LXZ91" s="75"/>
      <c r="LYA91" s="204"/>
      <c r="LYB91" s="205"/>
      <c r="LYC91" s="72"/>
      <c r="LYD91" s="70"/>
      <c r="LYE91" s="73"/>
      <c r="LYF91" s="74"/>
      <c r="LYG91" s="74"/>
      <c r="LYH91" s="62"/>
      <c r="LYI91" s="75"/>
      <c r="LYJ91" s="76"/>
      <c r="LYK91" s="216"/>
      <c r="LYL91" s="75"/>
      <c r="LYM91" s="75"/>
      <c r="LYN91" s="204"/>
      <c r="LYO91" s="205"/>
      <c r="LYP91" s="72"/>
      <c r="LYQ91" s="70"/>
      <c r="LYR91" s="73"/>
      <c r="LYS91" s="74"/>
      <c r="LYT91" s="74"/>
      <c r="LYU91" s="62"/>
      <c r="LYV91" s="75"/>
      <c r="LYW91" s="76"/>
      <c r="LYX91" s="216"/>
      <c r="LYY91" s="75"/>
      <c r="LYZ91" s="75"/>
      <c r="LZA91" s="204"/>
      <c r="LZB91" s="205"/>
      <c r="LZC91" s="72"/>
      <c r="LZD91" s="70"/>
      <c r="LZE91" s="73"/>
      <c r="LZF91" s="74"/>
      <c r="LZG91" s="74"/>
      <c r="LZH91" s="62"/>
      <c r="LZI91" s="75"/>
      <c r="LZJ91" s="76"/>
      <c r="LZK91" s="216"/>
      <c r="LZL91" s="75"/>
      <c r="LZM91" s="75"/>
      <c r="LZN91" s="204"/>
      <c r="LZO91" s="205"/>
      <c r="LZP91" s="72"/>
      <c r="LZQ91" s="70"/>
      <c r="LZR91" s="73"/>
      <c r="LZS91" s="74"/>
      <c r="LZT91" s="74"/>
      <c r="LZU91" s="62"/>
      <c r="LZV91" s="75"/>
      <c r="LZW91" s="76"/>
      <c r="LZX91" s="216"/>
      <c r="LZY91" s="75"/>
      <c r="LZZ91" s="75"/>
      <c r="MAA91" s="204"/>
      <c r="MAB91" s="205"/>
      <c r="MAC91" s="72"/>
      <c r="MAD91" s="70"/>
      <c r="MAE91" s="73"/>
      <c r="MAF91" s="74"/>
      <c r="MAG91" s="74"/>
      <c r="MAH91" s="62"/>
      <c r="MAI91" s="75"/>
      <c r="MAJ91" s="76"/>
      <c r="MAK91" s="216"/>
      <c r="MAL91" s="75"/>
      <c r="MAM91" s="75"/>
      <c r="MAN91" s="204"/>
      <c r="MAO91" s="205"/>
      <c r="MAP91" s="72"/>
      <c r="MAQ91" s="70"/>
      <c r="MAR91" s="73"/>
      <c r="MAS91" s="74"/>
      <c r="MAT91" s="74"/>
      <c r="MAU91" s="62"/>
      <c r="MAV91" s="75"/>
      <c r="MAW91" s="76"/>
      <c r="MAX91" s="216"/>
      <c r="MAY91" s="75"/>
      <c r="MAZ91" s="75"/>
      <c r="MBA91" s="204"/>
      <c r="MBB91" s="205"/>
      <c r="MBC91" s="72"/>
      <c r="MBD91" s="70"/>
      <c r="MBE91" s="73"/>
      <c r="MBF91" s="74"/>
      <c r="MBG91" s="74"/>
      <c r="MBH91" s="62"/>
      <c r="MBI91" s="75"/>
      <c r="MBJ91" s="76"/>
      <c r="MBK91" s="216"/>
      <c r="MBL91" s="75"/>
      <c r="MBM91" s="75"/>
      <c r="MBN91" s="204"/>
      <c r="MBO91" s="205"/>
      <c r="MBP91" s="72"/>
      <c r="MBQ91" s="70"/>
      <c r="MBR91" s="73"/>
      <c r="MBS91" s="74"/>
      <c r="MBT91" s="74"/>
      <c r="MBU91" s="62"/>
      <c r="MBV91" s="75"/>
      <c r="MBW91" s="76"/>
      <c r="MBX91" s="216"/>
      <c r="MBY91" s="75"/>
      <c r="MBZ91" s="75"/>
      <c r="MCA91" s="204"/>
      <c r="MCB91" s="205"/>
      <c r="MCC91" s="72"/>
      <c r="MCD91" s="70"/>
      <c r="MCE91" s="73"/>
      <c r="MCF91" s="74"/>
      <c r="MCG91" s="74"/>
      <c r="MCH91" s="62"/>
      <c r="MCI91" s="75"/>
      <c r="MCJ91" s="76"/>
      <c r="MCK91" s="216"/>
      <c r="MCL91" s="75"/>
      <c r="MCM91" s="75"/>
      <c r="MCN91" s="204"/>
      <c r="MCO91" s="205"/>
      <c r="MCP91" s="72"/>
      <c r="MCQ91" s="70"/>
      <c r="MCR91" s="73"/>
      <c r="MCS91" s="74"/>
      <c r="MCT91" s="74"/>
      <c r="MCU91" s="62"/>
      <c r="MCV91" s="75"/>
      <c r="MCW91" s="76"/>
      <c r="MCX91" s="216"/>
      <c r="MCY91" s="75"/>
      <c r="MCZ91" s="75"/>
      <c r="MDA91" s="204"/>
      <c r="MDB91" s="205"/>
      <c r="MDC91" s="72"/>
      <c r="MDD91" s="70"/>
      <c r="MDE91" s="73"/>
      <c r="MDF91" s="74"/>
      <c r="MDG91" s="74"/>
      <c r="MDH91" s="62"/>
      <c r="MDI91" s="75"/>
      <c r="MDJ91" s="76"/>
      <c r="MDK91" s="216"/>
      <c r="MDL91" s="75"/>
      <c r="MDM91" s="75"/>
      <c r="MDN91" s="204"/>
      <c r="MDO91" s="205"/>
      <c r="MDP91" s="72"/>
      <c r="MDQ91" s="70"/>
      <c r="MDR91" s="73"/>
      <c r="MDS91" s="74"/>
      <c r="MDT91" s="74"/>
      <c r="MDU91" s="62"/>
      <c r="MDV91" s="75"/>
      <c r="MDW91" s="76"/>
      <c r="MDX91" s="216"/>
      <c r="MDY91" s="75"/>
      <c r="MDZ91" s="75"/>
      <c r="MEA91" s="204"/>
      <c r="MEB91" s="205"/>
      <c r="MEC91" s="72"/>
      <c r="MED91" s="70"/>
      <c r="MEE91" s="73"/>
      <c r="MEF91" s="74"/>
      <c r="MEG91" s="74"/>
      <c r="MEH91" s="62"/>
      <c r="MEI91" s="75"/>
      <c r="MEJ91" s="76"/>
      <c r="MEK91" s="216"/>
      <c r="MEL91" s="75"/>
      <c r="MEM91" s="75"/>
      <c r="MEN91" s="204"/>
      <c r="MEO91" s="205"/>
      <c r="MEP91" s="72"/>
      <c r="MEQ91" s="70"/>
      <c r="MER91" s="73"/>
      <c r="MES91" s="74"/>
      <c r="MET91" s="74"/>
      <c r="MEU91" s="62"/>
      <c r="MEV91" s="75"/>
      <c r="MEW91" s="76"/>
      <c r="MEX91" s="216"/>
      <c r="MEY91" s="75"/>
      <c r="MEZ91" s="75"/>
      <c r="MFA91" s="204"/>
      <c r="MFB91" s="205"/>
      <c r="MFC91" s="72"/>
      <c r="MFD91" s="70"/>
      <c r="MFE91" s="73"/>
      <c r="MFF91" s="74"/>
      <c r="MFG91" s="74"/>
      <c r="MFH91" s="62"/>
      <c r="MFI91" s="75"/>
      <c r="MFJ91" s="76"/>
      <c r="MFK91" s="216"/>
      <c r="MFL91" s="75"/>
      <c r="MFM91" s="75"/>
      <c r="MFN91" s="204"/>
      <c r="MFO91" s="205"/>
      <c r="MFP91" s="72"/>
      <c r="MFQ91" s="70"/>
      <c r="MFR91" s="73"/>
      <c r="MFS91" s="74"/>
      <c r="MFT91" s="74"/>
      <c r="MFU91" s="62"/>
      <c r="MFV91" s="75"/>
      <c r="MFW91" s="76"/>
      <c r="MFX91" s="216"/>
      <c r="MFY91" s="75"/>
      <c r="MFZ91" s="75"/>
      <c r="MGA91" s="204"/>
      <c r="MGB91" s="205"/>
      <c r="MGC91" s="72"/>
      <c r="MGD91" s="70"/>
      <c r="MGE91" s="73"/>
      <c r="MGF91" s="74"/>
      <c r="MGG91" s="74"/>
      <c r="MGH91" s="62"/>
      <c r="MGI91" s="75"/>
      <c r="MGJ91" s="76"/>
      <c r="MGK91" s="216"/>
      <c r="MGL91" s="75"/>
      <c r="MGM91" s="75"/>
      <c r="MGN91" s="204"/>
      <c r="MGO91" s="205"/>
      <c r="MGP91" s="72"/>
      <c r="MGQ91" s="70"/>
      <c r="MGR91" s="73"/>
      <c r="MGS91" s="74"/>
      <c r="MGT91" s="74"/>
      <c r="MGU91" s="62"/>
      <c r="MGV91" s="75"/>
      <c r="MGW91" s="76"/>
      <c r="MGX91" s="216"/>
      <c r="MGY91" s="75"/>
      <c r="MGZ91" s="75"/>
      <c r="MHA91" s="204"/>
      <c r="MHB91" s="205"/>
      <c r="MHC91" s="72"/>
      <c r="MHD91" s="70"/>
      <c r="MHE91" s="73"/>
      <c r="MHF91" s="74"/>
      <c r="MHG91" s="74"/>
      <c r="MHH91" s="62"/>
      <c r="MHI91" s="75"/>
      <c r="MHJ91" s="76"/>
      <c r="MHK91" s="216"/>
      <c r="MHL91" s="75"/>
      <c r="MHM91" s="75"/>
      <c r="MHN91" s="204"/>
      <c r="MHO91" s="205"/>
      <c r="MHP91" s="72"/>
      <c r="MHQ91" s="70"/>
      <c r="MHR91" s="73"/>
      <c r="MHS91" s="74"/>
      <c r="MHT91" s="74"/>
      <c r="MHU91" s="62"/>
      <c r="MHV91" s="75"/>
      <c r="MHW91" s="76"/>
      <c r="MHX91" s="216"/>
      <c r="MHY91" s="75"/>
      <c r="MHZ91" s="75"/>
      <c r="MIA91" s="204"/>
      <c r="MIB91" s="205"/>
      <c r="MIC91" s="72"/>
      <c r="MID91" s="70"/>
      <c r="MIE91" s="73"/>
      <c r="MIF91" s="74"/>
      <c r="MIG91" s="74"/>
      <c r="MIH91" s="62"/>
      <c r="MII91" s="75"/>
      <c r="MIJ91" s="76"/>
      <c r="MIK91" s="216"/>
      <c r="MIL91" s="75"/>
      <c r="MIM91" s="75"/>
      <c r="MIN91" s="204"/>
      <c r="MIO91" s="205"/>
      <c r="MIP91" s="72"/>
      <c r="MIQ91" s="70"/>
      <c r="MIR91" s="73"/>
      <c r="MIS91" s="74"/>
      <c r="MIT91" s="74"/>
      <c r="MIU91" s="62"/>
      <c r="MIV91" s="75"/>
      <c r="MIW91" s="76"/>
      <c r="MIX91" s="216"/>
      <c r="MIY91" s="75"/>
      <c r="MIZ91" s="75"/>
      <c r="MJA91" s="204"/>
      <c r="MJB91" s="205"/>
      <c r="MJC91" s="72"/>
      <c r="MJD91" s="70"/>
      <c r="MJE91" s="73"/>
      <c r="MJF91" s="74"/>
      <c r="MJG91" s="74"/>
      <c r="MJH91" s="62"/>
      <c r="MJI91" s="75"/>
      <c r="MJJ91" s="76"/>
      <c r="MJK91" s="216"/>
      <c r="MJL91" s="75"/>
      <c r="MJM91" s="75"/>
      <c r="MJN91" s="204"/>
      <c r="MJO91" s="205"/>
      <c r="MJP91" s="72"/>
      <c r="MJQ91" s="70"/>
      <c r="MJR91" s="73"/>
      <c r="MJS91" s="74"/>
      <c r="MJT91" s="74"/>
      <c r="MJU91" s="62"/>
      <c r="MJV91" s="75"/>
      <c r="MJW91" s="76"/>
      <c r="MJX91" s="216"/>
      <c r="MJY91" s="75"/>
      <c r="MJZ91" s="75"/>
      <c r="MKA91" s="204"/>
      <c r="MKB91" s="205"/>
      <c r="MKC91" s="72"/>
      <c r="MKD91" s="70"/>
      <c r="MKE91" s="73"/>
      <c r="MKF91" s="74"/>
      <c r="MKG91" s="74"/>
      <c r="MKH91" s="62"/>
      <c r="MKI91" s="75"/>
      <c r="MKJ91" s="76"/>
      <c r="MKK91" s="216"/>
      <c r="MKL91" s="75"/>
      <c r="MKM91" s="75"/>
      <c r="MKN91" s="204"/>
      <c r="MKO91" s="205"/>
      <c r="MKP91" s="72"/>
      <c r="MKQ91" s="70"/>
      <c r="MKR91" s="73"/>
      <c r="MKS91" s="74"/>
      <c r="MKT91" s="74"/>
      <c r="MKU91" s="62"/>
      <c r="MKV91" s="75"/>
      <c r="MKW91" s="76"/>
      <c r="MKX91" s="216"/>
      <c r="MKY91" s="75"/>
      <c r="MKZ91" s="75"/>
      <c r="MLA91" s="204"/>
      <c r="MLB91" s="205"/>
      <c r="MLC91" s="72"/>
      <c r="MLD91" s="70"/>
      <c r="MLE91" s="73"/>
      <c r="MLF91" s="74"/>
      <c r="MLG91" s="74"/>
      <c r="MLH91" s="62"/>
      <c r="MLI91" s="75"/>
      <c r="MLJ91" s="76"/>
      <c r="MLK91" s="216"/>
      <c r="MLL91" s="75"/>
      <c r="MLM91" s="75"/>
      <c r="MLN91" s="204"/>
      <c r="MLO91" s="205"/>
      <c r="MLP91" s="72"/>
      <c r="MLQ91" s="70"/>
      <c r="MLR91" s="73"/>
      <c r="MLS91" s="74"/>
      <c r="MLT91" s="74"/>
      <c r="MLU91" s="62"/>
      <c r="MLV91" s="75"/>
      <c r="MLW91" s="76"/>
      <c r="MLX91" s="216"/>
      <c r="MLY91" s="75"/>
      <c r="MLZ91" s="75"/>
      <c r="MMA91" s="204"/>
      <c r="MMB91" s="205"/>
      <c r="MMC91" s="72"/>
      <c r="MMD91" s="70"/>
      <c r="MME91" s="73"/>
      <c r="MMF91" s="74"/>
      <c r="MMG91" s="74"/>
      <c r="MMH91" s="62"/>
      <c r="MMI91" s="75"/>
      <c r="MMJ91" s="76"/>
      <c r="MMK91" s="216"/>
      <c r="MML91" s="75"/>
      <c r="MMM91" s="75"/>
      <c r="MMN91" s="204"/>
      <c r="MMO91" s="205"/>
      <c r="MMP91" s="72"/>
      <c r="MMQ91" s="70"/>
      <c r="MMR91" s="73"/>
      <c r="MMS91" s="74"/>
      <c r="MMT91" s="74"/>
      <c r="MMU91" s="62"/>
      <c r="MMV91" s="75"/>
      <c r="MMW91" s="76"/>
      <c r="MMX91" s="216"/>
      <c r="MMY91" s="75"/>
      <c r="MMZ91" s="75"/>
      <c r="MNA91" s="204"/>
      <c r="MNB91" s="205"/>
      <c r="MNC91" s="72"/>
      <c r="MND91" s="70"/>
      <c r="MNE91" s="73"/>
      <c r="MNF91" s="74"/>
      <c r="MNG91" s="74"/>
      <c r="MNH91" s="62"/>
      <c r="MNI91" s="75"/>
      <c r="MNJ91" s="76"/>
      <c r="MNK91" s="216"/>
      <c r="MNL91" s="75"/>
      <c r="MNM91" s="75"/>
      <c r="MNN91" s="204"/>
      <c r="MNO91" s="205"/>
      <c r="MNP91" s="72"/>
      <c r="MNQ91" s="70"/>
      <c r="MNR91" s="73"/>
      <c r="MNS91" s="74"/>
      <c r="MNT91" s="74"/>
      <c r="MNU91" s="62"/>
      <c r="MNV91" s="75"/>
      <c r="MNW91" s="76"/>
      <c r="MNX91" s="216"/>
      <c r="MNY91" s="75"/>
      <c r="MNZ91" s="75"/>
      <c r="MOA91" s="204"/>
      <c r="MOB91" s="205"/>
      <c r="MOC91" s="72"/>
      <c r="MOD91" s="70"/>
      <c r="MOE91" s="73"/>
      <c r="MOF91" s="74"/>
      <c r="MOG91" s="74"/>
      <c r="MOH91" s="62"/>
      <c r="MOI91" s="75"/>
      <c r="MOJ91" s="76"/>
      <c r="MOK91" s="216"/>
      <c r="MOL91" s="75"/>
      <c r="MOM91" s="75"/>
      <c r="MON91" s="204"/>
      <c r="MOO91" s="205"/>
      <c r="MOP91" s="72"/>
      <c r="MOQ91" s="70"/>
      <c r="MOR91" s="73"/>
      <c r="MOS91" s="74"/>
      <c r="MOT91" s="74"/>
      <c r="MOU91" s="62"/>
      <c r="MOV91" s="75"/>
      <c r="MOW91" s="76"/>
      <c r="MOX91" s="216"/>
      <c r="MOY91" s="75"/>
      <c r="MOZ91" s="75"/>
      <c r="MPA91" s="204"/>
      <c r="MPB91" s="205"/>
      <c r="MPC91" s="72"/>
      <c r="MPD91" s="70"/>
      <c r="MPE91" s="73"/>
      <c r="MPF91" s="74"/>
      <c r="MPG91" s="74"/>
      <c r="MPH91" s="62"/>
      <c r="MPI91" s="75"/>
      <c r="MPJ91" s="76"/>
      <c r="MPK91" s="216"/>
      <c r="MPL91" s="75"/>
      <c r="MPM91" s="75"/>
      <c r="MPN91" s="204"/>
      <c r="MPO91" s="205"/>
      <c r="MPP91" s="72"/>
      <c r="MPQ91" s="70"/>
      <c r="MPR91" s="73"/>
      <c r="MPS91" s="74"/>
      <c r="MPT91" s="74"/>
      <c r="MPU91" s="62"/>
      <c r="MPV91" s="75"/>
      <c r="MPW91" s="76"/>
      <c r="MPX91" s="216"/>
      <c r="MPY91" s="75"/>
      <c r="MPZ91" s="75"/>
      <c r="MQA91" s="204"/>
      <c r="MQB91" s="205"/>
      <c r="MQC91" s="72"/>
      <c r="MQD91" s="70"/>
      <c r="MQE91" s="73"/>
      <c r="MQF91" s="74"/>
      <c r="MQG91" s="74"/>
      <c r="MQH91" s="62"/>
      <c r="MQI91" s="75"/>
      <c r="MQJ91" s="76"/>
      <c r="MQK91" s="216"/>
      <c r="MQL91" s="75"/>
      <c r="MQM91" s="75"/>
      <c r="MQN91" s="204"/>
      <c r="MQO91" s="205"/>
      <c r="MQP91" s="72"/>
      <c r="MQQ91" s="70"/>
      <c r="MQR91" s="73"/>
      <c r="MQS91" s="74"/>
      <c r="MQT91" s="74"/>
      <c r="MQU91" s="62"/>
      <c r="MQV91" s="75"/>
      <c r="MQW91" s="76"/>
      <c r="MQX91" s="216"/>
      <c r="MQY91" s="75"/>
      <c r="MQZ91" s="75"/>
      <c r="MRA91" s="204"/>
      <c r="MRB91" s="205"/>
      <c r="MRC91" s="72"/>
      <c r="MRD91" s="70"/>
      <c r="MRE91" s="73"/>
      <c r="MRF91" s="74"/>
      <c r="MRG91" s="74"/>
      <c r="MRH91" s="62"/>
      <c r="MRI91" s="75"/>
      <c r="MRJ91" s="76"/>
      <c r="MRK91" s="216"/>
      <c r="MRL91" s="75"/>
      <c r="MRM91" s="75"/>
      <c r="MRN91" s="204"/>
      <c r="MRO91" s="205"/>
      <c r="MRP91" s="72"/>
      <c r="MRQ91" s="70"/>
      <c r="MRR91" s="73"/>
      <c r="MRS91" s="74"/>
      <c r="MRT91" s="74"/>
      <c r="MRU91" s="62"/>
      <c r="MRV91" s="75"/>
      <c r="MRW91" s="76"/>
      <c r="MRX91" s="216"/>
      <c r="MRY91" s="75"/>
      <c r="MRZ91" s="75"/>
      <c r="MSA91" s="204"/>
      <c r="MSB91" s="205"/>
      <c r="MSC91" s="72"/>
      <c r="MSD91" s="70"/>
      <c r="MSE91" s="73"/>
      <c r="MSF91" s="74"/>
      <c r="MSG91" s="74"/>
      <c r="MSH91" s="62"/>
      <c r="MSI91" s="75"/>
      <c r="MSJ91" s="76"/>
      <c r="MSK91" s="216"/>
      <c r="MSL91" s="75"/>
      <c r="MSM91" s="75"/>
      <c r="MSN91" s="204"/>
      <c r="MSO91" s="205"/>
      <c r="MSP91" s="72"/>
      <c r="MSQ91" s="70"/>
      <c r="MSR91" s="73"/>
      <c r="MSS91" s="74"/>
      <c r="MST91" s="74"/>
      <c r="MSU91" s="62"/>
      <c r="MSV91" s="75"/>
      <c r="MSW91" s="76"/>
      <c r="MSX91" s="216"/>
      <c r="MSY91" s="75"/>
      <c r="MSZ91" s="75"/>
      <c r="MTA91" s="204"/>
      <c r="MTB91" s="205"/>
      <c r="MTC91" s="72"/>
      <c r="MTD91" s="70"/>
      <c r="MTE91" s="73"/>
      <c r="MTF91" s="74"/>
      <c r="MTG91" s="74"/>
      <c r="MTH91" s="62"/>
      <c r="MTI91" s="75"/>
      <c r="MTJ91" s="76"/>
      <c r="MTK91" s="216"/>
      <c r="MTL91" s="75"/>
      <c r="MTM91" s="75"/>
      <c r="MTN91" s="204"/>
      <c r="MTO91" s="205"/>
      <c r="MTP91" s="72"/>
      <c r="MTQ91" s="70"/>
      <c r="MTR91" s="73"/>
      <c r="MTS91" s="74"/>
      <c r="MTT91" s="74"/>
      <c r="MTU91" s="62"/>
      <c r="MTV91" s="75"/>
      <c r="MTW91" s="76"/>
      <c r="MTX91" s="216"/>
      <c r="MTY91" s="75"/>
      <c r="MTZ91" s="75"/>
      <c r="MUA91" s="204"/>
      <c r="MUB91" s="205"/>
      <c r="MUC91" s="72"/>
      <c r="MUD91" s="70"/>
      <c r="MUE91" s="73"/>
      <c r="MUF91" s="74"/>
      <c r="MUG91" s="74"/>
      <c r="MUH91" s="62"/>
      <c r="MUI91" s="75"/>
      <c r="MUJ91" s="76"/>
      <c r="MUK91" s="216"/>
      <c r="MUL91" s="75"/>
      <c r="MUM91" s="75"/>
      <c r="MUN91" s="204"/>
      <c r="MUO91" s="205"/>
      <c r="MUP91" s="72"/>
      <c r="MUQ91" s="70"/>
      <c r="MUR91" s="73"/>
      <c r="MUS91" s="74"/>
      <c r="MUT91" s="74"/>
      <c r="MUU91" s="62"/>
      <c r="MUV91" s="75"/>
      <c r="MUW91" s="76"/>
      <c r="MUX91" s="216"/>
      <c r="MUY91" s="75"/>
      <c r="MUZ91" s="75"/>
      <c r="MVA91" s="204"/>
      <c r="MVB91" s="205"/>
      <c r="MVC91" s="72"/>
      <c r="MVD91" s="70"/>
      <c r="MVE91" s="73"/>
      <c r="MVF91" s="74"/>
      <c r="MVG91" s="74"/>
      <c r="MVH91" s="62"/>
      <c r="MVI91" s="75"/>
      <c r="MVJ91" s="76"/>
      <c r="MVK91" s="216"/>
      <c r="MVL91" s="75"/>
      <c r="MVM91" s="75"/>
      <c r="MVN91" s="204"/>
      <c r="MVO91" s="205"/>
      <c r="MVP91" s="72"/>
      <c r="MVQ91" s="70"/>
      <c r="MVR91" s="73"/>
      <c r="MVS91" s="74"/>
      <c r="MVT91" s="74"/>
      <c r="MVU91" s="62"/>
      <c r="MVV91" s="75"/>
      <c r="MVW91" s="76"/>
      <c r="MVX91" s="216"/>
      <c r="MVY91" s="75"/>
      <c r="MVZ91" s="75"/>
      <c r="MWA91" s="204"/>
      <c r="MWB91" s="205"/>
      <c r="MWC91" s="72"/>
      <c r="MWD91" s="70"/>
      <c r="MWE91" s="73"/>
      <c r="MWF91" s="74"/>
      <c r="MWG91" s="74"/>
      <c r="MWH91" s="62"/>
      <c r="MWI91" s="75"/>
      <c r="MWJ91" s="76"/>
      <c r="MWK91" s="216"/>
      <c r="MWL91" s="75"/>
      <c r="MWM91" s="75"/>
      <c r="MWN91" s="204"/>
      <c r="MWO91" s="205"/>
      <c r="MWP91" s="72"/>
      <c r="MWQ91" s="70"/>
      <c r="MWR91" s="73"/>
      <c r="MWS91" s="74"/>
      <c r="MWT91" s="74"/>
      <c r="MWU91" s="62"/>
      <c r="MWV91" s="75"/>
      <c r="MWW91" s="76"/>
      <c r="MWX91" s="216"/>
      <c r="MWY91" s="75"/>
      <c r="MWZ91" s="75"/>
      <c r="MXA91" s="204"/>
      <c r="MXB91" s="205"/>
      <c r="MXC91" s="72"/>
      <c r="MXD91" s="70"/>
      <c r="MXE91" s="73"/>
      <c r="MXF91" s="74"/>
      <c r="MXG91" s="74"/>
      <c r="MXH91" s="62"/>
      <c r="MXI91" s="75"/>
      <c r="MXJ91" s="76"/>
      <c r="MXK91" s="216"/>
      <c r="MXL91" s="75"/>
      <c r="MXM91" s="75"/>
      <c r="MXN91" s="204"/>
      <c r="MXO91" s="205"/>
      <c r="MXP91" s="72"/>
      <c r="MXQ91" s="70"/>
      <c r="MXR91" s="73"/>
      <c r="MXS91" s="74"/>
      <c r="MXT91" s="74"/>
      <c r="MXU91" s="62"/>
      <c r="MXV91" s="75"/>
      <c r="MXW91" s="76"/>
      <c r="MXX91" s="216"/>
      <c r="MXY91" s="75"/>
      <c r="MXZ91" s="75"/>
      <c r="MYA91" s="204"/>
      <c r="MYB91" s="205"/>
      <c r="MYC91" s="72"/>
      <c r="MYD91" s="70"/>
      <c r="MYE91" s="73"/>
      <c r="MYF91" s="74"/>
      <c r="MYG91" s="74"/>
      <c r="MYH91" s="62"/>
      <c r="MYI91" s="75"/>
      <c r="MYJ91" s="76"/>
      <c r="MYK91" s="216"/>
      <c r="MYL91" s="75"/>
      <c r="MYM91" s="75"/>
      <c r="MYN91" s="204"/>
      <c r="MYO91" s="205"/>
      <c r="MYP91" s="72"/>
      <c r="MYQ91" s="70"/>
      <c r="MYR91" s="73"/>
      <c r="MYS91" s="74"/>
      <c r="MYT91" s="74"/>
      <c r="MYU91" s="62"/>
      <c r="MYV91" s="75"/>
      <c r="MYW91" s="76"/>
      <c r="MYX91" s="216"/>
      <c r="MYY91" s="75"/>
      <c r="MYZ91" s="75"/>
      <c r="MZA91" s="204"/>
      <c r="MZB91" s="205"/>
      <c r="MZC91" s="72"/>
      <c r="MZD91" s="70"/>
      <c r="MZE91" s="73"/>
      <c r="MZF91" s="74"/>
      <c r="MZG91" s="74"/>
      <c r="MZH91" s="62"/>
      <c r="MZI91" s="75"/>
      <c r="MZJ91" s="76"/>
      <c r="MZK91" s="216"/>
      <c r="MZL91" s="75"/>
      <c r="MZM91" s="75"/>
      <c r="MZN91" s="204"/>
      <c r="MZO91" s="205"/>
      <c r="MZP91" s="72"/>
      <c r="MZQ91" s="70"/>
      <c r="MZR91" s="73"/>
      <c r="MZS91" s="74"/>
      <c r="MZT91" s="74"/>
      <c r="MZU91" s="62"/>
      <c r="MZV91" s="75"/>
      <c r="MZW91" s="76"/>
      <c r="MZX91" s="216"/>
      <c r="MZY91" s="75"/>
      <c r="MZZ91" s="75"/>
      <c r="NAA91" s="204"/>
      <c r="NAB91" s="205"/>
      <c r="NAC91" s="72"/>
      <c r="NAD91" s="70"/>
      <c r="NAE91" s="73"/>
      <c r="NAF91" s="74"/>
      <c r="NAG91" s="74"/>
      <c r="NAH91" s="62"/>
      <c r="NAI91" s="75"/>
      <c r="NAJ91" s="76"/>
      <c r="NAK91" s="216"/>
      <c r="NAL91" s="75"/>
      <c r="NAM91" s="75"/>
      <c r="NAN91" s="204"/>
      <c r="NAO91" s="205"/>
      <c r="NAP91" s="72"/>
      <c r="NAQ91" s="70"/>
      <c r="NAR91" s="73"/>
      <c r="NAS91" s="74"/>
      <c r="NAT91" s="74"/>
      <c r="NAU91" s="62"/>
      <c r="NAV91" s="75"/>
      <c r="NAW91" s="76"/>
      <c r="NAX91" s="216"/>
      <c r="NAY91" s="75"/>
      <c r="NAZ91" s="75"/>
      <c r="NBA91" s="204"/>
      <c r="NBB91" s="205"/>
      <c r="NBC91" s="72"/>
      <c r="NBD91" s="70"/>
      <c r="NBE91" s="73"/>
      <c r="NBF91" s="74"/>
      <c r="NBG91" s="74"/>
      <c r="NBH91" s="62"/>
      <c r="NBI91" s="75"/>
      <c r="NBJ91" s="76"/>
      <c r="NBK91" s="216"/>
      <c r="NBL91" s="75"/>
      <c r="NBM91" s="75"/>
      <c r="NBN91" s="204"/>
      <c r="NBO91" s="205"/>
      <c r="NBP91" s="72"/>
      <c r="NBQ91" s="70"/>
      <c r="NBR91" s="73"/>
      <c r="NBS91" s="74"/>
      <c r="NBT91" s="74"/>
      <c r="NBU91" s="62"/>
      <c r="NBV91" s="75"/>
      <c r="NBW91" s="76"/>
      <c r="NBX91" s="216"/>
      <c r="NBY91" s="75"/>
      <c r="NBZ91" s="75"/>
      <c r="NCA91" s="204"/>
      <c r="NCB91" s="205"/>
      <c r="NCC91" s="72"/>
      <c r="NCD91" s="70"/>
      <c r="NCE91" s="73"/>
      <c r="NCF91" s="74"/>
      <c r="NCG91" s="74"/>
      <c r="NCH91" s="62"/>
      <c r="NCI91" s="75"/>
      <c r="NCJ91" s="76"/>
      <c r="NCK91" s="216"/>
      <c r="NCL91" s="75"/>
      <c r="NCM91" s="75"/>
      <c r="NCN91" s="204"/>
      <c r="NCO91" s="205"/>
      <c r="NCP91" s="72"/>
      <c r="NCQ91" s="70"/>
      <c r="NCR91" s="73"/>
      <c r="NCS91" s="74"/>
      <c r="NCT91" s="74"/>
      <c r="NCU91" s="62"/>
      <c r="NCV91" s="75"/>
      <c r="NCW91" s="76"/>
      <c r="NCX91" s="216"/>
      <c r="NCY91" s="75"/>
      <c r="NCZ91" s="75"/>
      <c r="NDA91" s="204"/>
      <c r="NDB91" s="205"/>
      <c r="NDC91" s="72"/>
      <c r="NDD91" s="70"/>
      <c r="NDE91" s="73"/>
      <c r="NDF91" s="74"/>
      <c r="NDG91" s="74"/>
      <c r="NDH91" s="62"/>
      <c r="NDI91" s="75"/>
      <c r="NDJ91" s="76"/>
      <c r="NDK91" s="216"/>
      <c r="NDL91" s="75"/>
      <c r="NDM91" s="75"/>
      <c r="NDN91" s="204"/>
      <c r="NDO91" s="205"/>
      <c r="NDP91" s="72"/>
      <c r="NDQ91" s="70"/>
      <c r="NDR91" s="73"/>
      <c r="NDS91" s="74"/>
      <c r="NDT91" s="74"/>
      <c r="NDU91" s="62"/>
      <c r="NDV91" s="75"/>
      <c r="NDW91" s="76"/>
      <c r="NDX91" s="216"/>
      <c r="NDY91" s="75"/>
      <c r="NDZ91" s="75"/>
      <c r="NEA91" s="204"/>
      <c r="NEB91" s="205"/>
      <c r="NEC91" s="72"/>
      <c r="NED91" s="70"/>
      <c r="NEE91" s="73"/>
      <c r="NEF91" s="74"/>
      <c r="NEG91" s="74"/>
      <c r="NEH91" s="62"/>
      <c r="NEI91" s="75"/>
      <c r="NEJ91" s="76"/>
      <c r="NEK91" s="216"/>
      <c r="NEL91" s="75"/>
      <c r="NEM91" s="75"/>
      <c r="NEN91" s="204"/>
      <c r="NEO91" s="205"/>
      <c r="NEP91" s="72"/>
      <c r="NEQ91" s="70"/>
      <c r="NER91" s="73"/>
      <c r="NES91" s="74"/>
      <c r="NET91" s="74"/>
      <c r="NEU91" s="62"/>
      <c r="NEV91" s="75"/>
      <c r="NEW91" s="76"/>
      <c r="NEX91" s="216"/>
      <c r="NEY91" s="75"/>
      <c r="NEZ91" s="75"/>
      <c r="NFA91" s="204"/>
      <c r="NFB91" s="205"/>
      <c r="NFC91" s="72"/>
      <c r="NFD91" s="70"/>
      <c r="NFE91" s="73"/>
      <c r="NFF91" s="74"/>
      <c r="NFG91" s="74"/>
      <c r="NFH91" s="62"/>
      <c r="NFI91" s="75"/>
      <c r="NFJ91" s="76"/>
      <c r="NFK91" s="216"/>
      <c r="NFL91" s="75"/>
      <c r="NFM91" s="75"/>
      <c r="NFN91" s="204"/>
      <c r="NFO91" s="205"/>
      <c r="NFP91" s="72"/>
      <c r="NFQ91" s="70"/>
      <c r="NFR91" s="73"/>
      <c r="NFS91" s="74"/>
      <c r="NFT91" s="74"/>
      <c r="NFU91" s="62"/>
      <c r="NFV91" s="75"/>
      <c r="NFW91" s="76"/>
      <c r="NFX91" s="216"/>
      <c r="NFY91" s="75"/>
      <c r="NFZ91" s="75"/>
      <c r="NGA91" s="204"/>
      <c r="NGB91" s="205"/>
      <c r="NGC91" s="72"/>
      <c r="NGD91" s="70"/>
      <c r="NGE91" s="73"/>
      <c r="NGF91" s="74"/>
      <c r="NGG91" s="74"/>
      <c r="NGH91" s="62"/>
      <c r="NGI91" s="75"/>
      <c r="NGJ91" s="76"/>
      <c r="NGK91" s="216"/>
      <c r="NGL91" s="75"/>
      <c r="NGM91" s="75"/>
      <c r="NGN91" s="204"/>
      <c r="NGO91" s="205"/>
      <c r="NGP91" s="72"/>
      <c r="NGQ91" s="70"/>
      <c r="NGR91" s="73"/>
      <c r="NGS91" s="74"/>
      <c r="NGT91" s="74"/>
      <c r="NGU91" s="62"/>
      <c r="NGV91" s="75"/>
      <c r="NGW91" s="76"/>
      <c r="NGX91" s="216"/>
      <c r="NGY91" s="75"/>
      <c r="NGZ91" s="75"/>
      <c r="NHA91" s="204"/>
      <c r="NHB91" s="205"/>
      <c r="NHC91" s="72"/>
      <c r="NHD91" s="70"/>
      <c r="NHE91" s="73"/>
      <c r="NHF91" s="74"/>
      <c r="NHG91" s="74"/>
      <c r="NHH91" s="62"/>
      <c r="NHI91" s="75"/>
      <c r="NHJ91" s="76"/>
      <c r="NHK91" s="216"/>
      <c r="NHL91" s="75"/>
      <c r="NHM91" s="75"/>
      <c r="NHN91" s="204"/>
      <c r="NHO91" s="205"/>
      <c r="NHP91" s="72"/>
      <c r="NHQ91" s="70"/>
      <c r="NHR91" s="73"/>
      <c r="NHS91" s="74"/>
      <c r="NHT91" s="74"/>
      <c r="NHU91" s="62"/>
      <c r="NHV91" s="75"/>
      <c r="NHW91" s="76"/>
      <c r="NHX91" s="216"/>
      <c r="NHY91" s="75"/>
      <c r="NHZ91" s="75"/>
      <c r="NIA91" s="204"/>
      <c r="NIB91" s="205"/>
      <c r="NIC91" s="72"/>
      <c r="NID91" s="70"/>
      <c r="NIE91" s="73"/>
      <c r="NIF91" s="74"/>
      <c r="NIG91" s="74"/>
      <c r="NIH91" s="62"/>
      <c r="NII91" s="75"/>
      <c r="NIJ91" s="76"/>
      <c r="NIK91" s="216"/>
      <c r="NIL91" s="75"/>
      <c r="NIM91" s="75"/>
      <c r="NIN91" s="204"/>
      <c r="NIO91" s="205"/>
      <c r="NIP91" s="72"/>
      <c r="NIQ91" s="70"/>
      <c r="NIR91" s="73"/>
      <c r="NIS91" s="74"/>
      <c r="NIT91" s="74"/>
      <c r="NIU91" s="62"/>
      <c r="NIV91" s="75"/>
      <c r="NIW91" s="76"/>
      <c r="NIX91" s="216"/>
      <c r="NIY91" s="75"/>
      <c r="NIZ91" s="75"/>
      <c r="NJA91" s="204"/>
      <c r="NJB91" s="205"/>
      <c r="NJC91" s="72"/>
      <c r="NJD91" s="70"/>
      <c r="NJE91" s="73"/>
      <c r="NJF91" s="74"/>
      <c r="NJG91" s="74"/>
      <c r="NJH91" s="62"/>
      <c r="NJI91" s="75"/>
      <c r="NJJ91" s="76"/>
      <c r="NJK91" s="216"/>
      <c r="NJL91" s="75"/>
      <c r="NJM91" s="75"/>
      <c r="NJN91" s="204"/>
      <c r="NJO91" s="205"/>
      <c r="NJP91" s="72"/>
      <c r="NJQ91" s="70"/>
      <c r="NJR91" s="73"/>
      <c r="NJS91" s="74"/>
      <c r="NJT91" s="74"/>
      <c r="NJU91" s="62"/>
      <c r="NJV91" s="75"/>
      <c r="NJW91" s="76"/>
      <c r="NJX91" s="216"/>
      <c r="NJY91" s="75"/>
      <c r="NJZ91" s="75"/>
      <c r="NKA91" s="204"/>
      <c r="NKB91" s="205"/>
      <c r="NKC91" s="72"/>
      <c r="NKD91" s="70"/>
      <c r="NKE91" s="73"/>
      <c r="NKF91" s="74"/>
      <c r="NKG91" s="74"/>
      <c r="NKH91" s="62"/>
      <c r="NKI91" s="75"/>
      <c r="NKJ91" s="76"/>
      <c r="NKK91" s="216"/>
      <c r="NKL91" s="75"/>
      <c r="NKM91" s="75"/>
      <c r="NKN91" s="204"/>
      <c r="NKO91" s="205"/>
      <c r="NKP91" s="72"/>
      <c r="NKQ91" s="70"/>
      <c r="NKR91" s="73"/>
      <c r="NKS91" s="74"/>
      <c r="NKT91" s="74"/>
      <c r="NKU91" s="62"/>
      <c r="NKV91" s="75"/>
      <c r="NKW91" s="76"/>
      <c r="NKX91" s="216"/>
      <c r="NKY91" s="75"/>
      <c r="NKZ91" s="75"/>
      <c r="NLA91" s="204"/>
      <c r="NLB91" s="205"/>
      <c r="NLC91" s="72"/>
      <c r="NLD91" s="70"/>
      <c r="NLE91" s="73"/>
      <c r="NLF91" s="74"/>
      <c r="NLG91" s="74"/>
      <c r="NLH91" s="62"/>
      <c r="NLI91" s="75"/>
      <c r="NLJ91" s="76"/>
      <c r="NLK91" s="216"/>
      <c r="NLL91" s="75"/>
      <c r="NLM91" s="75"/>
      <c r="NLN91" s="204"/>
      <c r="NLO91" s="205"/>
      <c r="NLP91" s="72"/>
      <c r="NLQ91" s="70"/>
      <c r="NLR91" s="73"/>
      <c r="NLS91" s="74"/>
      <c r="NLT91" s="74"/>
      <c r="NLU91" s="62"/>
      <c r="NLV91" s="75"/>
      <c r="NLW91" s="76"/>
      <c r="NLX91" s="216"/>
      <c r="NLY91" s="75"/>
      <c r="NLZ91" s="75"/>
      <c r="NMA91" s="204"/>
      <c r="NMB91" s="205"/>
      <c r="NMC91" s="72"/>
      <c r="NMD91" s="70"/>
      <c r="NME91" s="73"/>
      <c r="NMF91" s="74"/>
      <c r="NMG91" s="74"/>
      <c r="NMH91" s="62"/>
      <c r="NMI91" s="75"/>
      <c r="NMJ91" s="76"/>
      <c r="NMK91" s="216"/>
      <c r="NML91" s="75"/>
      <c r="NMM91" s="75"/>
      <c r="NMN91" s="204"/>
      <c r="NMO91" s="205"/>
      <c r="NMP91" s="72"/>
      <c r="NMQ91" s="70"/>
      <c r="NMR91" s="73"/>
      <c r="NMS91" s="74"/>
      <c r="NMT91" s="74"/>
      <c r="NMU91" s="62"/>
      <c r="NMV91" s="75"/>
      <c r="NMW91" s="76"/>
      <c r="NMX91" s="216"/>
      <c r="NMY91" s="75"/>
      <c r="NMZ91" s="75"/>
      <c r="NNA91" s="204"/>
      <c r="NNB91" s="205"/>
      <c r="NNC91" s="72"/>
      <c r="NND91" s="70"/>
      <c r="NNE91" s="73"/>
      <c r="NNF91" s="74"/>
      <c r="NNG91" s="74"/>
      <c r="NNH91" s="62"/>
      <c r="NNI91" s="75"/>
      <c r="NNJ91" s="76"/>
      <c r="NNK91" s="216"/>
      <c r="NNL91" s="75"/>
      <c r="NNM91" s="75"/>
      <c r="NNN91" s="204"/>
      <c r="NNO91" s="205"/>
      <c r="NNP91" s="72"/>
      <c r="NNQ91" s="70"/>
      <c r="NNR91" s="73"/>
      <c r="NNS91" s="74"/>
      <c r="NNT91" s="74"/>
      <c r="NNU91" s="62"/>
      <c r="NNV91" s="75"/>
      <c r="NNW91" s="76"/>
      <c r="NNX91" s="216"/>
      <c r="NNY91" s="75"/>
      <c r="NNZ91" s="75"/>
      <c r="NOA91" s="204"/>
      <c r="NOB91" s="205"/>
      <c r="NOC91" s="72"/>
      <c r="NOD91" s="70"/>
      <c r="NOE91" s="73"/>
      <c r="NOF91" s="74"/>
      <c r="NOG91" s="74"/>
      <c r="NOH91" s="62"/>
      <c r="NOI91" s="75"/>
      <c r="NOJ91" s="76"/>
      <c r="NOK91" s="216"/>
      <c r="NOL91" s="75"/>
      <c r="NOM91" s="75"/>
      <c r="NON91" s="204"/>
      <c r="NOO91" s="205"/>
      <c r="NOP91" s="72"/>
      <c r="NOQ91" s="70"/>
      <c r="NOR91" s="73"/>
      <c r="NOS91" s="74"/>
      <c r="NOT91" s="74"/>
      <c r="NOU91" s="62"/>
      <c r="NOV91" s="75"/>
      <c r="NOW91" s="76"/>
      <c r="NOX91" s="216"/>
      <c r="NOY91" s="75"/>
      <c r="NOZ91" s="75"/>
      <c r="NPA91" s="204"/>
      <c r="NPB91" s="205"/>
      <c r="NPC91" s="72"/>
      <c r="NPD91" s="70"/>
      <c r="NPE91" s="73"/>
      <c r="NPF91" s="74"/>
      <c r="NPG91" s="74"/>
      <c r="NPH91" s="62"/>
      <c r="NPI91" s="75"/>
      <c r="NPJ91" s="76"/>
      <c r="NPK91" s="216"/>
      <c r="NPL91" s="75"/>
      <c r="NPM91" s="75"/>
      <c r="NPN91" s="204"/>
      <c r="NPO91" s="205"/>
      <c r="NPP91" s="72"/>
      <c r="NPQ91" s="70"/>
      <c r="NPR91" s="73"/>
      <c r="NPS91" s="74"/>
      <c r="NPT91" s="74"/>
      <c r="NPU91" s="62"/>
      <c r="NPV91" s="75"/>
      <c r="NPW91" s="76"/>
      <c r="NPX91" s="216"/>
      <c r="NPY91" s="75"/>
      <c r="NPZ91" s="75"/>
      <c r="NQA91" s="204"/>
      <c r="NQB91" s="205"/>
      <c r="NQC91" s="72"/>
      <c r="NQD91" s="70"/>
      <c r="NQE91" s="73"/>
      <c r="NQF91" s="74"/>
      <c r="NQG91" s="74"/>
      <c r="NQH91" s="62"/>
      <c r="NQI91" s="75"/>
      <c r="NQJ91" s="76"/>
      <c r="NQK91" s="216"/>
      <c r="NQL91" s="75"/>
      <c r="NQM91" s="75"/>
      <c r="NQN91" s="204"/>
      <c r="NQO91" s="205"/>
      <c r="NQP91" s="72"/>
      <c r="NQQ91" s="70"/>
      <c r="NQR91" s="73"/>
      <c r="NQS91" s="74"/>
      <c r="NQT91" s="74"/>
      <c r="NQU91" s="62"/>
      <c r="NQV91" s="75"/>
      <c r="NQW91" s="76"/>
      <c r="NQX91" s="216"/>
      <c r="NQY91" s="75"/>
      <c r="NQZ91" s="75"/>
      <c r="NRA91" s="204"/>
      <c r="NRB91" s="205"/>
      <c r="NRC91" s="72"/>
      <c r="NRD91" s="70"/>
      <c r="NRE91" s="73"/>
      <c r="NRF91" s="74"/>
      <c r="NRG91" s="74"/>
      <c r="NRH91" s="62"/>
      <c r="NRI91" s="75"/>
      <c r="NRJ91" s="76"/>
      <c r="NRK91" s="216"/>
      <c r="NRL91" s="75"/>
      <c r="NRM91" s="75"/>
      <c r="NRN91" s="204"/>
      <c r="NRO91" s="205"/>
      <c r="NRP91" s="72"/>
      <c r="NRQ91" s="70"/>
      <c r="NRR91" s="73"/>
      <c r="NRS91" s="74"/>
      <c r="NRT91" s="74"/>
      <c r="NRU91" s="62"/>
      <c r="NRV91" s="75"/>
      <c r="NRW91" s="76"/>
      <c r="NRX91" s="216"/>
      <c r="NRY91" s="75"/>
      <c r="NRZ91" s="75"/>
      <c r="NSA91" s="204"/>
      <c r="NSB91" s="205"/>
      <c r="NSC91" s="72"/>
      <c r="NSD91" s="70"/>
      <c r="NSE91" s="73"/>
      <c r="NSF91" s="74"/>
      <c r="NSG91" s="74"/>
      <c r="NSH91" s="62"/>
      <c r="NSI91" s="75"/>
      <c r="NSJ91" s="76"/>
      <c r="NSK91" s="216"/>
      <c r="NSL91" s="75"/>
      <c r="NSM91" s="75"/>
      <c r="NSN91" s="204"/>
      <c r="NSO91" s="205"/>
      <c r="NSP91" s="72"/>
      <c r="NSQ91" s="70"/>
      <c r="NSR91" s="73"/>
      <c r="NSS91" s="74"/>
      <c r="NST91" s="74"/>
      <c r="NSU91" s="62"/>
      <c r="NSV91" s="75"/>
      <c r="NSW91" s="76"/>
      <c r="NSX91" s="216"/>
      <c r="NSY91" s="75"/>
      <c r="NSZ91" s="75"/>
      <c r="NTA91" s="204"/>
      <c r="NTB91" s="205"/>
      <c r="NTC91" s="72"/>
      <c r="NTD91" s="70"/>
      <c r="NTE91" s="73"/>
      <c r="NTF91" s="74"/>
      <c r="NTG91" s="74"/>
      <c r="NTH91" s="62"/>
      <c r="NTI91" s="75"/>
      <c r="NTJ91" s="76"/>
      <c r="NTK91" s="216"/>
      <c r="NTL91" s="75"/>
      <c r="NTM91" s="75"/>
      <c r="NTN91" s="204"/>
      <c r="NTO91" s="205"/>
      <c r="NTP91" s="72"/>
      <c r="NTQ91" s="70"/>
      <c r="NTR91" s="73"/>
      <c r="NTS91" s="74"/>
      <c r="NTT91" s="74"/>
      <c r="NTU91" s="62"/>
      <c r="NTV91" s="75"/>
      <c r="NTW91" s="76"/>
      <c r="NTX91" s="216"/>
      <c r="NTY91" s="75"/>
      <c r="NTZ91" s="75"/>
      <c r="NUA91" s="204"/>
      <c r="NUB91" s="205"/>
      <c r="NUC91" s="72"/>
      <c r="NUD91" s="70"/>
      <c r="NUE91" s="73"/>
      <c r="NUF91" s="74"/>
      <c r="NUG91" s="74"/>
      <c r="NUH91" s="62"/>
      <c r="NUI91" s="75"/>
      <c r="NUJ91" s="76"/>
      <c r="NUK91" s="216"/>
      <c r="NUL91" s="75"/>
      <c r="NUM91" s="75"/>
      <c r="NUN91" s="204"/>
      <c r="NUO91" s="205"/>
      <c r="NUP91" s="72"/>
      <c r="NUQ91" s="70"/>
      <c r="NUR91" s="73"/>
      <c r="NUS91" s="74"/>
      <c r="NUT91" s="74"/>
      <c r="NUU91" s="62"/>
      <c r="NUV91" s="75"/>
      <c r="NUW91" s="76"/>
      <c r="NUX91" s="216"/>
      <c r="NUY91" s="75"/>
      <c r="NUZ91" s="75"/>
      <c r="NVA91" s="204"/>
      <c r="NVB91" s="205"/>
      <c r="NVC91" s="72"/>
      <c r="NVD91" s="70"/>
      <c r="NVE91" s="73"/>
      <c r="NVF91" s="74"/>
      <c r="NVG91" s="74"/>
      <c r="NVH91" s="62"/>
      <c r="NVI91" s="75"/>
      <c r="NVJ91" s="76"/>
      <c r="NVK91" s="216"/>
      <c r="NVL91" s="75"/>
      <c r="NVM91" s="75"/>
      <c r="NVN91" s="204"/>
      <c r="NVO91" s="205"/>
      <c r="NVP91" s="72"/>
      <c r="NVQ91" s="70"/>
      <c r="NVR91" s="73"/>
      <c r="NVS91" s="74"/>
      <c r="NVT91" s="74"/>
      <c r="NVU91" s="62"/>
      <c r="NVV91" s="75"/>
      <c r="NVW91" s="76"/>
      <c r="NVX91" s="216"/>
      <c r="NVY91" s="75"/>
      <c r="NVZ91" s="75"/>
      <c r="NWA91" s="204"/>
      <c r="NWB91" s="205"/>
      <c r="NWC91" s="72"/>
      <c r="NWD91" s="70"/>
      <c r="NWE91" s="73"/>
      <c r="NWF91" s="74"/>
      <c r="NWG91" s="74"/>
      <c r="NWH91" s="62"/>
      <c r="NWI91" s="75"/>
      <c r="NWJ91" s="76"/>
      <c r="NWK91" s="216"/>
      <c r="NWL91" s="75"/>
      <c r="NWM91" s="75"/>
      <c r="NWN91" s="204"/>
      <c r="NWO91" s="205"/>
      <c r="NWP91" s="72"/>
      <c r="NWQ91" s="70"/>
      <c r="NWR91" s="73"/>
      <c r="NWS91" s="74"/>
      <c r="NWT91" s="74"/>
      <c r="NWU91" s="62"/>
      <c r="NWV91" s="75"/>
      <c r="NWW91" s="76"/>
      <c r="NWX91" s="216"/>
      <c r="NWY91" s="75"/>
      <c r="NWZ91" s="75"/>
      <c r="NXA91" s="204"/>
      <c r="NXB91" s="205"/>
      <c r="NXC91" s="72"/>
      <c r="NXD91" s="70"/>
      <c r="NXE91" s="73"/>
      <c r="NXF91" s="74"/>
      <c r="NXG91" s="74"/>
      <c r="NXH91" s="62"/>
      <c r="NXI91" s="75"/>
      <c r="NXJ91" s="76"/>
      <c r="NXK91" s="216"/>
      <c r="NXL91" s="75"/>
      <c r="NXM91" s="75"/>
      <c r="NXN91" s="204"/>
      <c r="NXO91" s="205"/>
      <c r="NXP91" s="72"/>
      <c r="NXQ91" s="70"/>
      <c r="NXR91" s="73"/>
      <c r="NXS91" s="74"/>
      <c r="NXT91" s="74"/>
      <c r="NXU91" s="62"/>
      <c r="NXV91" s="75"/>
      <c r="NXW91" s="76"/>
      <c r="NXX91" s="216"/>
      <c r="NXY91" s="75"/>
      <c r="NXZ91" s="75"/>
      <c r="NYA91" s="204"/>
      <c r="NYB91" s="205"/>
      <c r="NYC91" s="72"/>
      <c r="NYD91" s="70"/>
      <c r="NYE91" s="73"/>
      <c r="NYF91" s="74"/>
      <c r="NYG91" s="74"/>
      <c r="NYH91" s="62"/>
      <c r="NYI91" s="75"/>
      <c r="NYJ91" s="76"/>
      <c r="NYK91" s="216"/>
      <c r="NYL91" s="75"/>
      <c r="NYM91" s="75"/>
      <c r="NYN91" s="204"/>
      <c r="NYO91" s="205"/>
      <c r="NYP91" s="72"/>
      <c r="NYQ91" s="70"/>
      <c r="NYR91" s="73"/>
      <c r="NYS91" s="74"/>
      <c r="NYT91" s="74"/>
      <c r="NYU91" s="62"/>
      <c r="NYV91" s="75"/>
      <c r="NYW91" s="76"/>
      <c r="NYX91" s="216"/>
      <c r="NYY91" s="75"/>
      <c r="NYZ91" s="75"/>
      <c r="NZA91" s="204"/>
      <c r="NZB91" s="205"/>
      <c r="NZC91" s="72"/>
      <c r="NZD91" s="70"/>
      <c r="NZE91" s="73"/>
      <c r="NZF91" s="74"/>
      <c r="NZG91" s="74"/>
      <c r="NZH91" s="62"/>
      <c r="NZI91" s="75"/>
      <c r="NZJ91" s="76"/>
      <c r="NZK91" s="216"/>
      <c r="NZL91" s="75"/>
      <c r="NZM91" s="75"/>
      <c r="NZN91" s="204"/>
      <c r="NZO91" s="205"/>
      <c r="NZP91" s="72"/>
      <c r="NZQ91" s="70"/>
      <c r="NZR91" s="73"/>
      <c r="NZS91" s="74"/>
      <c r="NZT91" s="74"/>
      <c r="NZU91" s="62"/>
      <c r="NZV91" s="75"/>
      <c r="NZW91" s="76"/>
      <c r="NZX91" s="216"/>
      <c r="NZY91" s="75"/>
      <c r="NZZ91" s="75"/>
      <c r="OAA91" s="204"/>
      <c r="OAB91" s="205"/>
      <c r="OAC91" s="72"/>
      <c r="OAD91" s="70"/>
      <c r="OAE91" s="73"/>
      <c r="OAF91" s="74"/>
      <c r="OAG91" s="74"/>
      <c r="OAH91" s="62"/>
      <c r="OAI91" s="75"/>
      <c r="OAJ91" s="76"/>
      <c r="OAK91" s="216"/>
      <c r="OAL91" s="75"/>
      <c r="OAM91" s="75"/>
      <c r="OAN91" s="204"/>
      <c r="OAO91" s="205"/>
      <c r="OAP91" s="72"/>
      <c r="OAQ91" s="70"/>
      <c r="OAR91" s="73"/>
      <c r="OAS91" s="74"/>
      <c r="OAT91" s="74"/>
      <c r="OAU91" s="62"/>
      <c r="OAV91" s="75"/>
      <c r="OAW91" s="76"/>
      <c r="OAX91" s="216"/>
      <c r="OAY91" s="75"/>
      <c r="OAZ91" s="75"/>
      <c r="OBA91" s="204"/>
      <c r="OBB91" s="205"/>
      <c r="OBC91" s="72"/>
      <c r="OBD91" s="70"/>
      <c r="OBE91" s="73"/>
      <c r="OBF91" s="74"/>
      <c r="OBG91" s="74"/>
      <c r="OBH91" s="62"/>
      <c r="OBI91" s="75"/>
      <c r="OBJ91" s="76"/>
      <c r="OBK91" s="216"/>
      <c r="OBL91" s="75"/>
      <c r="OBM91" s="75"/>
      <c r="OBN91" s="204"/>
      <c r="OBO91" s="205"/>
      <c r="OBP91" s="72"/>
      <c r="OBQ91" s="70"/>
      <c r="OBR91" s="73"/>
      <c r="OBS91" s="74"/>
      <c r="OBT91" s="74"/>
      <c r="OBU91" s="62"/>
      <c r="OBV91" s="75"/>
      <c r="OBW91" s="76"/>
      <c r="OBX91" s="216"/>
      <c r="OBY91" s="75"/>
      <c r="OBZ91" s="75"/>
      <c r="OCA91" s="204"/>
      <c r="OCB91" s="205"/>
      <c r="OCC91" s="72"/>
      <c r="OCD91" s="70"/>
      <c r="OCE91" s="73"/>
      <c r="OCF91" s="74"/>
      <c r="OCG91" s="74"/>
      <c r="OCH91" s="62"/>
      <c r="OCI91" s="75"/>
      <c r="OCJ91" s="76"/>
      <c r="OCK91" s="216"/>
      <c r="OCL91" s="75"/>
      <c r="OCM91" s="75"/>
      <c r="OCN91" s="204"/>
      <c r="OCO91" s="205"/>
      <c r="OCP91" s="72"/>
      <c r="OCQ91" s="70"/>
      <c r="OCR91" s="73"/>
      <c r="OCS91" s="74"/>
      <c r="OCT91" s="74"/>
      <c r="OCU91" s="62"/>
      <c r="OCV91" s="75"/>
      <c r="OCW91" s="76"/>
      <c r="OCX91" s="216"/>
      <c r="OCY91" s="75"/>
      <c r="OCZ91" s="75"/>
      <c r="ODA91" s="204"/>
      <c r="ODB91" s="205"/>
      <c r="ODC91" s="72"/>
      <c r="ODD91" s="70"/>
      <c r="ODE91" s="73"/>
      <c r="ODF91" s="74"/>
      <c r="ODG91" s="74"/>
      <c r="ODH91" s="62"/>
      <c r="ODI91" s="75"/>
      <c r="ODJ91" s="76"/>
      <c r="ODK91" s="216"/>
      <c r="ODL91" s="75"/>
      <c r="ODM91" s="75"/>
      <c r="ODN91" s="204"/>
      <c r="ODO91" s="205"/>
      <c r="ODP91" s="72"/>
      <c r="ODQ91" s="70"/>
      <c r="ODR91" s="73"/>
      <c r="ODS91" s="74"/>
      <c r="ODT91" s="74"/>
      <c r="ODU91" s="62"/>
      <c r="ODV91" s="75"/>
      <c r="ODW91" s="76"/>
      <c r="ODX91" s="216"/>
      <c r="ODY91" s="75"/>
      <c r="ODZ91" s="75"/>
      <c r="OEA91" s="204"/>
      <c r="OEB91" s="205"/>
      <c r="OEC91" s="72"/>
      <c r="OED91" s="70"/>
      <c r="OEE91" s="73"/>
      <c r="OEF91" s="74"/>
      <c r="OEG91" s="74"/>
      <c r="OEH91" s="62"/>
      <c r="OEI91" s="75"/>
      <c r="OEJ91" s="76"/>
      <c r="OEK91" s="216"/>
      <c r="OEL91" s="75"/>
      <c r="OEM91" s="75"/>
      <c r="OEN91" s="204"/>
      <c r="OEO91" s="205"/>
      <c r="OEP91" s="72"/>
      <c r="OEQ91" s="70"/>
      <c r="OER91" s="73"/>
      <c r="OES91" s="74"/>
      <c r="OET91" s="74"/>
      <c r="OEU91" s="62"/>
      <c r="OEV91" s="75"/>
      <c r="OEW91" s="76"/>
      <c r="OEX91" s="216"/>
      <c r="OEY91" s="75"/>
      <c r="OEZ91" s="75"/>
      <c r="OFA91" s="204"/>
      <c r="OFB91" s="205"/>
      <c r="OFC91" s="72"/>
      <c r="OFD91" s="70"/>
      <c r="OFE91" s="73"/>
      <c r="OFF91" s="74"/>
      <c r="OFG91" s="74"/>
      <c r="OFH91" s="62"/>
      <c r="OFI91" s="75"/>
      <c r="OFJ91" s="76"/>
      <c r="OFK91" s="216"/>
      <c r="OFL91" s="75"/>
      <c r="OFM91" s="75"/>
      <c r="OFN91" s="204"/>
      <c r="OFO91" s="205"/>
      <c r="OFP91" s="72"/>
      <c r="OFQ91" s="70"/>
      <c r="OFR91" s="73"/>
      <c r="OFS91" s="74"/>
      <c r="OFT91" s="74"/>
      <c r="OFU91" s="62"/>
      <c r="OFV91" s="75"/>
      <c r="OFW91" s="76"/>
      <c r="OFX91" s="216"/>
      <c r="OFY91" s="75"/>
      <c r="OFZ91" s="75"/>
      <c r="OGA91" s="204"/>
      <c r="OGB91" s="205"/>
      <c r="OGC91" s="72"/>
      <c r="OGD91" s="70"/>
      <c r="OGE91" s="73"/>
      <c r="OGF91" s="74"/>
      <c r="OGG91" s="74"/>
      <c r="OGH91" s="62"/>
      <c r="OGI91" s="75"/>
      <c r="OGJ91" s="76"/>
      <c r="OGK91" s="216"/>
      <c r="OGL91" s="75"/>
      <c r="OGM91" s="75"/>
      <c r="OGN91" s="204"/>
      <c r="OGO91" s="205"/>
      <c r="OGP91" s="72"/>
      <c r="OGQ91" s="70"/>
      <c r="OGR91" s="73"/>
      <c r="OGS91" s="74"/>
      <c r="OGT91" s="74"/>
      <c r="OGU91" s="62"/>
      <c r="OGV91" s="75"/>
      <c r="OGW91" s="76"/>
      <c r="OGX91" s="216"/>
      <c r="OGY91" s="75"/>
      <c r="OGZ91" s="75"/>
      <c r="OHA91" s="204"/>
      <c r="OHB91" s="205"/>
      <c r="OHC91" s="72"/>
      <c r="OHD91" s="70"/>
      <c r="OHE91" s="73"/>
      <c r="OHF91" s="74"/>
      <c r="OHG91" s="74"/>
      <c r="OHH91" s="62"/>
      <c r="OHI91" s="75"/>
      <c r="OHJ91" s="76"/>
      <c r="OHK91" s="216"/>
      <c r="OHL91" s="75"/>
      <c r="OHM91" s="75"/>
      <c r="OHN91" s="204"/>
      <c r="OHO91" s="205"/>
      <c r="OHP91" s="72"/>
      <c r="OHQ91" s="70"/>
      <c r="OHR91" s="73"/>
      <c r="OHS91" s="74"/>
      <c r="OHT91" s="74"/>
      <c r="OHU91" s="62"/>
      <c r="OHV91" s="75"/>
      <c r="OHW91" s="76"/>
      <c r="OHX91" s="216"/>
      <c r="OHY91" s="75"/>
      <c r="OHZ91" s="75"/>
      <c r="OIA91" s="204"/>
      <c r="OIB91" s="205"/>
      <c r="OIC91" s="72"/>
      <c r="OID91" s="70"/>
      <c r="OIE91" s="73"/>
      <c r="OIF91" s="74"/>
      <c r="OIG91" s="74"/>
      <c r="OIH91" s="62"/>
      <c r="OII91" s="75"/>
      <c r="OIJ91" s="76"/>
      <c r="OIK91" s="216"/>
      <c r="OIL91" s="75"/>
      <c r="OIM91" s="75"/>
      <c r="OIN91" s="204"/>
      <c r="OIO91" s="205"/>
      <c r="OIP91" s="72"/>
      <c r="OIQ91" s="70"/>
      <c r="OIR91" s="73"/>
      <c r="OIS91" s="74"/>
      <c r="OIT91" s="74"/>
      <c r="OIU91" s="62"/>
      <c r="OIV91" s="75"/>
      <c r="OIW91" s="76"/>
      <c r="OIX91" s="216"/>
      <c r="OIY91" s="75"/>
      <c r="OIZ91" s="75"/>
      <c r="OJA91" s="204"/>
      <c r="OJB91" s="205"/>
      <c r="OJC91" s="72"/>
      <c r="OJD91" s="70"/>
      <c r="OJE91" s="73"/>
      <c r="OJF91" s="74"/>
      <c r="OJG91" s="74"/>
      <c r="OJH91" s="62"/>
      <c r="OJI91" s="75"/>
      <c r="OJJ91" s="76"/>
      <c r="OJK91" s="216"/>
      <c r="OJL91" s="75"/>
      <c r="OJM91" s="75"/>
      <c r="OJN91" s="204"/>
      <c r="OJO91" s="205"/>
      <c r="OJP91" s="72"/>
      <c r="OJQ91" s="70"/>
      <c r="OJR91" s="73"/>
      <c r="OJS91" s="74"/>
      <c r="OJT91" s="74"/>
      <c r="OJU91" s="62"/>
      <c r="OJV91" s="75"/>
      <c r="OJW91" s="76"/>
      <c r="OJX91" s="216"/>
      <c r="OJY91" s="75"/>
      <c r="OJZ91" s="75"/>
      <c r="OKA91" s="204"/>
      <c r="OKB91" s="205"/>
      <c r="OKC91" s="72"/>
      <c r="OKD91" s="70"/>
      <c r="OKE91" s="73"/>
      <c r="OKF91" s="74"/>
      <c r="OKG91" s="74"/>
      <c r="OKH91" s="62"/>
      <c r="OKI91" s="75"/>
      <c r="OKJ91" s="76"/>
      <c r="OKK91" s="216"/>
      <c r="OKL91" s="75"/>
      <c r="OKM91" s="75"/>
      <c r="OKN91" s="204"/>
      <c r="OKO91" s="205"/>
      <c r="OKP91" s="72"/>
      <c r="OKQ91" s="70"/>
      <c r="OKR91" s="73"/>
      <c r="OKS91" s="74"/>
      <c r="OKT91" s="74"/>
      <c r="OKU91" s="62"/>
      <c r="OKV91" s="75"/>
      <c r="OKW91" s="76"/>
      <c r="OKX91" s="216"/>
      <c r="OKY91" s="75"/>
      <c r="OKZ91" s="75"/>
      <c r="OLA91" s="204"/>
      <c r="OLB91" s="205"/>
      <c r="OLC91" s="72"/>
      <c r="OLD91" s="70"/>
      <c r="OLE91" s="73"/>
      <c r="OLF91" s="74"/>
      <c r="OLG91" s="74"/>
      <c r="OLH91" s="62"/>
      <c r="OLI91" s="75"/>
      <c r="OLJ91" s="76"/>
      <c r="OLK91" s="216"/>
      <c r="OLL91" s="75"/>
      <c r="OLM91" s="75"/>
      <c r="OLN91" s="204"/>
      <c r="OLO91" s="205"/>
      <c r="OLP91" s="72"/>
      <c r="OLQ91" s="70"/>
      <c r="OLR91" s="73"/>
      <c r="OLS91" s="74"/>
      <c r="OLT91" s="74"/>
      <c r="OLU91" s="62"/>
      <c r="OLV91" s="75"/>
      <c r="OLW91" s="76"/>
      <c r="OLX91" s="216"/>
      <c r="OLY91" s="75"/>
      <c r="OLZ91" s="75"/>
      <c r="OMA91" s="204"/>
      <c r="OMB91" s="205"/>
      <c r="OMC91" s="72"/>
      <c r="OMD91" s="70"/>
      <c r="OME91" s="73"/>
      <c r="OMF91" s="74"/>
      <c r="OMG91" s="74"/>
      <c r="OMH91" s="62"/>
      <c r="OMI91" s="75"/>
      <c r="OMJ91" s="76"/>
      <c r="OMK91" s="216"/>
      <c r="OML91" s="75"/>
      <c r="OMM91" s="75"/>
      <c r="OMN91" s="204"/>
      <c r="OMO91" s="205"/>
      <c r="OMP91" s="72"/>
      <c r="OMQ91" s="70"/>
      <c r="OMR91" s="73"/>
      <c r="OMS91" s="74"/>
      <c r="OMT91" s="74"/>
      <c r="OMU91" s="62"/>
      <c r="OMV91" s="75"/>
      <c r="OMW91" s="76"/>
      <c r="OMX91" s="216"/>
      <c r="OMY91" s="75"/>
      <c r="OMZ91" s="75"/>
      <c r="ONA91" s="204"/>
      <c r="ONB91" s="205"/>
      <c r="ONC91" s="72"/>
      <c r="OND91" s="70"/>
      <c r="ONE91" s="73"/>
      <c r="ONF91" s="74"/>
      <c r="ONG91" s="74"/>
      <c r="ONH91" s="62"/>
      <c r="ONI91" s="75"/>
      <c r="ONJ91" s="76"/>
      <c r="ONK91" s="216"/>
      <c r="ONL91" s="75"/>
      <c r="ONM91" s="75"/>
      <c r="ONN91" s="204"/>
      <c r="ONO91" s="205"/>
      <c r="ONP91" s="72"/>
      <c r="ONQ91" s="70"/>
      <c r="ONR91" s="73"/>
      <c r="ONS91" s="74"/>
      <c r="ONT91" s="74"/>
      <c r="ONU91" s="62"/>
      <c r="ONV91" s="75"/>
      <c r="ONW91" s="76"/>
      <c r="ONX91" s="216"/>
      <c r="ONY91" s="75"/>
      <c r="ONZ91" s="75"/>
      <c r="OOA91" s="204"/>
      <c r="OOB91" s="205"/>
      <c r="OOC91" s="72"/>
      <c r="OOD91" s="70"/>
      <c r="OOE91" s="73"/>
      <c r="OOF91" s="74"/>
      <c r="OOG91" s="74"/>
      <c r="OOH91" s="62"/>
      <c r="OOI91" s="75"/>
      <c r="OOJ91" s="76"/>
      <c r="OOK91" s="216"/>
      <c r="OOL91" s="75"/>
      <c r="OOM91" s="75"/>
      <c r="OON91" s="204"/>
      <c r="OOO91" s="205"/>
      <c r="OOP91" s="72"/>
      <c r="OOQ91" s="70"/>
      <c r="OOR91" s="73"/>
      <c r="OOS91" s="74"/>
      <c r="OOT91" s="74"/>
      <c r="OOU91" s="62"/>
      <c r="OOV91" s="75"/>
      <c r="OOW91" s="76"/>
      <c r="OOX91" s="216"/>
      <c r="OOY91" s="75"/>
      <c r="OOZ91" s="75"/>
      <c r="OPA91" s="204"/>
      <c r="OPB91" s="205"/>
      <c r="OPC91" s="72"/>
      <c r="OPD91" s="70"/>
      <c r="OPE91" s="73"/>
      <c r="OPF91" s="74"/>
      <c r="OPG91" s="74"/>
      <c r="OPH91" s="62"/>
      <c r="OPI91" s="75"/>
      <c r="OPJ91" s="76"/>
      <c r="OPK91" s="216"/>
      <c r="OPL91" s="75"/>
      <c r="OPM91" s="75"/>
      <c r="OPN91" s="204"/>
      <c r="OPO91" s="205"/>
      <c r="OPP91" s="72"/>
      <c r="OPQ91" s="70"/>
      <c r="OPR91" s="73"/>
      <c r="OPS91" s="74"/>
      <c r="OPT91" s="74"/>
      <c r="OPU91" s="62"/>
      <c r="OPV91" s="75"/>
      <c r="OPW91" s="76"/>
      <c r="OPX91" s="216"/>
      <c r="OPY91" s="75"/>
      <c r="OPZ91" s="75"/>
      <c r="OQA91" s="204"/>
      <c r="OQB91" s="205"/>
      <c r="OQC91" s="72"/>
      <c r="OQD91" s="70"/>
      <c r="OQE91" s="73"/>
      <c r="OQF91" s="74"/>
      <c r="OQG91" s="74"/>
      <c r="OQH91" s="62"/>
      <c r="OQI91" s="75"/>
      <c r="OQJ91" s="76"/>
      <c r="OQK91" s="216"/>
      <c r="OQL91" s="75"/>
      <c r="OQM91" s="75"/>
      <c r="OQN91" s="204"/>
      <c r="OQO91" s="205"/>
      <c r="OQP91" s="72"/>
      <c r="OQQ91" s="70"/>
      <c r="OQR91" s="73"/>
      <c r="OQS91" s="74"/>
      <c r="OQT91" s="74"/>
      <c r="OQU91" s="62"/>
      <c r="OQV91" s="75"/>
      <c r="OQW91" s="76"/>
      <c r="OQX91" s="216"/>
      <c r="OQY91" s="75"/>
      <c r="OQZ91" s="75"/>
      <c r="ORA91" s="204"/>
      <c r="ORB91" s="205"/>
      <c r="ORC91" s="72"/>
      <c r="ORD91" s="70"/>
      <c r="ORE91" s="73"/>
      <c r="ORF91" s="74"/>
      <c r="ORG91" s="74"/>
      <c r="ORH91" s="62"/>
      <c r="ORI91" s="75"/>
      <c r="ORJ91" s="76"/>
      <c r="ORK91" s="216"/>
      <c r="ORL91" s="75"/>
      <c r="ORM91" s="75"/>
      <c r="ORN91" s="204"/>
      <c r="ORO91" s="205"/>
      <c r="ORP91" s="72"/>
      <c r="ORQ91" s="70"/>
      <c r="ORR91" s="73"/>
      <c r="ORS91" s="74"/>
      <c r="ORT91" s="74"/>
      <c r="ORU91" s="62"/>
      <c r="ORV91" s="75"/>
      <c r="ORW91" s="76"/>
      <c r="ORX91" s="216"/>
      <c r="ORY91" s="75"/>
      <c r="ORZ91" s="75"/>
      <c r="OSA91" s="204"/>
      <c r="OSB91" s="205"/>
      <c r="OSC91" s="72"/>
      <c r="OSD91" s="70"/>
      <c r="OSE91" s="73"/>
      <c r="OSF91" s="74"/>
      <c r="OSG91" s="74"/>
      <c r="OSH91" s="62"/>
      <c r="OSI91" s="75"/>
      <c r="OSJ91" s="76"/>
      <c r="OSK91" s="216"/>
      <c r="OSL91" s="75"/>
      <c r="OSM91" s="75"/>
      <c r="OSN91" s="204"/>
      <c r="OSO91" s="205"/>
      <c r="OSP91" s="72"/>
      <c r="OSQ91" s="70"/>
      <c r="OSR91" s="73"/>
      <c r="OSS91" s="74"/>
      <c r="OST91" s="74"/>
      <c r="OSU91" s="62"/>
      <c r="OSV91" s="75"/>
      <c r="OSW91" s="76"/>
      <c r="OSX91" s="216"/>
      <c r="OSY91" s="75"/>
      <c r="OSZ91" s="75"/>
      <c r="OTA91" s="204"/>
      <c r="OTB91" s="205"/>
      <c r="OTC91" s="72"/>
      <c r="OTD91" s="70"/>
      <c r="OTE91" s="73"/>
      <c r="OTF91" s="74"/>
      <c r="OTG91" s="74"/>
      <c r="OTH91" s="62"/>
      <c r="OTI91" s="75"/>
      <c r="OTJ91" s="76"/>
      <c r="OTK91" s="216"/>
      <c r="OTL91" s="75"/>
      <c r="OTM91" s="75"/>
      <c r="OTN91" s="204"/>
      <c r="OTO91" s="205"/>
      <c r="OTP91" s="72"/>
      <c r="OTQ91" s="70"/>
      <c r="OTR91" s="73"/>
      <c r="OTS91" s="74"/>
      <c r="OTT91" s="74"/>
      <c r="OTU91" s="62"/>
      <c r="OTV91" s="75"/>
      <c r="OTW91" s="76"/>
      <c r="OTX91" s="216"/>
      <c r="OTY91" s="75"/>
      <c r="OTZ91" s="75"/>
      <c r="OUA91" s="204"/>
      <c r="OUB91" s="205"/>
      <c r="OUC91" s="72"/>
      <c r="OUD91" s="70"/>
      <c r="OUE91" s="73"/>
      <c r="OUF91" s="74"/>
      <c r="OUG91" s="74"/>
      <c r="OUH91" s="62"/>
      <c r="OUI91" s="75"/>
      <c r="OUJ91" s="76"/>
      <c r="OUK91" s="216"/>
      <c r="OUL91" s="75"/>
      <c r="OUM91" s="75"/>
      <c r="OUN91" s="204"/>
      <c r="OUO91" s="205"/>
      <c r="OUP91" s="72"/>
      <c r="OUQ91" s="70"/>
      <c r="OUR91" s="73"/>
      <c r="OUS91" s="74"/>
      <c r="OUT91" s="74"/>
      <c r="OUU91" s="62"/>
      <c r="OUV91" s="75"/>
      <c r="OUW91" s="76"/>
      <c r="OUX91" s="216"/>
      <c r="OUY91" s="75"/>
      <c r="OUZ91" s="75"/>
      <c r="OVA91" s="204"/>
      <c r="OVB91" s="205"/>
      <c r="OVC91" s="72"/>
      <c r="OVD91" s="70"/>
      <c r="OVE91" s="73"/>
      <c r="OVF91" s="74"/>
      <c r="OVG91" s="74"/>
      <c r="OVH91" s="62"/>
      <c r="OVI91" s="75"/>
      <c r="OVJ91" s="76"/>
      <c r="OVK91" s="216"/>
      <c r="OVL91" s="75"/>
      <c r="OVM91" s="75"/>
      <c r="OVN91" s="204"/>
      <c r="OVO91" s="205"/>
      <c r="OVP91" s="72"/>
      <c r="OVQ91" s="70"/>
      <c r="OVR91" s="73"/>
      <c r="OVS91" s="74"/>
      <c r="OVT91" s="74"/>
      <c r="OVU91" s="62"/>
      <c r="OVV91" s="75"/>
      <c r="OVW91" s="76"/>
      <c r="OVX91" s="216"/>
      <c r="OVY91" s="75"/>
      <c r="OVZ91" s="75"/>
      <c r="OWA91" s="204"/>
      <c r="OWB91" s="205"/>
      <c r="OWC91" s="72"/>
      <c r="OWD91" s="70"/>
      <c r="OWE91" s="73"/>
      <c r="OWF91" s="74"/>
      <c r="OWG91" s="74"/>
      <c r="OWH91" s="62"/>
      <c r="OWI91" s="75"/>
      <c r="OWJ91" s="76"/>
      <c r="OWK91" s="216"/>
      <c r="OWL91" s="75"/>
      <c r="OWM91" s="75"/>
      <c r="OWN91" s="204"/>
      <c r="OWO91" s="205"/>
      <c r="OWP91" s="72"/>
      <c r="OWQ91" s="70"/>
      <c r="OWR91" s="73"/>
      <c r="OWS91" s="74"/>
      <c r="OWT91" s="74"/>
      <c r="OWU91" s="62"/>
      <c r="OWV91" s="75"/>
      <c r="OWW91" s="76"/>
      <c r="OWX91" s="216"/>
      <c r="OWY91" s="75"/>
      <c r="OWZ91" s="75"/>
      <c r="OXA91" s="204"/>
      <c r="OXB91" s="205"/>
      <c r="OXC91" s="72"/>
      <c r="OXD91" s="70"/>
      <c r="OXE91" s="73"/>
      <c r="OXF91" s="74"/>
      <c r="OXG91" s="74"/>
      <c r="OXH91" s="62"/>
      <c r="OXI91" s="75"/>
      <c r="OXJ91" s="76"/>
      <c r="OXK91" s="216"/>
      <c r="OXL91" s="75"/>
      <c r="OXM91" s="75"/>
      <c r="OXN91" s="204"/>
      <c r="OXO91" s="205"/>
      <c r="OXP91" s="72"/>
      <c r="OXQ91" s="70"/>
      <c r="OXR91" s="73"/>
      <c r="OXS91" s="74"/>
      <c r="OXT91" s="74"/>
      <c r="OXU91" s="62"/>
      <c r="OXV91" s="75"/>
      <c r="OXW91" s="76"/>
      <c r="OXX91" s="216"/>
      <c r="OXY91" s="75"/>
      <c r="OXZ91" s="75"/>
      <c r="OYA91" s="204"/>
      <c r="OYB91" s="205"/>
      <c r="OYC91" s="72"/>
      <c r="OYD91" s="70"/>
      <c r="OYE91" s="73"/>
      <c r="OYF91" s="74"/>
      <c r="OYG91" s="74"/>
      <c r="OYH91" s="62"/>
      <c r="OYI91" s="75"/>
      <c r="OYJ91" s="76"/>
      <c r="OYK91" s="216"/>
      <c r="OYL91" s="75"/>
      <c r="OYM91" s="75"/>
      <c r="OYN91" s="204"/>
      <c r="OYO91" s="205"/>
      <c r="OYP91" s="72"/>
      <c r="OYQ91" s="70"/>
      <c r="OYR91" s="73"/>
      <c r="OYS91" s="74"/>
      <c r="OYT91" s="74"/>
      <c r="OYU91" s="62"/>
      <c r="OYV91" s="75"/>
      <c r="OYW91" s="76"/>
      <c r="OYX91" s="216"/>
      <c r="OYY91" s="75"/>
      <c r="OYZ91" s="75"/>
      <c r="OZA91" s="204"/>
      <c r="OZB91" s="205"/>
      <c r="OZC91" s="72"/>
      <c r="OZD91" s="70"/>
      <c r="OZE91" s="73"/>
      <c r="OZF91" s="74"/>
      <c r="OZG91" s="74"/>
      <c r="OZH91" s="62"/>
      <c r="OZI91" s="75"/>
      <c r="OZJ91" s="76"/>
      <c r="OZK91" s="216"/>
      <c r="OZL91" s="75"/>
      <c r="OZM91" s="75"/>
      <c r="OZN91" s="204"/>
      <c r="OZO91" s="205"/>
      <c r="OZP91" s="72"/>
      <c r="OZQ91" s="70"/>
      <c r="OZR91" s="73"/>
      <c r="OZS91" s="74"/>
      <c r="OZT91" s="74"/>
      <c r="OZU91" s="62"/>
      <c r="OZV91" s="75"/>
      <c r="OZW91" s="76"/>
      <c r="OZX91" s="216"/>
      <c r="OZY91" s="75"/>
      <c r="OZZ91" s="75"/>
      <c r="PAA91" s="204"/>
      <c r="PAB91" s="205"/>
      <c r="PAC91" s="72"/>
      <c r="PAD91" s="70"/>
      <c r="PAE91" s="73"/>
      <c r="PAF91" s="74"/>
      <c r="PAG91" s="74"/>
      <c r="PAH91" s="62"/>
      <c r="PAI91" s="75"/>
      <c r="PAJ91" s="76"/>
      <c r="PAK91" s="216"/>
      <c r="PAL91" s="75"/>
      <c r="PAM91" s="75"/>
      <c r="PAN91" s="204"/>
      <c r="PAO91" s="205"/>
      <c r="PAP91" s="72"/>
      <c r="PAQ91" s="70"/>
      <c r="PAR91" s="73"/>
      <c r="PAS91" s="74"/>
      <c r="PAT91" s="74"/>
      <c r="PAU91" s="62"/>
      <c r="PAV91" s="75"/>
      <c r="PAW91" s="76"/>
      <c r="PAX91" s="216"/>
      <c r="PAY91" s="75"/>
      <c r="PAZ91" s="75"/>
      <c r="PBA91" s="204"/>
      <c r="PBB91" s="205"/>
      <c r="PBC91" s="72"/>
      <c r="PBD91" s="70"/>
      <c r="PBE91" s="73"/>
      <c r="PBF91" s="74"/>
      <c r="PBG91" s="74"/>
      <c r="PBH91" s="62"/>
      <c r="PBI91" s="75"/>
      <c r="PBJ91" s="76"/>
      <c r="PBK91" s="216"/>
      <c r="PBL91" s="75"/>
      <c r="PBM91" s="75"/>
      <c r="PBN91" s="204"/>
      <c r="PBO91" s="205"/>
      <c r="PBP91" s="72"/>
      <c r="PBQ91" s="70"/>
      <c r="PBR91" s="73"/>
      <c r="PBS91" s="74"/>
      <c r="PBT91" s="74"/>
      <c r="PBU91" s="62"/>
      <c r="PBV91" s="75"/>
      <c r="PBW91" s="76"/>
      <c r="PBX91" s="216"/>
      <c r="PBY91" s="75"/>
      <c r="PBZ91" s="75"/>
      <c r="PCA91" s="204"/>
      <c r="PCB91" s="205"/>
      <c r="PCC91" s="72"/>
      <c r="PCD91" s="70"/>
      <c r="PCE91" s="73"/>
      <c r="PCF91" s="74"/>
      <c r="PCG91" s="74"/>
      <c r="PCH91" s="62"/>
      <c r="PCI91" s="75"/>
      <c r="PCJ91" s="76"/>
      <c r="PCK91" s="216"/>
      <c r="PCL91" s="75"/>
      <c r="PCM91" s="75"/>
      <c r="PCN91" s="204"/>
      <c r="PCO91" s="205"/>
      <c r="PCP91" s="72"/>
      <c r="PCQ91" s="70"/>
      <c r="PCR91" s="73"/>
      <c r="PCS91" s="74"/>
      <c r="PCT91" s="74"/>
      <c r="PCU91" s="62"/>
      <c r="PCV91" s="75"/>
      <c r="PCW91" s="76"/>
      <c r="PCX91" s="216"/>
      <c r="PCY91" s="75"/>
      <c r="PCZ91" s="75"/>
      <c r="PDA91" s="204"/>
      <c r="PDB91" s="205"/>
      <c r="PDC91" s="72"/>
      <c r="PDD91" s="70"/>
      <c r="PDE91" s="73"/>
      <c r="PDF91" s="74"/>
      <c r="PDG91" s="74"/>
      <c r="PDH91" s="62"/>
      <c r="PDI91" s="75"/>
      <c r="PDJ91" s="76"/>
      <c r="PDK91" s="216"/>
      <c r="PDL91" s="75"/>
      <c r="PDM91" s="75"/>
      <c r="PDN91" s="204"/>
      <c r="PDO91" s="205"/>
      <c r="PDP91" s="72"/>
      <c r="PDQ91" s="70"/>
      <c r="PDR91" s="73"/>
      <c r="PDS91" s="74"/>
      <c r="PDT91" s="74"/>
      <c r="PDU91" s="62"/>
      <c r="PDV91" s="75"/>
      <c r="PDW91" s="76"/>
      <c r="PDX91" s="216"/>
      <c r="PDY91" s="75"/>
      <c r="PDZ91" s="75"/>
      <c r="PEA91" s="204"/>
      <c r="PEB91" s="205"/>
      <c r="PEC91" s="72"/>
      <c r="PED91" s="70"/>
      <c r="PEE91" s="73"/>
      <c r="PEF91" s="74"/>
      <c r="PEG91" s="74"/>
      <c r="PEH91" s="62"/>
      <c r="PEI91" s="75"/>
      <c r="PEJ91" s="76"/>
      <c r="PEK91" s="216"/>
      <c r="PEL91" s="75"/>
      <c r="PEM91" s="75"/>
      <c r="PEN91" s="204"/>
      <c r="PEO91" s="205"/>
      <c r="PEP91" s="72"/>
      <c r="PEQ91" s="70"/>
      <c r="PER91" s="73"/>
      <c r="PES91" s="74"/>
      <c r="PET91" s="74"/>
      <c r="PEU91" s="62"/>
      <c r="PEV91" s="75"/>
      <c r="PEW91" s="76"/>
      <c r="PEX91" s="216"/>
      <c r="PEY91" s="75"/>
      <c r="PEZ91" s="75"/>
      <c r="PFA91" s="204"/>
      <c r="PFB91" s="205"/>
      <c r="PFC91" s="72"/>
      <c r="PFD91" s="70"/>
      <c r="PFE91" s="73"/>
      <c r="PFF91" s="74"/>
      <c r="PFG91" s="74"/>
      <c r="PFH91" s="62"/>
      <c r="PFI91" s="75"/>
      <c r="PFJ91" s="76"/>
      <c r="PFK91" s="216"/>
      <c r="PFL91" s="75"/>
      <c r="PFM91" s="75"/>
      <c r="PFN91" s="204"/>
      <c r="PFO91" s="205"/>
      <c r="PFP91" s="72"/>
      <c r="PFQ91" s="70"/>
      <c r="PFR91" s="73"/>
      <c r="PFS91" s="74"/>
      <c r="PFT91" s="74"/>
      <c r="PFU91" s="62"/>
      <c r="PFV91" s="75"/>
      <c r="PFW91" s="76"/>
      <c r="PFX91" s="216"/>
      <c r="PFY91" s="75"/>
      <c r="PFZ91" s="75"/>
      <c r="PGA91" s="204"/>
      <c r="PGB91" s="205"/>
      <c r="PGC91" s="72"/>
      <c r="PGD91" s="70"/>
      <c r="PGE91" s="73"/>
      <c r="PGF91" s="74"/>
      <c r="PGG91" s="74"/>
      <c r="PGH91" s="62"/>
      <c r="PGI91" s="75"/>
      <c r="PGJ91" s="76"/>
      <c r="PGK91" s="216"/>
      <c r="PGL91" s="75"/>
      <c r="PGM91" s="75"/>
      <c r="PGN91" s="204"/>
      <c r="PGO91" s="205"/>
      <c r="PGP91" s="72"/>
      <c r="PGQ91" s="70"/>
      <c r="PGR91" s="73"/>
      <c r="PGS91" s="74"/>
      <c r="PGT91" s="74"/>
      <c r="PGU91" s="62"/>
      <c r="PGV91" s="75"/>
      <c r="PGW91" s="76"/>
      <c r="PGX91" s="216"/>
      <c r="PGY91" s="75"/>
      <c r="PGZ91" s="75"/>
      <c r="PHA91" s="204"/>
      <c r="PHB91" s="205"/>
      <c r="PHC91" s="72"/>
      <c r="PHD91" s="70"/>
      <c r="PHE91" s="73"/>
      <c r="PHF91" s="74"/>
      <c r="PHG91" s="74"/>
      <c r="PHH91" s="62"/>
      <c r="PHI91" s="75"/>
      <c r="PHJ91" s="76"/>
      <c r="PHK91" s="216"/>
      <c r="PHL91" s="75"/>
      <c r="PHM91" s="75"/>
      <c r="PHN91" s="204"/>
      <c r="PHO91" s="205"/>
      <c r="PHP91" s="72"/>
      <c r="PHQ91" s="70"/>
      <c r="PHR91" s="73"/>
      <c r="PHS91" s="74"/>
      <c r="PHT91" s="74"/>
      <c r="PHU91" s="62"/>
      <c r="PHV91" s="75"/>
      <c r="PHW91" s="76"/>
      <c r="PHX91" s="216"/>
      <c r="PHY91" s="75"/>
      <c r="PHZ91" s="75"/>
      <c r="PIA91" s="204"/>
      <c r="PIB91" s="205"/>
      <c r="PIC91" s="72"/>
      <c r="PID91" s="70"/>
      <c r="PIE91" s="73"/>
      <c r="PIF91" s="74"/>
      <c r="PIG91" s="74"/>
      <c r="PIH91" s="62"/>
      <c r="PII91" s="75"/>
      <c r="PIJ91" s="76"/>
      <c r="PIK91" s="216"/>
      <c r="PIL91" s="75"/>
      <c r="PIM91" s="75"/>
      <c r="PIN91" s="204"/>
      <c r="PIO91" s="205"/>
      <c r="PIP91" s="72"/>
      <c r="PIQ91" s="70"/>
      <c r="PIR91" s="73"/>
      <c r="PIS91" s="74"/>
      <c r="PIT91" s="74"/>
      <c r="PIU91" s="62"/>
      <c r="PIV91" s="75"/>
      <c r="PIW91" s="76"/>
      <c r="PIX91" s="216"/>
      <c r="PIY91" s="75"/>
      <c r="PIZ91" s="75"/>
      <c r="PJA91" s="204"/>
      <c r="PJB91" s="205"/>
      <c r="PJC91" s="72"/>
      <c r="PJD91" s="70"/>
      <c r="PJE91" s="73"/>
      <c r="PJF91" s="74"/>
      <c r="PJG91" s="74"/>
      <c r="PJH91" s="62"/>
      <c r="PJI91" s="75"/>
      <c r="PJJ91" s="76"/>
      <c r="PJK91" s="216"/>
      <c r="PJL91" s="75"/>
      <c r="PJM91" s="75"/>
      <c r="PJN91" s="204"/>
      <c r="PJO91" s="205"/>
      <c r="PJP91" s="72"/>
      <c r="PJQ91" s="70"/>
      <c r="PJR91" s="73"/>
      <c r="PJS91" s="74"/>
      <c r="PJT91" s="74"/>
      <c r="PJU91" s="62"/>
      <c r="PJV91" s="75"/>
      <c r="PJW91" s="76"/>
      <c r="PJX91" s="216"/>
      <c r="PJY91" s="75"/>
      <c r="PJZ91" s="75"/>
      <c r="PKA91" s="204"/>
      <c r="PKB91" s="205"/>
      <c r="PKC91" s="72"/>
      <c r="PKD91" s="70"/>
      <c r="PKE91" s="73"/>
      <c r="PKF91" s="74"/>
      <c r="PKG91" s="74"/>
      <c r="PKH91" s="62"/>
      <c r="PKI91" s="75"/>
      <c r="PKJ91" s="76"/>
      <c r="PKK91" s="216"/>
      <c r="PKL91" s="75"/>
      <c r="PKM91" s="75"/>
      <c r="PKN91" s="204"/>
      <c r="PKO91" s="205"/>
      <c r="PKP91" s="72"/>
      <c r="PKQ91" s="70"/>
      <c r="PKR91" s="73"/>
      <c r="PKS91" s="74"/>
      <c r="PKT91" s="74"/>
      <c r="PKU91" s="62"/>
      <c r="PKV91" s="75"/>
      <c r="PKW91" s="76"/>
      <c r="PKX91" s="216"/>
      <c r="PKY91" s="75"/>
      <c r="PKZ91" s="75"/>
      <c r="PLA91" s="204"/>
      <c r="PLB91" s="205"/>
      <c r="PLC91" s="72"/>
      <c r="PLD91" s="70"/>
      <c r="PLE91" s="73"/>
      <c r="PLF91" s="74"/>
      <c r="PLG91" s="74"/>
      <c r="PLH91" s="62"/>
      <c r="PLI91" s="75"/>
      <c r="PLJ91" s="76"/>
      <c r="PLK91" s="216"/>
      <c r="PLL91" s="75"/>
      <c r="PLM91" s="75"/>
      <c r="PLN91" s="204"/>
      <c r="PLO91" s="205"/>
      <c r="PLP91" s="72"/>
      <c r="PLQ91" s="70"/>
      <c r="PLR91" s="73"/>
      <c r="PLS91" s="74"/>
      <c r="PLT91" s="74"/>
      <c r="PLU91" s="62"/>
      <c r="PLV91" s="75"/>
      <c r="PLW91" s="76"/>
      <c r="PLX91" s="216"/>
      <c r="PLY91" s="75"/>
      <c r="PLZ91" s="75"/>
      <c r="PMA91" s="204"/>
      <c r="PMB91" s="205"/>
      <c r="PMC91" s="72"/>
      <c r="PMD91" s="70"/>
      <c r="PME91" s="73"/>
      <c r="PMF91" s="74"/>
      <c r="PMG91" s="74"/>
      <c r="PMH91" s="62"/>
      <c r="PMI91" s="75"/>
      <c r="PMJ91" s="76"/>
      <c r="PMK91" s="216"/>
      <c r="PML91" s="75"/>
      <c r="PMM91" s="75"/>
      <c r="PMN91" s="204"/>
      <c r="PMO91" s="205"/>
      <c r="PMP91" s="72"/>
      <c r="PMQ91" s="70"/>
      <c r="PMR91" s="73"/>
      <c r="PMS91" s="74"/>
      <c r="PMT91" s="74"/>
      <c r="PMU91" s="62"/>
      <c r="PMV91" s="75"/>
      <c r="PMW91" s="76"/>
      <c r="PMX91" s="216"/>
      <c r="PMY91" s="75"/>
      <c r="PMZ91" s="75"/>
      <c r="PNA91" s="204"/>
      <c r="PNB91" s="205"/>
      <c r="PNC91" s="72"/>
      <c r="PND91" s="70"/>
      <c r="PNE91" s="73"/>
      <c r="PNF91" s="74"/>
      <c r="PNG91" s="74"/>
      <c r="PNH91" s="62"/>
      <c r="PNI91" s="75"/>
      <c r="PNJ91" s="76"/>
      <c r="PNK91" s="216"/>
      <c r="PNL91" s="75"/>
      <c r="PNM91" s="75"/>
      <c r="PNN91" s="204"/>
      <c r="PNO91" s="205"/>
      <c r="PNP91" s="72"/>
      <c r="PNQ91" s="70"/>
      <c r="PNR91" s="73"/>
      <c r="PNS91" s="74"/>
      <c r="PNT91" s="74"/>
      <c r="PNU91" s="62"/>
      <c r="PNV91" s="75"/>
      <c r="PNW91" s="76"/>
      <c r="PNX91" s="216"/>
      <c r="PNY91" s="75"/>
      <c r="PNZ91" s="75"/>
      <c r="POA91" s="204"/>
      <c r="POB91" s="205"/>
      <c r="POC91" s="72"/>
      <c r="POD91" s="70"/>
      <c r="POE91" s="73"/>
      <c r="POF91" s="74"/>
      <c r="POG91" s="74"/>
      <c r="POH91" s="62"/>
      <c r="POI91" s="75"/>
      <c r="POJ91" s="76"/>
      <c r="POK91" s="216"/>
      <c r="POL91" s="75"/>
      <c r="POM91" s="75"/>
      <c r="PON91" s="204"/>
      <c r="POO91" s="205"/>
      <c r="POP91" s="72"/>
      <c r="POQ91" s="70"/>
      <c r="POR91" s="73"/>
      <c r="POS91" s="74"/>
      <c r="POT91" s="74"/>
      <c r="POU91" s="62"/>
      <c r="POV91" s="75"/>
      <c r="POW91" s="76"/>
      <c r="POX91" s="216"/>
      <c r="POY91" s="75"/>
      <c r="POZ91" s="75"/>
      <c r="PPA91" s="204"/>
      <c r="PPB91" s="205"/>
      <c r="PPC91" s="72"/>
      <c r="PPD91" s="70"/>
      <c r="PPE91" s="73"/>
      <c r="PPF91" s="74"/>
      <c r="PPG91" s="74"/>
      <c r="PPH91" s="62"/>
      <c r="PPI91" s="75"/>
      <c r="PPJ91" s="76"/>
      <c r="PPK91" s="216"/>
      <c r="PPL91" s="75"/>
      <c r="PPM91" s="75"/>
      <c r="PPN91" s="204"/>
      <c r="PPO91" s="205"/>
      <c r="PPP91" s="72"/>
      <c r="PPQ91" s="70"/>
      <c r="PPR91" s="73"/>
      <c r="PPS91" s="74"/>
      <c r="PPT91" s="74"/>
      <c r="PPU91" s="62"/>
      <c r="PPV91" s="75"/>
      <c r="PPW91" s="76"/>
      <c r="PPX91" s="216"/>
      <c r="PPY91" s="75"/>
      <c r="PPZ91" s="75"/>
      <c r="PQA91" s="204"/>
      <c r="PQB91" s="205"/>
      <c r="PQC91" s="72"/>
      <c r="PQD91" s="70"/>
      <c r="PQE91" s="73"/>
      <c r="PQF91" s="74"/>
      <c r="PQG91" s="74"/>
      <c r="PQH91" s="62"/>
      <c r="PQI91" s="75"/>
      <c r="PQJ91" s="76"/>
      <c r="PQK91" s="216"/>
      <c r="PQL91" s="75"/>
      <c r="PQM91" s="75"/>
      <c r="PQN91" s="204"/>
      <c r="PQO91" s="205"/>
      <c r="PQP91" s="72"/>
      <c r="PQQ91" s="70"/>
      <c r="PQR91" s="73"/>
      <c r="PQS91" s="74"/>
      <c r="PQT91" s="74"/>
      <c r="PQU91" s="62"/>
      <c r="PQV91" s="75"/>
      <c r="PQW91" s="76"/>
      <c r="PQX91" s="216"/>
      <c r="PQY91" s="75"/>
      <c r="PQZ91" s="75"/>
      <c r="PRA91" s="204"/>
      <c r="PRB91" s="205"/>
      <c r="PRC91" s="72"/>
      <c r="PRD91" s="70"/>
      <c r="PRE91" s="73"/>
      <c r="PRF91" s="74"/>
      <c r="PRG91" s="74"/>
      <c r="PRH91" s="62"/>
      <c r="PRI91" s="75"/>
      <c r="PRJ91" s="76"/>
      <c r="PRK91" s="216"/>
      <c r="PRL91" s="75"/>
      <c r="PRM91" s="75"/>
      <c r="PRN91" s="204"/>
      <c r="PRO91" s="205"/>
      <c r="PRP91" s="72"/>
      <c r="PRQ91" s="70"/>
      <c r="PRR91" s="73"/>
      <c r="PRS91" s="74"/>
      <c r="PRT91" s="74"/>
      <c r="PRU91" s="62"/>
      <c r="PRV91" s="75"/>
      <c r="PRW91" s="76"/>
      <c r="PRX91" s="216"/>
      <c r="PRY91" s="75"/>
      <c r="PRZ91" s="75"/>
      <c r="PSA91" s="204"/>
      <c r="PSB91" s="205"/>
      <c r="PSC91" s="72"/>
      <c r="PSD91" s="70"/>
      <c r="PSE91" s="73"/>
      <c r="PSF91" s="74"/>
      <c r="PSG91" s="74"/>
      <c r="PSH91" s="62"/>
      <c r="PSI91" s="75"/>
      <c r="PSJ91" s="76"/>
      <c r="PSK91" s="216"/>
      <c r="PSL91" s="75"/>
      <c r="PSM91" s="75"/>
      <c r="PSN91" s="204"/>
      <c r="PSO91" s="205"/>
      <c r="PSP91" s="72"/>
      <c r="PSQ91" s="70"/>
      <c r="PSR91" s="73"/>
      <c r="PSS91" s="74"/>
      <c r="PST91" s="74"/>
      <c r="PSU91" s="62"/>
      <c r="PSV91" s="75"/>
      <c r="PSW91" s="76"/>
      <c r="PSX91" s="216"/>
      <c r="PSY91" s="75"/>
      <c r="PSZ91" s="75"/>
      <c r="PTA91" s="204"/>
      <c r="PTB91" s="205"/>
      <c r="PTC91" s="72"/>
      <c r="PTD91" s="70"/>
      <c r="PTE91" s="73"/>
      <c r="PTF91" s="74"/>
      <c r="PTG91" s="74"/>
      <c r="PTH91" s="62"/>
      <c r="PTI91" s="75"/>
      <c r="PTJ91" s="76"/>
      <c r="PTK91" s="216"/>
      <c r="PTL91" s="75"/>
      <c r="PTM91" s="75"/>
      <c r="PTN91" s="204"/>
      <c r="PTO91" s="205"/>
      <c r="PTP91" s="72"/>
      <c r="PTQ91" s="70"/>
      <c r="PTR91" s="73"/>
      <c r="PTS91" s="74"/>
      <c r="PTT91" s="74"/>
      <c r="PTU91" s="62"/>
      <c r="PTV91" s="75"/>
      <c r="PTW91" s="76"/>
      <c r="PTX91" s="216"/>
      <c r="PTY91" s="75"/>
      <c r="PTZ91" s="75"/>
      <c r="PUA91" s="204"/>
      <c r="PUB91" s="205"/>
      <c r="PUC91" s="72"/>
      <c r="PUD91" s="70"/>
      <c r="PUE91" s="73"/>
      <c r="PUF91" s="74"/>
      <c r="PUG91" s="74"/>
      <c r="PUH91" s="62"/>
      <c r="PUI91" s="75"/>
      <c r="PUJ91" s="76"/>
      <c r="PUK91" s="216"/>
      <c r="PUL91" s="75"/>
      <c r="PUM91" s="75"/>
      <c r="PUN91" s="204"/>
      <c r="PUO91" s="205"/>
      <c r="PUP91" s="72"/>
      <c r="PUQ91" s="70"/>
      <c r="PUR91" s="73"/>
      <c r="PUS91" s="74"/>
      <c r="PUT91" s="74"/>
      <c r="PUU91" s="62"/>
      <c r="PUV91" s="75"/>
      <c r="PUW91" s="76"/>
      <c r="PUX91" s="216"/>
      <c r="PUY91" s="75"/>
      <c r="PUZ91" s="75"/>
      <c r="PVA91" s="204"/>
      <c r="PVB91" s="205"/>
      <c r="PVC91" s="72"/>
      <c r="PVD91" s="70"/>
      <c r="PVE91" s="73"/>
      <c r="PVF91" s="74"/>
      <c r="PVG91" s="74"/>
      <c r="PVH91" s="62"/>
      <c r="PVI91" s="75"/>
      <c r="PVJ91" s="76"/>
      <c r="PVK91" s="216"/>
      <c r="PVL91" s="75"/>
      <c r="PVM91" s="75"/>
      <c r="PVN91" s="204"/>
      <c r="PVO91" s="205"/>
      <c r="PVP91" s="72"/>
      <c r="PVQ91" s="70"/>
      <c r="PVR91" s="73"/>
      <c r="PVS91" s="74"/>
      <c r="PVT91" s="74"/>
      <c r="PVU91" s="62"/>
      <c r="PVV91" s="75"/>
      <c r="PVW91" s="76"/>
      <c r="PVX91" s="216"/>
      <c r="PVY91" s="75"/>
      <c r="PVZ91" s="75"/>
      <c r="PWA91" s="204"/>
      <c r="PWB91" s="205"/>
      <c r="PWC91" s="72"/>
      <c r="PWD91" s="70"/>
      <c r="PWE91" s="73"/>
      <c r="PWF91" s="74"/>
      <c r="PWG91" s="74"/>
      <c r="PWH91" s="62"/>
      <c r="PWI91" s="75"/>
      <c r="PWJ91" s="76"/>
      <c r="PWK91" s="216"/>
      <c r="PWL91" s="75"/>
      <c r="PWM91" s="75"/>
      <c r="PWN91" s="204"/>
      <c r="PWO91" s="205"/>
      <c r="PWP91" s="72"/>
      <c r="PWQ91" s="70"/>
      <c r="PWR91" s="73"/>
      <c r="PWS91" s="74"/>
      <c r="PWT91" s="74"/>
      <c r="PWU91" s="62"/>
      <c r="PWV91" s="75"/>
      <c r="PWW91" s="76"/>
      <c r="PWX91" s="216"/>
      <c r="PWY91" s="75"/>
      <c r="PWZ91" s="75"/>
      <c r="PXA91" s="204"/>
      <c r="PXB91" s="205"/>
      <c r="PXC91" s="72"/>
      <c r="PXD91" s="70"/>
      <c r="PXE91" s="73"/>
      <c r="PXF91" s="74"/>
      <c r="PXG91" s="74"/>
      <c r="PXH91" s="62"/>
      <c r="PXI91" s="75"/>
      <c r="PXJ91" s="76"/>
      <c r="PXK91" s="216"/>
      <c r="PXL91" s="75"/>
      <c r="PXM91" s="75"/>
      <c r="PXN91" s="204"/>
      <c r="PXO91" s="205"/>
      <c r="PXP91" s="72"/>
      <c r="PXQ91" s="70"/>
      <c r="PXR91" s="73"/>
      <c r="PXS91" s="74"/>
      <c r="PXT91" s="74"/>
      <c r="PXU91" s="62"/>
      <c r="PXV91" s="75"/>
      <c r="PXW91" s="76"/>
      <c r="PXX91" s="216"/>
      <c r="PXY91" s="75"/>
      <c r="PXZ91" s="75"/>
      <c r="PYA91" s="204"/>
      <c r="PYB91" s="205"/>
      <c r="PYC91" s="72"/>
      <c r="PYD91" s="70"/>
      <c r="PYE91" s="73"/>
      <c r="PYF91" s="74"/>
      <c r="PYG91" s="74"/>
      <c r="PYH91" s="62"/>
      <c r="PYI91" s="75"/>
      <c r="PYJ91" s="76"/>
      <c r="PYK91" s="216"/>
      <c r="PYL91" s="75"/>
      <c r="PYM91" s="75"/>
      <c r="PYN91" s="204"/>
      <c r="PYO91" s="205"/>
      <c r="PYP91" s="72"/>
      <c r="PYQ91" s="70"/>
      <c r="PYR91" s="73"/>
      <c r="PYS91" s="74"/>
      <c r="PYT91" s="74"/>
      <c r="PYU91" s="62"/>
      <c r="PYV91" s="75"/>
      <c r="PYW91" s="76"/>
      <c r="PYX91" s="216"/>
      <c r="PYY91" s="75"/>
      <c r="PYZ91" s="75"/>
      <c r="PZA91" s="204"/>
      <c r="PZB91" s="205"/>
      <c r="PZC91" s="72"/>
      <c r="PZD91" s="70"/>
      <c r="PZE91" s="73"/>
      <c r="PZF91" s="74"/>
      <c r="PZG91" s="74"/>
      <c r="PZH91" s="62"/>
      <c r="PZI91" s="75"/>
      <c r="PZJ91" s="76"/>
      <c r="PZK91" s="216"/>
      <c r="PZL91" s="75"/>
      <c r="PZM91" s="75"/>
      <c r="PZN91" s="204"/>
      <c r="PZO91" s="205"/>
      <c r="PZP91" s="72"/>
      <c r="PZQ91" s="70"/>
      <c r="PZR91" s="73"/>
      <c r="PZS91" s="74"/>
      <c r="PZT91" s="74"/>
      <c r="PZU91" s="62"/>
      <c r="PZV91" s="75"/>
      <c r="PZW91" s="76"/>
      <c r="PZX91" s="216"/>
      <c r="PZY91" s="75"/>
      <c r="PZZ91" s="75"/>
      <c r="QAA91" s="204"/>
      <c r="QAB91" s="205"/>
      <c r="QAC91" s="72"/>
      <c r="QAD91" s="70"/>
      <c r="QAE91" s="73"/>
      <c r="QAF91" s="74"/>
      <c r="QAG91" s="74"/>
      <c r="QAH91" s="62"/>
      <c r="QAI91" s="75"/>
      <c r="QAJ91" s="76"/>
      <c r="QAK91" s="216"/>
      <c r="QAL91" s="75"/>
      <c r="QAM91" s="75"/>
      <c r="QAN91" s="204"/>
      <c r="QAO91" s="205"/>
      <c r="QAP91" s="72"/>
      <c r="QAQ91" s="70"/>
      <c r="QAR91" s="73"/>
      <c r="QAS91" s="74"/>
      <c r="QAT91" s="74"/>
      <c r="QAU91" s="62"/>
      <c r="QAV91" s="75"/>
      <c r="QAW91" s="76"/>
      <c r="QAX91" s="216"/>
      <c r="QAY91" s="75"/>
      <c r="QAZ91" s="75"/>
      <c r="QBA91" s="204"/>
      <c r="QBB91" s="205"/>
      <c r="QBC91" s="72"/>
      <c r="QBD91" s="70"/>
      <c r="QBE91" s="73"/>
      <c r="QBF91" s="74"/>
      <c r="QBG91" s="74"/>
      <c r="QBH91" s="62"/>
      <c r="QBI91" s="75"/>
      <c r="QBJ91" s="76"/>
      <c r="QBK91" s="216"/>
      <c r="QBL91" s="75"/>
      <c r="QBM91" s="75"/>
      <c r="QBN91" s="204"/>
      <c r="QBO91" s="205"/>
      <c r="QBP91" s="72"/>
      <c r="QBQ91" s="70"/>
      <c r="QBR91" s="73"/>
      <c r="QBS91" s="74"/>
      <c r="QBT91" s="74"/>
      <c r="QBU91" s="62"/>
      <c r="QBV91" s="75"/>
      <c r="QBW91" s="76"/>
      <c r="QBX91" s="216"/>
      <c r="QBY91" s="75"/>
      <c r="QBZ91" s="75"/>
      <c r="QCA91" s="204"/>
      <c r="QCB91" s="205"/>
      <c r="QCC91" s="72"/>
      <c r="QCD91" s="70"/>
      <c r="QCE91" s="73"/>
      <c r="QCF91" s="74"/>
      <c r="QCG91" s="74"/>
      <c r="QCH91" s="62"/>
      <c r="QCI91" s="75"/>
      <c r="QCJ91" s="76"/>
      <c r="QCK91" s="216"/>
      <c r="QCL91" s="75"/>
      <c r="QCM91" s="75"/>
      <c r="QCN91" s="204"/>
      <c r="QCO91" s="205"/>
      <c r="QCP91" s="72"/>
      <c r="QCQ91" s="70"/>
      <c r="QCR91" s="73"/>
      <c r="QCS91" s="74"/>
      <c r="QCT91" s="74"/>
      <c r="QCU91" s="62"/>
      <c r="QCV91" s="75"/>
      <c r="QCW91" s="76"/>
      <c r="QCX91" s="216"/>
      <c r="QCY91" s="75"/>
      <c r="QCZ91" s="75"/>
      <c r="QDA91" s="204"/>
      <c r="QDB91" s="205"/>
      <c r="QDC91" s="72"/>
      <c r="QDD91" s="70"/>
      <c r="QDE91" s="73"/>
      <c r="QDF91" s="74"/>
      <c r="QDG91" s="74"/>
      <c r="QDH91" s="62"/>
      <c r="QDI91" s="75"/>
      <c r="QDJ91" s="76"/>
      <c r="QDK91" s="216"/>
      <c r="QDL91" s="75"/>
      <c r="QDM91" s="75"/>
      <c r="QDN91" s="204"/>
      <c r="QDO91" s="205"/>
      <c r="QDP91" s="72"/>
      <c r="QDQ91" s="70"/>
      <c r="QDR91" s="73"/>
      <c r="QDS91" s="74"/>
      <c r="QDT91" s="74"/>
      <c r="QDU91" s="62"/>
      <c r="QDV91" s="75"/>
      <c r="QDW91" s="76"/>
      <c r="QDX91" s="216"/>
      <c r="QDY91" s="75"/>
      <c r="QDZ91" s="75"/>
      <c r="QEA91" s="204"/>
      <c r="QEB91" s="205"/>
      <c r="QEC91" s="72"/>
      <c r="QED91" s="70"/>
      <c r="QEE91" s="73"/>
      <c r="QEF91" s="74"/>
      <c r="QEG91" s="74"/>
      <c r="QEH91" s="62"/>
      <c r="QEI91" s="75"/>
      <c r="QEJ91" s="76"/>
      <c r="QEK91" s="216"/>
      <c r="QEL91" s="75"/>
      <c r="QEM91" s="75"/>
      <c r="QEN91" s="204"/>
      <c r="QEO91" s="205"/>
      <c r="QEP91" s="72"/>
      <c r="QEQ91" s="70"/>
      <c r="QER91" s="73"/>
      <c r="QES91" s="74"/>
      <c r="QET91" s="74"/>
      <c r="QEU91" s="62"/>
      <c r="QEV91" s="75"/>
      <c r="QEW91" s="76"/>
      <c r="QEX91" s="216"/>
      <c r="QEY91" s="75"/>
      <c r="QEZ91" s="75"/>
      <c r="QFA91" s="204"/>
      <c r="QFB91" s="205"/>
      <c r="QFC91" s="72"/>
      <c r="QFD91" s="70"/>
      <c r="QFE91" s="73"/>
      <c r="QFF91" s="74"/>
      <c r="QFG91" s="74"/>
      <c r="QFH91" s="62"/>
      <c r="QFI91" s="75"/>
      <c r="QFJ91" s="76"/>
      <c r="QFK91" s="216"/>
      <c r="QFL91" s="75"/>
      <c r="QFM91" s="75"/>
      <c r="QFN91" s="204"/>
      <c r="QFO91" s="205"/>
      <c r="QFP91" s="72"/>
      <c r="QFQ91" s="70"/>
      <c r="QFR91" s="73"/>
      <c r="QFS91" s="74"/>
      <c r="QFT91" s="74"/>
      <c r="QFU91" s="62"/>
      <c r="QFV91" s="75"/>
      <c r="QFW91" s="76"/>
      <c r="QFX91" s="216"/>
      <c r="QFY91" s="75"/>
      <c r="QFZ91" s="75"/>
      <c r="QGA91" s="204"/>
      <c r="QGB91" s="205"/>
      <c r="QGC91" s="72"/>
      <c r="QGD91" s="70"/>
      <c r="QGE91" s="73"/>
      <c r="QGF91" s="74"/>
      <c r="QGG91" s="74"/>
      <c r="QGH91" s="62"/>
      <c r="QGI91" s="75"/>
      <c r="QGJ91" s="76"/>
      <c r="QGK91" s="216"/>
      <c r="QGL91" s="75"/>
      <c r="QGM91" s="75"/>
      <c r="QGN91" s="204"/>
      <c r="QGO91" s="205"/>
      <c r="QGP91" s="72"/>
      <c r="QGQ91" s="70"/>
      <c r="QGR91" s="73"/>
      <c r="QGS91" s="74"/>
      <c r="QGT91" s="74"/>
      <c r="QGU91" s="62"/>
      <c r="QGV91" s="75"/>
      <c r="QGW91" s="76"/>
      <c r="QGX91" s="216"/>
      <c r="QGY91" s="75"/>
      <c r="QGZ91" s="75"/>
      <c r="QHA91" s="204"/>
      <c r="QHB91" s="205"/>
      <c r="QHC91" s="72"/>
      <c r="QHD91" s="70"/>
      <c r="QHE91" s="73"/>
      <c r="QHF91" s="74"/>
      <c r="QHG91" s="74"/>
      <c r="QHH91" s="62"/>
      <c r="QHI91" s="75"/>
      <c r="QHJ91" s="76"/>
      <c r="QHK91" s="216"/>
      <c r="QHL91" s="75"/>
      <c r="QHM91" s="75"/>
      <c r="QHN91" s="204"/>
      <c r="QHO91" s="205"/>
      <c r="QHP91" s="72"/>
      <c r="QHQ91" s="70"/>
      <c r="QHR91" s="73"/>
      <c r="QHS91" s="74"/>
      <c r="QHT91" s="74"/>
      <c r="QHU91" s="62"/>
      <c r="QHV91" s="75"/>
      <c r="QHW91" s="76"/>
      <c r="QHX91" s="216"/>
      <c r="QHY91" s="75"/>
      <c r="QHZ91" s="75"/>
      <c r="QIA91" s="204"/>
      <c r="QIB91" s="205"/>
      <c r="QIC91" s="72"/>
      <c r="QID91" s="70"/>
      <c r="QIE91" s="73"/>
      <c r="QIF91" s="74"/>
      <c r="QIG91" s="74"/>
      <c r="QIH91" s="62"/>
      <c r="QII91" s="75"/>
      <c r="QIJ91" s="76"/>
      <c r="QIK91" s="216"/>
      <c r="QIL91" s="75"/>
      <c r="QIM91" s="75"/>
      <c r="QIN91" s="204"/>
      <c r="QIO91" s="205"/>
      <c r="QIP91" s="72"/>
      <c r="QIQ91" s="70"/>
      <c r="QIR91" s="73"/>
      <c r="QIS91" s="74"/>
      <c r="QIT91" s="74"/>
      <c r="QIU91" s="62"/>
      <c r="QIV91" s="75"/>
      <c r="QIW91" s="76"/>
      <c r="QIX91" s="216"/>
      <c r="QIY91" s="75"/>
      <c r="QIZ91" s="75"/>
      <c r="QJA91" s="204"/>
      <c r="QJB91" s="205"/>
      <c r="QJC91" s="72"/>
      <c r="QJD91" s="70"/>
      <c r="QJE91" s="73"/>
      <c r="QJF91" s="74"/>
      <c r="QJG91" s="74"/>
      <c r="QJH91" s="62"/>
      <c r="QJI91" s="75"/>
      <c r="QJJ91" s="76"/>
      <c r="QJK91" s="216"/>
      <c r="QJL91" s="75"/>
      <c r="QJM91" s="75"/>
      <c r="QJN91" s="204"/>
      <c r="QJO91" s="205"/>
      <c r="QJP91" s="72"/>
      <c r="QJQ91" s="70"/>
      <c r="QJR91" s="73"/>
      <c r="QJS91" s="74"/>
      <c r="QJT91" s="74"/>
      <c r="QJU91" s="62"/>
      <c r="QJV91" s="75"/>
      <c r="QJW91" s="76"/>
      <c r="QJX91" s="216"/>
      <c r="QJY91" s="75"/>
      <c r="QJZ91" s="75"/>
      <c r="QKA91" s="204"/>
      <c r="QKB91" s="205"/>
      <c r="QKC91" s="72"/>
      <c r="QKD91" s="70"/>
      <c r="QKE91" s="73"/>
      <c r="QKF91" s="74"/>
      <c r="QKG91" s="74"/>
      <c r="QKH91" s="62"/>
      <c r="QKI91" s="75"/>
      <c r="QKJ91" s="76"/>
      <c r="QKK91" s="216"/>
      <c r="QKL91" s="75"/>
      <c r="QKM91" s="75"/>
      <c r="QKN91" s="204"/>
      <c r="QKO91" s="205"/>
      <c r="QKP91" s="72"/>
      <c r="QKQ91" s="70"/>
      <c r="QKR91" s="73"/>
      <c r="QKS91" s="74"/>
      <c r="QKT91" s="74"/>
      <c r="QKU91" s="62"/>
      <c r="QKV91" s="75"/>
      <c r="QKW91" s="76"/>
      <c r="QKX91" s="216"/>
      <c r="QKY91" s="75"/>
      <c r="QKZ91" s="75"/>
      <c r="QLA91" s="204"/>
      <c r="QLB91" s="205"/>
      <c r="QLC91" s="72"/>
      <c r="QLD91" s="70"/>
      <c r="QLE91" s="73"/>
      <c r="QLF91" s="74"/>
      <c r="QLG91" s="74"/>
      <c r="QLH91" s="62"/>
      <c r="QLI91" s="75"/>
      <c r="QLJ91" s="76"/>
      <c r="QLK91" s="216"/>
      <c r="QLL91" s="75"/>
      <c r="QLM91" s="75"/>
      <c r="QLN91" s="204"/>
      <c r="QLO91" s="205"/>
      <c r="QLP91" s="72"/>
      <c r="QLQ91" s="70"/>
      <c r="QLR91" s="73"/>
      <c r="QLS91" s="74"/>
      <c r="QLT91" s="74"/>
      <c r="QLU91" s="62"/>
      <c r="QLV91" s="75"/>
      <c r="QLW91" s="76"/>
      <c r="QLX91" s="216"/>
      <c r="QLY91" s="75"/>
      <c r="QLZ91" s="75"/>
      <c r="QMA91" s="204"/>
      <c r="QMB91" s="205"/>
      <c r="QMC91" s="72"/>
      <c r="QMD91" s="70"/>
      <c r="QME91" s="73"/>
      <c r="QMF91" s="74"/>
      <c r="QMG91" s="74"/>
      <c r="QMH91" s="62"/>
      <c r="QMI91" s="75"/>
      <c r="QMJ91" s="76"/>
      <c r="QMK91" s="216"/>
      <c r="QML91" s="75"/>
      <c r="QMM91" s="75"/>
      <c r="QMN91" s="204"/>
      <c r="QMO91" s="205"/>
      <c r="QMP91" s="72"/>
      <c r="QMQ91" s="70"/>
      <c r="QMR91" s="73"/>
      <c r="QMS91" s="74"/>
      <c r="QMT91" s="74"/>
      <c r="QMU91" s="62"/>
      <c r="QMV91" s="75"/>
      <c r="QMW91" s="76"/>
      <c r="QMX91" s="216"/>
      <c r="QMY91" s="75"/>
      <c r="QMZ91" s="75"/>
      <c r="QNA91" s="204"/>
      <c r="QNB91" s="205"/>
      <c r="QNC91" s="72"/>
      <c r="QND91" s="70"/>
      <c r="QNE91" s="73"/>
      <c r="QNF91" s="74"/>
      <c r="QNG91" s="74"/>
      <c r="QNH91" s="62"/>
      <c r="QNI91" s="75"/>
      <c r="QNJ91" s="76"/>
      <c r="QNK91" s="216"/>
      <c r="QNL91" s="75"/>
      <c r="QNM91" s="75"/>
      <c r="QNN91" s="204"/>
      <c r="QNO91" s="205"/>
      <c r="QNP91" s="72"/>
      <c r="QNQ91" s="70"/>
      <c r="QNR91" s="73"/>
      <c r="QNS91" s="74"/>
      <c r="QNT91" s="74"/>
      <c r="QNU91" s="62"/>
      <c r="QNV91" s="75"/>
      <c r="QNW91" s="76"/>
      <c r="QNX91" s="216"/>
      <c r="QNY91" s="75"/>
      <c r="QNZ91" s="75"/>
      <c r="QOA91" s="204"/>
      <c r="QOB91" s="205"/>
      <c r="QOC91" s="72"/>
      <c r="QOD91" s="70"/>
      <c r="QOE91" s="73"/>
      <c r="QOF91" s="74"/>
      <c r="QOG91" s="74"/>
      <c r="QOH91" s="62"/>
      <c r="QOI91" s="75"/>
      <c r="QOJ91" s="76"/>
      <c r="QOK91" s="216"/>
      <c r="QOL91" s="75"/>
      <c r="QOM91" s="75"/>
      <c r="QON91" s="204"/>
      <c r="QOO91" s="205"/>
      <c r="QOP91" s="72"/>
      <c r="QOQ91" s="70"/>
      <c r="QOR91" s="73"/>
      <c r="QOS91" s="74"/>
      <c r="QOT91" s="74"/>
      <c r="QOU91" s="62"/>
      <c r="QOV91" s="75"/>
      <c r="QOW91" s="76"/>
      <c r="QOX91" s="216"/>
      <c r="QOY91" s="75"/>
      <c r="QOZ91" s="75"/>
      <c r="QPA91" s="204"/>
      <c r="QPB91" s="205"/>
      <c r="QPC91" s="72"/>
      <c r="QPD91" s="70"/>
      <c r="QPE91" s="73"/>
      <c r="QPF91" s="74"/>
      <c r="QPG91" s="74"/>
      <c r="QPH91" s="62"/>
      <c r="QPI91" s="75"/>
      <c r="QPJ91" s="76"/>
      <c r="QPK91" s="216"/>
      <c r="QPL91" s="75"/>
      <c r="QPM91" s="75"/>
      <c r="QPN91" s="204"/>
      <c r="QPO91" s="205"/>
      <c r="QPP91" s="72"/>
      <c r="QPQ91" s="70"/>
      <c r="QPR91" s="73"/>
      <c r="QPS91" s="74"/>
      <c r="QPT91" s="74"/>
      <c r="QPU91" s="62"/>
      <c r="QPV91" s="75"/>
      <c r="QPW91" s="76"/>
      <c r="QPX91" s="216"/>
      <c r="QPY91" s="75"/>
      <c r="QPZ91" s="75"/>
      <c r="QQA91" s="204"/>
      <c r="QQB91" s="205"/>
      <c r="QQC91" s="72"/>
      <c r="QQD91" s="70"/>
      <c r="QQE91" s="73"/>
      <c r="QQF91" s="74"/>
      <c r="QQG91" s="74"/>
      <c r="QQH91" s="62"/>
      <c r="QQI91" s="75"/>
      <c r="QQJ91" s="76"/>
      <c r="QQK91" s="216"/>
      <c r="QQL91" s="75"/>
      <c r="QQM91" s="75"/>
      <c r="QQN91" s="204"/>
      <c r="QQO91" s="205"/>
      <c r="QQP91" s="72"/>
      <c r="QQQ91" s="70"/>
      <c r="QQR91" s="73"/>
      <c r="QQS91" s="74"/>
      <c r="QQT91" s="74"/>
      <c r="QQU91" s="62"/>
      <c r="QQV91" s="75"/>
      <c r="QQW91" s="76"/>
      <c r="QQX91" s="216"/>
      <c r="QQY91" s="75"/>
      <c r="QQZ91" s="75"/>
      <c r="QRA91" s="204"/>
      <c r="QRB91" s="205"/>
      <c r="QRC91" s="72"/>
      <c r="QRD91" s="70"/>
      <c r="QRE91" s="73"/>
      <c r="QRF91" s="74"/>
      <c r="QRG91" s="74"/>
      <c r="QRH91" s="62"/>
      <c r="QRI91" s="75"/>
      <c r="QRJ91" s="76"/>
      <c r="QRK91" s="216"/>
      <c r="QRL91" s="75"/>
      <c r="QRM91" s="75"/>
      <c r="QRN91" s="204"/>
      <c r="QRO91" s="205"/>
      <c r="QRP91" s="72"/>
      <c r="QRQ91" s="70"/>
      <c r="QRR91" s="73"/>
      <c r="QRS91" s="74"/>
      <c r="QRT91" s="74"/>
      <c r="QRU91" s="62"/>
      <c r="QRV91" s="75"/>
      <c r="QRW91" s="76"/>
      <c r="QRX91" s="216"/>
      <c r="QRY91" s="75"/>
      <c r="QRZ91" s="75"/>
      <c r="QSA91" s="204"/>
      <c r="QSB91" s="205"/>
      <c r="QSC91" s="72"/>
      <c r="QSD91" s="70"/>
      <c r="QSE91" s="73"/>
      <c r="QSF91" s="74"/>
      <c r="QSG91" s="74"/>
      <c r="QSH91" s="62"/>
      <c r="QSI91" s="75"/>
      <c r="QSJ91" s="76"/>
      <c r="QSK91" s="216"/>
      <c r="QSL91" s="75"/>
      <c r="QSM91" s="75"/>
      <c r="QSN91" s="204"/>
      <c r="QSO91" s="205"/>
      <c r="QSP91" s="72"/>
      <c r="QSQ91" s="70"/>
      <c r="QSR91" s="73"/>
      <c r="QSS91" s="74"/>
      <c r="QST91" s="74"/>
      <c r="QSU91" s="62"/>
      <c r="QSV91" s="75"/>
      <c r="QSW91" s="76"/>
      <c r="QSX91" s="216"/>
      <c r="QSY91" s="75"/>
      <c r="QSZ91" s="75"/>
      <c r="QTA91" s="204"/>
      <c r="QTB91" s="205"/>
      <c r="QTC91" s="72"/>
      <c r="QTD91" s="70"/>
      <c r="QTE91" s="73"/>
      <c r="QTF91" s="74"/>
      <c r="QTG91" s="74"/>
      <c r="QTH91" s="62"/>
      <c r="QTI91" s="75"/>
      <c r="QTJ91" s="76"/>
      <c r="QTK91" s="216"/>
      <c r="QTL91" s="75"/>
      <c r="QTM91" s="75"/>
      <c r="QTN91" s="204"/>
      <c r="QTO91" s="205"/>
      <c r="QTP91" s="72"/>
      <c r="QTQ91" s="70"/>
      <c r="QTR91" s="73"/>
      <c r="QTS91" s="74"/>
      <c r="QTT91" s="74"/>
      <c r="QTU91" s="62"/>
      <c r="QTV91" s="75"/>
      <c r="QTW91" s="76"/>
      <c r="QTX91" s="216"/>
      <c r="QTY91" s="75"/>
      <c r="QTZ91" s="75"/>
      <c r="QUA91" s="204"/>
      <c r="QUB91" s="205"/>
      <c r="QUC91" s="72"/>
      <c r="QUD91" s="70"/>
      <c r="QUE91" s="73"/>
      <c r="QUF91" s="74"/>
      <c r="QUG91" s="74"/>
      <c r="QUH91" s="62"/>
      <c r="QUI91" s="75"/>
      <c r="QUJ91" s="76"/>
      <c r="QUK91" s="216"/>
      <c r="QUL91" s="75"/>
      <c r="QUM91" s="75"/>
      <c r="QUN91" s="204"/>
      <c r="QUO91" s="205"/>
      <c r="QUP91" s="72"/>
      <c r="QUQ91" s="70"/>
      <c r="QUR91" s="73"/>
      <c r="QUS91" s="74"/>
      <c r="QUT91" s="74"/>
      <c r="QUU91" s="62"/>
      <c r="QUV91" s="75"/>
      <c r="QUW91" s="76"/>
      <c r="QUX91" s="216"/>
      <c r="QUY91" s="75"/>
      <c r="QUZ91" s="75"/>
      <c r="QVA91" s="204"/>
      <c r="QVB91" s="205"/>
      <c r="QVC91" s="72"/>
      <c r="QVD91" s="70"/>
      <c r="QVE91" s="73"/>
      <c r="QVF91" s="74"/>
      <c r="QVG91" s="74"/>
      <c r="QVH91" s="62"/>
      <c r="QVI91" s="75"/>
      <c r="QVJ91" s="76"/>
      <c r="QVK91" s="216"/>
      <c r="QVL91" s="75"/>
      <c r="QVM91" s="75"/>
      <c r="QVN91" s="204"/>
      <c r="QVO91" s="205"/>
      <c r="QVP91" s="72"/>
      <c r="QVQ91" s="70"/>
      <c r="QVR91" s="73"/>
      <c r="QVS91" s="74"/>
      <c r="QVT91" s="74"/>
      <c r="QVU91" s="62"/>
      <c r="QVV91" s="75"/>
      <c r="QVW91" s="76"/>
      <c r="QVX91" s="216"/>
      <c r="QVY91" s="75"/>
      <c r="QVZ91" s="75"/>
      <c r="QWA91" s="204"/>
      <c r="QWB91" s="205"/>
      <c r="QWC91" s="72"/>
      <c r="QWD91" s="70"/>
      <c r="QWE91" s="73"/>
      <c r="QWF91" s="74"/>
      <c r="QWG91" s="74"/>
      <c r="QWH91" s="62"/>
      <c r="QWI91" s="75"/>
      <c r="QWJ91" s="76"/>
      <c r="QWK91" s="216"/>
      <c r="QWL91" s="75"/>
      <c r="QWM91" s="75"/>
      <c r="QWN91" s="204"/>
      <c r="QWO91" s="205"/>
      <c r="QWP91" s="72"/>
      <c r="QWQ91" s="70"/>
      <c r="QWR91" s="73"/>
      <c r="QWS91" s="74"/>
      <c r="QWT91" s="74"/>
      <c r="QWU91" s="62"/>
      <c r="QWV91" s="75"/>
      <c r="QWW91" s="76"/>
      <c r="QWX91" s="216"/>
      <c r="QWY91" s="75"/>
      <c r="QWZ91" s="75"/>
      <c r="QXA91" s="204"/>
      <c r="QXB91" s="205"/>
      <c r="QXC91" s="72"/>
      <c r="QXD91" s="70"/>
      <c r="QXE91" s="73"/>
      <c r="QXF91" s="74"/>
      <c r="QXG91" s="74"/>
      <c r="QXH91" s="62"/>
      <c r="QXI91" s="75"/>
      <c r="QXJ91" s="76"/>
      <c r="QXK91" s="216"/>
      <c r="QXL91" s="75"/>
      <c r="QXM91" s="75"/>
      <c r="QXN91" s="204"/>
      <c r="QXO91" s="205"/>
      <c r="QXP91" s="72"/>
      <c r="QXQ91" s="70"/>
      <c r="QXR91" s="73"/>
      <c r="QXS91" s="74"/>
      <c r="QXT91" s="74"/>
      <c r="QXU91" s="62"/>
      <c r="QXV91" s="75"/>
      <c r="QXW91" s="76"/>
      <c r="QXX91" s="216"/>
      <c r="QXY91" s="75"/>
      <c r="QXZ91" s="75"/>
      <c r="QYA91" s="204"/>
      <c r="QYB91" s="205"/>
      <c r="QYC91" s="72"/>
      <c r="QYD91" s="70"/>
      <c r="QYE91" s="73"/>
      <c r="QYF91" s="74"/>
      <c r="QYG91" s="74"/>
      <c r="QYH91" s="62"/>
      <c r="QYI91" s="75"/>
      <c r="QYJ91" s="76"/>
      <c r="QYK91" s="216"/>
      <c r="QYL91" s="75"/>
      <c r="QYM91" s="75"/>
      <c r="QYN91" s="204"/>
      <c r="QYO91" s="205"/>
      <c r="QYP91" s="72"/>
      <c r="QYQ91" s="70"/>
      <c r="QYR91" s="73"/>
      <c r="QYS91" s="74"/>
      <c r="QYT91" s="74"/>
      <c r="QYU91" s="62"/>
      <c r="QYV91" s="75"/>
      <c r="QYW91" s="76"/>
      <c r="QYX91" s="216"/>
      <c r="QYY91" s="75"/>
      <c r="QYZ91" s="75"/>
      <c r="QZA91" s="204"/>
      <c r="QZB91" s="205"/>
      <c r="QZC91" s="72"/>
      <c r="QZD91" s="70"/>
      <c r="QZE91" s="73"/>
      <c r="QZF91" s="74"/>
      <c r="QZG91" s="74"/>
      <c r="QZH91" s="62"/>
      <c r="QZI91" s="75"/>
      <c r="QZJ91" s="76"/>
      <c r="QZK91" s="216"/>
      <c r="QZL91" s="75"/>
      <c r="QZM91" s="75"/>
      <c r="QZN91" s="204"/>
      <c r="QZO91" s="205"/>
      <c r="QZP91" s="72"/>
      <c r="QZQ91" s="70"/>
      <c r="QZR91" s="73"/>
      <c r="QZS91" s="74"/>
      <c r="QZT91" s="74"/>
      <c r="QZU91" s="62"/>
      <c r="QZV91" s="75"/>
      <c r="QZW91" s="76"/>
      <c r="QZX91" s="216"/>
      <c r="QZY91" s="75"/>
      <c r="QZZ91" s="75"/>
      <c r="RAA91" s="204"/>
      <c r="RAB91" s="205"/>
      <c r="RAC91" s="72"/>
      <c r="RAD91" s="70"/>
      <c r="RAE91" s="73"/>
      <c r="RAF91" s="74"/>
      <c r="RAG91" s="74"/>
      <c r="RAH91" s="62"/>
      <c r="RAI91" s="75"/>
      <c r="RAJ91" s="76"/>
      <c r="RAK91" s="216"/>
      <c r="RAL91" s="75"/>
      <c r="RAM91" s="75"/>
      <c r="RAN91" s="204"/>
      <c r="RAO91" s="205"/>
      <c r="RAP91" s="72"/>
      <c r="RAQ91" s="70"/>
      <c r="RAR91" s="73"/>
      <c r="RAS91" s="74"/>
      <c r="RAT91" s="74"/>
      <c r="RAU91" s="62"/>
      <c r="RAV91" s="75"/>
      <c r="RAW91" s="76"/>
      <c r="RAX91" s="216"/>
      <c r="RAY91" s="75"/>
      <c r="RAZ91" s="75"/>
      <c r="RBA91" s="204"/>
      <c r="RBB91" s="205"/>
      <c r="RBC91" s="72"/>
      <c r="RBD91" s="70"/>
      <c r="RBE91" s="73"/>
      <c r="RBF91" s="74"/>
      <c r="RBG91" s="74"/>
      <c r="RBH91" s="62"/>
      <c r="RBI91" s="75"/>
      <c r="RBJ91" s="76"/>
      <c r="RBK91" s="216"/>
      <c r="RBL91" s="75"/>
      <c r="RBM91" s="75"/>
      <c r="RBN91" s="204"/>
      <c r="RBO91" s="205"/>
      <c r="RBP91" s="72"/>
      <c r="RBQ91" s="70"/>
      <c r="RBR91" s="73"/>
      <c r="RBS91" s="74"/>
      <c r="RBT91" s="74"/>
      <c r="RBU91" s="62"/>
      <c r="RBV91" s="75"/>
      <c r="RBW91" s="76"/>
      <c r="RBX91" s="216"/>
      <c r="RBY91" s="75"/>
      <c r="RBZ91" s="75"/>
      <c r="RCA91" s="204"/>
      <c r="RCB91" s="205"/>
      <c r="RCC91" s="72"/>
      <c r="RCD91" s="70"/>
      <c r="RCE91" s="73"/>
      <c r="RCF91" s="74"/>
      <c r="RCG91" s="74"/>
      <c r="RCH91" s="62"/>
      <c r="RCI91" s="75"/>
      <c r="RCJ91" s="76"/>
      <c r="RCK91" s="216"/>
      <c r="RCL91" s="75"/>
      <c r="RCM91" s="75"/>
      <c r="RCN91" s="204"/>
      <c r="RCO91" s="205"/>
      <c r="RCP91" s="72"/>
      <c r="RCQ91" s="70"/>
      <c r="RCR91" s="73"/>
      <c r="RCS91" s="74"/>
      <c r="RCT91" s="74"/>
      <c r="RCU91" s="62"/>
      <c r="RCV91" s="75"/>
      <c r="RCW91" s="76"/>
      <c r="RCX91" s="216"/>
      <c r="RCY91" s="75"/>
      <c r="RCZ91" s="75"/>
      <c r="RDA91" s="204"/>
      <c r="RDB91" s="205"/>
      <c r="RDC91" s="72"/>
      <c r="RDD91" s="70"/>
      <c r="RDE91" s="73"/>
      <c r="RDF91" s="74"/>
      <c r="RDG91" s="74"/>
      <c r="RDH91" s="62"/>
      <c r="RDI91" s="75"/>
      <c r="RDJ91" s="76"/>
      <c r="RDK91" s="216"/>
      <c r="RDL91" s="75"/>
      <c r="RDM91" s="75"/>
      <c r="RDN91" s="204"/>
      <c r="RDO91" s="205"/>
      <c r="RDP91" s="72"/>
      <c r="RDQ91" s="70"/>
      <c r="RDR91" s="73"/>
      <c r="RDS91" s="74"/>
      <c r="RDT91" s="74"/>
      <c r="RDU91" s="62"/>
      <c r="RDV91" s="75"/>
      <c r="RDW91" s="76"/>
      <c r="RDX91" s="216"/>
      <c r="RDY91" s="75"/>
      <c r="RDZ91" s="75"/>
      <c r="REA91" s="204"/>
      <c r="REB91" s="205"/>
      <c r="REC91" s="72"/>
      <c r="RED91" s="70"/>
      <c r="REE91" s="73"/>
      <c r="REF91" s="74"/>
      <c r="REG91" s="74"/>
      <c r="REH91" s="62"/>
      <c r="REI91" s="75"/>
      <c r="REJ91" s="76"/>
      <c r="REK91" s="216"/>
      <c r="REL91" s="75"/>
      <c r="REM91" s="75"/>
      <c r="REN91" s="204"/>
      <c r="REO91" s="205"/>
      <c r="REP91" s="72"/>
      <c r="REQ91" s="70"/>
      <c r="RER91" s="73"/>
      <c r="RES91" s="74"/>
      <c r="RET91" s="74"/>
      <c r="REU91" s="62"/>
      <c r="REV91" s="75"/>
      <c r="REW91" s="76"/>
      <c r="REX91" s="216"/>
      <c r="REY91" s="75"/>
      <c r="REZ91" s="75"/>
      <c r="RFA91" s="204"/>
      <c r="RFB91" s="205"/>
      <c r="RFC91" s="72"/>
      <c r="RFD91" s="70"/>
      <c r="RFE91" s="73"/>
      <c r="RFF91" s="74"/>
      <c r="RFG91" s="74"/>
      <c r="RFH91" s="62"/>
      <c r="RFI91" s="75"/>
      <c r="RFJ91" s="76"/>
      <c r="RFK91" s="216"/>
      <c r="RFL91" s="75"/>
      <c r="RFM91" s="75"/>
      <c r="RFN91" s="204"/>
      <c r="RFO91" s="205"/>
      <c r="RFP91" s="72"/>
      <c r="RFQ91" s="70"/>
      <c r="RFR91" s="73"/>
      <c r="RFS91" s="74"/>
      <c r="RFT91" s="74"/>
      <c r="RFU91" s="62"/>
      <c r="RFV91" s="75"/>
      <c r="RFW91" s="76"/>
      <c r="RFX91" s="216"/>
      <c r="RFY91" s="75"/>
      <c r="RFZ91" s="75"/>
      <c r="RGA91" s="204"/>
      <c r="RGB91" s="205"/>
      <c r="RGC91" s="72"/>
      <c r="RGD91" s="70"/>
      <c r="RGE91" s="73"/>
      <c r="RGF91" s="74"/>
      <c r="RGG91" s="74"/>
      <c r="RGH91" s="62"/>
      <c r="RGI91" s="75"/>
      <c r="RGJ91" s="76"/>
      <c r="RGK91" s="216"/>
      <c r="RGL91" s="75"/>
      <c r="RGM91" s="75"/>
      <c r="RGN91" s="204"/>
      <c r="RGO91" s="205"/>
      <c r="RGP91" s="72"/>
      <c r="RGQ91" s="70"/>
      <c r="RGR91" s="73"/>
      <c r="RGS91" s="74"/>
      <c r="RGT91" s="74"/>
      <c r="RGU91" s="62"/>
      <c r="RGV91" s="75"/>
      <c r="RGW91" s="76"/>
      <c r="RGX91" s="216"/>
      <c r="RGY91" s="75"/>
      <c r="RGZ91" s="75"/>
      <c r="RHA91" s="204"/>
      <c r="RHB91" s="205"/>
      <c r="RHC91" s="72"/>
      <c r="RHD91" s="70"/>
      <c r="RHE91" s="73"/>
      <c r="RHF91" s="74"/>
      <c r="RHG91" s="74"/>
      <c r="RHH91" s="62"/>
      <c r="RHI91" s="75"/>
      <c r="RHJ91" s="76"/>
      <c r="RHK91" s="216"/>
      <c r="RHL91" s="75"/>
      <c r="RHM91" s="75"/>
      <c r="RHN91" s="204"/>
      <c r="RHO91" s="205"/>
      <c r="RHP91" s="72"/>
      <c r="RHQ91" s="70"/>
      <c r="RHR91" s="73"/>
      <c r="RHS91" s="74"/>
      <c r="RHT91" s="74"/>
      <c r="RHU91" s="62"/>
      <c r="RHV91" s="75"/>
      <c r="RHW91" s="76"/>
      <c r="RHX91" s="216"/>
      <c r="RHY91" s="75"/>
      <c r="RHZ91" s="75"/>
      <c r="RIA91" s="204"/>
      <c r="RIB91" s="205"/>
      <c r="RIC91" s="72"/>
      <c r="RID91" s="70"/>
      <c r="RIE91" s="73"/>
      <c r="RIF91" s="74"/>
      <c r="RIG91" s="74"/>
      <c r="RIH91" s="62"/>
      <c r="RII91" s="75"/>
      <c r="RIJ91" s="76"/>
      <c r="RIK91" s="216"/>
      <c r="RIL91" s="75"/>
      <c r="RIM91" s="75"/>
      <c r="RIN91" s="204"/>
      <c r="RIO91" s="205"/>
      <c r="RIP91" s="72"/>
      <c r="RIQ91" s="70"/>
      <c r="RIR91" s="73"/>
      <c r="RIS91" s="74"/>
      <c r="RIT91" s="74"/>
      <c r="RIU91" s="62"/>
      <c r="RIV91" s="75"/>
      <c r="RIW91" s="76"/>
      <c r="RIX91" s="216"/>
      <c r="RIY91" s="75"/>
      <c r="RIZ91" s="75"/>
      <c r="RJA91" s="204"/>
      <c r="RJB91" s="205"/>
      <c r="RJC91" s="72"/>
      <c r="RJD91" s="70"/>
      <c r="RJE91" s="73"/>
      <c r="RJF91" s="74"/>
      <c r="RJG91" s="74"/>
      <c r="RJH91" s="62"/>
      <c r="RJI91" s="75"/>
      <c r="RJJ91" s="76"/>
      <c r="RJK91" s="216"/>
      <c r="RJL91" s="75"/>
      <c r="RJM91" s="75"/>
      <c r="RJN91" s="204"/>
      <c r="RJO91" s="205"/>
      <c r="RJP91" s="72"/>
      <c r="RJQ91" s="70"/>
      <c r="RJR91" s="73"/>
      <c r="RJS91" s="74"/>
      <c r="RJT91" s="74"/>
      <c r="RJU91" s="62"/>
      <c r="RJV91" s="75"/>
      <c r="RJW91" s="76"/>
      <c r="RJX91" s="216"/>
      <c r="RJY91" s="75"/>
      <c r="RJZ91" s="75"/>
      <c r="RKA91" s="204"/>
      <c r="RKB91" s="205"/>
      <c r="RKC91" s="72"/>
      <c r="RKD91" s="70"/>
      <c r="RKE91" s="73"/>
      <c r="RKF91" s="74"/>
      <c r="RKG91" s="74"/>
      <c r="RKH91" s="62"/>
      <c r="RKI91" s="75"/>
      <c r="RKJ91" s="76"/>
      <c r="RKK91" s="216"/>
      <c r="RKL91" s="75"/>
      <c r="RKM91" s="75"/>
      <c r="RKN91" s="204"/>
      <c r="RKO91" s="205"/>
      <c r="RKP91" s="72"/>
      <c r="RKQ91" s="70"/>
      <c r="RKR91" s="73"/>
      <c r="RKS91" s="74"/>
      <c r="RKT91" s="74"/>
      <c r="RKU91" s="62"/>
      <c r="RKV91" s="75"/>
      <c r="RKW91" s="76"/>
      <c r="RKX91" s="216"/>
      <c r="RKY91" s="75"/>
      <c r="RKZ91" s="75"/>
      <c r="RLA91" s="204"/>
      <c r="RLB91" s="205"/>
      <c r="RLC91" s="72"/>
      <c r="RLD91" s="70"/>
      <c r="RLE91" s="73"/>
      <c r="RLF91" s="74"/>
      <c r="RLG91" s="74"/>
      <c r="RLH91" s="62"/>
      <c r="RLI91" s="75"/>
      <c r="RLJ91" s="76"/>
      <c r="RLK91" s="216"/>
      <c r="RLL91" s="75"/>
      <c r="RLM91" s="75"/>
      <c r="RLN91" s="204"/>
      <c r="RLO91" s="205"/>
      <c r="RLP91" s="72"/>
      <c r="RLQ91" s="70"/>
      <c r="RLR91" s="73"/>
      <c r="RLS91" s="74"/>
      <c r="RLT91" s="74"/>
      <c r="RLU91" s="62"/>
      <c r="RLV91" s="75"/>
      <c r="RLW91" s="76"/>
      <c r="RLX91" s="216"/>
      <c r="RLY91" s="75"/>
      <c r="RLZ91" s="75"/>
      <c r="RMA91" s="204"/>
      <c r="RMB91" s="205"/>
      <c r="RMC91" s="72"/>
      <c r="RMD91" s="70"/>
      <c r="RME91" s="73"/>
      <c r="RMF91" s="74"/>
      <c r="RMG91" s="74"/>
      <c r="RMH91" s="62"/>
      <c r="RMI91" s="75"/>
      <c r="RMJ91" s="76"/>
      <c r="RMK91" s="216"/>
      <c r="RML91" s="75"/>
      <c r="RMM91" s="75"/>
      <c r="RMN91" s="204"/>
      <c r="RMO91" s="205"/>
      <c r="RMP91" s="72"/>
      <c r="RMQ91" s="70"/>
      <c r="RMR91" s="73"/>
      <c r="RMS91" s="74"/>
      <c r="RMT91" s="74"/>
      <c r="RMU91" s="62"/>
      <c r="RMV91" s="75"/>
      <c r="RMW91" s="76"/>
      <c r="RMX91" s="216"/>
      <c r="RMY91" s="75"/>
      <c r="RMZ91" s="75"/>
      <c r="RNA91" s="204"/>
      <c r="RNB91" s="205"/>
      <c r="RNC91" s="72"/>
      <c r="RND91" s="70"/>
      <c r="RNE91" s="73"/>
      <c r="RNF91" s="74"/>
      <c r="RNG91" s="74"/>
      <c r="RNH91" s="62"/>
      <c r="RNI91" s="75"/>
      <c r="RNJ91" s="76"/>
      <c r="RNK91" s="216"/>
      <c r="RNL91" s="75"/>
      <c r="RNM91" s="75"/>
      <c r="RNN91" s="204"/>
      <c r="RNO91" s="205"/>
      <c r="RNP91" s="72"/>
      <c r="RNQ91" s="70"/>
      <c r="RNR91" s="73"/>
      <c r="RNS91" s="74"/>
      <c r="RNT91" s="74"/>
      <c r="RNU91" s="62"/>
      <c r="RNV91" s="75"/>
      <c r="RNW91" s="76"/>
      <c r="RNX91" s="216"/>
      <c r="RNY91" s="75"/>
      <c r="RNZ91" s="75"/>
      <c r="ROA91" s="204"/>
      <c r="ROB91" s="205"/>
      <c r="ROC91" s="72"/>
      <c r="ROD91" s="70"/>
      <c r="ROE91" s="73"/>
      <c r="ROF91" s="74"/>
      <c r="ROG91" s="74"/>
      <c r="ROH91" s="62"/>
      <c r="ROI91" s="75"/>
      <c r="ROJ91" s="76"/>
      <c r="ROK91" s="216"/>
      <c r="ROL91" s="75"/>
      <c r="ROM91" s="75"/>
      <c r="RON91" s="204"/>
      <c r="ROO91" s="205"/>
      <c r="ROP91" s="72"/>
      <c r="ROQ91" s="70"/>
      <c r="ROR91" s="73"/>
      <c r="ROS91" s="74"/>
      <c r="ROT91" s="74"/>
      <c r="ROU91" s="62"/>
      <c r="ROV91" s="75"/>
      <c r="ROW91" s="76"/>
      <c r="ROX91" s="216"/>
      <c r="ROY91" s="75"/>
      <c r="ROZ91" s="75"/>
      <c r="RPA91" s="204"/>
      <c r="RPB91" s="205"/>
      <c r="RPC91" s="72"/>
      <c r="RPD91" s="70"/>
      <c r="RPE91" s="73"/>
      <c r="RPF91" s="74"/>
      <c r="RPG91" s="74"/>
      <c r="RPH91" s="62"/>
      <c r="RPI91" s="75"/>
      <c r="RPJ91" s="76"/>
      <c r="RPK91" s="216"/>
      <c r="RPL91" s="75"/>
      <c r="RPM91" s="75"/>
      <c r="RPN91" s="204"/>
      <c r="RPO91" s="205"/>
      <c r="RPP91" s="72"/>
      <c r="RPQ91" s="70"/>
      <c r="RPR91" s="73"/>
      <c r="RPS91" s="74"/>
      <c r="RPT91" s="74"/>
      <c r="RPU91" s="62"/>
      <c r="RPV91" s="75"/>
      <c r="RPW91" s="76"/>
      <c r="RPX91" s="216"/>
      <c r="RPY91" s="75"/>
      <c r="RPZ91" s="75"/>
      <c r="RQA91" s="204"/>
      <c r="RQB91" s="205"/>
      <c r="RQC91" s="72"/>
      <c r="RQD91" s="70"/>
      <c r="RQE91" s="73"/>
      <c r="RQF91" s="74"/>
      <c r="RQG91" s="74"/>
      <c r="RQH91" s="62"/>
      <c r="RQI91" s="75"/>
      <c r="RQJ91" s="76"/>
      <c r="RQK91" s="216"/>
      <c r="RQL91" s="75"/>
      <c r="RQM91" s="75"/>
      <c r="RQN91" s="204"/>
      <c r="RQO91" s="205"/>
      <c r="RQP91" s="72"/>
      <c r="RQQ91" s="70"/>
      <c r="RQR91" s="73"/>
      <c r="RQS91" s="74"/>
      <c r="RQT91" s="74"/>
      <c r="RQU91" s="62"/>
      <c r="RQV91" s="75"/>
      <c r="RQW91" s="76"/>
      <c r="RQX91" s="216"/>
      <c r="RQY91" s="75"/>
      <c r="RQZ91" s="75"/>
      <c r="RRA91" s="204"/>
      <c r="RRB91" s="205"/>
      <c r="RRC91" s="72"/>
      <c r="RRD91" s="70"/>
      <c r="RRE91" s="73"/>
      <c r="RRF91" s="74"/>
      <c r="RRG91" s="74"/>
      <c r="RRH91" s="62"/>
      <c r="RRI91" s="75"/>
      <c r="RRJ91" s="76"/>
      <c r="RRK91" s="216"/>
      <c r="RRL91" s="75"/>
      <c r="RRM91" s="75"/>
      <c r="RRN91" s="204"/>
      <c r="RRO91" s="205"/>
      <c r="RRP91" s="72"/>
      <c r="RRQ91" s="70"/>
      <c r="RRR91" s="73"/>
      <c r="RRS91" s="74"/>
      <c r="RRT91" s="74"/>
      <c r="RRU91" s="62"/>
      <c r="RRV91" s="75"/>
      <c r="RRW91" s="76"/>
      <c r="RRX91" s="216"/>
      <c r="RRY91" s="75"/>
      <c r="RRZ91" s="75"/>
      <c r="RSA91" s="204"/>
      <c r="RSB91" s="205"/>
      <c r="RSC91" s="72"/>
      <c r="RSD91" s="70"/>
      <c r="RSE91" s="73"/>
      <c r="RSF91" s="74"/>
      <c r="RSG91" s="74"/>
      <c r="RSH91" s="62"/>
      <c r="RSI91" s="75"/>
      <c r="RSJ91" s="76"/>
      <c r="RSK91" s="216"/>
      <c r="RSL91" s="75"/>
      <c r="RSM91" s="75"/>
      <c r="RSN91" s="204"/>
      <c r="RSO91" s="205"/>
      <c r="RSP91" s="72"/>
      <c r="RSQ91" s="70"/>
      <c r="RSR91" s="73"/>
      <c r="RSS91" s="74"/>
      <c r="RST91" s="74"/>
      <c r="RSU91" s="62"/>
      <c r="RSV91" s="75"/>
      <c r="RSW91" s="76"/>
      <c r="RSX91" s="216"/>
      <c r="RSY91" s="75"/>
      <c r="RSZ91" s="75"/>
      <c r="RTA91" s="204"/>
      <c r="RTB91" s="205"/>
      <c r="RTC91" s="72"/>
      <c r="RTD91" s="70"/>
      <c r="RTE91" s="73"/>
      <c r="RTF91" s="74"/>
      <c r="RTG91" s="74"/>
      <c r="RTH91" s="62"/>
      <c r="RTI91" s="75"/>
      <c r="RTJ91" s="76"/>
      <c r="RTK91" s="216"/>
      <c r="RTL91" s="75"/>
      <c r="RTM91" s="75"/>
      <c r="RTN91" s="204"/>
      <c r="RTO91" s="205"/>
      <c r="RTP91" s="72"/>
      <c r="RTQ91" s="70"/>
      <c r="RTR91" s="73"/>
      <c r="RTS91" s="74"/>
      <c r="RTT91" s="74"/>
      <c r="RTU91" s="62"/>
      <c r="RTV91" s="75"/>
      <c r="RTW91" s="76"/>
      <c r="RTX91" s="216"/>
      <c r="RTY91" s="75"/>
      <c r="RTZ91" s="75"/>
      <c r="RUA91" s="204"/>
      <c r="RUB91" s="205"/>
      <c r="RUC91" s="72"/>
      <c r="RUD91" s="70"/>
      <c r="RUE91" s="73"/>
      <c r="RUF91" s="74"/>
      <c r="RUG91" s="74"/>
      <c r="RUH91" s="62"/>
      <c r="RUI91" s="75"/>
      <c r="RUJ91" s="76"/>
      <c r="RUK91" s="216"/>
      <c r="RUL91" s="75"/>
      <c r="RUM91" s="75"/>
      <c r="RUN91" s="204"/>
      <c r="RUO91" s="205"/>
      <c r="RUP91" s="72"/>
      <c r="RUQ91" s="70"/>
      <c r="RUR91" s="73"/>
      <c r="RUS91" s="74"/>
      <c r="RUT91" s="74"/>
      <c r="RUU91" s="62"/>
      <c r="RUV91" s="75"/>
      <c r="RUW91" s="76"/>
      <c r="RUX91" s="216"/>
      <c r="RUY91" s="75"/>
      <c r="RUZ91" s="75"/>
      <c r="RVA91" s="204"/>
      <c r="RVB91" s="205"/>
      <c r="RVC91" s="72"/>
      <c r="RVD91" s="70"/>
      <c r="RVE91" s="73"/>
      <c r="RVF91" s="74"/>
      <c r="RVG91" s="74"/>
      <c r="RVH91" s="62"/>
      <c r="RVI91" s="75"/>
      <c r="RVJ91" s="76"/>
      <c r="RVK91" s="216"/>
      <c r="RVL91" s="75"/>
      <c r="RVM91" s="75"/>
      <c r="RVN91" s="204"/>
      <c r="RVO91" s="205"/>
      <c r="RVP91" s="72"/>
      <c r="RVQ91" s="70"/>
      <c r="RVR91" s="73"/>
      <c r="RVS91" s="74"/>
      <c r="RVT91" s="74"/>
      <c r="RVU91" s="62"/>
      <c r="RVV91" s="75"/>
      <c r="RVW91" s="76"/>
      <c r="RVX91" s="216"/>
      <c r="RVY91" s="75"/>
      <c r="RVZ91" s="75"/>
      <c r="RWA91" s="204"/>
      <c r="RWB91" s="205"/>
      <c r="RWC91" s="72"/>
      <c r="RWD91" s="70"/>
      <c r="RWE91" s="73"/>
      <c r="RWF91" s="74"/>
      <c r="RWG91" s="74"/>
      <c r="RWH91" s="62"/>
      <c r="RWI91" s="75"/>
      <c r="RWJ91" s="76"/>
      <c r="RWK91" s="216"/>
      <c r="RWL91" s="75"/>
      <c r="RWM91" s="75"/>
      <c r="RWN91" s="204"/>
      <c r="RWO91" s="205"/>
      <c r="RWP91" s="72"/>
      <c r="RWQ91" s="70"/>
      <c r="RWR91" s="73"/>
      <c r="RWS91" s="74"/>
      <c r="RWT91" s="74"/>
      <c r="RWU91" s="62"/>
      <c r="RWV91" s="75"/>
      <c r="RWW91" s="76"/>
      <c r="RWX91" s="216"/>
      <c r="RWY91" s="75"/>
      <c r="RWZ91" s="75"/>
      <c r="RXA91" s="204"/>
      <c r="RXB91" s="205"/>
      <c r="RXC91" s="72"/>
      <c r="RXD91" s="70"/>
      <c r="RXE91" s="73"/>
      <c r="RXF91" s="74"/>
      <c r="RXG91" s="74"/>
      <c r="RXH91" s="62"/>
      <c r="RXI91" s="75"/>
      <c r="RXJ91" s="76"/>
      <c r="RXK91" s="216"/>
      <c r="RXL91" s="75"/>
      <c r="RXM91" s="75"/>
      <c r="RXN91" s="204"/>
      <c r="RXO91" s="205"/>
      <c r="RXP91" s="72"/>
      <c r="RXQ91" s="70"/>
      <c r="RXR91" s="73"/>
      <c r="RXS91" s="74"/>
      <c r="RXT91" s="74"/>
      <c r="RXU91" s="62"/>
      <c r="RXV91" s="75"/>
      <c r="RXW91" s="76"/>
      <c r="RXX91" s="216"/>
      <c r="RXY91" s="75"/>
      <c r="RXZ91" s="75"/>
      <c r="RYA91" s="204"/>
      <c r="RYB91" s="205"/>
      <c r="RYC91" s="72"/>
      <c r="RYD91" s="70"/>
      <c r="RYE91" s="73"/>
      <c r="RYF91" s="74"/>
      <c r="RYG91" s="74"/>
      <c r="RYH91" s="62"/>
      <c r="RYI91" s="75"/>
      <c r="RYJ91" s="76"/>
      <c r="RYK91" s="216"/>
      <c r="RYL91" s="75"/>
      <c r="RYM91" s="75"/>
      <c r="RYN91" s="204"/>
      <c r="RYO91" s="205"/>
      <c r="RYP91" s="72"/>
      <c r="RYQ91" s="70"/>
      <c r="RYR91" s="73"/>
      <c r="RYS91" s="74"/>
      <c r="RYT91" s="74"/>
      <c r="RYU91" s="62"/>
      <c r="RYV91" s="75"/>
      <c r="RYW91" s="76"/>
      <c r="RYX91" s="216"/>
      <c r="RYY91" s="75"/>
      <c r="RYZ91" s="75"/>
      <c r="RZA91" s="204"/>
      <c r="RZB91" s="205"/>
      <c r="RZC91" s="72"/>
      <c r="RZD91" s="70"/>
      <c r="RZE91" s="73"/>
      <c r="RZF91" s="74"/>
      <c r="RZG91" s="74"/>
      <c r="RZH91" s="62"/>
      <c r="RZI91" s="75"/>
      <c r="RZJ91" s="76"/>
      <c r="RZK91" s="216"/>
      <c r="RZL91" s="75"/>
      <c r="RZM91" s="75"/>
      <c r="RZN91" s="204"/>
      <c r="RZO91" s="205"/>
      <c r="RZP91" s="72"/>
      <c r="RZQ91" s="70"/>
      <c r="RZR91" s="73"/>
      <c r="RZS91" s="74"/>
      <c r="RZT91" s="74"/>
      <c r="RZU91" s="62"/>
      <c r="RZV91" s="75"/>
      <c r="RZW91" s="76"/>
      <c r="RZX91" s="216"/>
      <c r="RZY91" s="75"/>
      <c r="RZZ91" s="75"/>
      <c r="SAA91" s="204"/>
      <c r="SAB91" s="205"/>
      <c r="SAC91" s="72"/>
      <c r="SAD91" s="70"/>
      <c r="SAE91" s="73"/>
      <c r="SAF91" s="74"/>
      <c r="SAG91" s="74"/>
      <c r="SAH91" s="62"/>
      <c r="SAI91" s="75"/>
      <c r="SAJ91" s="76"/>
      <c r="SAK91" s="216"/>
      <c r="SAL91" s="75"/>
      <c r="SAM91" s="75"/>
      <c r="SAN91" s="204"/>
      <c r="SAO91" s="205"/>
      <c r="SAP91" s="72"/>
      <c r="SAQ91" s="70"/>
      <c r="SAR91" s="73"/>
      <c r="SAS91" s="74"/>
      <c r="SAT91" s="74"/>
      <c r="SAU91" s="62"/>
      <c r="SAV91" s="75"/>
      <c r="SAW91" s="76"/>
      <c r="SAX91" s="216"/>
      <c r="SAY91" s="75"/>
      <c r="SAZ91" s="75"/>
      <c r="SBA91" s="204"/>
      <c r="SBB91" s="205"/>
      <c r="SBC91" s="72"/>
      <c r="SBD91" s="70"/>
      <c r="SBE91" s="73"/>
      <c r="SBF91" s="74"/>
      <c r="SBG91" s="74"/>
      <c r="SBH91" s="62"/>
      <c r="SBI91" s="75"/>
      <c r="SBJ91" s="76"/>
      <c r="SBK91" s="216"/>
      <c r="SBL91" s="75"/>
      <c r="SBM91" s="75"/>
      <c r="SBN91" s="204"/>
      <c r="SBO91" s="205"/>
      <c r="SBP91" s="72"/>
      <c r="SBQ91" s="70"/>
      <c r="SBR91" s="73"/>
      <c r="SBS91" s="74"/>
      <c r="SBT91" s="74"/>
      <c r="SBU91" s="62"/>
      <c r="SBV91" s="75"/>
      <c r="SBW91" s="76"/>
      <c r="SBX91" s="216"/>
      <c r="SBY91" s="75"/>
      <c r="SBZ91" s="75"/>
      <c r="SCA91" s="204"/>
      <c r="SCB91" s="205"/>
      <c r="SCC91" s="72"/>
      <c r="SCD91" s="70"/>
      <c r="SCE91" s="73"/>
      <c r="SCF91" s="74"/>
      <c r="SCG91" s="74"/>
      <c r="SCH91" s="62"/>
      <c r="SCI91" s="75"/>
      <c r="SCJ91" s="76"/>
      <c r="SCK91" s="216"/>
      <c r="SCL91" s="75"/>
      <c r="SCM91" s="75"/>
      <c r="SCN91" s="204"/>
      <c r="SCO91" s="205"/>
      <c r="SCP91" s="72"/>
      <c r="SCQ91" s="70"/>
      <c r="SCR91" s="73"/>
      <c r="SCS91" s="74"/>
      <c r="SCT91" s="74"/>
      <c r="SCU91" s="62"/>
      <c r="SCV91" s="75"/>
      <c r="SCW91" s="76"/>
      <c r="SCX91" s="216"/>
      <c r="SCY91" s="75"/>
      <c r="SCZ91" s="75"/>
      <c r="SDA91" s="204"/>
      <c r="SDB91" s="205"/>
      <c r="SDC91" s="72"/>
      <c r="SDD91" s="70"/>
      <c r="SDE91" s="73"/>
      <c r="SDF91" s="74"/>
      <c r="SDG91" s="74"/>
      <c r="SDH91" s="62"/>
      <c r="SDI91" s="75"/>
      <c r="SDJ91" s="76"/>
      <c r="SDK91" s="216"/>
      <c r="SDL91" s="75"/>
      <c r="SDM91" s="75"/>
      <c r="SDN91" s="204"/>
      <c r="SDO91" s="205"/>
      <c r="SDP91" s="72"/>
      <c r="SDQ91" s="70"/>
      <c r="SDR91" s="73"/>
      <c r="SDS91" s="74"/>
      <c r="SDT91" s="74"/>
      <c r="SDU91" s="62"/>
      <c r="SDV91" s="75"/>
      <c r="SDW91" s="76"/>
      <c r="SDX91" s="216"/>
      <c r="SDY91" s="75"/>
      <c r="SDZ91" s="75"/>
      <c r="SEA91" s="204"/>
      <c r="SEB91" s="205"/>
      <c r="SEC91" s="72"/>
      <c r="SED91" s="70"/>
      <c r="SEE91" s="73"/>
      <c r="SEF91" s="74"/>
      <c r="SEG91" s="74"/>
      <c r="SEH91" s="62"/>
      <c r="SEI91" s="75"/>
      <c r="SEJ91" s="76"/>
      <c r="SEK91" s="216"/>
      <c r="SEL91" s="75"/>
      <c r="SEM91" s="75"/>
      <c r="SEN91" s="204"/>
      <c r="SEO91" s="205"/>
      <c r="SEP91" s="72"/>
      <c r="SEQ91" s="70"/>
      <c r="SER91" s="73"/>
      <c r="SES91" s="74"/>
      <c r="SET91" s="74"/>
      <c r="SEU91" s="62"/>
      <c r="SEV91" s="75"/>
      <c r="SEW91" s="76"/>
      <c r="SEX91" s="216"/>
      <c r="SEY91" s="75"/>
      <c r="SEZ91" s="75"/>
      <c r="SFA91" s="204"/>
      <c r="SFB91" s="205"/>
      <c r="SFC91" s="72"/>
      <c r="SFD91" s="70"/>
      <c r="SFE91" s="73"/>
      <c r="SFF91" s="74"/>
      <c r="SFG91" s="74"/>
      <c r="SFH91" s="62"/>
      <c r="SFI91" s="75"/>
      <c r="SFJ91" s="76"/>
      <c r="SFK91" s="216"/>
      <c r="SFL91" s="75"/>
      <c r="SFM91" s="75"/>
      <c r="SFN91" s="204"/>
      <c r="SFO91" s="205"/>
      <c r="SFP91" s="72"/>
      <c r="SFQ91" s="70"/>
      <c r="SFR91" s="73"/>
      <c r="SFS91" s="74"/>
      <c r="SFT91" s="74"/>
      <c r="SFU91" s="62"/>
      <c r="SFV91" s="75"/>
      <c r="SFW91" s="76"/>
      <c r="SFX91" s="216"/>
      <c r="SFY91" s="75"/>
      <c r="SFZ91" s="75"/>
      <c r="SGA91" s="204"/>
      <c r="SGB91" s="205"/>
      <c r="SGC91" s="72"/>
      <c r="SGD91" s="70"/>
      <c r="SGE91" s="73"/>
      <c r="SGF91" s="74"/>
      <c r="SGG91" s="74"/>
      <c r="SGH91" s="62"/>
      <c r="SGI91" s="75"/>
      <c r="SGJ91" s="76"/>
      <c r="SGK91" s="216"/>
      <c r="SGL91" s="75"/>
      <c r="SGM91" s="75"/>
      <c r="SGN91" s="204"/>
      <c r="SGO91" s="205"/>
      <c r="SGP91" s="72"/>
      <c r="SGQ91" s="70"/>
      <c r="SGR91" s="73"/>
      <c r="SGS91" s="74"/>
      <c r="SGT91" s="74"/>
      <c r="SGU91" s="62"/>
      <c r="SGV91" s="75"/>
      <c r="SGW91" s="76"/>
      <c r="SGX91" s="216"/>
      <c r="SGY91" s="75"/>
      <c r="SGZ91" s="75"/>
      <c r="SHA91" s="204"/>
      <c r="SHB91" s="205"/>
      <c r="SHC91" s="72"/>
      <c r="SHD91" s="70"/>
      <c r="SHE91" s="73"/>
      <c r="SHF91" s="74"/>
      <c r="SHG91" s="74"/>
      <c r="SHH91" s="62"/>
      <c r="SHI91" s="75"/>
      <c r="SHJ91" s="76"/>
      <c r="SHK91" s="216"/>
      <c r="SHL91" s="75"/>
      <c r="SHM91" s="75"/>
      <c r="SHN91" s="204"/>
      <c r="SHO91" s="205"/>
      <c r="SHP91" s="72"/>
      <c r="SHQ91" s="70"/>
      <c r="SHR91" s="73"/>
      <c r="SHS91" s="74"/>
      <c r="SHT91" s="74"/>
      <c r="SHU91" s="62"/>
      <c r="SHV91" s="75"/>
      <c r="SHW91" s="76"/>
      <c r="SHX91" s="216"/>
      <c r="SHY91" s="75"/>
      <c r="SHZ91" s="75"/>
      <c r="SIA91" s="204"/>
      <c r="SIB91" s="205"/>
      <c r="SIC91" s="72"/>
      <c r="SID91" s="70"/>
      <c r="SIE91" s="73"/>
      <c r="SIF91" s="74"/>
      <c r="SIG91" s="74"/>
      <c r="SIH91" s="62"/>
      <c r="SII91" s="75"/>
      <c r="SIJ91" s="76"/>
      <c r="SIK91" s="216"/>
      <c r="SIL91" s="75"/>
      <c r="SIM91" s="75"/>
      <c r="SIN91" s="204"/>
      <c r="SIO91" s="205"/>
      <c r="SIP91" s="72"/>
      <c r="SIQ91" s="70"/>
      <c r="SIR91" s="73"/>
      <c r="SIS91" s="74"/>
      <c r="SIT91" s="74"/>
      <c r="SIU91" s="62"/>
      <c r="SIV91" s="75"/>
      <c r="SIW91" s="76"/>
      <c r="SIX91" s="216"/>
      <c r="SIY91" s="75"/>
      <c r="SIZ91" s="75"/>
      <c r="SJA91" s="204"/>
      <c r="SJB91" s="205"/>
      <c r="SJC91" s="72"/>
      <c r="SJD91" s="70"/>
      <c r="SJE91" s="73"/>
      <c r="SJF91" s="74"/>
      <c r="SJG91" s="74"/>
      <c r="SJH91" s="62"/>
      <c r="SJI91" s="75"/>
      <c r="SJJ91" s="76"/>
      <c r="SJK91" s="216"/>
      <c r="SJL91" s="75"/>
      <c r="SJM91" s="75"/>
      <c r="SJN91" s="204"/>
      <c r="SJO91" s="205"/>
      <c r="SJP91" s="72"/>
      <c r="SJQ91" s="70"/>
      <c r="SJR91" s="73"/>
      <c r="SJS91" s="74"/>
      <c r="SJT91" s="74"/>
      <c r="SJU91" s="62"/>
      <c r="SJV91" s="75"/>
      <c r="SJW91" s="76"/>
      <c r="SJX91" s="216"/>
      <c r="SJY91" s="75"/>
      <c r="SJZ91" s="75"/>
      <c r="SKA91" s="204"/>
      <c r="SKB91" s="205"/>
      <c r="SKC91" s="72"/>
      <c r="SKD91" s="70"/>
      <c r="SKE91" s="73"/>
      <c r="SKF91" s="74"/>
      <c r="SKG91" s="74"/>
      <c r="SKH91" s="62"/>
      <c r="SKI91" s="75"/>
      <c r="SKJ91" s="76"/>
      <c r="SKK91" s="216"/>
      <c r="SKL91" s="75"/>
      <c r="SKM91" s="75"/>
      <c r="SKN91" s="204"/>
      <c r="SKO91" s="205"/>
      <c r="SKP91" s="72"/>
      <c r="SKQ91" s="70"/>
      <c r="SKR91" s="73"/>
      <c r="SKS91" s="74"/>
      <c r="SKT91" s="74"/>
      <c r="SKU91" s="62"/>
      <c r="SKV91" s="75"/>
      <c r="SKW91" s="76"/>
      <c r="SKX91" s="216"/>
      <c r="SKY91" s="75"/>
      <c r="SKZ91" s="75"/>
      <c r="SLA91" s="204"/>
      <c r="SLB91" s="205"/>
      <c r="SLC91" s="72"/>
      <c r="SLD91" s="70"/>
      <c r="SLE91" s="73"/>
      <c r="SLF91" s="74"/>
      <c r="SLG91" s="74"/>
      <c r="SLH91" s="62"/>
      <c r="SLI91" s="75"/>
      <c r="SLJ91" s="76"/>
      <c r="SLK91" s="216"/>
      <c r="SLL91" s="75"/>
      <c r="SLM91" s="75"/>
      <c r="SLN91" s="204"/>
      <c r="SLO91" s="205"/>
      <c r="SLP91" s="72"/>
      <c r="SLQ91" s="70"/>
      <c r="SLR91" s="73"/>
      <c r="SLS91" s="74"/>
      <c r="SLT91" s="74"/>
      <c r="SLU91" s="62"/>
      <c r="SLV91" s="75"/>
      <c r="SLW91" s="76"/>
      <c r="SLX91" s="216"/>
      <c r="SLY91" s="75"/>
      <c r="SLZ91" s="75"/>
      <c r="SMA91" s="204"/>
      <c r="SMB91" s="205"/>
      <c r="SMC91" s="72"/>
      <c r="SMD91" s="70"/>
      <c r="SME91" s="73"/>
      <c r="SMF91" s="74"/>
      <c r="SMG91" s="74"/>
      <c r="SMH91" s="62"/>
      <c r="SMI91" s="75"/>
      <c r="SMJ91" s="76"/>
      <c r="SMK91" s="216"/>
      <c r="SML91" s="75"/>
      <c r="SMM91" s="75"/>
      <c r="SMN91" s="204"/>
      <c r="SMO91" s="205"/>
      <c r="SMP91" s="72"/>
      <c r="SMQ91" s="70"/>
      <c r="SMR91" s="73"/>
      <c r="SMS91" s="74"/>
      <c r="SMT91" s="74"/>
      <c r="SMU91" s="62"/>
      <c r="SMV91" s="75"/>
      <c r="SMW91" s="76"/>
      <c r="SMX91" s="216"/>
      <c r="SMY91" s="75"/>
      <c r="SMZ91" s="75"/>
      <c r="SNA91" s="204"/>
      <c r="SNB91" s="205"/>
      <c r="SNC91" s="72"/>
      <c r="SND91" s="70"/>
      <c r="SNE91" s="73"/>
      <c r="SNF91" s="74"/>
      <c r="SNG91" s="74"/>
      <c r="SNH91" s="62"/>
      <c r="SNI91" s="75"/>
      <c r="SNJ91" s="76"/>
      <c r="SNK91" s="216"/>
      <c r="SNL91" s="75"/>
      <c r="SNM91" s="75"/>
      <c r="SNN91" s="204"/>
      <c r="SNO91" s="205"/>
      <c r="SNP91" s="72"/>
      <c r="SNQ91" s="70"/>
      <c r="SNR91" s="73"/>
      <c r="SNS91" s="74"/>
      <c r="SNT91" s="74"/>
      <c r="SNU91" s="62"/>
      <c r="SNV91" s="75"/>
      <c r="SNW91" s="76"/>
      <c r="SNX91" s="216"/>
      <c r="SNY91" s="75"/>
      <c r="SNZ91" s="75"/>
      <c r="SOA91" s="204"/>
      <c r="SOB91" s="205"/>
      <c r="SOC91" s="72"/>
      <c r="SOD91" s="70"/>
      <c r="SOE91" s="73"/>
      <c r="SOF91" s="74"/>
      <c r="SOG91" s="74"/>
      <c r="SOH91" s="62"/>
      <c r="SOI91" s="75"/>
      <c r="SOJ91" s="76"/>
      <c r="SOK91" s="216"/>
      <c r="SOL91" s="75"/>
      <c r="SOM91" s="75"/>
      <c r="SON91" s="204"/>
      <c r="SOO91" s="205"/>
      <c r="SOP91" s="72"/>
      <c r="SOQ91" s="70"/>
      <c r="SOR91" s="73"/>
      <c r="SOS91" s="74"/>
      <c r="SOT91" s="74"/>
      <c r="SOU91" s="62"/>
      <c r="SOV91" s="75"/>
      <c r="SOW91" s="76"/>
      <c r="SOX91" s="216"/>
      <c r="SOY91" s="75"/>
      <c r="SOZ91" s="75"/>
      <c r="SPA91" s="204"/>
      <c r="SPB91" s="205"/>
      <c r="SPC91" s="72"/>
      <c r="SPD91" s="70"/>
      <c r="SPE91" s="73"/>
      <c r="SPF91" s="74"/>
      <c r="SPG91" s="74"/>
      <c r="SPH91" s="62"/>
      <c r="SPI91" s="75"/>
      <c r="SPJ91" s="76"/>
      <c r="SPK91" s="216"/>
      <c r="SPL91" s="75"/>
      <c r="SPM91" s="75"/>
      <c r="SPN91" s="204"/>
      <c r="SPO91" s="205"/>
      <c r="SPP91" s="72"/>
      <c r="SPQ91" s="70"/>
      <c r="SPR91" s="73"/>
      <c r="SPS91" s="74"/>
      <c r="SPT91" s="74"/>
      <c r="SPU91" s="62"/>
      <c r="SPV91" s="75"/>
      <c r="SPW91" s="76"/>
      <c r="SPX91" s="216"/>
      <c r="SPY91" s="75"/>
      <c r="SPZ91" s="75"/>
      <c r="SQA91" s="204"/>
      <c r="SQB91" s="205"/>
      <c r="SQC91" s="72"/>
      <c r="SQD91" s="70"/>
      <c r="SQE91" s="73"/>
      <c r="SQF91" s="74"/>
      <c r="SQG91" s="74"/>
      <c r="SQH91" s="62"/>
      <c r="SQI91" s="75"/>
      <c r="SQJ91" s="76"/>
      <c r="SQK91" s="216"/>
      <c r="SQL91" s="75"/>
      <c r="SQM91" s="75"/>
      <c r="SQN91" s="204"/>
      <c r="SQO91" s="205"/>
      <c r="SQP91" s="72"/>
      <c r="SQQ91" s="70"/>
      <c r="SQR91" s="73"/>
      <c r="SQS91" s="74"/>
      <c r="SQT91" s="74"/>
      <c r="SQU91" s="62"/>
      <c r="SQV91" s="75"/>
      <c r="SQW91" s="76"/>
      <c r="SQX91" s="216"/>
      <c r="SQY91" s="75"/>
      <c r="SQZ91" s="75"/>
      <c r="SRA91" s="204"/>
      <c r="SRB91" s="205"/>
      <c r="SRC91" s="72"/>
      <c r="SRD91" s="70"/>
      <c r="SRE91" s="73"/>
      <c r="SRF91" s="74"/>
      <c r="SRG91" s="74"/>
      <c r="SRH91" s="62"/>
      <c r="SRI91" s="75"/>
      <c r="SRJ91" s="76"/>
      <c r="SRK91" s="216"/>
      <c r="SRL91" s="75"/>
      <c r="SRM91" s="75"/>
      <c r="SRN91" s="204"/>
      <c r="SRO91" s="205"/>
      <c r="SRP91" s="72"/>
      <c r="SRQ91" s="70"/>
      <c r="SRR91" s="73"/>
      <c r="SRS91" s="74"/>
      <c r="SRT91" s="74"/>
      <c r="SRU91" s="62"/>
      <c r="SRV91" s="75"/>
      <c r="SRW91" s="76"/>
      <c r="SRX91" s="216"/>
      <c r="SRY91" s="75"/>
      <c r="SRZ91" s="75"/>
      <c r="SSA91" s="204"/>
      <c r="SSB91" s="205"/>
      <c r="SSC91" s="72"/>
      <c r="SSD91" s="70"/>
      <c r="SSE91" s="73"/>
      <c r="SSF91" s="74"/>
      <c r="SSG91" s="74"/>
      <c r="SSH91" s="62"/>
      <c r="SSI91" s="75"/>
      <c r="SSJ91" s="76"/>
      <c r="SSK91" s="216"/>
      <c r="SSL91" s="75"/>
      <c r="SSM91" s="75"/>
      <c r="SSN91" s="204"/>
      <c r="SSO91" s="205"/>
      <c r="SSP91" s="72"/>
      <c r="SSQ91" s="70"/>
      <c r="SSR91" s="73"/>
      <c r="SSS91" s="74"/>
      <c r="SST91" s="74"/>
      <c r="SSU91" s="62"/>
      <c r="SSV91" s="75"/>
      <c r="SSW91" s="76"/>
      <c r="SSX91" s="216"/>
      <c r="SSY91" s="75"/>
      <c r="SSZ91" s="75"/>
      <c r="STA91" s="204"/>
      <c r="STB91" s="205"/>
      <c r="STC91" s="72"/>
      <c r="STD91" s="70"/>
      <c r="STE91" s="73"/>
      <c r="STF91" s="74"/>
      <c r="STG91" s="74"/>
      <c r="STH91" s="62"/>
      <c r="STI91" s="75"/>
      <c r="STJ91" s="76"/>
      <c r="STK91" s="216"/>
      <c r="STL91" s="75"/>
      <c r="STM91" s="75"/>
      <c r="STN91" s="204"/>
      <c r="STO91" s="205"/>
      <c r="STP91" s="72"/>
      <c r="STQ91" s="70"/>
      <c r="STR91" s="73"/>
      <c r="STS91" s="74"/>
      <c r="STT91" s="74"/>
      <c r="STU91" s="62"/>
      <c r="STV91" s="75"/>
      <c r="STW91" s="76"/>
      <c r="STX91" s="216"/>
      <c r="STY91" s="75"/>
      <c r="STZ91" s="75"/>
      <c r="SUA91" s="204"/>
      <c r="SUB91" s="205"/>
      <c r="SUC91" s="72"/>
      <c r="SUD91" s="70"/>
      <c r="SUE91" s="73"/>
      <c r="SUF91" s="74"/>
      <c r="SUG91" s="74"/>
      <c r="SUH91" s="62"/>
      <c r="SUI91" s="75"/>
      <c r="SUJ91" s="76"/>
      <c r="SUK91" s="216"/>
      <c r="SUL91" s="75"/>
      <c r="SUM91" s="75"/>
      <c r="SUN91" s="204"/>
      <c r="SUO91" s="205"/>
      <c r="SUP91" s="72"/>
      <c r="SUQ91" s="70"/>
      <c r="SUR91" s="73"/>
      <c r="SUS91" s="74"/>
      <c r="SUT91" s="74"/>
      <c r="SUU91" s="62"/>
      <c r="SUV91" s="75"/>
      <c r="SUW91" s="76"/>
      <c r="SUX91" s="216"/>
      <c r="SUY91" s="75"/>
      <c r="SUZ91" s="75"/>
      <c r="SVA91" s="204"/>
      <c r="SVB91" s="205"/>
      <c r="SVC91" s="72"/>
      <c r="SVD91" s="70"/>
      <c r="SVE91" s="73"/>
      <c r="SVF91" s="74"/>
      <c r="SVG91" s="74"/>
      <c r="SVH91" s="62"/>
      <c r="SVI91" s="75"/>
      <c r="SVJ91" s="76"/>
      <c r="SVK91" s="216"/>
      <c r="SVL91" s="75"/>
      <c r="SVM91" s="75"/>
      <c r="SVN91" s="204"/>
      <c r="SVO91" s="205"/>
      <c r="SVP91" s="72"/>
      <c r="SVQ91" s="70"/>
      <c r="SVR91" s="73"/>
      <c r="SVS91" s="74"/>
      <c r="SVT91" s="74"/>
      <c r="SVU91" s="62"/>
      <c r="SVV91" s="75"/>
      <c r="SVW91" s="76"/>
      <c r="SVX91" s="216"/>
      <c r="SVY91" s="75"/>
      <c r="SVZ91" s="75"/>
      <c r="SWA91" s="204"/>
      <c r="SWB91" s="205"/>
      <c r="SWC91" s="72"/>
      <c r="SWD91" s="70"/>
      <c r="SWE91" s="73"/>
      <c r="SWF91" s="74"/>
      <c r="SWG91" s="74"/>
      <c r="SWH91" s="62"/>
      <c r="SWI91" s="75"/>
      <c r="SWJ91" s="76"/>
      <c r="SWK91" s="216"/>
      <c r="SWL91" s="75"/>
      <c r="SWM91" s="75"/>
      <c r="SWN91" s="204"/>
      <c r="SWO91" s="205"/>
      <c r="SWP91" s="72"/>
      <c r="SWQ91" s="70"/>
      <c r="SWR91" s="73"/>
      <c r="SWS91" s="74"/>
      <c r="SWT91" s="74"/>
      <c r="SWU91" s="62"/>
      <c r="SWV91" s="75"/>
      <c r="SWW91" s="76"/>
      <c r="SWX91" s="216"/>
      <c r="SWY91" s="75"/>
      <c r="SWZ91" s="75"/>
      <c r="SXA91" s="204"/>
      <c r="SXB91" s="205"/>
      <c r="SXC91" s="72"/>
      <c r="SXD91" s="70"/>
      <c r="SXE91" s="73"/>
      <c r="SXF91" s="74"/>
      <c r="SXG91" s="74"/>
      <c r="SXH91" s="62"/>
      <c r="SXI91" s="75"/>
      <c r="SXJ91" s="76"/>
      <c r="SXK91" s="216"/>
      <c r="SXL91" s="75"/>
      <c r="SXM91" s="75"/>
      <c r="SXN91" s="204"/>
      <c r="SXO91" s="205"/>
      <c r="SXP91" s="72"/>
      <c r="SXQ91" s="70"/>
      <c r="SXR91" s="73"/>
      <c r="SXS91" s="74"/>
      <c r="SXT91" s="74"/>
      <c r="SXU91" s="62"/>
      <c r="SXV91" s="75"/>
      <c r="SXW91" s="76"/>
      <c r="SXX91" s="216"/>
      <c r="SXY91" s="75"/>
      <c r="SXZ91" s="75"/>
      <c r="SYA91" s="204"/>
      <c r="SYB91" s="205"/>
      <c r="SYC91" s="72"/>
      <c r="SYD91" s="70"/>
      <c r="SYE91" s="73"/>
      <c r="SYF91" s="74"/>
      <c r="SYG91" s="74"/>
      <c r="SYH91" s="62"/>
      <c r="SYI91" s="75"/>
      <c r="SYJ91" s="76"/>
      <c r="SYK91" s="216"/>
      <c r="SYL91" s="75"/>
      <c r="SYM91" s="75"/>
      <c r="SYN91" s="204"/>
      <c r="SYO91" s="205"/>
      <c r="SYP91" s="72"/>
      <c r="SYQ91" s="70"/>
      <c r="SYR91" s="73"/>
      <c r="SYS91" s="74"/>
      <c r="SYT91" s="74"/>
      <c r="SYU91" s="62"/>
      <c r="SYV91" s="75"/>
      <c r="SYW91" s="76"/>
      <c r="SYX91" s="216"/>
      <c r="SYY91" s="75"/>
      <c r="SYZ91" s="75"/>
      <c r="SZA91" s="204"/>
      <c r="SZB91" s="205"/>
      <c r="SZC91" s="72"/>
      <c r="SZD91" s="70"/>
      <c r="SZE91" s="73"/>
      <c r="SZF91" s="74"/>
      <c r="SZG91" s="74"/>
      <c r="SZH91" s="62"/>
      <c r="SZI91" s="75"/>
      <c r="SZJ91" s="76"/>
      <c r="SZK91" s="216"/>
      <c r="SZL91" s="75"/>
      <c r="SZM91" s="75"/>
      <c r="SZN91" s="204"/>
      <c r="SZO91" s="205"/>
      <c r="SZP91" s="72"/>
      <c r="SZQ91" s="70"/>
      <c r="SZR91" s="73"/>
      <c r="SZS91" s="74"/>
      <c r="SZT91" s="74"/>
      <c r="SZU91" s="62"/>
      <c r="SZV91" s="75"/>
      <c r="SZW91" s="76"/>
      <c r="SZX91" s="216"/>
      <c r="SZY91" s="75"/>
      <c r="SZZ91" s="75"/>
      <c r="TAA91" s="204"/>
      <c r="TAB91" s="205"/>
      <c r="TAC91" s="72"/>
      <c r="TAD91" s="70"/>
      <c r="TAE91" s="73"/>
      <c r="TAF91" s="74"/>
      <c r="TAG91" s="74"/>
      <c r="TAH91" s="62"/>
      <c r="TAI91" s="75"/>
      <c r="TAJ91" s="76"/>
      <c r="TAK91" s="216"/>
      <c r="TAL91" s="75"/>
      <c r="TAM91" s="75"/>
      <c r="TAN91" s="204"/>
      <c r="TAO91" s="205"/>
      <c r="TAP91" s="72"/>
      <c r="TAQ91" s="70"/>
      <c r="TAR91" s="73"/>
      <c r="TAS91" s="74"/>
      <c r="TAT91" s="74"/>
      <c r="TAU91" s="62"/>
      <c r="TAV91" s="75"/>
      <c r="TAW91" s="76"/>
      <c r="TAX91" s="216"/>
      <c r="TAY91" s="75"/>
      <c r="TAZ91" s="75"/>
      <c r="TBA91" s="204"/>
      <c r="TBB91" s="205"/>
      <c r="TBC91" s="72"/>
      <c r="TBD91" s="70"/>
      <c r="TBE91" s="73"/>
      <c r="TBF91" s="74"/>
      <c r="TBG91" s="74"/>
      <c r="TBH91" s="62"/>
      <c r="TBI91" s="75"/>
      <c r="TBJ91" s="76"/>
      <c r="TBK91" s="216"/>
      <c r="TBL91" s="75"/>
      <c r="TBM91" s="75"/>
      <c r="TBN91" s="204"/>
      <c r="TBO91" s="205"/>
      <c r="TBP91" s="72"/>
      <c r="TBQ91" s="70"/>
      <c r="TBR91" s="73"/>
      <c r="TBS91" s="74"/>
      <c r="TBT91" s="74"/>
      <c r="TBU91" s="62"/>
      <c r="TBV91" s="75"/>
      <c r="TBW91" s="76"/>
      <c r="TBX91" s="216"/>
      <c r="TBY91" s="75"/>
      <c r="TBZ91" s="75"/>
      <c r="TCA91" s="204"/>
      <c r="TCB91" s="205"/>
      <c r="TCC91" s="72"/>
      <c r="TCD91" s="70"/>
      <c r="TCE91" s="73"/>
      <c r="TCF91" s="74"/>
      <c r="TCG91" s="74"/>
      <c r="TCH91" s="62"/>
      <c r="TCI91" s="75"/>
      <c r="TCJ91" s="76"/>
      <c r="TCK91" s="216"/>
      <c r="TCL91" s="75"/>
      <c r="TCM91" s="75"/>
      <c r="TCN91" s="204"/>
      <c r="TCO91" s="205"/>
      <c r="TCP91" s="72"/>
      <c r="TCQ91" s="70"/>
      <c r="TCR91" s="73"/>
      <c r="TCS91" s="74"/>
      <c r="TCT91" s="74"/>
      <c r="TCU91" s="62"/>
      <c r="TCV91" s="75"/>
      <c r="TCW91" s="76"/>
      <c r="TCX91" s="216"/>
      <c r="TCY91" s="75"/>
      <c r="TCZ91" s="75"/>
      <c r="TDA91" s="204"/>
      <c r="TDB91" s="205"/>
      <c r="TDC91" s="72"/>
      <c r="TDD91" s="70"/>
      <c r="TDE91" s="73"/>
      <c r="TDF91" s="74"/>
      <c r="TDG91" s="74"/>
      <c r="TDH91" s="62"/>
      <c r="TDI91" s="75"/>
      <c r="TDJ91" s="76"/>
      <c r="TDK91" s="216"/>
      <c r="TDL91" s="75"/>
      <c r="TDM91" s="75"/>
      <c r="TDN91" s="204"/>
      <c r="TDO91" s="205"/>
      <c r="TDP91" s="72"/>
      <c r="TDQ91" s="70"/>
      <c r="TDR91" s="73"/>
      <c r="TDS91" s="74"/>
      <c r="TDT91" s="74"/>
      <c r="TDU91" s="62"/>
      <c r="TDV91" s="75"/>
      <c r="TDW91" s="76"/>
      <c r="TDX91" s="216"/>
      <c r="TDY91" s="75"/>
      <c r="TDZ91" s="75"/>
      <c r="TEA91" s="204"/>
      <c r="TEB91" s="205"/>
      <c r="TEC91" s="72"/>
      <c r="TED91" s="70"/>
      <c r="TEE91" s="73"/>
      <c r="TEF91" s="74"/>
      <c r="TEG91" s="74"/>
      <c r="TEH91" s="62"/>
      <c r="TEI91" s="75"/>
      <c r="TEJ91" s="76"/>
      <c r="TEK91" s="216"/>
      <c r="TEL91" s="75"/>
      <c r="TEM91" s="75"/>
      <c r="TEN91" s="204"/>
      <c r="TEO91" s="205"/>
      <c r="TEP91" s="72"/>
      <c r="TEQ91" s="70"/>
      <c r="TER91" s="73"/>
      <c r="TES91" s="74"/>
      <c r="TET91" s="74"/>
      <c r="TEU91" s="62"/>
      <c r="TEV91" s="75"/>
      <c r="TEW91" s="76"/>
      <c r="TEX91" s="216"/>
      <c r="TEY91" s="75"/>
      <c r="TEZ91" s="75"/>
      <c r="TFA91" s="204"/>
      <c r="TFB91" s="205"/>
      <c r="TFC91" s="72"/>
      <c r="TFD91" s="70"/>
      <c r="TFE91" s="73"/>
      <c r="TFF91" s="74"/>
      <c r="TFG91" s="74"/>
      <c r="TFH91" s="62"/>
      <c r="TFI91" s="75"/>
      <c r="TFJ91" s="76"/>
      <c r="TFK91" s="216"/>
      <c r="TFL91" s="75"/>
      <c r="TFM91" s="75"/>
      <c r="TFN91" s="204"/>
      <c r="TFO91" s="205"/>
      <c r="TFP91" s="72"/>
      <c r="TFQ91" s="70"/>
      <c r="TFR91" s="73"/>
      <c r="TFS91" s="74"/>
      <c r="TFT91" s="74"/>
      <c r="TFU91" s="62"/>
      <c r="TFV91" s="75"/>
      <c r="TFW91" s="76"/>
      <c r="TFX91" s="216"/>
      <c r="TFY91" s="75"/>
      <c r="TFZ91" s="75"/>
      <c r="TGA91" s="204"/>
      <c r="TGB91" s="205"/>
      <c r="TGC91" s="72"/>
      <c r="TGD91" s="70"/>
      <c r="TGE91" s="73"/>
      <c r="TGF91" s="74"/>
      <c r="TGG91" s="74"/>
      <c r="TGH91" s="62"/>
      <c r="TGI91" s="75"/>
      <c r="TGJ91" s="76"/>
      <c r="TGK91" s="216"/>
      <c r="TGL91" s="75"/>
      <c r="TGM91" s="75"/>
      <c r="TGN91" s="204"/>
      <c r="TGO91" s="205"/>
      <c r="TGP91" s="72"/>
      <c r="TGQ91" s="70"/>
      <c r="TGR91" s="73"/>
      <c r="TGS91" s="74"/>
      <c r="TGT91" s="74"/>
      <c r="TGU91" s="62"/>
      <c r="TGV91" s="75"/>
      <c r="TGW91" s="76"/>
      <c r="TGX91" s="216"/>
      <c r="TGY91" s="75"/>
      <c r="TGZ91" s="75"/>
      <c r="THA91" s="204"/>
      <c r="THB91" s="205"/>
      <c r="THC91" s="72"/>
      <c r="THD91" s="70"/>
      <c r="THE91" s="73"/>
      <c r="THF91" s="74"/>
      <c r="THG91" s="74"/>
      <c r="THH91" s="62"/>
      <c r="THI91" s="75"/>
      <c r="THJ91" s="76"/>
      <c r="THK91" s="216"/>
      <c r="THL91" s="75"/>
      <c r="THM91" s="75"/>
      <c r="THN91" s="204"/>
      <c r="THO91" s="205"/>
      <c r="THP91" s="72"/>
      <c r="THQ91" s="70"/>
      <c r="THR91" s="73"/>
      <c r="THS91" s="74"/>
      <c r="THT91" s="74"/>
      <c r="THU91" s="62"/>
      <c r="THV91" s="75"/>
      <c r="THW91" s="76"/>
      <c r="THX91" s="216"/>
      <c r="THY91" s="75"/>
      <c r="THZ91" s="75"/>
      <c r="TIA91" s="204"/>
      <c r="TIB91" s="205"/>
      <c r="TIC91" s="72"/>
      <c r="TID91" s="70"/>
      <c r="TIE91" s="73"/>
      <c r="TIF91" s="74"/>
      <c r="TIG91" s="74"/>
      <c r="TIH91" s="62"/>
      <c r="TII91" s="75"/>
      <c r="TIJ91" s="76"/>
      <c r="TIK91" s="216"/>
      <c r="TIL91" s="75"/>
      <c r="TIM91" s="75"/>
      <c r="TIN91" s="204"/>
      <c r="TIO91" s="205"/>
      <c r="TIP91" s="72"/>
      <c r="TIQ91" s="70"/>
      <c r="TIR91" s="73"/>
      <c r="TIS91" s="74"/>
      <c r="TIT91" s="74"/>
      <c r="TIU91" s="62"/>
      <c r="TIV91" s="75"/>
      <c r="TIW91" s="76"/>
      <c r="TIX91" s="216"/>
      <c r="TIY91" s="75"/>
      <c r="TIZ91" s="75"/>
      <c r="TJA91" s="204"/>
      <c r="TJB91" s="205"/>
      <c r="TJC91" s="72"/>
      <c r="TJD91" s="70"/>
      <c r="TJE91" s="73"/>
      <c r="TJF91" s="74"/>
      <c r="TJG91" s="74"/>
      <c r="TJH91" s="62"/>
      <c r="TJI91" s="75"/>
      <c r="TJJ91" s="76"/>
      <c r="TJK91" s="216"/>
      <c r="TJL91" s="75"/>
      <c r="TJM91" s="75"/>
      <c r="TJN91" s="204"/>
      <c r="TJO91" s="205"/>
      <c r="TJP91" s="72"/>
      <c r="TJQ91" s="70"/>
      <c r="TJR91" s="73"/>
      <c r="TJS91" s="74"/>
      <c r="TJT91" s="74"/>
      <c r="TJU91" s="62"/>
      <c r="TJV91" s="75"/>
      <c r="TJW91" s="76"/>
      <c r="TJX91" s="216"/>
      <c r="TJY91" s="75"/>
      <c r="TJZ91" s="75"/>
      <c r="TKA91" s="204"/>
      <c r="TKB91" s="205"/>
      <c r="TKC91" s="72"/>
      <c r="TKD91" s="70"/>
      <c r="TKE91" s="73"/>
      <c r="TKF91" s="74"/>
      <c r="TKG91" s="74"/>
      <c r="TKH91" s="62"/>
      <c r="TKI91" s="75"/>
      <c r="TKJ91" s="76"/>
      <c r="TKK91" s="216"/>
      <c r="TKL91" s="75"/>
      <c r="TKM91" s="75"/>
      <c r="TKN91" s="204"/>
      <c r="TKO91" s="205"/>
      <c r="TKP91" s="72"/>
      <c r="TKQ91" s="70"/>
      <c r="TKR91" s="73"/>
      <c r="TKS91" s="74"/>
      <c r="TKT91" s="74"/>
      <c r="TKU91" s="62"/>
      <c r="TKV91" s="75"/>
      <c r="TKW91" s="76"/>
      <c r="TKX91" s="216"/>
      <c r="TKY91" s="75"/>
      <c r="TKZ91" s="75"/>
      <c r="TLA91" s="204"/>
      <c r="TLB91" s="205"/>
      <c r="TLC91" s="72"/>
      <c r="TLD91" s="70"/>
      <c r="TLE91" s="73"/>
      <c r="TLF91" s="74"/>
      <c r="TLG91" s="74"/>
      <c r="TLH91" s="62"/>
      <c r="TLI91" s="75"/>
      <c r="TLJ91" s="76"/>
      <c r="TLK91" s="216"/>
      <c r="TLL91" s="75"/>
      <c r="TLM91" s="75"/>
      <c r="TLN91" s="204"/>
      <c r="TLO91" s="205"/>
      <c r="TLP91" s="72"/>
      <c r="TLQ91" s="70"/>
      <c r="TLR91" s="73"/>
      <c r="TLS91" s="74"/>
      <c r="TLT91" s="74"/>
      <c r="TLU91" s="62"/>
      <c r="TLV91" s="75"/>
      <c r="TLW91" s="76"/>
      <c r="TLX91" s="216"/>
      <c r="TLY91" s="75"/>
      <c r="TLZ91" s="75"/>
      <c r="TMA91" s="204"/>
      <c r="TMB91" s="205"/>
      <c r="TMC91" s="72"/>
      <c r="TMD91" s="70"/>
      <c r="TME91" s="73"/>
      <c r="TMF91" s="74"/>
      <c r="TMG91" s="74"/>
      <c r="TMH91" s="62"/>
      <c r="TMI91" s="75"/>
      <c r="TMJ91" s="76"/>
      <c r="TMK91" s="216"/>
      <c r="TML91" s="75"/>
      <c r="TMM91" s="75"/>
      <c r="TMN91" s="204"/>
      <c r="TMO91" s="205"/>
      <c r="TMP91" s="72"/>
      <c r="TMQ91" s="70"/>
      <c r="TMR91" s="73"/>
      <c r="TMS91" s="74"/>
      <c r="TMT91" s="74"/>
      <c r="TMU91" s="62"/>
      <c r="TMV91" s="75"/>
      <c r="TMW91" s="76"/>
      <c r="TMX91" s="216"/>
      <c r="TMY91" s="75"/>
      <c r="TMZ91" s="75"/>
      <c r="TNA91" s="204"/>
      <c r="TNB91" s="205"/>
      <c r="TNC91" s="72"/>
      <c r="TND91" s="70"/>
      <c r="TNE91" s="73"/>
      <c r="TNF91" s="74"/>
      <c r="TNG91" s="74"/>
      <c r="TNH91" s="62"/>
      <c r="TNI91" s="75"/>
      <c r="TNJ91" s="76"/>
      <c r="TNK91" s="216"/>
      <c r="TNL91" s="75"/>
      <c r="TNM91" s="75"/>
      <c r="TNN91" s="204"/>
      <c r="TNO91" s="205"/>
      <c r="TNP91" s="72"/>
      <c r="TNQ91" s="70"/>
      <c r="TNR91" s="73"/>
      <c r="TNS91" s="74"/>
      <c r="TNT91" s="74"/>
      <c r="TNU91" s="62"/>
      <c r="TNV91" s="75"/>
      <c r="TNW91" s="76"/>
      <c r="TNX91" s="216"/>
      <c r="TNY91" s="75"/>
      <c r="TNZ91" s="75"/>
      <c r="TOA91" s="204"/>
      <c r="TOB91" s="205"/>
      <c r="TOC91" s="72"/>
      <c r="TOD91" s="70"/>
      <c r="TOE91" s="73"/>
      <c r="TOF91" s="74"/>
      <c r="TOG91" s="74"/>
      <c r="TOH91" s="62"/>
      <c r="TOI91" s="75"/>
      <c r="TOJ91" s="76"/>
      <c r="TOK91" s="216"/>
      <c r="TOL91" s="75"/>
      <c r="TOM91" s="75"/>
      <c r="TON91" s="204"/>
      <c r="TOO91" s="205"/>
      <c r="TOP91" s="72"/>
      <c r="TOQ91" s="70"/>
      <c r="TOR91" s="73"/>
      <c r="TOS91" s="74"/>
      <c r="TOT91" s="74"/>
      <c r="TOU91" s="62"/>
      <c r="TOV91" s="75"/>
      <c r="TOW91" s="76"/>
      <c r="TOX91" s="216"/>
      <c r="TOY91" s="75"/>
      <c r="TOZ91" s="75"/>
      <c r="TPA91" s="204"/>
      <c r="TPB91" s="205"/>
      <c r="TPC91" s="72"/>
      <c r="TPD91" s="70"/>
      <c r="TPE91" s="73"/>
      <c r="TPF91" s="74"/>
      <c r="TPG91" s="74"/>
      <c r="TPH91" s="62"/>
      <c r="TPI91" s="75"/>
      <c r="TPJ91" s="76"/>
      <c r="TPK91" s="216"/>
      <c r="TPL91" s="75"/>
      <c r="TPM91" s="75"/>
      <c r="TPN91" s="204"/>
      <c r="TPO91" s="205"/>
      <c r="TPP91" s="72"/>
      <c r="TPQ91" s="70"/>
      <c r="TPR91" s="73"/>
      <c r="TPS91" s="74"/>
      <c r="TPT91" s="74"/>
      <c r="TPU91" s="62"/>
      <c r="TPV91" s="75"/>
      <c r="TPW91" s="76"/>
      <c r="TPX91" s="216"/>
      <c r="TPY91" s="75"/>
      <c r="TPZ91" s="75"/>
      <c r="TQA91" s="204"/>
      <c r="TQB91" s="205"/>
      <c r="TQC91" s="72"/>
      <c r="TQD91" s="70"/>
      <c r="TQE91" s="73"/>
      <c r="TQF91" s="74"/>
      <c r="TQG91" s="74"/>
      <c r="TQH91" s="62"/>
      <c r="TQI91" s="75"/>
      <c r="TQJ91" s="76"/>
      <c r="TQK91" s="216"/>
      <c r="TQL91" s="75"/>
      <c r="TQM91" s="75"/>
      <c r="TQN91" s="204"/>
      <c r="TQO91" s="205"/>
      <c r="TQP91" s="72"/>
      <c r="TQQ91" s="70"/>
      <c r="TQR91" s="73"/>
      <c r="TQS91" s="74"/>
      <c r="TQT91" s="74"/>
      <c r="TQU91" s="62"/>
      <c r="TQV91" s="75"/>
      <c r="TQW91" s="76"/>
      <c r="TQX91" s="216"/>
      <c r="TQY91" s="75"/>
      <c r="TQZ91" s="75"/>
      <c r="TRA91" s="204"/>
      <c r="TRB91" s="205"/>
      <c r="TRC91" s="72"/>
      <c r="TRD91" s="70"/>
      <c r="TRE91" s="73"/>
      <c r="TRF91" s="74"/>
      <c r="TRG91" s="74"/>
      <c r="TRH91" s="62"/>
      <c r="TRI91" s="75"/>
      <c r="TRJ91" s="76"/>
      <c r="TRK91" s="216"/>
      <c r="TRL91" s="75"/>
      <c r="TRM91" s="75"/>
      <c r="TRN91" s="204"/>
      <c r="TRO91" s="205"/>
      <c r="TRP91" s="72"/>
      <c r="TRQ91" s="70"/>
      <c r="TRR91" s="73"/>
      <c r="TRS91" s="74"/>
      <c r="TRT91" s="74"/>
      <c r="TRU91" s="62"/>
      <c r="TRV91" s="75"/>
      <c r="TRW91" s="76"/>
      <c r="TRX91" s="216"/>
      <c r="TRY91" s="75"/>
      <c r="TRZ91" s="75"/>
      <c r="TSA91" s="204"/>
      <c r="TSB91" s="205"/>
      <c r="TSC91" s="72"/>
      <c r="TSD91" s="70"/>
      <c r="TSE91" s="73"/>
      <c r="TSF91" s="74"/>
      <c r="TSG91" s="74"/>
      <c r="TSH91" s="62"/>
      <c r="TSI91" s="75"/>
      <c r="TSJ91" s="76"/>
      <c r="TSK91" s="216"/>
      <c r="TSL91" s="75"/>
      <c r="TSM91" s="75"/>
      <c r="TSN91" s="204"/>
      <c r="TSO91" s="205"/>
      <c r="TSP91" s="72"/>
      <c r="TSQ91" s="70"/>
      <c r="TSR91" s="73"/>
      <c r="TSS91" s="74"/>
      <c r="TST91" s="74"/>
      <c r="TSU91" s="62"/>
      <c r="TSV91" s="75"/>
      <c r="TSW91" s="76"/>
      <c r="TSX91" s="216"/>
      <c r="TSY91" s="75"/>
      <c r="TSZ91" s="75"/>
      <c r="TTA91" s="204"/>
      <c r="TTB91" s="205"/>
      <c r="TTC91" s="72"/>
      <c r="TTD91" s="70"/>
      <c r="TTE91" s="73"/>
      <c r="TTF91" s="74"/>
      <c r="TTG91" s="74"/>
      <c r="TTH91" s="62"/>
      <c r="TTI91" s="75"/>
      <c r="TTJ91" s="76"/>
      <c r="TTK91" s="216"/>
      <c r="TTL91" s="75"/>
      <c r="TTM91" s="75"/>
      <c r="TTN91" s="204"/>
      <c r="TTO91" s="205"/>
      <c r="TTP91" s="72"/>
      <c r="TTQ91" s="70"/>
      <c r="TTR91" s="73"/>
      <c r="TTS91" s="74"/>
      <c r="TTT91" s="74"/>
      <c r="TTU91" s="62"/>
      <c r="TTV91" s="75"/>
      <c r="TTW91" s="76"/>
      <c r="TTX91" s="216"/>
      <c r="TTY91" s="75"/>
      <c r="TTZ91" s="75"/>
      <c r="TUA91" s="204"/>
      <c r="TUB91" s="205"/>
      <c r="TUC91" s="72"/>
      <c r="TUD91" s="70"/>
      <c r="TUE91" s="73"/>
      <c r="TUF91" s="74"/>
      <c r="TUG91" s="74"/>
      <c r="TUH91" s="62"/>
      <c r="TUI91" s="75"/>
      <c r="TUJ91" s="76"/>
      <c r="TUK91" s="216"/>
      <c r="TUL91" s="75"/>
      <c r="TUM91" s="75"/>
      <c r="TUN91" s="204"/>
      <c r="TUO91" s="205"/>
      <c r="TUP91" s="72"/>
      <c r="TUQ91" s="70"/>
      <c r="TUR91" s="73"/>
      <c r="TUS91" s="74"/>
      <c r="TUT91" s="74"/>
      <c r="TUU91" s="62"/>
      <c r="TUV91" s="75"/>
      <c r="TUW91" s="76"/>
      <c r="TUX91" s="216"/>
      <c r="TUY91" s="75"/>
      <c r="TUZ91" s="75"/>
      <c r="TVA91" s="204"/>
      <c r="TVB91" s="205"/>
      <c r="TVC91" s="72"/>
      <c r="TVD91" s="70"/>
      <c r="TVE91" s="73"/>
      <c r="TVF91" s="74"/>
      <c r="TVG91" s="74"/>
      <c r="TVH91" s="62"/>
      <c r="TVI91" s="75"/>
      <c r="TVJ91" s="76"/>
      <c r="TVK91" s="216"/>
      <c r="TVL91" s="75"/>
      <c r="TVM91" s="75"/>
      <c r="TVN91" s="204"/>
      <c r="TVO91" s="205"/>
      <c r="TVP91" s="72"/>
      <c r="TVQ91" s="70"/>
      <c r="TVR91" s="73"/>
      <c r="TVS91" s="74"/>
      <c r="TVT91" s="74"/>
      <c r="TVU91" s="62"/>
      <c r="TVV91" s="75"/>
      <c r="TVW91" s="76"/>
      <c r="TVX91" s="216"/>
      <c r="TVY91" s="75"/>
      <c r="TVZ91" s="75"/>
      <c r="TWA91" s="204"/>
      <c r="TWB91" s="205"/>
      <c r="TWC91" s="72"/>
      <c r="TWD91" s="70"/>
      <c r="TWE91" s="73"/>
      <c r="TWF91" s="74"/>
      <c r="TWG91" s="74"/>
      <c r="TWH91" s="62"/>
      <c r="TWI91" s="75"/>
      <c r="TWJ91" s="76"/>
      <c r="TWK91" s="216"/>
      <c r="TWL91" s="75"/>
      <c r="TWM91" s="75"/>
      <c r="TWN91" s="204"/>
      <c r="TWO91" s="205"/>
      <c r="TWP91" s="72"/>
      <c r="TWQ91" s="70"/>
      <c r="TWR91" s="73"/>
      <c r="TWS91" s="74"/>
      <c r="TWT91" s="74"/>
      <c r="TWU91" s="62"/>
      <c r="TWV91" s="75"/>
      <c r="TWW91" s="76"/>
      <c r="TWX91" s="216"/>
      <c r="TWY91" s="75"/>
      <c r="TWZ91" s="75"/>
      <c r="TXA91" s="204"/>
      <c r="TXB91" s="205"/>
      <c r="TXC91" s="72"/>
      <c r="TXD91" s="70"/>
      <c r="TXE91" s="73"/>
      <c r="TXF91" s="74"/>
      <c r="TXG91" s="74"/>
      <c r="TXH91" s="62"/>
      <c r="TXI91" s="75"/>
      <c r="TXJ91" s="76"/>
      <c r="TXK91" s="216"/>
      <c r="TXL91" s="75"/>
      <c r="TXM91" s="75"/>
      <c r="TXN91" s="204"/>
      <c r="TXO91" s="205"/>
      <c r="TXP91" s="72"/>
      <c r="TXQ91" s="70"/>
      <c r="TXR91" s="73"/>
      <c r="TXS91" s="74"/>
      <c r="TXT91" s="74"/>
      <c r="TXU91" s="62"/>
      <c r="TXV91" s="75"/>
      <c r="TXW91" s="76"/>
      <c r="TXX91" s="216"/>
      <c r="TXY91" s="75"/>
      <c r="TXZ91" s="75"/>
      <c r="TYA91" s="204"/>
      <c r="TYB91" s="205"/>
      <c r="TYC91" s="72"/>
      <c r="TYD91" s="70"/>
      <c r="TYE91" s="73"/>
      <c r="TYF91" s="74"/>
      <c r="TYG91" s="74"/>
      <c r="TYH91" s="62"/>
      <c r="TYI91" s="75"/>
      <c r="TYJ91" s="76"/>
      <c r="TYK91" s="216"/>
      <c r="TYL91" s="75"/>
      <c r="TYM91" s="75"/>
      <c r="TYN91" s="204"/>
      <c r="TYO91" s="205"/>
      <c r="TYP91" s="72"/>
      <c r="TYQ91" s="70"/>
      <c r="TYR91" s="73"/>
      <c r="TYS91" s="74"/>
      <c r="TYT91" s="74"/>
      <c r="TYU91" s="62"/>
      <c r="TYV91" s="75"/>
      <c r="TYW91" s="76"/>
      <c r="TYX91" s="216"/>
      <c r="TYY91" s="75"/>
      <c r="TYZ91" s="75"/>
      <c r="TZA91" s="204"/>
      <c r="TZB91" s="205"/>
      <c r="TZC91" s="72"/>
      <c r="TZD91" s="70"/>
      <c r="TZE91" s="73"/>
      <c r="TZF91" s="74"/>
      <c r="TZG91" s="74"/>
      <c r="TZH91" s="62"/>
      <c r="TZI91" s="75"/>
      <c r="TZJ91" s="76"/>
      <c r="TZK91" s="216"/>
      <c r="TZL91" s="75"/>
      <c r="TZM91" s="75"/>
      <c r="TZN91" s="204"/>
      <c r="TZO91" s="205"/>
      <c r="TZP91" s="72"/>
      <c r="TZQ91" s="70"/>
      <c r="TZR91" s="73"/>
      <c r="TZS91" s="74"/>
      <c r="TZT91" s="74"/>
      <c r="TZU91" s="62"/>
      <c r="TZV91" s="75"/>
      <c r="TZW91" s="76"/>
      <c r="TZX91" s="216"/>
      <c r="TZY91" s="75"/>
      <c r="TZZ91" s="75"/>
      <c r="UAA91" s="204"/>
      <c r="UAB91" s="205"/>
      <c r="UAC91" s="72"/>
      <c r="UAD91" s="70"/>
      <c r="UAE91" s="73"/>
      <c r="UAF91" s="74"/>
      <c r="UAG91" s="74"/>
      <c r="UAH91" s="62"/>
      <c r="UAI91" s="75"/>
      <c r="UAJ91" s="76"/>
      <c r="UAK91" s="216"/>
      <c r="UAL91" s="75"/>
      <c r="UAM91" s="75"/>
      <c r="UAN91" s="204"/>
      <c r="UAO91" s="205"/>
      <c r="UAP91" s="72"/>
      <c r="UAQ91" s="70"/>
      <c r="UAR91" s="73"/>
      <c r="UAS91" s="74"/>
      <c r="UAT91" s="74"/>
      <c r="UAU91" s="62"/>
      <c r="UAV91" s="75"/>
      <c r="UAW91" s="76"/>
      <c r="UAX91" s="216"/>
      <c r="UAY91" s="75"/>
      <c r="UAZ91" s="75"/>
      <c r="UBA91" s="204"/>
      <c r="UBB91" s="205"/>
      <c r="UBC91" s="72"/>
      <c r="UBD91" s="70"/>
      <c r="UBE91" s="73"/>
      <c r="UBF91" s="74"/>
      <c r="UBG91" s="74"/>
      <c r="UBH91" s="62"/>
      <c r="UBI91" s="75"/>
      <c r="UBJ91" s="76"/>
      <c r="UBK91" s="216"/>
      <c r="UBL91" s="75"/>
      <c r="UBM91" s="75"/>
      <c r="UBN91" s="204"/>
      <c r="UBO91" s="205"/>
      <c r="UBP91" s="72"/>
      <c r="UBQ91" s="70"/>
      <c r="UBR91" s="73"/>
      <c r="UBS91" s="74"/>
      <c r="UBT91" s="74"/>
      <c r="UBU91" s="62"/>
      <c r="UBV91" s="75"/>
      <c r="UBW91" s="76"/>
      <c r="UBX91" s="216"/>
      <c r="UBY91" s="75"/>
      <c r="UBZ91" s="75"/>
      <c r="UCA91" s="204"/>
      <c r="UCB91" s="205"/>
      <c r="UCC91" s="72"/>
      <c r="UCD91" s="70"/>
      <c r="UCE91" s="73"/>
      <c r="UCF91" s="74"/>
      <c r="UCG91" s="74"/>
      <c r="UCH91" s="62"/>
      <c r="UCI91" s="75"/>
      <c r="UCJ91" s="76"/>
      <c r="UCK91" s="216"/>
      <c r="UCL91" s="75"/>
      <c r="UCM91" s="75"/>
      <c r="UCN91" s="204"/>
      <c r="UCO91" s="205"/>
      <c r="UCP91" s="72"/>
      <c r="UCQ91" s="70"/>
      <c r="UCR91" s="73"/>
      <c r="UCS91" s="74"/>
      <c r="UCT91" s="74"/>
      <c r="UCU91" s="62"/>
      <c r="UCV91" s="75"/>
      <c r="UCW91" s="76"/>
      <c r="UCX91" s="216"/>
      <c r="UCY91" s="75"/>
      <c r="UCZ91" s="75"/>
      <c r="UDA91" s="204"/>
      <c r="UDB91" s="205"/>
      <c r="UDC91" s="72"/>
      <c r="UDD91" s="70"/>
      <c r="UDE91" s="73"/>
      <c r="UDF91" s="74"/>
      <c r="UDG91" s="74"/>
      <c r="UDH91" s="62"/>
      <c r="UDI91" s="75"/>
      <c r="UDJ91" s="76"/>
      <c r="UDK91" s="216"/>
      <c r="UDL91" s="75"/>
      <c r="UDM91" s="75"/>
      <c r="UDN91" s="204"/>
      <c r="UDO91" s="205"/>
      <c r="UDP91" s="72"/>
      <c r="UDQ91" s="70"/>
      <c r="UDR91" s="73"/>
      <c r="UDS91" s="74"/>
      <c r="UDT91" s="74"/>
      <c r="UDU91" s="62"/>
      <c r="UDV91" s="75"/>
      <c r="UDW91" s="76"/>
      <c r="UDX91" s="216"/>
      <c r="UDY91" s="75"/>
      <c r="UDZ91" s="75"/>
      <c r="UEA91" s="204"/>
      <c r="UEB91" s="205"/>
      <c r="UEC91" s="72"/>
      <c r="UED91" s="70"/>
      <c r="UEE91" s="73"/>
      <c r="UEF91" s="74"/>
      <c r="UEG91" s="74"/>
      <c r="UEH91" s="62"/>
      <c r="UEI91" s="75"/>
      <c r="UEJ91" s="76"/>
      <c r="UEK91" s="216"/>
      <c r="UEL91" s="75"/>
      <c r="UEM91" s="75"/>
      <c r="UEN91" s="204"/>
      <c r="UEO91" s="205"/>
      <c r="UEP91" s="72"/>
      <c r="UEQ91" s="70"/>
      <c r="UER91" s="73"/>
      <c r="UES91" s="74"/>
      <c r="UET91" s="74"/>
      <c r="UEU91" s="62"/>
      <c r="UEV91" s="75"/>
      <c r="UEW91" s="76"/>
      <c r="UEX91" s="216"/>
      <c r="UEY91" s="75"/>
      <c r="UEZ91" s="75"/>
      <c r="UFA91" s="204"/>
      <c r="UFB91" s="205"/>
      <c r="UFC91" s="72"/>
      <c r="UFD91" s="70"/>
      <c r="UFE91" s="73"/>
      <c r="UFF91" s="74"/>
      <c r="UFG91" s="74"/>
      <c r="UFH91" s="62"/>
      <c r="UFI91" s="75"/>
      <c r="UFJ91" s="76"/>
      <c r="UFK91" s="216"/>
      <c r="UFL91" s="75"/>
      <c r="UFM91" s="75"/>
      <c r="UFN91" s="204"/>
      <c r="UFO91" s="205"/>
      <c r="UFP91" s="72"/>
      <c r="UFQ91" s="70"/>
      <c r="UFR91" s="73"/>
      <c r="UFS91" s="74"/>
      <c r="UFT91" s="74"/>
      <c r="UFU91" s="62"/>
      <c r="UFV91" s="75"/>
      <c r="UFW91" s="76"/>
      <c r="UFX91" s="216"/>
      <c r="UFY91" s="75"/>
      <c r="UFZ91" s="75"/>
      <c r="UGA91" s="204"/>
      <c r="UGB91" s="205"/>
      <c r="UGC91" s="72"/>
      <c r="UGD91" s="70"/>
      <c r="UGE91" s="73"/>
      <c r="UGF91" s="74"/>
      <c r="UGG91" s="74"/>
      <c r="UGH91" s="62"/>
      <c r="UGI91" s="75"/>
      <c r="UGJ91" s="76"/>
      <c r="UGK91" s="216"/>
      <c r="UGL91" s="75"/>
      <c r="UGM91" s="75"/>
      <c r="UGN91" s="204"/>
      <c r="UGO91" s="205"/>
      <c r="UGP91" s="72"/>
      <c r="UGQ91" s="70"/>
      <c r="UGR91" s="73"/>
      <c r="UGS91" s="74"/>
      <c r="UGT91" s="74"/>
      <c r="UGU91" s="62"/>
      <c r="UGV91" s="75"/>
      <c r="UGW91" s="76"/>
      <c r="UGX91" s="216"/>
      <c r="UGY91" s="75"/>
      <c r="UGZ91" s="75"/>
      <c r="UHA91" s="204"/>
      <c r="UHB91" s="205"/>
      <c r="UHC91" s="72"/>
      <c r="UHD91" s="70"/>
      <c r="UHE91" s="73"/>
      <c r="UHF91" s="74"/>
      <c r="UHG91" s="74"/>
      <c r="UHH91" s="62"/>
      <c r="UHI91" s="75"/>
      <c r="UHJ91" s="76"/>
      <c r="UHK91" s="216"/>
      <c r="UHL91" s="75"/>
      <c r="UHM91" s="75"/>
      <c r="UHN91" s="204"/>
      <c r="UHO91" s="205"/>
      <c r="UHP91" s="72"/>
      <c r="UHQ91" s="70"/>
      <c r="UHR91" s="73"/>
      <c r="UHS91" s="74"/>
      <c r="UHT91" s="74"/>
      <c r="UHU91" s="62"/>
      <c r="UHV91" s="75"/>
      <c r="UHW91" s="76"/>
      <c r="UHX91" s="216"/>
      <c r="UHY91" s="75"/>
      <c r="UHZ91" s="75"/>
      <c r="UIA91" s="204"/>
      <c r="UIB91" s="205"/>
      <c r="UIC91" s="72"/>
      <c r="UID91" s="70"/>
      <c r="UIE91" s="73"/>
      <c r="UIF91" s="74"/>
      <c r="UIG91" s="74"/>
      <c r="UIH91" s="62"/>
      <c r="UII91" s="75"/>
      <c r="UIJ91" s="76"/>
      <c r="UIK91" s="216"/>
      <c r="UIL91" s="75"/>
      <c r="UIM91" s="75"/>
      <c r="UIN91" s="204"/>
      <c r="UIO91" s="205"/>
      <c r="UIP91" s="72"/>
      <c r="UIQ91" s="70"/>
      <c r="UIR91" s="73"/>
      <c r="UIS91" s="74"/>
      <c r="UIT91" s="74"/>
      <c r="UIU91" s="62"/>
      <c r="UIV91" s="75"/>
      <c r="UIW91" s="76"/>
      <c r="UIX91" s="216"/>
      <c r="UIY91" s="75"/>
      <c r="UIZ91" s="75"/>
      <c r="UJA91" s="204"/>
      <c r="UJB91" s="205"/>
      <c r="UJC91" s="72"/>
      <c r="UJD91" s="70"/>
      <c r="UJE91" s="73"/>
      <c r="UJF91" s="74"/>
      <c r="UJG91" s="74"/>
      <c r="UJH91" s="62"/>
      <c r="UJI91" s="75"/>
      <c r="UJJ91" s="76"/>
      <c r="UJK91" s="216"/>
      <c r="UJL91" s="75"/>
      <c r="UJM91" s="75"/>
      <c r="UJN91" s="204"/>
      <c r="UJO91" s="205"/>
      <c r="UJP91" s="72"/>
      <c r="UJQ91" s="70"/>
      <c r="UJR91" s="73"/>
      <c r="UJS91" s="74"/>
      <c r="UJT91" s="74"/>
      <c r="UJU91" s="62"/>
      <c r="UJV91" s="75"/>
      <c r="UJW91" s="76"/>
      <c r="UJX91" s="216"/>
      <c r="UJY91" s="75"/>
      <c r="UJZ91" s="75"/>
      <c r="UKA91" s="204"/>
      <c r="UKB91" s="205"/>
      <c r="UKC91" s="72"/>
      <c r="UKD91" s="70"/>
      <c r="UKE91" s="73"/>
      <c r="UKF91" s="74"/>
      <c r="UKG91" s="74"/>
      <c r="UKH91" s="62"/>
      <c r="UKI91" s="75"/>
      <c r="UKJ91" s="76"/>
      <c r="UKK91" s="216"/>
      <c r="UKL91" s="75"/>
      <c r="UKM91" s="75"/>
      <c r="UKN91" s="204"/>
      <c r="UKO91" s="205"/>
      <c r="UKP91" s="72"/>
      <c r="UKQ91" s="70"/>
      <c r="UKR91" s="73"/>
      <c r="UKS91" s="74"/>
      <c r="UKT91" s="74"/>
      <c r="UKU91" s="62"/>
      <c r="UKV91" s="75"/>
      <c r="UKW91" s="76"/>
      <c r="UKX91" s="216"/>
      <c r="UKY91" s="75"/>
      <c r="UKZ91" s="75"/>
      <c r="ULA91" s="204"/>
      <c r="ULB91" s="205"/>
      <c r="ULC91" s="72"/>
      <c r="ULD91" s="70"/>
      <c r="ULE91" s="73"/>
      <c r="ULF91" s="74"/>
      <c r="ULG91" s="74"/>
      <c r="ULH91" s="62"/>
      <c r="ULI91" s="75"/>
      <c r="ULJ91" s="76"/>
      <c r="ULK91" s="216"/>
      <c r="ULL91" s="75"/>
      <c r="ULM91" s="75"/>
      <c r="ULN91" s="204"/>
      <c r="ULO91" s="205"/>
      <c r="ULP91" s="72"/>
      <c r="ULQ91" s="70"/>
      <c r="ULR91" s="73"/>
      <c r="ULS91" s="74"/>
      <c r="ULT91" s="74"/>
      <c r="ULU91" s="62"/>
      <c r="ULV91" s="75"/>
      <c r="ULW91" s="76"/>
      <c r="ULX91" s="216"/>
      <c r="ULY91" s="75"/>
      <c r="ULZ91" s="75"/>
      <c r="UMA91" s="204"/>
      <c r="UMB91" s="205"/>
      <c r="UMC91" s="72"/>
      <c r="UMD91" s="70"/>
      <c r="UME91" s="73"/>
      <c r="UMF91" s="74"/>
      <c r="UMG91" s="74"/>
      <c r="UMH91" s="62"/>
      <c r="UMI91" s="75"/>
      <c r="UMJ91" s="76"/>
      <c r="UMK91" s="216"/>
      <c r="UML91" s="75"/>
      <c r="UMM91" s="75"/>
      <c r="UMN91" s="204"/>
      <c r="UMO91" s="205"/>
      <c r="UMP91" s="72"/>
      <c r="UMQ91" s="70"/>
      <c r="UMR91" s="73"/>
      <c r="UMS91" s="74"/>
      <c r="UMT91" s="74"/>
      <c r="UMU91" s="62"/>
      <c r="UMV91" s="75"/>
      <c r="UMW91" s="76"/>
      <c r="UMX91" s="216"/>
      <c r="UMY91" s="75"/>
      <c r="UMZ91" s="75"/>
      <c r="UNA91" s="204"/>
      <c r="UNB91" s="205"/>
      <c r="UNC91" s="72"/>
      <c r="UND91" s="70"/>
      <c r="UNE91" s="73"/>
      <c r="UNF91" s="74"/>
      <c r="UNG91" s="74"/>
      <c r="UNH91" s="62"/>
      <c r="UNI91" s="75"/>
      <c r="UNJ91" s="76"/>
      <c r="UNK91" s="216"/>
      <c r="UNL91" s="75"/>
      <c r="UNM91" s="75"/>
      <c r="UNN91" s="204"/>
      <c r="UNO91" s="205"/>
      <c r="UNP91" s="72"/>
      <c r="UNQ91" s="70"/>
      <c r="UNR91" s="73"/>
      <c r="UNS91" s="74"/>
      <c r="UNT91" s="74"/>
      <c r="UNU91" s="62"/>
      <c r="UNV91" s="75"/>
      <c r="UNW91" s="76"/>
      <c r="UNX91" s="216"/>
      <c r="UNY91" s="75"/>
      <c r="UNZ91" s="75"/>
      <c r="UOA91" s="204"/>
      <c r="UOB91" s="205"/>
      <c r="UOC91" s="72"/>
      <c r="UOD91" s="70"/>
      <c r="UOE91" s="73"/>
      <c r="UOF91" s="74"/>
      <c r="UOG91" s="74"/>
      <c r="UOH91" s="62"/>
      <c r="UOI91" s="75"/>
      <c r="UOJ91" s="76"/>
      <c r="UOK91" s="216"/>
      <c r="UOL91" s="75"/>
      <c r="UOM91" s="75"/>
      <c r="UON91" s="204"/>
      <c r="UOO91" s="205"/>
      <c r="UOP91" s="72"/>
      <c r="UOQ91" s="70"/>
      <c r="UOR91" s="73"/>
      <c r="UOS91" s="74"/>
      <c r="UOT91" s="74"/>
      <c r="UOU91" s="62"/>
      <c r="UOV91" s="75"/>
      <c r="UOW91" s="76"/>
      <c r="UOX91" s="216"/>
      <c r="UOY91" s="75"/>
      <c r="UOZ91" s="75"/>
      <c r="UPA91" s="204"/>
      <c r="UPB91" s="205"/>
      <c r="UPC91" s="72"/>
      <c r="UPD91" s="70"/>
      <c r="UPE91" s="73"/>
      <c r="UPF91" s="74"/>
      <c r="UPG91" s="74"/>
      <c r="UPH91" s="62"/>
      <c r="UPI91" s="75"/>
      <c r="UPJ91" s="76"/>
      <c r="UPK91" s="216"/>
      <c r="UPL91" s="75"/>
      <c r="UPM91" s="75"/>
      <c r="UPN91" s="204"/>
      <c r="UPO91" s="205"/>
      <c r="UPP91" s="72"/>
      <c r="UPQ91" s="70"/>
      <c r="UPR91" s="73"/>
      <c r="UPS91" s="74"/>
      <c r="UPT91" s="74"/>
      <c r="UPU91" s="62"/>
      <c r="UPV91" s="75"/>
      <c r="UPW91" s="76"/>
      <c r="UPX91" s="216"/>
      <c r="UPY91" s="75"/>
      <c r="UPZ91" s="75"/>
      <c r="UQA91" s="204"/>
      <c r="UQB91" s="205"/>
      <c r="UQC91" s="72"/>
      <c r="UQD91" s="70"/>
      <c r="UQE91" s="73"/>
      <c r="UQF91" s="74"/>
      <c r="UQG91" s="74"/>
      <c r="UQH91" s="62"/>
      <c r="UQI91" s="75"/>
      <c r="UQJ91" s="76"/>
      <c r="UQK91" s="216"/>
      <c r="UQL91" s="75"/>
      <c r="UQM91" s="75"/>
      <c r="UQN91" s="204"/>
      <c r="UQO91" s="205"/>
      <c r="UQP91" s="72"/>
      <c r="UQQ91" s="70"/>
      <c r="UQR91" s="73"/>
      <c r="UQS91" s="74"/>
      <c r="UQT91" s="74"/>
      <c r="UQU91" s="62"/>
      <c r="UQV91" s="75"/>
      <c r="UQW91" s="76"/>
      <c r="UQX91" s="216"/>
      <c r="UQY91" s="75"/>
      <c r="UQZ91" s="75"/>
      <c r="URA91" s="204"/>
      <c r="URB91" s="205"/>
      <c r="URC91" s="72"/>
      <c r="URD91" s="70"/>
      <c r="URE91" s="73"/>
      <c r="URF91" s="74"/>
      <c r="URG91" s="74"/>
      <c r="URH91" s="62"/>
      <c r="URI91" s="75"/>
      <c r="URJ91" s="76"/>
      <c r="URK91" s="216"/>
      <c r="URL91" s="75"/>
      <c r="URM91" s="75"/>
      <c r="URN91" s="204"/>
      <c r="URO91" s="205"/>
      <c r="URP91" s="72"/>
      <c r="URQ91" s="70"/>
      <c r="URR91" s="73"/>
      <c r="URS91" s="74"/>
      <c r="URT91" s="74"/>
      <c r="URU91" s="62"/>
      <c r="URV91" s="75"/>
      <c r="URW91" s="76"/>
      <c r="URX91" s="216"/>
      <c r="URY91" s="75"/>
      <c r="URZ91" s="75"/>
      <c r="USA91" s="204"/>
      <c r="USB91" s="205"/>
      <c r="USC91" s="72"/>
      <c r="USD91" s="70"/>
      <c r="USE91" s="73"/>
      <c r="USF91" s="74"/>
      <c r="USG91" s="74"/>
      <c r="USH91" s="62"/>
      <c r="USI91" s="75"/>
      <c r="USJ91" s="76"/>
      <c r="USK91" s="216"/>
      <c r="USL91" s="75"/>
      <c r="USM91" s="75"/>
      <c r="USN91" s="204"/>
      <c r="USO91" s="205"/>
      <c r="USP91" s="72"/>
      <c r="USQ91" s="70"/>
      <c r="USR91" s="73"/>
      <c r="USS91" s="74"/>
      <c r="UST91" s="74"/>
      <c r="USU91" s="62"/>
      <c r="USV91" s="75"/>
      <c r="USW91" s="76"/>
      <c r="USX91" s="216"/>
      <c r="USY91" s="75"/>
      <c r="USZ91" s="75"/>
      <c r="UTA91" s="204"/>
      <c r="UTB91" s="205"/>
      <c r="UTC91" s="72"/>
      <c r="UTD91" s="70"/>
      <c r="UTE91" s="73"/>
      <c r="UTF91" s="74"/>
      <c r="UTG91" s="74"/>
      <c r="UTH91" s="62"/>
      <c r="UTI91" s="75"/>
      <c r="UTJ91" s="76"/>
      <c r="UTK91" s="216"/>
      <c r="UTL91" s="75"/>
      <c r="UTM91" s="75"/>
      <c r="UTN91" s="204"/>
      <c r="UTO91" s="205"/>
      <c r="UTP91" s="72"/>
      <c r="UTQ91" s="70"/>
      <c r="UTR91" s="73"/>
      <c r="UTS91" s="74"/>
      <c r="UTT91" s="74"/>
      <c r="UTU91" s="62"/>
      <c r="UTV91" s="75"/>
      <c r="UTW91" s="76"/>
      <c r="UTX91" s="216"/>
      <c r="UTY91" s="75"/>
      <c r="UTZ91" s="75"/>
      <c r="UUA91" s="204"/>
      <c r="UUB91" s="205"/>
      <c r="UUC91" s="72"/>
      <c r="UUD91" s="70"/>
      <c r="UUE91" s="73"/>
      <c r="UUF91" s="74"/>
      <c r="UUG91" s="74"/>
      <c r="UUH91" s="62"/>
      <c r="UUI91" s="75"/>
      <c r="UUJ91" s="76"/>
      <c r="UUK91" s="216"/>
      <c r="UUL91" s="75"/>
      <c r="UUM91" s="75"/>
      <c r="UUN91" s="204"/>
      <c r="UUO91" s="205"/>
      <c r="UUP91" s="72"/>
      <c r="UUQ91" s="70"/>
      <c r="UUR91" s="73"/>
      <c r="UUS91" s="74"/>
      <c r="UUT91" s="74"/>
      <c r="UUU91" s="62"/>
      <c r="UUV91" s="75"/>
      <c r="UUW91" s="76"/>
      <c r="UUX91" s="216"/>
      <c r="UUY91" s="75"/>
      <c r="UUZ91" s="75"/>
      <c r="UVA91" s="204"/>
      <c r="UVB91" s="205"/>
      <c r="UVC91" s="72"/>
      <c r="UVD91" s="70"/>
      <c r="UVE91" s="73"/>
      <c r="UVF91" s="74"/>
      <c r="UVG91" s="74"/>
      <c r="UVH91" s="62"/>
      <c r="UVI91" s="75"/>
      <c r="UVJ91" s="76"/>
      <c r="UVK91" s="216"/>
      <c r="UVL91" s="75"/>
      <c r="UVM91" s="75"/>
      <c r="UVN91" s="204"/>
      <c r="UVO91" s="205"/>
      <c r="UVP91" s="72"/>
      <c r="UVQ91" s="70"/>
      <c r="UVR91" s="73"/>
      <c r="UVS91" s="74"/>
      <c r="UVT91" s="74"/>
      <c r="UVU91" s="62"/>
      <c r="UVV91" s="75"/>
      <c r="UVW91" s="76"/>
      <c r="UVX91" s="216"/>
      <c r="UVY91" s="75"/>
      <c r="UVZ91" s="75"/>
      <c r="UWA91" s="204"/>
      <c r="UWB91" s="205"/>
      <c r="UWC91" s="72"/>
      <c r="UWD91" s="70"/>
      <c r="UWE91" s="73"/>
      <c r="UWF91" s="74"/>
      <c r="UWG91" s="74"/>
      <c r="UWH91" s="62"/>
      <c r="UWI91" s="75"/>
      <c r="UWJ91" s="76"/>
      <c r="UWK91" s="216"/>
      <c r="UWL91" s="75"/>
      <c r="UWM91" s="75"/>
      <c r="UWN91" s="204"/>
      <c r="UWO91" s="205"/>
      <c r="UWP91" s="72"/>
      <c r="UWQ91" s="70"/>
      <c r="UWR91" s="73"/>
      <c r="UWS91" s="74"/>
      <c r="UWT91" s="74"/>
      <c r="UWU91" s="62"/>
      <c r="UWV91" s="75"/>
      <c r="UWW91" s="76"/>
      <c r="UWX91" s="216"/>
      <c r="UWY91" s="75"/>
      <c r="UWZ91" s="75"/>
      <c r="UXA91" s="204"/>
      <c r="UXB91" s="205"/>
      <c r="UXC91" s="72"/>
      <c r="UXD91" s="70"/>
      <c r="UXE91" s="73"/>
      <c r="UXF91" s="74"/>
      <c r="UXG91" s="74"/>
      <c r="UXH91" s="62"/>
      <c r="UXI91" s="75"/>
      <c r="UXJ91" s="76"/>
      <c r="UXK91" s="216"/>
      <c r="UXL91" s="75"/>
      <c r="UXM91" s="75"/>
      <c r="UXN91" s="204"/>
      <c r="UXO91" s="205"/>
      <c r="UXP91" s="72"/>
      <c r="UXQ91" s="70"/>
      <c r="UXR91" s="73"/>
      <c r="UXS91" s="74"/>
      <c r="UXT91" s="74"/>
      <c r="UXU91" s="62"/>
      <c r="UXV91" s="75"/>
      <c r="UXW91" s="76"/>
      <c r="UXX91" s="216"/>
      <c r="UXY91" s="75"/>
      <c r="UXZ91" s="75"/>
      <c r="UYA91" s="204"/>
      <c r="UYB91" s="205"/>
      <c r="UYC91" s="72"/>
      <c r="UYD91" s="70"/>
      <c r="UYE91" s="73"/>
      <c r="UYF91" s="74"/>
      <c r="UYG91" s="74"/>
      <c r="UYH91" s="62"/>
      <c r="UYI91" s="75"/>
      <c r="UYJ91" s="76"/>
      <c r="UYK91" s="216"/>
      <c r="UYL91" s="75"/>
      <c r="UYM91" s="75"/>
      <c r="UYN91" s="204"/>
      <c r="UYO91" s="205"/>
      <c r="UYP91" s="72"/>
      <c r="UYQ91" s="70"/>
      <c r="UYR91" s="73"/>
      <c r="UYS91" s="74"/>
      <c r="UYT91" s="74"/>
      <c r="UYU91" s="62"/>
      <c r="UYV91" s="75"/>
      <c r="UYW91" s="76"/>
      <c r="UYX91" s="216"/>
      <c r="UYY91" s="75"/>
      <c r="UYZ91" s="75"/>
      <c r="UZA91" s="204"/>
      <c r="UZB91" s="205"/>
      <c r="UZC91" s="72"/>
      <c r="UZD91" s="70"/>
      <c r="UZE91" s="73"/>
      <c r="UZF91" s="74"/>
      <c r="UZG91" s="74"/>
      <c r="UZH91" s="62"/>
      <c r="UZI91" s="75"/>
      <c r="UZJ91" s="76"/>
      <c r="UZK91" s="216"/>
      <c r="UZL91" s="75"/>
      <c r="UZM91" s="75"/>
      <c r="UZN91" s="204"/>
      <c r="UZO91" s="205"/>
      <c r="UZP91" s="72"/>
      <c r="UZQ91" s="70"/>
      <c r="UZR91" s="73"/>
      <c r="UZS91" s="74"/>
      <c r="UZT91" s="74"/>
      <c r="UZU91" s="62"/>
      <c r="UZV91" s="75"/>
      <c r="UZW91" s="76"/>
      <c r="UZX91" s="216"/>
      <c r="UZY91" s="75"/>
      <c r="UZZ91" s="75"/>
      <c r="VAA91" s="204"/>
      <c r="VAB91" s="205"/>
      <c r="VAC91" s="72"/>
      <c r="VAD91" s="70"/>
      <c r="VAE91" s="73"/>
      <c r="VAF91" s="74"/>
      <c r="VAG91" s="74"/>
      <c r="VAH91" s="62"/>
      <c r="VAI91" s="75"/>
      <c r="VAJ91" s="76"/>
      <c r="VAK91" s="216"/>
      <c r="VAL91" s="75"/>
      <c r="VAM91" s="75"/>
      <c r="VAN91" s="204"/>
      <c r="VAO91" s="205"/>
      <c r="VAP91" s="72"/>
      <c r="VAQ91" s="70"/>
      <c r="VAR91" s="73"/>
      <c r="VAS91" s="74"/>
      <c r="VAT91" s="74"/>
      <c r="VAU91" s="62"/>
      <c r="VAV91" s="75"/>
      <c r="VAW91" s="76"/>
      <c r="VAX91" s="216"/>
      <c r="VAY91" s="75"/>
      <c r="VAZ91" s="75"/>
      <c r="VBA91" s="204"/>
      <c r="VBB91" s="205"/>
      <c r="VBC91" s="72"/>
      <c r="VBD91" s="70"/>
      <c r="VBE91" s="73"/>
      <c r="VBF91" s="74"/>
      <c r="VBG91" s="74"/>
      <c r="VBH91" s="62"/>
      <c r="VBI91" s="75"/>
      <c r="VBJ91" s="76"/>
      <c r="VBK91" s="216"/>
      <c r="VBL91" s="75"/>
      <c r="VBM91" s="75"/>
      <c r="VBN91" s="204"/>
      <c r="VBO91" s="205"/>
      <c r="VBP91" s="72"/>
      <c r="VBQ91" s="70"/>
      <c r="VBR91" s="73"/>
      <c r="VBS91" s="74"/>
      <c r="VBT91" s="74"/>
      <c r="VBU91" s="62"/>
      <c r="VBV91" s="75"/>
      <c r="VBW91" s="76"/>
      <c r="VBX91" s="216"/>
      <c r="VBY91" s="75"/>
      <c r="VBZ91" s="75"/>
      <c r="VCA91" s="204"/>
      <c r="VCB91" s="205"/>
      <c r="VCC91" s="72"/>
      <c r="VCD91" s="70"/>
      <c r="VCE91" s="73"/>
      <c r="VCF91" s="74"/>
      <c r="VCG91" s="74"/>
      <c r="VCH91" s="62"/>
      <c r="VCI91" s="75"/>
      <c r="VCJ91" s="76"/>
      <c r="VCK91" s="216"/>
      <c r="VCL91" s="75"/>
      <c r="VCM91" s="75"/>
      <c r="VCN91" s="204"/>
      <c r="VCO91" s="205"/>
      <c r="VCP91" s="72"/>
      <c r="VCQ91" s="70"/>
      <c r="VCR91" s="73"/>
      <c r="VCS91" s="74"/>
      <c r="VCT91" s="74"/>
      <c r="VCU91" s="62"/>
      <c r="VCV91" s="75"/>
      <c r="VCW91" s="76"/>
      <c r="VCX91" s="216"/>
      <c r="VCY91" s="75"/>
      <c r="VCZ91" s="75"/>
      <c r="VDA91" s="204"/>
      <c r="VDB91" s="205"/>
      <c r="VDC91" s="72"/>
      <c r="VDD91" s="70"/>
      <c r="VDE91" s="73"/>
      <c r="VDF91" s="74"/>
      <c r="VDG91" s="74"/>
      <c r="VDH91" s="62"/>
      <c r="VDI91" s="75"/>
      <c r="VDJ91" s="76"/>
      <c r="VDK91" s="216"/>
      <c r="VDL91" s="75"/>
      <c r="VDM91" s="75"/>
      <c r="VDN91" s="204"/>
      <c r="VDO91" s="205"/>
      <c r="VDP91" s="72"/>
      <c r="VDQ91" s="70"/>
      <c r="VDR91" s="73"/>
      <c r="VDS91" s="74"/>
      <c r="VDT91" s="74"/>
      <c r="VDU91" s="62"/>
      <c r="VDV91" s="75"/>
      <c r="VDW91" s="76"/>
      <c r="VDX91" s="216"/>
      <c r="VDY91" s="75"/>
      <c r="VDZ91" s="75"/>
      <c r="VEA91" s="204"/>
      <c r="VEB91" s="205"/>
      <c r="VEC91" s="72"/>
      <c r="VED91" s="70"/>
      <c r="VEE91" s="73"/>
      <c r="VEF91" s="74"/>
      <c r="VEG91" s="74"/>
      <c r="VEH91" s="62"/>
      <c r="VEI91" s="75"/>
      <c r="VEJ91" s="76"/>
      <c r="VEK91" s="216"/>
      <c r="VEL91" s="75"/>
      <c r="VEM91" s="75"/>
      <c r="VEN91" s="204"/>
      <c r="VEO91" s="205"/>
      <c r="VEP91" s="72"/>
      <c r="VEQ91" s="70"/>
      <c r="VER91" s="73"/>
      <c r="VES91" s="74"/>
      <c r="VET91" s="74"/>
      <c r="VEU91" s="62"/>
      <c r="VEV91" s="75"/>
      <c r="VEW91" s="76"/>
      <c r="VEX91" s="216"/>
      <c r="VEY91" s="75"/>
      <c r="VEZ91" s="75"/>
      <c r="VFA91" s="204"/>
      <c r="VFB91" s="205"/>
      <c r="VFC91" s="72"/>
      <c r="VFD91" s="70"/>
      <c r="VFE91" s="73"/>
      <c r="VFF91" s="74"/>
      <c r="VFG91" s="74"/>
      <c r="VFH91" s="62"/>
      <c r="VFI91" s="75"/>
      <c r="VFJ91" s="76"/>
      <c r="VFK91" s="216"/>
      <c r="VFL91" s="75"/>
      <c r="VFM91" s="75"/>
      <c r="VFN91" s="204"/>
      <c r="VFO91" s="205"/>
      <c r="VFP91" s="72"/>
      <c r="VFQ91" s="70"/>
      <c r="VFR91" s="73"/>
      <c r="VFS91" s="74"/>
      <c r="VFT91" s="74"/>
      <c r="VFU91" s="62"/>
      <c r="VFV91" s="75"/>
      <c r="VFW91" s="76"/>
      <c r="VFX91" s="216"/>
      <c r="VFY91" s="75"/>
      <c r="VFZ91" s="75"/>
      <c r="VGA91" s="204"/>
      <c r="VGB91" s="205"/>
      <c r="VGC91" s="72"/>
      <c r="VGD91" s="70"/>
      <c r="VGE91" s="73"/>
      <c r="VGF91" s="74"/>
      <c r="VGG91" s="74"/>
      <c r="VGH91" s="62"/>
      <c r="VGI91" s="75"/>
      <c r="VGJ91" s="76"/>
      <c r="VGK91" s="216"/>
      <c r="VGL91" s="75"/>
      <c r="VGM91" s="75"/>
      <c r="VGN91" s="204"/>
      <c r="VGO91" s="205"/>
      <c r="VGP91" s="72"/>
      <c r="VGQ91" s="70"/>
      <c r="VGR91" s="73"/>
      <c r="VGS91" s="74"/>
      <c r="VGT91" s="74"/>
      <c r="VGU91" s="62"/>
      <c r="VGV91" s="75"/>
      <c r="VGW91" s="76"/>
      <c r="VGX91" s="216"/>
      <c r="VGY91" s="75"/>
      <c r="VGZ91" s="75"/>
      <c r="VHA91" s="204"/>
      <c r="VHB91" s="205"/>
      <c r="VHC91" s="72"/>
      <c r="VHD91" s="70"/>
      <c r="VHE91" s="73"/>
      <c r="VHF91" s="74"/>
      <c r="VHG91" s="74"/>
      <c r="VHH91" s="62"/>
      <c r="VHI91" s="75"/>
      <c r="VHJ91" s="76"/>
      <c r="VHK91" s="216"/>
      <c r="VHL91" s="75"/>
      <c r="VHM91" s="75"/>
      <c r="VHN91" s="204"/>
      <c r="VHO91" s="205"/>
      <c r="VHP91" s="72"/>
      <c r="VHQ91" s="70"/>
      <c r="VHR91" s="73"/>
      <c r="VHS91" s="74"/>
      <c r="VHT91" s="74"/>
      <c r="VHU91" s="62"/>
      <c r="VHV91" s="75"/>
      <c r="VHW91" s="76"/>
      <c r="VHX91" s="216"/>
      <c r="VHY91" s="75"/>
      <c r="VHZ91" s="75"/>
      <c r="VIA91" s="204"/>
      <c r="VIB91" s="205"/>
      <c r="VIC91" s="72"/>
      <c r="VID91" s="70"/>
      <c r="VIE91" s="73"/>
      <c r="VIF91" s="74"/>
      <c r="VIG91" s="74"/>
      <c r="VIH91" s="62"/>
      <c r="VII91" s="75"/>
      <c r="VIJ91" s="76"/>
      <c r="VIK91" s="216"/>
      <c r="VIL91" s="75"/>
      <c r="VIM91" s="75"/>
      <c r="VIN91" s="204"/>
      <c r="VIO91" s="205"/>
      <c r="VIP91" s="72"/>
      <c r="VIQ91" s="70"/>
      <c r="VIR91" s="73"/>
      <c r="VIS91" s="74"/>
      <c r="VIT91" s="74"/>
      <c r="VIU91" s="62"/>
      <c r="VIV91" s="75"/>
      <c r="VIW91" s="76"/>
      <c r="VIX91" s="216"/>
      <c r="VIY91" s="75"/>
      <c r="VIZ91" s="75"/>
      <c r="VJA91" s="204"/>
      <c r="VJB91" s="205"/>
      <c r="VJC91" s="72"/>
      <c r="VJD91" s="70"/>
      <c r="VJE91" s="73"/>
      <c r="VJF91" s="74"/>
      <c r="VJG91" s="74"/>
      <c r="VJH91" s="62"/>
      <c r="VJI91" s="75"/>
      <c r="VJJ91" s="76"/>
      <c r="VJK91" s="216"/>
      <c r="VJL91" s="75"/>
      <c r="VJM91" s="75"/>
      <c r="VJN91" s="204"/>
      <c r="VJO91" s="205"/>
      <c r="VJP91" s="72"/>
      <c r="VJQ91" s="70"/>
      <c r="VJR91" s="73"/>
      <c r="VJS91" s="74"/>
      <c r="VJT91" s="74"/>
      <c r="VJU91" s="62"/>
      <c r="VJV91" s="75"/>
      <c r="VJW91" s="76"/>
      <c r="VJX91" s="216"/>
      <c r="VJY91" s="75"/>
      <c r="VJZ91" s="75"/>
      <c r="VKA91" s="204"/>
      <c r="VKB91" s="205"/>
      <c r="VKC91" s="72"/>
      <c r="VKD91" s="70"/>
      <c r="VKE91" s="73"/>
      <c r="VKF91" s="74"/>
      <c r="VKG91" s="74"/>
      <c r="VKH91" s="62"/>
      <c r="VKI91" s="75"/>
      <c r="VKJ91" s="76"/>
      <c r="VKK91" s="216"/>
      <c r="VKL91" s="75"/>
      <c r="VKM91" s="75"/>
      <c r="VKN91" s="204"/>
      <c r="VKO91" s="205"/>
      <c r="VKP91" s="72"/>
      <c r="VKQ91" s="70"/>
      <c r="VKR91" s="73"/>
      <c r="VKS91" s="74"/>
      <c r="VKT91" s="74"/>
      <c r="VKU91" s="62"/>
      <c r="VKV91" s="75"/>
      <c r="VKW91" s="76"/>
      <c r="VKX91" s="216"/>
      <c r="VKY91" s="75"/>
      <c r="VKZ91" s="75"/>
      <c r="VLA91" s="204"/>
      <c r="VLB91" s="205"/>
      <c r="VLC91" s="72"/>
      <c r="VLD91" s="70"/>
      <c r="VLE91" s="73"/>
      <c r="VLF91" s="74"/>
      <c r="VLG91" s="74"/>
      <c r="VLH91" s="62"/>
      <c r="VLI91" s="75"/>
      <c r="VLJ91" s="76"/>
      <c r="VLK91" s="216"/>
      <c r="VLL91" s="75"/>
      <c r="VLM91" s="75"/>
      <c r="VLN91" s="204"/>
      <c r="VLO91" s="205"/>
      <c r="VLP91" s="72"/>
      <c r="VLQ91" s="70"/>
      <c r="VLR91" s="73"/>
      <c r="VLS91" s="74"/>
      <c r="VLT91" s="74"/>
      <c r="VLU91" s="62"/>
      <c r="VLV91" s="75"/>
      <c r="VLW91" s="76"/>
      <c r="VLX91" s="216"/>
      <c r="VLY91" s="75"/>
      <c r="VLZ91" s="75"/>
      <c r="VMA91" s="204"/>
      <c r="VMB91" s="205"/>
      <c r="VMC91" s="72"/>
      <c r="VMD91" s="70"/>
      <c r="VME91" s="73"/>
      <c r="VMF91" s="74"/>
      <c r="VMG91" s="74"/>
      <c r="VMH91" s="62"/>
      <c r="VMI91" s="75"/>
      <c r="VMJ91" s="76"/>
      <c r="VMK91" s="216"/>
      <c r="VML91" s="75"/>
      <c r="VMM91" s="75"/>
      <c r="VMN91" s="204"/>
      <c r="VMO91" s="205"/>
      <c r="VMP91" s="72"/>
      <c r="VMQ91" s="70"/>
      <c r="VMR91" s="73"/>
      <c r="VMS91" s="74"/>
      <c r="VMT91" s="74"/>
      <c r="VMU91" s="62"/>
      <c r="VMV91" s="75"/>
      <c r="VMW91" s="76"/>
      <c r="VMX91" s="216"/>
      <c r="VMY91" s="75"/>
      <c r="VMZ91" s="75"/>
      <c r="VNA91" s="204"/>
      <c r="VNB91" s="205"/>
      <c r="VNC91" s="72"/>
      <c r="VND91" s="70"/>
      <c r="VNE91" s="73"/>
      <c r="VNF91" s="74"/>
      <c r="VNG91" s="74"/>
      <c r="VNH91" s="62"/>
      <c r="VNI91" s="75"/>
      <c r="VNJ91" s="76"/>
      <c r="VNK91" s="216"/>
      <c r="VNL91" s="75"/>
      <c r="VNM91" s="75"/>
      <c r="VNN91" s="204"/>
      <c r="VNO91" s="205"/>
      <c r="VNP91" s="72"/>
      <c r="VNQ91" s="70"/>
      <c r="VNR91" s="73"/>
      <c r="VNS91" s="74"/>
      <c r="VNT91" s="74"/>
      <c r="VNU91" s="62"/>
      <c r="VNV91" s="75"/>
      <c r="VNW91" s="76"/>
      <c r="VNX91" s="216"/>
      <c r="VNY91" s="75"/>
      <c r="VNZ91" s="75"/>
      <c r="VOA91" s="204"/>
      <c r="VOB91" s="205"/>
      <c r="VOC91" s="72"/>
      <c r="VOD91" s="70"/>
      <c r="VOE91" s="73"/>
      <c r="VOF91" s="74"/>
      <c r="VOG91" s="74"/>
      <c r="VOH91" s="62"/>
      <c r="VOI91" s="75"/>
      <c r="VOJ91" s="76"/>
      <c r="VOK91" s="216"/>
      <c r="VOL91" s="75"/>
      <c r="VOM91" s="75"/>
      <c r="VON91" s="204"/>
      <c r="VOO91" s="205"/>
      <c r="VOP91" s="72"/>
      <c r="VOQ91" s="70"/>
      <c r="VOR91" s="73"/>
      <c r="VOS91" s="74"/>
      <c r="VOT91" s="74"/>
      <c r="VOU91" s="62"/>
      <c r="VOV91" s="75"/>
      <c r="VOW91" s="76"/>
      <c r="VOX91" s="216"/>
      <c r="VOY91" s="75"/>
      <c r="VOZ91" s="75"/>
      <c r="VPA91" s="204"/>
      <c r="VPB91" s="205"/>
      <c r="VPC91" s="72"/>
      <c r="VPD91" s="70"/>
      <c r="VPE91" s="73"/>
      <c r="VPF91" s="74"/>
      <c r="VPG91" s="74"/>
      <c r="VPH91" s="62"/>
      <c r="VPI91" s="75"/>
      <c r="VPJ91" s="76"/>
      <c r="VPK91" s="216"/>
      <c r="VPL91" s="75"/>
      <c r="VPM91" s="75"/>
      <c r="VPN91" s="204"/>
      <c r="VPO91" s="205"/>
      <c r="VPP91" s="72"/>
      <c r="VPQ91" s="70"/>
      <c r="VPR91" s="73"/>
      <c r="VPS91" s="74"/>
      <c r="VPT91" s="74"/>
      <c r="VPU91" s="62"/>
      <c r="VPV91" s="75"/>
      <c r="VPW91" s="76"/>
      <c r="VPX91" s="216"/>
      <c r="VPY91" s="75"/>
      <c r="VPZ91" s="75"/>
      <c r="VQA91" s="204"/>
      <c r="VQB91" s="205"/>
      <c r="VQC91" s="72"/>
      <c r="VQD91" s="70"/>
      <c r="VQE91" s="73"/>
      <c r="VQF91" s="74"/>
      <c r="VQG91" s="74"/>
      <c r="VQH91" s="62"/>
      <c r="VQI91" s="75"/>
      <c r="VQJ91" s="76"/>
      <c r="VQK91" s="216"/>
      <c r="VQL91" s="75"/>
      <c r="VQM91" s="75"/>
      <c r="VQN91" s="204"/>
      <c r="VQO91" s="205"/>
      <c r="VQP91" s="72"/>
      <c r="VQQ91" s="70"/>
      <c r="VQR91" s="73"/>
      <c r="VQS91" s="74"/>
      <c r="VQT91" s="74"/>
      <c r="VQU91" s="62"/>
      <c r="VQV91" s="75"/>
      <c r="VQW91" s="76"/>
      <c r="VQX91" s="216"/>
      <c r="VQY91" s="75"/>
      <c r="VQZ91" s="75"/>
      <c r="VRA91" s="204"/>
      <c r="VRB91" s="205"/>
      <c r="VRC91" s="72"/>
      <c r="VRD91" s="70"/>
      <c r="VRE91" s="73"/>
      <c r="VRF91" s="74"/>
      <c r="VRG91" s="74"/>
      <c r="VRH91" s="62"/>
      <c r="VRI91" s="75"/>
      <c r="VRJ91" s="76"/>
      <c r="VRK91" s="216"/>
      <c r="VRL91" s="75"/>
      <c r="VRM91" s="75"/>
      <c r="VRN91" s="204"/>
      <c r="VRO91" s="205"/>
      <c r="VRP91" s="72"/>
      <c r="VRQ91" s="70"/>
      <c r="VRR91" s="73"/>
      <c r="VRS91" s="74"/>
      <c r="VRT91" s="74"/>
      <c r="VRU91" s="62"/>
      <c r="VRV91" s="75"/>
      <c r="VRW91" s="76"/>
      <c r="VRX91" s="216"/>
      <c r="VRY91" s="75"/>
      <c r="VRZ91" s="75"/>
      <c r="VSA91" s="204"/>
      <c r="VSB91" s="205"/>
      <c r="VSC91" s="72"/>
      <c r="VSD91" s="70"/>
      <c r="VSE91" s="73"/>
      <c r="VSF91" s="74"/>
      <c r="VSG91" s="74"/>
      <c r="VSH91" s="62"/>
      <c r="VSI91" s="75"/>
      <c r="VSJ91" s="76"/>
      <c r="VSK91" s="216"/>
      <c r="VSL91" s="75"/>
      <c r="VSM91" s="75"/>
      <c r="VSN91" s="204"/>
      <c r="VSO91" s="205"/>
      <c r="VSP91" s="72"/>
      <c r="VSQ91" s="70"/>
      <c r="VSR91" s="73"/>
      <c r="VSS91" s="74"/>
      <c r="VST91" s="74"/>
      <c r="VSU91" s="62"/>
      <c r="VSV91" s="75"/>
      <c r="VSW91" s="76"/>
      <c r="VSX91" s="216"/>
      <c r="VSY91" s="75"/>
      <c r="VSZ91" s="75"/>
      <c r="VTA91" s="204"/>
      <c r="VTB91" s="205"/>
      <c r="VTC91" s="72"/>
      <c r="VTD91" s="70"/>
      <c r="VTE91" s="73"/>
      <c r="VTF91" s="74"/>
      <c r="VTG91" s="74"/>
      <c r="VTH91" s="62"/>
      <c r="VTI91" s="75"/>
      <c r="VTJ91" s="76"/>
      <c r="VTK91" s="216"/>
      <c r="VTL91" s="75"/>
      <c r="VTM91" s="75"/>
      <c r="VTN91" s="204"/>
      <c r="VTO91" s="205"/>
      <c r="VTP91" s="72"/>
      <c r="VTQ91" s="70"/>
      <c r="VTR91" s="73"/>
      <c r="VTS91" s="74"/>
      <c r="VTT91" s="74"/>
      <c r="VTU91" s="62"/>
      <c r="VTV91" s="75"/>
      <c r="VTW91" s="76"/>
      <c r="VTX91" s="216"/>
      <c r="VTY91" s="75"/>
      <c r="VTZ91" s="75"/>
      <c r="VUA91" s="204"/>
      <c r="VUB91" s="205"/>
      <c r="VUC91" s="72"/>
      <c r="VUD91" s="70"/>
      <c r="VUE91" s="73"/>
      <c r="VUF91" s="74"/>
      <c r="VUG91" s="74"/>
      <c r="VUH91" s="62"/>
      <c r="VUI91" s="75"/>
      <c r="VUJ91" s="76"/>
      <c r="VUK91" s="216"/>
      <c r="VUL91" s="75"/>
      <c r="VUM91" s="75"/>
      <c r="VUN91" s="204"/>
      <c r="VUO91" s="205"/>
      <c r="VUP91" s="72"/>
      <c r="VUQ91" s="70"/>
      <c r="VUR91" s="73"/>
      <c r="VUS91" s="74"/>
      <c r="VUT91" s="74"/>
      <c r="VUU91" s="62"/>
      <c r="VUV91" s="75"/>
      <c r="VUW91" s="76"/>
      <c r="VUX91" s="216"/>
      <c r="VUY91" s="75"/>
      <c r="VUZ91" s="75"/>
      <c r="VVA91" s="204"/>
      <c r="VVB91" s="205"/>
      <c r="VVC91" s="72"/>
      <c r="VVD91" s="70"/>
      <c r="VVE91" s="73"/>
      <c r="VVF91" s="74"/>
      <c r="VVG91" s="74"/>
      <c r="VVH91" s="62"/>
      <c r="VVI91" s="75"/>
      <c r="VVJ91" s="76"/>
      <c r="VVK91" s="216"/>
      <c r="VVL91" s="75"/>
      <c r="VVM91" s="75"/>
      <c r="VVN91" s="204"/>
      <c r="VVO91" s="205"/>
      <c r="VVP91" s="72"/>
      <c r="VVQ91" s="70"/>
      <c r="VVR91" s="73"/>
      <c r="VVS91" s="74"/>
      <c r="VVT91" s="74"/>
      <c r="VVU91" s="62"/>
      <c r="VVV91" s="75"/>
      <c r="VVW91" s="76"/>
      <c r="VVX91" s="216"/>
      <c r="VVY91" s="75"/>
      <c r="VVZ91" s="75"/>
      <c r="VWA91" s="204"/>
      <c r="VWB91" s="205"/>
      <c r="VWC91" s="72"/>
      <c r="VWD91" s="70"/>
      <c r="VWE91" s="73"/>
      <c r="VWF91" s="74"/>
      <c r="VWG91" s="74"/>
      <c r="VWH91" s="62"/>
      <c r="VWI91" s="75"/>
      <c r="VWJ91" s="76"/>
      <c r="VWK91" s="216"/>
      <c r="VWL91" s="75"/>
      <c r="VWM91" s="75"/>
      <c r="VWN91" s="204"/>
      <c r="VWO91" s="205"/>
      <c r="VWP91" s="72"/>
      <c r="VWQ91" s="70"/>
      <c r="VWR91" s="73"/>
      <c r="VWS91" s="74"/>
      <c r="VWT91" s="74"/>
      <c r="VWU91" s="62"/>
      <c r="VWV91" s="75"/>
      <c r="VWW91" s="76"/>
      <c r="VWX91" s="216"/>
      <c r="VWY91" s="75"/>
      <c r="VWZ91" s="75"/>
      <c r="VXA91" s="204"/>
      <c r="VXB91" s="205"/>
      <c r="VXC91" s="72"/>
      <c r="VXD91" s="70"/>
      <c r="VXE91" s="73"/>
      <c r="VXF91" s="74"/>
      <c r="VXG91" s="74"/>
      <c r="VXH91" s="62"/>
      <c r="VXI91" s="75"/>
      <c r="VXJ91" s="76"/>
      <c r="VXK91" s="216"/>
      <c r="VXL91" s="75"/>
      <c r="VXM91" s="75"/>
      <c r="VXN91" s="204"/>
      <c r="VXO91" s="205"/>
      <c r="VXP91" s="72"/>
      <c r="VXQ91" s="70"/>
      <c r="VXR91" s="73"/>
      <c r="VXS91" s="74"/>
      <c r="VXT91" s="74"/>
      <c r="VXU91" s="62"/>
      <c r="VXV91" s="75"/>
      <c r="VXW91" s="76"/>
      <c r="VXX91" s="216"/>
      <c r="VXY91" s="75"/>
      <c r="VXZ91" s="75"/>
      <c r="VYA91" s="204"/>
      <c r="VYB91" s="205"/>
      <c r="VYC91" s="72"/>
      <c r="VYD91" s="70"/>
      <c r="VYE91" s="73"/>
      <c r="VYF91" s="74"/>
      <c r="VYG91" s="74"/>
      <c r="VYH91" s="62"/>
      <c r="VYI91" s="75"/>
      <c r="VYJ91" s="76"/>
      <c r="VYK91" s="216"/>
      <c r="VYL91" s="75"/>
      <c r="VYM91" s="75"/>
      <c r="VYN91" s="204"/>
      <c r="VYO91" s="205"/>
      <c r="VYP91" s="72"/>
      <c r="VYQ91" s="70"/>
      <c r="VYR91" s="73"/>
      <c r="VYS91" s="74"/>
      <c r="VYT91" s="74"/>
      <c r="VYU91" s="62"/>
      <c r="VYV91" s="75"/>
      <c r="VYW91" s="76"/>
      <c r="VYX91" s="216"/>
      <c r="VYY91" s="75"/>
      <c r="VYZ91" s="75"/>
      <c r="VZA91" s="204"/>
      <c r="VZB91" s="205"/>
      <c r="VZC91" s="72"/>
      <c r="VZD91" s="70"/>
      <c r="VZE91" s="73"/>
      <c r="VZF91" s="74"/>
      <c r="VZG91" s="74"/>
      <c r="VZH91" s="62"/>
      <c r="VZI91" s="75"/>
      <c r="VZJ91" s="76"/>
      <c r="VZK91" s="216"/>
      <c r="VZL91" s="75"/>
      <c r="VZM91" s="75"/>
      <c r="VZN91" s="204"/>
      <c r="VZO91" s="205"/>
      <c r="VZP91" s="72"/>
      <c r="VZQ91" s="70"/>
      <c r="VZR91" s="73"/>
      <c r="VZS91" s="74"/>
      <c r="VZT91" s="74"/>
      <c r="VZU91" s="62"/>
      <c r="VZV91" s="75"/>
      <c r="VZW91" s="76"/>
      <c r="VZX91" s="216"/>
      <c r="VZY91" s="75"/>
      <c r="VZZ91" s="75"/>
      <c r="WAA91" s="204"/>
      <c r="WAB91" s="205"/>
      <c r="WAC91" s="72"/>
      <c r="WAD91" s="70"/>
      <c r="WAE91" s="73"/>
      <c r="WAF91" s="74"/>
      <c r="WAG91" s="74"/>
      <c r="WAH91" s="62"/>
      <c r="WAI91" s="75"/>
      <c r="WAJ91" s="76"/>
      <c r="WAK91" s="216"/>
      <c r="WAL91" s="75"/>
      <c r="WAM91" s="75"/>
      <c r="WAN91" s="204"/>
      <c r="WAO91" s="205"/>
      <c r="WAP91" s="72"/>
      <c r="WAQ91" s="70"/>
      <c r="WAR91" s="73"/>
      <c r="WAS91" s="74"/>
      <c r="WAT91" s="74"/>
      <c r="WAU91" s="62"/>
      <c r="WAV91" s="75"/>
      <c r="WAW91" s="76"/>
      <c r="WAX91" s="216"/>
      <c r="WAY91" s="75"/>
      <c r="WAZ91" s="75"/>
      <c r="WBA91" s="204"/>
      <c r="WBB91" s="205"/>
      <c r="WBC91" s="72"/>
      <c r="WBD91" s="70"/>
      <c r="WBE91" s="73"/>
      <c r="WBF91" s="74"/>
      <c r="WBG91" s="74"/>
      <c r="WBH91" s="62"/>
      <c r="WBI91" s="75"/>
      <c r="WBJ91" s="76"/>
      <c r="WBK91" s="216"/>
      <c r="WBL91" s="75"/>
      <c r="WBM91" s="75"/>
      <c r="WBN91" s="204"/>
      <c r="WBO91" s="205"/>
      <c r="WBP91" s="72"/>
      <c r="WBQ91" s="70"/>
      <c r="WBR91" s="73"/>
      <c r="WBS91" s="74"/>
      <c r="WBT91" s="74"/>
      <c r="WBU91" s="62"/>
      <c r="WBV91" s="75"/>
      <c r="WBW91" s="76"/>
      <c r="WBX91" s="216"/>
      <c r="WBY91" s="75"/>
      <c r="WBZ91" s="75"/>
      <c r="WCA91" s="204"/>
      <c r="WCB91" s="205"/>
      <c r="WCC91" s="72"/>
      <c r="WCD91" s="70"/>
      <c r="WCE91" s="73"/>
      <c r="WCF91" s="74"/>
      <c r="WCG91" s="74"/>
      <c r="WCH91" s="62"/>
      <c r="WCI91" s="75"/>
      <c r="WCJ91" s="76"/>
      <c r="WCK91" s="216"/>
      <c r="WCL91" s="75"/>
      <c r="WCM91" s="75"/>
      <c r="WCN91" s="204"/>
      <c r="WCO91" s="205"/>
      <c r="WCP91" s="72"/>
      <c r="WCQ91" s="70"/>
      <c r="WCR91" s="73"/>
      <c r="WCS91" s="74"/>
      <c r="WCT91" s="74"/>
      <c r="WCU91" s="62"/>
      <c r="WCV91" s="75"/>
      <c r="WCW91" s="76"/>
      <c r="WCX91" s="216"/>
      <c r="WCY91" s="75"/>
      <c r="WCZ91" s="75"/>
      <c r="WDA91" s="204"/>
      <c r="WDB91" s="205"/>
      <c r="WDC91" s="72"/>
      <c r="WDD91" s="70"/>
      <c r="WDE91" s="73"/>
      <c r="WDF91" s="74"/>
      <c r="WDG91" s="74"/>
      <c r="WDH91" s="62"/>
      <c r="WDI91" s="75"/>
      <c r="WDJ91" s="76"/>
      <c r="WDK91" s="216"/>
      <c r="WDL91" s="75"/>
      <c r="WDM91" s="75"/>
      <c r="WDN91" s="204"/>
      <c r="WDO91" s="205"/>
      <c r="WDP91" s="72"/>
      <c r="WDQ91" s="70"/>
      <c r="WDR91" s="73"/>
      <c r="WDS91" s="74"/>
      <c r="WDT91" s="74"/>
      <c r="WDU91" s="62"/>
      <c r="WDV91" s="75"/>
      <c r="WDW91" s="76"/>
      <c r="WDX91" s="216"/>
      <c r="WDY91" s="75"/>
      <c r="WDZ91" s="75"/>
      <c r="WEA91" s="204"/>
      <c r="WEB91" s="205"/>
      <c r="WEC91" s="72"/>
      <c r="WED91" s="70"/>
      <c r="WEE91" s="73"/>
      <c r="WEF91" s="74"/>
      <c r="WEG91" s="74"/>
      <c r="WEH91" s="62"/>
      <c r="WEI91" s="75"/>
      <c r="WEJ91" s="76"/>
      <c r="WEK91" s="216"/>
      <c r="WEL91" s="75"/>
      <c r="WEM91" s="75"/>
      <c r="WEN91" s="204"/>
      <c r="WEO91" s="205"/>
      <c r="WEP91" s="72"/>
      <c r="WEQ91" s="70"/>
      <c r="WER91" s="73"/>
      <c r="WES91" s="74"/>
      <c r="WET91" s="74"/>
      <c r="WEU91" s="62"/>
      <c r="WEV91" s="75"/>
      <c r="WEW91" s="76"/>
      <c r="WEX91" s="216"/>
      <c r="WEY91" s="75"/>
      <c r="WEZ91" s="75"/>
      <c r="WFA91" s="204"/>
      <c r="WFB91" s="205"/>
      <c r="WFC91" s="72"/>
      <c r="WFD91" s="70"/>
      <c r="WFE91" s="73"/>
      <c r="WFF91" s="74"/>
      <c r="WFG91" s="74"/>
      <c r="WFH91" s="62"/>
      <c r="WFI91" s="75"/>
      <c r="WFJ91" s="76"/>
      <c r="WFK91" s="216"/>
      <c r="WFL91" s="75"/>
      <c r="WFM91" s="75"/>
      <c r="WFN91" s="204"/>
      <c r="WFO91" s="205"/>
      <c r="WFP91" s="72"/>
      <c r="WFQ91" s="70"/>
      <c r="WFR91" s="73"/>
      <c r="WFS91" s="74"/>
      <c r="WFT91" s="74"/>
      <c r="WFU91" s="62"/>
      <c r="WFV91" s="75"/>
      <c r="WFW91" s="76"/>
      <c r="WFX91" s="216"/>
      <c r="WFY91" s="75"/>
      <c r="WFZ91" s="75"/>
      <c r="WGA91" s="204"/>
      <c r="WGB91" s="205"/>
      <c r="WGC91" s="72"/>
      <c r="WGD91" s="70"/>
      <c r="WGE91" s="73"/>
      <c r="WGF91" s="74"/>
      <c r="WGG91" s="74"/>
      <c r="WGH91" s="62"/>
      <c r="WGI91" s="75"/>
      <c r="WGJ91" s="76"/>
      <c r="WGK91" s="216"/>
      <c r="WGL91" s="75"/>
      <c r="WGM91" s="75"/>
      <c r="WGN91" s="204"/>
      <c r="WGO91" s="205"/>
      <c r="WGP91" s="72"/>
      <c r="WGQ91" s="70"/>
      <c r="WGR91" s="73"/>
      <c r="WGS91" s="74"/>
      <c r="WGT91" s="74"/>
      <c r="WGU91" s="62"/>
      <c r="WGV91" s="75"/>
      <c r="WGW91" s="76"/>
      <c r="WGX91" s="216"/>
      <c r="WGY91" s="75"/>
      <c r="WGZ91" s="75"/>
      <c r="WHA91" s="204"/>
      <c r="WHB91" s="205"/>
      <c r="WHC91" s="72"/>
      <c r="WHD91" s="70"/>
      <c r="WHE91" s="73"/>
      <c r="WHF91" s="74"/>
      <c r="WHG91" s="74"/>
      <c r="WHH91" s="62"/>
      <c r="WHI91" s="75"/>
      <c r="WHJ91" s="76"/>
      <c r="WHK91" s="216"/>
      <c r="WHL91" s="75"/>
      <c r="WHM91" s="75"/>
      <c r="WHN91" s="204"/>
      <c r="WHO91" s="205"/>
      <c r="WHP91" s="72"/>
      <c r="WHQ91" s="70"/>
      <c r="WHR91" s="73"/>
      <c r="WHS91" s="74"/>
      <c r="WHT91" s="74"/>
      <c r="WHU91" s="62"/>
      <c r="WHV91" s="75"/>
      <c r="WHW91" s="76"/>
      <c r="WHX91" s="216"/>
      <c r="WHY91" s="75"/>
      <c r="WHZ91" s="75"/>
      <c r="WIA91" s="204"/>
      <c r="WIB91" s="205"/>
      <c r="WIC91" s="72"/>
      <c r="WID91" s="70"/>
      <c r="WIE91" s="73"/>
      <c r="WIF91" s="74"/>
      <c r="WIG91" s="74"/>
      <c r="WIH91" s="62"/>
      <c r="WII91" s="75"/>
      <c r="WIJ91" s="76"/>
      <c r="WIK91" s="216"/>
      <c r="WIL91" s="75"/>
      <c r="WIM91" s="75"/>
      <c r="WIN91" s="204"/>
      <c r="WIO91" s="205"/>
      <c r="WIP91" s="72"/>
      <c r="WIQ91" s="70"/>
      <c r="WIR91" s="73"/>
      <c r="WIS91" s="74"/>
      <c r="WIT91" s="74"/>
      <c r="WIU91" s="62"/>
      <c r="WIV91" s="75"/>
      <c r="WIW91" s="76"/>
      <c r="WIX91" s="216"/>
      <c r="WIY91" s="75"/>
      <c r="WIZ91" s="75"/>
      <c r="WJA91" s="204"/>
      <c r="WJB91" s="205"/>
      <c r="WJC91" s="72"/>
      <c r="WJD91" s="70"/>
      <c r="WJE91" s="73"/>
      <c r="WJF91" s="74"/>
      <c r="WJG91" s="74"/>
      <c r="WJH91" s="62"/>
      <c r="WJI91" s="75"/>
      <c r="WJJ91" s="76"/>
      <c r="WJK91" s="216"/>
      <c r="WJL91" s="75"/>
      <c r="WJM91" s="75"/>
      <c r="WJN91" s="204"/>
      <c r="WJO91" s="205"/>
      <c r="WJP91" s="72"/>
      <c r="WJQ91" s="70"/>
      <c r="WJR91" s="73"/>
      <c r="WJS91" s="74"/>
      <c r="WJT91" s="74"/>
      <c r="WJU91" s="62"/>
      <c r="WJV91" s="75"/>
      <c r="WJW91" s="76"/>
      <c r="WJX91" s="216"/>
      <c r="WJY91" s="75"/>
      <c r="WJZ91" s="75"/>
      <c r="WKA91" s="204"/>
      <c r="WKB91" s="205"/>
      <c r="WKC91" s="72"/>
      <c r="WKD91" s="70"/>
      <c r="WKE91" s="73"/>
      <c r="WKF91" s="74"/>
      <c r="WKG91" s="74"/>
      <c r="WKH91" s="62"/>
      <c r="WKI91" s="75"/>
      <c r="WKJ91" s="76"/>
      <c r="WKK91" s="216"/>
      <c r="WKL91" s="75"/>
      <c r="WKM91" s="75"/>
      <c r="WKN91" s="204"/>
      <c r="WKO91" s="205"/>
      <c r="WKP91" s="72"/>
      <c r="WKQ91" s="70"/>
      <c r="WKR91" s="73"/>
      <c r="WKS91" s="74"/>
      <c r="WKT91" s="74"/>
      <c r="WKU91" s="62"/>
      <c r="WKV91" s="75"/>
      <c r="WKW91" s="76"/>
      <c r="WKX91" s="216"/>
      <c r="WKY91" s="75"/>
      <c r="WKZ91" s="75"/>
      <c r="WLA91" s="204"/>
      <c r="WLB91" s="205"/>
      <c r="WLC91" s="72"/>
      <c r="WLD91" s="70"/>
      <c r="WLE91" s="73"/>
      <c r="WLF91" s="74"/>
      <c r="WLG91" s="74"/>
      <c r="WLH91" s="62"/>
      <c r="WLI91" s="75"/>
      <c r="WLJ91" s="76"/>
      <c r="WLK91" s="216"/>
      <c r="WLL91" s="75"/>
      <c r="WLM91" s="75"/>
      <c r="WLN91" s="204"/>
      <c r="WLO91" s="205"/>
      <c r="WLP91" s="72"/>
      <c r="WLQ91" s="70"/>
      <c r="WLR91" s="73"/>
      <c r="WLS91" s="74"/>
      <c r="WLT91" s="74"/>
      <c r="WLU91" s="62"/>
      <c r="WLV91" s="75"/>
      <c r="WLW91" s="76"/>
      <c r="WLX91" s="216"/>
      <c r="WLY91" s="75"/>
      <c r="WLZ91" s="75"/>
      <c r="WMA91" s="204"/>
      <c r="WMB91" s="205"/>
      <c r="WMC91" s="72"/>
      <c r="WMD91" s="70"/>
      <c r="WME91" s="73"/>
      <c r="WMF91" s="74"/>
      <c r="WMG91" s="74"/>
      <c r="WMH91" s="62"/>
      <c r="WMI91" s="75"/>
      <c r="WMJ91" s="76"/>
      <c r="WMK91" s="216"/>
      <c r="WML91" s="75"/>
      <c r="WMM91" s="75"/>
      <c r="WMN91" s="204"/>
      <c r="WMO91" s="205"/>
      <c r="WMP91" s="72"/>
      <c r="WMQ91" s="70"/>
      <c r="WMR91" s="73"/>
      <c r="WMS91" s="74"/>
      <c r="WMT91" s="74"/>
      <c r="WMU91" s="62"/>
      <c r="WMV91" s="75"/>
      <c r="WMW91" s="76"/>
      <c r="WMX91" s="216"/>
      <c r="WMY91" s="75"/>
      <c r="WMZ91" s="75"/>
      <c r="WNA91" s="204"/>
      <c r="WNB91" s="205"/>
      <c r="WNC91" s="72"/>
      <c r="WND91" s="70"/>
      <c r="WNE91" s="73"/>
      <c r="WNF91" s="74"/>
      <c r="WNG91" s="74"/>
      <c r="WNH91" s="62"/>
      <c r="WNI91" s="75"/>
      <c r="WNJ91" s="76"/>
      <c r="WNK91" s="216"/>
      <c r="WNL91" s="75"/>
      <c r="WNM91" s="75"/>
      <c r="WNN91" s="204"/>
      <c r="WNO91" s="205"/>
      <c r="WNP91" s="72"/>
      <c r="WNQ91" s="70"/>
      <c r="WNR91" s="73"/>
      <c r="WNS91" s="74"/>
      <c r="WNT91" s="74"/>
      <c r="WNU91" s="62"/>
      <c r="WNV91" s="75"/>
      <c r="WNW91" s="76"/>
      <c r="WNX91" s="216"/>
      <c r="WNY91" s="75"/>
      <c r="WNZ91" s="75"/>
      <c r="WOA91" s="204"/>
      <c r="WOB91" s="205"/>
      <c r="WOC91" s="72"/>
      <c r="WOD91" s="70"/>
      <c r="WOE91" s="73"/>
      <c r="WOF91" s="74"/>
      <c r="WOG91" s="74"/>
      <c r="WOH91" s="62"/>
      <c r="WOI91" s="75"/>
      <c r="WOJ91" s="76"/>
      <c r="WOK91" s="216"/>
      <c r="WOL91" s="75"/>
      <c r="WOM91" s="75"/>
      <c r="WON91" s="204"/>
      <c r="WOO91" s="205"/>
      <c r="WOP91" s="72"/>
      <c r="WOQ91" s="70"/>
      <c r="WOR91" s="73"/>
      <c r="WOS91" s="74"/>
      <c r="WOT91" s="74"/>
      <c r="WOU91" s="62"/>
      <c r="WOV91" s="75"/>
      <c r="WOW91" s="76"/>
      <c r="WOX91" s="216"/>
      <c r="WOY91" s="75"/>
      <c r="WOZ91" s="75"/>
      <c r="WPA91" s="204"/>
      <c r="WPB91" s="205"/>
      <c r="WPC91" s="72"/>
      <c r="WPD91" s="70"/>
      <c r="WPE91" s="73"/>
      <c r="WPF91" s="74"/>
      <c r="WPG91" s="74"/>
      <c r="WPH91" s="62"/>
      <c r="WPI91" s="75"/>
      <c r="WPJ91" s="76"/>
      <c r="WPK91" s="216"/>
      <c r="WPL91" s="75"/>
      <c r="WPM91" s="75"/>
      <c r="WPN91" s="204"/>
      <c r="WPO91" s="205"/>
      <c r="WPP91" s="72"/>
      <c r="WPQ91" s="70"/>
      <c r="WPR91" s="73"/>
      <c r="WPS91" s="74"/>
      <c r="WPT91" s="74"/>
      <c r="WPU91" s="62"/>
      <c r="WPV91" s="75"/>
      <c r="WPW91" s="76"/>
      <c r="WPX91" s="216"/>
      <c r="WPY91" s="75"/>
      <c r="WPZ91" s="75"/>
      <c r="WQA91" s="204"/>
      <c r="WQB91" s="205"/>
      <c r="WQC91" s="72"/>
      <c r="WQD91" s="70"/>
      <c r="WQE91" s="73"/>
      <c r="WQF91" s="74"/>
      <c r="WQG91" s="74"/>
      <c r="WQH91" s="62"/>
      <c r="WQI91" s="75"/>
      <c r="WQJ91" s="76"/>
      <c r="WQK91" s="216"/>
      <c r="WQL91" s="75"/>
      <c r="WQM91" s="75"/>
      <c r="WQN91" s="204"/>
      <c r="WQO91" s="205"/>
      <c r="WQP91" s="72"/>
      <c r="WQQ91" s="70"/>
      <c r="WQR91" s="73"/>
      <c r="WQS91" s="74"/>
      <c r="WQT91" s="74"/>
      <c r="WQU91" s="62"/>
      <c r="WQV91" s="75"/>
      <c r="WQW91" s="76"/>
      <c r="WQX91" s="216"/>
      <c r="WQY91" s="75"/>
      <c r="WQZ91" s="75"/>
      <c r="WRA91" s="204"/>
      <c r="WRB91" s="205"/>
      <c r="WRC91" s="72"/>
      <c r="WRD91" s="70"/>
      <c r="WRE91" s="73"/>
      <c r="WRF91" s="74"/>
      <c r="WRG91" s="74"/>
      <c r="WRH91" s="62"/>
      <c r="WRI91" s="75"/>
      <c r="WRJ91" s="76"/>
      <c r="WRK91" s="216"/>
      <c r="WRL91" s="75"/>
      <c r="WRM91" s="75"/>
      <c r="WRN91" s="204"/>
      <c r="WRO91" s="205"/>
      <c r="WRP91" s="72"/>
      <c r="WRQ91" s="70"/>
      <c r="WRR91" s="73"/>
      <c r="WRS91" s="74"/>
      <c r="WRT91" s="74"/>
      <c r="WRU91" s="62"/>
      <c r="WRV91" s="75"/>
      <c r="WRW91" s="76"/>
      <c r="WRX91" s="216"/>
      <c r="WRY91" s="75"/>
      <c r="WRZ91" s="75"/>
      <c r="WSA91" s="204"/>
      <c r="WSB91" s="205"/>
      <c r="WSC91" s="72"/>
      <c r="WSD91" s="70"/>
      <c r="WSE91" s="73"/>
      <c r="WSF91" s="74"/>
      <c r="WSG91" s="74"/>
      <c r="WSH91" s="62"/>
      <c r="WSI91" s="75"/>
      <c r="WSJ91" s="76"/>
      <c r="WSK91" s="216"/>
      <c r="WSL91" s="75"/>
      <c r="WSM91" s="75"/>
      <c r="WSN91" s="204"/>
      <c r="WSO91" s="205"/>
      <c r="WSP91" s="72"/>
      <c r="WSQ91" s="70"/>
      <c r="WSR91" s="73"/>
      <c r="WSS91" s="74"/>
      <c r="WST91" s="74"/>
      <c r="WSU91" s="62"/>
      <c r="WSV91" s="75"/>
      <c r="WSW91" s="76"/>
      <c r="WSX91" s="216"/>
      <c r="WSY91" s="75"/>
      <c r="WSZ91" s="75"/>
      <c r="WTA91" s="204"/>
      <c r="WTB91" s="205"/>
      <c r="WTC91" s="72"/>
      <c r="WTD91" s="70"/>
      <c r="WTE91" s="73"/>
      <c r="WTF91" s="74"/>
      <c r="WTG91" s="74"/>
      <c r="WTH91" s="62"/>
      <c r="WTI91" s="75"/>
      <c r="WTJ91" s="76"/>
      <c r="WTK91" s="216"/>
      <c r="WTL91" s="75"/>
      <c r="WTM91" s="75"/>
      <c r="WTN91" s="204"/>
      <c r="WTO91" s="205"/>
      <c r="WTP91" s="72"/>
      <c r="WTQ91" s="70"/>
      <c r="WTR91" s="73"/>
      <c r="WTS91" s="74"/>
      <c r="WTT91" s="74"/>
      <c r="WTU91" s="62"/>
      <c r="WTV91" s="75"/>
      <c r="WTW91" s="76"/>
      <c r="WTX91" s="216"/>
      <c r="WTY91" s="75"/>
      <c r="WTZ91" s="75"/>
      <c r="WUA91" s="204"/>
      <c r="WUB91" s="205"/>
      <c r="WUC91" s="72"/>
      <c r="WUD91" s="70"/>
      <c r="WUE91" s="73"/>
      <c r="WUF91" s="74"/>
      <c r="WUG91" s="74"/>
      <c r="WUH91" s="62"/>
      <c r="WUI91" s="75"/>
      <c r="WUJ91" s="76"/>
      <c r="WUK91" s="216"/>
      <c r="WUL91" s="75"/>
      <c r="WUM91" s="75"/>
      <c r="WUN91" s="204"/>
      <c r="WUO91" s="205"/>
      <c r="WUP91" s="72"/>
      <c r="WUQ91" s="70"/>
      <c r="WUR91" s="73"/>
      <c r="WUS91" s="74"/>
      <c r="WUT91" s="74"/>
      <c r="WUU91" s="62"/>
      <c r="WUV91" s="75"/>
      <c r="WUW91" s="76"/>
      <c r="WUX91" s="216"/>
      <c r="WUY91" s="75"/>
      <c r="WUZ91" s="75"/>
      <c r="WVA91" s="204"/>
      <c r="WVB91" s="205"/>
      <c r="WVC91" s="72"/>
      <c r="WVD91" s="70"/>
      <c r="WVE91" s="73"/>
      <c r="WVF91" s="74"/>
      <c r="WVG91" s="74"/>
      <c r="WVH91" s="62"/>
      <c r="WVI91" s="75"/>
      <c r="WVJ91" s="76"/>
      <c r="WVK91" s="216"/>
      <c r="WVL91" s="75"/>
      <c r="WVM91" s="75"/>
      <c r="WVN91" s="204"/>
      <c r="WVO91" s="205"/>
      <c r="WVP91" s="72"/>
      <c r="WVQ91" s="70"/>
      <c r="WVR91" s="73"/>
      <c r="WVS91" s="74"/>
      <c r="WVT91" s="74"/>
      <c r="WVU91" s="62"/>
      <c r="WVV91" s="75"/>
      <c r="WVW91" s="76"/>
      <c r="WVX91" s="216"/>
      <c r="WVY91" s="75"/>
      <c r="WVZ91" s="75"/>
      <c r="WWA91" s="204"/>
      <c r="WWB91" s="205"/>
      <c r="WWC91" s="72"/>
      <c r="WWD91" s="70"/>
      <c r="WWE91" s="73"/>
      <c r="WWF91" s="74"/>
      <c r="WWG91" s="74"/>
      <c r="WWH91" s="62"/>
      <c r="WWI91" s="75"/>
      <c r="WWJ91" s="76"/>
      <c r="WWK91" s="216"/>
      <c r="WWL91" s="75"/>
      <c r="WWM91" s="75"/>
      <c r="WWN91" s="204"/>
      <c r="WWO91" s="205"/>
      <c r="WWP91" s="72"/>
      <c r="WWQ91" s="70"/>
      <c r="WWR91" s="73"/>
      <c r="WWS91" s="74"/>
      <c r="WWT91" s="74"/>
      <c r="WWU91" s="62"/>
      <c r="WWV91" s="75"/>
      <c r="WWW91" s="76"/>
      <c r="WWX91" s="216"/>
      <c r="WWY91" s="75"/>
      <c r="WWZ91" s="75"/>
      <c r="WXA91" s="204"/>
      <c r="WXB91" s="205"/>
      <c r="WXC91" s="72"/>
      <c r="WXD91" s="70"/>
      <c r="WXE91" s="73"/>
      <c r="WXF91" s="74"/>
      <c r="WXG91" s="74"/>
      <c r="WXH91" s="62"/>
      <c r="WXI91" s="75"/>
      <c r="WXJ91" s="76"/>
      <c r="WXK91" s="216"/>
      <c r="WXL91" s="75"/>
      <c r="WXM91" s="75"/>
      <c r="WXN91" s="204"/>
      <c r="WXO91" s="205"/>
      <c r="WXP91" s="72"/>
      <c r="WXQ91" s="70"/>
      <c r="WXR91" s="73"/>
      <c r="WXS91" s="74"/>
      <c r="WXT91" s="74"/>
      <c r="WXU91" s="62"/>
      <c r="WXV91" s="75"/>
      <c r="WXW91" s="76"/>
      <c r="WXX91" s="216"/>
      <c r="WXY91" s="75"/>
      <c r="WXZ91" s="75"/>
      <c r="WYA91" s="204"/>
      <c r="WYB91" s="205"/>
      <c r="WYC91" s="72"/>
      <c r="WYD91" s="70"/>
      <c r="WYE91" s="73"/>
      <c r="WYF91" s="74"/>
      <c r="WYG91" s="74"/>
      <c r="WYH91" s="62"/>
      <c r="WYI91" s="75"/>
      <c r="WYJ91" s="76"/>
      <c r="WYK91" s="216"/>
      <c r="WYL91" s="75"/>
      <c r="WYM91" s="75"/>
      <c r="WYN91" s="204"/>
      <c r="WYO91" s="205"/>
      <c r="WYP91" s="72"/>
      <c r="WYQ91" s="70"/>
      <c r="WYR91" s="73"/>
      <c r="WYS91" s="74"/>
      <c r="WYT91" s="74"/>
      <c r="WYU91" s="62"/>
      <c r="WYV91" s="75"/>
      <c r="WYW91" s="76"/>
      <c r="WYX91" s="216"/>
      <c r="WYY91" s="75"/>
      <c r="WYZ91" s="75"/>
      <c r="WZA91" s="204"/>
      <c r="WZB91" s="205"/>
      <c r="WZC91" s="72"/>
      <c r="WZD91" s="70"/>
      <c r="WZE91" s="73"/>
      <c r="WZF91" s="74"/>
      <c r="WZG91" s="74"/>
      <c r="WZH91" s="62"/>
      <c r="WZI91" s="75"/>
      <c r="WZJ91" s="76"/>
      <c r="WZK91" s="216"/>
      <c r="WZL91" s="75"/>
      <c r="WZM91" s="75"/>
      <c r="WZN91" s="204"/>
      <c r="WZO91" s="205"/>
      <c r="WZP91" s="72"/>
      <c r="WZQ91" s="70"/>
      <c r="WZR91" s="73"/>
      <c r="WZS91" s="74"/>
      <c r="WZT91" s="74"/>
      <c r="WZU91" s="62"/>
      <c r="WZV91" s="75"/>
      <c r="WZW91" s="76"/>
      <c r="WZX91" s="216"/>
      <c r="WZY91" s="75"/>
      <c r="WZZ91" s="75"/>
      <c r="XAA91" s="204"/>
      <c r="XAB91" s="205"/>
      <c r="XAC91" s="72"/>
      <c r="XAD91" s="70"/>
      <c r="XAE91" s="73"/>
      <c r="XAF91" s="74"/>
      <c r="XAG91" s="74"/>
      <c r="XAH91" s="62"/>
      <c r="XAI91" s="75"/>
      <c r="XAJ91" s="76"/>
      <c r="XAK91" s="216"/>
      <c r="XAL91" s="75"/>
      <c r="XAM91" s="75"/>
      <c r="XAN91" s="204"/>
      <c r="XAO91" s="205"/>
      <c r="XAP91" s="72"/>
      <c r="XAQ91" s="70"/>
      <c r="XAR91" s="73"/>
      <c r="XAS91" s="74"/>
      <c r="XAT91" s="74"/>
      <c r="XAU91" s="62"/>
      <c r="XAV91" s="75"/>
      <c r="XAW91" s="76"/>
      <c r="XAX91" s="216"/>
      <c r="XAY91" s="75"/>
      <c r="XAZ91" s="75"/>
      <c r="XBA91" s="204"/>
      <c r="XBB91" s="205"/>
      <c r="XBC91" s="72"/>
      <c r="XBD91" s="70"/>
      <c r="XBE91" s="73"/>
      <c r="XBF91" s="74"/>
      <c r="XBG91" s="74"/>
      <c r="XBH91" s="62"/>
      <c r="XBI91" s="75"/>
      <c r="XBJ91" s="76"/>
      <c r="XBK91" s="216"/>
      <c r="XBL91" s="75"/>
      <c r="XBM91" s="75"/>
      <c r="XBN91" s="204"/>
      <c r="XBO91" s="205"/>
      <c r="XBP91" s="72"/>
      <c r="XBQ91" s="70"/>
      <c r="XBR91" s="73"/>
      <c r="XBS91" s="74"/>
      <c r="XBT91" s="74"/>
      <c r="XBU91" s="62"/>
      <c r="XBV91" s="75"/>
      <c r="XBW91" s="76"/>
      <c r="XBX91" s="216"/>
      <c r="XBY91" s="75"/>
      <c r="XBZ91" s="75"/>
      <c r="XCA91" s="204"/>
      <c r="XCB91" s="205"/>
      <c r="XCC91" s="72"/>
      <c r="XCD91" s="70"/>
      <c r="XCE91" s="73"/>
      <c r="XCF91" s="74"/>
      <c r="XCG91" s="74"/>
      <c r="XCH91" s="62"/>
      <c r="XCI91" s="75"/>
      <c r="XCJ91" s="76"/>
      <c r="XCK91" s="216"/>
      <c r="XCL91" s="75"/>
      <c r="XCM91" s="75"/>
      <c r="XCN91" s="204"/>
      <c r="XCO91" s="205"/>
      <c r="XCP91" s="72"/>
      <c r="XCQ91" s="70"/>
      <c r="XCR91" s="73"/>
      <c r="XCS91" s="74"/>
      <c r="XCT91" s="74"/>
      <c r="XCU91" s="62"/>
      <c r="XCV91" s="75"/>
      <c r="XCW91" s="76"/>
      <c r="XCX91" s="216"/>
      <c r="XCY91" s="75"/>
      <c r="XCZ91" s="75"/>
      <c r="XDA91" s="204"/>
      <c r="XDB91" s="205"/>
      <c r="XDC91" s="72"/>
      <c r="XDD91" s="70"/>
      <c r="XDE91" s="73"/>
      <c r="XDF91" s="74"/>
      <c r="XDG91" s="74"/>
      <c r="XDH91" s="62"/>
      <c r="XDI91" s="75"/>
      <c r="XDJ91" s="76"/>
      <c r="XDK91" s="216"/>
      <c r="XDL91" s="75"/>
      <c r="XDM91" s="75"/>
      <c r="XDN91" s="204"/>
      <c r="XDO91" s="205"/>
      <c r="XDP91" s="72"/>
      <c r="XDQ91" s="70"/>
      <c r="XDR91" s="73"/>
      <c r="XDS91" s="74"/>
      <c r="XDT91" s="74"/>
      <c r="XDU91" s="62"/>
      <c r="XDV91" s="75"/>
      <c r="XDW91" s="76"/>
      <c r="XDX91" s="216"/>
      <c r="XDY91" s="75"/>
      <c r="XDZ91" s="75"/>
      <c r="XEA91" s="204"/>
      <c r="XEB91" s="205"/>
      <c r="XEC91" s="72"/>
      <c r="XED91" s="70"/>
      <c r="XEE91" s="73"/>
      <c r="XEF91" s="74"/>
      <c r="XEG91" s="74"/>
      <c r="XEH91" s="62"/>
      <c r="XEI91" s="75"/>
      <c r="XEJ91" s="76"/>
      <c r="XEK91" s="216"/>
      <c r="XEL91" s="75"/>
      <c r="XEM91" s="75"/>
      <c r="XEN91" s="204"/>
      <c r="XEO91" s="205"/>
      <c r="XEP91" s="72"/>
      <c r="XEQ91" s="70"/>
      <c r="XER91" s="73"/>
      <c r="XES91" s="74"/>
      <c r="XET91" s="74"/>
      <c r="XEU91" s="62"/>
      <c r="XEV91" s="75"/>
      <c r="XEW91" s="76"/>
      <c r="XEX91" s="216"/>
      <c r="XEY91" s="75"/>
      <c r="XEZ91" s="75"/>
      <c r="XFA91" s="204"/>
      <c r="XFB91" s="205"/>
      <c r="XFC91" s="72"/>
      <c r="XFD91" s="70"/>
    </row>
    <row r="92" spans="1:16384" s="1" customFormat="1" x14ac:dyDescent="0.35">
      <c r="A92" s="52">
        <f t="shared" si="18"/>
        <v>258.81448319999998</v>
      </c>
      <c r="B92" s="28">
        <v>6098052</v>
      </c>
      <c r="C92" s="90" t="s">
        <v>97</v>
      </c>
      <c r="D92" s="69">
        <v>1281.6207738485427</v>
      </c>
      <c r="E92" s="203"/>
      <c r="F92" s="92">
        <f t="shared" si="24"/>
        <v>46061.438991758485</v>
      </c>
      <c r="G92" s="92">
        <f t="shared" si="25"/>
        <v>46066.390881459563</v>
      </c>
      <c r="H92" s="93">
        <f>$H$68*O92</f>
        <v>17.854199999999999</v>
      </c>
      <c r="I92" s="52">
        <f t="shared" si="19"/>
        <v>71.782593106862407</v>
      </c>
      <c r="J92" s="94">
        <f>$H$69</f>
        <v>0.60399999999999998</v>
      </c>
      <c r="K92" s="210"/>
      <c r="L92" s="171">
        <f t="shared" si="20"/>
        <v>47.062759719068737</v>
      </c>
      <c r="M92" s="171">
        <f t="shared" si="21"/>
        <v>4.9518897010804643</v>
      </c>
      <c r="N92" s="53">
        <f t="shared" si="22"/>
        <v>-0.38551680000000488</v>
      </c>
      <c r="O92" s="54">
        <f t="shared" si="28"/>
        <v>1</v>
      </c>
      <c r="P92" s="161">
        <v>259.2</v>
      </c>
      <c r="Q92" s="69"/>
      <c r="R92" s="69">
        <f t="shared" si="26"/>
        <v>-1281.6207738485427</v>
      </c>
      <c r="S92" s="82">
        <f>+Q92/D92</f>
        <v>0</v>
      </c>
      <c r="T92" s="92"/>
      <c r="U92" s="167"/>
      <c r="V92" s="43"/>
      <c r="W92" s="208"/>
      <c r="X92" s="157"/>
      <c r="Y92" s="211"/>
      <c r="Z92" s="69"/>
      <c r="AA92" s="161"/>
      <c r="AB92" s="168"/>
      <c r="AC92" s="169"/>
      <c r="AD92" s="170"/>
      <c r="AE92" s="157"/>
      <c r="AF92" s="157"/>
      <c r="AH92" s="157"/>
      <c r="AI92" s="211"/>
      <c r="AJ92" s="161"/>
      <c r="AK92" s="161"/>
      <c r="AL92" s="168"/>
      <c r="AM92" s="169"/>
      <c r="AN92" s="170"/>
      <c r="AO92" s="167"/>
      <c r="AP92" s="43"/>
      <c r="AQ92" s="208"/>
      <c r="AR92" s="157"/>
      <c r="AS92" s="211"/>
      <c r="AT92" s="161"/>
      <c r="AU92" s="161"/>
      <c r="AV92" s="168"/>
      <c r="AW92" s="169"/>
      <c r="AX92" s="170"/>
      <c r="AY92" s="167"/>
      <c r="AZ92" s="43"/>
      <c r="BA92" s="208"/>
      <c r="BB92" s="157"/>
      <c r="BC92" s="211"/>
      <c r="BD92" s="161"/>
      <c r="BE92" s="161"/>
      <c r="BF92" s="168"/>
      <c r="BG92" s="169"/>
      <c r="BH92" s="170"/>
      <c r="BI92" s="167"/>
      <c r="BJ92" s="43"/>
      <c r="BK92" s="208"/>
      <c r="BL92" s="157"/>
      <c r="BM92" s="211"/>
      <c r="BN92" s="161"/>
      <c r="BO92" s="161"/>
      <c r="BP92" s="168"/>
      <c r="BQ92" s="169"/>
      <c r="BR92" s="170"/>
      <c r="BS92" s="167"/>
      <c r="BT92" s="43"/>
      <c r="BU92" s="208"/>
      <c r="BV92" s="157"/>
      <c r="BW92" s="211"/>
      <c r="BX92" s="161"/>
      <c r="BY92" s="161"/>
      <c r="BZ92" s="168"/>
      <c r="CA92" s="169"/>
      <c r="CB92" s="170"/>
      <c r="CC92" s="167"/>
      <c r="CD92" s="43"/>
      <c r="CE92" s="208"/>
      <c r="CF92" s="157"/>
      <c r="CG92" s="211"/>
      <c r="CH92" s="161"/>
      <c r="CI92" s="161"/>
      <c r="CJ92" s="168"/>
      <c r="CK92" s="169"/>
      <c r="CL92" s="170"/>
      <c r="CM92" s="167"/>
      <c r="CN92" s="43"/>
      <c r="CO92" s="208"/>
      <c r="CP92" s="157"/>
      <c r="CQ92" s="211"/>
      <c r="CR92" s="161"/>
      <c r="CS92" s="161"/>
      <c r="CT92" s="168"/>
      <c r="CU92" s="169"/>
      <c r="CV92" s="170"/>
      <c r="CW92" s="167"/>
      <c r="CX92" s="43"/>
      <c r="CY92" s="208"/>
      <c r="CZ92" s="157"/>
      <c r="DA92" s="211"/>
      <c r="DB92" s="161"/>
      <c r="DC92" s="161"/>
      <c r="DD92" s="168"/>
      <c r="DE92" s="169"/>
      <c r="DF92" s="170"/>
      <c r="DG92" s="167"/>
      <c r="DH92" s="43"/>
      <c r="DI92" s="208"/>
      <c r="DJ92" s="157"/>
      <c r="DK92" s="211"/>
      <c r="DL92" s="161"/>
      <c r="DM92" s="161"/>
      <c r="DN92" s="168"/>
      <c r="DO92" s="169"/>
      <c r="DP92" s="170"/>
      <c r="DQ92" s="167"/>
      <c r="DR92" s="43"/>
      <c r="DS92" s="208"/>
      <c r="DT92" s="157"/>
      <c r="DU92" s="211"/>
      <c r="DV92" s="161"/>
      <c r="DW92" s="161"/>
      <c r="DX92" s="168"/>
      <c r="DY92" s="169"/>
      <c r="DZ92" s="170"/>
      <c r="EA92" s="167"/>
      <c r="EB92" s="43"/>
      <c r="EC92" s="208"/>
      <c r="ED92" s="157"/>
      <c r="EE92" s="211"/>
      <c r="EF92" s="161"/>
      <c r="EG92" s="161"/>
      <c r="EH92" s="168"/>
      <c r="EI92" s="169"/>
      <c r="EJ92" s="170"/>
      <c r="EK92" s="167"/>
      <c r="EL92" s="43"/>
      <c r="EM92" s="208"/>
      <c r="EN92" s="157"/>
      <c r="EO92" s="211"/>
      <c r="EP92" s="161"/>
      <c r="EQ92" s="161"/>
      <c r="ER92" s="168"/>
      <c r="ES92" s="169"/>
      <c r="ET92" s="170"/>
      <c r="EU92" s="167"/>
      <c r="EV92" s="43"/>
      <c r="EW92" s="208"/>
      <c r="EX92" s="157"/>
      <c r="EY92" s="211"/>
      <c r="EZ92" s="161"/>
      <c r="FA92" s="161"/>
      <c r="FB92" s="168"/>
      <c r="FC92" s="169"/>
      <c r="FD92" s="170"/>
      <c r="FE92" s="167"/>
      <c r="FF92" s="43"/>
      <c r="FG92" s="208"/>
      <c r="FH92" s="157"/>
      <c r="FI92" s="211"/>
      <c r="FJ92" s="161"/>
      <c r="FK92" s="161"/>
      <c r="FL92" s="168"/>
      <c r="FM92" s="169"/>
      <c r="FN92" s="170"/>
      <c r="FO92" s="167"/>
      <c r="FP92" s="43"/>
      <c r="FQ92" s="208"/>
      <c r="FR92" s="157"/>
      <c r="FS92" s="211"/>
      <c r="FT92" s="161"/>
      <c r="FU92" s="161"/>
      <c r="FV92" s="168"/>
      <c r="FW92" s="169"/>
      <c r="FX92" s="170"/>
      <c r="FY92" s="167"/>
      <c r="FZ92" s="43"/>
      <c r="GA92" s="208"/>
      <c r="GB92" s="157"/>
      <c r="GC92" s="211"/>
      <c r="GD92" s="161"/>
      <c r="GE92" s="161"/>
      <c r="GF92" s="168"/>
      <c r="GG92" s="169"/>
      <c r="GH92" s="170"/>
      <c r="GI92" s="167"/>
      <c r="GJ92" s="43"/>
      <c r="GK92" s="208"/>
      <c r="GL92" s="157"/>
      <c r="GM92" s="211"/>
      <c r="GN92" s="161"/>
      <c r="GO92" s="161"/>
      <c r="GP92" s="168"/>
      <c r="GQ92" s="169"/>
      <c r="GR92" s="170"/>
      <c r="GS92" s="167"/>
      <c r="GT92" s="43"/>
      <c r="GU92" s="208"/>
      <c r="GV92" s="157"/>
      <c r="GW92" s="211"/>
      <c r="GX92" s="161"/>
      <c r="GY92" s="161"/>
      <c r="GZ92" s="168"/>
      <c r="HA92" s="169"/>
      <c r="HB92" s="170"/>
      <c r="HC92" s="167"/>
      <c r="HD92" s="43"/>
      <c r="HE92" s="208"/>
      <c r="HF92" s="157"/>
      <c r="HG92" s="211"/>
      <c r="HH92" s="161"/>
      <c r="HI92" s="161"/>
      <c r="HJ92" s="168"/>
      <c r="HK92" s="169"/>
      <c r="HL92" s="170"/>
      <c r="HM92" s="167"/>
      <c r="HN92" s="43"/>
      <c r="HO92" s="208"/>
      <c r="HP92" s="157"/>
      <c r="HQ92" s="211"/>
      <c r="HR92" s="161"/>
      <c r="HS92" s="161"/>
      <c r="HT92" s="168"/>
      <c r="HU92" s="169"/>
      <c r="HV92" s="170"/>
      <c r="HW92" s="167"/>
      <c r="HX92" s="43"/>
      <c r="HY92" s="208"/>
      <c r="HZ92" s="157"/>
      <c r="IA92" s="211"/>
      <c r="IB92" s="161"/>
      <c r="IC92" s="161"/>
      <c r="ID92" s="168"/>
      <c r="IE92" s="169"/>
      <c r="IF92" s="170"/>
      <c r="IG92" s="167"/>
      <c r="IH92" s="43"/>
      <c r="II92" s="208"/>
      <c r="IJ92" s="157"/>
      <c r="IK92" s="211"/>
      <c r="IL92" s="161"/>
      <c r="IM92" s="161"/>
      <c r="IN92" s="168"/>
      <c r="IO92" s="169"/>
      <c r="IP92" s="170"/>
      <c r="IQ92" s="167"/>
      <c r="IR92" s="43"/>
      <c r="IS92" s="208"/>
      <c r="IT92" s="157"/>
      <c r="IU92" s="211"/>
      <c r="IV92" s="161"/>
      <c r="IW92" s="161"/>
      <c r="IX92" s="168"/>
      <c r="IY92" s="169"/>
      <c r="IZ92" s="170"/>
      <c r="JA92" s="167"/>
      <c r="JB92" s="43"/>
      <c r="JC92" s="208"/>
      <c r="JD92" s="157"/>
      <c r="JE92" s="211"/>
      <c r="JF92" s="161"/>
      <c r="JG92" s="161"/>
      <c r="JH92" s="168"/>
      <c r="JI92" s="169"/>
      <c r="JJ92" s="170"/>
      <c r="JK92" s="167"/>
      <c r="JL92" s="43"/>
      <c r="JM92" s="208"/>
      <c r="JN92" s="157"/>
      <c r="JO92" s="211"/>
      <c r="JP92" s="161"/>
      <c r="JQ92" s="161"/>
      <c r="JR92" s="168"/>
      <c r="JS92" s="169"/>
      <c r="JT92" s="170"/>
      <c r="JU92" s="167"/>
      <c r="JV92" s="43"/>
      <c r="JW92" s="208"/>
      <c r="JX92" s="157"/>
      <c r="JY92" s="211"/>
      <c r="JZ92" s="161"/>
      <c r="KA92" s="161"/>
      <c r="KB92" s="168"/>
      <c r="KC92" s="169"/>
      <c r="KD92" s="170"/>
      <c r="KE92" s="167"/>
      <c r="KF92" s="43"/>
      <c r="KG92" s="208"/>
      <c r="KH92" s="157"/>
      <c r="KI92" s="211"/>
      <c r="KJ92" s="161"/>
      <c r="KK92" s="161"/>
      <c r="KL92" s="168"/>
      <c r="KM92" s="169"/>
      <c r="KN92" s="170"/>
      <c r="KO92" s="167"/>
      <c r="KP92" s="43"/>
      <c r="KQ92" s="208"/>
      <c r="KR92" s="157"/>
      <c r="KS92" s="211"/>
      <c r="KT92" s="161"/>
      <c r="KU92" s="161"/>
      <c r="KV92" s="168"/>
      <c r="KW92" s="169"/>
      <c r="KX92" s="170"/>
      <c r="KY92" s="167"/>
      <c r="KZ92" s="43"/>
      <c r="LA92" s="208"/>
      <c r="LB92" s="157"/>
      <c r="LC92" s="211"/>
      <c r="LD92" s="161"/>
      <c r="LE92" s="161"/>
      <c r="LF92" s="168"/>
      <c r="LG92" s="169"/>
      <c r="LH92" s="170"/>
      <c r="LI92" s="167"/>
      <c r="LJ92" s="43"/>
      <c r="LK92" s="208"/>
      <c r="LL92" s="157"/>
      <c r="LM92" s="211"/>
      <c r="LN92" s="161"/>
      <c r="LO92" s="161"/>
      <c r="LP92" s="168"/>
      <c r="LQ92" s="169"/>
      <c r="LR92" s="170"/>
      <c r="LS92" s="167"/>
      <c r="LT92" s="43"/>
      <c r="LU92" s="208"/>
      <c r="LV92" s="157"/>
      <c r="LW92" s="211"/>
      <c r="LX92" s="161"/>
      <c r="LY92" s="161"/>
      <c r="LZ92" s="168"/>
      <c r="MA92" s="169"/>
      <c r="MB92" s="170"/>
      <c r="MC92" s="167"/>
      <c r="MD92" s="43"/>
      <c r="ME92" s="208"/>
      <c r="MF92" s="157"/>
      <c r="MG92" s="211"/>
      <c r="MH92" s="161"/>
      <c r="MI92" s="161"/>
      <c r="MJ92" s="168"/>
      <c r="MK92" s="169"/>
      <c r="ML92" s="170"/>
      <c r="MM92" s="167"/>
      <c r="MN92" s="43"/>
      <c r="MO92" s="208"/>
      <c r="MP92" s="157"/>
      <c r="MQ92" s="211"/>
      <c r="MR92" s="161"/>
      <c r="MS92" s="161"/>
      <c r="MT92" s="168"/>
      <c r="MU92" s="169"/>
      <c r="MV92" s="170"/>
      <c r="MW92" s="167"/>
      <c r="MX92" s="43"/>
      <c r="MY92" s="208"/>
      <c r="MZ92" s="157"/>
      <c r="NA92" s="211"/>
      <c r="NB92" s="161"/>
      <c r="NC92" s="161"/>
      <c r="ND92" s="168"/>
      <c r="NE92" s="169"/>
      <c r="NF92" s="170"/>
      <c r="NG92" s="167"/>
      <c r="NH92" s="43"/>
      <c r="NI92" s="208"/>
      <c r="NJ92" s="157"/>
      <c r="NK92" s="211"/>
      <c r="NL92" s="161"/>
      <c r="NM92" s="161"/>
      <c r="NN92" s="168"/>
      <c r="NO92" s="169"/>
      <c r="NP92" s="170"/>
      <c r="NQ92" s="167"/>
      <c r="NR92" s="43"/>
      <c r="NS92" s="208"/>
      <c r="NT92" s="157"/>
      <c r="NU92" s="211"/>
      <c r="NV92" s="161"/>
      <c r="NW92" s="161"/>
      <c r="NX92" s="168"/>
      <c r="NY92" s="169"/>
      <c r="NZ92" s="170"/>
      <c r="OA92" s="167"/>
      <c r="OB92" s="43"/>
      <c r="OC92" s="208"/>
      <c r="OD92" s="157"/>
      <c r="OE92" s="211"/>
      <c r="OF92" s="161"/>
      <c r="OG92" s="161"/>
      <c r="OH92" s="168"/>
      <c r="OI92" s="169"/>
      <c r="OJ92" s="170"/>
      <c r="OK92" s="167"/>
      <c r="OL92" s="43"/>
      <c r="OM92" s="208"/>
      <c r="ON92" s="157"/>
      <c r="OO92" s="211"/>
      <c r="OP92" s="161"/>
      <c r="OQ92" s="161"/>
      <c r="OR92" s="168"/>
      <c r="OS92" s="169"/>
      <c r="OT92" s="170"/>
      <c r="OU92" s="167"/>
      <c r="OV92" s="43"/>
      <c r="OW92" s="208"/>
      <c r="OX92" s="157"/>
      <c r="OY92" s="211"/>
      <c r="OZ92" s="161"/>
      <c r="PA92" s="161"/>
      <c r="PB92" s="168"/>
      <c r="PC92" s="169"/>
      <c r="PD92" s="170"/>
      <c r="PE92" s="167"/>
      <c r="PF92" s="43"/>
      <c r="PG92" s="208"/>
      <c r="PH92" s="157"/>
      <c r="PI92" s="211"/>
      <c r="PJ92" s="161"/>
      <c r="PK92" s="161"/>
      <c r="PL92" s="168"/>
      <c r="PM92" s="169"/>
      <c r="PN92" s="170"/>
      <c r="PO92" s="167"/>
      <c r="PP92" s="43"/>
      <c r="PQ92" s="208"/>
      <c r="PR92" s="157"/>
      <c r="PS92" s="211"/>
      <c r="PT92" s="161"/>
      <c r="PU92" s="161"/>
      <c r="PV92" s="168"/>
      <c r="PW92" s="169"/>
      <c r="PX92" s="170"/>
      <c r="PY92" s="167"/>
      <c r="PZ92" s="43"/>
      <c r="QA92" s="208"/>
      <c r="QB92" s="157"/>
      <c r="QC92" s="211"/>
      <c r="QD92" s="161"/>
      <c r="QE92" s="161"/>
      <c r="QF92" s="168"/>
      <c r="QG92" s="169"/>
      <c r="QH92" s="170"/>
      <c r="QI92" s="167"/>
      <c r="QJ92" s="43"/>
      <c r="QK92" s="208"/>
      <c r="QL92" s="157"/>
      <c r="QM92" s="211"/>
      <c r="QN92" s="161"/>
      <c r="QO92" s="161"/>
      <c r="QP92" s="168"/>
      <c r="QQ92" s="169"/>
      <c r="QR92" s="170"/>
      <c r="QS92" s="167"/>
      <c r="QT92" s="43"/>
      <c r="QU92" s="208"/>
      <c r="QV92" s="157"/>
      <c r="QW92" s="211"/>
      <c r="QX92" s="161"/>
      <c r="QY92" s="161"/>
      <c r="QZ92" s="168"/>
      <c r="RA92" s="169"/>
      <c r="RB92" s="170"/>
      <c r="RC92" s="167"/>
      <c r="RD92" s="43"/>
      <c r="RE92" s="208"/>
      <c r="RF92" s="157"/>
      <c r="RG92" s="211"/>
      <c r="RH92" s="161"/>
      <c r="RI92" s="161"/>
      <c r="RJ92" s="168"/>
      <c r="RK92" s="169"/>
      <c r="RL92" s="170"/>
      <c r="RM92" s="167"/>
      <c r="RN92" s="43"/>
      <c r="RO92" s="208"/>
      <c r="RP92" s="157"/>
      <c r="RQ92" s="211"/>
      <c r="RR92" s="161"/>
      <c r="RS92" s="161"/>
      <c r="RT92" s="168"/>
      <c r="RU92" s="169"/>
      <c r="RV92" s="170"/>
      <c r="RW92" s="167"/>
      <c r="RX92" s="43"/>
      <c r="RY92" s="208"/>
      <c r="RZ92" s="157"/>
      <c r="SA92" s="211"/>
      <c r="SB92" s="161"/>
      <c r="SC92" s="161"/>
      <c r="SD92" s="168"/>
      <c r="SE92" s="169"/>
      <c r="SF92" s="170"/>
      <c r="SG92" s="167"/>
      <c r="SH92" s="43"/>
      <c r="SI92" s="208"/>
      <c r="SJ92" s="157"/>
      <c r="SK92" s="211"/>
      <c r="SL92" s="161"/>
      <c r="SM92" s="161"/>
      <c r="SN92" s="168"/>
      <c r="SO92" s="169"/>
      <c r="SP92" s="170"/>
      <c r="SQ92" s="167"/>
      <c r="SR92" s="43"/>
      <c r="SS92" s="208"/>
      <c r="ST92" s="157"/>
      <c r="SU92" s="211"/>
      <c r="SV92" s="161"/>
      <c r="SW92" s="161"/>
      <c r="SX92" s="168"/>
      <c r="SY92" s="169"/>
      <c r="SZ92" s="170"/>
      <c r="TA92" s="167"/>
      <c r="TB92" s="43"/>
      <c r="TC92" s="208"/>
      <c r="TD92" s="157"/>
      <c r="TE92" s="211"/>
      <c r="TF92" s="161"/>
      <c r="TG92" s="161"/>
      <c r="TH92" s="168"/>
      <c r="TI92" s="169"/>
      <c r="TJ92" s="170"/>
      <c r="TK92" s="167"/>
      <c r="TL92" s="43"/>
      <c r="TM92" s="208"/>
      <c r="TN92" s="157"/>
      <c r="TO92" s="211"/>
      <c r="TP92" s="161"/>
      <c r="TQ92" s="161"/>
      <c r="TR92" s="168"/>
      <c r="TS92" s="169"/>
      <c r="TT92" s="170"/>
      <c r="TU92" s="167"/>
      <c r="TV92" s="43"/>
      <c r="TW92" s="208"/>
      <c r="TX92" s="157"/>
      <c r="TY92" s="211"/>
      <c r="TZ92" s="161"/>
      <c r="UA92" s="161"/>
      <c r="UB92" s="168"/>
      <c r="UC92" s="169"/>
      <c r="UD92" s="170"/>
      <c r="UE92" s="167"/>
      <c r="UF92" s="43"/>
      <c r="UG92" s="208"/>
      <c r="UH92" s="157"/>
      <c r="UI92" s="211"/>
      <c r="UJ92" s="161"/>
      <c r="UK92" s="161"/>
      <c r="UL92" s="168"/>
      <c r="UM92" s="169"/>
      <c r="UN92" s="170"/>
      <c r="UO92" s="167"/>
      <c r="UP92" s="43"/>
      <c r="UQ92" s="208"/>
      <c r="UR92" s="157"/>
      <c r="US92" s="211"/>
      <c r="UT92" s="161"/>
      <c r="UU92" s="161"/>
      <c r="UV92" s="168"/>
      <c r="UW92" s="169"/>
      <c r="UX92" s="170"/>
      <c r="UY92" s="167"/>
      <c r="UZ92" s="43"/>
      <c r="VA92" s="208"/>
      <c r="VB92" s="157"/>
      <c r="VC92" s="211"/>
      <c r="VD92" s="161"/>
      <c r="VE92" s="161"/>
      <c r="VF92" s="168"/>
      <c r="VG92" s="169"/>
      <c r="VH92" s="170"/>
      <c r="VI92" s="167"/>
      <c r="VJ92" s="43"/>
      <c r="VK92" s="208"/>
      <c r="VL92" s="157"/>
      <c r="VM92" s="211"/>
      <c r="VN92" s="161"/>
      <c r="VO92" s="161"/>
      <c r="VP92" s="168"/>
      <c r="VQ92" s="169"/>
      <c r="VR92" s="170"/>
      <c r="VS92" s="167"/>
      <c r="VT92" s="43"/>
      <c r="VU92" s="208"/>
      <c r="VV92" s="157"/>
      <c r="VW92" s="211"/>
      <c r="VX92" s="161"/>
      <c r="VY92" s="161"/>
      <c r="VZ92" s="168"/>
      <c r="WA92" s="169"/>
      <c r="WB92" s="170"/>
      <c r="WC92" s="167"/>
      <c r="WD92" s="43"/>
      <c r="WE92" s="208"/>
      <c r="WF92" s="157"/>
      <c r="WG92" s="211"/>
      <c r="WH92" s="161"/>
      <c r="WI92" s="161"/>
      <c r="WJ92" s="168"/>
      <c r="WK92" s="169"/>
      <c r="WL92" s="170"/>
      <c r="WM92" s="167"/>
      <c r="WN92" s="43"/>
      <c r="WO92" s="208"/>
      <c r="WP92" s="157"/>
      <c r="WQ92" s="211"/>
      <c r="WR92" s="161"/>
      <c r="WS92" s="161"/>
      <c r="WT92" s="168"/>
      <c r="WU92" s="169"/>
      <c r="WV92" s="170"/>
      <c r="WW92" s="167"/>
      <c r="WX92" s="43"/>
      <c r="WY92" s="208"/>
      <c r="WZ92" s="157"/>
      <c r="XA92" s="211"/>
      <c r="XB92" s="161"/>
      <c r="XC92" s="161"/>
      <c r="XD92" s="168"/>
      <c r="XE92" s="169"/>
      <c r="XF92" s="170"/>
      <c r="XG92" s="167"/>
      <c r="XH92" s="43"/>
      <c r="XI92" s="208"/>
      <c r="XJ92" s="157"/>
      <c r="XK92" s="211"/>
      <c r="XL92" s="161"/>
      <c r="XM92" s="161"/>
      <c r="XN92" s="168"/>
      <c r="XO92" s="169"/>
      <c r="XP92" s="170"/>
      <c r="XQ92" s="167"/>
      <c r="XR92" s="43"/>
      <c r="XS92" s="208"/>
      <c r="XT92" s="157"/>
      <c r="XU92" s="211"/>
      <c r="XV92" s="161"/>
      <c r="XW92" s="161"/>
      <c r="XX92" s="168"/>
      <c r="XY92" s="169"/>
      <c r="XZ92" s="170"/>
      <c r="YA92" s="167"/>
      <c r="YB92" s="43"/>
      <c r="YC92" s="208"/>
      <c r="YD92" s="157"/>
      <c r="YE92" s="211"/>
      <c r="YF92" s="161"/>
      <c r="YG92" s="161"/>
      <c r="YH92" s="168"/>
      <c r="YI92" s="169"/>
      <c r="YJ92" s="170"/>
      <c r="YK92" s="167"/>
      <c r="YL92" s="43"/>
      <c r="YM92" s="208"/>
      <c r="YN92" s="157"/>
      <c r="YO92" s="211"/>
      <c r="YP92" s="161"/>
      <c r="YQ92" s="161"/>
      <c r="YR92" s="168"/>
      <c r="YS92" s="169"/>
      <c r="YT92" s="170"/>
      <c r="YU92" s="167"/>
      <c r="YV92" s="43"/>
      <c r="YW92" s="208"/>
      <c r="YX92" s="157"/>
      <c r="YY92" s="211"/>
      <c r="YZ92" s="161"/>
      <c r="ZA92" s="161"/>
      <c r="ZB92" s="168"/>
      <c r="ZC92" s="169"/>
      <c r="ZD92" s="170"/>
      <c r="ZE92" s="167"/>
      <c r="ZF92" s="43"/>
      <c r="ZG92" s="208"/>
      <c r="ZH92" s="157"/>
      <c r="ZI92" s="211"/>
      <c r="ZJ92" s="161"/>
      <c r="ZK92" s="161"/>
      <c r="ZL92" s="168"/>
      <c r="ZM92" s="169"/>
      <c r="ZN92" s="170"/>
      <c r="ZO92" s="167"/>
      <c r="ZP92" s="43"/>
      <c r="ZQ92" s="208"/>
      <c r="ZR92" s="157"/>
      <c r="ZS92" s="211"/>
      <c r="ZT92" s="161"/>
      <c r="ZU92" s="161"/>
      <c r="ZV92" s="168"/>
      <c r="ZW92" s="169"/>
      <c r="ZX92" s="170"/>
      <c r="ZY92" s="167"/>
      <c r="ZZ92" s="43"/>
      <c r="AAA92" s="208"/>
      <c r="AAB92" s="157"/>
      <c r="AAC92" s="211"/>
      <c r="AAD92" s="161"/>
      <c r="AAE92" s="161"/>
      <c r="AAF92" s="168"/>
      <c r="AAG92" s="169"/>
      <c r="AAH92" s="170"/>
      <c r="AAI92" s="167"/>
      <c r="AAJ92" s="43"/>
      <c r="AAK92" s="208"/>
      <c r="AAL92" s="157"/>
      <c r="AAM92" s="211"/>
      <c r="AAN92" s="161"/>
      <c r="AAO92" s="161"/>
      <c r="AAP92" s="168"/>
      <c r="AAQ92" s="169"/>
      <c r="AAR92" s="170"/>
      <c r="AAS92" s="167"/>
      <c r="AAT92" s="43"/>
      <c r="AAU92" s="208"/>
      <c r="AAV92" s="157"/>
      <c r="AAW92" s="211"/>
      <c r="AAX92" s="161"/>
      <c r="AAY92" s="161"/>
      <c r="AAZ92" s="168"/>
      <c r="ABA92" s="169"/>
      <c r="ABB92" s="170"/>
      <c r="ABC92" s="167"/>
      <c r="ABD92" s="43"/>
      <c r="ABE92" s="208"/>
      <c r="ABF92" s="157"/>
      <c r="ABG92" s="211"/>
      <c r="ABH92" s="161"/>
      <c r="ABI92" s="161"/>
      <c r="ABJ92" s="168"/>
      <c r="ABK92" s="169"/>
      <c r="ABL92" s="170"/>
      <c r="ABM92" s="167"/>
      <c r="ABN92" s="43"/>
      <c r="ABO92" s="208"/>
      <c r="ABP92" s="157"/>
      <c r="ABQ92" s="211"/>
      <c r="ABR92" s="161"/>
      <c r="ABS92" s="161"/>
      <c r="ABT92" s="168"/>
      <c r="ABU92" s="169"/>
      <c r="ABV92" s="170"/>
      <c r="ABW92" s="167"/>
      <c r="ABX92" s="43"/>
      <c r="ABY92" s="208"/>
      <c r="ABZ92" s="157"/>
      <c r="ACA92" s="211"/>
      <c r="ACB92" s="161"/>
      <c r="ACC92" s="161"/>
      <c r="ACD92" s="168"/>
      <c r="ACE92" s="169"/>
      <c r="ACF92" s="170"/>
      <c r="ACG92" s="167"/>
      <c r="ACH92" s="43"/>
      <c r="ACI92" s="208"/>
      <c r="ACJ92" s="157"/>
      <c r="ACK92" s="211"/>
      <c r="ACL92" s="161"/>
      <c r="ACM92" s="161"/>
      <c r="ACN92" s="168"/>
      <c r="ACO92" s="169"/>
      <c r="ACP92" s="170"/>
      <c r="ACQ92" s="167"/>
      <c r="ACR92" s="43"/>
      <c r="ACS92" s="208"/>
      <c r="ACT92" s="157"/>
      <c r="ACU92" s="211"/>
      <c r="ACV92" s="161"/>
      <c r="ACW92" s="161"/>
      <c r="ACX92" s="168"/>
      <c r="ACY92" s="169"/>
      <c r="ACZ92" s="170"/>
      <c r="ADA92" s="167"/>
      <c r="ADB92" s="43"/>
      <c r="ADC92" s="208"/>
      <c r="ADD92" s="157"/>
      <c r="ADE92" s="211"/>
      <c r="ADF92" s="161"/>
      <c r="ADG92" s="161"/>
      <c r="ADH92" s="168"/>
      <c r="ADI92" s="169"/>
      <c r="ADJ92" s="170"/>
      <c r="ADK92" s="167"/>
      <c r="ADL92" s="43"/>
      <c r="ADM92" s="208"/>
      <c r="ADN92" s="157"/>
      <c r="ADO92" s="211"/>
      <c r="ADP92" s="161"/>
      <c r="ADQ92" s="161"/>
      <c r="ADR92" s="168"/>
      <c r="ADS92" s="169"/>
      <c r="ADT92" s="170"/>
      <c r="ADU92" s="167"/>
      <c r="ADV92" s="43"/>
      <c r="ADW92" s="208"/>
      <c r="ADX92" s="157"/>
      <c r="ADY92" s="211"/>
      <c r="ADZ92" s="161"/>
      <c r="AEA92" s="161"/>
      <c r="AEB92" s="168"/>
      <c r="AEC92" s="169"/>
      <c r="AED92" s="170"/>
      <c r="AEE92" s="167"/>
      <c r="AEF92" s="43"/>
      <c r="AEG92" s="208"/>
      <c r="AEH92" s="157"/>
      <c r="AEI92" s="211"/>
      <c r="AEJ92" s="161"/>
      <c r="AEK92" s="161"/>
      <c r="AEL92" s="168"/>
      <c r="AEM92" s="169"/>
      <c r="AEN92" s="170"/>
      <c r="AEO92" s="167"/>
      <c r="AEP92" s="43"/>
      <c r="AEQ92" s="208"/>
      <c r="AER92" s="157"/>
      <c r="AES92" s="211"/>
      <c r="AET92" s="161"/>
      <c r="AEU92" s="161"/>
      <c r="AEV92" s="168"/>
      <c r="AEW92" s="169"/>
      <c r="AEX92" s="170"/>
      <c r="AEY92" s="167"/>
      <c r="AEZ92" s="43"/>
      <c r="AFA92" s="208"/>
      <c r="AFB92" s="157"/>
      <c r="AFC92" s="211"/>
      <c r="AFD92" s="161"/>
      <c r="AFE92" s="161"/>
      <c r="AFF92" s="168"/>
      <c r="AFG92" s="169"/>
      <c r="AFH92" s="170"/>
      <c r="AFI92" s="167"/>
      <c r="AFJ92" s="43"/>
      <c r="AFK92" s="208"/>
      <c r="AFL92" s="157"/>
      <c r="AFM92" s="211"/>
      <c r="AFN92" s="161"/>
      <c r="AFO92" s="161"/>
      <c r="AFP92" s="168"/>
      <c r="AFQ92" s="169"/>
      <c r="AFR92" s="170"/>
      <c r="AFS92" s="167"/>
      <c r="AFT92" s="43"/>
      <c r="AFU92" s="208"/>
      <c r="AFV92" s="157"/>
      <c r="AFW92" s="211"/>
      <c r="AFX92" s="161"/>
      <c r="AFY92" s="161"/>
      <c r="AFZ92" s="168"/>
      <c r="AGA92" s="169"/>
      <c r="AGB92" s="170"/>
      <c r="AGC92" s="167"/>
      <c r="AGD92" s="43"/>
      <c r="AGE92" s="208"/>
      <c r="AGF92" s="157"/>
      <c r="AGG92" s="211"/>
      <c r="AGH92" s="161"/>
      <c r="AGI92" s="161"/>
      <c r="AGJ92" s="168"/>
      <c r="AGK92" s="169"/>
      <c r="AGL92" s="170"/>
      <c r="AGM92" s="167"/>
      <c r="AGN92" s="43"/>
      <c r="AGO92" s="208"/>
      <c r="AGP92" s="157"/>
      <c r="AGQ92" s="211"/>
      <c r="AGR92" s="161"/>
      <c r="AGS92" s="161"/>
      <c r="AGT92" s="168"/>
      <c r="AGU92" s="169"/>
      <c r="AGV92" s="170"/>
      <c r="AGW92" s="167"/>
      <c r="AGX92" s="43"/>
      <c r="AGY92" s="208"/>
      <c r="AGZ92" s="157"/>
      <c r="AHA92" s="211"/>
      <c r="AHB92" s="161"/>
      <c r="AHC92" s="161"/>
      <c r="AHD92" s="168"/>
      <c r="AHE92" s="169"/>
      <c r="AHF92" s="170"/>
      <c r="AHG92" s="167"/>
      <c r="AHH92" s="43"/>
      <c r="AHI92" s="208"/>
      <c r="AHJ92" s="157"/>
      <c r="AHK92" s="211"/>
      <c r="AHL92" s="161"/>
      <c r="AHM92" s="161"/>
      <c r="AHN92" s="168"/>
      <c r="AHO92" s="169"/>
      <c r="AHP92" s="170"/>
      <c r="AHQ92" s="167"/>
      <c r="AHR92" s="43"/>
      <c r="AHS92" s="208"/>
      <c r="AHT92" s="157"/>
      <c r="AHU92" s="211"/>
      <c r="AHV92" s="161"/>
      <c r="AHW92" s="161"/>
      <c r="AHX92" s="168"/>
      <c r="AHY92" s="169"/>
      <c r="AHZ92" s="170"/>
      <c r="AIA92" s="167"/>
      <c r="AIB92" s="43"/>
      <c r="AIC92" s="208"/>
      <c r="AID92" s="157"/>
      <c r="AIE92" s="211"/>
      <c r="AIF92" s="161"/>
      <c r="AIG92" s="161"/>
      <c r="AIH92" s="168"/>
      <c r="AII92" s="169"/>
      <c r="AIJ92" s="170"/>
      <c r="AIK92" s="167"/>
      <c r="AIL92" s="43"/>
      <c r="AIM92" s="208"/>
      <c r="AIN92" s="157"/>
      <c r="AIO92" s="211"/>
      <c r="AIP92" s="161"/>
      <c r="AIQ92" s="161"/>
      <c r="AIR92" s="168"/>
      <c r="AIS92" s="169"/>
      <c r="AIT92" s="170"/>
      <c r="AIU92" s="167"/>
      <c r="AIV92" s="43"/>
      <c r="AIW92" s="208"/>
      <c r="AIX92" s="157"/>
      <c r="AIY92" s="211"/>
      <c r="AIZ92" s="161"/>
      <c r="AJA92" s="161"/>
      <c r="AJB92" s="168"/>
      <c r="AJC92" s="169"/>
      <c r="AJD92" s="170"/>
      <c r="AJE92" s="167"/>
      <c r="AJF92" s="43"/>
      <c r="AJG92" s="208"/>
      <c r="AJH92" s="157"/>
      <c r="AJI92" s="211"/>
      <c r="AJJ92" s="161"/>
      <c r="AJK92" s="161"/>
      <c r="AJL92" s="168"/>
      <c r="AJM92" s="169"/>
      <c r="AJN92" s="170"/>
      <c r="AJO92" s="167"/>
      <c r="AJP92" s="43"/>
      <c r="AJQ92" s="208"/>
      <c r="AJR92" s="157"/>
      <c r="AJS92" s="211"/>
      <c r="AJT92" s="161"/>
      <c r="AJU92" s="161"/>
      <c r="AJV92" s="168"/>
      <c r="AJW92" s="169"/>
      <c r="AJX92" s="170"/>
      <c r="AJY92" s="167"/>
      <c r="AJZ92" s="43"/>
      <c r="AKA92" s="208"/>
      <c r="AKB92" s="157"/>
      <c r="AKC92" s="211"/>
      <c r="AKD92" s="161"/>
      <c r="AKE92" s="161"/>
      <c r="AKF92" s="168"/>
      <c r="AKG92" s="169"/>
      <c r="AKH92" s="170"/>
      <c r="AKI92" s="167"/>
      <c r="AKJ92" s="43"/>
      <c r="AKK92" s="208"/>
      <c r="AKL92" s="157"/>
      <c r="AKM92" s="211"/>
      <c r="AKN92" s="161"/>
      <c r="AKO92" s="161"/>
      <c r="AKP92" s="168"/>
      <c r="AKQ92" s="169"/>
      <c r="AKR92" s="170"/>
      <c r="AKS92" s="167"/>
      <c r="AKT92" s="43"/>
      <c r="AKU92" s="208"/>
      <c r="AKV92" s="157"/>
      <c r="AKW92" s="211"/>
      <c r="AKX92" s="161"/>
      <c r="AKY92" s="161"/>
      <c r="AKZ92" s="168"/>
      <c r="ALA92" s="169"/>
      <c r="ALB92" s="170"/>
      <c r="ALC92" s="167"/>
      <c r="ALD92" s="43"/>
      <c r="ALE92" s="208"/>
      <c r="ALF92" s="157"/>
      <c r="ALG92" s="211"/>
      <c r="ALH92" s="161"/>
      <c r="ALI92" s="161"/>
      <c r="ALJ92" s="168"/>
      <c r="ALK92" s="169"/>
      <c r="ALL92" s="170"/>
      <c r="ALM92" s="167"/>
      <c r="ALN92" s="43"/>
      <c r="ALO92" s="208"/>
      <c r="ALP92" s="157"/>
      <c r="ALQ92" s="211"/>
      <c r="ALR92" s="161"/>
      <c r="ALS92" s="161"/>
      <c r="ALT92" s="168"/>
      <c r="ALU92" s="169"/>
      <c r="ALV92" s="170"/>
      <c r="ALW92" s="167"/>
      <c r="ALX92" s="43"/>
      <c r="ALY92" s="208"/>
      <c r="ALZ92" s="157"/>
      <c r="AMA92" s="211"/>
      <c r="AMB92" s="161"/>
      <c r="AMC92" s="161"/>
      <c r="AMD92" s="168"/>
      <c r="AME92" s="169"/>
      <c r="AMF92" s="170"/>
      <c r="AMG92" s="167"/>
      <c r="AMH92" s="43"/>
      <c r="AMI92" s="208"/>
      <c r="AMJ92" s="157"/>
      <c r="AMK92" s="211"/>
      <c r="AML92" s="161"/>
      <c r="AMM92" s="161"/>
      <c r="AMN92" s="168"/>
      <c r="AMO92" s="169"/>
      <c r="AMP92" s="170"/>
      <c r="AMQ92" s="167"/>
      <c r="AMR92" s="43"/>
      <c r="AMS92" s="208"/>
      <c r="AMT92" s="157"/>
      <c r="AMU92" s="211"/>
      <c r="AMV92" s="161"/>
      <c r="AMW92" s="161"/>
      <c r="AMX92" s="168"/>
      <c r="AMY92" s="169"/>
      <c r="AMZ92" s="170"/>
      <c r="ANA92" s="167"/>
      <c r="ANB92" s="43"/>
      <c r="ANC92" s="208"/>
      <c r="AND92" s="157"/>
      <c r="ANE92" s="211"/>
      <c r="ANF92" s="161"/>
      <c r="ANG92" s="161"/>
      <c r="ANH92" s="168"/>
      <c r="ANI92" s="169"/>
      <c r="ANJ92" s="170"/>
      <c r="ANK92" s="167"/>
      <c r="ANL92" s="43"/>
      <c r="ANM92" s="208"/>
      <c r="ANN92" s="157"/>
      <c r="ANO92" s="211"/>
      <c r="ANP92" s="161"/>
      <c r="ANQ92" s="161"/>
      <c r="ANR92" s="168"/>
      <c r="ANS92" s="169"/>
      <c r="ANT92" s="170"/>
      <c r="ANU92" s="167"/>
      <c r="ANV92" s="43"/>
      <c r="ANW92" s="208"/>
      <c r="ANX92" s="157"/>
      <c r="ANY92" s="211"/>
      <c r="ANZ92" s="161"/>
      <c r="AOA92" s="161"/>
      <c r="AOB92" s="168"/>
      <c r="AOC92" s="169"/>
      <c r="AOD92" s="170"/>
      <c r="AOE92" s="167"/>
      <c r="AOF92" s="43"/>
      <c r="AOG92" s="208"/>
      <c r="AOH92" s="157"/>
      <c r="AOI92" s="211"/>
      <c r="AOJ92" s="161"/>
      <c r="AOK92" s="161"/>
      <c r="AOL92" s="168"/>
      <c r="AOM92" s="169"/>
      <c r="AON92" s="170"/>
      <c r="AOO92" s="167"/>
      <c r="AOP92" s="43"/>
      <c r="AOQ92" s="208"/>
      <c r="AOR92" s="157"/>
      <c r="AOS92" s="211"/>
      <c r="AOT92" s="161"/>
      <c r="AOU92" s="161"/>
      <c r="AOV92" s="168"/>
      <c r="AOW92" s="169"/>
      <c r="AOX92" s="170"/>
      <c r="AOY92" s="167"/>
      <c r="AOZ92" s="43"/>
      <c r="APA92" s="208"/>
      <c r="APB92" s="157"/>
      <c r="APC92" s="211"/>
      <c r="APD92" s="161"/>
      <c r="APE92" s="161"/>
      <c r="APF92" s="168"/>
      <c r="APG92" s="169"/>
      <c r="APH92" s="170"/>
      <c r="API92" s="167"/>
      <c r="APJ92" s="43"/>
      <c r="APK92" s="208"/>
      <c r="APL92" s="157"/>
      <c r="APM92" s="211"/>
      <c r="APN92" s="161"/>
      <c r="APO92" s="161"/>
      <c r="APP92" s="168"/>
      <c r="APQ92" s="169"/>
      <c r="APR92" s="170"/>
      <c r="APS92" s="167"/>
      <c r="APT92" s="43"/>
      <c r="APU92" s="208"/>
      <c r="APV92" s="157"/>
      <c r="APW92" s="211"/>
      <c r="APX92" s="161"/>
      <c r="APY92" s="161"/>
      <c r="APZ92" s="168"/>
      <c r="AQA92" s="169"/>
      <c r="AQB92" s="170"/>
      <c r="AQC92" s="167"/>
      <c r="AQD92" s="43"/>
      <c r="AQE92" s="208"/>
      <c r="AQF92" s="157"/>
      <c r="AQG92" s="211"/>
      <c r="AQH92" s="161"/>
      <c r="AQI92" s="161"/>
      <c r="AQJ92" s="168"/>
      <c r="AQK92" s="169"/>
      <c r="AQL92" s="170"/>
      <c r="AQM92" s="167"/>
      <c r="AQN92" s="43"/>
      <c r="AQO92" s="208"/>
      <c r="AQP92" s="157"/>
      <c r="AQQ92" s="211"/>
      <c r="AQR92" s="161"/>
      <c r="AQS92" s="161"/>
      <c r="AQT92" s="168"/>
      <c r="AQU92" s="169"/>
      <c r="AQV92" s="170"/>
      <c r="AQW92" s="167"/>
      <c r="AQX92" s="43"/>
      <c r="AQY92" s="208"/>
      <c r="AQZ92" s="157"/>
      <c r="ARA92" s="211"/>
      <c r="ARB92" s="161"/>
      <c r="ARC92" s="161"/>
      <c r="ARD92" s="168"/>
      <c r="ARE92" s="169"/>
      <c r="ARF92" s="170"/>
      <c r="ARG92" s="167"/>
      <c r="ARH92" s="43"/>
      <c r="ARI92" s="208"/>
      <c r="ARJ92" s="157"/>
      <c r="ARK92" s="211"/>
      <c r="ARL92" s="161"/>
      <c r="ARM92" s="161"/>
      <c r="ARN92" s="168"/>
      <c r="ARO92" s="169"/>
      <c r="ARP92" s="170"/>
      <c r="ARQ92" s="167"/>
      <c r="ARR92" s="43"/>
      <c r="ARS92" s="208"/>
      <c r="ART92" s="157"/>
      <c r="ARU92" s="211"/>
      <c r="ARV92" s="161"/>
      <c r="ARW92" s="161"/>
      <c r="ARX92" s="168"/>
      <c r="ARY92" s="169"/>
      <c r="ARZ92" s="170"/>
      <c r="ASA92" s="167"/>
      <c r="ASB92" s="43"/>
      <c r="ASC92" s="208"/>
      <c r="ASD92" s="157"/>
      <c r="ASE92" s="211"/>
      <c r="ASF92" s="161"/>
      <c r="ASG92" s="161"/>
      <c r="ASH92" s="168"/>
      <c r="ASI92" s="169"/>
      <c r="ASJ92" s="170"/>
      <c r="ASK92" s="167"/>
      <c r="ASL92" s="43"/>
      <c r="ASM92" s="208"/>
      <c r="ASN92" s="157"/>
      <c r="ASO92" s="211"/>
      <c r="ASP92" s="161"/>
      <c r="ASQ92" s="161"/>
      <c r="ASR92" s="168"/>
      <c r="ASS92" s="169"/>
      <c r="AST92" s="170"/>
      <c r="ASU92" s="167"/>
      <c r="ASV92" s="43"/>
      <c r="ASW92" s="208"/>
      <c r="ASX92" s="157"/>
      <c r="ASY92" s="211"/>
      <c r="ASZ92" s="161"/>
      <c r="ATA92" s="161"/>
      <c r="ATB92" s="168"/>
      <c r="ATC92" s="169"/>
      <c r="ATD92" s="170"/>
      <c r="ATE92" s="167"/>
      <c r="ATF92" s="43"/>
      <c r="ATG92" s="208"/>
      <c r="ATH92" s="157"/>
      <c r="ATI92" s="211"/>
      <c r="ATJ92" s="161"/>
      <c r="ATK92" s="161"/>
      <c r="ATL92" s="168"/>
      <c r="ATM92" s="169"/>
      <c r="ATN92" s="170"/>
      <c r="ATO92" s="167"/>
      <c r="ATP92" s="43"/>
      <c r="ATQ92" s="208"/>
      <c r="ATR92" s="157"/>
      <c r="ATS92" s="211"/>
      <c r="ATT92" s="161"/>
      <c r="ATU92" s="161"/>
      <c r="ATV92" s="168"/>
      <c r="ATW92" s="169"/>
      <c r="ATX92" s="170"/>
      <c r="ATY92" s="167"/>
      <c r="ATZ92" s="43"/>
      <c r="AUA92" s="208"/>
      <c r="AUB92" s="157"/>
      <c r="AUC92" s="211"/>
      <c r="AUD92" s="161"/>
      <c r="AUE92" s="161"/>
      <c r="AUF92" s="168"/>
      <c r="AUG92" s="169"/>
      <c r="AUH92" s="170"/>
      <c r="AUI92" s="167"/>
      <c r="AUJ92" s="43"/>
      <c r="AUK92" s="208"/>
      <c r="AUL92" s="157"/>
      <c r="AUM92" s="211"/>
      <c r="AUN92" s="161"/>
      <c r="AUO92" s="161"/>
      <c r="AUP92" s="168"/>
      <c r="AUQ92" s="169"/>
      <c r="AUR92" s="170"/>
      <c r="AUS92" s="167"/>
      <c r="AUT92" s="43"/>
      <c r="AUU92" s="208"/>
      <c r="AUV92" s="157"/>
      <c r="AUW92" s="211"/>
      <c r="AUX92" s="161"/>
      <c r="AUY92" s="161"/>
      <c r="AUZ92" s="168"/>
      <c r="AVA92" s="169"/>
      <c r="AVB92" s="170"/>
      <c r="AVC92" s="167"/>
      <c r="AVD92" s="43"/>
      <c r="AVE92" s="208"/>
      <c r="AVF92" s="157"/>
      <c r="AVG92" s="211"/>
      <c r="AVH92" s="161"/>
      <c r="AVI92" s="161"/>
      <c r="AVJ92" s="168"/>
      <c r="AVK92" s="169"/>
      <c r="AVL92" s="170"/>
      <c r="AVM92" s="167"/>
      <c r="AVN92" s="43"/>
      <c r="AVO92" s="208"/>
      <c r="AVP92" s="157"/>
      <c r="AVQ92" s="211"/>
      <c r="AVR92" s="161"/>
      <c r="AVS92" s="161"/>
      <c r="AVT92" s="168"/>
      <c r="AVU92" s="169"/>
      <c r="AVV92" s="170"/>
      <c r="AVW92" s="167"/>
      <c r="AVX92" s="43"/>
      <c r="AVY92" s="208"/>
      <c r="AVZ92" s="157"/>
      <c r="AWA92" s="211"/>
      <c r="AWB92" s="161"/>
      <c r="AWC92" s="161"/>
      <c r="AWD92" s="168"/>
      <c r="AWE92" s="169"/>
      <c r="AWF92" s="170"/>
      <c r="AWG92" s="167"/>
      <c r="AWH92" s="43"/>
      <c r="AWI92" s="208"/>
      <c r="AWJ92" s="157"/>
      <c r="AWK92" s="211"/>
      <c r="AWL92" s="161"/>
      <c r="AWM92" s="161"/>
      <c r="AWN92" s="168"/>
      <c r="AWO92" s="169"/>
      <c r="AWP92" s="170"/>
      <c r="AWQ92" s="167"/>
      <c r="AWR92" s="43"/>
      <c r="AWS92" s="208"/>
      <c r="AWT92" s="157"/>
      <c r="AWU92" s="211"/>
      <c r="AWV92" s="161"/>
      <c r="AWW92" s="161"/>
      <c r="AWX92" s="168"/>
      <c r="AWY92" s="169"/>
      <c r="AWZ92" s="170"/>
      <c r="AXA92" s="167"/>
      <c r="AXB92" s="43"/>
      <c r="AXC92" s="208"/>
      <c r="AXD92" s="157"/>
      <c r="AXE92" s="211"/>
      <c r="AXF92" s="161"/>
      <c r="AXG92" s="161"/>
      <c r="AXH92" s="168"/>
      <c r="AXI92" s="169"/>
      <c r="AXJ92" s="170"/>
      <c r="AXK92" s="167"/>
      <c r="AXL92" s="43"/>
      <c r="AXM92" s="208"/>
      <c r="AXN92" s="157"/>
      <c r="AXO92" s="211"/>
      <c r="AXP92" s="161"/>
      <c r="AXQ92" s="161"/>
      <c r="AXR92" s="168"/>
      <c r="AXS92" s="169"/>
      <c r="AXT92" s="170"/>
      <c r="AXU92" s="167"/>
      <c r="AXV92" s="43"/>
      <c r="AXW92" s="208"/>
      <c r="AXX92" s="157"/>
      <c r="AXY92" s="211"/>
      <c r="AXZ92" s="161"/>
      <c r="AYA92" s="161"/>
      <c r="AYB92" s="168"/>
      <c r="AYC92" s="169"/>
      <c r="AYD92" s="170"/>
      <c r="AYE92" s="167"/>
      <c r="AYF92" s="43"/>
      <c r="AYG92" s="208"/>
      <c r="AYH92" s="157"/>
      <c r="AYI92" s="211"/>
      <c r="AYJ92" s="161"/>
      <c r="AYK92" s="161"/>
      <c r="AYL92" s="168"/>
      <c r="AYM92" s="169"/>
      <c r="AYN92" s="170"/>
      <c r="AYO92" s="167"/>
      <c r="AYP92" s="43"/>
      <c r="AYQ92" s="208"/>
      <c r="AYR92" s="157"/>
      <c r="AYS92" s="211"/>
      <c r="AYT92" s="161"/>
      <c r="AYU92" s="161"/>
      <c r="AYV92" s="168"/>
      <c r="AYW92" s="169"/>
      <c r="AYX92" s="170"/>
      <c r="AYY92" s="167"/>
      <c r="AYZ92" s="43"/>
      <c r="AZA92" s="208"/>
      <c r="AZB92" s="157"/>
      <c r="AZC92" s="211"/>
      <c r="AZD92" s="161"/>
      <c r="AZE92" s="161"/>
      <c r="AZF92" s="168"/>
      <c r="AZG92" s="169"/>
      <c r="AZH92" s="170"/>
      <c r="AZI92" s="167"/>
      <c r="AZJ92" s="43"/>
      <c r="AZK92" s="208"/>
      <c r="AZL92" s="157"/>
      <c r="AZM92" s="211"/>
      <c r="AZN92" s="161"/>
      <c r="AZO92" s="161"/>
      <c r="AZP92" s="168"/>
      <c r="AZQ92" s="169"/>
      <c r="AZR92" s="170"/>
      <c r="AZS92" s="167"/>
      <c r="AZT92" s="43"/>
      <c r="AZU92" s="208"/>
      <c r="AZV92" s="157"/>
      <c r="AZW92" s="211"/>
      <c r="AZX92" s="161"/>
      <c r="AZY92" s="161"/>
      <c r="AZZ92" s="168"/>
      <c r="BAA92" s="169"/>
      <c r="BAB92" s="170"/>
      <c r="BAC92" s="167"/>
      <c r="BAD92" s="43"/>
      <c r="BAE92" s="208"/>
      <c r="BAF92" s="157"/>
      <c r="BAG92" s="211"/>
      <c r="BAH92" s="161"/>
      <c r="BAI92" s="161"/>
      <c r="BAJ92" s="168"/>
      <c r="BAK92" s="169"/>
      <c r="BAL92" s="170"/>
      <c r="BAM92" s="167"/>
      <c r="BAN92" s="43"/>
      <c r="BAO92" s="208"/>
      <c r="BAP92" s="157"/>
      <c r="BAQ92" s="211"/>
      <c r="BAR92" s="161"/>
      <c r="BAS92" s="161"/>
      <c r="BAT92" s="168"/>
      <c r="BAU92" s="169"/>
      <c r="BAV92" s="170"/>
      <c r="BAW92" s="167"/>
      <c r="BAX92" s="43"/>
      <c r="BAY92" s="208"/>
      <c r="BAZ92" s="157"/>
      <c r="BBA92" s="211"/>
      <c r="BBB92" s="161"/>
      <c r="BBC92" s="161"/>
      <c r="BBD92" s="168"/>
      <c r="BBE92" s="169"/>
      <c r="BBF92" s="170"/>
      <c r="BBG92" s="167"/>
      <c r="BBH92" s="43"/>
      <c r="BBI92" s="208"/>
      <c r="BBJ92" s="157"/>
      <c r="BBK92" s="211"/>
      <c r="BBL92" s="161"/>
      <c r="BBM92" s="161"/>
      <c r="BBN92" s="168"/>
      <c r="BBO92" s="169"/>
      <c r="BBP92" s="170"/>
      <c r="BBQ92" s="167"/>
      <c r="BBR92" s="43"/>
      <c r="BBS92" s="208"/>
      <c r="BBT92" s="157"/>
      <c r="BBU92" s="211"/>
      <c r="BBV92" s="161"/>
      <c r="BBW92" s="161"/>
      <c r="BBX92" s="168"/>
      <c r="BBY92" s="169"/>
      <c r="BBZ92" s="170"/>
      <c r="BCA92" s="167"/>
      <c r="BCB92" s="43"/>
      <c r="BCC92" s="208"/>
      <c r="BCD92" s="157"/>
      <c r="BCE92" s="211"/>
      <c r="BCF92" s="161"/>
      <c r="BCG92" s="161"/>
      <c r="BCH92" s="168"/>
      <c r="BCI92" s="169"/>
      <c r="BCJ92" s="170"/>
      <c r="BCK92" s="167"/>
      <c r="BCL92" s="43"/>
      <c r="BCM92" s="208"/>
      <c r="BCN92" s="157"/>
      <c r="BCO92" s="211"/>
      <c r="BCP92" s="161"/>
      <c r="BCQ92" s="161"/>
      <c r="BCR92" s="168"/>
      <c r="BCS92" s="169"/>
      <c r="BCT92" s="170"/>
      <c r="BCU92" s="167"/>
      <c r="BCV92" s="43"/>
      <c r="BCW92" s="208"/>
      <c r="BCX92" s="157"/>
      <c r="BCY92" s="211"/>
      <c r="BCZ92" s="161"/>
      <c r="BDA92" s="161"/>
      <c r="BDB92" s="168"/>
      <c r="BDC92" s="169"/>
      <c r="BDD92" s="170"/>
      <c r="BDE92" s="167"/>
      <c r="BDF92" s="43"/>
      <c r="BDG92" s="208"/>
      <c r="BDH92" s="157"/>
      <c r="BDI92" s="211"/>
      <c r="BDJ92" s="161"/>
      <c r="BDK92" s="161"/>
      <c r="BDL92" s="168"/>
      <c r="BDM92" s="169"/>
      <c r="BDN92" s="170"/>
      <c r="BDO92" s="167"/>
      <c r="BDP92" s="43"/>
      <c r="BDQ92" s="208"/>
      <c r="BDR92" s="157"/>
      <c r="BDS92" s="211"/>
      <c r="BDT92" s="161"/>
      <c r="BDU92" s="161"/>
      <c r="BDV92" s="168"/>
      <c r="BDW92" s="169"/>
      <c r="BDX92" s="170"/>
      <c r="BDY92" s="167"/>
      <c r="BDZ92" s="43"/>
      <c r="BEA92" s="208"/>
      <c r="BEB92" s="157"/>
      <c r="BEC92" s="211"/>
      <c r="BED92" s="161"/>
      <c r="BEE92" s="161"/>
      <c r="BEF92" s="168"/>
      <c r="BEG92" s="169"/>
      <c r="BEH92" s="170"/>
      <c r="BEI92" s="167"/>
      <c r="BEJ92" s="43"/>
      <c r="BEK92" s="208"/>
      <c r="BEL92" s="157"/>
      <c r="BEM92" s="211"/>
      <c r="BEN92" s="161"/>
      <c r="BEO92" s="161"/>
      <c r="BEP92" s="168"/>
      <c r="BEQ92" s="169"/>
      <c r="BER92" s="170"/>
      <c r="BES92" s="167"/>
      <c r="BET92" s="43"/>
      <c r="BEU92" s="208"/>
      <c r="BEV92" s="157"/>
      <c r="BEW92" s="211"/>
      <c r="BEX92" s="161"/>
      <c r="BEY92" s="161"/>
      <c r="BEZ92" s="168"/>
      <c r="BFA92" s="169"/>
      <c r="BFB92" s="170"/>
      <c r="BFC92" s="167"/>
      <c r="BFD92" s="43"/>
      <c r="BFE92" s="208"/>
      <c r="BFF92" s="157"/>
      <c r="BFG92" s="211"/>
      <c r="BFH92" s="161"/>
      <c r="BFI92" s="161"/>
      <c r="BFJ92" s="168"/>
      <c r="BFK92" s="169"/>
      <c r="BFL92" s="170"/>
      <c r="BFM92" s="167"/>
      <c r="BFN92" s="43"/>
      <c r="BFO92" s="208"/>
      <c r="BFP92" s="157"/>
      <c r="BFQ92" s="211"/>
      <c r="BFR92" s="161"/>
      <c r="BFS92" s="161"/>
      <c r="BFT92" s="168"/>
      <c r="BFU92" s="169"/>
      <c r="BFV92" s="170"/>
      <c r="BFW92" s="167"/>
      <c r="BFX92" s="43"/>
      <c r="BFY92" s="208"/>
      <c r="BFZ92" s="157"/>
      <c r="BGA92" s="211"/>
      <c r="BGB92" s="161"/>
      <c r="BGC92" s="161"/>
      <c r="BGD92" s="168"/>
      <c r="BGE92" s="169"/>
      <c r="BGF92" s="170"/>
      <c r="BGG92" s="167"/>
      <c r="BGH92" s="43"/>
      <c r="BGI92" s="208"/>
      <c r="BGJ92" s="157"/>
      <c r="BGK92" s="211"/>
      <c r="BGL92" s="161"/>
      <c r="BGM92" s="161"/>
      <c r="BGN92" s="168"/>
      <c r="BGO92" s="169"/>
      <c r="BGP92" s="170"/>
      <c r="BGQ92" s="167"/>
      <c r="BGR92" s="43"/>
      <c r="BGS92" s="208"/>
      <c r="BGT92" s="157"/>
      <c r="BGU92" s="211"/>
      <c r="BGV92" s="161"/>
      <c r="BGW92" s="161"/>
      <c r="BGX92" s="168"/>
      <c r="BGY92" s="169"/>
      <c r="BGZ92" s="170"/>
      <c r="BHA92" s="167"/>
      <c r="BHB92" s="43"/>
      <c r="BHC92" s="208"/>
      <c r="BHD92" s="157"/>
      <c r="BHE92" s="211"/>
      <c r="BHF92" s="161"/>
      <c r="BHG92" s="161"/>
      <c r="BHH92" s="168"/>
      <c r="BHI92" s="169"/>
      <c r="BHJ92" s="170"/>
      <c r="BHK92" s="167"/>
      <c r="BHL92" s="43"/>
      <c r="BHM92" s="208"/>
      <c r="BHN92" s="157"/>
      <c r="BHO92" s="211"/>
      <c r="BHP92" s="161"/>
      <c r="BHQ92" s="161"/>
      <c r="BHR92" s="168"/>
      <c r="BHS92" s="169"/>
      <c r="BHT92" s="170"/>
      <c r="BHU92" s="167"/>
      <c r="BHV92" s="43"/>
      <c r="BHW92" s="208"/>
      <c r="BHX92" s="157"/>
      <c r="BHY92" s="211"/>
      <c r="BHZ92" s="161"/>
      <c r="BIA92" s="161"/>
      <c r="BIB92" s="168"/>
      <c r="BIC92" s="169"/>
      <c r="BID92" s="170"/>
      <c r="BIE92" s="167"/>
      <c r="BIF92" s="43"/>
      <c r="BIG92" s="208"/>
      <c r="BIH92" s="157"/>
      <c r="BII92" s="211"/>
      <c r="BIJ92" s="161"/>
      <c r="BIK92" s="161"/>
      <c r="BIL92" s="168"/>
      <c r="BIM92" s="169"/>
      <c r="BIN92" s="170"/>
      <c r="BIO92" s="167"/>
      <c r="BIP92" s="43"/>
      <c r="BIQ92" s="208"/>
      <c r="BIR92" s="157"/>
      <c r="BIS92" s="211"/>
      <c r="BIT92" s="161"/>
      <c r="BIU92" s="161"/>
      <c r="BIV92" s="168"/>
      <c r="BIW92" s="169"/>
      <c r="BIX92" s="170"/>
      <c r="BIY92" s="167"/>
      <c r="BIZ92" s="43"/>
      <c r="BJA92" s="208"/>
      <c r="BJB92" s="157"/>
      <c r="BJC92" s="211"/>
      <c r="BJD92" s="161"/>
      <c r="BJE92" s="161"/>
      <c r="BJF92" s="168"/>
      <c r="BJG92" s="169"/>
      <c r="BJH92" s="170"/>
      <c r="BJI92" s="167"/>
      <c r="BJJ92" s="43"/>
      <c r="BJK92" s="208"/>
      <c r="BJL92" s="157"/>
      <c r="BJM92" s="211"/>
      <c r="BJN92" s="161"/>
      <c r="BJO92" s="161"/>
      <c r="BJP92" s="168"/>
      <c r="BJQ92" s="169"/>
      <c r="BJR92" s="170"/>
      <c r="BJS92" s="167"/>
      <c r="BJT92" s="43"/>
      <c r="BJU92" s="208"/>
      <c r="BJV92" s="157"/>
      <c r="BJW92" s="211"/>
      <c r="BJX92" s="161"/>
      <c r="BJY92" s="161"/>
      <c r="BJZ92" s="168"/>
      <c r="BKA92" s="169"/>
      <c r="BKB92" s="170"/>
      <c r="BKC92" s="167"/>
      <c r="BKD92" s="43"/>
      <c r="BKE92" s="208"/>
      <c r="BKF92" s="157"/>
      <c r="BKG92" s="211"/>
      <c r="BKH92" s="161"/>
      <c r="BKI92" s="161"/>
      <c r="BKJ92" s="168"/>
      <c r="BKK92" s="169"/>
      <c r="BKL92" s="170"/>
      <c r="BKM92" s="167"/>
      <c r="BKN92" s="43"/>
      <c r="BKO92" s="208"/>
      <c r="BKP92" s="157"/>
      <c r="BKQ92" s="211"/>
      <c r="BKR92" s="161"/>
      <c r="BKS92" s="161"/>
      <c r="BKT92" s="168"/>
      <c r="BKU92" s="169"/>
      <c r="BKV92" s="170"/>
      <c r="BKW92" s="167"/>
      <c r="BKX92" s="43"/>
      <c r="BKY92" s="208"/>
      <c r="BKZ92" s="157"/>
      <c r="BLA92" s="211"/>
      <c r="BLB92" s="161"/>
      <c r="BLC92" s="161"/>
      <c r="BLD92" s="168"/>
      <c r="BLE92" s="169"/>
      <c r="BLF92" s="170"/>
      <c r="BLG92" s="167"/>
      <c r="BLH92" s="43"/>
      <c r="BLI92" s="208"/>
      <c r="BLJ92" s="157"/>
      <c r="BLK92" s="211"/>
      <c r="BLL92" s="161"/>
      <c r="BLM92" s="161"/>
      <c r="BLN92" s="168"/>
      <c r="BLO92" s="169"/>
      <c r="BLP92" s="170"/>
      <c r="BLQ92" s="167"/>
      <c r="BLR92" s="43"/>
      <c r="BLS92" s="208"/>
      <c r="BLT92" s="157"/>
      <c r="BLU92" s="211"/>
      <c r="BLV92" s="161"/>
      <c r="BLW92" s="161"/>
      <c r="BLX92" s="168"/>
      <c r="BLY92" s="169"/>
      <c r="BLZ92" s="170"/>
      <c r="BMA92" s="167"/>
      <c r="BMB92" s="43"/>
      <c r="BMC92" s="208"/>
      <c r="BMD92" s="157"/>
      <c r="BME92" s="211"/>
      <c r="BMF92" s="161"/>
      <c r="BMG92" s="161"/>
      <c r="BMH92" s="168"/>
      <c r="BMI92" s="169"/>
      <c r="BMJ92" s="170"/>
      <c r="BMK92" s="167"/>
      <c r="BML92" s="43"/>
      <c r="BMM92" s="208"/>
      <c r="BMN92" s="157"/>
      <c r="BMO92" s="211"/>
      <c r="BMP92" s="161"/>
      <c r="BMQ92" s="161"/>
      <c r="BMR92" s="168"/>
      <c r="BMS92" s="169"/>
      <c r="BMT92" s="170"/>
      <c r="BMU92" s="167"/>
      <c r="BMV92" s="43"/>
      <c r="BMW92" s="208"/>
      <c r="BMX92" s="157"/>
      <c r="BMY92" s="211"/>
      <c r="BMZ92" s="161"/>
      <c r="BNA92" s="161"/>
      <c r="BNB92" s="168"/>
      <c r="BNC92" s="169"/>
      <c r="BND92" s="170"/>
      <c r="BNE92" s="167"/>
      <c r="BNF92" s="43"/>
      <c r="BNG92" s="208"/>
      <c r="BNH92" s="157"/>
      <c r="BNI92" s="211"/>
      <c r="BNJ92" s="161"/>
      <c r="BNK92" s="161"/>
      <c r="BNL92" s="168"/>
      <c r="BNM92" s="169"/>
      <c r="BNN92" s="170"/>
      <c r="BNO92" s="167"/>
      <c r="BNP92" s="43"/>
      <c r="BNQ92" s="208"/>
      <c r="BNR92" s="157"/>
      <c r="BNS92" s="211"/>
      <c r="BNT92" s="161"/>
      <c r="BNU92" s="161"/>
      <c r="BNV92" s="168"/>
      <c r="BNW92" s="169"/>
      <c r="BNX92" s="170"/>
      <c r="BNY92" s="167"/>
      <c r="BNZ92" s="43"/>
      <c r="BOA92" s="208"/>
      <c r="BOB92" s="157"/>
      <c r="BOC92" s="211"/>
      <c r="BOD92" s="161"/>
      <c r="BOE92" s="161"/>
      <c r="BOF92" s="168"/>
      <c r="BOG92" s="169"/>
      <c r="BOH92" s="170"/>
      <c r="BOI92" s="167"/>
      <c r="BOJ92" s="43"/>
      <c r="BOK92" s="208"/>
      <c r="BOL92" s="157"/>
      <c r="BOM92" s="211"/>
      <c r="BON92" s="161"/>
      <c r="BOO92" s="161"/>
      <c r="BOP92" s="168"/>
      <c r="BOQ92" s="169"/>
      <c r="BOR92" s="170"/>
      <c r="BOS92" s="167"/>
      <c r="BOT92" s="43"/>
      <c r="BOU92" s="208"/>
      <c r="BOV92" s="157"/>
      <c r="BOW92" s="211"/>
      <c r="BOX92" s="161"/>
      <c r="BOY92" s="161"/>
      <c r="BOZ92" s="168"/>
      <c r="BPA92" s="169"/>
      <c r="BPB92" s="170"/>
      <c r="BPC92" s="167"/>
      <c r="BPD92" s="43"/>
      <c r="BPE92" s="208"/>
      <c r="BPF92" s="157"/>
      <c r="BPG92" s="211"/>
      <c r="BPH92" s="161"/>
      <c r="BPI92" s="161"/>
      <c r="BPJ92" s="168"/>
      <c r="BPK92" s="169"/>
      <c r="BPL92" s="170"/>
      <c r="BPM92" s="167"/>
      <c r="BPN92" s="43"/>
      <c r="BPO92" s="208"/>
      <c r="BPP92" s="157"/>
      <c r="BPQ92" s="211"/>
      <c r="BPR92" s="161"/>
      <c r="BPS92" s="161"/>
      <c r="BPT92" s="168"/>
      <c r="BPU92" s="169"/>
      <c r="BPV92" s="170"/>
      <c r="BPW92" s="167"/>
      <c r="BPX92" s="43"/>
      <c r="BPY92" s="208"/>
      <c r="BPZ92" s="157"/>
      <c r="BQA92" s="211"/>
      <c r="BQB92" s="161"/>
      <c r="BQC92" s="161"/>
      <c r="BQD92" s="168"/>
      <c r="BQE92" s="169"/>
      <c r="BQF92" s="170"/>
      <c r="BQG92" s="167"/>
      <c r="BQH92" s="43"/>
      <c r="BQI92" s="208"/>
      <c r="BQJ92" s="157"/>
      <c r="BQK92" s="211"/>
      <c r="BQL92" s="161"/>
      <c r="BQM92" s="161"/>
      <c r="BQN92" s="168"/>
      <c r="BQO92" s="169"/>
      <c r="BQP92" s="170"/>
      <c r="BQQ92" s="167"/>
      <c r="BQR92" s="43"/>
      <c r="BQS92" s="208"/>
      <c r="BQT92" s="157"/>
      <c r="BQU92" s="211"/>
      <c r="BQV92" s="161"/>
      <c r="BQW92" s="161"/>
      <c r="BQX92" s="168"/>
      <c r="BQY92" s="169"/>
      <c r="BQZ92" s="170"/>
      <c r="BRA92" s="167"/>
      <c r="BRB92" s="43"/>
      <c r="BRC92" s="208"/>
      <c r="BRD92" s="157"/>
      <c r="BRE92" s="211"/>
      <c r="BRF92" s="161"/>
      <c r="BRG92" s="161"/>
      <c r="BRH92" s="168"/>
      <c r="BRI92" s="169"/>
      <c r="BRJ92" s="170"/>
      <c r="BRK92" s="167"/>
      <c r="BRL92" s="43"/>
      <c r="BRM92" s="208"/>
      <c r="BRN92" s="157"/>
      <c r="BRO92" s="211"/>
      <c r="BRP92" s="161"/>
      <c r="BRQ92" s="161"/>
      <c r="BRR92" s="168"/>
      <c r="BRS92" s="169"/>
      <c r="BRT92" s="170"/>
      <c r="BRU92" s="167"/>
      <c r="BRV92" s="43"/>
      <c r="BRW92" s="208"/>
      <c r="BRX92" s="157"/>
      <c r="BRY92" s="211"/>
      <c r="BRZ92" s="161"/>
      <c r="BSA92" s="161"/>
      <c r="BSB92" s="168"/>
      <c r="BSC92" s="169"/>
      <c r="BSD92" s="170"/>
      <c r="BSE92" s="167"/>
      <c r="BSF92" s="43"/>
      <c r="BSG92" s="208"/>
      <c r="BSH92" s="157"/>
      <c r="BSI92" s="211"/>
      <c r="BSJ92" s="161"/>
      <c r="BSK92" s="161"/>
      <c r="BSL92" s="168"/>
      <c r="BSM92" s="169"/>
      <c r="BSN92" s="170"/>
      <c r="BSO92" s="167"/>
      <c r="BSP92" s="43"/>
      <c r="BSQ92" s="208"/>
      <c r="BSR92" s="157"/>
      <c r="BSS92" s="211"/>
      <c r="BST92" s="161"/>
      <c r="BSU92" s="161"/>
      <c r="BSV92" s="168"/>
      <c r="BSW92" s="169"/>
      <c r="BSX92" s="170"/>
      <c r="BSY92" s="167"/>
      <c r="BSZ92" s="43"/>
      <c r="BTA92" s="208"/>
      <c r="BTB92" s="157"/>
      <c r="BTC92" s="211"/>
      <c r="BTD92" s="161"/>
      <c r="BTE92" s="161"/>
      <c r="BTF92" s="168"/>
      <c r="BTG92" s="169"/>
      <c r="BTH92" s="170"/>
      <c r="BTI92" s="167"/>
      <c r="BTJ92" s="43"/>
      <c r="BTK92" s="208"/>
      <c r="BTL92" s="157"/>
      <c r="BTM92" s="211"/>
      <c r="BTN92" s="161"/>
      <c r="BTO92" s="161"/>
      <c r="BTP92" s="168"/>
      <c r="BTQ92" s="169"/>
      <c r="BTR92" s="170"/>
      <c r="BTS92" s="167"/>
      <c r="BTT92" s="43"/>
      <c r="BTU92" s="208"/>
      <c r="BTV92" s="157"/>
      <c r="BTW92" s="211"/>
      <c r="BTX92" s="161"/>
      <c r="BTY92" s="161"/>
      <c r="BTZ92" s="168"/>
      <c r="BUA92" s="169"/>
      <c r="BUB92" s="170"/>
      <c r="BUC92" s="167"/>
      <c r="BUD92" s="43"/>
      <c r="BUE92" s="208"/>
      <c r="BUF92" s="157"/>
      <c r="BUG92" s="211"/>
      <c r="BUH92" s="161"/>
      <c r="BUI92" s="161"/>
      <c r="BUJ92" s="168"/>
      <c r="BUK92" s="169"/>
      <c r="BUL92" s="170"/>
      <c r="BUM92" s="167"/>
      <c r="BUN92" s="43"/>
      <c r="BUO92" s="208"/>
      <c r="BUP92" s="157"/>
      <c r="BUQ92" s="211"/>
      <c r="BUR92" s="161"/>
      <c r="BUS92" s="161"/>
      <c r="BUT92" s="168"/>
      <c r="BUU92" s="169"/>
      <c r="BUV92" s="170"/>
      <c r="BUW92" s="167"/>
      <c r="BUX92" s="43"/>
      <c r="BUY92" s="208"/>
      <c r="BUZ92" s="157"/>
      <c r="BVA92" s="211"/>
      <c r="BVB92" s="161"/>
      <c r="BVC92" s="161"/>
      <c r="BVD92" s="168"/>
      <c r="BVE92" s="169"/>
      <c r="BVF92" s="170"/>
      <c r="BVG92" s="167"/>
      <c r="BVH92" s="43"/>
      <c r="BVI92" s="208"/>
      <c r="BVJ92" s="157"/>
      <c r="BVK92" s="211"/>
      <c r="BVL92" s="161"/>
      <c r="BVM92" s="161"/>
      <c r="BVN92" s="168"/>
      <c r="BVO92" s="169"/>
      <c r="BVP92" s="170"/>
      <c r="BVQ92" s="167"/>
      <c r="BVR92" s="43"/>
      <c r="BVS92" s="208"/>
      <c r="BVT92" s="157"/>
      <c r="BVU92" s="211"/>
      <c r="BVV92" s="161"/>
      <c r="BVW92" s="161"/>
      <c r="BVX92" s="168"/>
      <c r="BVY92" s="169"/>
      <c r="BVZ92" s="170"/>
      <c r="BWA92" s="167"/>
      <c r="BWB92" s="43"/>
      <c r="BWC92" s="208"/>
      <c r="BWD92" s="157"/>
      <c r="BWE92" s="211"/>
      <c r="BWF92" s="161"/>
      <c r="BWG92" s="161"/>
      <c r="BWH92" s="168"/>
      <c r="BWI92" s="169"/>
      <c r="BWJ92" s="170"/>
      <c r="BWK92" s="167"/>
      <c r="BWL92" s="43"/>
      <c r="BWM92" s="208"/>
      <c r="BWN92" s="157"/>
      <c r="BWO92" s="211"/>
      <c r="BWP92" s="161"/>
      <c r="BWQ92" s="161"/>
      <c r="BWR92" s="168"/>
      <c r="BWS92" s="169"/>
      <c r="BWT92" s="170"/>
      <c r="BWU92" s="167"/>
      <c r="BWV92" s="43"/>
      <c r="BWW92" s="208"/>
      <c r="BWX92" s="157"/>
      <c r="BWY92" s="211"/>
      <c r="BWZ92" s="161"/>
      <c r="BXA92" s="161"/>
      <c r="BXB92" s="168"/>
      <c r="BXC92" s="169"/>
      <c r="BXD92" s="170"/>
      <c r="BXE92" s="167"/>
      <c r="BXF92" s="43"/>
      <c r="BXG92" s="208"/>
      <c r="BXH92" s="157"/>
      <c r="BXI92" s="211"/>
      <c r="BXJ92" s="161"/>
      <c r="BXK92" s="161"/>
      <c r="BXL92" s="168"/>
      <c r="BXM92" s="169"/>
      <c r="BXN92" s="170"/>
      <c r="BXO92" s="167"/>
      <c r="BXP92" s="43"/>
      <c r="BXQ92" s="208"/>
      <c r="BXR92" s="157"/>
      <c r="BXS92" s="211"/>
      <c r="BXT92" s="161"/>
      <c r="BXU92" s="161"/>
      <c r="BXV92" s="168"/>
      <c r="BXW92" s="169"/>
      <c r="BXX92" s="170"/>
      <c r="BXY92" s="167"/>
      <c r="BXZ92" s="43"/>
      <c r="BYA92" s="208"/>
      <c r="BYB92" s="157"/>
      <c r="BYC92" s="211"/>
      <c r="BYD92" s="161"/>
      <c r="BYE92" s="161"/>
      <c r="BYF92" s="168"/>
      <c r="BYG92" s="169"/>
      <c r="BYH92" s="170"/>
      <c r="BYI92" s="167"/>
      <c r="BYJ92" s="43"/>
      <c r="BYK92" s="208"/>
      <c r="BYL92" s="157"/>
      <c r="BYM92" s="211"/>
      <c r="BYN92" s="161"/>
      <c r="BYO92" s="161"/>
      <c r="BYP92" s="168"/>
      <c r="BYQ92" s="169"/>
      <c r="BYR92" s="170"/>
      <c r="BYS92" s="167"/>
      <c r="BYT92" s="43"/>
      <c r="BYU92" s="208"/>
      <c r="BYV92" s="157"/>
      <c r="BYW92" s="211"/>
      <c r="BYX92" s="161"/>
      <c r="BYY92" s="161"/>
      <c r="BYZ92" s="168"/>
      <c r="BZA92" s="169"/>
      <c r="BZB92" s="170"/>
      <c r="BZC92" s="167"/>
      <c r="BZD92" s="43"/>
      <c r="BZE92" s="208"/>
      <c r="BZF92" s="157"/>
      <c r="BZG92" s="211"/>
      <c r="BZH92" s="161"/>
      <c r="BZI92" s="161"/>
      <c r="BZJ92" s="168"/>
      <c r="BZK92" s="169"/>
      <c r="BZL92" s="170"/>
      <c r="BZM92" s="167"/>
      <c r="BZN92" s="43"/>
      <c r="BZO92" s="208"/>
      <c r="BZP92" s="157"/>
      <c r="BZQ92" s="211"/>
      <c r="BZR92" s="161"/>
      <c r="BZS92" s="161"/>
      <c r="BZT92" s="168"/>
      <c r="BZU92" s="169"/>
      <c r="BZV92" s="170"/>
      <c r="BZW92" s="167"/>
      <c r="BZX92" s="43"/>
      <c r="BZY92" s="208"/>
      <c r="BZZ92" s="157"/>
      <c r="CAA92" s="211"/>
      <c r="CAB92" s="161"/>
      <c r="CAC92" s="161"/>
      <c r="CAD92" s="168"/>
      <c r="CAE92" s="169"/>
      <c r="CAF92" s="170"/>
      <c r="CAG92" s="167"/>
      <c r="CAH92" s="43"/>
      <c r="CAI92" s="208"/>
      <c r="CAJ92" s="157"/>
      <c r="CAK92" s="211"/>
      <c r="CAL92" s="161"/>
      <c r="CAM92" s="161"/>
      <c r="CAN92" s="168"/>
      <c r="CAO92" s="169"/>
      <c r="CAP92" s="170"/>
      <c r="CAQ92" s="167"/>
      <c r="CAR92" s="43"/>
      <c r="CAS92" s="208"/>
      <c r="CAT92" s="157"/>
      <c r="CAU92" s="211"/>
      <c r="CAV92" s="161"/>
      <c r="CAW92" s="161"/>
      <c r="CAX92" s="168"/>
      <c r="CAY92" s="169"/>
      <c r="CAZ92" s="170"/>
      <c r="CBA92" s="167"/>
      <c r="CBB92" s="43"/>
      <c r="CBC92" s="208"/>
      <c r="CBD92" s="157"/>
      <c r="CBE92" s="211"/>
      <c r="CBF92" s="161"/>
      <c r="CBG92" s="161"/>
      <c r="CBH92" s="168"/>
      <c r="CBI92" s="169"/>
      <c r="CBJ92" s="170"/>
      <c r="CBK92" s="167"/>
      <c r="CBL92" s="43"/>
      <c r="CBM92" s="208"/>
      <c r="CBN92" s="157"/>
      <c r="CBO92" s="211"/>
      <c r="CBP92" s="161"/>
      <c r="CBQ92" s="161"/>
      <c r="CBR92" s="168"/>
      <c r="CBS92" s="169"/>
      <c r="CBT92" s="170"/>
      <c r="CBU92" s="167"/>
      <c r="CBV92" s="43"/>
      <c r="CBW92" s="208"/>
      <c r="CBX92" s="157"/>
      <c r="CBY92" s="211"/>
      <c r="CBZ92" s="161"/>
      <c r="CCA92" s="161"/>
      <c r="CCB92" s="168"/>
      <c r="CCC92" s="169"/>
      <c r="CCD92" s="170"/>
      <c r="CCE92" s="167"/>
      <c r="CCF92" s="43"/>
      <c r="CCG92" s="208"/>
      <c r="CCH92" s="157"/>
      <c r="CCI92" s="211"/>
      <c r="CCJ92" s="161"/>
      <c r="CCK92" s="161"/>
      <c r="CCL92" s="168"/>
      <c r="CCM92" s="169"/>
      <c r="CCN92" s="170"/>
      <c r="CCO92" s="167"/>
      <c r="CCP92" s="43"/>
      <c r="CCQ92" s="208"/>
      <c r="CCR92" s="157"/>
      <c r="CCS92" s="211"/>
      <c r="CCT92" s="161"/>
      <c r="CCU92" s="161"/>
      <c r="CCV92" s="168"/>
      <c r="CCW92" s="169"/>
      <c r="CCX92" s="170"/>
      <c r="CCY92" s="167"/>
      <c r="CCZ92" s="43"/>
      <c r="CDA92" s="208"/>
      <c r="CDB92" s="157"/>
      <c r="CDC92" s="211"/>
      <c r="CDD92" s="161"/>
      <c r="CDE92" s="161"/>
      <c r="CDF92" s="168"/>
      <c r="CDG92" s="169"/>
      <c r="CDH92" s="170"/>
      <c r="CDI92" s="167"/>
      <c r="CDJ92" s="43"/>
      <c r="CDK92" s="208"/>
      <c r="CDL92" s="157"/>
      <c r="CDM92" s="211"/>
      <c r="CDN92" s="161"/>
      <c r="CDO92" s="161"/>
      <c r="CDP92" s="168"/>
      <c r="CDQ92" s="169"/>
      <c r="CDR92" s="170"/>
      <c r="CDS92" s="167"/>
      <c r="CDT92" s="43"/>
      <c r="CDU92" s="208"/>
      <c r="CDV92" s="157"/>
      <c r="CDW92" s="211"/>
      <c r="CDX92" s="161"/>
      <c r="CDY92" s="161"/>
      <c r="CDZ92" s="168"/>
      <c r="CEA92" s="169"/>
      <c r="CEB92" s="170"/>
      <c r="CEC92" s="167"/>
      <c r="CED92" s="43"/>
      <c r="CEE92" s="208"/>
      <c r="CEF92" s="157"/>
      <c r="CEG92" s="211"/>
      <c r="CEH92" s="161"/>
      <c r="CEI92" s="161"/>
      <c r="CEJ92" s="168"/>
      <c r="CEK92" s="169"/>
      <c r="CEL92" s="170"/>
      <c r="CEM92" s="167"/>
      <c r="CEN92" s="43"/>
      <c r="CEO92" s="208"/>
      <c r="CEP92" s="157"/>
      <c r="CEQ92" s="211"/>
      <c r="CER92" s="161"/>
      <c r="CES92" s="161"/>
      <c r="CET92" s="168"/>
      <c r="CEU92" s="169"/>
      <c r="CEV92" s="170"/>
      <c r="CEW92" s="167"/>
      <c r="CEX92" s="43"/>
      <c r="CEY92" s="208"/>
      <c r="CEZ92" s="157"/>
      <c r="CFA92" s="211"/>
      <c r="CFB92" s="161"/>
      <c r="CFC92" s="161"/>
      <c r="CFD92" s="168"/>
      <c r="CFE92" s="169"/>
      <c r="CFF92" s="170"/>
      <c r="CFG92" s="167"/>
      <c r="CFH92" s="43"/>
      <c r="CFI92" s="208"/>
      <c r="CFJ92" s="157"/>
      <c r="CFK92" s="211"/>
      <c r="CFL92" s="161"/>
      <c r="CFM92" s="161"/>
      <c r="CFN92" s="168"/>
      <c r="CFO92" s="169"/>
      <c r="CFP92" s="170"/>
      <c r="CFQ92" s="167"/>
      <c r="CFR92" s="43"/>
      <c r="CFS92" s="208"/>
      <c r="CFT92" s="157"/>
      <c r="CFU92" s="211"/>
      <c r="CFV92" s="161"/>
      <c r="CFW92" s="161"/>
      <c r="CFX92" s="168"/>
      <c r="CFY92" s="169"/>
      <c r="CFZ92" s="170"/>
      <c r="CGA92" s="167"/>
      <c r="CGB92" s="43"/>
      <c r="CGC92" s="208"/>
      <c r="CGD92" s="157"/>
      <c r="CGE92" s="211"/>
      <c r="CGF92" s="161"/>
      <c r="CGG92" s="161"/>
      <c r="CGH92" s="168"/>
      <c r="CGI92" s="169"/>
      <c r="CGJ92" s="170"/>
      <c r="CGK92" s="167"/>
      <c r="CGL92" s="43"/>
      <c r="CGM92" s="208"/>
      <c r="CGN92" s="157"/>
      <c r="CGO92" s="211"/>
      <c r="CGP92" s="161"/>
      <c r="CGQ92" s="161"/>
      <c r="CGR92" s="168"/>
      <c r="CGS92" s="169"/>
      <c r="CGT92" s="170"/>
      <c r="CGU92" s="167"/>
      <c r="CGV92" s="43"/>
      <c r="CGW92" s="208"/>
      <c r="CGX92" s="157"/>
      <c r="CGY92" s="211"/>
      <c r="CGZ92" s="161"/>
      <c r="CHA92" s="161"/>
      <c r="CHB92" s="168"/>
      <c r="CHC92" s="169"/>
      <c r="CHD92" s="170"/>
      <c r="CHE92" s="167"/>
      <c r="CHF92" s="43"/>
      <c r="CHG92" s="208"/>
      <c r="CHH92" s="157"/>
      <c r="CHI92" s="211"/>
      <c r="CHJ92" s="161"/>
      <c r="CHK92" s="161"/>
      <c r="CHL92" s="168"/>
      <c r="CHM92" s="169"/>
      <c r="CHN92" s="170"/>
      <c r="CHO92" s="167"/>
      <c r="CHP92" s="43"/>
      <c r="CHQ92" s="208"/>
      <c r="CHR92" s="157"/>
      <c r="CHS92" s="211"/>
      <c r="CHT92" s="161"/>
      <c r="CHU92" s="161"/>
      <c r="CHV92" s="168"/>
      <c r="CHW92" s="169"/>
      <c r="CHX92" s="170"/>
      <c r="CHY92" s="167"/>
      <c r="CHZ92" s="43"/>
      <c r="CIA92" s="208"/>
      <c r="CIB92" s="157"/>
      <c r="CIC92" s="211"/>
      <c r="CID92" s="161"/>
      <c r="CIE92" s="161"/>
      <c r="CIF92" s="168"/>
      <c r="CIG92" s="169"/>
      <c r="CIH92" s="170"/>
      <c r="CII92" s="167"/>
      <c r="CIJ92" s="43"/>
      <c r="CIK92" s="208"/>
      <c r="CIL92" s="157"/>
      <c r="CIM92" s="211"/>
      <c r="CIN92" s="161"/>
      <c r="CIO92" s="161"/>
      <c r="CIP92" s="168"/>
      <c r="CIQ92" s="169"/>
      <c r="CIR92" s="170"/>
      <c r="CIS92" s="167"/>
      <c r="CIT92" s="43"/>
      <c r="CIU92" s="208"/>
      <c r="CIV92" s="157"/>
      <c r="CIW92" s="211"/>
      <c r="CIX92" s="161"/>
      <c r="CIY92" s="161"/>
      <c r="CIZ92" s="168"/>
      <c r="CJA92" s="169"/>
      <c r="CJB92" s="170"/>
      <c r="CJC92" s="167"/>
      <c r="CJD92" s="43"/>
      <c r="CJE92" s="208"/>
      <c r="CJF92" s="157"/>
      <c r="CJG92" s="211"/>
      <c r="CJH92" s="161"/>
      <c r="CJI92" s="161"/>
      <c r="CJJ92" s="168"/>
      <c r="CJK92" s="169"/>
      <c r="CJL92" s="170"/>
      <c r="CJM92" s="167"/>
      <c r="CJN92" s="43"/>
      <c r="CJO92" s="208"/>
      <c r="CJP92" s="157"/>
      <c r="CJQ92" s="211"/>
      <c r="CJR92" s="161"/>
      <c r="CJS92" s="161"/>
      <c r="CJT92" s="168"/>
      <c r="CJU92" s="169"/>
      <c r="CJV92" s="170"/>
      <c r="CJW92" s="167"/>
      <c r="CJX92" s="43"/>
      <c r="CJY92" s="208"/>
      <c r="CJZ92" s="157"/>
      <c r="CKA92" s="211"/>
      <c r="CKB92" s="161"/>
      <c r="CKC92" s="161"/>
      <c r="CKD92" s="168"/>
      <c r="CKE92" s="169"/>
      <c r="CKF92" s="170"/>
      <c r="CKG92" s="167"/>
      <c r="CKH92" s="43"/>
      <c r="CKI92" s="208"/>
      <c r="CKJ92" s="157"/>
      <c r="CKK92" s="211"/>
      <c r="CKL92" s="161"/>
      <c r="CKM92" s="161"/>
      <c r="CKN92" s="168"/>
      <c r="CKO92" s="169"/>
      <c r="CKP92" s="170"/>
      <c r="CKQ92" s="167"/>
      <c r="CKR92" s="43"/>
      <c r="CKS92" s="208"/>
      <c r="CKT92" s="157"/>
      <c r="CKU92" s="211"/>
      <c r="CKV92" s="161"/>
      <c r="CKW92" s="161"/>
      <c r="CKX92" s="168"/>
      <c r="CKY92" s="169"/>
      <c r="CKZ92" s="170"/>
      <c r="CLA92" s="167"/>
      <c r="CLB92" s="43"/>
      <c r="CLC92" s="208"/>
      <c r="CLD92" s="157"/>
      <c r="CLE92" s="211"/>
      <c r="CLF92" s="161"/>
      <c r="CLG92" s="161"/>
      <c r="CLH92" s="168"/>
      <c r="CLI92" s="169"/>
      <c r="CLJ92" s="170"/>
      <c r="CLK92" s="167"/>
      <c r="CLL92" s="43"/>
      <c r="CLM92" s="208"/>
      <c r="CLN92" s="157"/>
      <c r="CLO92" s="211"/>
      <c r="CLP92" s="161"/>
      <c r="CLQ92" s="161"/>
      <c r="CLR92" s="168"/>
      <c r="CLS92" s="169"/>
      <c r="CLT92" s="170"/>
      <c r="CLU92" s="167"/>
      <c r="CLV92" s="43"/>
      <c r="CLW92" s="208"/>
      <c r="CLX92" s="157"/>
      <c r="CLY92" s="211"/>
      <c r="CLZ92" s="161"/>
      <c r="CMA92" s="161"/>
      <c r="CMB92" s="168"/>
      <c r="CMC92" s="169"/>
      <c r="CMD92" s="170"/>
      <c r="CME92" s="167"/>
      <c r="CMF92" s="43"/>
      <c r="CMG92" s="208"/>
      <c r="CMH92" s="157"/>
      <c r="CMI92" s="211"/>
      <c r="CMJ92" s="161"/>
      <c r="CMK92" s="161"/>
      <c r="CML92" s="168"/>
      <c r="CMM92" s="169"/>
      <c r="CMN92" s="170"/>
      <c r="CMO92" s="167"/>
      <c r="CMP92" s="43"/>
      <c r="CMQ92" s="208"/>
      <c r="CMR92" s="157"/>
      <c r="CMS92" s="211"/>
      <c r="CMT92" s="161"/>
      <c r="CMU92" s="161"/>
      <c r="CMV92" s="168"/>
      <c r="CMW92" s="169"/>
      <c r="CMX92" s="170"/>
      <c r="CMY92" s="167"/>
      <c r="CMZ92" s="43"/>
      <c r="CNA92" s="208"/>
      <c r="CNB92" s="157"/>
      <c r="CNC92" s="211"/>
      <c r="CND92" s="161"/>
      <c r="CNE92" s="161"/>
      <c r="CNF92" s="168"/>
      <c r="CNG92" s="169"/>
      <c r="CNH92" s="170"/>
      <c r="CNI92" s="167"/>
      <c r="CNJ92" s="43"/>
      <c r="CNK92" s="208"/>
      <c r="CNL92" s="157"/>
      <c r="CNM92" s="211"/>
      <c r="CNN92" s="161"/>
      <c r="CNO92" s="161"/>
      <c r="CNP92" s="168"/>
      <c r="CNQ92" s="169"/>
      <c r="CNR92" s="170"/>
      <c r="CNS92" s="167"/>
      <c r="CNT92" s="43"/>
      <c r="CNU92" s="208"/>
      <c r="CNV92" s="157"/>
      <c r="CNW92" s="211"/>
      <c r="CNX92" s="161"/>
      <c r="CNY92" s="161"/>
      <c r="CNZ92" s="168"/>
      <c r="COA92" s="169"/>
      <c r="COB92" s="170"/>
      <c r="COC92" s="167"/>
      <c r="COD92" s="43"/>
      <c r="COE92" s="208"/>
      <c r="COF92" s="157"/>
      <c r="COG92" s="211"/>
      <c r="COH92" s="161"/>
      <c r="COI92" s="161"/>
      <c r="COJ92" s="168"/>
      <c r="COK92" s="169"/>
      <c r="COL92" s="170"/>
      <c r="COM92" s="167"/>
      <c r="CON92" s="43"/>
      <c r="COO92" s="208"/>
      <c r="COP92" s="157"/>
      <c r="COQ92" s="211"/>
      <c r="COR92" s="161"/>
      <c r="COS92" s="161"/>
      <c r="COT92" s="168"/>
      <c r="COU92" s="169"/>
      <c r="COV92" s="170"/>
      <c r="COW92" s="167"/>
      <c r="COX92" s="43"/>
      <c r="COY92" s="208"/>
      <c r="COZ92" s="157"/>
      <c r="CPA92" s="211"/>
      <c r="CPB92" s="161"/>
      <c r="CPC92" s="161"/>
      <c r="CPD92" s="168"/>
      <c r="CPE92" s="169"/>
      <c r="CPF92" s="170"/>
      <c r="CPG92" s="167"/>
      <c r="CPH92" s="43"/>
      <c r="CPI92" s="208"/>
      <c r="CPJ92" s="157"/>
      <c r="CPK92" s="211"/>
      <c r="CPL92" s="161"/>
      <c r="CPM92" s="161"/>
      <c r="CPN92" s="168"/>
      <c r="CPO92" s="169"/>
      <c r="CPP92" s="170"/>
      <c r="CPQ92" s="167"/>
      <c r="CPR92" s="43"/>
      <c r="CPS92" s="208"/>
      <c r="CPT92" s="157"/>
      <c r="CPU92" s="211"/>
      <c r="CPV92" s="161"/>
      <c r="CPW92" s="161"/>
      <c r="CPX92" s="168"/>
      <c r="CPY92" s="169"/>
      <c r="CPZ92" s="170"/>
      <c r="CQA92" s="167"/>
      <c r="CQB92" s="43"/>
      <c r="CQC92" s="208"/>
      <c r="CQD92" s="157"/>
      <c r="CQE92" s="211"/>
      <c r="CQF92" s="161"/>
      <c r="CQG92" s="161"/>
      <c r="CQH92" s="168"/>
      <c r="CQI92" s="169"/>
      <c r="CQJ92" s="170"/>
      <c r="CQK92" s="167"/>
      <c r="CQL92" s="43"/>
      <c r="CQM92" s="208"/>
      <c r="CQN92" s="157"/>
      <c r="CQO92" s="211"/>
      <c r="CQP92" s="161"/>
      <c r="CQQ92" s="161"/>
      <c r="CQR92" s="168"/>
      <c r="CQS92" s="169"/>
      <c r="CQT92" s="170"/>
      <c r="CQU92" s="167"/>
      <c r="CQV92" s="43"/>
      <c r="CQW92" s="208"/>
      <c r="CQX92" s="157"/>
      <c r="CQY92" s="211"/>
      <c r="CQZ92" s="161"/>
      <c r="CRA92" s="161"/>
      <c r="CRB92" s="168"/>
      <c r="CRC92" s="169"/>
      <c r="CRD92" s="170"/>
      <c r="CRE92" s="167"/>
      <c r="CRF92" s="43"/>
      <c r="CRG92" s="208"/>
      <c r="CRH92" s="157"/>
      <c r="CRI92" s="211"/>
      <c r="CRJ92" s="161"/>
      <c r="CRK92" s="161"/>
      <c r="CRL92" s="168"/>
      <c r="CRM92" s="169"/>
      <c r="CRN92" s="170"/>
      <c r="CRO92" s="167"/>
      <c r="CRP92" s="43"/>
      <c r="CRQ92" s="208"/>
      <c r="CRR92" s="157"/>
      <c r="CRS92" s="211"/>
      <c r="CRT92" s="161"/>
      <c r="CRU92" s="161"/>
      <c r="CRV92" s="168"/>
      <c r="CRW92" s="169"/>
      <c r="CRX92" s="170"/>
      <c r="CRY92" s="167"/>
      <c r="CRZ92" s="43"/>
      <c r="CSA92" s="208"/>
      <c r="CSB92" s="157"/>
      <c r="CSC92" s="211"/>
      <c r="CSD92" s="161"/>
      <c r="CSE92" s="161"/>
      <c r="CSF92" s="168"/>
      <c r="CSG92" s="169"/>
      <c r="CSH92" s="170"/>
      <c r="CSI92" s="167"/>
      <c r="CSJ92" s="43"/>
      <c r="CSK92" s="208"/>
      <c r="CSL92" s="157"/>
      <c r="CSM92" s="211"/>
      <c r="CSN92" s="161"/>
      <c r="CSO92" s="161"/>
      <c r="CSP92" s="168"/>
      <c r="CSQ92" s="169"/>
      <c r="CSR92" s="170"/>
      <c r="CSS92" s="167"/>
      <c r="CST92" s="43"/>
      <c r="CSU92" s="208"/>
      <c r="CSV92" s="157"/>
      <c r="CSW92" s="211"/>
      <c r="CSX92" s="161"/>
      <c r="CSY92" s="161"/>
      <c r="CSZ92" s="168"/>
      <c r="CTA92" s="169"/>
      <c r="CTB92" s="170"/>
      <c r="CTC92" s="167"/>
      <c r="CTD92" s="43"/>
      <c r="CTE92" s="208"/>
      <c r="CTF92" s="157"/>
      <c r="CTG92" s="211"/>
      <c r="CTH92" s="161"/>
      <c r="CTI92" s="161"/>
      <c r="CTJ92" s="168"/>
      <c r="CTK92" s="169"/>
      <c r="CTL92" s="170"/>
      <c r="CTM92" s="167"/>
      <c r="CTN92" s="43"/>
      <c r="CTO92" s="208"/>
      <c r="CTP92" s="157"/>
      <c r="CTQ92" s="211"/>
      <c r="CTR92" s="161"/>
      <c r="CTS92" s="161"/>
      <c r="CTT92" s="168"/>
      <c r="CTU92" s="169"/>
      <c r="CTV92" s="170"/>
      <c r="CTW92" s="167"/>
      <c r="CTX92" s="43"/>
      <c r="CTY92" s="208"/>
      <c r="CTZ92" s="157"/>
      <c r="CUA92" s="211"/>
      <c r="CUB92" s="161"/>
      <c r="CUC92" s="161"/>
      <c r="CUD92" s="168"/>
      <c r="CUE92" s="169"/>
      <c r="CUF92" s="170"/>
      <c r="CUG92" s="167"/>
      <c r="CUH92" s="43"/>
      <c r="CUI92" s="208"/>
      <c r="CUJ92" s="157"/>
      <c r="CUK92" s="211"/>
      <c r="CUL92" s="161"/>
      <c r="CUM92" s="161"/>
      <c r="CUN92" s="168"/>
      <c r="CUO92" s="169"/>
      <c r="CUP92" s="170"/>
      <c r="CUQ92" s="167"/>
      <c r="CUR92" s="43"/>
      <c r="CUS92" s="208"/>
      <c r="CUT92" s="157"/>
      <c r="CUU92" s="211"/>
      <c r="CUV92" s="161"/>
      <c r="CUW92" s="161"/>
      <c r="CUX92" s="168"/>
      <c r="CUY92" s="169"/>
      <c r="CUZ92" s="170"/>
      <c r="CVA92" s="167"/>
      <c r="CVB92" s="43"/>
      <c r="CVC92" s="208"/>
      <c r="CVD92" s="157"/>
      <c r="CVE92" s="211"/>
      <c r="CVF92" s="161"/>
      <c r="CVG92" s="161"/>
      <c r="CVH92" s="168"/>
      <c r="CVI92" s="169"/>
      <c r="CVJ92" s="170"/>
      <c r="CVK92" s="167"/>
      <c r="CVL92" s="43"/>
      <c r="CVM92" s="208"/>
      <c r="CVN92" s="157"/>
      <c r="CVO92" s="211"/>
      <c r="CVP92" s="161"/>
      <c r="CVQ92" s="161"/>
      <c r="CVR92" s="168"/>
      <c r="CVS92" s="169"/>
      <c r="CVT92" s="170"/>
      <c r="CVU92" s="167"/>
      <c r="CVV92" s="43"/>
      <c r="CVW92" s="208"/>
      <c r="CVX92" s="157"/>
      <c r="CVY92" s="211"/>
      <c r="CVZ92" s="161"/>
      <c r="CWA92" s="161"/>
      <c r="CWB92" s="168"/>
      <c r="CWC92" s="169"/>
      <c r="CWD92" s="170"/>
      <c r="CWE92" s="167"/>
      <c r="CWF92" s="43"/>
      <c r="CWG92" s="208"/>
      <c r="CWH92" s="157"/>
      <c r="CWI92" s="211"/>
      <c r="CWJ92" s="161"/>
      <c r="CWK92" s="161"/>
      <c r="CWL92" s="168"/>
      <c r="CWM92" s="169"/>
      <c r="CWN92" s="170"/>
      <c r="CWO92" s="167"/>
      <c r="CWP92" s="43"/>
      <c r="CWQ92" s="208"/>
      <c r="CWR92" s="157"/>
      <c r="CWS92" s="211"/>
      <c r="CWT92" s="161"/>
      <c r="CWU92" s="161"/>
      <c r="CWV92" s="168"/>
      <c r="CWW92" s="169"/>
      <c r="CWX92" s="170"/>
      <c r="CWY92" s="167"/>
      <c r="CWZ92" s="43"/>
      <c r="CXA92" s="208"/>
      <c r="CXB92" s="157"/>
      <c r="CXC92" s="211"/>
      <c r="CXD92" s="161"/>
      <c r="CXE92" s="161"/>
      <c r="CXF92" s="168"/>
      <c r="CXG92" s="169"/>
      <c r="CXH92" s="170"/>
      <c r="CXI92" s="167"/>
      <c r="CXJ92" s="43"/>
      <c r="CXK92" s="208"/>
      <c r="CXL92" s="157"/>
      <c r="CXM92" s="211"/>
      <c r="CXN92" s="161"/>
      <c r="CXO92" s="161"/>
      <c r="CXP92" s="168"/>
      <c r="CXQ92" s="169"/>
      <c r="CXR92" s="170"/>
      <c r="CXS92" s="167"/>
      <c r="CXT92" s="43"/>
      <c r="CXU92" s="208"/>
      <c r="CXV92" s="157"/>
      <c r="CXW92" s="211"/>
      <c r="CXX92" s="161"/>
      <c r="CXY92" s="161"/>
      <c r="CXZ92" s="168"/>
      <c r="CYA92" s="169"/>
      <c r="CYB92" s="170"/>
      <c r="CYC92" s="167"/>
      <c r="CYD92" s="43"/>
      <c r="CYE92" s="208"/>
      <c r="CYF92" s="157"/>
      <c r="CYG92" s="211"/>
      <c r="CYH92" s="161"/>
      <c r="CYI92" s="161"/>
      <c r="CYJ92" s="168"/>
      <c r="CYK92" s="169"/>
      <c r="CYL92" s="170"/>
      <c r="CYM92" s="167"/>
      <c r="CYN92" s="43"/>
      <c r="CYO92" s="208"/>
      <c r="CYP92" s="157"/>
      <c r="CYQ92" s="211"/>
      <c r="CYR92" s="161"/>
      <c r="CYS92" s="161"/>
      <c r="CYT92" s="168"/>
      <c r="CYU92" s="169"/>
      <c r="CYV92" s="170"/>
      <c r="CYW92" s="167"/>
      <c r="CYX92" s="43"/>
      <c r="CYY92" s="208"/>
      <c r="CYZ92" s="157"/>
      <c r="CZA92" s="211"/>
      <c r="CZB92" s="161"/>
      <c r="CZC92" s="161"/>
      <c r="CZD92" s="168"/>
      <c r="CZE92" s="169"/>
      <c r="CZF92" s="170"/>
      <c r="CZG92" s="167"/>
      <c r="CZH92" s="43"/>
      <c r="CZI92" s="208"/>
      <c r="CZJ92" s="157"/>
      <c r="CZK92" s="211"/>
      <c r="CZL92" s="161"/>
      <c r="CZM92" s="161"/>
      <c r="CZN92" s="168"/>
      <c r="CZO92" s="169"/>
      <c r="CZP92" s="170"/>
      <c r="CZQ92" s="167"/>
      <c r="CZR92" s="43"/>
      <c r="CZS92" s="208"/>
      <c r="CZT92" s="157"/>
      <c r="CZU92" s="211"/>
      <c r="CZV92" s="161"/>
      <c r="CZW92" s="161"/>
      <c r="CZX92" s="168"/>
      <c r="CZY92" s="169"/>
      <c r="CZZ92" s="170"/>
      <c r="DAA92" s="167"/>
      <c r="DAB92" s="43"/>
      <c r="DAC92" s="208"/>
      <c r="DAD92" s="157"/>
      <c r="DAE92" s="211"/>
      <c r="DAF92" s="161"/>
      <c r="DAG92" s="161"/>
      <c r="DAH92" s="168"/>
      <c r="DAI92" s="169"/>
      <c r="DAJ92" s="170"/>
      <c r="DAK92" s="167"/>
      <c r="DAL92" s="43"/>
      <c r="DAM92" s="208"/>
      <c r="DAN92" s="157"/>
      <c r="DAO92" s="211"/>
      <c r="DAP92" s="161"/>
      <c r="DAQ92" s="161"/>
      <c r="DAR92" s="168"/>
      <c r="DAS92" s="169"/>
      <c r="DAT92" s="170"/>
      <c r="DAU92" s="167"/>
      <c r="DAV92" s="43"/>
      <c r="DAW92" s="208"/>
      <c r="DAX92" s="157"/>
      <c r="DAY92" s="211"/>
      <c r="DAZ92" s="161"/>
      <c r="DBA92" s="161"/>
      <c r="DBB92" s="168"/>
      <c r="DBC92" s="169"/>
      <c r="DBD92" s="170"/>
      <c r="DBE92" s="167"/>
      <c r="DBF92" s="43"/>
      <c r="DBG92" s="208"/>
      <c r="DBH92" s="157"/>
      <c r="DBI92" s="211"/>
      <c r="DBJ92" s="161"/>
      <c r="DBK92" s="161"/>
      <c r="DBL92" s="168"/>
      <c r="DBM92" s="169"/>
      <c r="DBN92" s="170"/>
      <c r="DBO92" s="167"/>
      <c r="DBP92" s="43"/>
      <c r="DBQ92" s="208"/>
      <c r="DBR92" s="157"/>
      <c r="DBS92" s="211"/>
      <c r="DBT92" s="161"/>
      <c r="DBU92" s="161"/>
      <c r="DBV92" s="168"/>
      <c r="DBW92" s="169"/>
      <c r="DBX92" s="170"/>
      <c r="DBY92" s="167"/>
      <c r="DBZ92" s="43"/>
      <c r="DCA92" s="208"/>
      <c r="DCB92" s="157"/>
      <c r="DCC92" s="211"/>
      <c r="DCD92" s="161"/>
      <c r="DCE92" s="161"/>
      <c r="DCF92" s="168"/>
      <c r="DCG92" s="169"/>
      <c r="DCH92" s="170"/>
      <c r="DCI92" s="167"/>
      <c r="DCJ92" s="43"/>
      <c r="DCK92" s="208"/>
      <c r="DCL92" s="157"/>
      <c r="DCM92" s="211"/>
      <c r="DCN92" s="161"/>
      <c r="DCO92" s="161"/>
      <c r="DCP92" s="168"/>
      <c r="DCQ92" s="169"/>
      <c r="DCR92" s="170"/>
      <c r="DCS92" s="167"/>
      <c r="DCT92" s="43"/>
      <c r="DCU92" s="208"/>
      <c r="DCV92" s="157"/>
      <c r="DCW92" s="211"/>
      <c r="DCX92" s="161"/>
      <c r="DCY92" s="161"/>
      <c r="DCZ92" s="168"/>
      <c r="DDA92" s="169"/>
      <c r="DDB92" s="170"/>
      <c r="DDC92" s="167"/>
      <c r="DDD92" s="43"/>
      <c r="DDE92" s="208"/>
      <c r="DDF92" s="157"/>
      <c r="DDG92" s="211"/>
      <c r="DDH92" s="161"/>
      <c r="DDI92" s="161"/>
      <c r="DDJ92" s="168"/>
      <c r="DDK92" s="169"/>
      <c r="DDL92" s="170"/>
      <c r="DDM92" s="167"/>
      <c r="DDN92" s="43"/>
      <c r="DDO92" s="208"/>
      <c r="DDP92" s="157"/>
      <c r="DDQ92" s="211"/>
      <c r="DDR92" s="161"/>
      <c r="DDS92" s="161"/>
      <c r="DDT92" s="168"/>
      <c r="DDU92" s="169"/>
      <c r="DDV92" s="170"/>
      <c r="DDW92" s="167"/>
      <c r="DDX92" s="43"/>
      <c r="DDY92" s="208"/>
      <c r="DDZ92" s="157"/>
      <c r="DEA92" s="211"/>
      <c r="DEB92" s="161"/>
      <c r="DEC92" s="161"/>
      <c r="DED92" s="168"/>
      <c r="DEE92" s="169"/>
      <c r="DEF92" s="170"/>
      <c r="DEG92" s="167"/>
      <c r="DEH92" s="43"/>
      <c r="DEI92" s="208"/>
      <c r="DEJ92" s="157"/>
      <c r="DEK92" s="211"/>
      <c r="DEL92" s="161"/>
      <c r="DEM92" s="161"/>
      <c r="DEN92" s="168"/>
      <c r="DEO92" s="169"/>
      <c r="DEP92" s="170"/>
      <c r="DEQ92" s="167"/>
      <c r="DER92" s="43"/>
      <c r="DES92" s="208"/>
      <c r="DET92" s="157"/>
      <c r="DEU92" s="211"/>
      <c r="DEV92" s="161"/>
      <c r="DEW92" s="161"/>
      <c r="DEX92" s="168"/>
      <c r="DEY92" s="169"/>
      <c r="DEZ92" s="170"/>
      <c r="DFA92" s="167"/>
      <c r="DFB92" s="43"/>
      <c r="DFC92" s="208"/>
      <c r="DFD92" s="157"/>
      <c r="DFE92" s="211"/>
      <c r="DFF92" s="161"/>
      <c r="DFG92" s="161"/>
      <c r="DFH92" s="168"/>
      <c r="DFI92" s="169"/>
      <c r="DFJ92" s="170"/>
      <c r="DFK92" s="167"/>
      <c r="DFL92" s="43"/>
      <c r="DFM92" s="208"/>
      <c r="DFN92" s="157"/>
      <c r="DFO92" s="211"/>
      <c r="DFP92" s="161"/>
      <c r="DFQ92" s="161"/>
      <c r="DFR92" s="168"/>
      <c r="DFS92" s="169"/>
      <c r="DFT92" s="170"/>
      <c r="DFU92" s="167"/>
      <c r="DFV92" s="43"/>
      <c r="DFW92" s="208"/>
      <c r="DFX92" s="157"/>
      <c r="DFY92" s="211"/>
      <c r="DFZ92" s="161"/>
      <c r="DGA92" s="161"/>
      <c r="DGB92" s="168"/>
      <c r="DGC92" s="169"/>
      <c r="DGD92" s="170"/>
      <c r="DGE92" s="167"/>
      <c r="DGF92" s="43"/>
      <c r="DGG92" s="208"/>
      <c r="DGH92" s="157"/>
      <c r="DGI92" s="211"/>
      <c r="DGJ92" s="161"/>
      <c r="DGK92" s="161"/>
      <c r="DGL92" s="168"/>
      <c r="DGM92" s="169"/>
      <c r="DGN92" s="170"/>
      <c r="DGO92" s="167"/>
      <c r="DGP92" s="43"/>
      <c r="DGQ92" s="208"/>
      <c r="DGR92" s="157"/>
      <c r="DGS92" s="211"/>
      <c r="DGT92" s="161"/>
      <c r="DGU92" s="161"/>
      <c r="DGV92" s="168"/>
      <c r="DGW92" s="169"/>
      <c r="DGX92" s="170"/>
      <c r="DGY92" s="167"/>
      <c r="DGZ92" s="43"/>
      <c r="DHA92" s="208"/>
      <c r="DHB92" s="157"/>
      <c r="DHC92" s="211"/>
      <c r="DHD92" s="161"/>
      <c r="DHE92" s="161"/>
      <c r="DHF92" s="168"/>
      <c r="DHG92" s="169"/>
      <c r="DHH92" s="170"/>
      <c r="DHI92" s="167"/>
      <c r="DHJ92" s="43"/>
      <c r="DHK92" s="208"/>
      <c r="DHL92" s="157"/>
      <c r="DHM92" s="211"/>
      <c r="DHN92" s="161"/>
      <c r="DHO92" s="161"/>
      <c r="DHP92" s="168"/>
      <c r="DHQ92" s="169"/>
      <c r="DHR92" s="170"/>
      <c r="DHS92" s="167"/>
      <c r="DHT92" s="43"/>
      <c r="DHU92" s="208"/>
      <c r="DHV92" s="157"/>
      <c r="DHW92" s="211"/>
      <c r="DHX92" s="161"/>
      <c r="DHY92" s="161"/>
      <c r="DHZ92" s="168"/>
      <c r="DIA92" s="169"/>
      <c r="DIB92" s="170"/>
      <c r="DIC92" s="167"/>
      <c r="DID92" s="43"/>
      <c r="DIE92" s="208"/>
      <c r="DIF92" s="157"/>
      <c r="DIG92" s="211"/>
      <c r="DIH92" s="161"/>
      <c r="DII92" s="161"/>
      <c r="DIJ92" s="168"/>
      <c r="DIK92" s="169"/>
      <c r="DIL92" s="170"/>
      <c r="DIM92" s="167"/>
      <c r="DIN92" s="43"/>
      <c r="DIO92" s="208"/>
      <c r="DIP92" s="157"/>
      <c r="DIQ92" s="211"/>
      <c r="DIR92" s="161"/>
      <c r="DIS92" s="161"/>
      <c r="DIT92" s="168"/>
      <c r="DIU92" s="169"/>
      <c r="DIV92" s="170"/>
      <c r="DIW92" s="167"/>
      <c r="DIX92" s="43"/>
      <c r="DIY92" s="208"/>
      <c r="DIZ92" s="157"/>
      <c r="DJA92" s="211"/>
      <c r="DJB92" s="161"/>
      <c r="DJC92" s="161"/>
      <c r="DJD92" s="168"/>
      <c r="DJE92" s="169"/>
      <c r="DJF92" s="170"/>
      <c r="DJG92" s="167"/>
      <c r="DJH92" s="43"/>
      <c r="DJI92" s="208"/>
      <c r="DJJ92" s="157"/>
      <c r="DJK92" s="211"/>
      <c r="DJL92" s="161"/>
      <c r="DJM92" s="161"/>
      <c r="DJN92" s="168"/>
      <c r="DJO92" s="169"/>
      <c r="DJP92" s="170"/>
      <c r="DJQ92" s="167"/>
      <c r="DJR92" s="43"/>
      <c r="DJS92" s="208"/>
      <c r="DJT92" s="157"/>
      <c r="DJU92" s="211"/>
      <c r="DJV92" s="161"/>
      <c r="DJW92" s="161"/>
      <c r="DJX92" s="168"/>
      <c r="DJY92" s="169"/>
      <c r="DJZ92" s="170"/>
      <c r="DKA92" s="167"/>
      <c r="DKB92" s="43"/>
      <c r="DKC92" s="208"/>
      <c r="DKD92" s="157"/>
      <c r="DKE92" s="211"/>
      <c r="DKF92" s="161"/>
      <c r="DKG92" s="161"/>
      <c r="DKH92" s="168"/>
      <c r="DKI92" s="169"/>
      <c r="DKJ92" s="170"/>
      <c r="DKK92" s="167"/>
      <c r="DKL92" s="43"/>
      <c r="DKM92" s="208"/>
      <c r="DKN92" s="157"/>
      <c r="DKO92" s="211"/>
      <c r="DKP92" s="161"/>
      <c r="DKQ92" s="161"/>
      <c r="DKR92" s="168"/>
      <c r="DKS92" s="169"/>
      <c r="DKT92" s="170"/>
      <c r="DKU92" s="167"/>
      <c r="DKV92" s="43"/>
      <c r="DKW92" s="208"/>
      <c r="DKX92" s="157"/>
      <c r="DKY92" s="211"/>
      <c r="DKZ92" s="161"/>
      <c r="DLA92" s="161"/>
      <c r="DLB92" s="168"/>
      <c r="DLC92" s="169"/>
      <c r="DLD92" s="170"/>
      <c r="DLE92" s="167"/>
      <c r="DLF92" s="43"/>
      <c r="DLG92" s="208"/>
      <c r="DLH92" s="157"/>
      <c r="DLI92" s="211"/>
      <c r="DLJ92" s="161"/>
      <c r="DLK92" s="161"/>
      <c r="DLL92" s="168"/>
      <c r="DLM92" s="169"/>
      <c r="DLN92" s="170"/>
      <c r="DLO92" s="167"/>
      <c r="DLP92" s="43"/>
      <c r="DLQ92" s="208"/>
      <c r="DLR92" s="157"/>
      <c r="DLS92" s="211"/>
      <c r="DLT92" s="161"/>
      <c r="DLU92" s="161"/>
      <c r="DLV92" s="168"/>
      <c r="DLW92" s="169"/>
      <c r="DLX92" s="170"/>
      <c r="DLY92" s="167"/>
      <c r="DLZ92" s="43"/>
      <c r="DMA92" s="208"/>
      <c r="DMB92" s="157"/>
      <c r="DMC92" s="211"/>
      <c r="DMD92" s="161"/>
      <c r="DME92" s="161"/>
      <c r="DMF92" s="168"/>
      <c r="DMG92" s="169"/>
      <c r="DMH92" s="170"/>
      <c r="DMI92" s="167"/>
      <c r="DMJ92" s="43"/>
      <c r="DMK92" s="208"/>
      <c r="DML92" s="157"/>
      <c r="DMM92" s="211"/>
      <c r="DMN92" s="161"/>
      <c r="DMO92" s="161"/>
      <c r="DMP92" s="168"/>
      <c r="DMQ92" s="169"/>
      <c r="DMR92" s="170"/>
      <c r="DMS92" s="167"/>
      <c r="DMT92" s="43"/>
      <c r="DMU92" s="208"/>
      <c r="DMV92" s="157"/>
      <c r="DMW92" s="211"/>
      <c r="DMX92" s="161"/>
      <c r="DMY92" s="161"/>
      <c r="DMZ92" s="168"/>
      <c r="DNA92" s="169"/>
      <c r="DNB92" s="170"/>
      <c r="DNC92" s="167"/>
      <c r="DND92" s="43"/>
      <c r="DNE92" s="208"/>
      <c r="DNF92" s="157"/>
      <c r="DNG92" s="211"/>
      <c r="DNH92" s="161"/>
      <c r="DNI92" s="161"/>
      <c r="DNJ92" s="168"/>
      <c r="DNK92" s="169"/>
      <c r="DNL92" s="170"/>
      <c r="DNM92" s="167"/>
      <c r="DNN92" s="43"/>
      <c r="DNO92" s="208"/>
      <c r="DNP92" s="157"/>
      <c r="DNQ92" s="211"/>
      <c r="DNR92" s="161"/>
      <c r="DNS92" s="161"/>
      <c r="DNT92" s="168"/>
      <c r="DNU92" s="169"/>
      <c r="DNV92" s="170"/>
      <c r="DNW92" s="167"/>
      <c r="DNX92" s="43"/>
      <c r="DNY92" s="208"/>
      <c r="DNZ92" s="157"/>
      <c r="DOA92" s="211"/>
      <c r="DOB92" s="161"/>
      <c r="DOC92" s="161"/>
      <c r="DOD92" s="168"/>
      <c r="DOE92" s="169"/>
      <c r="DOF92" s="170"/>
      <c r="DOG92" s="167"/>
      <c r="DOH92" s="43"/>
      <c r="DOI92" s="208"/>
      <c r="DOJ92" s="157"/>
      <c r="DOK92" s="211"/>
      <c r="DOL92" s="161"/>
      <c r="DOM92" s="161"/>
      <c r="DON92" s="168"/>
      <c r="DOO92" s="169"/>
      <c r="DOP92" s="170"/>
      <c r="DOQ92" s="167"/>
      <c r="DOR92" s="43"/>
      <c r="DOS92" s="208"/>
      <c r="DOT92" s="157"/>
      <c r="DOU92" s="211"/>
      <c r="DOV92" s="161"/>
      <c r="DOW92" s="161"/>
      <c r="DOX92" s="168"/>
      <c r="DOY92" s="169"/>
      <c r="DOZ92" s="170"/>
      <c r="DPA92" s="167"/>
      <c r="DPB92" s="43"/>
      <c r="DPC92" s="208"/>
      <c r="DPD92" s="157"/>
      <c r="DPE92" s="211"/>
      <c r="DPF92" s="161"/>
      <c r="DPG92" s="161"/>
      <c r="DPH92" s="168"/>
      <c r="DPI92" s="169"/>
      <c r="DPJ92" s="170"/>
      <c r="DPK92" s="167"/>
      <c r="DPL92" s="43"/>
      <c r="DPM92" s="208"/>
      <c r="DPN92" s="157"/>
      <c r="DPO92" s="211"/>
      <c r="DPP92" s="161"/>
      <c r="DPQ92" s="161"/>
      <c r="DPR92" s="168"/>
      <c r="DPS92" s="169"/>
      <c r="DPT92" s="170"/>
      <c r="DPU92" s="167"/>
      <c r="DPV92" s="43"/>
      <c r="DPW92" s="208"/>
      <c r="DPX92" s="157"/>
      <c r="DPY92" s="211"/>
      <c r="DPZ92" s="161"/>
      <c r="DQA92" s="161"/>
      <c r="DQB92" s="168"/>
      <c r="DQC92" s="169"/>
      <c r="DQD92" s="170"/>
      <c r="DQE92" s="167"/>
      <c r="DQF92" s="43"/>
      <c r="DQG92" s="208"/>
      <c r="DQH92" s="157"/>
      <c r="DQI92" s="211"/>
      <c r="DQJ92" s="161"/>
      <c r="DQK92" s="161"/>
      <c r="DQL92" s="168"/>
      <c r="DQM92" s="169"/>
      <c r="DQN92" s="170"/>
      <c r="DQO92" s="167"/>
      <c r="DQP92" s="43"/>
      <c r="DQQ92" s="208"/>
      <c r="DQR92" s="157"/>
      <c r="DQS92" s="211"/>
      <c r="DQT92" s="161"/>
      <c r="DQU92" s="161"/>
      <c r="DQV92" s="168"/>
      <c r="DQW92" s="169"/>
      <c r="DQX92" s="170"/>
      <c r="DQY92" s="167"/>
      <c r="DQZ92" s="43"/>
      <c r="DRA92" s="208"/>
      <c r="DRB92" s="157"/>
      <c r="DRC92" s="211"/>
      <c r="DRD92" s="161"/>
      <c r="DRE92" s="161"/>
      <c r="DRF92" s="168"/>
      <c r="DRG92" s="169"/>
      <c r="DRH92" s="170"/>
      <c r="DRI92" s="167"/>
      <c r="DRJ92" s="43"/>
      <c r="DRK92" s="208"/>
      <c r="DRL92" s="157"/>
      <c r="DRM92" s="211"/>
      <c r="DRN92" s="161"/>
      <c r="DRO92" s="161"/>
      <c r="DRP92" s="168"/>
      <c r="DRQ92" s="169"/>
      <c r="DRR92" s="170"/>
      <c r="DRS92" s="167"/>
      <c r="DRT92" s="43"/>
      <c r="DRU92" s="208"/>
      <c r="DRV92" s="157"/>
      <c r="DRW92" s="211"/>
      <c r="DRX92" s="161"/>
      <c r="DRY92" s="161"/>
      <c r="DRZ92" s="168"/>
      <c r="DSA92" s="169"/>
      <c r="DSB92" s="170"/>
      <c r="DSC92" s="167"/>
      <c r="DSD92" s="43"/>
      <c r="DSE92" s="208"/>
      <c r="DSF92" s="157"/>
      <c r="DSG92" s="211"/>
      <c r="DSH92" s="161"/>
      <c r="DSI92" s="161"/>
      <c r="DSJ92" s="168"/>
      <c r="DSK92" s="169"/>
      <c r="DSL92" s="170"/>
      <c r="DSM92" s="167"/>
      <c r="DSN92" s="43"/>
      <c r="DSO92" s="208"/>
      <c r="DSP92" s="157"/>
      <c r="DSQ92" s="211"/>
      <c r="DSR92" s="161"/>
      <c r="DSS92" s="161"/>
      <c r="DST92" s="168"/>
      <c r="DSU92" s="169"/>
      <c r="DSV92" s="170"/>
      <c r="DSW92" s="167"/>
      <c r="DSX92" s="43"/>
      <c r="DSY92" s="208"/>
      <c r="DSZ92" s="157"/>
      <c r="DTA92" s="211"/>
      <c r="DTB92" s="161"/>
      <c r="DTC92" s="161"/>
      <c r="DTD92" s="168"/>
      <c r="DTE92" s="169"/>
      <c r="DTF92" s="170"/>
      <c r="DTG92" s="167"/>
      <c r="DTH92" s="43"/>
      <c r="DTI92" s="208"/>
      <c r="DTJ92" s="157"/>
      <c r="DTK92" s="211"/>
      <c r="DTL92" s="161"/>
      <c r="DTM92" s="161"/>
      <c r="DTN92" s="168"/>
      <c r="DTO92" s="169"/>
      <c r="DTP92" s="170"/>
      <c r="DTQ92" s="167"/>
      <c r="DTR92" s="43"/>
      <c r="DTS92" s="208"/>
      <c r="DTT92" s="157"/>
      <c r="DTU92" s="211"/>
      <c r="DTV92" s="161"/>
      <c r="DTW92" s="161"/>
      <c r="DTX92" s="168"/>
      <c r="DTY92" s="169"/>
      <c r="DTZ92" s="170"/>
      <c r="DUA92" s="167"/>
      <c r="DUB92" s="43"/>
      <c r="DUC92" s="208"/>
      <c r="DUD92" s="157"/>
      <c r="DUE92" s="211"/>
      <c r="DUF92" s="161"/>
      <c r="DUG92" s="161"/>
      <c r="DUH92" s="168"/>
      <c r="DUI92" s="169"/>
      <c r="DUJ92" s="170"/>
      <c r="DUK92" s="167"/>
      <c r="DUL92" s="43"/>
      <c r="DUM92" s="208"/>
      <c r="DUN92" s="157"/>
      <c r="DUO92" s="211"/>
      <c r="DUP92" s="161"/>
      <c r="DUQ92" s="161"/>
      <c r="DUR92" s="168"/>
      <c r="DUS92" s="169"/>
      <c r="DUT92" s="170"/>
      <c r="DUU92" s="167"/>
      <c r="DUV92" s="43"/>
      <c r="DUW92" s="208"/>
      <c r="DUX92" s="157"/>
      <c r="DUY92" s="211"/>
      <c r="DUZ92" s="161"/>
      <c r="DVA92" s="161"/>
      <c r="DVB92" s="168"/>
      <c r="DVC92" s="169"/>
      <c r="DVD92" s="170"/>
      <c r="DVE92" s="167"/>
      <c r="DVF92" s="43"/>
      <c r="DVG92" s="208"/>
      <c r="DVH92" s="157"/>
      <c r="DVI92" s="211"/>
      <c r="DVJ92" s="161"/>
      <c r="DVK92" s="161"/>
      <c r="DVL92" s="168"/>
      <c r="DVM92" s="169"/>
      <c r="DVN92" s="170"/>
      <c r="DVO92" s="167"/>
      <c r="DVP92" s="43"/>
      <c r="DVQ92" s="208"/>
      <c r="DVR92" s="157"/>
      <c r="DVS92" s="211"/>
      <c r="DVT92" s="161"/>
      <c r="DVU92" s="161"/>
      <c r="DVV92" s="168"/>
      <c r="DVW92" s="169"/>
      <c r="DVX92" s="170"/>
      <c r="DVY92" s="167"/>
      <c r="DVZ92" s="43"/>
      <c r="DWA92" s="208"/>
      <c r="DWB92" s="157"/>
      <c r="DWC92" s="211"/>
      <c r="DWD92" s="161"/>
      <c r="DWE92" s="161"/>
      <c r="DWF92" s="168"/>
      <c r="DWG92" s="169"/>
      <c r="DWH92" s="170"/>
      <c r="DWI92" s="167"/>
      <c r="DWJ92" s="43"/>
      <c r="DWK92" s="208"/>
      <c r="DWL92" s="157"/>
      <c r="DWM92" s="211"/>
      <c r="DWN92" s="161"/>
      <c r="DWO92" s="161"/>
      <c r="DWP92" s="168"/>
      <c r="DWQ92" s="169"/>
      <c r="DWR92" s="170"/>
      <c r="DWS92" s="167"/>
      <c r="DWT92" s="43"/>
      <c r="DWU92" s="208"/>
      <c r="DWV92" s="157"/>
      <c r="DWW92" s="211"/>
      <c r="DWX92" s="161"/>
      <c r="DWY92" s="161"/>
      <c r="DWZ92" s="168"/>
      <c r="DXA92" s="169"/>
      <c r="DXB92" s="170"/>
      <c r="DXC92" s="167"/>
      <c r="DXD92" s="43"/>
      <c r="DXE92" s="208"/>
      <c r="DXF92" s="157"/>
      <c r="DXG92" s="211"/>
      <c r="DXH92" s="161"/>
      <c r="DXI92" s="161"/>
      <c r="DXJ92" s="168"/>
      <c r="DXK92" s="169"/>
      <c r="DXL92" s="170"/>
      <c r="DXM92" s="167"/>
      <c r="DXN92" s="43"/>
      <c r="DXO92" s="208"/>
      <c r="DXP92" s="157"/>
      <c r="DXQ92" s="211"/>
      <c r="DXR92" s="161"/>
      <c r="DXS92" s="161"/>
      <c r="DXT92" s="168"/>
      <c r="DXU92" s="169"/>
      <c r="DXV92" s="170"/>
      <c r="DXW92" s="167"/>
      <c r="DXX92" s="43"/>
      <c r="DXY92" s="208"/>
      <c r="DXZ92" s="157"/>
      <c r="DYA92" s="211"/>
      <c r="DYB92" s="161"/>
      <c r="DYC92" s="161"/>
      <c r="DYD92" s="168"/>
      <c r="DYE92" s="169"/>
      <c r="DYF92" s="170"/>
      <c r="DYG92" s="167"/>
      <c r="DYH92" s="43"/>
      <c r="DYI92" s="208"/>
      <c r="DYJ92" s="157"/>
      <c r="DYK92" s="211"/>
      <c r="DYL92" s="161"/>
      <c r="DYM92" s="161"/>
      <c r="DYN92" s="168"/>
      <c r="DYO92" s="169"/>
      <c r="DYP92" s="170"/>
      <c r="DYQ92" s="167"/>
      <c r="DYR92" s="43"/>
      <c r="DYS92" s="208"/>
      <c r="DYT92" s="157"/>
      <c r="DYU92" s="211"/>
      <c r="DYV92" s="161"/>
      <c r="DYW92" s="161"/>
      <c r="DYX92" s="168"/>
      <c r="DYY92" s="169"/>
      <c r="DYZ92" s="170"/>
      <c r="DZA92" s="167"/>
      <c r="DZB92" s="43"/>
      <c r="DZC92" s="208"/>
      <c r="DZD92" s="157"/>
      <c r="DZE92" s="211"/>
      <c r="DZF92" s="161"/>
      <c r="DZG92" s="161"/>
      <c r="DZH92" s="168"/>
      <c r="DZI92" s="169"/>
      <c r="DZJ92" s="170"/>
      <c r="DZK92" s="167"/>
      <c r="DZL92" s="43"/>
      <c r="DZM92" s="208"/>
      <c r="DZN92" s="157"/>
      <c r="DZO92" s="211"/>
      <c r="DZP92" s="161"/>
      <c r="DZQ92" s="161"/>
      <c r="DZR92" s="168"/>
      <c r="DZS92" s="169"/>
      <c r="DZT92" s="170"/>
      <c r="DZU92" s="167"/>
      <c r="DZV92" s="43"/>
      <c r="DZW92" s="208"/>
      <c r="DZX92" s="157"/>
      <c r="DZY92" s="211"/>
      <c r="DZZ92" s="161"/>
      <c r="EAA92" s="161"/>
      <c r="EAB92" s="168"/>
      <c r="EAC92" s="169"/>
      <c r="EAD92" s="170"/>
      <c r="EAE92" s="167"/>
      <c r="EAF92" s="43"/>
      <c r="EAG92" s="208"/>
      <c r="EAH92" s="157"/>
      <c r="EAI92" s="211"/>
      <c r="EAJ92" s="161"/>
      <c r="EAK92" s="161"/>
      <c r="EAL92" s="168"/>
      <c r="EAM92" s="169"/>
      <c r="EAN92" s="170"/>
      <c r="EAO92" s="167"/>
      <c r="EAP92" s="43"/>
      <c r="EAQ92" s="208"/>
      <c r="EAR92" s="157"/>
      <c r="EAS92" s="211"/>
      <c r="EAT92" s="161"/>
      <c r="EAU92" s="161"/>
      <c r="EAV92" s="168"/>
      <c r="EAW92" s="169"/>
      <c r="EAX92" s="170"/>
      <c r="EAY92" s="167"/>
      <c r="EAZ92" s="43"/>
      <c r="EBA92" s="208"/>
      <c r="EBB92" s="157"/>
      <c r="EBC92" s="211"/>
      <c r="EBD92" s="161"/>
      <c r="EBE92" s="161"/>
      <c r="EBF92" s="168"/>
      <c r="EBG92" s="169"/>
      <c r="EBH92" s="170"/>
      <c r="EBI92" s="167"/>
      <c r="EBJ92" s="43"/>
      <c r="EBK92" s="208"/>
      <c r="EBL92" s="157"/>
      <c r="EBM92" s="211"/>
      <c r="EBN92" s="161"/>
      <c r="EBO92" s="161"/>
      <c r="EBP92" s="168"/>
      <c r="EBQ92" s="169"/>
      <c r="EBR92" s="170"/>
      <c r="EBS92" s="167"/>
      <c r="EBT92" s="43"/>
      <c r="EBU92" s="208"/>
      <c r="EBV92" s="157"/>
      <c r="EBW92" s="211"/>
      <c r="EBX92" s="161"/>
      <c r="EBY92" s="161"/>
      <c r="EBZ92" s="168"/>
      <c r="ECA92" s="169"/>
      <c r="ECB92" s="170"/>
      <c r="ECC92" s="167"/>
      <c r="ECD92" s="43"/>
      <c r="ECE92" s="208"/>
      <c r="ECF92" s="157"/>
      <c r="ECG92" s="211"/>
      <c r="ECH92" s="161"/>
      <c r="ECI92" s="161"/>
      <c r="ECJ92" s="168"/>
      <c r="ECK92" s="169"/>
      <c r="ECL92" s="170"/>
      <c r="ECM92" s="167"/>
      <c r="ECN92" s="43"/>
      <c r="ECO92" s="208"/>
      <c r="ECP92" s="157"/>
      <c r="ECQ92" s="211"/>
      <c r="ECR92" s="161"/>
      <c r="ECS92" s="161"/>
      <c r="ECT92" s="168"/>
      <c r="ECU92" s="169"/>
      <c r="ECV92" s="170"/>
      <c r="ECW92" s="167"/>
      <c r="ECX92" s="43"/>
      <c r="ECY92" s="208"/>
      <c r="ECZ92" s="157"/>
      <c r="EDA92" s="211"/>
      <c r="EDB92" s="161"/>
      <c r="EDC92" s="161"/>
      <c r="EDD92" s="168"/>
      <c r="EDE92" s="169"/>
      <c r="EDF92" s="170"/>
      <c r="EDG92" s="167"/>
      <c r="EDH92" s="43"/>
      <c r="EDI92" s="208"/>
      <c r="EDJ92" s="157"/>
      <c r="EDK92" s="211"/>
      <c r="EDL92" s="161"/>
      <c r="EDM92" s="161"/>
      <c r="EDN92" s="168"/>
      <c r="EDO92" s="169"/>
      <c r="EDP92" s="170"/>
      <c r="EDQ92" s="167"/>
      <c r="EDR92" s="43"/>
      <c r="EDS92" s="208"/>
      <c r="EDT92" s="157"/>
      <c r="EDU92" s="211"/>
      <c r="EDV92" s="161"/>
      <c r="EDW92" s="161"/>
      <c r="EDX92" s="168"/>
      <c r="EDY92" s="169"/>
      <c r="EDZ92" s="170"/>
      <c r="EEA92" s="167"/>
      <c r="EEB92" s="43"/>
      <c r="EEC92" s="208"/>
      <c r="EED92" s="157"/>
      <c r="EEE92" s="211"/>
      <c r="EEF92" s="161"/>
      <c r="EEG92" s="161"/>
      <c r="EEH92" s="168"/>
      <c r="EEI92" s="169"/>
      <c r="EEJ92" s="170"/>
      <c r="EEK92" s="167"/>
      <c r="EEL92" s="43"/>
      <c r="EEM92" s="208"/>
      <c r="EEN92" s="157"/>
      <c r="EEO92" s="211"/>
      <c r="EEP92" s="161"/>
      <c r="EEQ92" s="161"/>
      <c r="EER92" s="168"/>
      <c r="EES92" s="169"/>
      <c r="EET92" s="170"/>
      <c r="EEU92" s="167"/>
      <c r="EEV92" s="43"/>
      <c r="EEW92" s="208"/>
      <c r="EEX92" s="157"/>
      <c r="EEY92" s="211"/>
      <c r="EEZ92" s="161"/>
      <c r="EFA92" s="161"/>
      <c r="EFB92" s="168"/>
      <c r="EFC92" s="169"/>
      <c r="EFD92" s="170"/>
      <c r="EFE92" s="167"/>
      <c r="EFF92" s="43"/>
      <c r="EFG92" s="208"/>
      <c r="EFH92" s="157"/>
      <c r="EFI92" s="211"/>
      <c r="EFJ92" s="161"/>
      <c r="EFK92" s="161"/>
      <c r="EFL92" s="168"/>
      <c r="EFM92" s="169"/>
      <c r="EFN92" s="170"/>
      <c r="EFO92" s="167"/>
      <c r="EFP92" s="43"/>
      <c r="EFQ92" s="208"/>
      <c r="EFR92" s="157"/>
      <c r="EFS92" s="211"/>
      <c r="EFT92" s="161"/>
      <c r="EFU92" s="161"/>
      <c r="EFV92" s="168"/>
      <c r="EFW92" s="169"/>
      <c r="EFX92" s="170"/>
      <c r="EFY92" s="167"/>
      <c r="EFZ92" s="43"/>
      <c r="EGA92" s="208"/>
      <c r="EGB92" s="157"/>
      <c r="EGC92" s="211"/>
      <c r="EGD92" s="161"/>
      <c r="EGE92" s="161"/>
      <c r="EGF92" s="168"/>
      <c r="EGG92" s="169"/>
      <c r="EGH92" s="170"/>
      <c r="EGI92" s="167"/>
      <c r="EGJ92" s="43"/>
      <c r="EGK92" s="208"/>
      <c r="EGL92" s="157"/>
      <c r="EGM92" s="211"/>
      <c r="EGN92" s="161"/>
      <c r="EGO92" s="161"/>
      <c r="EGP92" s="168"/>
      <c r="EGQ92" s="169"/>
      <c r="EGR92" s="170"/>
      <c r="EGS92" s="167"/>
      <c r="EGT92" s="43"/>
      <c r="EGU92" s="208"/>
      <c r="EGV92" s="157"/>
      <c r="EGW92" s="211"/>
      <c r="EGX92" s="161"/>
      <c r="EGY92" s="161"/>
      <c r="EGZ92" s="168"/>
      <c r="EHA92" s="169"/>
      <c r="EHB92" s="170"/>
      <c r="EHC92" s="167"/>
      <c r="EHD92" s="43"/>
      <c r="EHE92" s="208"/>
      <c r="EHF92" s="157"/>
      <c r="EHG92" s="211"/>
      <c r="EHH92" s="161"/>
      <c r="EHI92" s="161"/>
      <c r="EHJ92" s="168"/>
      <c r="EHK92" s="169"/>
      <c r="EHL92" s="170"/>
      <c r="EHM92" s="167"/>
      <c r="EHN92" s="43"/>
      <c r="EHO92" s="208"/>
      <c r="EHP92" s="157"/>
      <c r="EHQ92" s="211"/>
      <c r="EHR92" s="161"/>
      <c r="EHS92" s="161"/>
      <c r="EHT92" s="168"/>
      <c r="EHU92" s="169"/>
      <c r="EHV92" s="170"/>
      <c r="EHW92" s="167"/>
      <c r="EHX92" s="43"/>
      <c r="EHY92" s="208"/>
      <c r="EHZ92" s="157"/>
      <c r="EIA92" s="211"/>
      <c r="EIB92" s="161"/>
      <c r="EIC92" s="161"/>
      <c r="EID92" s="168"/>
      <c r="EIE92" s="169"/>
      <c r="EIF92" s="170"/>
      <c r="EIG92" s="167"/>
      <c r="EIH92" s="43"/>
      <c r="EII92" s="208"/>
      <c r="EIJ92" s="157"/>
      <c r="EIK92" s="211"/>
      <c r="EIL92" s="161"/>
      <c r="EIM92" s="161"/>
      <c r="EIN92" s="168"/>
      <c r="EIO92" s="169"/>
      <c r="EIP92" s="170"/>
      <c r="EIQ92" s="167"/>
      <c r="EIR92" s="43"/>
      <c r="EIS92" s="208"/>
      <c r="EIT92" s="157"/>
      <c r="EIU92" s="211"/>
      <c r="EIV92" s="161"/>
      <c r="EIW92" s="161"/>
      <c r="EIX92" s="168"/>
      <c r="EIY92" s="169"/>
      <c r="EIZ92" s="170"/>
      <c r="EJA92" s="167"/>
      <c r="EJB92" s="43"/>
      <c r="EJC92" s="208"/>
      <c r="EJD92" s="157"/>
      <c r="EJE92" s="211"/>
      <c r="EJF92" s="161"/>
      <c r="EJG92" s="161"/>
      <c r="EJH92" s="168"/>
      <c r="EJI92" s="169"/>
      <c r="EJJ92" s="170"/>
      <c r="EJK92" s="167"/>
      <c r="EJL92" s="43"/>
      <c r="EJM92" s="208"/>
      <c r="EJN92" s="157"/>
      <c r="EJO92" s="211"/>
      <c r="EJP92" s="161"/>
      <c r="EJQ92" s="161"/>
      <c r="EJR92" s="168"/>
      <c r="EJS92" s="169"/>
      <c r="EJT92" s="170"/>
      <c r="EJU92" s="167"/>
      <c r="EJV92" s="43"/>
      <c r="EJW92" s="208"/>
      <c r="EJX92" s="157"/>
      <c r="EJY92" s="211"/>
      <c r="EJZ92" s="161"/>
      <c r="EKA92" s="161"/>
      <c r="EKB92" s="168"/>
      <c r="EKC92" s="169"/>
      <c r="EKD92" s="170"/>
      <c r="EKE92" s="167"/>
      <c r="EKF92" s="43"/>
      <c r="EKG92" s="208"/>
      <c r="EKH92" s="157"/>
      <c r="EKI92" s="211"/>
      <c r="EKJ92" s="161"/>
      <c r="EKK92" s="161"/>
      <c r="EKL92" s="168"/>
      <c r="EKM92" s="169"/>
      <c r="EKN92" s="170"/>
      <c r="EKO92" s="167"/>
      <c r="EKP92" s="43"/>
      <c r="EKQ92" s="208"/>
      <c r="EKR92" s="157"/>
      <c r="EKS92" s="211"/>
      <c r="EKT92" s="161"/>
      <c r="EKU92" s="161"/>
      <c r="EKV92" s="168"/>
      <c r="EKW92" s="169"/>
      <c r="EKX92" s="170"/>
      <c r="EKY92" s="167"/>
      <c r="EKZ92" s="43"/>
      <c r="ELA92" s="208"/>
      <c r="ELB92" s="157"/>
      <c r="ELC92" s="211"/>
      <c r="ELD92" s="161"/>
      <c r="ELE92" s="161"/>
      <c r="ELF92" s="168"/>
      <c r="ELG92" s="169"/>
      <c r="ELH92" s="170"/>
      <c r="ELI92" s="167"/>
      <c r="ELJ92" s="43"/>
      <c r="ELK92" s="208"/>
      <c r="ELL92" s="157"/>
      <c r="ELM92" s="211"/>
      <c r="ELN92" s="161"/>
      <c r="ELO92" s="161"/>
      <c r="ELP92" s="168"/>
      <c r="ELQ92" s="169"/>
      <c r="ELR92" s="170"/>
      <c r="ELS92" s="167"/>
      <c r="ELT92" s="43"/>
      <c r="ELU92" s="208"/>
      <c r="ELV92" s="157"/>
      <c r="ELW92" s="211"/>
      <c r="ELX92" s="161"/>
      <c r="ELY92" s="161"/>
      <c r="ELZ92" s="168"/>
      <c r="EMA92" s="169"/>
      <c r="EMB92" s="170"/>
      <c r="EMC92" s="167"/>
      <c r="EMD92" s="43"/>
      <c r="EME92" s="208"/>
      <c r="EMF92" s="157"/>
      <c r="EMG92" s="211"/>
      <c r="EMH92" s="161"/>
      <c r="EMI92" s="161"/>
      <c r="EMJ92" s="168"/>
      <c r="EMK92" s="169"/>
      <c r="EML92" s="170"/>
      <c r="EMM92" s="167"/>
      <c r="EMN92" s="43"/>
      <c r="EMO92" s="208"/>
      <c r="EMP92" s="157"/>
      <c r="EMQ92" s="211"/>
      <c r="EMR92" s="161"/>
      <c r="EMS92" s="161"/>
      <c r="EMT92" s="168"/>
      <c r="EMU92" s="169"/>
      <c r="EMV92" s="170"/>
      <c r="EMW92" s="167"/>
      <c r="EMX92" s="43"/>
      <c r="EMY92" s="208"/>
      <c r="EMZ92" s="157"/>
      <c r="ENA92" s="211"/>
      <c r="ENB92" s="161"/>
      <c r="ENC92" s="161"/>
      <c r="END92" s="168"/>
      <c r="ENE92" s="169"/>
      <c r="ENF92" s="170"/>
      <c r="ENG92" s="167"/>
      <c r="ENH92" s="43"/>
      <c r="ENI92" s="208"/>
      <c r="ENJ92" s="157"/>
      <c r="ENK92" s="211"/>
      <c r="ENL92" s="161"/>
      <c r="ENM92" s="161"/>
      <c r="ENN92" s="168"/>
      <c r="ENO92" s="169"/>
      <c r="ENP92" s="170"/>
      <c r="ENQ92" s="167"/>
      <c r="ENR92" s="43"/>
      <c r="ENS92" s="208"/>
      <c r="ENT92" s="157"/>
      <c r="ENU92" s="211"/>
      <c r="ENV92" s="161"/>
      <c r="ENW92" s="161"/>
      <c r="ENX92" s="168"/>
      <c r="ENY92" s="169"/>
      <c r="ENZ92" s="170"/>
      <c r="EOA92" s="167"/>
      <c r="EOB92" s="43"/>
      <c r="EOC92" s="208"/>
      <c r="EOD92" s="157"/>
      <c r="EOE92" s="211"/>
      <c r="EOF92" s="161"/>
      <c r="EOG92" s="161"/>
      <c r="EOH92" s="168"/>
      <c r="EOI92" s="169"/>
      <c r="EOJ92" s="170"/>
      <c r="EOK92" s="167"/>
      <c r="EOL92" s="43"/>
      <c r="EOM92" s="208"/>
      <c r="EON92" s="157"/>
      <c r="EOO92" s="211"/>
      <c r="EOP92" s="161"/>
      <c r="EOQ92" s="161"/>
      <c r="EOR92" s="168"/>
      <c r="EOS92" s="169"/>
      <c r="EOT92" s="170"/>
      <c r="EOU92" s="167"/>
      <c r="EOV92" s="43"/>
      <c r="EOW92" s="208"/>
      <c r="EOX92" s="157"/>
      <c r="EOY92" s="211"/>
      <c r="EOZ92" s="161"/>
      <c r="EPA92" s="161"/>
      <c r="EPB92" s="168"/>
      <c r="EPC92" s="169"/>
      <c r="EPD92" s="170"/>
      <c r="EPE92" s="167"/>
      <c r="EPF92" s="43"/>
      <c r="EPG92" s="208"/>
      <c r="EPH92" s="157"/>
      <c r="EPI92" s="211"/>
      <c r="EPJ92" s="161"/>
      <c r="EPK92" s="161"/>
      <c r="EPL92" s="168"/>
      <c r="EPM92" s="169"/>
      <c r="EPN92" s="170"/>
      <c r="EPO92" s="167"/>
      <c r="EPP92" s="43"/>
      <c r="EPQ92" s="208"/>
      <c r="EPR92" s="157"/>
      <c r="EPS92" s="211"/>
      <c r="EPT92" s="161"/>
      <c r="EPU92" s="161"/>
      <c r="EPV92" s="168"/>
      <c r="EPW92" s="169"/>
      <c r="EPX92" s="170"/>
      <c r="EPY92" s="167"/>
      <c r="EPZ92" s="43"/>
      <c r="EQA92" s="208"/>
      <c r="EQB92" s="157"/>
      <c r="EQC92" s="211"/>
      <c r="EQD92" s="161"/>
      <c r="EQE92" s="161"/>
      <c r="EQF92" s="168"/>
      <c r="EQG92" s="169"/>
      <c r="EQH92" s="170"/>
      <c r="EQI92" s="167"/>
      <c r="EQJ92" s="43"/>
      <c r="EQK92" s="208"/>
      <c r="EQL92" s="157"/>
      <c r="EQM92" s="211"/>
      <c r="EQN92" s="161"/>
      <c r="EQO92" s="161"/>
      <c r="EQP92" s="168"/>
      <c r="EQQ92" s="169"/>
      <c r="EQR92" s="170"/>
      <c r="EQS92" s="167"/>
      <c r="EQT92" s="43"/>
      <c r="EQU92" s="208"/>
      <c r="EQV92" s="157"/>
      <c r="EQW92" s="211"/>
      <c r="EQX92" s="161"/>
      <c r="EQY92" s="161"/>
      <c r="EQZ92" s="168"/>
      <c r="ERA92" s="169"/>
      <c r="ERB92" s="170"/>
      <c r="ERC92" s="167"/>
      <c r="ERD92" s="43"/>
      <c r="ERE92" s="208"/>
      <c r="ERF92" s="157"/>
      <c r="ERG92" s="211"/>
      <c r="ERH92" s="161"/>
      <c r="ERI92" s="161"/>
      <c r="ERJ92" s="168"/>
      <c r="ERK92" s="169"/>
      <c r="ERL92" s="170"/>
      <c r="ERM92" s="167"/>
      <c r="ERN92" s="43"/>
      <c r="ERO92" s="208"/>
      <c r="ERP92" s="157"/>
      <c r="ERQ92" s="211"/>
      <c r="ERR92" s="161"/>
      <c r="ERS92" s="161"/>
      <c r="ERT92" s="168"/>
      <c r="ERU92" s="169"/>
      <c r="ERV92" s="170"/>
      <c r="ERW92" s="167"/>
      <c r="ERX92" s="43"/>
      <c r="ERY92" s="208"/>
      <c r="ERZ92" s="157"/>
      <c r="ESA92" s="211"/>
      <c r="ESB92" s="161"/>
      <c r="ESC92" s="161"/>
      <c r="ESD92" s="168"/>
      <c r="ESE92" s="169"/>
      <c r="ESF92" s="170"/>
      <c r="ESG92" s="167"/>
      <c r="ESH92" s="43"/>
      <c r="ESI92" s="208"/>
      <c r="ESJ92" s="157"/>
      <c r="ESK92" s="211"/>
      <c r="ESL92" s="161"/>
      <c r="ESM92" s="161"/>
      <c r="ESN92" s="168"/>
      <c r="ESO92" s="169"/>
      <c r="ESP92" s="170"/>
      <c r="ESQ92" s="167"/>
      <c r="ESR92" s="43"/>
      <c r="ESS92" s="208"/>
      <c r="EST92" s="157"/>
      <c r="ESU92" s="211"/>
      <c r="ESV92" s="161"/>
      <c r="ESW92" s="161"/>
      <c r="ESX92" s="168"/>
      <c r="ESY92" s="169"/>
      <c r="ESZ92" s="170"/>
      <c r="ETA92" s="167"/>
      <c r="ETB92" s="43"/>
      <c r="ETC92" s="208"/>
      <c r="ETD92" s="157"/>
      <c r="ETE92" s="211"/>
      <c r="ETF92" s="161"/>
      <c r="ETG92" s="161"/>
      <c r="ETH92" s="168"/>
      <c r="ETI92" s="169"/>
      <c r="ETJ92" s="170"/>
      <c r="ETK92" s="167"/>
      <c r="ETL92" s="43"/>
      <c r="ETM92" s="208"/>
      <c r="ETN92" s="157"/>
      <c r="ETO92" s="211"/>
      <c r="ETP92" s="161"/>
      <c r="ETQ92" s="161"/>
      <c r="ETR92" s="168"/>
      <c r="ETS92" s="169"/>
      <c r="ETT92" s="170"/>
      <c r="ETU92" s="167"/>
      <c r="ETV92" s="43"/>
      <c r="ETW92" s="208"/>
      <c r="ETX92" s="157"/>
      <c r="ETY92" s="211"/>
      <c r="ETZ92" s="161"/>
      <c r="EUA92" s="161"/>
      <c r="EUB92" s="168"/>
      <c r="EUC92" s="169"/>
      <c r="EUD92" s="170"/>
      <c r="EUE92" s="167"/>
      <c r="EUF92" s="43"/>
      <c r="EUG92" s="208"/>
      <c r="EUH92" s="157"/>
      <c r="EUI92" s="211"/>
      <c r="EUJ92" s="161"/>
      <c r="EUK92" s="161"/>
      <c r="EUL92" s="168"/>
      <c r="EUM92" s="169"/>
      <c r="EUN92" s="170"/>
      <c r="EUO92" s="167"/>
      <c r="EUP92" s="43"/>
      <c r="EUQ92" s="208"/>
      <c r="EUR92" s="157"/>
      <c r="EUS92" s="211"/>
      <c r="EUT92" s="161"/>
      <c r="EUU92" s="161"/>
      <c r="EUV92" s="168"/>
      <c r="EUW92" s="169"/>
      <c r="EUX92" s="170"/>
      <c r="EUY92" s="167"/>
      <c r="EUZ92" s="43"/>
      <c r="EVA92" s="208"/>
      <c r="EVB92" s="157"/>
      <c r="EVC92" s="211"/>
      <c r="EVD92" s="161"/>
      <c r="EVE92" s="161"/>
      <c r="EVF92" s="168"/>
      <c r="EVG92" s="169"/>
      <c r="EVH92" s="170"/>
      <c r="EVI92" s="167"/>
      <c r="EVJ92" s="43"/>
      <c r="EVK92" s="208"/>
      <c r="EVL92" s="157"/>
      <c r="EVM92" s="211"/>
      <c r="EVN92" s="161"/>
      <c r="EVO92" s="161"/>
      <c r="EVP92" s="168"/>
      <c r="EVQ92" s="169"/>
      <c r="EVR92" s="170"/>
      <c r="EVS92" s="167"/>
      <c r="EVT92" s="43"/>
      <c r="EVU92" s="208"/>
      <c r="EVV92" s="157"/>
      <c r="EVW92" s="211"/>
      <c r="EVX92" s="161"/>
      <c r="EVY92" s="161"/>
      <c r="EVZ92" s="168"/>
      <c r="EWA92" s="169"/>
      <c r="EWB92" s="170"/>
      <c r="EWC92" s="167"/>
      <c r="EWD92" s="43"/>
      <c r="EWE92" s="208"/>
      <c r="EWF92" s="157"/>
      <c r="EWG92" s="211"/>
      <c r="EWH92" s="161"/>
      <c r="EWI92" s="161"/>
      <c r="EWJ92" s="168"/>
      <c r="EWK92" s="169"/>
      <c r="EWL92" s="170"/>
      <c r="EWM92" s="167"/>
      <c r="EWN92" s="43"/>
      <c r="EWO92" s="208"/>
      <c r="EWP92" s="157"/>
      <c r="EWQ92" s="211"/>
      <c r="EWR92" s="161"/>
      <c r="EWS92" s="161"/>
      <c r="EWT92" s="168"/>
      <c r="EWU92" s="169"/>
      <c r="EWV92" s="170"/>
      <c r="EWW92" s="167"/>
      <c r="EWX92" s="43"/>
      <c r="EWY92" s="208"/>
      <c r="EWZ92" s="157"/>
      <c r="EXA92" s="211"/>
      <c r="EXB92" s="161"/>
      <c r="EXC92" s="161"/>
      <c r="EXD92" s="168"/>
      <c r="EXE92" s="169"/>
      <c r="EXF92" s="170"/>
      <c r="EXG92" s="167"/>
      <c r="EXH92" s="43"/>
      <c r="EXI92" s="208"/>
      <c r="EXJ92" s="157"/>
      <c r="EXK92" s="211"/>
      <c r="EXL92" s="161"/>
      <c r="EXM92" s="161"/>
      <c r="EXN92" s="168"/>
      <c r="EXO92" s="169"/>
      <c r="EXP92" s="170"/>
      <c r="EXQ92" s="167"/>
      <c r="EXR92" s="43"/>
      <c r="EXS92" s="208"/>
      <c r="EXT92" s="157"/>
      <c r="EXU92" s="211"/>
      <c r="EXV92" s="161"/>
      <c r="EXW92" s="161"/>
      <c r="EXX92" s="168"/>
      <c r="EXY92" s="169"/>
      <c r="EXZ92" s="170"/>
      <c r="EYA92" s="167"/>
      <c r="EYB92" s="43"/>
      <c r="EYC92" s="208"/>
      <c r="EYD92" s="157"/>
      <c r="EYE92" s="211"/>
      <c r="EYF92" s="161"/>
      <c r="EYG92" s="161"/>
      <c r="EYH92" s="168"/>
      <c r="EYI92" s="169"/>
      <c r="EYJ92" s="170"/>
      <c r="EYK92" s="167"/>
      <c r="EYL92" s="43"/>
      <c r="EYM92" s="208"/>
      <c r="EYN92" s="157"/>
      <c r="EYO92" s="211"/>
      <c r="EYP92" s="161"/>
      <c r="EYQ92" s="161"/>
      <c r="EYR92" s="168"/>
      <c r="EYS92" s="169"/>
      <c r="EYT92" s="170"/>
      <c r="EYU92" s="167"/>
      <c r="EYV92" s="43"/>
      <c r="EYW92" s="208"/>
      <c r="EYX92" s="157"/>
      <c r="EYY92" s="211"/>
      <c r="EYZ92" s="161"/>
      <c r="EZA92" s="161"/>
      <c r="EZB92" s="168"/>
      <c r="EZC92" s="169"/>
      <c r="EZD92" s="170"/>
      <c r="EZE92" s="167"/>
      <c r="EZF92" s="43"/>
      <c r="EZG92" s="208"/>
      <c r="EZH92" s="157"/>
      <c r="EZI92" s="211"/>
      <c r="EZJ92" s="161"/>
      <c r="EZK92" s="161"/>
      <c r="EZL92" s="168"/>
      <c r="EZM92" s="169"/>
      <c r="EZN92" s="170"/>
      <c r="EZO92" s="167"/>
      <c r="EZP92" s="43"/>
      <c r="EZQ92" s="208"/>
      <c r="EZR92" s="157"/>
      <c r="EZS92" s="211"/>
      <c r="EZT92" s="161"/>
      <c r="EZU92" s="161"/>
      <c r="EZV92" s="168"/>
      <c r="EZW92" s="169"/>
      <c r="EZX92" s="170"/>
      <c r="EZY92" s="167"/>
      <c r="EZZ92" s="43"/>
      <c r="FAA92" s="208"/>
      <c r="FAB92" s="157"/>
      <c r="FAC92" s="211"/>
      <c r="FAD92" s="161"/>
      <c r="FAE92" s="161"/>
      <c r="FAF92" s="168"/>
      <c r="FAG92" s="169"/>
      <c r="FAH92" s="170"/>
      <c r="FAI92" s="167"/>
      <c r="FAJ92" s="43"/>
      <c r="FAK92" s="208"/>
      <c r="FAL92" s="157"/>
      <c r="FAM92" s="211"/>
      <c r="FAN92" s="161"/>
      <c r="FAO92" s="161"/>
      <c r="FAP92" s="168"/>
      <c r="FAQ92" s="169"/>
      <c r="FAR92" s="170"/>
      <c r="FAS92" s="167"/>
      <c r="FAT92" s="43"/>
      <c r="FAU92" s="208"/>
      <c r="FAV92" s="157"/>
      <c r="FAW92" s="211"/>
      <c r="FAX92" s="161"/>
      <c r="FAY92" s="161"/>
      <c r="FAZ92" s="168"/>
      <c r="FBA92" s="169"/>
      <c r="FBB92" s="170"/>
      <c r="FBC92" s="167"/>
      <c r="FBD92" s="43"/>
      <c r="FBE92" s="208"/>
      <c r="FBF92" s="157"/>
      <c r="FBG92" s="211"/>
      <c r="FBH92" s="161"/>
      <c r="FBI92" s="161"/>
      <c r="FBJ92" s="168"/>
      <c r="FBK92" s="169"/>
      <c r="FBL92" s="170"/>
      <c r="FBM92" s="167"/>
      <c r="FBN92" s="43"/>
      <c r="FBO92" s="208"/>
      <c r="FBP92" s="157"/>
      <c r="FBQ92" s="211"/>
      <c r="FBR92" s="161"/>
      <c r="FBS92" s="161"/>
      <c r="FBT92" s="168"/>
      <c r="FBU92" s="169"/>
      <c r="FBV92" s="170"/>
      <c r="FBW92" s="167"/>
      <c r="FBX92" s="43"/>
      <c r="FBY92" s="208"/>
      <c r="FBZ92" s="157"/>
      <c r="FCA92" s="211"/>
      <c r="FCB92" s="161"/>
      <c r="FCC92" s="161"/>
      <c r="FCD92" s="168"/>
      <c r="FCE92" s="169"/>
      <c r="FCF92" s="170"/>
      <c r="FCG92" s="167"/>
      <c r="FCH92" s="43"/>
      <c r="FCI92" s="208"/>
      <c r="FCJ92" s="157"/>
      <c r="FCK92" s="211"/>
      <c r="FCL92" s="161"/>
      <c r="FCM92" s="161"/>
      <c r="FCN92" s="168"/>
      <c r="FCO92" s="169"/>
      <c r="FCP92" s="170"/>
      <c r="FCQ92" s="167"/>
      <c r="FCR92" s="43"/>
      <c r="FCS92" s="208"/>
      <c r="FCT92" s="157"/>
      <c r="FCU92" s="211"/>
      <c r="FCV92" s="161"/>
      <c r="FCW92" s="161"/>
      <c r="FCX92" s="168"/>
      <c r="FCY92" s="169"/>
      <c r="FCZ92" s="170"/>
      <c r="FDA92" s="167"/>
      <c r="FDB92" s="43"/>
      <c r="FDC92" s="208"/>
      <c r="FDD92" s="157"/>
      <c r="FDE92" s="211"/>
      <c r="FDF92" s="161"/>
      <c r="FDG92" s="161"/>
      <c r="FDH92" s="168"/>
      <c r="FDI92" s="169"/>
      <c r="FDJ92" s="170"/>
      <c r="FDK92" s="167"/>
      <c r="FDL92" s="43"/>
      <c r="FDM92" s="208"/>
      <c r="FDN92" s="157"/>
      <c r="FDO92" s="211"/>
      <c r="FDP92" s="161"/>
      <c r="FDQ92" s="161"/>
      <c r="FDR92" s="168"/>
      <c r="FDS92" s="169"/>
      <c r="FDT92" s="170"/>
      <c r="FDU92" s="167"/>
      <c r="FDV92" s="43"/>
      <c r="FDW92" s="208"/>
      <c r="FDX92" s="157"/>
      <c r="FDY92" s="211"/>
      <c r="FDZ92" s="161"/>
      <c r="FEA92" s="161"/>
      <c r="FEB92" s="168"/>
      <c r="FEC92" s="169"/>
      <c r="FED92" s="170"/>
      <c r="FEE92" s="167"/>
      <c r="FEF92" s="43"/>
      <c r="FEG92" s="208"/>
      <c r="FEH92" s="157"/>
      <c r="FEI92" s="211"/>
      <c r="FEJ92" s="161"/>
      <c r="FEK92" s="161"/>
      <c r="FEL92" s="168"/>
      <c r="FEM92" s="169"/>
      <c r="FEN92" s="170"/>
      <c r="FEO92" s="167"/>
      <c r="FEP92" s="43"/>
      <c r="FEQ92" s="208"/>
      <c r="FER92" s="157"/>
      <c r="FES92" s="211"/>
      <c r="FET92" s="161"/>
      <c r="FEU92" s="161"/>
      <c r="FEV92" s="168"/>
      <c r="FEW92" s="169"/>
      <c r="FEX92" s="170"/>
      <c r="FEY92" s="167"/>
      <c r="FEZ92" s="43"/>
      <c r="FFA92" s="208"/>
      <c r="FFB92" s="157"/>
      <c r="FFC92" s="211"/>
      <c r="FFD92" s="161"/>
      <c r="FFE92" s="161"/>
      <c r="FFF92" s="168"/>
      <c r="FFG92" s="169"/>
      <c r="FFH92" s="170"/>
      <c r="FFI92" s="167"/>
      <c r="FFJ92" s="43"/>
      <c r="FFK92" s="208"/>
      <c r="FFL92" s="157"/>
      <c r="FFM92" s="211"/>
      <c r="FFN92" s="161"/>
      <c r="FFO92" s="161"/>
      <c r="FFP92" s="168"/>
      <c r="FFQ92" s="169"/>
      <c r="FFR92" s="170"/>
      <c r="FFS92" s="167"/>
      <c r="FFT92" s="43"/>
      <c r="FFU92" s="208"/>
      <c r="FFV92" s="157"/>
      <c r="FFW92" s="211"/>
      <c r="FFX92" s="161"/>
      <c r="FFY92" s="161"/>
      <c r="FFZ92" s="168"/>
      <c r="FGA92" s="169"/>
      <c r="FGB92" s="170"/>
      <c r="FGC92" s="167"/>
      <c r="FGD92" s="43"/>
      <c r="FGE92" s="208"/>
      <c r="FGF92" s="157"/>
      <c r="FGG92" s="211"/>
      <c r="FGH92" s="161"/>
      <c r="FGI92" s="161"/>
      <c r="FGJ92" s="168"/>
      <c r="FGK92" s="169"/>
      <c r="FGL92" s="170"/>
      <c r="FGM92" s="167"/>
      <c r="FGN92" s="43"/>
      <c r="FGO92" s="208"/>
      <c r="FGP92" s="157"/>
      <c r="FGQ92" s="211"/>
      <c r="FGR92" s="161"/>
      <c r="FGS92" s="161"/>
      <c r="FGT92" s="168"/>
      <c r="FGU92" s="169"/>
      <c r="FGV92" s="170"/>
      <c r="FGW92" s="167"/>
      <c r="FGX92" s="43"/>
      <c r="FGY92" s="208"/>
      <c r="FGZ92" s="157"/>
      <c r="FHA92" s="211"/>
      <c r="FHB92" s="161"/>
      <c r="FHC92" s="161"/>
      <c r="FHD92" s="168"/>
      <c r="FHE92" s="169"/>
      <c r="FHF92" s="170"/>
      <c r="FHG92" s="167"/>
      <c r="FHH92" s="43"/>
      <c r="FHI92" s="208"/>
      <c r="FHJ92" s="157"/>
      <c r="FHK92" s="211"/>
      <c r="FHL92" s="161"/>
      <c r="FHM92" s="161"/>
      <c r="FHN92" s="168"/>
      <c r="FHO92" s="169"/>
      <c r="FHP92" s="170"/>
      <c r="FHQ92" s="167"/>
      <c r="FHR92" s="43"/>
      <c r="FHS92" s="208"/>
      <c r="FHT92" s="157"/>
      <c r="FHU92" s="211"/>
      <c r="FHV92" s="161"/>
      <c r="FHW92" s="161"/>
      <c r="FHX92" s="168"/>
      <c r="FHY92" s="169"/>
      <c r="FHZ92" s="170"/>
      <c r="FIA92" s="167"/>
      <c r="FIB92" s="43"/>
      <c r="FIC92" s="208"/>
      <c r="FID92" s="157"/>
      <c r="FIE92" s="211"/>
      <c r="FIF92" s="161"/>
      <c r="FIG92" s="161"/>
      <c r="FIH92" s="168"/>
      <c r="FII92" s="169"/>
      <c r="FIJ92" s="170"/>
      <c r="FIK92" s="167"/>
      <c r="FIL92" s="43"/>
      <c r="FIM92" s="208"/>
      <c r="FIN92" s="157"/>
      <c r="FIO92" s="211"/>
      <c r="FIP92" s="161"/>
      <c r="FIQ92" s="161"/>
      <c r="FIR92" s="168"/>
      <c r="FIS92" s="169"/>
      <c r="FIT92" s="170"/>
      <c r="FIU92" s="167"/>
      <c r="FIV92" s="43"/>
      <c r="FIW92" s="208"/>
      <c r="FIX92" s="157"/>
      <c r="FIY92" s="211"/>
      <c r="FIZ92" s="161"/>
      <c r="FJA92" s="161"/>
      <c r="FJB92" s="168"/>
      <c r="FJC92" s="169"/>
      <c r="FJD92" s="170"/>
      <c r="FJE92" s="167"/>
      <c r="FJF92" s="43"/>
      <c r="FJG92" s="208"/>
      <c r="FJH92" s="157"/>
      <c r="FJI92" s="211"/>
      <c r="FJJ92" s="161"/>
      <c r="FJK92" s="161"/>
      <c r="FJL92" s="168"/>
      <c r="FJM92" s="169"/>
      <c r="FJN92" s="170"/>
      <c r="FJO92" s="167"/>
      <c r="FJP92" s="43"/>
      <c r="FJQ92" s="208"/>
      <c r="FJR92" s="157"/>
      <c r="FJS92" s="211"/>
      <c r="FJT92" s="161"/>
      <c r="FJU92" s="161"/>
      <c r="FJV92" s="168"/>
      <c r="FJW92" s="169"/>
      <c r="FJX92" s="170"/>
      <c r="FJY92" s="167"/>
      <c r="FJZ92" s="43"/>
      <c r="FKA92" s="208"/>
      <c r="FKB92" s="157"/>
      <c r="FKC92" s="211"/>
      <c r="FKD92" s="161"/>
      <c r="FKE92" s="161"/>
      <c r="FKF92" s="168"/>
      <c r="FKG92" s="169"/>
      <c r="FKH92" s="170"/>
      <c r="FKI92" s="167"/>
      <c r="FKJ92" s="43"/>
      <c r="FKK92" s="208"/>
      <c r="FKL92" s="157"/>
      <c r="FKM92" s="211"/>
      <c r="FKN92" s="161"/>
      <c r="FKO92" s="161"/>
      <c r="FKP92" s="168"/>
      <c r="FKQ92" s="169"/>
      <c r="FKR92" s="170"/>
      <c r="FKS92" s="167"/>
      <c r="FKT92" s="43"/>
      <c r="FKU92" s="208"/>
      <c r="FKV92" s="157"/>
      <c r="FKW92" s="211"/>
      <c r="FKX92" s="161"/>
      <c r="FKY92" s="161"/>
      <c r="FKZ92" s="168"/>
      <c r="FLA92" s="169"/>
      <c r="FLB92" s="170"/>
      <c r="FLC92" s="167"/>
      <c r="FLD92" s="43"/>
      <c r="FLE92" s="208"/>
      <c r="FLF92" s="157"/>
      <c r="FLG92" s="211"/>
      <c r="FLH92" s="161"/>
      <c r="FLI92" s="161"/>
      <c r="FLJ92" s="168"/>
      <c r="FLK92" s="169"/>
      <c r="FLL92" s="170"/>
      <c r="FLM92" s="167"/>
      <c r="FLN92" s="43"/>
      <c r="FLO92" s="208"/>
      <c r="FLP92" s="157"/>
      <c r="FLQ92" s="211"/>
      <c r="FLR92" s="161"/>
      <c r="FLS92" s="161"/>
      <c r="FLT92" s="168"/>
      <c r="FLU92" s="169"/>
      <c r="FLV92" s="170"/>
      <c r="FLW92" s="167"/>
      <c r="FLX92" s="43"/>
      <c r="FLY92" s="208"/>
      <c r="FLZ92" s="157"/>
      <c r="FMA92" s="211"/>
      <c r="FMB92" s="161"/>
      <c r="FMC92" s="161"/>
      <c r="FMD92" s="168"/>
      <c r="FME92" s="169"/>
      <c r="FMF92" s="170"/>
      <c r="FMG92" s="167"/>
      <c r="FMH92" s="43"/>
      <c r="FMI92" s="208"/>
      <c r="FMJ92" s="157"/>
      <c r="FMK92" s="211"/>
      <c r="FML92" s="161"/>
      <c r="FMM92" s="161"/>
      <c r="FMN92" s="168"/>
      <c r="FMO92" s="169"/>
      <c r="FMP92" s="170"/>
      <c r="FMQ92" s="167"/>
      <c r="FMR92" s="43"/>
      <c r="FMS92" s="208"/>
      <c r="FMT92" s="157"/>
      <c r="FMU92" s="211"/>
      <c r="FMV92" s="161"/>
      <c r="FMW92" s="161"/>
      <c r="FMX92" s="168"/>
      <c r="FMY92" s="169"/>
      <c r="FMZ92" s="170"/>
      <c r="FNA92" s="167"/>
      <c r="FNB92" s="43"/>
      <c r="FNC92" s="208"/>
      <c r="FND92" s="157"/>
      <c r="FNE92" s="211"/>
      <c r="FNF92" s="161"/>
      <c r="FNG92" s="161"/>
      <c r="FNH92" s="168"/>
      <c r="FNI92" s="169"/>
      <c r="FNJ92" s="170"/>
      <c r="FNK92" s="167"/>
      <c r="FNL92" s="43"/>
      <c r="FNM92" s="208"/>
      <c r="FNN92" s="157"/>
      <c r="FNO92" s="211"/>
      <c r="FNP92" s="161"/>
      <c r="FNQ92" s="161"/>
      <c r="FNR92" s="168"/>
      <c r="FNS92" s="169"/>
      <c r="FNT92" s="170"/>
      <c r="FNU92" s="167"/>
      <c r="FNV92" s="43"/>
      <c r="FNW92" s="208"/>
      <c r="FNX92" s="157"/>
      <c r="FNY92" s="211"/>
      <c r="FNZ92" s="161"/>
      <c r="FOA92" s="161"/>
      <c r="FOB92" s="168"/>
      <c r="FOC92" s="169"/>
      <c r="FOD92" s="170"/>
      <c r="FOE92" s="167"/>
      <c r="FOF92" s="43"/>
      <c r="FOG92" s="208"/>
      <c r="FOH92" s="157"/>
      <c r="FOI92" s="211"/>
      <c r="FOJ92" s="161"/>
      <c r="FOK92" s="161"/>
      <c r="FOL92" s="168"/>
      <c r="FOM92" s="169"/>
      <c r="FON92" s="170"/>
      <c r="FOO92" s="167"/>
      <c r="FOP92" s="43"/>
      <c r="FOQ92" s="208"/>
      <c r="FOR92" s="157"/>
      <c r="FOS92" s="211"/>
      <c r="FOT92" s="161"/>
      <c r="FOU92" s="161"/>
      <c r="FOV92" s="168"/>
      <c r="FOW92" s="169"/>
      <c r="FOX92" s="170"/>
      <c r="FOY92" s="167"/>
      <c r="FOZ92" s="43"/>
      <c r="FPA92" s="208"/>
      <c r="FPB92" s="157"/>
      <c r="FPC92" s="211"/>
      <c r="FPD92" s="161"/>
      <c r="FPE92" s="161"/>
      <c r="FPF92" s="168"/>
      <c r="FPG92" s="169"/>
      <c r="FPH92" s="170"/>
      <c r="FPI92" s="167"/>
      <c r="FPJ92" s="43"/>
      <c r="FPK92" s="208"/>
      <c r="FPL92" s="157"/>
      <c r="FPM92" s="211"/>
      <c r="FPN92" s="161"/>
      <c r="FPO92" s="161"/>
      <c r="FPP92" s="168"/>
      <c r="FPQ92" s="169"/>
      <c r="FPR92" s="170"/>
      <c r="FPS92" s="167"/>
      <c r="FPT92" s="43"/>
      <c r="FPU92" s="208"/>
      <c r="FPV92" s="157"/>
      <c r="FPW92" s="211"/>
      <c r="FPX92" s="161"/>
      <c r="FPY92" s="161"/>
      <c r="FPZ92" s="168"/>
      <c r="FQA92" s="169"/>
      <c r="FQB92" s="170"/>
      <c r="FQC92" s="167"/>
      <c r="FQD92" s="43"/>
      <c r="FQE92" s="208"/>
      <c r="FQF92" s="157"/>
      <c r="FQG92" s="211"/>
      <c r="FQH92" s="161"/>
      <c r="FQI92" s="161"/>
      <c r="FQJ92" s="168"/>
      <c r="FQK92" s="169"/>
      <c r="FQL92" s="170"/>
      <c r="FQM92" s="167"/>
      <c r="FQN92" s="43"/>
      <c r="FQO92" s="208"/>
      <c r="FQP92" s="157"/>
      <c r="FQQ92" s="211"/>
      <c r="FQR92" s="161"/>
      <c r="FQS92" s="161"/>
      <c r="FQT92" s="168"/>
      <c r="FQU92" s="169"/>
      <c r="FQV92" s="170"/>
      <c r="FQW92" s="167"/>
      <c r="FQX92" s="43"/>
      <c r="FQY92" s="208"/>
      <c r="FQZ92" s="157"/>
      <c r="FRA92" s="211"/>
      <c r="FRB92" s="161"/>
      <c r="FRC92" s="161"/>
      <c r="FRD92" s="168"/>
      <c r="FRE92" s="169"/>
      <c r="FRF92" s="170"/>
      <c r="FRG92" s="167"/>
      <c r="FRH92" s="43"/>
      <c r="FRI92" s="208"/>
      <c r="FRJ92" s="157"/>
      <c r="FRK92" s="211"/>
      <c r="FRL92" s="161"/>
      <c r="FRM92" s="161"/>
      <c r="FRN92" s="168"/>
      <c r="FRO92" s="169"/>
      <c r="FRP92" s="170"/>
      <c r="FRQ92" s="167"/>
      <c r="FRR92" s="43"/>
      <c r="FRS92" s="208"/>
      <c r="FRT92" s="157"/>
      <c r="FRU92" s="211"/>
      <c r="FRV92" s="161"/>
      <c r="FRW92" s="161"/>
      <c r="FRX92" s="168"/>
      <c r="FRY92" s="169"/>
      <c r="FRZ92" s="170"/>
      <c r="FSA92" s="167"/>
      <c r="FSB92" s="43"/>
      <c r="FSC92" s="208"/>
      <c r="FSD92" s="157"/>
      <c r="FSE92" s="211"/>
      <c r="FSF92" s="161"/>
      <c r="FSG92" s="161"/>
      <c r="FSH92" s="168"/>
      <c r="FSI92" s="169"/>
      <c r="FSJ92" s="170"/>
      <c r="FSK92" s="167"/>
      <c r="FSL92" s="43"/>
      <c r="FSM92" s="208"/>
      <c r="FSN92" s="157"/>
      <c r="FSO92" s="211"/>
      <c r="FSP92" s="161"/>
      <c r="FSQ92" s="161"/>
      <c r="FSR92" s="168"/>
      <c r="FSS92" s="169"/>
      <c r="FST92" s="170"/>
      <c r="FSU92" s="167"/>
      <c r="FSV92" s="43"/>
      <c r="FSW92" s="208"/>
      <c r="FSX92" s="157"/>
      <c r="FSY92" s="211"/>
      <c r="FSZ92" s="161"/>
      <c r="FTA92" s="161"/>
      <c r="FTB92" s="168"/>
      <c r="FTC92" s="169"/>
      <c r="FTD92" s="170"/>
      <c r="FTE92" s="167"/>
      <c r="FTF92" s="43"/>
      <c r="FTG92" s="208"/>
      <c r="FTH92" s="157"/>
      <c r="FTI92" s="211"/>
      <c r="FTJ92" s="161"/>
      <c r="FTK92" s="161"/>
      <c r="FTL92" s="168"/>
      <c r="FTM92" s="169"/>
      <c r="FTN92" s="170"/>
      <c r="FTO92" s="167"/>
      <c r="FTP92" s="43"/>
      <c r="FTQ92" s="208"/>
      <c r="FTR92" s="157"/>
      <c r="FTS92" s="211"/>
      <c r="FTT92" s="161"/>
      <c r="FTU92" s="161"/>
      <c r="FTV92" s="168"/>
      <c r="FTW92" s="169"/>
      <c r="FTX92" s="170"/>
      <c r="FTY92" s="167"/>
      <c r="FTZ92" s="43"/>
      <c r="FUA92" s="208"/>
      <c r="FUB92" s="157"/>
      <c r="FUC92" s="211"/>
      <c r="FUD92" s="161"/>
      <c r="FUE92" s="161"/>
      <c r="FUF92" s="168"/>
      <c r="FUG92" s="169"/>
      <c r="FUH92" s="170"/>
      <c r="FUI92" s="167"/>
      <c r="FUJ92" s="43"/>
      <c r="FUK92" s="208"/>
      <c r="FUL92" s="157"/>
      <c r="FUM92" s="211"/>
      <c r="FUN92" s="161"/>
      <c r="FUO92" s="161"/>
      <c r="FUP92" s="168"/>
      <c r="FUQ92" s="169"/>
      <c r="FUR92" s="170"/>
      <c r="FUS92" s="167"/>
      <c r="FUT92" s="43"/>
      <c r="FUU92" s="208"/>
      <c r="FUV92" s="157"/>
      <c r="FUW92" s="211"/>
      <c r="FUX92" s="161"/>
      <c r="FUY92" s="161"/>
      <c r="FUZ92" s="168"/>
      <c r="FVA92" s="169"/>
      <c r="FVB92" s="170"/>
      <c r="FVC92" s="167"/>
      <c r="FVD92" s="43"/>
      <c r="FVE92" s="208"/>
      <c r="FVF92" s="157"/>
      <c r="FVG92" s="211"/>
      <c r="FVH92" s="161"/>
      <c r="FVI92" s="161"/>
      <c r="FVJ92" s="168"/>
      <c r="FVK92" s="169"/>
      <c r="FVL92" s="170"/>
      <c r="FVM92" s="167"/>
      <c r="FVN92" s="43"/>
      <c r="FVO92" s="208"/>
      <c r="FVP92" s="157"/>
      <c r="FVQ92" s="211"/>
      <c r="FVR92" s="161"/>
      <c r="FVS92" s="161"/>
      <c r="FVT92" s="168"/>
      <c r="FVU92" s="169"/>
      <c r="FVV92" s="170"/>
      <c r="FVW92" s="167"/>
      <c r="FVX92" s="43"/>
      <c r="FVY92" s="208"/>
      <c r="FVZ92" s="157"/>
      <c r="FWA92" s="211"/>
      <c r="FWB92" s="161"/>
      <c r="FWC92" s="161"/>
      <c r="FWD92" s="168"/>
      <c r="FWE92" s="169"/>
      <c r="FWF92" s="170"/>
      <c r="FWG92" s="167"/>
      <c r="FWH92" s="43"/>
      <c r="FWI92" s="208"/>
      <c r="FWJ92" s="157"/>
      <c r="FWK92" s="211"/>
      <c r="FWL92" s="161"/>
      <c r="FWM92" s="161"/>
      <c r="FWN92" s="168"/>
      <c r="FWO92" s="169"/>
      <c r="FWP92" s="170"/>
      <c r="FWQ92" s="167"/>
      <c r="FWR92" s="43"/>
      <c r="FWS92" s="208"/>
      <c r="FWT92" s="157"/>
      <c r="FWU92" s="211"/>
      <c r="FWV92" s="161"/>
      <c r="FWW92" s="161"/>
      <c r="FWX92" s="168"/>
      <c r="FWY92" s="169"/>
      <c r="FWZ92" s="170"/>
      <c r="FXA92" s="167"/>
      <c r="FXB92" s="43"/>
      <c r="FXC92" s="208"/>
      <c r="FXD92" s="157"/>
      <c r="FXE92" s="211"/>
      <c r="FXF92" s="161"/>
      <c r="FXG92" s="161"/>
      <c r="FXH92" s="168"/>
      <c r="FXI92" s="169"/>
      <c r="FXJ92" s="170"/>
      <c r="FXK92" s="167"/>
      <c r="FXL92" s="43"/>
      <c r="FXM92" s="208"/>
      <c r="FXN92" s="157"/>
      <c r="FXO92" s="211"/>
      <c r="FXP92" s="161"/>
      <c r="FXQ92" s="161"/>
      <c r="FXR92" s="168"/>
      <c r="FXS92" s="169"/>
      <c r="FXT92" s="170"/>
      <c r="FXU92" s="167"/>
      <c r="FXV92" s="43"/>
      <c r="FXW92" s="208"/>
      <c r="FXX92" s="157"/>
      <c r="FXY92" s="211"/>
      <c r="FXZ92" s="161"/>
      <c r="FYA92" s="161"/>
      <c r="FYB92" s="168"/>
      <c r="FYC92" s="169"/>
      <c r="FYD92" s="170"/>
      <c r="FYE92" s="167"/>
      <c r="FYF92" s="43"/>
      <c r="FYG92" s="208"/>
      <c r="FYH92" s="157"/>
      <c r="FYI92" s="211"/>
      <c r="FYJ92" s="161"/>
      <c r="FYK92" s="161"/>
      <c r="FYL92" s="168"/>
      <c r="FYM92" s="169"/>
      <c r="FYN92" s="170"/>
      <c r="FYO92" s="167"/>
      <c r="FYP92" s="43"/>
      <c r="FYQ92" s="208"/>
      <c r="FYR92" s="157"/>
      <c r="FYS92" s="211"/>
      <c r="FYT92" s="161"/>
      <c r="FYU92" s="161"/>
      <c r="FYV92" s="168"/>
      <c r="FYW92" s="169"/>
      <c r="FYX92" s="170"/>
      <c r="FYY92" s="167"/>
      <c r="FYZ92" s="43"/>
      <c r="FZA92" s="208"/>
      <c r="FZB92" s="157"/>
      <c r="FZC92" s="211"/>
      <c r="FZD92" s="161"/>
      <c r="FZE92" s="161"/>
      <c r="FZF92" s="168"/>
      <c r="FZG92" s="169"/>
      <c r="FZH92" s="170"/>
      <c r="FZI92" s="167"/>
      <c r="FZJ92" s="43"/>
      <c r="FZK92" s="208"/>
      <c r="FZL92" s="157"/>
      <c r="FZM92" s="211"/>
      <c r="FZN92" s="161"/>
      <c r="FZO92" s="161"/>
      <c r="FZP92" s="168"/>
      <c r="FZQ92" s="169"/>
      <c r="FZR92" s="170"/>
      <c r="FZS92" s="167"/>
      <c r="FZT92" s="43"/>
      <c r="FZU92" s="208"/>
      <c r="FZV92" s="157"/>
      <c r="FZW92" s="211"/>
      <c r="FZX92" s="161"/>
      <c r="FZY92" s="161"/>
      <c r="FZZ92" s="168"/>
      <c r="GAA92" s="169"/>
      <c r="GAB92" s="170"/>
      <c r="GAC92" s="167"/>
      <c r="GAD92" s="43"/>
      <c r="GAE92" s="208"/>
      <c r="GAF92" s="157"/>
      <c r="GAG92" s="211"/>
      <c r="GAH92" s="161"/>
      <c r="GAI92" s="161"/>
      <c r="GAJ92" s="168"/>
      <c r="GAK92" s="169"/>
      <c r="GAL92" s="170"/>
      <c r="GAM92" s="167"/>
      <c r="GAN92" s="43"/>
      <c r="GAO92" s="208"/>
      <c r="GAP92" s="157"/>
      <c r="GAQ92" s="211"/>
      <c r="GAR92" s="161"/>
      <c r="GAS92" s="161"/>
      <c r="GAT92" s="168"/>
      <c r="GAU92" s="169"/>
      <c r="GAV92" s="170"/>
      <c r="GAW92" s="167"/>
      <c r="GAX92" s="43"/>
      <c r="GAY92" s="208"/>
      <c r="GAZ92" s="157"/>
      <c r="GBA92" s="211"/>
      <c r="GBB92" s="161"/>
      <c r="GBC92" s="161"/>
      <c r="GBD92" s="168"/>
      <c r="GBE92" s="169"/>
      <c r="GBF92" s="170"/>
      <c r="GBG92" s="167"/>
      <c r="GBH92" s="43"/>
      <c r="GBI92" s="208"/>
      <c r="GBJ92" s="157"/>
      <c r="GBK92" s="211"/>
      <c r="GBL92" s="161"/>
      <c r="GBM92" s="161"/>
      <c r="GBN92" s="168"/>
      <c r="GBO92" s="169"/>
      <c r="GBP92" s="170"/>
      <c r="GBQ92" s="167"/>
      <c r="GBR92" s="43"/>
      <c r="GBS92" s="208"/>
      <c r="GBT92" s="157"/>
      <c r="GBU92" s="211"/>
      <c r="GBV92" s="161"/>
      <c r="GBW92" s="161"/>
      <c r="GBX92" s="168"/>
      <c r="GBY92" s="169"/>
      <c r="GBZ92" s="170"/>
      <c r="GCA92" s="167"/>
      <c r="GCB92" s="43"/>
      <c r="GCC92" s="208"/>
      <c r="GCD92" s="157"/>
      <c r="GCE92" s="211"/>
      <c r="GCF92" s="161"/>
      <c r="GCG92" s="161"/>
      <c r="GCH92" s="168"/>
      <c r="GCI92" s="169"/>
      <c r="GCJ92" s="170"/>
      <c r="GCK92" s="167"/>
      <c r="GCL92" s="43"/>
      <c r="GCM92" s="208"/>
      <c r="GCN92" s="157"/>
      <c r="GCO92" s="211"/>
      <c r="GCP92" s="161"/>
      <c r="GCQ92" s="161"/>
      <c r="GCR92" s="168"/>
      <c r="GCS92" s="169"/>
      <c r="GCT92" s="170"/>
      <c r="GCU92" s="167"/>
      <c r="GCV92" s="43"/>
      <c r="GCW92" s="208"/>
      <c r="GCX92" s="157"/>
      <c r="GCY92" s="211"/>
      <c r="GCZ92" s="161"/>
      <c r="GDA92" s="161"/>
      <c r="GDB92" s="168"/>
      <c r="GDC92" s="169"/>
      <c r="GDD92" s="170"/>
      <c r="GDE92" s="167"/>
      <c r="GDF92" s="43"/>
      <c r="GDG92" s="208"/>
      <c r="GDH92" s="157"/>
      <c r="GDI92" s="211"/>
      <c r="GDJ92" s="161"/>
      <c r="GDK92" s="161"/>
      <c r="GDL92" s="168"/>
      <c r="GDM92" s="169"/>
      <c r="GDN92" s="170"/>
      <c r="GDO92" s="167"/>
      <c r="GDP92" s="43"/>
      <c r="GDQ92" s="208"/>
      <c r="GDR92" s="157"/>
      <c r="GDS92" s="211"/>
      <c r="GDT92" s="161"/>
      <c r="GDU92" s="161"/>
      <c r="GDV92" s="168"/>
      <c r="GDW92" s="169"/>
      <c r="GDX92" s="170"/>
      <c r="GDY92" s="167"/>
      <c r="GDZ92" s="43"/>
      <c r="GEA92" s="208"/>
      <c r="GEB92" s="157"/>
      <c r="GEC92" s="211"/>
      <c r="GED92" s="161"/>
      <c r="GEE92" s="161"/>
      <c r="GEF92" s="168"/>
      <c r="GEG92" s="169"/>
      <c r="GEH92" s="170"/>
      <c r="GEI92" s="167"/>
      <c r="GEJ92" s="43"/>
      <c r="GEK92" s="208"/>
      <c r="GEL92" s="157"/>
      <c r="GEM92" s="211"/>
      <c r="GEN92" s="161"/>
      <c r="GEO92" s="161"/>
      <c r="GEP92" s="168"/>
      <c r="GEQ92" s="169"/>
      <c r="GER92" s="170"/>
      <c r="GES92" s="167"/>
      <c r="GET92" s="43"/>
      <c r="GEU92" s="208"/>
      <c r="GEV92" s="157"/>
      <c r="GEW92" s="211"/>
      <c r="GEX92" s="161"/>
      <c r="GEY92" s="161"/>
      <c r="GEZ92" s="168"/>
      <c r="GFA92" s="169"/>
      <c r="GFB92" s="170"/>
      <c r="GFC92" s="167"/>
      <c r="GFD92" s="43"/>
      <c r="GFE92" s="208"/>
      <c r="GFF92" s="157"/>
      <c r="GFG92" s="211"/>
      <c r="GFH92" s="161"/>
      <c r="GFI92" s="161"/>
      <c r="GFJ92" s="168"/>
      <c r="GFK92" s="169"/>
      <c r="GFL92" s="170"/>
      <c r="GFM92" s="167"/>
      <c r="GFN92" s="43"/>
      <c r="GFO92" s="208"/>
      <c r="GFP92" s="157"/>
      <c r="GFQ92" s="211"/>
      <c r="GFR92" s="161"/>
      <c r="GFS92" s="161"/>
      <c r="GFT92" s="168"/>
      <c r="GFU92" s="169"/>
      <c r="GFV92" s="170"/>
      <c r="GFW92" s="167"/>
      <c r="GFX92" s="43"/>
      <c r="GFY92" s="208"/>
      <c r="GFZ92" s="157"/>
      <c r="GGA92" s="211"/>
      <c r="GGB92" s="161"/>
      <c r="GGC92" s="161"/>
      <c r="GGD92" s="168"/>
      <c r="GGE92" s="169"/>
      <c r="GGF92" s="170"/>
      <c r="GGG92" s="167"/>
      <c r="GGH92" s="43"/>
      <c r="GGI92" s="208"/>
      <c r="GGJ92" s="157"/>
      <c r="GGK92" s="211"/>
      <c r="GGL92" s="161"/>
      <c r="GGM92" s="161"/>
      <c r="GGN92" s="168"/>
      <c r="GGO92" s="169"/>
      <c r="GGP92" s="170"/>
      <c r="GGQ92" s="167"/>
      <c r="GGR92" s="43"/>
      <c r="GGS92" s="208"/>
      <c r="GGT92" s="157"/>
      <c r="GGU92" s="211"/>
      <c r="GGV92" s="161"/>
      <c r="GGW92" s="161"/>
      <c r="GGX92" s="168"/>
      <c r="GGY92" s="169"/>
      <c r="GGZ92" s="170"/>
      <c r="GHA92" s="167"/>
      <c r="GHB92" s="43"/>
      <c r="GHC92" s="208"/>
      <c r="GHD92" s="157"/>
      <c r="GHE92" s="211"/>
      <c r="GHF92" s="161"/>
      <c r="GHG92" s="161"/>
      <c r="GHH92" s="168"/>
      <c r="GHI92" s="169"/>
      <c r="GHJ92" s="170"/>
      <c r="GHK92" s="167"/>
      <c r="GHL92" s="43"/>
      <c r="GHM92" s="208"/>
      <c r="GHN92" s="157"/>
      <c r="GHO92" s="211"/>
      <c r="GHP92" s="161"/>
      <c r="GHQ92" s="161"/>
      <c r="GHR92" s="168"/>
      <c r="GHS92" s="169"/>
      <c r="GHT92" s="170"/>
      <c r="GHU92" s="167"/>
      <c r="GHV92" s="43"/>
      <c r="GHW92" s="208"/>
      <c r="GHX92" s="157"/>
      <c r="GHY92" s="211"/>
      <c r="GHZ92" s="161"/>
      <c r="GIA92" s="161"/>
      <c r="GIB92" s="168"/>
      <c r="GIC92" s="169"/>
      <c r="GID92" s="170"/>
      <c r="GIE92" s="167"/>
      <c r="GIF92" s="43"/>
      <c r="GIG92" s="208"/>
      <c r="GIH92" s="157"/>
      <c r="GII92" s="211"/>
      <c r="GIJ92" s="161"/>
      <c r="GIK92" s="161"/>
      <c r="GIL92" s="168"/>
      <c r="GIM92" s="169"/>
      <c r="GIN92" s="170"/>
      <c r="GIO92" s="167"/>
      <c r="GIP92" s="43"/>
      <c r="GIQ92" s="208"/>
      <c r="GIR92" s="157"/>
      <c r="GIS92" s="211"/>
      <c r="GIT92" s="161"/>
      <c r="GIU92" s="161"/>
      <c r="GIV92" s="168"/>
      <c r="GIW92" s="169"/>
      <c r="GIX92" s="170"/>
      <c r="GIY92" s="167"/>
      <c r="GIZ92" s="43"/>
      <c r="GJA92" s="208"/>
      <c r="GJB92" s="157"/>
      <c r="GJC92" s="211"/>
      <c r="GJD92" s="161"/>
      <c r="GJE92" s="161"/>
      <c r="GJF92" s="168"/>
      <c r="GJG92" s="169"/>
      <c r="GJH92" s="170"/>
      <c r="GJI92" s="167"/>
      <c r="GJJ92" s="43"/>
      <c r="GJK92" s="208"/>
      <c r="GJL92" s="157"/>
      <c r="GJM92" s="211"/>
      <c r="GJN92" s="161"/>
      <c r="GJO92" s="161"/>
      <c r="GJP92" s="168"/>
      <c r="GJQ92" s="169"/>
      <c r="GJR92" s="170"/>
      <c r="GJS92" s="167"/>
      <c r="GJT92" s="43"/>
      <c r="GJU92" s="208"/>
      <c r="GJV92" s="157"/>
      <c r="GJW92" s="211"/>
      <c r="GJX92" s="161"/>
      <c r="GJY92" s="161"/>
      <c r="GJZ92" s="168"/>
      <c r="GKA92" s="169"/>
      <c r="GKB92" s="170"/>
      <c r="GKC92" s="167"/>
      <c r="GKD92" s="43"/>
      <c r="GKE92" s="208"/>
      <c r="GKF92" s="157"/>
      <c r="GKG92" s="211"/>
      <c r="GKH92" s="161"/>
      <c r="GKI92" s="161"/>
      <c r="GKJ92" s="168"/>
      <c r="GKK92" s="169"/>
      <c r="GKL92" s="170"/>
      <c r="GKM92" s="167"/>
      <c r="GKN92" s="43"/>
      <c r="GKO92" s="208"/>
      <c r="GKP92" s="157"/>
      <c r="GKQ92" s="211"/>
      <c r="GKR92" s="161"/>
      <c r="GKS92" s="161"/>
      <c r="GKT92" s="168"/>
      <c r="GKU92" s="169"/>
      <c r="GKV92" s="170"/>
      <c r="GKW92" s="167"/>
      <c r="GKX92" s="43"/>
      <c r="GKY92" s="208"/>
      <c r="GKZ92" s="157"/>
      <c r="GLA92" s="211"/>
      <c r="GLB92" s="161"/>
      <c r="GLC92" s="161"/>
      <c r="GLD92" s="168"/>
      <c r="GLE92" s="169"/>
      <c r="GLF92" s="170"/>
      <c r="GLG92" s="167"/>
      <c r="GLH92" s="43"/>
      <c r="GLI92" s="208"/>
      <c r="GLJ92" s="157"/>
      <c r="GLK92" s="211"/>
      <c r="GLL92" s="161"/>
      <c r="GLM92" s="161"/>
      <c r="GLN92" s="168"/>
      <c r="GLO92" s="169"/>
      <c r="GLP92" s="170"/>
      <c r="GLQ92" s="167"/>
      <c r="GLR92" s="43"/>
      <c r="GLS92" s="208"/>
      <c r="GLT92" s="157"/>
      <c r="GLU92" s="211"/>
      <c r="GLV92" s="161"/>
      <c r="GLW92" s="161"/>
      <c r="GLX92" s="168"/>
      <c r="GLY92" s="169"/>
      <c r="GLZ92" s="170"/>
      <c r="GMA92" s="167"/>
      <c r="GMB92" s="43"/>
      <c r="GMC92" s="208"/>
      <c r="GMD92" s="157"/>
      <c r="GME92" s="211"/>
      <c r="GMF92" s="161"/>
      <c r="GMG92" s="161"/>
      <c r="GMH92" s="168"/>
      <c r="GMI92" s="169"/>
      <c r="GMJ92" s="170"/>
      <c r="GMK92" s="167"/>
      <c r="GML92" s="43"/>
      <c r="GMM92" s="208"/>
      <c r="GMN92" s="157"/>
      <c r="GMO92" s="211"/>
      <c r="GMP92" s="161"/>
      <c r="GMQ92" s="161"/>
      <c r="GMR92" s="168"/>
      <c r="GMS92" s="169"/>
      <c r="GMT92" s="170"/>
      <c r="GMU92" s="167"/>
      <c r="GMV92" s="43"/>
      <c r="GMW92" s="208"/>
      <c r="GMX92" s="157"/>
      <c r="GMY92" s="211"/>
      <c r="GMZ92" s="161"/>
      <c r="GNA92" s="161"/>
      <c r="GNB92" s="168"/>
      <c r="GNC92" s="169"/>
      <c r="GND92" s="170"/>
      <c r="GNE92" s="167"/>
      <c r="GNF92" s="43"/>
      <c r="GNG92" s="208"/>
      <c r="GNH92" s="157"/>
      <c r="GNI92" s="211"/>
      <c r="GNJ92" s="161"/>
      <c r="GNK92" s="161"/>
      <c r="GNL92" s="168"/>
      <c r="GNM92" s="169"/>
      <c r="GNN92" s="170"/>
      <c r="GNO92" s="167"/>
      <c r="GNP92" s="43"/>
      <c r="GNQ92" s="208"/>
      <c r="GNR92" s="157"/>
      <c r="GNS92" s="211"/>
      <c r="GNT92" s="161"/>
      <c r="GNU92" s="161"/>
      <c r="GNV92" s="168"/>
      <c r="GNW92" s="169"/>
      <c r="GNX92" s="170"/>
      <c r="GNY92" s="167"/>
      <c r="GNZ92" s="43"/>
      <c r="GOA92" s="208"/>
      <c r="GOB92" s="157"/>
      <c r="GOC92" s="211"/>
      <c r="GOD92" s="161"/>
      <c r="GOE92" s="161"/>
      <c r="GOF92" s="168"/>
      <c r="GOG92" s="169"/>
      <c r="GOH92" s="170"/>
      <c r="GOI92" s="167"/>
      <c r="GOJ92" s="43"/>
      <c r="GOK92" s="208"/>
      <c r="GOL92" s="157"/>
      <c r="GOM92" s="211"/>
      <c r="GON92" s="161"/>
      <c r="GOO92" s="161"/>
      <c r="GOP92" s="168"/>
      <c r="GOQ92" s="169"/>
      <c r="GOR92" s="170"/>
      <c r="GOS92" s="167"/>
      <c r="GOT92" s="43"/>
      <c r="GOU92" s="208"/>
      <c r="GOV92" s="157"/>
      <c r="GOW92" s="211"/>
      <c r="GOX92" s="161"/>
      <c r="GOY92" s="161"/>
      <c r="GOZ92" s="168"/>
      <c r="GPA92" s="169"/>
      <c r="GPB92" s="170"/>
      <c r="GPC92" s="167"/>
      <c r="GPD92" s="43"/>
      <c r="GPE92" s="208"/>
      <c r="GPF92" s="157"/>
      <c r="GPG92" s="211"/>
      <c r="GPH92" s="161"/>
      <c r="GPI92" s="161"/>
      <c r="GPJ92" s="168"/>
      <c r="GPK92" s="169"/>
      <c r="GPL92" s="170"/>
      <c r="GPM92" s="167"/>
      <c r="GPN92" s="43"/>
      <c r="GPO92" s="208"/>
      <c r="GPP92" s="157"/>
      <c r="GPQ92" s="211"/>
      <c r="GPR92" s="161"/>
      <c r="GPS92" s="161"/>
      <c r="GPT92" s="168"/>
      <c r="GPU92" s="169"/>
      <c r="GPV92" s="170"/>
      <c r="GPW92" s="167"/>
      <c r="GPX92" s="43"/>
      <c r="GPY92" s="208"/>
      <c r="GPZ92" s="157"/>
      <c r="GQA92" s="211"/>
      <c r="GQB92" s="161"/>
      <c r="GQC92" s="161"/>
      <c r="GQD92" s="168"/>
      <c r="GQE92" s="169"/>
      <c r="GQF92" s="170"/>
      <c r="GQG92" s="167"/>
      <c r="GQH92" s="43"/>
      <c r="GQI92" s="208"/>
      <c r="GQJ92" s="157"/>
      <c r="GQK92" s="211"/>
      <c r="GQL92" s="161"/>
      <c r="GQM92" s="161"/>
      <c r="GQN92" s="168"/>
      <c r="GQO92" s="169"/>
      <c r="GQP92" s="170"/>
      <c r="GQQ92" s="167"/>
      <c r="GQR92" s="43"/>
      <c r="GQS92" s="208"/>
      <c r="GQT92" s="157"/>
      <c r="GQU92" s="211"/>
      <c r="GQV92" s="161"/>
      <c r="GQW92" s="161"/>
      <c r="GQX92" s="168"/>
      <c r="GQY92" s="169"/>
      <c r="GQZ92" s="170"/>
      <c r="GRA92" s="167"/>
      <c r="GRB92" s="43"/>
      <c r="GRC92" s="208"/>
      <c r="GRD92" s="157"/>
      <c r="GRE92" s="211"/>
      <c r="GRF92" s="161"/>
      <c r="GRG92" s="161"/>
      <c r="GRH92" s="168"/>
      <c r="GRI92" s="169"/>
      <c r="GRJ92" s="170"/>
      <c r="GRK92" s="167"/>
      <c r="GRL92" s="43"/>
      <c r="GRM92" s="208"/>
      <c r="GRN92" s="157"/>
      <c r="GRO92" s="211"/>
      <c r="GRP92" s="161"/>
      <c r="GRQ92" s="161"/>
      <c r="GRR92" s="168"/>
      <c r="GRS92" s="169"/>
      <c r="GRT92" s="170"/>
      <c r="GRU92" s="167"/>
      <c r="GRV92" s="43"/>
      <c r="GRW92" s="208"/>
      <c r="GRX92" s="157"/>
      <c r="GRY92" s="211"/>
      <c r="GRZ92" s="161"/>
      <c r="GSA92" s="161"/>
      <c r="GSB92" s="168"/>
      <c r="GSC92" s="169"/>
      <c r="GSD92" s="170"/>
      <c r="GSE92" s="167"/>
      <c r="GSF92" s="43"/>
      <c r="GSG92" s="208"/>
      <c r="GSH92" s="157"/>
      <c r="GSI92" s="211"/>
      <c r="GSJ92" s="161"/>
      <c r="GSK92" s="161"/>
      <c r="GSL92" s="168"/>
      <c r="GSM92" s="169"/>
      <c r="GSN92" s="170"/>
      <c r="GSO92" s="167"/>
      <c r="GSP92" s="43"/>
      <c r="GSQ92" s="208"/>
      <c r="GSR92" s="157"/>
      <c r="GSS92" s="211"/>
      <c r="GST92" s="161"/>
      <c r="GSU92" s="161"/>
      <c r="GSV92" s="168"/>
      <c r="GSW92" s="169"/>
      <c r="GSX92" s="170"/>
      <c r="GSY92" s="167"/>
      <c r="GSZ92" s="43"/>
      <c r="GTA92" s="208"/>
      <c r="GTB92" s="157"/>
      <c r="GTC92" s="211"/>
      <c r="GTD92" s="161"/>
      <c r="GTE92" s="161"/>
      <c r="GTF92" s="168"/>
      <c r="GTG92" s="169"/>
      <c r="GTH92" s="170"/>
      <c r="GTI92" s="167"/>
      <c r="GTJ92" s="43"/>
      <c r="GTK92" s="208"/>
      <c r="GTL92" s="157"/>
      <c r="GTM92" s="211"/>
      <c r="GTN92" s="161"/>
      <c r="GTO92" s="161"/>
      <c r="GTP92" s="168"/>
      <c r="GTQ92" s="169"/>
      <c r="GTR92" s="170"/>
      <c r="GTS92" s="167"/>
      <c r="GTT92" s="43"/>
      <c r="GTU92" s="208"/>
      <c r="GTV92" s="157"/>
      <c r="GTW92" s="211"/>
      <c r="GTX92" s="161"/>
      <c r="GTY92" s="161"/>
      <c r="GTZ92" s="168"/>
      <c r="GUA92" s="169"/>
      <c r="GUB92" s="170"/>
      <c r="GUC92" s="167"/>
      <c r="GUD92" s="43"/>
      <c r="GUE92" s="208"/>
      <c r="GUF92" s="157"/>
      <c r="GUG92" s="211"/>
      <c r="GUH92" s="161"/>
      <c r="GUI92" s="161"/>
      <c r="GUJ92" s="168"/>
      <c r="GUK92" s="169"/>
      <c r="GUL92" s="170"/>
      <c r="GUM92" s="167"/>
      <c r="GUN92" s="43"/>
      <c r="GUO92" s="208"/>
      <c r="GUP92" s="157"/>
      <c r="GUQ92" s="211"/>
      <c r="GUR92" s="161"/>
      <c r="GUS92" s="161"/>
      <c r="GUT92" s="168"/>
      <c r="GUU92" s="169"/>
      <c r="GUV92" s="170"/>
      <c r="GUW92" s="167"/>
      <c r="GUX92" s="43"/>
      <c r="GUY92" s="208"/>
      <c r="GUZ92" s="157"/>
      <c r="GVA92" s="211"/>
      <c r="GVB92" s="161"/>
      <c r="GVC92" s="161"/>
      <c r="GVD92" s="168"/>
      <c r="GVE92" s="169"/>
      <c r="GVF92" s="170"/>
      <c r="GVG92" s="167"/>
      <c r="GVH92" s="43"/>
      <c r="GVI92" s="208"/>
      <c r="GVJ92" s="157"/>
      <c r="GVK92" s="211"/>
      <c r="GVL92" s="161"/>
      <c r="GVM92" s="161"/>
      <c r="GVN92" s="168"/>
      <c r="GVO92" s="169"/>
      <c r="GVP92" s="170"/>
      <c r="GVQ92" s="167"/>
      <c r="GVR92" s="43"/>
      <c r="GVS92" s="208"/>
      <c r="GVT92" s="157"/>
      <c r="GVU92" s="211"/>
      <c r="GVV92" s="161"/>
      <c r="GVW92" s="161"/>
      <c r="GVX92" s="168"/>
      <c r="GVY92" s="169"/>
      <c r="GVZ92" s="170"/>
      <c r="GWA92" s="167"/>
      <c r="GWB92" s="43"/>
      <c r="GWC92" s="208"/>
      <c r="GWD92" s="157"/>
      <c r="GWE92" s="211"/>
      <c r="GWF92" s="161"/>
      <c r="GWG92" s="161"/>
      <c r="GWH92" s="168"/>
      <c r="GWI92" s="169"/>
      <c r="GWJ92" s="170"/>
      <c r="GWK92" s="167"/>
      <c r="GWL92" s="43"/>
      <c r="GWM92" s="208"/>
      <c r="GWN92" s="157"/>
      <c r="GWO92" s="211"/>
      <c r="GWP92" s="161"/>
      <c r="GWQ92" s="161"/>
      <c r="GWR92" s="168"/>
      <c r="GWS92" s="169"/>
      <c r="GWT92" s="170"/>
      <c r="GWU92" s="167"/>
      <c r="GWV92" s="43"/>
      <c r="GWW92" s="208"/>
      <c r="GWX92" s="157"/>
      <c r="GWY92" s="211"/>
      <c r="GWZ92" s="161"/>
      <c r="GXA92" s="161"/>
      <c r="GXB92" s="168"/>
      <c r="GXC92" s="169"/>
      <c r="GXD92" s="170"/>
      <c r="GXE92" s="167"/>
      <c r="GXF92" s="43"/>
      <c r="GXG92" s="208"/>
      <c r="GXH92" s="157"/>
      <c r="GXI92" s="211"/>
      <c r="GXJ92" s="161"/>
      <c r="GXK92" s="161"/>
      <c r="GXL92" s="168"/>
      <c r="GXM92" s="169"/>
      <c r="GXN92" s="170"/>
      <c r="GXO92" s="167"/>
      <c r="GXP92" s="43"/>
      <c r="GXQ92" s="208"/>
      <c r="GXR92" s="157"/>
      <c r="GXS92" s="211"/>
      <c r="GXT92" s="161"/>
      <c r="GXU92" s="161"/>
      <c r="GXV92" s="168"/>
      <c r="GXW92" s="169"/>
      <c r="GXX92" s="170"/>
      <c r="GXY92" s="167"/>
      <c r="GXZ92" s="43"/>
      <c r="GYA92" s="208"/>
      <c r="GYB92" s="157"/>
      <c r="GYC92" s="211"/>
      <c r="GYD92" s="161"/>
      <c r="GYE92" s="161"/>
      <c r="GYF92" s="168"/>
      <c r="GYG92" s="169"/>
      <c r="GYH92" s="170"/>
      <c r="GYI92" s="167"/>
      <c r="GYJ92" s="43"/>
      <c r="GYK92" s="208"/>
      <c r="GYL92" s="157"/>
      <c r="GYM92" s="211"/>
      <c r="GYN92" s="161"/>
      <c r="GYO92" s="161"/>
      <c r="GYP92" s="168"/>
      <c r="GYQ92" s="169"/>
      <c r="GYR92" s="170"/>
      <c r="GYS92" s="167"/>
      <c r="GYT92" s="43"/>
      <c r="GYU92" s="208"/>
      <c r="GYV92" s="157"/>
      <c r="GYW92" s="211"/>
      <c r="GYX92" s="161"/>
      <c r="GYY92" s="161"/>
      <c r="GYZ92" s="168"/>
      <c r="GZA92" s="169"/>
      <c r="GZB92" s="170"/>
      <c r="GZC92" s="167"/>
      <c r="GZD92" s="43"/>
      <c r="GZE92" s="208"/>
      <c r="GZF92" s="157"/>
      <c r="GZG92" s="211"/>
      <c r="GZH92" s="161"/>
      <c r="GZI92" s="161"/>
      <c r="GZJ92" s="168"/>
      <c r="GZK92" s="169"/>
      <c r="GZL92" s="170"/>
      <c r="GZM92" s="167"/>
      <c r="GZN92" s="43"/>
      <c r="GZO92" s="208"/>
      <c r="GZP92" s="157"/>
      <c r="GZQ92" s="211"/>
      <c r="GZR92" s="161"/>
      <c r="GZS92" s="161"/>
      <c r="GZT92" s="168"/>
      <c r="GZU92" s="169"/>
      <c r="GZV92" s="170"/>
      <c r="GZW92" s="167"/>
      <c r="GZX92" s="43"/>
      <c r="GZY92" s="208"/>
      <c r="GZZ92" s="157"/>
      <c r="HAA92" s="211"/>
      <c r="HAB92" s="161"/>
      <c r="HAC92" s="161"/>
      <c r="HAD92" s="168"/>
      <c r="HAE92" s="169"/>
      <c r="HAF92" s="170"/>
      <c r="HAG92" s="167"/>
      <c r="HAH92" s="43"/>
      <c r="HAI92" s="208"/>
      <c r="HAJ92" s="157"/>
      <c r="HAK92" s="211"/>
      <c r="HAL92" s="161"/>
      <c r="HAM92" s="161"/>
      <c r="HAN92" s="168"/>
      <c r="HAO92" s="169"/>
      <c r="HAP92" s="170"/>
      <c r="HAQ92" s="167"/>
      <c r="HAR92" s="43"/>
      <c r="HAS92" s="208"/>
      <c r="HAT92" s="157"/>
      <c r="HAU92" s="211"/>
      <c r="HAV92" s="161"/>
      <c r="HAW92" s="161"/>
      <c r="HAX92" s="168"/>
      <c r="HAY92" s="169"/>
      <c r="HAZ92" s="170"/>
      <c r="HBA92" s="167"/>
      <c r="HBB92" s="43"/>
      <c r="HBC92" s="208"/>
      <c r="HBD92" s="157"/>
      <c r="HBE92" s="211"/>
      <c r="HBF92" s="161"/>
      <c r="HBG92" s="161"/>
      <c r="HBH92" s="168"/>
      <c r="HBI92" s="169"/>
      <c r="HBJ92" s="170"/>
      <c r="HBK92" s="167"/>
      <c r="HBL92" s="43"/>
      <c r="HBM92" s="208"/>
      <c r="HBN92" s="157"/>
      <c r="HBO92" s="211"/>
      <c r="HBP92" s="161"/>
      <c r="HBQ92" s="161"/>
      <c r="HBR92" s="168"/>
      <c r="HBS92" s="169"/>
      <c r="HBT92" s="170"/>
      <c r="HBU92" s="167"/>
      <c r="HBV92" s="43"/>
      <c r="HBW92" s="208"/>
      <c r="HBX92" s="157"/>
      <c r="HBY92" s="211"/>
      <c r="HBZ92" s="161"/>
      <c r="HCA92" s="161"/>
      <c r="HCB92" s="168"/>
      <c r="HCC92" s="169"/>
      <c r="HCD92" s="170"/>
      <c r="HCE92" s="167"/>
      <c r="HCF92" s="43"/>
      <c r="HCG92" s="208"/>
      <c r="HCH92" s="157"/>
      <c r="HCI92" s="211"/>
      <c r="HCJ92" s="161"/>
      <c r="HCK92" s="161"/>
      <c r="HCL92" s="168"/>
      <c r="HCM92" s="169"/>
      <c r="HCN92" s="170"/>
      <c r="HCO92" s="167"/>
      <c r="HCP92" s="43"/>
      <c r="HCQ92" s="208"/>
      <c r="HCR92" s="157"/>
      <c r="HCS92" s="211"/>
      <c r="HCT92" s="161"/>
      <c r="HCU92" s="161"/>
      <c r="HCV92" s="168"/>
      <c r="HCW92" s="169"/>
      <c r="HCX92" s="170"/>
      <c r="HCY92" s="167"/>
      <c r="HCZ92" s="43"/>
      <c r="HDA92" s="208"/>
      <c r="HDB92" s="157"/>
      <c r="HDC92" s="211"/>
      <c r="HDD92" s="161"/>
      <c r="HDE92" s="161"/>
      <c r="HDF92" s="168"/>
      <c r="HDG92" s="169"/>
      <c r="HDH92" s="170"/>
      <c r="HDI92" s="167"/>
      <c r="HDJ92" s="43"/>
      <c r="HDK92" s="208"/>
      <c r="HDL92" s="157"/>
      <c r="HDM92" s="211"/>
      <c r="HDN92" s="161"/>
      <c r="HDO92" s="161"/>
      <c r="HDP92" s="168"/>
      <c r="HDQ92" s="169"/>
      <c r="HDR92" s="170"/>
      <c r="HDS92" s="167"/>
      <c r="HDT92" s="43"/>
      <c r="HDU92" s="208"/>
      <c r="HDV92" s="157"/>
      <c r="HDW92" s="211"/>
      <c r="HDX92" s="161"/>
      <c r="HDY92" s="161"/>
      <c r="HDZ92" s="168"/>
      <c r="HEA92" s="169"/>
      <c r="HEB92" s="170"/>
      <c r="HEC92" s="167"/>
      <c r="HED92" s="43"/>
      <c r="HEE92" s="208"/>
      <c r="HEF92" s="157"/>
      <c r="HEG92" s="211"/>
      <c r="HEH92" s="161"/>
      <c r="HEI92" s="161"/>
      <c r="HEJ92" s="168"/>
      <c r="HEK92" s="169"/>
      <c r="HEL92" s="170"/>
      <c r="HEM92" s="167"/>
      <c r="HEN92" s="43"/>
      <c r="HEO92" s="208"/>
      <c r="HEP92" s="157"/>
      <c r="HEQ92" s="211"/>
      <c r="HER92" s="161"/>
      <c r="HES92" s="161"/>
      <c r="HET92" s="168"/>
      <c r="HEU92" s="169"/>
      <c r="HEV92" s="170"/>
      <c r="HEW92" s="167"/>
      <c r="HEX92" s="43"/>
      <c r="HEY92" s="208"/>
      <c r="HEZ92" s="157"/>
      <c r="HFA92" s="211"/>
      <c r="HFB92" s="161"/>
      <c r="HFC92" s="161"/>
      <c r="HFD92" s="168"/>
      <c r="HFE92" s="169"/>
      <c r="HFF92" s="170"/>
      <c r="HFG92" s="167"/>
      <c r="HFH92" s="43"/>
      <c r="HFI92" s="208"/>
      <c r="HFJ92" s="157"/>
      <c r="HFK92" s="211"/>
      <c r="HFL92" s="161"/>
      <c r="HFM92" s="161"/>
      <c r="HFN92" s="168"/>
      <c r="HFO92" s="169"/>
      <c r="HFP92" s="170"/>
      <c r="HFQ92" s="167"/>
      <c r="HFR92" s="43"/>
      <c r="HFS92" s="208"/>
      <c r="HFT92" s="157"/>
      <c r="HFU92" s="211"/>
      <c r="HFV92" s="161"/>
      <c r="HFW92" s="161"/>
      <c r="HFX92" s="168"/>
      <c r="HFY92" s="169"/>
      <c r="HFZ92" s="170"/>
      <c r="HGA92" s="167"/>
      <c r="HGB92" s="43"/>
      <c r="HGC92" s="208"/>
      <c r="HGD92" s="157"/>
      <c r="HGE92" s="211"/>
      <c r="HGF92" s="161"/>
      <c r="HGG92" s="161"/>
      <c r="HGH92" s="168"/>
      <c r="HGI92" s="169"/>
      <c r="HGJ92" s="170"/>
      <c r="HGK92" s="167"/>
      <c r="HGL92" s="43"/>
      <c r="HGM92" s="208"/>
      <c r="HGN92" s="157"/>
      <c r="HGO92" s="211"/>
      <c r="HGP92" s="161"/>
      <c r="HGQ92" s="161"/>
      <c r="HGR92" s="168"/>
      <c r="HGS92" s="169"/>
      <c r="HGT92" s="170"/>
      <c r="HGU92" s="167"/>
      <c r="HGV92" s="43"/>
      <c r="HGW92" s="208"/>
      <c r="HGX92" s="157"/>
      <c r="HGY92" s="211"/>
      <c r="HGZ92" s="161"/>
      <c r="HHA92" s="161"/>
      <c r="HHB92" s="168"/>
      <c r="HHC92" s="169"/>
      <c r="HHD92" s="170"/>
      <c r="HHE92" s="167"/>
      <c r="HHF92" s="43"/>
      <c r="HHG92" s="208"/>
      <c r="HHH92" s="157"/>
      <c r="HHI92" s="211"/>
      <c r="HHJ92" s="161"/>
      <c r="HHK92" s="161"/>
      <c r="HHL92" s="168"/>
      <c r="HHM92" s="169"/>
      <c r="HHN92" s="170"/>
      <c r="HHO92" s="167"/>
      <c r="HHP92" s="43"/>
      <c r="HHQ92" s="208"/>
      <c r="HHR92" s="157"/>
      <c r="HHS92" s="211"/>
      <c r="HHT92" s="161"/>
      <c r="HHU92" s="161"/>
      <c r="HHV92" s="168"/>
      <c r="HHW92" s="169"/>
      <c r="HHX92" s="170"/>
      <c r="HHY92" s="167"/>
      <c r="HHZ92" s="43"/>
      <c r="HIA92" s="208"/>
      <c r="HIB92" s="157"/>
      <c r="HIC92" s="211"/>
      <c r="HID92" s="161"/>
      <c r="HIE92" s="161"/>
      <c r="HIF92" s="168"/>
      <c r="HIG92" s="169"/>
      <c r="HIH92" s="170"/>
      <c r="HII92" s="167"/>
      <c r="HIJ92" s="43"/>
      <c r="HIK92" s="208"/>
      <c r="HIL92" s="157"/>
      <c r="HIM92" s="211"/>
      <c r="HIN92" s="161"/>
      <c r="HIO92" s="161"/>
      <c r="HIP92" s="168"/>
      <c r="HIQ92" s="169"/>
      <c r="HIR92" s="170"/>
      <c r="HIS92" s="167"/>
      <c r="HIT92" s="43"/>
      <c r="HIU92" s="208"/>
      <c r="HIV92" s="157"/>
      <c r="HIW92" s="211"/>
      <c r="HIX92" s="161"/>
      <c r="HIY92" s="161"/>
      <c r="HIZ92" s="168"/>
      <c r="HJA92" s="169"/>
      <c r="HJB92" s="170"/>
      <c r="HJC92" s="167"/>
      <c r="HJD92" s="43"/>
      <c r="HJE92" s="208"/>
      <c r="HJF92" s="157"/>
      <c r="HJG92" s="211"/>
      <c r="HJH92" s="161"/>
      <c r="HJI92" s="161"/>
      <c r="HJJ92" s="168"/>
      <c r="HJK92" s="169"/>
      <c r="HJL92" s="170"/>
      <c r="HJM92" s="167"/>
      <c r="HJN92" s="43"/>
      <c r="HJO92" s="208"/>
      <c r="HJP92" s="157"/>
      <c r="HJQ92" s="211"/>
      <c r="HJR92" s="161"/>
      <c r="HJS92" s="161"/>
      <c r="HJT92" s="168"/>
      <c r="HJU92" s="169"/>
      <c r="HJV92" s="170"/>
      <c r="HJW92" s="167"/>
      <c r="HJX92" s="43"/>
      <c r="HJY92" s="208"/>
      <c r="HJZ92" s="157"/>
      <c r="HKA92" s="211"/>
      <c r="HKB92" s="161"/>
      <c r="HKC92" s="161"/>
      <c r="HKD92" s="168"/>
      <c r="HKE92" s="169"/>
      <c r="HKF92" s="170"/>
      <c r="HKG92" s="167"/>
      <c r="HKH92" s="43"/>
      <c r="HKI92" s="208"/>
      <c r="HKJ92" s="157"/>
      <c r="HKK92" s="211"/>
      <c r="HKL92" s="161"/>
      <c r="HKM92" s="161"/>
      <c r="HKN92" s="168"/>
      <c r="HKO92" s="169"/>
      <c r="HKP92" s="170"/>
      <c r="HKQ92" s="167"/>
      <c r="HKR92" s="43"/>
      <c r="HKS92" s="208"/>
      <c r="HKT92" s="157"/>
      <c r="HKU92" s="211"/>
      <c r="HKV92" s="161"/>
      <c r="HKW92" s="161"/>
      <c r="HKX92" s="168"/>
      <c r="HKY92" s="169"/>
      <c r="HKZ92" s="170"/>
      <c r="HLA92" s="167"/>
      <c r="HLB92" s="43"/>
      <c r="HLC92" s="208"/>
      <c r="HLD92" s="157"/>
      <c r="HLE92" s="211"/>
      <c r="HLF92" s="161"/>
      <c r="HLG92" s="161"/>
      <c r="HLH92" s="168"/>
      <c r="HLI92" s="169"/>
      <c r="HLJ92" s="170"/>
      <c r="HLK92" s="167"/>
      <c r="HLL92" s="43"/>
      <c r="HLM92" s="208"/>
      <c r="HLN92" s="157"/>
      <c r="HLO92" s="211"/>
      <c r="HLP92" s="161"/>
      <c r="HLQ92" s="161"/>
      <c r="HLR92" s="168"/>
      <c r="HLS92" s="169"/>
      <c r="HLT92" s="170"/>
      <c r="HLU92" s="167"/>
      <c r="HLV92" s="43"/>
      <c r="HLW92" s="208"/>
      <c r="HLX92" s="157"/>
      <c r="HLY92" s="211"/>
      <c r="HLZ92" s="161"/>
      <c r="HMA92" s="161"/>
      <c r="HMB92" s="168"/>
      <c r="HMC92" s="169"/>
      <c r="HMD92" s="170"/>
      <c r="HME92" s="167"/>
      <c r="HMF92" s="43"/>
      <c r="HMG92" s="208"/>
      <c r="HMH92" s="157"/>
      <c r="HMI92" s="211"/>
      <c r="HMJ92" s="161"/>
      <c r="HMK92" s="161"/>
      <c r="HML92" s="168"/>
      <c r="HMM92" s="169"/>
      <c r="HMN92" s="170"/>
      <c r="HMO92" s="167"/>
      <c r="HMP92" s="43"/>
      <c r="HMQ92" s="208"/>
      <c r="HMR92" s="157"/>
      <c r="HMS92" s="211"/>
      <c r="HMT92" s="161"/>
      <c r="HMU92" s="161"/>
      <c r="HMV92" s="168"/>
      <c r="HMW92" s="169"/>
      <c r="HMX92" s="170"/>
      <c r="HMY92" s="167"/>
      <c r="HMZ92" s="43"/>
      <c r="HNA92" s="208"/>
      <c r="HNB92" s="157"/>
      <c r="HNC92" s="211"/>
      <c r="HND92" s="161"/>
      <c r="HNE92" s="161"/>
      <c r="HNF92" s="168"/>
      <c r="HNG92" s="169"/>
      <c r="HNH92" s="170"/>
      <c r="HNI92" s="167"/>
      <c r="HNJ92" s="43"/>
      <c r="HNK92" s="208"/>
      <c r="HNL92" s="157"/>
      <c r="HNM92" s="211"/>
      <c r="HNN92" s="161"/>
      <c r="HNO92" s="161"/>
      <c r="HNP92" s="168"/>
      <c r="HNQ92" s="169"/>
      <c r="HNR92" s="170"/>
      <c r="HNS92" s="167"/>
      <c r="HNT92" s="43"/>
      <c r="HNU92" s="208"/>
      <c r="HNV92" s="157"/>
      <c r="HNW92" s="211"/>
      <c r="HNX92" s="161"/>
      <c r="HNY92" s="161"/>
      <c r="HNZ92" s="168"/>
      <c r="HOA92" s="169"/>
      <c r="HOB92" s="170"/>
      <c r="HOC92" s="167"/>
      <c r="HOD92" s="43"/>
      <c r="HOE92" s="208"/>
      <c r="HOF92" s="157"/>
      <c r="HOG92" s="211"/>
      <c r="HOH92" s="161"/>
      <c r="HOI92" s="161"/>
      <c r="HOJ92" s="168"/>
      <c r="HOK92" s="169"/>
      <c r="HOL92" s="170"/>
      <c r="HOM92" s="167"/>
      <c r="HON92" s="43"/>
      <c r="HOO92" s="208"/>
      <c r="HOP92" s="157"/>
      <c r="HOQ92" s="211"/>
      <c r="HOR92" s="161"/>
      <c r="HOS92" s="161"/>
      <c r="HOT92" s="168"/>
      <c r="HOU92" s="169"/>
      <c r="HOV92" s="170"/>
      <c r="HOW92" s="167"/>
      <c r="HOX92" s="43"/>
      <c r="HOY92" s="208"/>
      <c r="HOZ92" s="157"/>
      <c r="HPA92" s="211"/>
      <c r="HPB92" s="161"/>
      <c r="HPC92" s="161"/>
      <c r="HPD92" s="168"/>
      <c r="HPE92" s="169"/>
      <c r="HPF92" s="170"/>
      <c r="HPG92" s="167"/>
      <c r="HPH92" s="43"/>
      <c r="HPI92" s="208"/>
      <c r="HPJ92" s="157"/>
      <c r="HPK92" s="211"/>
      <c r="HPL92" s="161"/>
      <c r="HPM92" s="161"/>
      <c r="HPN92" s="168"/>
      <c r="HPO92" s="169"/>
      <c r="HPP92" s="170"/>
      <c r="HPQ92" s="167"/>
      <c r="HPR92" s="43"/>
      <c r="HPS92" s="208"/>
      <c r="HPT92" s="157"/>
      <c r="HPU92" s="211"/>
      <c r="HPV92" s="161"/>
      <c r="HPW92" s="161"/>
      <c r="HPX92" s="168"/>
      <c r="HPY92" s="169"/>
      <c r="HPZ92" s="170"/>
      <c r="HQA92" s="167"/>
      <c r="HQB92" s="43"/>
      <c r="HQC92" s="208"/>
      <c r="HQD92" s="157"/>
      <c r="HQE92" s="211"/>
      <c r="HQF92" s="161"/>
      <c r="HQG92" s="161"/>
      <c r="HQH92" s="168"/>
      <c r="HQI92" s="169"/>
      <c r="HQJ92" s="170"/>
      <c r="HQK92" s="167"/>
      <c r="HQL92" s="43"/>
      <c r="HQM92" s="208"/>
      <c r="HQN92" s="157"/>
      <c r="HQO92" s="211"/>
      <c r="HQP92" s="161"/>
      <c r="HQQ92" s="161"/>
      <c r="HQR92" s="168"/>
      <c r="HQS92" s="169"/>
      <c r="HQT92" s="170"/>
      <c r="HQU92" s="167"/>
      <c r="HQV92" s="43"/>
      <c r="HQW92" s="208"/>
      <c r="HQX92" s="157"/>
      <c r="HQY92" s="211"/>
      <c r="HQZ92" s="161"/>
      <c r="HRA92" s="161"/>
      <c r="HRB92" s="168"/>
      <c r="HRC92" s="169"/>
      <c r="HRD92" s="170"/>
      <c r="HRE92" s="167"/>
      <c r="HRF92" s="43"/>
      <c r="HRG92" s="208"/>
      <c r="HRH92" s="157"/>
      <c r="HRI92" s="211"/>
      <c r="HRJ92" s="161"/>
      <c r="HRK92" s="161"/>
      <c r="HRL92" s="168"/>
      <c r="HRM92" s="169"/>
      <c r="HRN92" s="170"/>
      <c r="HRO92" s="167"/>
      <c r="HRP92" s="43"/>
      <c r="HRQ92" s="208"/>
      <c r="HRR92" s="157"/>
      <c r="HRS92" s="211"/>
      <c r="HRT92" s="161"/>
      <c r="HRU92" s="161"/>
      <c r="HRV92" s="168"/>
      <c r="HRW92" s="169"/>
      <c r="HRX92" s="170"/>
      <c r="HRY92" s="167"/>
      <c r="HRZ92" s="43"/>
      <c r="HSA92" s="208"/>
      <c r="HSB92" s="157"/>
      <c r="HSC92" s="211"/>
      <c r="HSD92" s="161"/>
      <c r="HSE92" s="161"/>
      <c r="HSF92" s="168"/>
      <c r="HSG92" s="169"/>
      <c r="HSH92" s="170"/>
      <c r="HSI92" s="167"/>
      <c r="HSJ92" s="43"/>
      <c r="HSK92" s="208"/>
      <c r="HSL92" s="157"/>
      <c r="HSM92" s="211"/>
      <c r="HSN92" s="161"/>
      <c r="HSO92" s="161"/>
      <c r="HSP92" s="168"/>
      <c r="HSQ92" s="169"/>
      <c r="HSR92" s="170"/>
      <c r="HSS92" s="167"/>
      <c r="HST92" s="43"/>
      <c r="HSU92" s="208"/>
      <c r="HSV92" s="157"/>
      <c r="HSW92" s="211"/>
      <c r="HSX92" s="161"/>
      <c r="HSY92" s="161"/>
      <c r="HSZ92" s="168"/>
      <c r="HTA92" s="169"/>
      <c r="HTB92" s="170"/>
      <c r="HTC92" s="167"/>
      <c r="HTD92" s="43"/>
      <c r="HTE92" s="208"/>
      <c r="HTF92" s="157"/>
      <c r="HTG92" s="211"/>
      <c r="HTH92" s="161"/>
      <c r="HTI92" s="161"/>
      <c r="HTJ92" s="168"/>
      <c r="HTK92" s="169"/>
      <c r="HTL92" s="170"/>
      <c r="HTM92" s="167"/>
      <c r="HTN92" s="43"/>
      <c r="HTO92" s="208"/>
      <c r="HTP92" s="157"/>
      <c r="HTQ92" s="211"/>
      <c r="HTR92" s="161"/>
      <c r="HTS92" s="161"/>
      <c r="HTT92" s="168"/>
      <c r="HTU92" s="169"/>
      <c r="HTV92" s="170"/>
      <c r="HTW92" s="167"/>
      <c r="HTX92" s="43"/>
      <c r="HTY92" s="208"/>
      <c r="HTZ92" s="157"/>
      <c r="HUA92" s="211"/>
      <c r="HUB92" s="161"/>
      <c r="HUC92" s="161"/>
      <c r="HUD92" s="168"/>
      <c r="HUE92" s="169"/>
      <c r="HUF92" s="170"/>
      <c r="HUG92" s="167"/>
      <c r="HUH92" s="43"/>
      <c r="HUI92" s="208"/>
      <c r="HUJ92" s="157"/>
      <c r="HUK92" s="211"/>
      <c r="HUL92" s="161"/>
      <c r="HUM92" s="161"/>
      <c r="HUN92" s="168"/>
      <c r="HUO92" s="169"/>
      <c r="HUP92" s="170"/>
      <c r="HUQ92" s="167"/>
      <c r="HUR92" s="43"/>
      <c r="HUS92" s="208"/>
      <c r="HUT92" s="157"/>
      <c r="HUU92" s="211"/>
      <c r="HUV92" s="161"/>
      <c r="HUW92" s="161"/>
      <c r="HUX92" s="168"/>
      <c r="HUY92" s="169"/>
      <c r="HUZ92" s="170"/>
      <c r="HVA92" s="167"/>
      <c r="HVB92" s="43"/>
      <c r="HVC92" s="208"/>
      <c r="HVD92" s="157"/>
      <c r="HVE92" s="211"/>
      <c r="HVF92" s="161"/>
      <c r="HVG92" s="161"/>
      <c r="HVH92" s="168"/>
      <c r="HVI92" s="169"/>
      <c r="HVJ92" s="170"/>
      <c r="HVK92" s="167"/>
      <c r="HVL92" s="43"/>
      <c r="HVM92" s="208"/>
      <c r="HVN92" s="157"/>
      <c r="HVO92" s="211"/>
      <c r="HVP92" s="161"/>
      <c r="HVQ92" s="161"/>
      <c r="HVR92" s="168"/>
      <c r="HVS92" s="169"/>
      <c r="HVT92" s="170"/>
      <c r="HVU92" s="167"/>
      <c r="HVV92" s="43"/>
      <c r="HVW92" s="208"/>
      <c r="HVX92" s="157"/>
      <c r="HVY92" s="211"/>
      <c r="HVZ92" s="161"/>
      <c r="HWA92" s="161"/>
      <c r="HWB92" s="168"/>
      <c r="HWC92" s="169"/>
      <c r="HWD92" s="170"/>
      <c r="HWE92" s="167"/>
      <c r="HWF92" s="43"/>
      <c r="HWG92" s="208"/>
      <c r="HWH92" s="157"/>
      <c r="HWI92" s="211"/>
      <c r="HWJ92" s="161"/>
      <c r="HWK92" s="161"/>
      <c r="HWL92" s="168"/>
      <c r="HWM92" s="169"/>
      <c r="HWN92" s="170"/>
      <c r="HWO92" s="167"/>
      <c r="HWP92" s="43"/>
      <c r="HWQ92" s="208"/>
      <c r="HWR92" s="157"/>
      <c r="HWS92" s="211"/>
      <c r="HWT92" s="161"/>
      <c r="HWU92" s="161"/>
      <c r="HWV92" s="168"/>
      <c r="HWW92" s="169"/>
      <c r="HWX92" s="170"/>
      <c r="HWY92" s="167"/>
      <c r="HWZ92" s="43"/>
      <c r="HXA92" s="208"/>
      <c r="HXB92" s="157"/>
      <c r="HXC92" s="211"/>
      <c r="HXD92" s="161"/>
      <c r="HXE92" s="161"/>
      <c r="HXF92" s="168"/>
      <c r="HXG92" s="169"/>
      <c r="HXH92" s="170"/>
      <c r="HXI92" s="167"/>
      <c r="HXJ92" s="43"/>
      <c r="HXK92" s="208"/>
      <c r="HXL92" s="157"/>
      <c r="HXM92" s="211"/>
      <c r="HXN92" s="161"/>
      <c r="HXO92" s="161"/>
      <c r="HXP92" s="168"/>
      <c r="HXQ92" s="169"/>
      <c r="HXR92" s="170"/>
      <c r="HXS92" s="167"/>
      <c r="HXT92" s="43"/>
      <c r="HXU92" s="208"/>
      <c r="HXV92" s="157"/>
      <c r="HXW92" s="211"/>
      <c r="HXX92" s="161"/>
      <c r="HXY92" s="161"/>
      <c r="HXZ92" s="168"/>
      <c r="HYA92" s="169"/>
      <c r="HYB92" s="170"/>
      <c r="HYC92" s="167"/>
      <c r="HYD92" s="43"/>
      <c r="HYE92" s="208"/>
      <c r="HYF92" s="157"/>
      <c r="HYG92" s="211"/>
      <c r="HYH92" s="161"/>
      <c r="HYI92" s="161"/>
      <c r="HYJ92" s="168"/>
      <c r="HYK92" s="169"/>
      <c r="HYL92" s="170"/>
      <c r="HYM92" s="167"/>
      <c r="HYN92" s="43"/>
      <c r="HYO92" s="208"/>
      <c r="HYP92" s="157"/>
      <c r="HYQ92" s="211"/>
      <c r="HYR92" s="161"/>
      <c r="HYS92" s="161"/>
      <c r="HYT92" s="168"/>
      <c r="HYU92" s="169"/>
      <c r="HYV92" s="170"/>
      <c r="HYW92" s="167"/>
      <c r="HYX92" s="43"/>
      <c r="HYY92" s="208"/>
      <c r="HYZ92" s="157"/>
      <c r="HZA92" s="211"/>
      <c r="HZB92" s="161"/>
      <c r="HZC92" s="161"/>
      <c r="HZD92" s="168"/>
      <c r="HZE92" s="169"/>
      <c r="HZF92" s="170"/>
      <c r="HZG92" s="167"/>
      <c r="HZH92" s="43"/>
      <c r="HZI92" s="208"/>
      <c r="HZJ92" s="157"/>
      <c r="HZK92" s="211"/>
      <c r="HZL92" s="161"/>
      <c r="HZM92" s="161"/>
      <c r="HZN92" s="168"/>
      <c r="HZO92" s="169"/>
      <c r="HZP92" s="170"/>
      <c r="HZQ92" s="167"/>
      <c r="HZR92" s="43"/>
      <c r="HZS92" s="208"/>
      <c r="HZT92" s="157"/>
      <c r="HZU92" s="211"/>
      <c r="HZV92" s="161"/>
      <c r="HZW92" s="161"/>
      <c r="HZX92" s="168"/>
      <c r="HZY92" s="169"/>
      <c r="HZZ92" s="170"/>
      <c r="IAA92" s="167"/>
      <c r="IAB92" s="43"/>
      <c r="IAC92" s="208"/>
      <c r="IAD92" s="157"/>
      <c r="IAE92" s="211"/>
      <c r="IAF92" s="161"/>
      <c r="IAG92" s="161"/>
      <c r="IAH92" s="168"/>
      <c r="IAI92" s="169"/>
      <c r="IAJ92" s="170"/>
      <c r="IAK92" s="167"/>
      <c r="IAL92" s="43"/>
      <c r="IAM92" s="208"/>
      <c r="IAN92" s="157"/>
      <c r="IAO92" s="211"/>
      <c r="IAP92" s="161"/>
      <c r="IAQ92" s="161"/>
      <c r="IAR92" s="168"/>
      <c r="IAS92" s="169"/>
      <c r="IAT92" s="170"/>
      <c r="IAU92" s="167"/>
      <c r="IAV92" s="43"/>
      <c r="IAW92" s="208"/>
      <c r="IAX92" s="157"/>
      <c r="IAY92" s="211"/>
      <c r="IAZ92" s="161"/>
      <c r="IBA92" s="161"/>
      <c r="IBB92" s="168"/>
      <c r="IBC92" s="169"/>
      <c r="IBD92" s="170"/>
      <c r="IBE92" s="167"/>
      <c r="IBF92" s="43"/>
      <c r="IBG92" s="208"/>
      <c r="IBH92" s="157"/>
      <c r="IBI92" s="211"/>
      <c r="IBJ92" s="161"/>
      <c r="IBK92" s="161"/>
      <c r="IBL92" s="168"/>
      <c r="IBM92" s="169"/>
      <c r="IBN92" s="170"/>
      <c r="IBO92" s="167"/>
      <c r="IBP92" s="43"/>
      <c r="IBQ92" s="208"/>
      <c r="IBR92" s="157"/>
      <c r="IBS92" s="211"/>
      <c r="IBT92" s="161"/>
      <c r="IBU92" s="161"/>
      <c r="IBV92" s="168"/>
      <c r="IBW92" s="169"/>
      <c r="IBX92" s="170"/>
      <c r="IBY92" s="167"/>
      <c r="IBZ92" s="43"/>
      <c r="ICA92" s="208"/>
      <c r="ICB92" s="157"/>
      <c r="ICC92" s="211"/>
      <c r="ICD92" s="161"/>
      <c r="ICE92" s="161"/>
      <c r="ICF92" s="168"/>
      <c r="ICG92" s="169"/>
      <c r="ICH92" s="170"/>
      <c r="ICI92" s="167"/>
      <c r="ICJ92" s="43"/>
      <c r="ICK92" s="208"/>
      <c r="ICL92" s="157"/>
      <c r="ICM92" s="211"/>
      <c r="ICN92" s="161"/>
      <c r="ICO92" s="161"/>
      <c r="ICP92" s="168"/>
      <c r="ICQ92" s="169"/>
      <c r="ICR92" s="170"/>
      <c r="ICS92" s="167"/>
      <c r="ICT92" s="43"/>
      <c r="ICU92" s="208"/>
      <c r="ICV92" s="157"/>
      <c r="ICW92" s="211"/>
      <c r="ICX92" s="161"/>
      <c r="ICY92" s="161"/>
      <c r="ICZ92" s="168"/>
      <c r="IDA92" s="169"/>
      <c r="IDB92" s="170"/>
      <c r="IDC92" s="167"/>
      <c r="IDD92" s="43"/>
      <c r="IDE92" s="208"/>
      <c r="IDF92" s="157"/>
      <c r="IDG92" s="211"/>
      <c r="IDH92" s="161"/>
      <c r="IDI92" s="161"/>
      <c r="IDJ92" s="168"/>
      <c r="IDK92" s="169"/>
      <c r="IDL92" s="170"/>
      <c r="IDM92" s="167"/>
      <c r="IDN92" s="43"/>
      <c r="IDO92" s="208"/>
      <c r="IDP92" s="157"/>
      <c r="IDQ92" s="211"/>
      <c r="IDR92" s="161"/>
      <c r="IDS92" s="161"/>
      <c r="IDT92" s="168"/>
      <c r="IDU92" s="169"/>
      <c r="IDV92" s="170"/>
      <c r="IDW92" s="167"/>
      <c r="IDX92" s="43"/>
      <c r="IDY92" s="208"/>
      <c r="IDZ92" s="157"/>
      <c r="IEA92" s="211"/>
      <c r="IEB92" s="161"/>
      <c r="IEC92" s="161"/>
      <c r="IED92" s="168"/>
      <c r="IEE92" s="169"/>
      <c r="IEF92" s="170"/>
      <c r="IEG92" s="167"/>
      <c r="IEH92" s="43"/>
      <c r="IEI92" s="208"/>
      <c r="IEJ92" s="157"/>
      <c r="IEK92" s="211"/>
      <c r="IEL92" s="161"/>
      <c r="IEM92" s="161"/>
      <c r="IEN92" s="168"/>
      <c r="IEO92" s="169"/>
      <c r="IEP92" s="170"/>
      <c r="IEQ92" s="167"/>
      <c r="IER92" s="43"/>
      <c r="IES92" s="208"/>
      <c r="IET92" s="157"/>
      <c r="IEU92" s="211"/>
      <c r="IEV92" s="161"/>
      <c r="IEW92" s="161"/>
      <c r="IEX92" s="168"/>
      <c r="IEY92" s="169"/>
      <c r="IEZ92" s="170"/>
      <c r="IFA92" s="167"/>
      <c r="IFB92" s="43"/>
      <c r="IFC92" s="208"/>
      <c r="IFD92" s="157"/>
      <c r="IFE92" s="211"/>
      <c r="IFF92" s="161"/>
      <c r="IFG92" s="161"/>
      <c r="IFH92" s="168"/>
      <c r="IFI92" s="169"/>
      <c r="IFJ92" s="170"/>
      <c r="IFK92" s="167"/>
      <c r="IFL92" s="43"/>
      <c r="IFM92" s="208"/>
      <c r="IFN92" s="157"/>
      <c r="IFO92" s="211"/>
      <c r="IFP92" s="161"/>
      <c r="IFQ92" s="161"/>
      <c r="IFR92" s="168"/>
      <c r="IFS92" s="169"/>
      <c r="IFT92" s="170"/>
      <c r="IFU92" s="167"/>
      <c r="IFV92" s="43"/>
      <c r="IFW92" s="208"/>
      <c r="IFX92" s="157"/>
      <c r="IFY92" s="211"/>
      <c r="IFZ92" s="161"/>
      <c r="IGA92" s="161"/>
      <c r="IGB92" s="168"/>
      <c r="IGC92" s="169"/>
      <c r="IGD92" s="170"/>
      <c r="IGE92" s="167"/>
      <c r="IGF92" s="43"/>
      <c r="IGG92" s="208"/>
      <c r="IGH92" s="157"/>
      <c r="IGI92" s="211"/>
      <c r="IGJ92" s="161"/>
      <c r="IGK92" s="161"/>
      <c r="IGL92" s="168"/>
      <c r="IGM92" s="169"/>
      <c r="IGN92" s="170"/>
      <c r="IGO92" s="167"/>
      <c r="IGP92" s="43"/>
      <c r="IGQ92" s="208"/>
      <c r="IGR92" s="157"/>
      <c r="IGS92" s="211"/>
      <c r="IGT92" s="161"/>
      <c r="IGU92" s="161"/>
      <c r="IGV92" s="168"/>
      <c r="IGW92" s="169"/>
      <c r="IGX92" s="170"/>
      <c r="IGY92" s="167"/>
      <c r="IGZ92" s="43"/>
      <c r="IHA92" s="208"/>
      <c r="IHB92" s="157"/>
      <c r="IHC92" s="211"/>
      <c r="IHD92" s="161"/>
      <c r="IHE92" s="161"/>
      <c r="IHF92" s="168"/>
      <c r="IHG92" s="169"/>
      <c r="IHH92" s="170"/>
      <c r="IHI92" s="167"/>
      <c r="IHJ92" s="43"/>
      <c r="IHK92" s="208"/>
      <c r="IHL92" s="157"/>
      <c r="IHM92" s="211"/>
      <c r="IHN92" s="161"/>
      <c r="IHO92" s="161"/>
      <c r="IHP92" s="168"/>
      <c r="IHQ92" s="169"/>
      <c r="IHR92" s="170"/>
      <c r="IHS92" s="167"/>
      <c r="IHT92" s="43"/>
      <c r="IHU92" s="208"/>
      <c r="IHV92" s="157"/>
      <c r="IHW92" s="211"/>
      <c r="IHX92" s="161"/>
      <c r="IHY92" s="161"/>
      <c r="IHZ92" s="168"/>
      <c r="IIA92" s="169"/>
      <c r="IIB92" s="170"/>
      <c r="IIC92" s="167"/>
      <c r="IID92" s="43"/>
      <c r="IIE92" s="208"/>
      <c r="IIF92" s="157"/>
      <c r="IIG92" s="211"/>
      <c r="IIH92" s="161"/>
      <c r="III92" s="161"/>
      <c r="IIJ92" s="168"/>
      <c r="IIK92" s="169"/>
      <c r="IIL92" s="170"/>
      <c r="IIM92" s="167"/>
      <c r="IIN92" s="43"/>
      <c r="IIO92" s="208"/>
      <c r="IIP92" s="157"/>
      <c r="IIQ92" s="211"/>
      <c r="IIR92" s="161"/>
      <c r="IIS92" s="161"/>
      <c r="IIT92" s="168"/>
      <c r="IIU92" s="169"/>
      <c r="IIV92" s="170"/>
      <c r="IIW92" s="167"/>
      <c r="IIX92" s="43"/>
      <c r="IIY92" s="208"/>
      <c r="IIZ92" s="157"/>
      <c r="IJA92" s="211"/>
      <c r="IJB92" s="161"/>
      <c r="IJC92" s="161"/>
      <c r="IJD92" s="168"/>
      <c r="IJE92" s="169"/>
      <c r="IJF92" s="170"/>
      <c r="IJG92" s="167"/>
      <c r="IJH92" s="43"/>
      <c r="IJI92" s="208"/>
      <c r="IJJ92" s="157"/>
      <c r="IJK92" s="211"/>
      <c r="IJL92" s="161"/>
      <c r="IJM92" s="161"/>
      <c r="IJN92" s="168"/>
      <c r="IJO92" s="169"/>
      <c r="IJP92" s="170"/>
      <c r="IJQ92" s="167"/>
      <c r="IJR92" s="43"/>
      <c r="IJS92" s="208"/>
      <c r="IJT92" s="157"/>
      <c r="IJU92" s="211"/>
      <c r="IJV92" s="161"/>
      <c r="IJW92" s="161"/>
      <c r="IJX92" s="168"/>
      <c r="IJY92" s="169"/>
      <c r="IJZ92" s="170"/>
      <c r="IKA92" s="167"/>
      <c r="IKB92" s="43"/>
      <c r="IKC92" s="208"/>
      <c r="IKD92" s="157"/>
      <c r="IKE92" s="211"/>
      <c r="IKF92" s="161"/>
      <c r="IKG92" s="161"/>
      <c r="IKH92" s="168"/>
      <c r="IKI92" s="169"/>
      <c r="IKJ92" s="170"/>
      <c r="IKK92" s="167"/>
      <c r="IKL92" s="43"/>
      <c r="IKM92" s="208"/>
      <c r="IKN92" s="157"/>
      <c r="IKO92" s="211"/>
      <c r="IKP92" s="161"/>
      <c r="IKQ92" s="161"/>
      <c r="IKR92" s="168"/>
      <c r="IKS92" s="169"/>
      <c r="IKT92" s="170"/>
      <c r="IKU92" s="167"/>
      <c r="IKV92" s="43"/>
      <c r="IKW92" s="208"/>
      <c r="IKX92" s="157"/>
      <c r="IKY92" s="211"/>
      <c r="IKZ92" s="161"/>
      <c r="ILA92" s="161"/>
      <c r="ILB92" s="168"/>
      <c r="ILC92" s="169"/>
      <c r="ILD92" s="170"/>
      <c r="ILE92" s="167"/>
      <c r="ILF92" s="43"/>
      <c r="ILG92" s="208"/>
      <c r="ILH92" s="157"/>
      <c r="ILI92" s="211"/>
      <c r="ILJ92" s="161"/>
      <c r="ILK92" s="161"/>
      <c r="ILL92" s="168"/>
      <c r="ILM92" s="169"/>
      <c r="ILN92" s="170"/>
      <c r="ILO92" s="167"/>
      <c r="ILP92" s="43"/>
      <c r="ILQ92" s="208"/>
      <c r="ILR92" s="157"/>
      <c r="ILS92" s="211"/>
      <c r="ILT92" s="161"/>
      <c r="ILU92" s="161"/>
      <c r="ILV92" s="168"/>
      <c r="ILW92" s="169"/>
      <c r="ILX92" s="170"/>
      <c r="ILY92" s="167"/>
      <c r="ILZ92" s="43"/>
      <c r="IMA92" s="208"/>
      <c r="IMB92" s="157"/>
      <c r="IMC92" s="211"/>
      <c r="IMD92" s="161"/>
      <c r="IME92" s="161"/>
      <c r="IMF92" s="168"/>
      <c r="IMG92" s="169"/>
      <c r="IMH92" s="170"/>
      <c r="IMI92" s="167"/>
      <c r="IMJ92" s="43"/>
      <c r="IMK92" s="208"/>
      <c r="IML92" s="157"/>
      <c r="IMM92" s="211"/>
      <c r="IMN92" s="161"/>
      <c r="IMO92" s="161"/>
      <c r="IMP92" s="168"/>
      <c r="IMQ92" s="169"/>
      <c r="IMR92" s="170"/>
      <c r="IMS92" s="167"/>
      <c r="IMT92" s="43"/>
      <c r="IMU92" s="208"/>
      <c r="IMV92" s="157"/>
      <c r="IMW92" s="211"/>
      <c r="IMX92" s="161"/>
      <c r="IMY92" s="161"/>
      <c r="IMZ92" s="168"/>
      <c r="INA92" s="169"/>
      <c r="INB92" s="170"/>
      <c r="INC92" s="167"/>
      <c r="IND92" s="43"/>
      <c r="INE92" s="208"/>
      <c r="INF92" s="157"/>
      <c r="ING92" s="211"/>
      <c r="INH92" s="161"/>
      <c r="INI92" s="161"/>
      <c r="INJ92" s="168"/>
      <c r="INK92" s="169"/>
      <c r="INL92" s="170"/>
      <c r="INM92" s="167"/>
      <c r="INN92" s="43"/>
      <c r="INO92" s="208"/>
      <c r="INP92" s="157"/>
      <c r="INQ92" s="211"/>
      <c r="INR92" s="161"/>
      <c r="INS92" s="161"/>
      <c r="INT92" s="168"/>
      <c r="INU92" s="169"/>
      <c r="INV92" s="170"/>
      <c r="INW92" s="167"/>
      <c r="INX92" s="43"/>
      <c r="INY92" s="208"/>
      <c r="INZ92" s="157"/>
      <c r="IOA92" s="211"/>
      <c r="IOB92" s="161"/>
      <c r="IOC92" s="161"/>
      <c r="IOD92" s="168"/>
      <c r="IOE92" s="169"/>
      <c r="IOF92" s="170"/>
      <c r="IOG92" s="167"/>
      <c r="IOH92" s="43"/>
      <c r="IOI92" s="208"/>
      <c r="IOJ92" s="157"/>
      <c r="IOK92" s="211"/>
      <c r="IOL92" s="161"/>
      <c r="IOM92" s="161"/>
      <c r="ION92" s="168"/>
      <c r="IOO92" s="169"/>
      <c r="IOP92" s="170"/>
      <c r="IOQ92" s="167"/>
      <c r="IOR92" s="43"/>
      <c r="IOS92" s="208"/>
      <c r="IOT92" s="157"/>
      <c r="IOU92" s="211"/>
      <c r="IOV92" s="161"/>
      <c r="IOW92" s="161"/>
      <c r="IOX92" s="168"/>
      <c r="IOY92" s="169"/>
      <c r="IOZ92" s="170"/>
      <c r="IPA92" s="167"/>
      <c r="IPB92" s="43"/>
      <c r="IPC92" s="208"/>
      <c r="IPD92" s="157"/>
      <c r="IPE92" s="211"/>
      <c r="IPF92" s="161"/>
      <c r="IPG92" s="161"/>
      <c r="IPH92" s="168"/>
      <c r="IPI92" s="169"/>
      <c r="IPJ92" s="170"/>
      <c r="IPK92" s="167"/>
      <c r="IPL92" s="43"/>
      <c r="IPM92" s="208"/>
      <c r="IPN92" s="157"/>
      <c r="IPO92" s="211"/>
      <c r="IPP92" s="161"/>
      <c r="IPQ92" s="161"/>
      <c r="IPR92" s="168"/>
      <c r="IPS92" s="169"/>
      <c r="IPT92" s="170"/>
      <c r="IPU92" s="167"/>
      <c r="IPV92" s="43"/>
      <c r="IPW92" s="208"/>
      <c r="IPX92" s="157"/>
      <c r="IPY92" s="211"/>
      <c r="IPZ92" s="161"/>
      <c r="IQA92" s="161"/>
      <c r="IQB92" s="168"/>
      <c r="IQC92" s="169"/>
      <c r="IQD92" s="170"/>
      <c r="IQE92" s="167"/>
      <c r="IQF92" s="43"/>
      <c r="IQG92" s="208"/>
      <c r="IQH92" s="157"/>
      <c r="IQI92" s="211"/>
      <c r="IQJ92" s="161"/>
      <c r="IQK92" s="161"/>
      <c r="IQL92" s="168"/>
      <c r="IQM92" s="169"/>
      <c r="IQN92" s="170"/>
      <c r="IQO92" s="167"/>
      <c r="IQP92" s="43"/>
      <c r="IQQ92" s="208"/>
      <c r="IQR92" s="157"/>
      <c r="IQS92" s="211"/>
      <c r="IQT92" s="161"/>
      <c r="IQU92" s="161"/>
      <c r="IQV92" s="168"/>
      <c r="IQW92" s="169"/>
      <c r="IQX92" s="170"/>
      <c r="IQY92" s="167"/>
      <c r="IQZ92" s="43"/>
      <c r="IRA92" s="208"/>
      <c r="IRB92" s="157"/>
      <c r="IRC92" s="211"/>
      <c r="IRD92" s="161"/>
      <c r="IRE92" s="161"/>
      <c r="IRF92" s="168"/>
      <c r="IRG92" s="169"/>
      <c r="IRH92" s="170"/>
      <c r="IRI92" s="167"/>
      <c r="IRJ92" s="43"/>
      <c r="IRK92" s="208"/>
      <c r="IRL92" s="157"/>
      <c r="IRM92" s="211"/>
      <c r="IRN92" s="161"/>
      <c r="IRO92" s="161"/>
      <c r="IRP92" s="168"/>
      <c r="IRQ92" s="169"/>
      <c r="IRR92" s="170"/>
      <c r="IRS92" s="167"/>
      <c r="IRT92" s="43"/>
      <c r="IRU92" s="208"/>
      <c r="IRV92" s="157"/>
      <c r="IRW92" s="211"/>
      <c r="IRX92" s="161"/>
      <c r="IRY92" s="161"/>
      <c r="IRZ92" s="168"/>
      <c r="ISA92" s="169"/>
      <c r="ISB92" s="170"/>
      <c r="ISC92" s="167"/>
      <c r="ISD92" s="43"/>
      <c r="ISE92" s="208"/>
      <c r="ISF92" s="157"/>
      <c r="ISG92" s="211"/>
      <c r="ISH92" s="161"/>
      <c r="ISI92" s="161"/>
      <c r="ISJ92" s="168"/>
      <c r="ISK92" s="169"/>
      <c r="ISL92" s="170"/>
      <c r="ISM92" s="167"/>
      <c r="ISN92" s="43"/>
      <c r="ISO92" s="208"/>
      <c r="ISP92" s="157"/>
      <c r="ISQ92" s="211"/>
      <c r="ISR92" s="161"/>
      <c r="ISS92" s="161"/>
      <c r="IST92" s="168"/>
      <c r="ISU92" s="169"/>
      <c r="ISV92" s="170"/>
      <c r="ISW92" s="167"/>
      <c r="ISX92" s="43"/>
      <c r="ISY92" s="208"/>
      <c r="ISZ92" s="157"/>
      <c r="ITA92" s="211"/>
      <c r="ITB92" s="161"/>
      <c r="ITC92" s="161"/>
      <c r="ITD92" s="168"/>
      <c r="ITE92" s="169"/>
      <c r="ITF92" s="170"/>
      <c r="ITG92" s="167"/>
      <c r="ITH92" s="43"/>
      <c r="ITI92" s="208"/>
      <c r="ITJ92" s="157"/>
      <c r="ITK92" s="211"/>
      <c r="ITL92" s="161"/>
      <c r="ITM92" s="161"/>
      <c r="ITN92" s="168"/>
      <c r="ITO92" s="169"/>
      <c r="ITP92" s="170"/>
      <c r="ITQ92" s="167"/>
      <c r="ITR92" s="43"/>
      <c r="ITS92" s="208"/>
      <c r="ITT92" s="157"/>
      <c r="ITU92" s="211"/>
      <c r="ITV92" s="161"/>
      <c r="ITW92" s="161"/>
      <c r="ITX92" s="168"/>
      <c r="ITY92" s="169"/>
      <c r="ITZ92" s="170"/>
      <c r="IUA92" s="167"/>
      <c r="IUB92" s="43"/>
      <c r="IUC92" s="208"/>
      <c r="IUD92" s="157"/>
      <c r="IUE92" s="211"/>
      <c r="IUF92" s="161"/>
      <c r="IUG92" s="161"/>
      <c r="IUH92" s="168"/>
      <c r="IUI92" s="169"/>
      <c r="IUJ92" s="170"/>
      <c r="IUK92" s="167"/>
      <c r="IUL92" s="43"/>
      <c r="IUM92" s="208"/>
      <c r="IUN92" s="157"/>
      <c r="IUO92" s="211"/>
      <c r="IUP92" s="161"/>
      <c r="IUQ92" s="161"/>
      <c r="IUR92" s="168"/>
      <c r="IUS92" s="169"/>
      <c r="IUT92" s="170"/>
      <c r="IUU92" s="167"/>
      <c r="IUV92" s="43"/>
      <c r="IUW92" s="208"/>
      <c r="IUX92" s="157"/>
      <c r="IUY92" s="211"/>
      <c r="IUZ92" s="161"/>
      <c r="IVA92" s="161"/>
      <c r="IVB92" s="168"/>
      <c r="IVC92" s="169"/>
      <c r="IVD92" s="170"/>
      <c r="IVE92" s="167"/>
      <c r="IVF92" s="43"/>
      <c r="IVG92" s="208"/>
      <c r="IVH92" s="157"/>
      <c r="IVI92" s="211"/>
      <c r="IVJ92" s="161"/>
      <c r="IVK92" s="161"/>
      <c r="IVL92" s="168"/>
      <c r="IVM92" s="169"/>
      <c r="IVN92" s="170"/>
      <c r="IVO92" s="167"/>
      <c r="IVP92" s="43"/>
      <c r="IVQ92" s="208"/>
      <c r="IVR92" s="157"/>
      <c r="IVS92" s="211"/>
      <c r="IVT92" s="161"/>
      <c r="IVU92" s="161"/>
      <c r="IVV92" s="168"/>
      <c r="IVW92" s="169"/>
      <c r="IVX92" s="170"/>
      <c r="IVY92" s="167"/>
      <c r="IVZ92" s="43"/>
      <c r="IWA92" s="208"/>
      <c r="IWB92" s="157"/>
      <c r="IWC92" s="211"/>
      <c r="IWD92" s="161"/>
      <c r="IWE92" s="161"/>
      <c r="IWF92" s="168"/>
      <c r="IWG92" s="169"/>
      <c r="IWH92" s="170"/>
      <c r="IWI92" s="167"/>
      <c r="IWJ92" s="43"/>
      <c r="IWK92" s="208"/>
      <c r="IWL92" s="157"/>
      <c r="IWM92" s="211"/>
      <c r="IWN92" s="161"/>
      <c r="IWO92" s="161"/>
      <c r="IWP92" s="168"/>
      <c r="IWQ92" s="169"/>
      <c r="IWR92" s="170"/>
      <c r="IWS92" s="167"/>
      <c r="IWT92" s="43"/>
      <c r="IWU92" s="208"/>
      <c r="IWV92" s="157"/>
      <c r="IWW92" s="211"/>
      <c r="IWX92" s="161"/>
      <c r="IWY92" s="161"/>
      <c r="IWZ92" s="168"/>
      <c r="IXA92" s="169"/>
      <c r="IXB92" s="170"/>
      <c r="IXC92" s="167"/>
      <c r="IXD92" s="43"/>
      <c r="IXE92" s="208"/>
      <c r="IXF92" s="157"/>
      <c r="IXG92" s="211"/>
      <c r="IXH92" s="161"/>
      <c r="IXI92" s="161"/>
      <c r="IXJ92" s="168"/>
      <c r="IXK92" s="169"/>
      <c r="IXL92" s="170"/>
      <c r="IXM92" s="167"/>
      <c r="IXN92" s="43"/>
      <c r="IXO92" s="208"/>
      <c r="IXP92" s="157"/>
      <c r="IXQ92" s="211"/>
      <c r="IXR92" s="161"/>
      <c r="IXS92" s="161"/>
      <c r="IXT92" s="168"/>
      <c r="IXU92" s="169"/>
      <c r="IXV92" s="170"/>
      <c r="IXW92" s="167"/>
      <c r="IXX92" s="43"/>
      <c r="IXY92" s="208"/>
      <c r="IXZ92" s="157"/>
      <c r="IYA92" s="211"/>
      <c r="IYB92" s="161"/>
      <c r="IYC92" s="161"/>
      <c r="IYD92" s="168"/>
      <c r="IYE92" s="169"/>
      <c r="IYF92" s="170"/>
      <c r="IYG92" s="167"/>
      <c r="IYH92" s="43"/>
      <c r="IYI92" s="208"/>
      <c r="IYJ92" s="157"/>
      <c r="IYK92" s="211"/>
      <c r="IYL92" s="161"/>
      <c r="IYM92" s="161"/>
      <c r="IYN92" s="168"/>
      <c r="IYO92" s="169"/>
      <c r="IYP92" s="170"/>
      <c r="IYQ92" s="167"/>
      <c r="IYR92" s="43"/>
      <c r="IYS92" s="208"/>
      <c r="IYT92" s="157"/>
      <c r="IYU92" s="211"/>
      <c r="IYV92" s="161"/>
      <c r="IYW92" s="161"/>
      <c r="IYX92" s="168"/>
      <c r="IYY92" s="169"/>
      <c r="IYZ92" s="170"/>
      <c r="IZA92" s="167"/>
      <c r="IZB92" s="43"/>
      <c r="IZC92" s="208"/>
      <c r="IZD92" s="157"/>
      <c r="IZE92" s="211"/>
      <c r="IZF92" s="161"/>
      <c r="IZG92" s="161"/>
      <c r="IZH92" s="168"/>
      <c r="IZI92" s="169"/>
      <c r="IZJ92" s="170"/>
      <c r="IZK92" s="167"/>
      <c r="IZL92" s="43"/>
      <c r="IZM92" s="208"/>
      <c r="IZN92" s="157"/>
      <c r="IZO92" s="211"/>
      <c r="IZP92" s="161"/>
      <c r="IZQ92" s="161"/>
      <c r="IZR92" s="168"/>
      <c r="IZS92" s="169"/>
      <c r="IZT92" s="170"/>
      <c r="IZU92" s="167"/>
      <c r="IZV92" s="43"/>
      <c r="IZW92" s="208"/>
      <c r="IZX92" s="157"/>
      <c r="IZY92" s="211"/>
      <c r="IZZ92" s="161"/>
      <c r="JAA92" s="161"/>
      <c r="JAB92" s="168"/>
      <c r="JAC92" s="169"/>
      <c r="JAD92" s="170"/>
      <c r="JAE92" s="167"/>
      <c r="JAF92" s="43"/>
      <c r="JAG92" s="208"/>
      <c r="JAH92" s="157"/>
      <c r="JAI92" s="211"/>
      <c r="JAJ92" s="161"/>
      <c r="JAK92" s="161"/>
      <c r="JAL92" s="168"/>
      <c r="JAM92" s="169"/>
      <c r="JAN92" s="170"/>
      <c r="JAO92" s="167"/>
      <c r="JAP92" s="43"/>
      <c r="JAQ92" s="208"/>
      <c r="JAR92" s="157"/>
      <c r="JAS92" s="211"/>
      <c r="JAT92" s="161"/>
      <c r="JAU92" s="161"/>
      <c r="JAV92" s="168"/>
      <c r="JAW92" s="169"/>
      <c r="JAX92" s="170"/>
      <c r="JAY92" s="167"/>
      <c r="JAZ92" s="43"/>
      <c r="JBA92" s="208"/>
      <c r="JBB92" s="157"/>
      <c r="JBC92" s="211"/>
      <c r="JBD92" s="161"/>
      <c r="JBE92" s="161"/>
      <c r="JBF92" s="168"/>
      <c r="JBG92" s="169"/>
      <c r="JBH92" s="170"/>
      <c r="JBI92" s="167"/>
      <c r="JBJ92" s="43"/>
      <c r="JBK92" s="208"/>
      <c r="JBL92" s="157"/>
      <c r="JBM92" s="211"/>
      <c r="JBN92" s="161"/>
      <c r="JBO92" s="161"/>
      <c r="JBP92" s="168"/>
      <c r="JBQ92" s="169"/>
      <c r="JBR92" s="170"/>
      <c r="JBS92" s="167"/>
      <c r="JBT92" s="43"/>
      <c r="JBU92" s="208"/>
      <c r="JBV92" s="157"/>
      <c r="JBW92" s="211"/>
      <c r="JBX92" s="161"/>
      <c r="JBY92" s="161"/>
      <c r="JBZ92" s="168"/>
      <c r="JCA92" s="169"/>
      <c r="JCB92" s="170"/>
      <c r="JCC92" s="167"/>
      <c r="JCD92" s="43"/>
      <c r="JCE92" s="208"/>
      <c r="JCF92" s="157"/>
      <c r="JCG92" s="211"/>
      <c r="JCH92" s="161"/>
      <c r="JCI92" s="161"/>
      <c r="JCJ92" s="168"/>
      <c r="JCK92" s="169"/>
      <c r="JCL92" s="170"/>
      <c r="JCM92" s="167"/>
      <c r="JCN92" s="43"/>
      <c r="JCO92" s="208"/>
      <c r="JCP92" s="157"/>
      <c r="JCQ92" s="211"/>
      <c r="JCR92" s="161"/>
      <c r="JCS92" s="161"/>
      <c r="JCT92" s="168"/>
      <c r="JCU92" s="169"/>
      <c r="JCV92" s="170"/>
      <c r="JCW92" s="167"/>
      <c r="JCX92" s="43"/>
      <c r="JCY92" s="208"/>
      <c r="JCZ92" s="157"/>
      <c r="JDA92" s="211"/>
      <c r="JDB92" s="161"/>
      <c r="JDC92" s="161"/>
      <c r="JDD92" s="168"/>
      <c r="JDE92" s="169"/>
      <c r="JDF92" s="170"/>
      <c r="JDG92" s="167"/>
      <c r="JDH92" s="43"/>
      <c r="JDI92" s="208"/>
      <c r="JDJ92" s="157"/>
      <c r="JDK92" s="211"/>
      <c r="JDL92" s="161"/>
      <c r="JDM92" s="161"/>
      <c r="JDN92" s="168"/>
      <c r="JDO92" s="169"/>
      <c r="JDP92" s="170"/>
      <c r="JDQ92" s="167"/>
      <c r="JDR92" s="43"/>
      <c r="JDS92" s="208"/>
      <c r="JDT92" s="157"/>
      <c r="JDU92" s="211"/>
      <c r="JDV92" s="161"/>
      <c r="JDW92" s="161"/>
      <c r="JDX92" s="168"/>
      <c r="JDY92" s="169"/>
      <c r="JDZ92" s="170"/>
      <c r="JEA92" s="167"/>
      <c r="JEB92" s="43"/>
      <c r="JEC92" s="208"/>
      <c r="JED92" s="157"/>
      <c r="JEE92" s="211"/>
      <c r="JEF92" s="161"/>
      <c r="JEG92" s="161"/>
      <c r="JEH92" s="168"/>
      <c r="JEI92" s="169"/>
      <c r="JEJ92" s="170"/>
      <c r="JEK92" s="167"/>
      <c r="JEL92" s="43"/>
      <c r="JEM92" s="208"/>
      <c r="JEN92" s="157"/>
      <c r="JEO92" s="211"/>
      <c r="JEP92" s="161"/>
      <c r="JEQ92" s="161"/>
      <c r="JER92" s="168"/>
      <c r="JES92" s="169"/>
      <c r="JET92" s="170"/>
      <c r="JEU92" s="167"/>
      <c r="JEV92" s="43"/>
      <c r="JEW92" s="208"/>
      <c r="JEX92" s="157"/>
      <c r="JEY92" s="211"/>
      <c r="JEZ92" s="161"/>
      <c r="JFA92" s="161"/>
      <c r="JFB92" s="168"/>
      <c r="JFC92" s="169"/>
      <c r="JFD92" s="170"/>
      <c r="JFE92" s="167"/>
      <c r="JFF92" s="43"/>
      <c r="JFG92" s="208"/>
      <c r="JFH92" s="157"/>
      <c r="JFI92" s="211"/>
      <c r="JFJ92" s="161"/>
      <c r="JFK92" s="161"/>
      <c r="JFL92" s="168"/>
      <c r="JFM92" s="169"/>
      <c r="JFN92" s="170"/>
      <c r="JFO92" s="167"/>
      <c r="JFP92" s="43"/>
      <c r="JFQ92" s="208"/>
      <c r="JFR92" s="157"/>
      <c r="JFS92" s="211"/>
      <c r="JFT92" s="161"/>
      <c r="JFU92" s="161"/>
      <c r="JFV92" s="168"/>
      <c r="JFW92" s="169"/>
      <c r="JFX92" s="170"/>
      <c r="JFY92" s="167"/>
      <c r="JFZ92" s="43"/>
      <c r="JGA92" s="208"/>
      <c r="JGB92" s="157"/>
      <c r="JGC92" s="211"/>
      <c r="JGD92" s="161"/>
      <c r="JGE92" s="161"/>
      <c r="JGF92" s="168"/>
      <c r="JGG92" s="169"/>
      <c r="JGH92" s="170"/>
      <c r="JGI92" s="167"/>
      <c r="JGJ92" s="43"/>
      <c r="JGK92" s="208"/>
      <c r="JGL92" s="157"/>
      <c r="JGM92" s="211"/>
      <c r="JGN92" s="161"/>
      <c r="JGO92" s="161"/>
      <c r="JGP92" s="168"/>
      <c r="JGQ92" s="169"/>
      <c r="JGR92" s="170"/>
      <c r="JGS92" s="167"/>
      <c r="JGT92" s="43"/>
      <c r="JGU92" s="208"/>
      <c r="JGV92" s="157"/>
      <c r="JGW92" s="211"/>
      <c r="JGX92" s="161"/>
      <c r="JGY92" s="161"/>
      <c r="JGZ92" s="168"/>
      <c r="JHA92" s="169"/>
      <c r="JHB92" s="170"/>
      <c r="JHC92" s="167"/>
      <c r="JHD92" s="43"/>
      <c r="JHE92" s="208"/>
      <c r="JHF92" s="157"/>
      <c r="JHG92" s="211"/>
      <c r="JHH92" s="161"/>
      <c r="JHI92" s="161"/>
      <c r="JHJ92" s="168"/>
      <c r="JHK92" s="169"/>
      <c r="JHL92" s="170"/>
      <c r="JHM92" s="167"/>
      <c r="JHN92" s="43"/>
      <c r="JHO92" s="208"/>
      <c r="JHP92" s="157"/>
      <c r="JHQ92" s="211"/>
      <c r="JHR92" s="161"/>
      <c r="JHS92" s="161"/>
      <c r="JHT92" s="168"/>
      <c r="JHU92" s="169"/>
      <c r="JHV92" s="170"/>
      <c r="JHW92" s="167"/>
      <c r="JHX92" s="43"/>
      <c r="JHY92" s="208"/>
      <c r="JHZ92" s="157"/>
      <c r="JIA92" s="211"/>
      <c r="JIB92" s="161"/>
      <c r="JIC92" s="161"/>
      <c r="JID92" s="168"/>
      <c r="JIE92" s="169"/>
      <c r="JIF92" s="170"/>
      <c r="JIG92" s="167"/>
      <c r="JIH92" s="43"/>
      <c r="JII92" s="208"/>
      <c r="JIJ92" s="157"/>
      <c r="JIK92" s="211"/>
      <c r="JIL92" s="161"/>
      <c r="JIM92" s="161"/>
      <c r="JIN92" s="168"/>
      <c r="JIO92" s="169"/>
      <c r="JIP92" s="170"/>
      <c r="JIQ92" s="167"/>
      <c r="JIR92" s="43"/>
      <c r="JIS92" s="208"/>
      <c r="JIT92" s="157"/>
      <c r="JIU92" s="211"/>
      <c r="JIV92" s="161"/>
      <c r="JIW92" s="161"/>
      <c r="JIX92" s="168"/>
      <c r="JIY92" s="169"/>
      <c r="JIZ92" s="170"/>
      <c r="JJA92" s="167"/>
      <c r="JJB92" s="43"/>
      <c r="JJC92" s="208"/>
      <c r="JJD92" s="157"/>
      <c r="JJE92" s="211"/>
      <c r="JJF92" s="161"/>
      <c r="JJG92" s="161"/>
      <c r="JJH92" s="168"/>
      <c r="JJI92" s="169"/>
      <c r="JJJ92" s="170"/>
      <c r="JJK92" s="167"/>
      <c r="JJL92" s="43"/>
      <c r="JJM92" s="208"/>
      <c r="JJN92" s="157"/>
      <c r="JJO92" s="211"/>
      <c r="JJP92" s="161"/>
      <c r="JJQ92" s="161"/>
      <c r="JJR92" s="168"/>
      <c r="JJS92" s="169"/>
      <c r="JJT92" s="170"/>
      <c r="JJU92" s="167"/>
      <c r="JJV92" s="43"/>
      <c r="JJW92" s="208"/>
      <c r="JJX92" s="157"/>
      <c r="JJY92" s="211"/>
      <c r="JJZ92" s="161"/>
      <c r="JKA92" s="161"/>
      <c r="JKB92" s="168"/>
      <c r="JKC92" s="169"/>
      <c r="JKD92" s="170"/>
      <c r="JKE92" s="167"/>
      <c r="JKF92" s="43"/>
      <c r="JKG92" s="208"/>
      <c r="JKH92" s="157"/>
      <c r="JKI92" s="211"/>
      <c r="JKJ92" s="161"/>
      <c r="JKK92" s="161"/>
      <c r="JKL92" s="168"/>
      <c r="JKM92" s="169"/>
      <c r="JKN92" s="170"/>
      <c r="JKO92" s="167"/>
      <c r="JKP92" s="43"/>
      <c r="JKQ92" s="208"/>
      <c r="JKR92" s="157"/>
      <c r="JKS92" s="211"/>
      <c r="JKT92" s="161"/>
      <c r="JKU92" s="161"/>
      <c r="JKV92" s="168"/>
      <c r="JKW92" s="169"/>
      <c r="JKX92" s="170"/>
      <c r="JKY92" s="167"/>
      <c r="JKZ92" s="43"/>
      <c r="JLA92" s="208"/>
      <c r="JLB92" s="157"/>
      <c r="JLC92" s="211"/>
      <c r="JLD92" s="161"/>
      <c r="JLE92" s="161"/>
      <c r="JLF92" s="168"/>
      <c r="JLG92" s="169"/>
      <c r="JLH92" s="170"/>
      <c r="JLI92" s="167"/>
      <c r="JLJ92" s="43"/>
      <c r="JLK92" s="208"/>
      <c r="JLL92" s="157"/>
      <c r="JLM92" s="211"/>
      <c r="JLN92" s="161"/>
      <c r="JLO92" s="161"/>
      <c r="JLP92" s="168"/>
      <c r="JLQ92" s="169"/>
      <c r="JLR92" s="170"/>
      <c r="JLS92" s="167"/>
      <c r="JLT92" s="43"/>
      <c r="JLU92" s="208"/>
      <c r="JLV92" s="157"/>
      <c r="JLW92" s="211"/>
      <c r="JLX92" s="161"/>
      <c r="JLY92" s="161"/>
      <c r="JLZ92" s="168"/>
      <c r="JMA92" s="169"/>
      <c r="JMB92" s="170"/>
      <c r="JMC92" s="167"/>
      <c r="JMD92" s="43"/>
      <c r="JME92" s="208"/>
      <c r="JMF92" s="157"/>
      <c r="JMG92" s="211"/>
      <c r="JMH92" s="161"/>
      <c r="JMI92" s="161"/>
      <c r="JMJ92" s="168"/>
      <c r="JMK92" s="169"/>
      <c r="JML92" s="170"/>
      <c r="JMM92" s="167"/>
      <c r="JMN92" s="43"/>
      <c r="JMO92" s="208"/>
      <c r="JMP92" s="157"/>
      <c r="JMQ92" s="211"/>
      <c r="JMR92" s="161"/>
      <c r="JMS92" s="161"/>
      <c r="JMT92" s="168"/>
      <c r="JMU92" s="169"/>
      <c r="JMV92" s="170"/>
      <c r="JMW92" s="167"/>
      <c r="JMX92" s="43"/>
      <c r="JMY92" s="208"/>
      <c r="JMZ92" s="157"/>
      <c r="JNA92" s="211"/>
      <c r="JNB92" s="161"/>
      <c r="JNC92" s="161"/>
      <c r="JND92" s="168"/>
      <c r="JNE92" s="169"/>
      <c r="JNF92" s="170"/>
      <c r="JNG92" s="167"/>
      <c r="JNH92" s="43"/>
      <c r="JNI92" s="208"/>
      <c r="JNJ92" s="157"/>
      <c r="JNK92" s="211"/>
      <c r="JNL92" s="161"/>
      <c r="JNM92" s="161"/>
      <c r="JNN92" s="168"/>
      <c r="JNO92" s="169"/>
      <c r="JNP92" s="170"/>
      <c r="JNQ92" s="167"/>
      <c r="JNR92" s="43"/>
      <c r="JNS92" s="208"/>
      <c r="JNT92" s="157"/>
      <c r="JNU92" s="211"/>
      <c r="JNV92" s="161"/>
      <c r="JNW92" s="161"/>
      <c r="JNX92" s="168"/>
      <c r="JNY92" s="169"/>
      <c r="JNZ92" s="170"/>
      <c r="JOA92" s="167"/>
      <c r="JOB92" s="43"/>
      <c r="JOC92" s="208"/>
      <c r="JOD92" s="157"/>
      <c r="JOE92" s="211"/>
      <c r="JOF92" s="161"/>
      <c r="JOG92" s="161"/>
      <c r="JOH92" s="168"/>
      <c r="JOI92" s="169"/>
      <c r="JOJ92" s="170"/>
      <c r="JOK92" s="167"/>
      <c r="JOL92" s="43"/>
      <c r="JOM92" s="208"/>
      <c r="JON92" s="157"/>
      <c r="JOO92" s="211"/>
      <c r="JOP92" s="161"/>
      <c r="JOQ92" s="161"/>
      <c r="JOR92" s="168"/>
      <c r="JOS92" s="169"/>
      <c r="JOT92" s="170"/>
      <c r="JOU92" s="167"/>
      <c r="JOV92" s="43"/>
      <c r="JOW92" s="208"/>
      <c r="JOX92" s="157"/>
      <c r="JOY92" s="211"/>
      <c r="JOZ92" s="161"/>
      <c r="JPA92" s="161"/>
      <c r="JPB92" s="168"/>
      <c r="JPC92" s="169"/>
      <c r="JPD92" s="170"/>
      <c r="JPE92" s="167"/>
      <c r="JPF92" s="43"/>
      <c r="JPG92" s="208"/>
      <c r="JPH92" s="157"/>
      <c r="JPI92" s="211"/>
      <c r="JPJ92" s="161"/>
      <c r="JPK92" s="161"/>
      <c r="JPL92" s="168"/>
      <c r="JPM92" s="169"/>
      <c r="JPN92" s="170"/>
      <c r="JPO92" s="167"/>
      <c r="JPP92" s="43"/>
      <c r="JPQ92" s="208"/>
      <c r="JPR92" s="157"/>
      <c r="JPS92" s="211"/>
      <c r="JPT92" s="161"/>
      <c r="JPU92" s="161"/>
      <c r="JPV92" s="168"/>
      <c r="JPW92" s="169"/>
      <c r="JPX92" s="170"/>
      <c r="JPY92" s="167"/>
      <c r="JPZ92" s="43"/>
      <c r="JQA92" s="208"/>
      <c r="JQB92" s="157"/>
      <c r="JQC92" s="211"/>
      <c r="JQD92" s="161"/>
      <c r="JQE92" s="161"/>
      <c r="JQF92" s="168"/>
      <c r="JQG92" s="169"/>
      <c r="JQH92" s="170"/>
      <c r="JQI92" s="167"/>
      <c r="JQJ92" s="43"/>
      <c r="JQK92" s="208"/>
      <c r="JQL92" s="157"/>
      <c r="JQM92" s="211"/>
      <c r="JQN92" s="161"/>
      <c r="JQO92" s="161"/>
      <c r="JQP92" s="168"/>
      <c r="JQQ92" s="169"/>
      <c r="JQR92" s="170"/>
      <c r="JQS92" s="167"/>
      <c r="JQT92" s="43"/>
      <c r="JQU92" s="208"/>
      <c r="JQV92" s="157"/>
      <c r="JQW92" s="211"/>
      <c r="JQX92" s="161"/>
      <c r="JQY92" s="161"/>
      <c r="JQZ92" s="168"/>
      <c r="JRA92" s="169"/>
      <c r="JRB92" s="170"/>
      <c r="JRC92" s="167"/>
      <c r="JRD92" s="43"/>
      <c r="JRE92" s="208"/>
      <c r="JRF92" s="157"/>
      <c r="JRG92" s="211"/>
      <c r="JRH92" s="161"/>
      <c r="JRI92" s="161"/>
      <c r="JRJ92" s="168"/>
      <c r="JRK92" s="169"/>
      <c r="JRL92" s="170"/>
      <c r="JRM92" s="167"/>
      <c r="JRN92" s="43"/>
      <c r="JRO92" s="208"/>
      <c r="JRP92" s="157"/>
      <c r="JRQ92" s="211"/>
      <c r="JRR92" s="161"/>
      <c r="JRS92" s="161"/>
      <c r="JRT92" s="168"/>
      <c r="JRU92" s="169"/>
      <c r="JRV92" s="170"/>
      <c r="JRW92" s="167"/>
      <c r="JRX92" s="43"/>
      <c r="JRY92" s="208"/>
      <c r="JRZ92" s="157"/>
      <c r="JSA92" s="211"/>
      <c r="JSB92" s="161"/>
      <c r="JSC92" s="161"/>
      <c r="JSD92" s="168"/>
      <c r="JSE92" s="169"/>
      <c r="JSF92" s="170"/>
      <c r="JSG92" s="167"/>
      <c r="JSH92" s="43"/>
      <c r="JSI92" s="208"/>
      <c r="JSJ92" s="157"/>
      <c r="JSK92" s="211"/>
      <c r="JSL92" s="161"/>
      <c r="JSM92" s="161"/>
      <c r="JSN92" s="168"/>
      <c r="JSO92" s="169"/>
      <c r="JSP92" s="170"/>
      <c r="JSQ92" s="167"/>
      <c r="JSR92" s="43"/>
      <c r="JSS92" s="208"/>
      <c r="JST92" s="157"/>
      <c r="JSU92" s="211"/>
      <c r="JSV92" s="161"/>
      <c r="JSW92" s="161"/>
      <c r="JSX92" s="168"/>
      <c r="JSY92" s="169"/>
      <c r="JSZ92" s="170"/>
      <c r="JTA92" s="167"/>
      <c r="JTB92" s="43"/>
      <c r="JTC92" s="208"/>
      <c r="JTD92" s="157"/>
      <c r="JTE92" s="211"/>
      <c r="JTF92" s="161"/>
      <c r="JTG92" s="161"/>
      <c r="JTH92" s="168"/>
      <c r="JTI92" s="169"/>
      <c r="JTJ92" s="170"/>
      <c r="JTK92" s="167"/>
      <c r="JTL92" s="43"/>
      <c r="JTM92" s="208"/>
      <c r="JTN92" s="157"/>
      <c r="JTO92" s="211"/>
      <c r="JTP92" s="161"/>
      <c r="JTQ92" s="161"/>
      <c r="JTR92" s="168"/>
      <c r="JTS92" s="169"/>
      <c r="JTT92" s="170"/>
      <c r="JTU92" s="167"/>
      <c r="JTV92" s="43"/>
      <c r="JTW92" s="208"/>
      <c r="JTX92" s="157"/>
      <c r="JTY92" s="211"/>
      <c r="JTZ92" s="161"/>
      <c r="JUA92" s="161"/>
      <c r="JUB92" s="168"/>
      <c r="JUC92" s="169"/>
      <c r="JUD92" s="170"/>
      <c r="JUE92" s="167"/>
      <c r="JUF92" s="43"/>
      <c r="JUG92" s="208"/>
      <c r="JUH92" s="157"/>
      <c r="JUI92" s="211"/>
      <c r="JUJ92" s="161"/>
      <c r="JUK92" s="161"/>
      <c r="JUL92" s="168"/>
      <c r="JUM92" s="169"/>
      <c r="JUN92" s="170"/>
      <c r="JUO92" s="167"/>
      <c r="JUP92" s="43"/>
      <c r="JUQ92" s="208"/>
      <c r="JUR92" s="157"/>
      <c r="JUS92" s="211"/>
      <c r="JUT92" s="161"/>
      <c r="JUU92" s="161"/>
      <c r="JUV92" s="168"/>
      <c r="JUW92" s="169"/>
      <c r="JUX92" s="170"/>
      <c r="JUY92" s="167"/>
      <c r="JUZ92" s="43"/>
      <c r="JVA92" s="208"/>
      <c r="JVB92" s="157"/>
      <c r="JVC92" s="211"/>
      <c r="JVD92" s="161"/>
      <c r="JVE92" s="161"/>
      <c r="JVF92" s="168"/>
      <c r="JVG92" s="169"/>
      <c r="JVH92" s="170"/>
      <c r="JVI92" s="167"/>
      <c r="JVJ92" s="43"/>
      <c r="JVK92" s="208"/>
      <c r="JVL92" s="157"/>
      <c r="JVM92" s="211"/>
      <c r="JVN92" s="161"/>
      <c r="JVO92" s="161"/>
      <c r="JVP92" s="168"/>
      <c r="JVQ92" s="169"/>
      <c r="JVR92" s="170"/>
      <c r="JVS92" s="167"/>
      <c r="JVT92" s="43"/>
      <c r="JVU92" s="208"/>
      <c r="JVV92" s="157"/>
      <c r="JVW92" s="211"/>
      <c r="JVX92" s="161"/>
      <c r="JVY92" s="161"/>
      <c r="JVZ92" s="168"/>
      <c r="JWA92" s="169"/>
      <c r="JWB92" s="170"/>
      <c r="JWC92" s="167"/>
      <c r="JWD92" s="43"/>
      <c r="JWE92" s="208"/>
      <c r="JWF92" s="157"/>
      <c r="JWG92" s="211"/>
      <c r="JWH92" s="161"/>
      <c r="JWI92" s="161"/>
      <c r="JWJ92" s="168"/>
      <c r="JWK92" s="169"/>
      <c r="JWL92" s="170"/>
      <c r="JWM92" s="167"/>
      <c r="JWN92" s="43"/>
      <c r="JWO92" s="208"/>
      <c r="JWP92" s="157"/>
      <c r="JWQ92" s="211"/>
      <c r="JWR92" s="161"/>
      <c r="JWS92" s="161"/>
      <c r="JWT92" s="168"/>
      <c r="JWU92" s="169"/>
      <c r="JWV92" s="170"/>
      <c r="JWW92" s="167"/>
      <c r="JWX92" s="43"/>
      <c r="JWY92" s="208"/>
      <c r="JWZ92" s="157"/>
      <c r="JXA92" s="211"/>
      <c r="JXB92" s="161"/>
      <c r="JXC92" s="161"/>
      <c r="JXD92" s="168"/>
      <c r="JXE92" s="169"/>
      <c r="JXF92" s="170"/>
      <c r="JXG92" s="167"/>
      <c r="JXH92" s="43"/>
      <c r="JXI92" s="208"/>
      <c r="JXJ92" s="157"/>
      <c r="JXK92" s="211"/>
      <c r="JXL92" s="161"/>
      <c r="JXM92" s="161"/>
      <c r="JXN92" s="168"/>
      <c r="JXO92" s="169"/>
      <c r="JXP92" s="170"/>
      <c r="JXQ92" s="167"/>
      <c r="JXR92" s="43"/>
      <c r="JXS92" s="208"/>
      <c r="JXT92" s="157"/>
      <c r="JXU92" s="211"/>
      <c r="JXV92" s="161"/>
      <c r="JXW92" s="161"/>
      <c r="JXX92" s="168"/>
      <c r="JXY92" s="169"/>
      <c r="JXZ92" s="170"/>
      <c r="JYA92" s="167"/>
      <c r="JYB92" s="43"/>
      <c r="JYC92" s="208"/>
      <c r="JYD92" s="157"/>
      <c r="JYE92" s="211"/>
      <c r="JYF92" s="161"/>
      <c r="JYG92" s="161"/>
      <c r="JYH92" s="168"/>
      <c r="JYI92" s="169"/>
      <c r="JYJ92" s="170"/>
      <c r="JYK92" s="167"/>
      <c r="JYL92" s="43"/>
      <c r="JYM92" s="208"/>
      <c r="JYN92" s="157"/>
      <c r="JYO92" s="211"/>
      <c r="JYP92" s="161"/>
      <c r="JYQ92" s="161"/>
      <c r="JYR92" s="168"/>
      <c r="JYS92" s="169"/>
      <c r="JYT92" s="170"/>
      <c r="JYU92" s="167"/>
      <c r="JYV92" s="43"/>
      <c r="JYW92" s="208"/>
      <c r="JYX92" s="157"/>
      <c r="JYY92" s="211"/>
      <c r="JYZ92" s="161"/>
      <c r="JZA92" s="161"/>
      <c r="JZB92" s="168"/>
      <c r="JZC92" s="169"/>
      <c r="JZD92" s="170"/>
      <c r="JZE92" s="167"/>
      <c r="JZF92" s="43"/>
      <c r="JZG92" s="208"/>
      <c r="JZH92" s="157"/>
      <c r="JZI92" s="211"/>
      <c r="JZJ92" s="161"/>
      <c r="JZK92" s="161"/>
      <c r="JZL92" s="168"/>
      <c r="JZM92" s="169"/>
      <c r="JZN92" s="170"/>
      <c r="JZO92" s="167"/>
      <c r="JZP92" s="43"/>
      <c r="JZQ92" s="208"/>
      <c r="JZR92" s="157"/>
      <c r="JZS92" s="211"/>
      <c r="JZT92" s="161"/>
      <c r="JZU92" s="161"/>
      <c r="JZV92" s="168"/>
      <c r="JZW92" s="169"/>
      <c r="JZX92" s="170"/>
      <c r="JZY92" s="167"/>
      <c r="JZZ92" s="43"/>
      <c r="KAA92" s="208"/>
      <c r="KAB92" s="157"/>
      <c r="KAC92" s="211"/>
      <c r="KAD92" s="161"/>
      <c r="KAE92" s="161"/>
      <c r="KAF92" s="168"/>
      <c r="KAG92" s="169"/>
      <c r="KAH92" s="170"/>
      <c r="KAI92" s="167"/>
      <c r="KAJ92" s="43"/>
      <c r="KAK92" s="208"/>
      <c r="KAL92" s="157"/>
      <c r="KAM92" s="211"/>
      <c r="KAN92" s="161"/>
      <c r="KAO92" s="161"/>
      <c r="KAP92" s="168"/>
      <c r="KAQ92" s="169"/>
      <c r="KAR92" s="170"/>
      <c r="KAS92" s="167"/>
      <c r="KAT92" s="43"/>
      <c r="KAU92" s="208"/>
      <c r="KAV92" s="157"/>
      <c r="KAW92" s="211"/>
      <c r="KAX92" s="161"/>
      <c r="KAY92" s="161"/>
      <c r="KAZ92" s="168"/>
      <c r="KBA92" s="169"/>
      <c r="KBB92" s="170"/>
      <c r="KBC92" s="167"/>
      <c r="KBD92" s="43"/>
      <c r="KBE92" s="208"/>
      <c r="KBF92" s="157"/>
      <c r="KBG92" s="211"/>
      <c r="KBH92" s="161"/>
      <c r="KBI92" s="161"/>
      <c r="KBJ92" s="168"/>
      <c r="KBK92" s="169"/>
      <c r="KBL92" s="170"/>
      <c r="KBM92" s="167"/>
      <c r="KBN92" s="43"/>
      <c r="KBO92" s="208"/>
      <c r="KBP92" s="157"/>
      <c r="KBQ92" s="211"/>
      <c r="KBR92" s="161"/>
      <c r="KBS92" s="161"/>
      <c r="KBT92" s="168"/>
      <c r="KBU92" s="169"/>
      <c r="KBV92" s="170"/>
      <c r="KBW92" s="167"/>
      <c r="KBX92" s="43"/>
      <c r="KBY92" s="208"/>
      <c r="KBZ92" s="157"/>
      <c r="KCA92" s="211"/>
      <c r="KCB92" s="161"/>
      <c r="KCC92" s="161"/>
      <c r="KCD92" s="168"/>
      <c r="KCE92" s="169"/>
      <c r="KCF92" s="170"/>
      <c r="KCG92" s="167"/>
      <c r="KCH92" s="43"/>
      <c r="KCI92" s="208"/>
      <c r="KCJ92" s="157"/>
      <c r="KCK92" s="211"/>
      <c r="KCL92" s="161"/>
      <c r="KCM92" s="161"/>
      <c r="KCN92" s="168"/>
      <c r="KCO92" s="169"/>
      <c r="KCP92" s="170"/>
      <c r="KCQ92" s="167"/>
      <c r="KCR92" s="43"/>
      <c r="KCS92" s="208"/>
      <c r="KCT92" s="157"/>
      <c r="KCU92" s="211"/>
      <c r="KCV92" s="161"/>
      <c r="KCW92" s="161"/>
      <c r="KCX92" s="168"/>
      <c r="KCY92" s="169"/>
      <c r="KCZ92" s="170"/>
      <c r="KDA92" s="167"/>
      <c r="KDB92" s="43"/>
      <c r="KDC92" s="208"/>
      <c r="KDD92" s="157"/>
      <c r="KDE92" s="211"/>
      <c r="KDF92" s="161"/>
      <c r="KDG92" s="161"/>
      <c r="KDH92" s="168"/>
      <c r="KDI92" s="169"/>
      <c r="KDJ92" s="170"/>
      <c r="KDK92" s="167"/>
      <c r="KDL92" s="43"/>
      <c r="KDM92" s="208"/>
      <c r="KDN92" s="157"/>
      <c r="KDO92" s="211"/>
      <c r="KDP92" s="161"/>
      <c r="KDQ92" s="161"/>
      <c r="KDR92" s="168"/>
      <c r="KDS92" s="169"/>
      <c r="KDT92" s="170"/>
      <c r="KDU92" s="167"/>
      <c r="KDV92" s="43"/>
      <c r="KDW92" s="208"/>
      <c r="KDX92" s="157"/>
      <c r="KDY92" s="211"/>
      <c r="KDZ92" s="161"/>
      <c r="KEA92" s="161"/>
      <c r="KEB92" s="168"/>
      <c r="KEC92" s="169"/>
      <c r="KED92" s="170"/>
      <c r="KEE92" s="167"/>
      <c r="KEF92" s="43"/>
      <c r="KEG92" s="208"/>
      <c r="KEH92" s="157"/>
      <c r="KEI92" s="211"/>
      <c r="KEJ92" s="161"/>
      <c r="KEK92" s="161"/>
      <c r="KEL92" s="168"/>
      <c r="KEM92" s="169"/>
      <c r="KEN92" s="170"/>
      <c r="KEO92" s="167"/>
      <c r="KEP92" s="43"/>
      <c r="KEQ92" s="208"/>
      <c r="KER92" s="157"/>
      <c r="KES92" s="211"/>
      <c r="KET92" s="161"/>
      <c r="KEU92" s="161"/>
      <c r="KEV92" s="168"/>
      <c r="KEW92" s="169"/>
      <c r="KEX92" s="170"/>
      <c r="KEY92" s="167"/>
      <c r="KEZ92" s="43"/>
      <c r="KFA92" s="208"/>
      <c r="KFB92" s="157"/>
      <c r="KFC92" s="211"/>
      <c r="KFD92" s="161"/>
      <c r="KFE92" s="161"/>
      <c r="KFF92" s="168"/>
      <c r="KFG92" s="169"/>
      <c r="KFH92" s="170"/>
      <c r="KFI92" s="167"/>
      <c r="KFJ92" s="43"/>
      <c r="KFK92" s="208"/>
      <c r="KFL92" s="157"/>
      <c r="KFM92" s="211"/>
      <c r="KFN92" s="161"/>
      <c r="KFO92" s="161"/>
      <c r="KFP92" s="168"/>
      <c r="KFQ92" s="169"/>
      <c r="KFR92" s="170"/>
      <c r="KFS92" s="167"/>
      <c r="KFT92" s="43"/>
      <c r="KFU92" s="208"/>
      <c r="KFV92" s="157"/>
      <c r="KFW92" s="211"/>
      <c r="KFX92" s="161"/>
      <c r="KFY92" s="161"/>
      <c r="KFZ92" s="168"/>
      <c r="KGA92" s="169"/>
      <c r="KGB92" s="170"/>
      <c r="KGC92" s="167"/>
      <c r="KGD92" s="43"/>
      <c r="KGE92" s="208"/>
      <c r="KGF92" s="157"/>
      <c r="KGG92" s="211"/>
      <c r="KGH92" s="161"/>
      <c r="KGI92" s="161"/>
      <c r="KGJ92" s="168"/>
      <c r="KGK92" s="169"/>
      <c r="KGL92" s="170"/>
      <c r="KGM92" s="167"/>
      <c r="KGN92" s="43"/>
      <c r="KGO92" s="208"/>
      <c r="KGP92" s="157"/>
      <c r="KGQ92" s="211"/>
      <c r="KGR92" s="161"/>
      <c r="KGS92" s="161"/>
      <c r="KGT92" s="168"/>
      <c r="KGU92" s="169"/>
      <c r="KGV92" s="170"/>
      <c r="KGW92" s="167"/>
      <c r="KGX92" s="43"/>
      <c r="KGY92" s="208"/>
      <c r="KGZ92" s="157"/>
      <c r="KHA92" s="211"/>
      <c r="KHB92" s="161"/>
      <c r="KHC92" s="161"/>
      <c r="KHD92" s="168"/>
      <c r="KHE92" s="169"/>
      <c r="KHF92" s="170"/>
      <c r="KHG92" s="167"/>
      <c r="KHH92" s="43"/>
      <c r="KHI92" s="208"/>
      <c r="KHJ92" s="157"/>
      <c r="KHK92" s="211"/>
      <c r="KHL92" s="161"/>
      <c r="KHM92" s="161"/>
      <c r="KHN92" s="168"/>
      <c r="KHO92" s="169"/>
      <c r="KHP92" s="170"/>
      <c r="KHQ92" s="167"/>
      <c r="KHR92" s="43"/>
      <c r="KHS92" s="208"/>
      <c r="KHT92" s="157"/>
      <c r="KHU92" s="211"/>
      <c r="KHV92" s="161"/>
      <c r="KHW92" s="161"/>
      <c r="KHX92" s="168"/>
      <c r="KHY92" s="169"/>
      <c r="KHZ92" s="170"/>
      <c r="KIA92" s="167"/>
      <c r="KIB92" s="43"/>
      <c r="KIC92" s="208"/>
      <c r="KID92" s="157"/>
      <c r="KIE92" s="211"/>
      <c r="KIF92" s="161"/>
      <c r="KIG92" s="161"/>
      <c r="KIH92" s="168"/>
      <c r="KII92" s="169"/>
      <c r="KIJ92" s="170"/>
      <c r="KIK92" s="167"/>
      <c r="KIL92" s="43"/>
      <c r="KIM92" s="208"/>
      <c r="KIN92" s="157"/>
      <c r="KIO92" s="211"/>
      <c r="KIP92" s="161"/>
      <c r="KIQ92" s="161"/>
      <c r="KIR92" s="168"/>
      <c r="KIS92" s="169"/>
      <c r="KIT92" s="170"/>
      <c r="KIU92" s="167"/>
      <c r="KIV92" s="43"/>
      <c r="KIW92" s="208"/>
      <c r="KIX92" s="157"/>
      <c r="KIY92" s="211"/>
      <c r="KIZ92" s="161"/>
      <c r="KJA92" s="161"/>
      <c r="KJB92" s="168"/>
      <c r="KJC92" s="169"/>
      <c r="KJD92" s="170"/>
      <c r="KJE92" s="167"/>
      <c r="KJF92" s="43"/>
      <c r="KJG92" s="208"/>
      <c r="KJH92" s="157"/>
      <c r="KJI92" s="211"/>
      <c r="KJJ92" s="161"/>
      <c r="KJK92" s="161"/>
      <c r="KJL92" s="168"/>
      <c r="KJM92" s="169"/>
      <c r="KJN92" s="170"/>
      <c r="KJO92" s="167"/>
      <c r="KJP92" s="43"/>
      <c r="KJQ92" s="208"/>
      <c r="KJR92" s="157"/>
      <c r="KJS92" s="211"/>
      <c r="KJT92" s="161"/>
      <c r="KJU92" s="161"/>
      <c r="KJV92" s="168"/>
      <c r="KJW92" s="169"/>
      <c r="KJX92" s="170"/>
      <c r="KJY92" s="167"/>
      <c r="KJZ92" s="43"/>
      <c r="KKA92" s="208"/>
      <c r="KKB92" s="157"/>
      <c r="KKC92" s="211"/>
      <c r="KKD92" s="161"/>
      <c r="KKE92" s="161"/>
      <c r="KKF92" s="168"/>
      <c r="KKG92" s="169"/>
      <c r="KKH92" s="170"/>
      <c r="KKI92" s="167"/>
      <c r="KKJ92" s="43"/>
      <c r="KKK92" s="208"/>
      <c r="KKL92" s="157"/>
      <c r="KKM92" s="211"/>
      <c r="KKN92" s="161"/>
      <c r="KKO92" s="161"/>
      <c r="KKP92" s="168"/>
      <c r="KKQ92" s="169"/>
      <c r="KKR92" s="170"/>
      <c r="KKS92" s="167"/>
      <c r="KKT92" s="43"/>
      <c r="KKU92" s="208"/>
      <c r="KKV92" s="157"/>
      <c r="KKW92" s="211"/>
      <c r="KKX92" s="161"/>
      <c r="KKY92" s="161"/>
      <c r="KKZ92" s="168"/>
      <c r="KLA92" s="169"/>
      <c r="KLB92" s="170"/>
      <c r="KLC92" s="167"/>
      <c r="KLD92" s="43"/>
      <c r="KLE92" s="208"/>
      <c r="KLF92" s="157"/>
      <c r="KLG92" s="211"/>
      <c r="KLH92" s="161"/>
      <c r="KLI92" s="161"/>
      <c r="KLJ92" s="168"/>
      <c r="KLK92" s="169"/>
      <c r="KLL92" s="170"/>
      <c r="KLM92" s="167"/>
      <c r="KLN92" s="43"/>
      <c r="KLO92" s="208"/>
      <c r="KLP92" s="157"/>
      <c r="KLQ92" s="211"/>
      <c r="KLR92" s="161"/>
      <c r="KLS92" s="161"/>
      <c r="KLT92" s="168"/>
      <c r="KLU92" s="169"/>
      <c r="KLV92" s="170"/>
      <c r="KLW92" s="167"/>
      <c r="KLX92" s="43"/>
      <c r="KLY92" s="208"/>
      <c r="KLZ92" s="157"/>
      <c r="KMA92" s="211"/>
      <c r="KMB92" s="161"/>
      <c r="KMC92" s="161"/>
      <c r="KMD92" s="168"/>
      <c r="KME92" s="169"/>
      <c r="KMF92" s="170"/>
      <c r="KMG92" s="167"/>
      <c r="KMH92" s="43"/>
      <c r="KMI92" s="208"/>
      <c r="KMJ92" s="157"/>
      <c r="KMK92" s="211"/>
      <c r="KML92" s="161"/>
      <c r="KMM92" s="161"/>
      <c r="KMN92" s="168"/>
      <c r="KMO92" s="169"/>
      <c r="KMP92" s="170"/>
      <c r="KMQ92" s="167"/>
      <c r="KMR92" s="43"/>
      <c r="KMS92" s="208"/>
      <c r="KMT92" s="157"/>
      <c r="KMU92" s="211"/>
      <c r="KMV92" s="161"/>
      <c r="KMW92" s="161"/>
      <c r="KMX92" s="168"/>
      <c r="KMY92" s="169"/>
      <c r="KMZ92" s="170"/>
      <c r="KNA92" s="167"/>
      <c r="KNB92" s="43"/>
      <c r="KNC92" s="208"/>
      <c r="KND92" s="157"/>
      <c r="KNE92" s="211"/>
      <c r="KNF92" s="161"/>
      <c r="KNG92" s="161"/>
      <c r="KNH92" s="168"/>
      <c r="KNI92" s="169"/>
      <c r="KNJ92" s="170"/>
      <c r="KNK92" s="167"/>
      <c r="KNL92" s="43"/>
      <c r="KNM92" s="208"/>
      <c r="KNN92" s="157"/>
      <c r="KNO92" s="211"/>
      <c r="KNP92" s="161"/>
      <c r="KNQ92" s="161"/>
      <c r="KNR92" s="168"/>
      <c r="KNS92" s="169"/>
      <c r="KNT92" s="170"/>
      <c r="KNU92" s="167"/>
      <c r="KNV92" s="43"/>
      <c r="KNW92" s="208"/>
      <c r="KNX92" s="157"/>
      <c r="KNY92" s="211"/>
      <c r="KNZ92" s="161"/>
      <c r="KOA92" s="161"/>
      <c r="KOB92" s="168"/>
      <c r="KOC92" s="169"/>
      <c r="KOD92" s="170"/>
      <c r="KOE92" s="167"/>
      <c r="KOF92" s="43"/>
      <c r="KOG92" s="208"/>
      <c r="KOH92" s="157"/>
      <c r="KOI92" s="211"/>
      <c r="KOJ92" s="161"/>
      <c r="KOK92" s="161"/>
      <c r="KOL92" s="168"/>
      <c r="KOM92" s="169"/>
      <c r="KON92" s="170"/>
      <c r="KOO92" s="167"/>
      <c r="KOP92" s="43"/>
      <c r="KOQ92" s="208"/>
      <c r="KOR92" s="157"/>
      <c r="KOS92" s="211"/>
      <c r="KOT92" s="161"/>
      <c r="KOU92" s="161"/>
      <c r="KOV92" s="168"/>
      <c r="KOW92" s="169"/>
      <c r="KOX92" s="170"/>
      <c r="KOY92" s="167"/>
      <c r="KOZ92" s="43"/>
      <c r="KPA92" s="208"/>
      <c r="KPB92" s="157"/>
      <c r="KPC92" s="211"/>
      <c r="KPD92" s="161"/>
      <c r="KPE92" s="161"/>
      <c r="KPF92" s="168"/>
      <c r="KPG92" s="169"/>
      <c r="KPH92" s="170"/>
      <c r="KPI92" s="167"/>
      <c r="KPJ92" s="43"/>
      <c r="KPK92" s="208"/>
      <c r="KPL92" s="157"/>
      <c r="KPM92" s="211"/>
      <c r="KPN92" s="161"/>
      <c r="KPO92" s="161"/>
      <c r="KPP92" s="168"/>
      <c r="KPQ92" s="169"/>
      <c r="KPR92" s="170"/>
      <c r="KPS92" s="167"/>
      <c r="KPT92" s="43"/>
      <c r="KPU92" s="208"/>
      <c r="KPV92" s="157"/>
      <c r="KPW92" s="211"/>
      <c r="KPX92" s="161"/>
      <c r="KPY92" s="161"/>
      <c r="KPZ92" s="168"/>
      <c r="KQA92" s="169"/>
      <c r="KQB92" s="170"/>
      <c r="KQC92" s="167"/>
      <c r="KQD92" s="43"/>
      <c r="KQE92" s="208"/>
      <c r="KQF92" s="157"/>
      <c r="KQG92" s="211"/>
      <c r="KQH92" s="161"/>
      <c r="KQI92" s="161"/>
      <c r="KQJ92" s="168"/>
      <c r="KQK92" s="169"/>
      <c r="KQL92" s="170"/>
      <c r="KQM92" s="167"/>
      <c r="KQN92" s="43"/>
      <c r="KQO92" s="208"/>
      <c r="KQP92" s="157"/>
      <c r="KQQ92" s="211"/>
      <c r="KQR92" s="161"/>
      <c r="KQS92" s="161"/>
      <c r="KQT92" s="168"/>
      <c r="KQU92" s="169"/>
      <c r="KQV92" s="170"/>
      <c r="KQW92" s="167"/>
      <c r="KQX92" s="43"/>
      <c r="KQY92" s="208"/>
      <c r="KQZ92" s="157"/>
      <c r="KRA92" s="211"/>
      <c r="KRB92" s="161"/>
      <c r="KRC92" s="161"/>
      <c r="KRD92" s="168"/>
      <c r="KRE92" s="169"/>
      <c r="KRF92" s="170"/>
      <c r="KRG92" s="167"/>
      <c r="KRH92" s="43"/>
      <c r="KRI92" s="208"/>
      <c r="KRJ92" s="157"/>
      <c r="KRK92" s="211"/>
      <c r="KRL92" s="161"/>
      <c r="KRM92" s="161"/>
      <c r="KRN92" s="168"/>
      <c r="KRO92" s="169"/>
      <c r="KRP92" s="170"/>
      <c r="KRQ92" s="167"/>
      <c r="KRR92" s="43"/>
      <c r="KRS92" s="208"/>
      <c r="KRT92" s="157"/>
      <c r="KRU92" s="211"/>
      <c r="KRV92" s="161"/>
      <c r="KRW92" s="161"/>
      <c r="KRX92" s="168"/>
      <c r="KRY92" s="169"/>
      <c r="KRZ92" s="170"/>
      <c r="KSA92" s="167"/>
      <c r="KSB92" s="43"/>
      <c r="KSC92" s="208"/>
      <c r="KSD92" s="157"/>
      <c r="KSE92" s="211"/>
      <c r="KSF92" s="161"/>
      <c r="KSG92" s="161"/>
      <c r="KSH92" s="168"/>
      <c r="KSI92" s="169"/>
      <c r="KSJ92" s="170"/>
      <c r="KSK92" s="167"/>
      <c r="KSL92" s="43"/>
      <c r="KSM92" s="208"/>
      <c r="KSN92" s="157"/>
      <c r="KSO92" s="211"/>
      <c r="KSP92" s="161"/>
      <c r="KSQ92" s="161"/>
      <c r="KSR92" s="168"/>
      <c r="KSS92" s="169"/>
      <c r="KST92" s="170"/>
      <c r="KSU92" s="167"/>
      <c r="KSV92" s="43"/>
      <c r="KSW92" s="208"/>
      <c r="KSX92" s="157"/>
      <c r="KSY92" s="211"/>
      <c r="KSZ92" s="161"/>
      <c r="KTA92" s="161"/>
      <c r="KTB92" s="168"/>
      <c r="KTC92" s="169"/>
      <c r="KTD92" s="170"/>
      <c r="KTE92" s="167"/>
      <c r="KTF92" s="43"/>
      <c r="KTG92" s="208"/>
      <c r="KTH92" s="157"/>
      <c r="KTI92" s="211"/>
      <c r="KTJ92" s="161"/>
      <c r="KTK92" s="161"/>
      <c r="KTL92" s="168"/>
      <c r="KTM92" s="169"/>
      <c r="KTN92" s="170"/>
      <c r="KTO92" s="167"/>
      <c r="KTP92" s="43"/>
      <c r="KTQ92" s="208"/>
      <c r="KTR92" s="157"/>
      <c r="KTS92" s="211"/>
      <c r="KTT92" s="161"/>
      <c r="KTU92" s="161"/>
      <c r="KTV92" s="168"/>
      <c r="KTW92" s="169"/>
      <c r="KTX92" s="170"/>
      <c r="KTY92" s="167"/>
      <c r="KTZ92" s="43"/>
      <c r="KUA92" s="208"/>
      <c r="KUB92" s="157"/>
      <c r="KUC92" s="211"/>
      <c r="KUD92" s="161"/>
      <c r="KUE92" s="161"/>
      <c r="KUF92" s="168"/>
      <c r="KUG92" s="169"/>
      <c r="KUH92" s="170"/>
      <c r="KUI92" s="167"/>
      <c r="KUJ92" s="43"/>
      <c r="KUK92" s="208"/>
      <c r="KUL92" s="157"/>
      <c r="KUM92" s="211"/>
      <c r="KUN92" s="161"/>
      <c r="KUO92" s="161"/>
      <c r="KUP92" s="168"/>
      <c r="KUQ92" s="169"/>
      <c r="KUR92" s="170"/>
      <c r="KUS92" s="167"/>
      <c r="KUT92" s="43"/>
      <c r="KUU92" s="208"/>
      <c r="KUV92" s="157"/>
      <c r="KUW92" s="211"/>
      <c r="KUX92" s="161"/>
      <c r="KUY92" s="161"/>
      <c r="KUZ92" s="168"/>
      <c r="KVA92" s="169"/>
      <c r="KVB92" s="170"/>
      <c r="KVC92" s="167"/>
      <c r="KVD92" s="43"/>
      <c r="KVE92" s="208"/>
      <c r="KVF92" s="157"/>
      <c r="KVG92" s="211"/>
      <c r="KVH92" s="161"/>
      <c r="KVI92" s="161"/>
      <c r="KVJ92" s="168"/>
      <c r="KVK92" s="169"/>
      <c r="KVL92" s="170"/>
      <c r="KVM92" s="167"/>
      <c r="KVN92" s="43"/>
      <c r="KVO92" s="208"/>
      <c r="KVP92" s="157"/>
      <c r="KVQ92" s="211"/>
      <c r="KVR92" s="161"/>
      <c r="KVS92" s="161"/>
      <c r="KVT92" s="168"/>
      <c r="KVU92" s="169"/>
      <c r="KVV92" s="170"/>
      <c r="KVW92" s="167"/>
      <c r="KVX92" s="43"/>
      <c r="KVY92" s="208"/>
      <c r="KVZ92" s="157"/>
      <c r="KWA92" s="211"/>
      <c r="KWB92" s="161"/>
      <c r="KWC92" s="161"/>
      <c r="KWD92" s="168"/>
      <c r="KWE92" s="169"/>
      <c r="KWF92" s="170"/>
      <c r="KWG92" s="167"/>
      <c r="KWH92" s="43"/>
      <c r="KWI92" s="208"/>
      <c r="KWJ92" s="157"/>
      <c r="KWK92" s="211"/>
      <c r="KWL92" s="161"/>
      <c r="KWM92" s="161"/>
      <c r="KWN92" s="168"/>
      <c r="KWO92" s="169"/>
      <c r="KWP92" s="170"/>
      <c r="KWQ92" s="167"/>
      <c r="KWR92" s="43"/>
      <c r="KWS92" s="208"/>
      <c r="KWT92" s="157"/>
      <c r="KWU92" s="211"/>
      <c r="KWV92" s="161"/>
      <c r="KWW92" s="161"/>
      <c r="KWX92" s="168"/>
      <c r="KWY92" s="169"/>
      <c r="KWZ92" s="170"/>
      <c r="KXA92" s="167"/>
      <c r="KXB92" s="43"/>
      <c r="KXC92" s="208"/>
      <c r="KXD92" s="157"/>
      <c r="KXE92" s="211"/>
      <c r="KXF92" s="161"/>
      <c r="KXG92" s="161"/>
      <c r="KXH92" s="168"/>
      <c r="KXI92" s="169"/>
      <c r="KXJ92" s="170"/>
      <c r="KXK92" s="167"/>
      <c r="KXL92" s="43"/>
      <c r="KXM92" s="208"/>
      <c r="KXN92" s="157"/>
      <c r="KXO92" s="211"/>
      <c r="KXP92" s="161"/>
      <c r="KXQ92" s="161"/>
      <c r="KXR92" s="168"/>
      <c r="KXS92" s="169"/>
      <c r="KXT92" s="170"/>
      <c r="KXU92" s="167"/>
      <c r="KXV92" s="43"/>
      <c r="KXW92" s="208"/>
      <c r="KXX92" s="157"/>
      <c r="KXY92" s="211"/>
      <c r="KXZ92" s="161"/>
      <c r="KYA92" s="161"/>
      <c r="KYB92" s="168"/>
      <c r="KYC92" s="169"/>
      <c r="KYD92" s="170"/>
      <c r="KYE92" s="167"/>
      <c r="KYF92" s="43"/>
      <c r="KYG92" s="208"/>
      <c r="KYH92" s="157"/>
      <c r="KYI92" s="211"/>
      <c r="KYJ92" s="161"/>
      <c r="KYK92" s="161"/>
      <c r="KYL92" s="168"/>
      <c r="KYM92" s="169"/>
      <c r="KYN92" s="170"/>
      <c r="KYO92" s="167"/>
      <c r="KYP92" s="43"/>
      <c r="KYQ92" s="208"/>
      <c r="KYR92" s="157"/>
      <c r="KYS92" s="211"/>
      <c r="KYT92" s="161"/>
      <c r="KYU92" s="161"/>
      <c r="KYV92" s="168"/>
      <c r="KYW92" s="169"/>
      <c r="KYX92" s="170"/>
      <c r="KYY92" s="167"/>
      <c r="KYZ92" s="43"/>
      <c r="KZA92" s="208"/>
      <c r="KZB92" s="157"/>
      <c r="KZC92" s="211"/>
      <c r="KZD92" s="161"/>
      <c r="KZE92" s="161"/>
      <c r="KZF92" s="168"/>
      <c r="KZG92" s="169"/>
      <c r="KZH92" s="170"/>
      <c r="KZI92" s="167"/>
      <c r="KZJ92" s="43"/>
      <c r="KZK92" s="208"/>
      <c r="KZL92" s="157"/>
      <c r="KZM92" s="211"/>
      <c r="KZN92" s="161"/>
      <c r="KZO92" s="161"/>
      <c r="KZP92" s="168"/>
      <c r="KZQ92" s="169"/>
      <c r="KZR92" s="170"/>
      <c r="KZS92" s="167"/>
      <c r="KZT92" s="43"/>
      <c r="KZU92" s="208"/>
      <c r="KZV92" s="157"/>
      <c r="KZW92" s="211"/>
      <c r="KZX92" s="161"/>
      <c r="KZY92" s="161"/>
      <c r="KZZ92" s="168"/>
      <c r="LAA92" s="169"/>
      <c r="LAB92" s="170"/>
      <c r="LAC92" s="167"/>
      <c r="LAD92" s="43"/>
      <c r="LAE92" s="208"/>
      <c r="LAF92" s="157"/>
      <c r="LAG92" s="211"/>
      <c r="LAH92" s="161"/>
      <c r="LAI92" s="161"/>
      <c r="LAJ92" s="168"/>
      <c r="LAK92" s="169"/>
      <c r="LAL92" s="170"/>
      <c r="LAM92" s="167"/>
      <c r="LAN92" s="43"/>
      <c r="LAO92" s="208"/>
      <c r="LAP92" s="157"/>
      <c r="LAQ92" s="211"/>
      <c r="LAR92" s="161"/>
      <c r="LAS92" s="161"/>
      <c r="LAT92" s="168"/>
      <c r="LAU92" s="169"/>
      <c r="LAV92" s="170"/>
      <c r="LAW92" s="167"/>
      <c r="LAX92" s="43"/>
      <c r="LAY92" s="208"/>
      <c r="LAZ92" s="157"/>
      <c r="LBA92" s="211"/>
      <c r="LBB92" s="161"/>
      <c r="LBC92" s="161"/>
      <c r="LBD92" s="168"/>
      <c r="LBE92" s="169"/>
      <c r="LBF92" s="170"/>
      <c r="LBG92" s="167"/>
      <c r="LBH92" s="43"/>
      <c r="LBI92" s="208"/>
      <c r="LBJ92" s="157"/>
      <c r="LBK92" s="211"/>
      <c r="LBL92" s="161"/>
      <c r="LBM92" s="161"/>
      <c r="LBN92" s="168"/>
      <c r="LBO92" s="169"/>
      <c r="LBP92" s="170"/>
      <c r="LBQ92" s="167"/>
      <c r="LBR92" s="43"/>
      <c r="LBS92" s="208"/>
      <c r="LBT92" s="157"/>
      <c r="LBU92" s="211"/>
      <c r="LBV92" s="161"/>
      <c r="LBW92" s="161"/>
      <c r="LBX92" s="168"/>
      <c r="LBY92" s="169"/>
      <c r="LBZ92" s="170"/>
      <c r="LCA92" s="167"/>
      <c r="LCB92" s="43"/>
      <c r="LCC92" s="208"/>
      <c r="LCD92" s="157"/>
      <c r="LCE92" s="211"/>
      <c r="LCF92" s="161"/>
      <c r="LCG92" s="161"/>
      <c r="LCH92" s="168"/>
      <c r="LCI92" s="169"/>
      <c r="LCJ92" s="170"/>
      <c r="LCK92" s="167"/>
      <c r="LCL92" s="43"/>
      <c r="LCM92" s="208"/>
      <c r="LCN92" s="157"/>
      <c r="LCO92" s="211"/>
      <c r="LCP92" s="161"/>
      <c r="LCQ92" s="161"/>
      <c r="LCR92" s="168"/>
      <c r="LCS92" s="169"/>
      <c r="LCT92" s="170"/>
      <c r="LCU92" s="167"/>
      <c r="LCV92" s="43"/>
      <c r="LCW92" s="208"/>
      <c r="LCX92" s="157"/>
      <c r="LCY92" s="211"/>
      <c r="LCZ92" s="161"/>
      <c r="LDA92" s="161"/>
      <c r="LDB92" s="168"/>
      <c r="LDC92" s="169"/>
      <c r="LDD92" s="170"/>
      <c r="LDE92" s="167"/>
      <c r="LDF92" s="43"/>
      <c r="LDG92" s="208"/>
      <c r="LDH92" s="157"/>
      <c r="LDI92" s="211"/>
      <c r="LDJ92" s="161"/>
      <c r="LDK92" s="161"/>
      <c r="LDL92" s="168"/>
      <c r="LDM92" s="169"/>
      <c r="LDN92" s="170"/>
      <c r="LDO92" s="167"/>
      <c r="LDP92" s="43"/>
      <c r="LDQ92" s="208"/>
      <c r="LDR92" s="157"/>
      <c r="LDS92" s="211"/>
      <c r="LDT92" s="161"/>
      <c r="LDU92" s="161"/>
      <c r="LDV92" s="168"/>
      <c r="LDW92" s="169"/>
      <c r="LDX92" s="170"/>
      <c r="LDY92" s="167"/>
      <c r="LDZ92" s="43"/>
      <c r="LEA92" s="208"/>
      <c r="LEB92" s="157"/>
      <c r="LEC92" s="211"/>
      <c r="LED92" s="161"/>
      <c r="LEE92" s="161"/>
      <c r="LEF92" s="168"/>
      <c r="LEG92" s="169"/>
      <c r="LEH92" s="170"/>
      <c r="LEI92" s="167"/>
      <c r="LEJ92" s="43"/>
      <c r="LEK92" s="208"/>
      <c r="LEL92" s="157"/>
      <c r="LEM92" s="211"/>
      <c r="LEN92" s="161"/>
      <c r="LEO92" s="161"/>
      <c r="LEP92" s="168"/>
      <c r="LEQ92" s="169"/>
      <c r="LER92" s="170"/>
      <c r="LES92" s="167"/>
      <c r="LET92" s="43"/>
      <c r="LEU92" s="208"/>
      <c r="LEV92" s="157"/>
      <c r="LEW92" s="211"/>
      <c r="LEX92" s="161"/>
      <c r="LEY92" s="161"/>
      <c r="LEZ92" s="168"/>
      <c r="LFA92" s="169"/>
      <c r="LFB92" s="170"/>
      <c r="LFC92" s="167"/>
      <c r="LFD92" s="43"/>
      <c r="LFE92" s="208"/>
      <c r="LFF92" s="157"/>
      <c r="LFG92" s="211"/>
      <c r="LFH92" s="161"/>
      <c r="LFI92" s="161"/>
      <c r="LFJ92" s="168"/>
      <c r="LFK92" s="169"/>
      <c r="LFL92" s="170"/>
      <c r="LFM92" s="167"/>
      <c r="LFN92" s="43"/>
      <c r="LFO92" s="208"/>
      <c r="LFP92" s="157"/>
      <c r="LFQ92" s="211"/>
      <c r="LFR92" s="161"/>
      <c r="LFS92" s="161"/>
      <c r="LFT92" s="168"/>
      <c r="LFU92" s="169"/>
      <c r="LFV92" s="170"/>
      <c r="LFW92" s="167"/>
      <c r="LFX92" s="43"/>
      <c r="LFY92" s="208"/>
      <c r="LFZ92" s="157"/>
      <c r="LGA92" s="211"/>
      <c r="LGB92" s="161"/>
      <c r="LGC92" s="161"/>
      <c r="LGD92" s="168"/>
      <c r="LGE92" s="169"/>
      <c r="LGF92" s="170"/>
      <c r="LGG92" s="167"/>
      <c r="LGH92" s="43"/>
      <c r="LGI92" s="208"/>
      <c r="LGJ92" s="157"/>
      <c r="LGK92" s="211"/>
      <c r="LGL92" s="161"/>
      <c r="LGM92" s="161"/>
      <c r="LGN92" s="168"/>
      <c r="LGO92" s="169"/>
      <c r="LGP92" s="170"/>
      <c r="LGQ92" s="167"/>
      <c r="LGR92" s="43"/>
      <c r="LGS92" s="208"/>
      <c r="LGT92" s="157"/>
      <c r="LGU92" s="211"/>
      <c r="LGV92" s="161"/>
      <c r="LGW92" s="161"/>
      <c r="LGX92" s="168"/>
      <c r="LGY92" s="169"/>
      <c r="LGZ92" s="170"/>
      <c r="LHA92" s="167"/>
      <c r="LHB92" s="43"/>
      <c r="LHC92" s="208"/>
      <c r="LHD92" s="157"/>
      <c r="LHE92" s="211"/>
      <c r="LHF92" s="161"/>
      <c r="LHG92" s="161"/>
      <c r="LHH92" s="168"/>
      <c r="LHI92" s="169"/>
      <c r="LHJ92" s="170"/>
      <c r="LHK92" s="167"/>
      <c r="LHL92" s="43"/>
      <c r="LHM92" s="208"/>
      <c r="LHN92" s="157"/>
      <c r="LHO92" s="211"/>
      <c r="LHP92" s="161"/>
      <c r="LHQ92" s="161"/>
      <c r="LHR92" s="168"/>
      <c r="LHS92" s="169"/>
      <c r="LHT92" s="170"/>
      <c r="LHU92" s="167"/>
      <c r="LHV92" s="43"/>
      <c r="LHW92" s="208"/>
      <c r="LHX92" s="157"/>
      <c r="LHY92" s="211"/>
      <c r="LHZ92" s="161"/>
      <c r="LIA92" s="161"/>
      <c r="LIB92" s="168"/>
      <c r="LIC92" s="169"/>
      <c r="LID92" s="170"/>
      <c r="LIE92" s="167"/>
      <c r="LIF92" s="43"/>
      <c r="LIG92" s="208"/>
      <c r="LIH92" s="157"/>
      <c r="LII92" s="211"/>
      <c r="LIJ92" s="161"/>
      <c r="LIK92" s="161"/>
      <c r="LIL92" s="168"/>
      <c r="LIM92" s="169"/>
      <c r="LIN92" s="170"/>
      <c r="LIO92" s="167"/>
      <c r="LIP92" s="43"/>
      <c r="LIQ92" s="208"/>
      <c r="LIR92" s="157"/>
      <c r="LIS92" s="211"/>
      <c r="LIT92" s="161"/>
      <c r="LIU92" s="161"/>
      <c r="LIV92" s="168"/>
      <c r="LIW92" s="169"/>
      <c r="LIX92" s="170"/>
      <c r="LIY92" s="167"/>
      <c r="LIZ92" s="43"/>
      <c r="LJA92" s="208"/>
      <c r="LJB92" s="157"/>
      <c r="LJC92" s="211"/>
      <c r="LJD92" s="161"/>
      <c r="LJE92" s="161"/>
      <c r="LJF92" s="168"/>
      <c r="LJG92" s="169"/>
      <c r="LJH92" s="170"/>
      <c r="LJI92" s="167"/>
      <c r="LJJ92" s="43"/>
      <c r="LJK92" s="208"/>
      <c r="LJL92" s="157"/>
      <c r="LJM92" s="211"/>
      <c r="LJN92" s="161"/>
      <c r="LJO92" s="161"/>
      <c r="LJP92" s="168"/>
      <c r="LJQ92" s="169"/>
      <c r="LJR92" s="170"/>
      <c r="LJS92" s="167"/>
      <c r="LJT92" s="43"/>
      <c r="LJU92" s="208"/>
      <c r="LJV92" s="157"/>
      <c r="LJW92" s="211"/>
      <c r="LJX92" s="161"/>
      <c r="LJY92" s="161"/>
      <c r="LJZ92" s="168"/>
      <c r="LKA92" s="169"/>
      <c r="LKB92" s="170"/>
      <c r="LKC92" s="167"/>
      <c r="LKD92" s="43"/>
      <c r="LKE92" s="208"/>
      <c r="LKF92" s="157"/>
      <c r="LKG92" s="211"/>
      <c r="LKH92" s="161"/>
      <c r="LKI92" s="161"/>
      <c r="LKJ92" s="168"/>
      <c r="LKK92" s="169"/>
      <c r="LKL92" s="170"/>
      <c r="LKM92" s="167"/>
      <c r="LKN92" s="43"/>
      <c r="LKO92" s="208"/>
      <c r="LKP92" s="157"/>
      <c r="LKQ92" s="211"/>
      <c r="LKR92" s="161"/>
      <c r="LKS92" s="161"/>
      <c r="LKT92" s="168"/>
      <c r="LKU92" s="169"/>
      <c r="LKV92" s="170"/>
      <c r="LKW92" s="167"/>
      <c r="LKX92" s="43"/>
      <c r="LKY92" s="208"/>
      <c r="LKZ92" s="157"/>
      <c r="LLA92" s="211"/>
      <c r="LLB92" s="161"/>
      <c r="LLC92" s="161"/>
      <c r="LLD92" s="168"/>
      <c r="LLE92" s="169"/>
      <c r="LLF92" s="170"/>
      <c r="LLG92" s="167"/>
      <c r="LLH92" s="43"/>
      <c r="LLI92" s="208"/>
      <c r="LLJ92" s="157"/>
      <c r="LLK92" s="211"/>
      <c r="LLL92" s="161"/>
      <c r="LLM92" s="161"/>
      <c r="LLN92" s="168"/>
      <c r="LLO92" s="169"/>
      <c r="LLP92" s="170"/>
      <c r="LLQ92" s="167"/>
      <c r="LLR92" s="43"/>
      <c r="LLS92" s="208"/>
      <c r="LLT92" s="157"/>
      <c r="LLU92" s="211"/>
      <c r="LLV92" s="161"/>
      <c r="LLW92" s="161"/>
      <c r="LLX92" s="168"/>
      <c r="LLY92" s="169"/>
      <c r="LLZ92" s="170"/>
      <c r="LMA92" s="167"/>
      <c r="LMB92" s="43"/>
      <c r="LMC92" s="208"/>
      <c r="LMD92" s="157"/>
      <c r="LME92" s="211"/>
      <c r="LMF92" s="161"/>
      <c r="LMG92" s="161"/>
      <c r="LMH92" s="168"/>
      <c r="LMI92" s="169"/>
      <c r="LMJ92" s="170"/>
      <c r="LMK92" s="167"/>
      <c r="LML92" s="43"/>
      <c r="LMM92" s="208"/>
      <c r="LMN92" s="157"/>
      <c r="LMO92" s="211"/>
      <c r="LMP92" s="161"/>
      <c r="LMQ92" s="161"/>
      <c r="LMR92" s="168"/>
      <c r="LMS92" s="169"/>
      <c r="LMT92" s="170"/>
      <c r="LMU92" s="167"/>
      <c r="LMV92" s="43"/>
      <c r="LMW92" s="208"/>
      <c r="LMX92" s="157"/>
      <c r="LMY92" s="211"/>
      <c r="LMZ92" s="161"/>
      <c r="LNA92" s="161"/>
      <c r="LNB92" s="168"/>
      <c r="LNC92" s="169"/>
      <c r="LND92" s="170"/>
      <c r="LNE92" s="167"/>
      <c r="LNF92" s="43"/>
      <c r="LNG92" s="208"/>
      <c r="LNH92" s="157"/>
      <c r="LNI92" s="211"/>
      <c r="LNJ92" s="161"/>
      <c r="LNK92" s="161"/>
      <c r="LNL92" s="168"/>
      <c r="LNM92" s="169"/>
      <c r="LNN92" s="170"/>
      <c r="LNO92" s="167"/>
      <c r="LNP92" s="43"/>
      <c r="LNQ92" s="208"/>
      <c r="LNR92" s="157"/>
      <c r="LNS92" s="211"/>
      <c r="LNT92" s="161"/>
      <c r="LNU92" s="161"/>
      <c r="LNV92" s="168"/>
      <c r="LNW92" s="169"/>
      <c r="LNX92" s="170"/>
      <c r="LNY92" s="167"/>
      <c r="LNZ92" s="43"/>
      <c r="LOA92" s="208"/>
      <c r="LOB92" s="157"/>
      <c r="LOC92" s="211"/>
      <c r="LOD92" s="161"/>
      <c r="LOE92" s="161"/>
      <c r="LOF92" s="168"/>
      <c r="LOG92" s="169"/>
      <c r="LOH92" s="170"/>
      <c r="LOI92" s="167"/>
      <c r="LOJ92" s="43"/>
      <c r="LOK92" s="208"/>
      <c r="LOL92" s="157"/>
      <c r="LOM92" s="211"/>
      <c r="LON92" s="161"/>
      <c r="LOO92" s="161"/>
      <c r="LOP92" s="168"/>
      <c r="LOQ92" s="169"/>
      <c r="LOR92" s="170"/>
      <c r="LOS92" s="167"/>
      <c r="LOT92" s="43"/>
      <c r="LOU92" s="208"/>
      <c r="LOV92" s="157"/>
      <c r="LOW92" s="211"/>
      <c r="LOX92" s="161"/>
      <c r="LOY92" s="161"/>
      <c r="LOZ92" s="168"/>
      <c r="LPA92" s="169"/>
      <c r="LPB92" s="170"/>
      <c r="LPC92" s="167"/>
      <c r="LPD92" s="43"/>
      <c r="LPE92" s="208"/>
      <c r="LPF92" s="157"/>
      <c r="LPG92" s="211"/>
      <c r="LPH92" s="161"/>
      <c r="LPI92" s="161"/>
      <c r="LPJ92" s="168"/>
      <c r="LPK92" s="169"/>
      <c r="LPL92" s="170"/>
      <c r="LPM92" s="167"/>
      <c r="LPN92" s="43"/>
      <c r="LPO92" s="208"/>
      <c r="LPP92" s="157"/>
      <c r="LPQ92" s="211"/>
      <c r="LPR92" s="161"/>
      <c r="LPS92" s="161"/>
      <c r="LPT92" s="168"/>
      <c r="LPU92" s="169"/>
      <c r="LPV92" s="170"/>
      <c r="LPW92" s="167"/>
      <c r="LPX92" s="43"/>
      <c r="LPY92" s="208"/>
      <c r="LPZ92" s="157"/>
      <c r="LQA92" s="211"/>
      <c r="LQB92" s="161"/>
      <c r="LQC92" s="161"/>
      <c r="LQD92" s="168"/>
      <c r="LQE92" s="169"/>
      <c r="LQF92" s="170"/>
      <c r="LQG92" s="167"/>
      <c r="LQH92" s="43"/>
      <c r="LQI92" s="208"/>
      <c r="LQJ92" s="157"/>
      <c r="LQK92" s="211"/>
      <c r="LQL92" s="161"/>
      <c r="LQM92" s="161"/>
      <c r="LQN92" s="168"/>
      <c r="LQO92" s="169"/>
      <c r="LQP92" s="170"/>
      <c r="LQQ92" s="167"/>
      <c r="LQR92" s="43"/>
      <c r="LQS92" s="208"/>
      <c r="LQT92" s="157"/>
      <c r="LQU92" s="211"/>
      <c r="LQV92" s="161"/>
      <c r="LQW92" s="161"/>
      <c r="LQX92" s="168"/>
      <c r="LQY92" s="169"/>
      <c r="LQZ92" s="170"/>
      <c r="LRA92" s="167"/>
      <c r="LRB92" s="43"/>
      <c r="LRC92" s="208"/>
      <c r="LRD92" s="157"/>
      <c r="LRE92" s="211"/>
      <c r="LRF92" s="161"/>
      <c r="LRG92" s="161"/>
      <c r="LRH92" s="168"/>
      <c r="LRI92" s="169"/>
      <c r="LRJ92" s="170"/>
      <c r="LRK92" s="167"/>
      <c r="LRL92" s="43"/>
      <c r="LRM92" s="208"/>
      <c r="LRN92" s="157"/>
      <c r="LRO92" s="211"/>
      <c r="LRP92" s="161"/>
      <c r="LRQ92" s="161"/>
      <c r="LRR92" s="168"/>
      <c r="LRS92" s="169"/>
      <c r="LRT92" s="170"/>
      <c r="LRU92" s="167"/>
      <c r="LRV92" s="43"/>
      <c r="LRW92" s="208"/>
      <c r="LRX92" s="157"/>
      <c r="LRY92" s="211"/>
      <c r="LRZ92" s="161"/>
      <c r="LSA92" s="161"/>
      <c r="LSB92" s="168"/>
      <c r="LSC92" s="169"/>
      <c r="LSD92" s="170"/>
      <c r="LSE92" s="167"/>
      <c r="LSF92" s="43"/>
      <c r="LSG92" s="208"/>
      <c r="LSH92" s="157"/>
      <c r="LSI92" s="211"/>
      <c r="LSJ92" s="161"/>
      <c r="LSK92" s="161"/>
      <c r="LSL92" s="168"/>
      <c r="LSM92" s="169"/>
      <c r="LSN92" s="170"/>
      <c r="LSO92" s="167"/>
      <c r="LSP92" s="43"/>
      <c r="LSQ92" s="208"/>
      <c r="LSR92" s="157"/>
      <c r="LSS92" s="211"/>
      <c r="LST92" s="161"/>
      <c r="LSU92" s="161"/>
      <c r="LSV92" s="168"/>
      <c r="LSW92" s="169"/>
      <c r="LSX92" s="170"/>
      <c r="LSY92" s="167"/>
      <c r="LSZ92" s="43"/>
      <c r="LTA92" s="208"/>
      <c r="LTB92" s="157"/>
      <c r="LTC92" s="211"/>
      <c r="LTD92" s="161"/>
      <c r="LTE92" s="161"/>
      <c r="LTF92" s="168"/>
      <c r="LTG92" s="169"/>
      <c r="LTH92" s="170"/>
      <c r="LTI92" s="167"/>
      <c r="LTJ92" s="43"/>
      <c r="LTK92" s="208"/>
      <c r="LTL92" s="157"/>
      <c r="LTM92" s="211"/>
      <c r="LTN92" s="161"/>
      <c r="LTO92" s="161"/>
      <c r="LTP92" s="168"/>
      <c r="LTQ92" s="169"/>
      <c r="LTR92" s="170"/>
      <c r="LTS92" s="167"/>
      <c r="LTT92" s="43"/>
      <c r="LTU92" s="208"/>
      <c r="LTV92" s="157"/>
      <c r="LTW92" s="211"/>
      <c r="LTX92" s="161"/>
      <c r="LTY92" s="161"/>
      <c r="LTZ92" s="168"/>
      <c r="LUA92" s="169"/>
      <c r="LUB92" s="170"/>
      <c r="LUC92" s="167"/>
      <c r="LUD92" s="43"/>
      <c r="LUE92" s="208"/>
      <c r="LUF92" s="157"/>
      <c r="LUG92" s="211"/>
      <c r="LUH92" s="161"/>
      <c r="LUI92" s="161"/>
      <c r="LUJ92" s="168"/>
      <c r="LUK92" s="169"/>
      <c r="LUL92" s="170"/>
      <c r="LUM92" s="167"/>
      <c r="LUN92" s="43"/>
      <c r="LUO92" s="208"/>
      <c r="LUP92" s="157"/>
      <c r="LUQ92" s="211"/>
      <c r="LUR92" s="161"/>
      <c r="LUS92" s="161"/>
      <c r="LUT92" s="168"/>
      <c r="LUU92" s="169"/>
      <c r="LUV92" s="170"/>
      <c r="LUW92" s="167"/>
      <c r="LUX92" s="43"/>
      <c r="LUY92" s="208"/>
      <c r="LUZ92" s="157"/>
      <c r="LVA92" s="211"/>
      <c r="LVB92" s="161"/>
      <c r="LVC92" s="161"/>
      <c r="LVD92" s="168"/>
      <c r="LVE92" s="169"/>
      <c r="LVF92" s="170"/>
      <c r="LVG92" s="167"/>
      <c r="LVH92" s="43"/>
      <c r="LVI92" s="208"/>
      <c r="LVJ92" s="157"/>
      <c r="LVK92" s="211"/>
      <c r="LVL92" s="161"/>
      <c r="LVM92" s="161"/>
      <c r="LVN92" s="168"/>
      <c r="LVO92" s="169"/>
      <c r="LVP92" s="170"/>
      <c r="LVQ92" s="167"/>
      <c r="LVR92" s="43"/>
      <c r="LVS92" s="208"/>
      <c r="LVT92" s="157"/>
      <c r="LVU92" s="211"/>
      <c r="LVV92" s="161"/>
      <c r="LVW92" s="161"/>
      <c r="LVX92" s="168"/>
      <c r="LVY92" s="169"/>
      <c r="LVZ92" s="170"/>
      <c r="LWA92" s="167"/>
      <c r="LWB92" s="43"/>
      <c r="LWC92" s="208"/>
      <c r="LWD92" s="157"/>
      <c r="LWE92" s="211"/>
      <c r="LWF92" s="161"/>
      <c r="LWG92" s="161"/>
      <c r="LWH92" s="168"/>
      <c r="LWI92" s="169"/>
      <c r="LWJ92" s="170"/>
      <c r="LWK92" s="167"/>
      <c r="LWL92" s="43"/>
      <c r="LWM92" s="208"/>
      <c r="LWN92" s="157"/>
      <c r="LWO92" s="211"/>
      <c r="LWP92" s="161"/>
      <c r="LWQ92" s="161"/>
      <c r="LWR92" s="168"/>
      <c r="LWS92" s="169"/>
      <c r="LWT92" s="170"/>
      <c r="LWU92" s="167"/>
      <c r="LWV92" s="43"/>
      <c r="LWW92" s="208"/>
      <c r="LWX92" s="157"/>
      <c r="LWY92" s="211"/>
      <c r="LWZ92" s="161"/>
      <c r="LXA92" s="161"/>
      <c r="LXB92" s="168"/>
      <c r="LXC92" s="169"/>
      <c r="LXD92" s="170"/>
      <c r="LXE92" s="167"/>
      <c r="LXF92" s="43"/>
      <c r="LXG92" s="208"/>
      <c r="LXH92" s="157"/>
      <c r="LXI92" s="211"/>
      <c r="LXJ92" s="161"/>
      <c r="LXK92" s="161"/>
      <c r="LXL92" s="168"/>
      <c r="LXM92" s="169"/>
      <c r="LXN92" s="170"/>
      <c r="LXO92" s="167"/>
      <c r="LXP92" s="43"/>
      <c r="LXQ92" s="208"/>
      <c r="LXR92" s="157"/>
      <c r="LXS92" s="211"/>
      <c r="LXT92" s="161"/>
      <c r="LXU92" s="161"/>
      <c r="LXV92" s="168"/>
      <c r="LXW92" s="169"/>
      <c r="LXX92" s="170"/>
      <c r="LXY92" s="167"/>
      <c r="LXZ92" s="43"/>
      <c r="LYA92" s="208"/>
      <c r="LYB92" s="157"/>
      <c r="LYC92" s="211"/>
      <c r="LYD92" s="161"/>
      <c r="LYE92" s="161"/>
      <c r="LYF92" s="168"/>
      <c r="LYG92" s="169"/>
      <c r="LYH92" s="170"/>
      <c r="LYI92" s="167"/>
      <c r="LYJ92" s="43"/>
      <c r="LYK92" s="208"/>
      <c r="LYL92" s="157"/>
      <c r="LYM92" s="211"/>
      <c r="LYN92" s="161"/>
      <c r="LYO92" s="161"/>
      <c r="LYP92" s="168"/>
      <c r="LYQ92" s="169"/>
      <c r="LYR92" s="170"/>
      <c r="LYS92" s="167"/>
      <c r="LYT92" s="43"/>
      <c r="LYU92" s="208"/>
      <c r="LYV92" s="157"/>
      <c r="LYW92" s="211"/>
      <c r="LYX92" s="161"/>
      <c r="LYY92" s="161"/>
      <c r="LYZ92" s="168"/>
      <c r="LZA92" s="169"/>
      <c r="LZB92" s="170"/>
      <c r="LZC92" s="167"/>
      <c r="LZD92" s="43"/>
      <c r="LZE92" s="208"/>
      <c r="LZF92" s="157"/>
      <c r="LZG92" s="211"/>
      <c r="LZH92" s="161"/>
      <c r="LZI92" s="161"/>
      <c r="LZJ92" s="168"/>
      <c r="LZK92" s="169"/>
      <c r="LZL92" s="170"/>
      <c r="LZM92" s="167"/>
      <c r="LZN92" s="43"/>
      <c r="LZO92" s="208"/>
      <c r="LZP92" s="157"/>
      <c r="LZQ92" s="211"/>
      <c r="LZR92" s="161"/>
      <c r="LZS92" s="161"/>
      <c r="LZT92" s="168"/>
      <c r="LZU92" s="169"/>
      <c r="LZV92" s="170"/>
      <c r="LZW92" s="167"/>
      <c r="LZX92" s="43"/>
      <c r="LZY92" s="208"/>
      <c r="LZZ92" s="157"/>
      <c r="MAA92" s="211"/>
      <c r="MAB92" s="161"/>
      <c r="MAC92" s="161"/>
      <c r="MAD92" s="168"/>
      <c r="MAE92" s="169"/>
      <c r="MAF92" s="170"/>
      <c r="MAG92" s="167"/>
      <c r="MAH92" s="43"/>
      <c r="MAI92" s="208"/>
      <c r="MAJ92" s="157"/>
      <c r="MAK92" s="211"/>
      <c r="MAL92" s="161"/>
      <c r="MAM92" s="161"/>
      <c r="MAN92" s="168"/>
      <c r="MAO92" s="169"/>
      <c r="MAP92" s="170"/>
      <c r="MAQ92" s="167"/>
      <c r="MAR92" s="43"/>
      <c r="MAS92" s="208"/>
      <c r="MAT92" s="157"/>
      <c r="MAU92" s="211"/>
      <c r="MAV92" s="161"/>
      <c r="MAW92" s="161"/>
      <c r="MAX92" s="168"/>
      <c r="MAY92" s="169"/>
      <c r="MAZ92" s="170"/>
      <c r="MBA92" s="167"/>
      <c r="MBB92" s="43"/>
      <c r="MBC92" s="208"/>
      <c r="MBD92" s="157"/>
      <c r="MBE92" s="211"/>
      <c r="MBF92" s="161"/>
      <c r="MBG92" s="161"/>
      <c r="MBH92" s="168"/>
      <c r="MBI92" s="169"/>
      <c r="MBJ92" s="170"/>
      <c r="MBK92" s="167"/>
      <c r="MBL92" s="43"/>
      <c r="MBM92" s="208"/>
      <c r="MBN92" s="157"/>
      <c r="MBO92" s="211"/>
      <c r="MBP92" s="161"/>
      <c r="MBQ92" s="161"/>
      <c r="MBR92" s="168"/>
      <c r="MBS92" s="169"/>
      <c r="MBT92" s="170"/>
      <c r="MBU92" s="167"/>
      <c r="MBV92" s="43"/>
      <c r="MBW92" s="208"/>
      <c r="MBX92" s="157"/>
      <c r="MBY92" s="211"/>
      <c r="MBZ92" s="161"/>
      <c r="MCA92" s="161"/>
      <c r="MCB92" s="168"/>
      <c r="MCC92" s="169"/>
      <c r="MCD92" s="170"/>
      <c r="MCE92" s="167"/>
      <c r="MCF92" s="43"/>
      <c r="MCG92" s="208"/>
      <c r="MCH92" s="157"/>
      <c r="MCI92" s="211"/>
      <c r="MCJ92" s="161"/>
      <c r="MCK92" s="161"/>
      <c r="MCL92" s="168"/>
      <c r="MCM92" s="169"/>
      <c r="MCN92" s="170"/>
      <c r="MCO92" s="167"/>
      <c r="MCP92" s="43"/>
      <c r="MCQ92" s="208"/>
      <c r="MCR92" s="157"/>
      <c r="MCS92" s="211"/>
      <c r="MCT92" s="161"/>
      <c r="MCU92" s="161"/>
      <c r="MCV92" s="168"/>
      <c r="MCW92" s="169"/>
      <c r="MCX92" s="170"/>
      <c r="MCY92" s="167"/>
      <c r="MCZ92" s="43"/>
      <c r="MDA92" s="208"/>
      <c r="MDB92" s="157"/>
      <c r="MDC92" s="211"/>
      <c r="MDD92" s="161"/>
      <c r="MDE92" s="161"/>
      <c r="MDF92" s="168"/>
      <c r="MDG92" s="169"/>
      <c r="MDH92" s="170"/>
      <c r="MDI92" s="167"/>
      <c r="MDJ92" s="43"/>
      <c r="MDK92" s="208"/>
      <c r="MDL92" s="157"/>
      <c r="MDM92" s="211"/>
      <c r="MDN92" s="161"/>
      <c r="MDO92" s="161"/>
      <c r="MDP92" s="168"/>
      <c r="MDQ92" s="169"/>
      <c r="MDR92" s="170"/>
      <c r="MDS92" s="167"/>
      <c r="MDT92" s="43"/>
      <c r="MDU92" s="208"/>
      <c r="MDV92" s="157"/>
      <c r="MDW92" s="211"/>
      <c r="MDX92" s="161"/>
      <c r="MDY92" s="161"/>
      <c r="MDZ92" s="168"/>
      <c r="MEA92" s="169"/>
      <c r="MEB92" s="170"/>
      <c r="MEC92" s="167"/>
      <c r="MED92" s="43"/>
      <c r="MEE92" s="208"/>
      <c r="MEF92" s="157"/>
      <c r="MEG92" s="211"/>
      <c r="MEH92" s="161"/>
      <c r="MEI92" s="161"/>
      <c r="MEJ92" s="168"/>
      <c r="MEK92" s="169"/>
      <c r="MEL92" s="170"/>
      <c r="MEM92" s="167"/>
      <c r="MEN92" s="43"/>
      <c r="MEO92" s="208"/>
      <c r="MEP92" s="157"/>
      <c r="MEQ92" s="211"/>
      <c r="MER92" s="161"/>
      <c r="MES92" s="161"/>
      <c r="MET92" s="168"/>
      <c r="MEU92" s="169"/>
      <c r="MEV92" s="170"/>
      <c r="MEW92" s="167"/>
      <c r="MEX92" s="43"/>
      <c r="MEY92" s="208"/>
      <c r="MEZ92" s="157"/>
      <c r="MFA92" s="211"/>
      <c r="MFB92" s="161"/>
      <c r="MFC92" s="161"/>
      <c r="MFD92" s="168"/>
      <c r="MFE92" s="169"/>
      <c r="MFF92" s="170"/>
      <c r="MFG92" s="167"/>
      <c r="MFH92" s="43"/>
      <c r="MFI92" s="208"/>
      <c r="MFJ92" s="157"/>
      <c r="MFK92" s="211"/>
      <c r="MFL92" s="161"/>
      <c r="MFM92" s="161"/>
      <c r="MFN92" s="168"/>
      <c r="MFO92" s="169"/>
      <c r="MFP92" s="170"/>
      <c r="MFQ92" s="167"/>
      <c r="MFR92" s="43"/>
      <c r="MFS92" s="208"/>
      <c r="MFT92" s="157"/>
      <c r="MFU92" s="211"/>
      <c r="MFV92" s="161"/>
      <c r="MFW92" s="161"/>
      <c r="MFX92" s="168"/>
      <c r="MFY92" s="169"/>
      <c r="MFZ92" s="170"/>
      <c r="MGA92" s="167"/>
      <c r="MGB92" s="43"/>
      <c r="MGC92" s="208"/>
      <c r="MGD92" s="157"/>
      <c r="MGE92" s="211"/>
      <c r="MGF92" s="161"/>
      <c r="MGG92" s="161"/>
      <c r="MGH92" s="168"/>
      <c r="MGI92" s="169"/>
      <c r="MGJ92" s="170"/>
      <c r="MGK92" s="167"/>
      <c r="MGL92" s="43"/>
      <c r="MGM92" s="208"/>
      <c r="MGN92" s="157"/>
      <c r="MGO92" s="211"/>
      <c r="MGP92" s="161"/>
      <c r="MGQ92" s="161"/>
      <c r="MGR92" s="168"/>
      <c r="MGS92" s="169"/>
      <c r="MGT92" s="170"/>
      <c r="MGU92" s="167"/>
      <c r="MGV92" s="43"/>
      <c r="MGW92" s="208"/>
      <c r="MGX92" s="157"/>
      <c r="MGY92" s="211"/>
      <c r="MGZ92" s="161"/>
      <c r="MHA92" s="161"/>
      <c r="MHB92" s="168"/>
      <c r="MHC92" s="169"/>
      <c r="MHD92" s="170"/>
      <c r="MHE92" s="167"/>
      <c r="MHF92" s="43"/>
      <c r="MHG92" s="208"/>
      <c r="MHH92" s="157"/>
      <c r="MHI92" s="211"/>
      <c r="MHJ92" s="161"/>
      <c r="MHK92" s="161"/>
      <c r="MHL92" s="168"/>
      <c r="MHM92" s="169"/>
      <c r="MHN92" s="170"/>
      <c r="MHO92" s="167"/>
      <c r="MHP92" s="43"/>
      <c r="MHQ92" s="208"/>
      <c r="MHR92" s="157"/>
      <c r="MHS92" s="211"/>
      <c r="MHT92" s="161"/>
      <c r="MHU92" s="161"/>
      <c r="MHV92" s="168"/>
      <c r="MHW92" s="169"/>
      <c r="MHX92" s="170"/>
      <c r="MHY92" s="167"/>
      <c r="MHZ92" s="43"/>
      <c r="MIA92" s="208"/>
      <c r="MIB92" s="157"/>
      <c r="MIC92" s="211"/>
      <c r="MID92" s="161"/>
      <c r="MIE92" s="161"/>
      <c r="MIF92" s="168"/>
      <c r="MIG92" s="169"/>
      <c r="MIH92" s="170"/>
      <c r="MII92" s="167"/>
      <c r="MIJ92" s="43"/>
      <c r="MIK92" s="208"/>
      <c r="MIL92" s="157"/>
      <c r="MIM92" s="211"/>
      <c r="MIN92" s="161"/>
      <c r="MIO92" s="161"/>
      <c r="MIP92" s="168"/>
      <c r="MIQ92" s="169"/>
      <c r="MIR92" s="170"/>
      <c r="MIS92" s="167"/>
      <c r="MIT92" s="43"/>
      <c r="MIU92" s="208"/>
      <c r="MIV92" s="157"/>
      <c r="MIW92" s="211"/>
      <c r="MIX92" s="161"/>
      <c r="MIY92" s="161"/>
      <c r="MIZ92" s="168"/>
      <c r="MJA92" s="169"/>
      <c r="MJB92" s="170"/>
      <c r="MJC92" s="167"/>
      <c r="MJD92" s="43"/>
      <c r="MJE92" s="208"/>
      <c r="MJF92" s="157"/>
      <c r="MJG92" s="211"/>
      <c r="MJH92" s="161"/>
      <c r="MJI92" s="161"/>
      <c r="MJJ92" s="168"/>
      <c r="MJK92" s="169"/>
      <c r="MJL92" s="170"/>
      <c r="MJM92" s="167"/>
      <c r="MJN92" s="43"/>
      <c r="MJO92" s="208"/>
      <c r="MJP92" s="157"/>
      <c r="MJQ92" s="211"/>
      <c r="MJR92" s="161"/>
      <c r="MJS92" s="161"/>
      <c r="MJT92" s="168"/>
      <c r="MJU92" s="169"/>
      <c r="MJV92" s="170"/>
      <c r="MJW92" s="167"/>
      <c r="MJX92" s="43"/>
      <c r="MJY92" s="208"/>
      <c r="MJZ92" s="157"/>
      <c r="MKA92" s="211"/>
      <c r="MKB92" s="161"/>
      <c r="MKC92" s="161"/>
      <c r="MKD92" s="168"/>
      <c r="MKE92" s="169"/>
      <c r="MKF92" s="170"/>
      <c r="MKG92" s="167"/>
      <c r="MKH92" s="43"/>
      <c r="MKI92" s="208"/>
      <c r="MKJ92" s="157"/>
      <c r="MKK92" s="211"/>
      <c r="MKL92" s="161"/>
      <c r="MKM92" s="161"/>
      <c r="MKN92" s="168"/>
      <c r="MKO92" s="169"/>
      <c r="MKP92" s="170"/>
      <c r="MKQ92" s="167"/>
      <c r="MKR92" s="43"/>
      <c r="MKS92" s="208"/>
      <c r="MKT92" s="157"/>
      <c r="MKU92" s="211"/>
      <c r="MKV92" s="161"/>
      <c r="MKW92" s="161"/>
      <c r="MKX92" s="168"/>
      <c r="MKY92" s="169"/>
      <c r="MKZ92" s="170"/>
      <c r="MLA92" s="167"/>
      <c r="MLB92" s="43"/>
      <c r="MLC92" s="208"/>
      <c r="MLD92" s="157"/>
      <c r="MLE92" s="211"/>
      <c r="MLF92" s="161"/>
      <c r="MLG92" s="161"/>
      <c r="MLH92" s="168"/>
      <c r="MLI92" s="169"/>
      <c r="MLJ92" s="170"/>
      <c r="MLK92" s="167"/>
      <c r="MLL92" s="43"/>
      <c r="MLM92" s="208"/>
      <c r="MLN92" s="157"/>
      <c r="MLO92" s="211"/>
      <c r="MLP92" s="161"/>
      <c r="MLQ92" s="161"/>
      <c r="MLR92" s="168"/>
      <c r="MLS92" s="169"/>
      <c r="MLT92" s="170"/>
      <c r="MLU92" s="167"/>
      <c r="MLV92" s="43"/>
      <c r="MLW92" s="208"/>
      <c r="MLX92" s="157"/>
      <c r="MLY92" s="211"/>
      <c r="MLZ92" s="161"/>
      <c r="MMA92" s="161"/>
      <c r="MMB92" s="168"/>
      <c r="MMC92" s="169"/>
      <c r="MMD92" s="170"/>
      <c r="MME92" s="167"/>
      <c r="MMF92" s="43"/>
      <c r="MMG92" s="208"/>
      <c r="MMH92" s="157"/>
      <c r="MMI92" s="211"/>
      <c r="MMJ92" s="161"/>
      <c r="MMK92" s="161"/>
      <c r="MML92" s="168"/>
      <c r="MMM92" s="169"/>
      <c r="MMN92" s="170"/>
      <c r="MMO92" s="167"/>
      <c r="MMP92" s="43"/>
      <c r="MMQ92" s="208"/>
      <c r="MMR92" s="157"/>
      <c r="MMS92" s="211"/>
      <c r="MMT92" s="161"/>
      <c r="MMU92" s="161"/>
      <c r="MMV92" s="168"/>
      <c r="MMW92" s="169"/>
      <c r="MMX92" s="170"/>
      <c r="MMY92" s="167"/>
      <c r="MMZ92" s="43"/>
      <c r="MNA92" s="208"/>
      <c r="MNB92" s="157"/>
      <c r="MNC92" s="211"/>
      <c r="MND92" s="161"/>
      <c r="MNE92" s="161"/>
      <c r="MNF92" s="168"/>
      <c r="MNG92" s="169"/>
      <c r="MNH92" s="170"/>
      <c r="MNI92" s="167"/>
      <c r="MNJ92" s="43"/>
      <c r="MNK92" s="208"/>
      <c r="MNL92" s="157"/>
      <c r="MNM92" s="211"/>
      <c r="MNN92" s="161"/>
      <c r="MNO92" s="161"/>
      <c r="MNP92" s="168"/>
      <c r="MNQ92" s="169"/>
      <c r="MNR92" s="170"/>
      <c r="MNS92" s="167"/>
      <c r="MNT92" s="43"/>
      <c r="MNU92" s="208"/>
      <c r="MNV92" s="157"/>
      <c r="MNW92" s="211"/>
      <c r="MNX92" s="161"/>
      <c r="MNY92" s="161"/>
      <c r="MNZ92" s="168"/>
      <c r="MOA92" s="169"/>
      <c r="MOB92" s="170"/>
      <c r="MOC92" s="167"/>
      <c r="MOD92" s="43"/>
      <c r="MOE92" s="208"/>
      <c r="MOF92" s="157"/>
      <c r="MOG92" s="211"/>
      <c r="MOH92" s="161"/>
      <c r="MOI92" s="161"/>
      <c r="MOJ92" s="168"/>
      <c r="MOK92" s="169"/>
      <c r="MOL92" s="170"/>
      <c r="MOM92" s="167"/>
      <c r="MON92" s="43"/>
      <c r="MOO92" s="208"/>
      <c r="MOP92" s="157"/>
      <c r="MOQ92" s="211"/>
      <c r="MOR92" s="161"/>
      <c r="MOS92" s="161"/>
      <c r="MOT92" s="168"/>
      <c r="MOU92" s="169"/>
      <c r="MOV92" s="170"/>
      <c r="MOW92" s="167"/>
      <c r="MOX92" s="43"/>
      <c r="MOY92" s="208"/>
      <c r="MOZ92" s="157"/>
      <c r="MPA92" s="211"/>
      <c r="MPB92" s="161"/>
      <c r="MPC92" s="161"/>
      <c r="MPD92" s="168"/>
      <c r="MPE92" s="169"/>
      <c r="MPF92" s="170"/>
      <c r="MPG92" s="167"/>
      <c r="MPH92" s="43"/>
      <c r="MPI92" s="208"/>
      <c r="MPJ92" s="157"/>
      <c r="MPK92" s="211"/>
      <c r="MPL92" s="161"/>
      <c r="MPM92" s="161"/>
      <c r="MPN92" s="168"/>
      <c r="MPO92" s="169"/>
      <c r="MPP92" s="170"/>
      <c r="MPQ92" s="167"/>
      <c r="MPR92" s="43"/>
      <c r="MPS92" s="208"/>
      <c r="MPT92" s="157"/>
      <c r="MPU92" s="211"/>
      <c r="MPV92" s="161"/>
      <c r="MPW92" s="161"/>
      <c r="MPX92" s="168"/>
      <c r="MPY92" s="169"/>
      <c r="MPZ92" s="170"/>
      <c r="MQA92" s="167"/>
      <c r="MQB92" s="43"/>
      <c r="MQC92" s="208"/>
      <c r="MQD92" s="157"/>
      <c r="MQE92" s="211"/>
      <c r="MQF92" s="161"/>
      <c r="MQG92" s="161"/>
      <c r="MQH92" s="168"/>
      <c r="MQI92" s="169"/>
      <c r="MQJ92" s="170"/>
      <c r="MQK92" s="167"/>
      <c r="MQL92" s="43"/>
      <c r="MQM92" s="208"/>
      <c r="MQN92" s="157"/>
      <c r="MQO92" s="211"/>
      <c r="MQP92" s="161"/>
      <c r="MQQ92" s="161"/>
      <c r="MQR92" s="168"/>
      <c r="MQS92" s="169"/>
      <c r="MQT92" s="170"/>
      <c r="MQU92" s="167"/>
      <c r="MQV92" s="43"/>
      <c r="MQW92" s="208"/>
      <c r="MQX92" s="157"/>
      <c r="MQY92" s="211"/>
      <c r="MQZ92" s="161"/>
      <c r="MRA92" s="161"/>
      <c r="MRB92" s="168"/>
      <c r="MRC92" s="169"/>
      <c r="MRD92" s="170"/>
      <c r="MRE92" s="167"/>
      <c r="MRF92" s="43"/>
      <c r="MRG92" s="208"/>
      <c r="MRH92" s="157"/>
      <c r="MRI92" s="211"/>
      <c r="MRJ92" s="161"/>
      <c r="MRK92" s="161"/>
      <c r="MRL92" s="168"/>
      <c r="MRM92" s="169"/>
      <c r="MRN92" s="170"/>
      <c r="MRO92" s="167"/>
      <c r="MRP92" s="43"/>
      <c r="MRQ92" s="208"/>
      <c r="MRR92" s="157"/>
      <c r="MRS92" s="211"/>
      <c r="MRT92" s="161"/>
      <c r="MRU92" s="161"/>
      <c r="MRV92" s="168"/>
      <c r="MRW92" s="169"/>
      <c r="MRX92" s="170"/>
      <c r="MRY92" s="167"/>
      <c r="MRZ92" s="43"/>
      <c r="MSA92" s="208"/>
      <c r="MSB92" s="157"/>
      <c r="MSC92" s="211"/>
      <c r="MSD92" s="161"/>
      <c r="MSE92" s="161"/>
      <c r="MSF92" s="168"/>
      <c r="MSG92" s="169"/>
      <c r="MSH92" s="170"/>
      <c r="MSI92" s="167"/>
      <c r="MSJ92" s="43"/>
      <c r="MSK92" s="208"/>
      <c r="MSL92" s="157"/>
      <c r="MSM92" s="211"/>
      <c r="MSN92" s="161"/>
      <c r="MSO92" s="161"/>
      <c r="MSP92" s="168"/>
      <c r="MSQ92" s="169"/>
      <c r="MSR92" s="170"/>
      <c r="MSS92" s="167"/>
      <c r="MST92" s="43"/>
      <c r="MSU92" s="208"/>
      <c r="MSV92" s="157"/>
      <c r="MSW92" s="211"/>
      <c r="MSX92" s="161"/>
      <c r="MSY92" s="161"/>
      <c r="MSZ92" s="168"/>
      <c r="MTA92" s="169"/>
      <c r="MTB92" s="170"/>
      <c r="MTC92" s="167"/>
      <c r="MTD92" s="43"/>
      <c r="MTE92" s="208"/>
      <c r="MTF92" s="157"/>
      <c r="MTG92" s="211"/>
      <c r="MTH92" s="161"/>
      <c r="MTI92" s="161"/>
      <c r="MTJ92" s="168"/>
      <c r="MTK92" s="169"/>
      <c r="MTL92" s="170"/>
      <c r="MTM92" s="167"/>
      <c r="MTN92" s="43"/>
      <c r="MTO92" s="208"/>
      <c r="MTP92" s="157"/>
      <c r="MTQ92" s="211"/>
      <c r="MTR92" s="161"/>
      <c r="MTS92" s="161"/>
      <c r="MTT92" s="168"/>
      <c r="MTU92" s="169"/>
      <c r="MTV92" s="170"/>
      <c r="MTW92" s="167"/>
      <c r="MTX92" s="43"/>
      <c r="MTY92" s="208"/>
      <c r="MTZ92" s="157"/>
      <c r="MUA92" s="211"/>
      <c r="MUB92" s="161"/>
      <c r="MUC92" s="161"/>
      <c r="MUD92" s="168"/>
      <c r="MUE92" s="169"/>
      <c r="MUF92" s="170"/>
      <c r="MUG92" s="167"/>
      <c r="MUH92" s="43"/>
      <c r="MUI92" s="208"/>
      <c r="MUJ92" s="157"/>
      <c r="MUK92" s="211"/>
      <c r="MUL92" s="161"/>
      <c r="MUM92" s="161"/>
      <c r="MUN92" s="168"/>
      <c r="MUO92" s="169"/>
      <c r="MUP92" s="170"/>
      <c r="MUQ92" s="167"/>
      <c r="MUR92" s="43"/>
      <c r="MUS92" s="208"/>
      <c r="MUT92" s="157"/>
      <c r="MUU92" s="211"/>
      <c r="MUV92" s="161"/>
      <c r="MUW92" s="161"/>
      <c r="MUX92" s="168"/>
      <c r="MUY92" s="169"/>
      <c r="MUZ92" s="170"/>
      <c r="MVA92" s="167"/>
      <c r="MVB92" s="43"/>
      <c r="MVC92" s="208"/>
      <c r="MVD92" s="157"/>
      <c r="MVE92" s="211"/>
      <c r="MVF92" s="161"/>
      <c r="MVG92" s="161"/>
      <c r="MVH92" s="168"/>
      <c r="MVI92" s="169"/>
      <c r="MVJ92" s="170"/>
      <c r="MVK92" s="167"/>
      <c r="MVL92" s="43"/>
      <c r="MVM92" s="208"/>
      <c r="MVN92" s="157"/>
      <c r="MVO92" s="211"/>
      <c r="MVP92" s="161"/>
      <c r="MVQ92" s="161"/>
      <c r="MVR92" s="168"/>
      <c r="MVS92" s="169"/>
      <c r="MVT92" s="170"/>
      <c r="MVU92" s="167"/>
      <c r="MVV92" s="43"/>
      <c r="MVW92" s="208"/>
      <c r="MVX92" s="157"/>
      <c r="MVY92" s="211"/>
      <c r="MVZ92" s="161"/>
      <c r="MWA92" s="161"/>
      <c r="MWB92" s="168"/>
      <c r="MWC92" s="169"/>
      <c r="MWD92" s="170"/>
      <c r="MWE92" s="167"/>
      <c r="MWF92" s="43"/>
      <c r="MWG92" s="208"/>
      <c r="MWH92" s="157"/>
      <c r="MWI92" s="211"/>
      <c r="MWJ92" s="161"/>
      <c r="MWK92" s="161"/>
      <c r="MWL92" s="168"/>
      <c r="MWM92" s="169"/>
      <c r="MWN92" s="170"/>
      <c r="MWO92" s="167"/>
      <c r="MWP92" s="43"/>
      <c r="MWQ92" s="208"/>
      <c r="MWR92" s="157"/>
      <c r="MWS92" s="211"/>
      <c r="MWT92" s="161"/>
      <c r="MWU92" s="161"/>
      <c r="MWV92" s="168"/>
      <c r="MWW92" s="169"/>
      <c r="MWX92" s="170"/>
      <c r="MWY92" s="167"/>
      <c r="MWZ92" s="43"/>
      <c r="MXA92" s="208"/>
      <c r="MXB92" s="157"/>
      <c r="MXC92" s="211"/>
      <c r="MXD92" s="161"/>
      <c r="MXE92" s="161"/>
      <c r="MXF92" s="168"/>
      <c r="MXG92" s="169"/>
      <c r="MXH92" s="170"/>
      <c r="MXI92" s="167"/>
      <c r="MXJ92" s="43"/>
      <c r="MXK92" s="208"/>
      <c r="MXL92" s="157"/>
      <c r="MXM92" s="211"/>
      <c r="MXN92" s="161"/>
      <c r="MXO92" s="161"/>
      <c r="MXP92" s="168"/>
      <c r="MXQ92" s="169"/>
      <c r="MXR92" s="170"/>
      <c r="MXS92" s="167"/>
      <c r="MXT92" s="43"/>
      <c r="MXU92" s="208"/>
      <c r="MXV92" s="157"/>
      <c r="MXW92" s="211"/>
      <c r="MXX92" s="161"/>
      <c r="MXY92" s="161"/>
      <c r="MXZ92" s="168"/>
      <c r="MYA92" s="169"/>
      <c r="MYB92" s="170"/>
      <c r="MYC92" s="167"/>
      <c r="MYD92" s="43"/>
      <c r="MYE92" s="208"/>
      <c r="MYF92" s="157"/>
      <c r="MYG92" s="211"/>
      <c r="MYH92" s="161"/>
      <c r="MYI92" s="161"/>
      <c r="MYJ92" s="168"/>
      <c r="MYK92" s="169"/>
      <c r="MYL92" s="170"/>
      <c r="MYM92" s="167"/>
      <c r="MYN92" s="43"/>
      <c r="MYO92" s="208"/>
      <c r="MYP92" s="157"/>
      <c r="MYQ92" s="211"/>
      <c r="MYR92" s="161"/>
      <c r="MYS92" s="161"/>
      <c r="MYT92" s="168"/>
      <c r="MYU92" s="169"/>
      <c r="MYV92" s="170"/>
      <c r="MYW92" s="167"/>
      <c r="MYX92" s="43"/>
      <c r="MYY92" s="208"/>
      <c r="MYZ92" s="157"/>
      <c r="MZA92" s="211"/>
      <c r="MZB92" s="161"/>
      <c r="MZC92" s="161"/>
      <c r="MZD92" s="168"/>
      <c r="MZE92" s="169"/>
      <c r="MZF92" s="170"/>
      <c r="MZG92" s="167"/>
      <c r="MZH92" s="43"/>
      <c r="MZI92" s="208"/>
      <c r="MZJ92" s="157"/>
      <c r="MZK92" s="211"/>
      <c r="MZL92" s="161"/>
      <c r="MZM92" s="161"/>
      <c r="MZN92" s="168"/>
      <c r="MZO92" s="169"/>
      <c r="MZP92" s="170"/>
      <c r="MZQ92" s="167"/>
      <c r="MZR92" s="43"/>
      <c r="MZS92" s="208"/>
      <c r="MZT92" s="157"/>
      <c r="MZU92" s="211"/>
      <c r="MZV92" s="161"/>
      <c r="MZW92" s="161"/>
      <c r="MZX92" s="168"/>
      <c r="MZY92" s="169"/>
      <c r="MZZ92" s="170"/>
      <c r="NAA92" s="167"/>
      <c r="NAB92" s="43"/>
      <c r="NAC92" s="208"/>
      <c r="NAD92" s="157"/>
      <c r="NAE92" s="211"/>
      <c r="NAF92" s="161"/>
      <c r="NAG92" s="161"/>
      <c r="NAH92" s="168"/>
      <c r="NAI92" s="169"/>
      <c r="NAJ92" s="170"/>
      <c r="NAK92" s="167"/>
      <c r="NAL92" s="43"/>
      <c r="NAM92" s="208"/>
      <c r="NAN92" s="157"/>
      <c r="NAO92" s="211"/>
      <c r="NAP92" s="161"/>
      <c r="NAQ92" s="161"/>
      <c r="NAR92" s="168"/>
      <c r="NAS92" s="169"/>
      <c r="NAT92" s="170"/>
      <c r="NAU92" s="167"/>
      <c r="NAV92" s="43"/>
      <c r="NAW92" s="208"/>
      <c r="NAX92" s="157"/>
      <c r="NAY92" s="211"/>
      <c r="NAZ92" s="161"/>
      <c r="NBA92" s="161"/>
      <c r="NBB92" s="168"/>
      <c r="NBC92" s="169"/>
      <c r="NBD92" s="170"/>
      <c r="NBE92" s="167"/>
      <c r="NBF92" s="43"/>
      <c r="NBG92" s="208"/>
      <c r="NBH92" s="157"/>
      <c r="NBI92" s="211"/>
      <c r="NBJ92" s="161"/>
      <c r="NBK92" s="161"/>
      <c r="NBL92" s="168"/>
      <c r="NBM92" s="169"/>
      <c r="NBN92" s="170"/>
      <c r="NBO92" s="167"/>
      <c r="NBP92" s="43"/>
      <c r="NBQ92" s="208"/>
      <c r="NBR92" s="157"/>
      <c r="NBS92" s="211"/>
      <c r="NBT92" s="161"/>
      <c r="NBU92" s="161"/>
      <c r="NBV92" s="168"/>
      <c r="NBW92" s="169"/>
      <c r="NBX92" s="170"/>
      <c r="NBY92" s="167"/>
      <c r="NBZ92" s="43"/>
      <c r="NCA92" s="208"/>
      <c r="NCB92" s="157"/>
      <c r="NCC92" s="211"/>
      <c r="NCD92" s="161"/>
      <c r="NCE92" s="161"/>
      <c r="NCF92" s="168"/>
      <c r="NCG92" s="169"/>
      <c r="NCH92" s="170"/>
      <c r="NCI92" s="167"/>
      <c r="NCJ92" s="43"/>
      <c r="NCK92" s="208"/>
      <c r="NCL92" s="157"/>
      <c r="NCM92" s="211"/>
      <c r="NCN92" s="161"/>
      <c r="NCO92" s="161"/>
      <c r="NCP92" s="168"/>
      <c r="NCQ92" s="169"/>
      <c r="NCR92" s="170"/>
      <c r="NCS92" s="167"/>
      <c r="NCT92" s="43"/>
      <c r="NCU92" s="208"/>
      <c r="NCV92" s="157"/>
      <c r="NCW92" s="211"/>
      <c r="NCX92" s="161"/>
      <c r="NCY92" s="161"/>
      <c r="NCZ92" s="168"/>
      <c r="NDA92" s="169"/>
      <c r="NDB92" s="170"/>
      <c r="NDC92" s="167"/>
      <c r="NDD92" s="43"/>
      <c r="NDE92" s="208"/>
      <c r="NDF92" s="157"/>
      <c r="NDG92" s="211"/>
      <c r="NDH92" s="161"/>
      <c r="NDI92" s="161"/>
      <c r="NDJ92" s="168"/>
      <c r="NDK92" s="169"/>
      <c r="NDL92" s="170"/>
      <c r="NDM92" s="167"/>
      <c r="NDN92" s="43"/>
      <c r="NDO92" s="208"/>
      <c r="NDP92" s="157"/>
      <c r="NDQ92" s="211"/>
      <c r="NDR92" s="161"/>
      <c r="NDS92" s="161"/>
      <c r="NDT92" s="168"/>
      <c r="NDU92" s="169"/>
      <c r="NDV92" s="170"/>
      <c r="NDW92" s="167"/>
      <c r="NDX92" s="43"/>
      <c r="NDY92" s="208"/>
      <c r="NDZ92" s="157"/>
      <c r="NEA92" s="211"/>
      <c r="NEB92" s="161"/>
      <c r="NEC92" s="161"/>
      <c r="NED92" s="168"/>
      <c r="NEE92" s="169"/>
      <c r="NEF92" s="170"/>
      <c r="NEG92" s="167"/>
      <c r="NEH92" s="43"/>
      <c r="NEI92" s="208"/>
      <c r="NEJ92" s="157"/>
      <c r="NEK92" s="211"/>
      <c r="NEL92" s="161"/>
      <c r="NEM92" s="161"/>
      <c r="NEN92" s="168"/>
      <c r="NEO92" s="169"/>
      <c r="NEP92" s="170"/>
      <c r="NEQ92" s="167"/>
      <c r="NER92" s="43"/>
      <c r="NES92" s="208"/>
      <c r="NET92" s="157"/>
      <c r="NEU92" s="211"/>
      <c r="NEV92" s="161"/>
      <c r="NEW92" s="161"/>
      <c r="NEX92" s="168"/>
      <c r="NEY92" s="169"/>
      <c r="NEZ92" s="170"/>
      <c r="NFA92" s="167"/>
      <c r="NFB92" s="43"/>
      <c r="NFC92" s="208"/>
      <c r="NFD92" s="157"/>
      <c r="NFE92" s="211"/>
      <c r="NFF92" s="161"/>
      <c r="NFG92" s="161"/>
      <c r="NFH92" s="168"/>
      <c r="NFI92" s="169"/>
      <c r="NFJ92" s="170"/>
      <c r="NFK92" s="167"/>
      <c r="NFL92" s="43"/>
      <c r="NFM92" s="208"/>
      <c r="NFN92" s="157"/>
      <c r="NFO92" s="211"/>
      <c r="NFP92" s="161"/>
      <c r="NFQ92" s="161"/>
      <c r="NFR92" s="168"/>
      <c r="NFS92" s="169"/>
      <c r="NFT92" s="170"/>
      <c r="NFU92" s="167"/>
      <c r="NFV92" s="43"/>
      <c r="NFW92" s="208"/>
      <c r="NFX92" s="157"/>
      <c r="NFY92" s="211"/>
      <c r="NFZ92" s="161"/>
      <c r="NGA92" s="161"/>
      <c r="NGB92" s="168"/>
      <c r="NGC92" s="169"/>
      <c r="NGD92" s="170"/>
      <c r="NGE92" s="167"/>
      <c r="NGF92" s="43"/>
      <c r="NGG92" s="208"/>
      <c r="NGH92" s="157"/>
      <c r="NGI92" s="211"/>
      <c r="NGJ92" s="161"/>
      <c r="NGK92" s="161"/>
      <c r="NGL92" s="168"/>
      <c r="NGM92" s="169"/>
      <c r="NGN92" s="170"/>
      <c r="NGO92" s="167"/>
      <c r="NGP92" s="43"/>
      <c r="NGQ92" s="208"/>
      <c r="NGR92" s="157"/>
      <c r="NGS92" s="211"/>
      <c r="NGT92" s="161"/>
      <c r="NGU92" s="161"/>
      <c r="NGV92" s="168"/>
      <c r="NGW92" s="169"/>
      <c r="NGX92" s="170"/>
      <c r="NGY92" s="167"/>
      <c r="NGZ92" s="43"/>
      <c r="NHA92" s="208"/>
      <c r="NHB92" s="157"/>
      <c r="NHC92" s="211"/>
      <c r="NHD92" s="161"/>
      <c r="NHE92" s="161"/>
      <c r="NHF92" s="168"/>
      <c r="NHG92" s="169"/>
      <c r="NHH92" s="170"/>
      <c r="NHI92" s="167"/>
      <c r="NHJ92" s="43"/>
      <c r="NHK92" s="208"/>
      <c r="NHL92" s="157"/>
      <c r="NHM92" s="211"/>
      <c r="NHN92" s="161"/>
      <c r="NHO92" s="161"/>
      <c r="NHP92" s="168"/>
      <c r="NHQ92" s="169"/>
      <c r="NHR92" s="170"/>
      <c r="NHS92" s="167"/>
      <c r="NHT92" s="43"/>
      <c r="NHU92" s="208"/>
      <c r="NHV92" s="157"/>
      <c r="NHW92" s="211"/>
      <c r="NHX92" s="161"/>
      <c r="NHY92" s="161"/>
      <c r="NHZ92" s="168"/>
      <c r="NIA92" s="169"/>
      <c r="NIB92" s="170"/>
      <c r="NIC92" s="167"/>
      <c r="NID92" s="43"/>
      <c r="NIE92" s="208"/>
      <c r="NIF92" s="157"/>
      <c r="NIG92" s="211"/>
      <c r="NIH92" s="161"/>
      <c r="NII92" s="161"/>
      <c r="NIJ92" s="168"/>
      <c r="NIK92" s="169"/>
      <c r="NIL92" s="170"/>
      <c r="NIM92" s="167"/>
      <c r="NIN92" s="43"/>
      <c r="NIO92" s="208"/>
      <c r="NIP92" s="157"/>
      <c r="NIQ92" s="211"/>
      <c r="NIR92" s="161"/>
      <c r="NIS92" s="161"/>
      <c r="NIT92" s="168"/>
      <c r="NIU92" s="169"/>
      <c r="NIV92" s="170"/>
      <c r="NIW92" s="167"/>
      <c r="NIX92" s="43"/>
      <c r="NIY92" s="208"/>
      <c r="NIZ92" s="157"/>
      <c r="NJA92" s="211"/>
      <c r="NJB92" s="161"/>
      <c r="NJC92" s="161"/>
      <c r="NJD92" s="168"/>
      <c r="NJE92" s="169"/>
      <c r="NJF92" s="170"/>
      <c r="NJG92" s="167"/>
      <c r="NJH92" s="43"/>
      <c r="NJI92" s="208"/>
      <c r="NJJ92" s="157"/>
      <c r="NJK92" s="211"/>
      <c r="NJL92" s="161"/>
      <c r="NJM92" s="161"/>
      <c r="NJN92" s="168"/>
      <c r="NJO92" s="169"/>
      <c r="NJP92" s="170"/>
      <c r="NJQ92" s="167"/>
      <c r="NJR92" s="43"/>
      <c r="NJS92" s="208"/>
      <c r="NJT92" s="157"/>
      <c r="NJU92" s="211"/>
      <c r="NJV92" s="161"/>
      <c r="NJW92" s="161"/>
      <c r="NJX92" s="168"/>
      <c r="NJY92" s="169"/>
      <c r="NJZ92" s="170"/>
      <c r="NKA92" s="167"/>
      <c r="NKB92" s="43"/>
      <c r="NKC92" s="208"/>
      <c r="NKD92" s="157"/>
      <c r="NKE92" s="211"/>
      <c r="NKF92" s="161"/>
      <c r="NKG92" s="161"/>
      <c r="NKH92" s="168"/>
      <c r="NKI92" s="169"/>
      <c r="NKJ92" s="170"/>
      <c r="NKK92" s="167"/>
      <c r="NKL92" s="43"/>
      <c r="NKM92" s="208"/>
      <c r="NKN92" s="157"/>
      <c r="NKO92" s="211"/>
      <c r="NKP92" s="161"/>
      <c r="NKQ92" s="161"/>
      <c r="NKR92" s="168"/>
      <c r="NKS92" s="169"/>
      <c r="NKT92" s="170"/>
      <c r="NKU92" s="167"/>
      <c r="NKV92" s="43"/>
      <c r="NKW92" s="208"/>
      <c r="NKX92" s="157"/>
      <c r="NKY92" s="211"/>
      <c r="NKZ92" s="161"/>
      <c r="NLA92" s="161"/>
      <c r="NLB92" s="168"/>
      <c r="NLC92" s="169"/>
      <c r="NLD92" s="170"/>
      <c r="NLE92" s="167"/>
      <c r="NLF92" s="43"/>
      <c r="NLG92" s="208"/>
      <c r="NLH92" s="157"/>
      <c r="NLI92" s="211"/>
      <c r="NLJ92" s="161"/>
      <c r="NLK92" s="161"/>
      <c r="NLL92" s="168"/>
      <c r="NLM92" s="169"/>
      <c r="NLN92" s="170"/>
      <c r="NLO92" s="167"/>
      <c r="NLP92" s="43"/>
      <c r="NLQ92" s="208"/>
      <c r="NLR92" s="157"/>
      <c r="NLS92" s="211"/>
      <c r="NLT92" s="161"/>
      <c r="NLU92" s="161"/>
      <c r="NLV92" s="168"/>
      <c r="NLW92" s="169"/>
      <c r="NLX92" s="170"/>
      <c r="NLY92" s="167"/>
      <c r="NLZ92" s="43"/>
      <c r="NMA92" s="208"/>
      <c r="NMB92" s="157"/>
      <c r="NMC92" s="211"/>
      <c r="NMD92" s="161"/>
      <c r="NME92" s="161"/>
      <c r="NMF92" s="168"/>
      <c r="NMG92" s="169"/>
      <c r="NMH92" s="170"/>
      <c r="NMI92" s="167"/>
      <c r="NMJ92" s="43"/>
      <c r="NMK92" s="208"/>
      <c r="NML92" s="157"/>
      <c r="NMM92" s="211"/>
      <c r="NMN92" s="161"/>
      <c r="NMO92" s="161"/>
      <c r="NMP92" s="168"/>
      <c r="NMQ92" s="169"/>
      <c r="NMR92" s="170"/>
      <c r="NMS92" s="167"/>
      <c r="NMT92" s="43"/>
      <c r="NMU92" s="208"/>
      <c r="NMV92" s="157"/>
      <c r="NMW92" s="211"/>
      <c r="NMX92" s="161"/>
      <c r="NMY92" s="161"/>
      <c r="NMZ92" s="168"/>
      <c r="NNA92" s="169"/>
      <c r="NNB92" s="170"/>
      <c r="NNC92" s="167"/>
      <c r="NND92" s="43"/>
      <c r="NNE92" s="208"/>
      <c r="NNF92" s="157"/>
      <c r="NNG92" s="211"/>
      <c r="NNH92" s="161"/>
      <c r="NNI92" s="161"/>
      <c r="NNJ92" s="168"/>
      <c r="NNK92" s="169"/>
      <c r="NNL92" s="170"/>
      <c r="NNM92" s="167"/>
      <c r="NNN92" s="43"/>
      <c r="NNO92" s="208"/>
      <c r="NNP92" s="157"/>
      <c r="NNQ92" s="211"/>
      <c r="NNR92" s="161"/>
      <c r="NNS92" s="161"/>
      <c r="NNT92" s="168"/>
      <c r="NNU92" s="169"/>
      <c r="NNV92" s="170"/>
      <c r="NNW92" s="167"/>
      <c r="NNX92" s="43"/>
      <c r="NNY92" s="208"/>
      <c r="NNZ92" s="157"/>
      <c r="NOA92" s="211"/>
      <c r="NOB92" s="161"/>
      <c r="NOC92" s="161"/>
      <c r="NOD92" s="168"/>
      <c r="NOE92" s="169"/>
      <c r="NOF92" s="170"/>
      <c r="NOG92" s="167"/>
      <c r="NOH92" s="43"/>
      <c r="NOI92" s="208"/>
      <c r="NOJ92" s="157"/>
      <c r="NOK92" s="211"/>
      <c r="NOL92" s="161"/>
      <c r="NOM92" s="161"/>
      <c r="NON92" s="168"/>
      <c r="NOO92" s="169"/>
      <c r="NOP92" s="170"/>
      <c r="NOQ92" s="167"/>
      <c r="NOR92" s="43"/>
      <c r="NOS92" s="208"/>
      <c r="NOT92" s="157"/>
      <c r="NOU92" s="211"/>
      <c r="NOV92" s="161"/>
      <c r="NOW92" s="161"/>
      <c r="NOX92" s="168"/>
      <c r="NOY92" s="169"/>
      <c r="NOZ92" s="170"/>
      <c r="NPA92" s="167"/>
      <c r="NPB92" s="43"/>
      <c r="NPC92" s="208"/>
      <c r="NPD92" s="157"/>
      <c r="NPE92" s="211"/>
      <c r="NPF92" s="161"/>
      <c r="NPG92" s="161"/>
      <c r="NPH92" s="168"/>
      <c r="NPI92" s="169"/>
      <c r="NPJ92" s="170"/>
      <c r="NPK92" s="167"/>
      <c r="NPL92" s="43"/>
      <c r="NPM92" s="208"/>
      <c r="NPN92" s="157"/>
      <c r="NPO92" s="211"/>
      <c r="NPP92" s="161"/>
      <c r="NPQ92" s="161"/>
      <c r="NPR92" s="168"/>
      <c r="NPS92" s="169"/>
      <c r="NPT92" s="170"/>
      <c r="NPU92" s="167"/>
      <c r="NPV92" s="43"/>
      <c r="NPW92" s="208"/>
      <c r="NPX92" s="157"/>
      <c r="NPY92" s="211"/>
      <c r="NPZ92" s="161"/>
      <c r="NQA92" s="161"/>
      <c r="NQB92" s="168"/>
      <c r="NQC92" s="169"/>
      <c r="NQD92" s="170"/>
      <c r="NQE92" s="167"/>
      <c r="NQF92" s="43"/>
      <c r="NQG92" s="208"/>
      <c r="NQH92" s="157"/>
      <c r="NQI92" s="211"/>
      <c r="NQJ92" s="161"/>
      <c r="NQK92" s="161"/>
      <c r="NQL92" s="168"/>
      <c r="NQM92" s="169"/>
      <c r="NQN92" s="170"/>
      <c r="NQO92" s="167"/>
      <c r="NQP92" s="43"/>
      <c r="NQQ92" s="208"/>
      <c r="NQR92" s="157"/>
      <c r="NQS92" s="211"/>
      <c r="NQT92" s="161"/>
      <c r="NQU92" s="161"/>
      <c r="NQV92" s="168"/>
      <c r="NQW92" s="169"/>
      <c r="NQX92" s="170"/>
      <c r="NQY92" s="167"/>
      <c r="NQZ92" s="43"/>
      <c r="NRA92" s="208"/>
      <c r="NRB92" s="157"/>
      <c r="NRC92" s="211"/>
      <c r="NRD92" s="161"/>
      <c r="NRE92" s="161"/>
      <c r="NRF92" s="168"/>
      <c r="NRG92" s="169"/>
      <c r="NRH92" s="170"/>
      <c r="NRI92" s="167"/>
      <c r="NRJ92" s="43"/>
      <c r="NRK92" s="208"/>
      <c r="NRL92" s="157"/>
      <c r="NRM92" s="211"/>
      <c r="NRN92" s="161"/>
      <c r="NRO92" s="161"/>
      <c r="NRP92" s="168"/>
      <c r="NRQ92" s="169"/>
      <c r="NRR92" s="170"/>
      <c r="NRS92" s="167"/>
      <c r="NRT92" s="43"/>
      <c r="NRU92" s="208"/>
      <c r="NRV92" s="157"/>
      <c r="NRW92" s="211"/>
      <c r="NRX92" s="161"/>
      <c r="NRY92" s="161"/>
      <c r="NRZ92" s="168"/>
      <c r="NSA92" s="169"/>
      <c r="NSB92" s="170"/>
      <c r="NSC92" s="167"/>
      <c r="NSD92" s="43"/>
      <c r="NSE92" s="208"/>
      <c r="NSF92" s="157"/>
      <c r="NSG92" s="211"/>
      <c r="NSH92" s="161"/>
      <c r="NSI92" s="161"/>
      <c r="NSJ92" s="168"/>
      <c r="NSK92" s="169"/>
      <c r="NSL92" s="170"/>
      <c r="NSM92" s="167"/>
      <c r="NSN92" s="43"/>
      <c r="NSO92" s="208"/>
      <c r="NSP92" s="157"/>
      <c r="NSQ92" s="211"/>
      <c r="NSR92" s="161"/>
      <c r="NSS92" s="161"/>
      <c r="NST92" s="168"/>
      <c r="NSU92" s="169"/>
      <c r="NSV92" s="170"/>
      <c r="NSW92" s="167"/>
      <c r="NSX92" s="43"/>
      <c r="NSY92" s="208"/>
      <c r="NSZ92" s="157"/>
      <c r="NTA92" s="211"/>
      <c r="NTB92" s="161"/>
      <c r="NTC92" s="161"/>
      <c r="NTD92" s="168"/>
      <c r="NTE92" s="169"/>
      <c r="NTF92" s="170"/>
      <c r="NTG92" s="167"/>
      <c r="NTH92" s="43"/>
      <c r="NTI92" s="208"/>
      <c r="NTJ92" s="157"/>
      <c r="NTK92" s="211"/>
      <c r="NTL92" s="161"/>
      <c r="NTM92" s="161"/>
      <c r="NTN92" s="168"/>
      <c r="NTO92" s="169"/>
      <c r="NTP92" s="170"/>
      <c r="NTQ92" s="167"/>
      <c r="NTR92" s="43"/>
      <c r="NTS92" s="208"/>
      <c r="NTT92" s="157"/>
      <c r="NTU92" s="211"/>
      <c r="NTV92" s="161"/>
      <c r="NTW92" s="161"/>
      <c r="NTX92" s="168"/>
      <c r="NTY92" s="169"/>
      <c r="NTZ92" s="170"/>
      <c r="NUA92" s="167"/>
      <c r="NUB92" s="43"/>
      <c r="NUC92" s="208"/>
      <c r="NUD92" s="157"/>
      <c r="NUE92" s="211"/>
      <c r="NUF92" s="161"/>
      <c r="NUG92" s="161"/>
      <c r="NUH92" s="168"/>
      <c r="NUI92" s="169"/>
      <c r="NUJ92" s="170"/>
      <c r="NUK92" s="167"/>
      <c r="NUL92" s="43"/>
      <c r="NUM92" s="208"/>
      <c r="NUN92" s="157"/>
      <c r="NUO92" s="211"/>
      <c r="NUP92" s="161"/>
      <c r="NUQ92" s="161"/>
      <c r="NUR92" s="168"/>
      <c r="NUS92" s="169"/>
      <c r="NUT92" s="170"/>
      <c r="NUU92" s="167"/>
      <c r="NUV92" s="43"/>
      <c r="NUW92" s="208"/>
      <c r="NUX92" s="157"/>
      <c r="NUY92" s="211"/>
      <c r="NUZ92" s="161"/>
      <c r="NVA92" s="161"/>
      <c r="NVB92" s="168"/>
      <c r="NVC92" s="169"/>
      <c r="NVD92" s="170"/>
      <c r="NVE92" s="167"/>
      <c r="NVF92" s="43"/>
      <c r="NVG92" s="208"/>
      <c r="NVH92" s="157"/>
      <c r="NVI92" s="211"/>
      <c r="NVJ92" s="161"/>
      <c r="NVK92" s="161"/>
      <c r="NVL92" s="168"/>
      <c r="NVM92" s="169"/>
      <c r="NVN92" s="170"/>
      <c r="NVO92" s="167"/>
      <c r="NVP92" s="43"/>
      <c r="NVQ92" s="208"/>
      <c r="NVR92" s="157"/>
      <c r="NVS92" s="211"/>
      <c r="NVT92" s="161"/>
      <c r="NVU92" s="161"/>
      <c r="NVV92" s="168"/>
      <c r="NVW92" s="169"/>
      <c r="NVX92" s="170"/>
      <c r="NVY92" s="167"/>
      <c r="NVZ92" s="43"/>
      <c r="NWA92" s="208"/>
      <c r="NWB92" s="157"/>
      <c r="NWC92" s="211"/>
      <c r="NWD92" s="161"/>
      <c r="NWE92" s="161"/>
      <c r="NWF92" s="168"/>
      <c r="NWG92" s="169"/>
      <c r="NWH92" s="170"/>
      <c r="NWI92" s="167"/>
      <c r="NWJ92" s="43"/>
      <c r="NWK92" s="208"/>
      <c r="NWL92" s="157"/>
      <c r="NWM92" s="211"/>
      <c r="NWN92" s="161"/>
      <c r="NWO92" s="161"/>
      <c r="NWP92" s="168"/>
      <c r="NWQ92" s="169"/>
      <c r="NWR92" s="170"/>
      <c r="NWS92" s="167"/>
      <c r="NWT92" s="43"/>
      <c r="NWU92" s="208"/>
      <c r="NWV92" s="157"/>
      <c r="NWW92" s="211"/>
      <c r="NWX92" s="161"/>
      <c r="NWY92" s="161"/>
      <c r="NWZ92" s="168"/>
      <c r="NXA92" s="169"/>
      <c r="NXB92" s="170"/>
      <c r="NXC92" s="167"/>
      <c r="NXD92" s="43"/>
      <c r="NXE92" s="208"/>
      <c r="NXF92" s="157"/>
      <c r="NXG92" s="211"/>
      <c r="NXH92" s="161"/>
      <c r="NXI92" s="161"/>
      <c r="NXJ92" s="168"/>
      <c r="NXK92" s="169"/>
      <c r="NXL92" s="170"/>
      <c r="NXM92" s="167"/>
      <c r="NXN92" s="43"/>
      <c r="NXO92" s="208"/>
      <c r="NXP92" s="157"/>
      <c r="NXQ92" s="211"/>
      <c r="NXR92" s="161"/>
      <c r="NXS92" s="161"/>
      <c r="NXT92" s="168"/>
      <c r="NXU92" s="169"/>
      <c r="NXV92" s="170"/>
      <c r="NXW92" s="167"/>
      <c r="NXX92" s="43"/>
      <c r="NXY92" s="208"/>
      <c r="NXZ92" s="157"/>
      <c r="NYA92" s="211"/>
      <c r="NYB92" s="161"/>
      <c r="NYC92" s="161"/>
      <c r="NYD92" s="168"/>
      <c r="NYE92" s="169"/>
      <c r="NYF92" s="170"/>
      <c r="NYG92" s="167"/>
      <c r="NYH92" s="43"/>
      <c r="NYI92" s="208"/>
      <c r="NYJ92" s="157"/>
      <c r="NYK92" s="211"/>
      <c r="NYL92" s="161"/>
      <c r="NYM92" s="161"/>
      <c r="NYN92" s="168"/>
      <c r="NYO92" s="169"/>
      <c r="NYP92" s="170"/>
      <c r="NYQ92" s="167"/>
      <c r="NYR92" s="43"/>
      <c r="NYS92" s="208"/>
      <c r="NYT92" s="157"/>
      <c r="NYU92" s="211"/>
      <c r="NYV92" s="161"/>
      <c r="NYW92" s="161"/>
      <c r="NYX92" s="168"/>
      <c r="NYY92" s="169"/>
      <c r="NYZ92" s="170"/>
      <c r="NZA92" s="167"/>
      <c r="NZB92" s="43"/>
      <c r="NZC92" s="208"/>
      <c r="NZD92" s="157"/>
      <c r="NZE92" s="211"/>
      <c r="NZF92" s="161"/>
      <c r="NZG92" s="161"/>
      <c r="NZH92" s="168"/>
      <c r="NZI92" s="169"/>
      <c r="NZJ92" s="170"/>
      <c r="NZK92" s="167"/>
      <c r="NZL92" s="43"/>
      <c r="NZM92" s="208"/>
      <c r="NZN92" s="157"/>
      <c r="NZO92" s="211"/>
      <c r="NZP92" s="161"/>
      <c r="NZQ92" s="161"/>
      <c r="NZR92" s="168"/>
      <c r="NZS92" s="169"/>
      <c r="NZT92" s="170"/>
      <c r="NZU92" s="167"/>
      <c r="NZV92" s="43"/>
      <c r="NZW92" s="208"/>
      <c r="NZX92" s="157"/>
      <c r="NZY92" s="211"/>
      <c r="NZZ92" s="161"/>
      <c r="OAA92" s="161"/>
      <c r="OAB92" s="168"/>
      <c r="OAC92" s="169"/>
      <c r="OAD92" s="170"/>
      <c r="OAE92" s="167"/>
      <c r="OAF92" s="43"/>
      <c r="OAG92" s="208"/>
      <c r="OAH92" s="157"/>
      <c r="OAI92" s="211"/>
      <c r="OAJ92" s="161"/>
      <c r="OAK92" s="161"/>
      <c r="OAL92" s="168"/>
      <c r="OAM92" s="169"/>
      <c r="OAN92" s="170"/>
      <c r="OAO92" s="167"/>
      <c r="OAP92" s="43"/>
      <c r="OAQ92" s="208"/>
      <c r="OAR92" s="157"/>
      <c r="OAS92" s="211"/>
      <c r="OAT92" s="161"/>
      <c r="OAU92" s="161"/>
      <c r="OAV92" s="168"/>
      <c r="OAW92" s="169"/>
      <c r="OAX92" s="170"/>
      <c r="OAY92" s="167"/>
      <c r="OAZ92" s="43"/>
      <c r="OBA92" s="208"/>
      <c r="OBB92" s="157"/>
      <c r="OBC92" s="211"/>
      <c r="OBD92" s="161"/>
      <c r="OBE92" s="161"/>
      <c r="OBF92" s="168"/>
      <c r="OBG92" s="169"/>
      <c r="OBH92" s="170"/>
      <c r="OBI92" s="167"/>
      <c r="OBJ92" s="43"/>
      <c r="OBK92" s="208"/>
      <c r="OBL92" s="157"/>
      <c r="OBM92" s="211"/>
      <c r="OBN92" s="161"/>
      <c r="OBO92" s="161"/>
      <c r="OBP92" s="168"/>
      <c r="OBQ92" s="169"/>
      <c r="OBR92" s="170"/>
      <c r="OBS92" s="167"/>
      <c r="OBT92" s="43"/>
      <c r="OBU92" s="208"/>
      <c r="OBV92" s="157"/>
      <c r="OBW92" s="211"/>
      <c r="OBX92" s="161"/>
      <c r="OBY92" s="161"/>
      <c r="OBZ92" s="168"/>
      <c r="OCA92" s="169"/>
      <c r="OCB92" s="170"/>
      <c r="OCC92" s="167"/>
      <c r="OCD92" s="43"/>
      <c r="OCE92" s="208"/>
      <c r="OCF92" s="157"/>
      <c r="OCG92" s="211"/>
      <c r="OCH92" s="161"/>
      <c r="OCI92" s="161"/>
      <c r="OCJ92" s="168"/>
      <c r="OCK92" s="169"/>
      <c r="OCL92" s="170"/>
      <c r="OCM92" s="167"/>
      <c r="OCN92" s="43"/>
      <c r="OCO92" s="208"/>
      <c r="OCP92" s="157"/>
      <c r="OCQ92" s="211"/>
      <c r="OCR92" s="161"/>
      <c r="OCS92" s="161"/>
      <c r="OCT92" s="168"/>
      <c r="OCU92" s="169"/>
      <c r="OCV92" s="170"/>
      <c r="OCW92" s="167"/>
      <c r="OCX92" s="43"/>
      <c r="OCY92" s="208"/>
      <c r="OCZ92" s="157"/>
      <c r="ODA92" s="211"/>
      <c r="ODB92" s="161"/>
      <c r="ODC92" s="161"/>
      <c r="ODD92" s="168"/>
      <c r="ODE92" s="169"/>
      <c r="ODF92" s="170"/>
      <c r="ODG92" s="167"/>
      <c r="ODH92" s="43"/>
      <c r="ODI92" s="208"/>
      <c r="ODJ92" s="157"/>
      <c r="ODK92" s="211"/>
      <c r="ODL92" s="161"/>
      <c r="ODM92" s="161"/>
      <c r="ODN92" s="168"/>
      <c r="ODO92" s="169"/>
      <c r="ODP92" s="170"/>
      <c r="ODQ92" s="167"/>
      <c r="ODR92" s="43"/>
      <c r="ODS92" s="208"/>
      <c r="ODT92" s="157"/>
      <c r="ODU92" s="211"/>
      <c r="ODV92" s="161"/>
      <c r="ODW92" s="161"/>
      <c r="ODX92" s="168"/>
      <c r="ODY92" s="169"/>
      <c r="ODZ92" s="170"/>
      <c r="OEA92" s="167"/>
      <c r="OEB92" s="43"/>
      <c r="OEC92" s="208"/>
      <c r="OED92" s="157"/>
      <c r="OEE92" s="211"/>
      <c r="OEF92" s="161"/>
      <c r="OEG92" s="161"/>
      <c r="OEH92" s="168"/>
      <c r="OEI92" s="169"/>
      <c r="OEJ92" s="170"/>
      <c r="OEK92" s="167"/>
      <c r="OEL92" s="43"/>
      <c r="OEM92" s="208"/>
      <c r="OEN92" s="157"/>
      <c r="OEO92" s="211"/>
      <c r="OEP92" s="161"/>
      <c r="OEQ92" s="161"/>
      <c r="OER92" s="168"/>
      <c r="OES92" s="169"/>
      <c r="OET92" s="170"/>
      <c r="OEU92" s="167"/>
      <c r="OEV92" s="43"/>
      <c r="OEW92" s="208"/>
      <c r="OEX92" s="157"/>
      <c r="OEY92" s="211"/>
      <c r="OEZ92" s="161"/>
      <c r="OFA92" s="161"/>
      <c r="OFB92" s="168"/>
      <c r="OFC92" s="169"/>
      <c r="OFD92" s="170"/>
      <c r="OFE92" s="167"/>
      <c r="OFF92" s="43"/>
      <c r="OFG92" s="208"/>
      <c r="OFH92" s="157"/>
      <c r="OFI92" s="211"/>
      <c r="OFJ92" s="161"/>
      <c r="OFK92" s="161"/>
      <c r="OFL92" s="168"/>
      <c r="OFM92" s="169"/>
      <c r="OFN92" s="170"/>
      <c r="OFO92" s="167"/>
      <c r="OFP92" s="43"/>
      <c r="OFQ92" s="208"/>
      <c r="OFR92" s="157"/>
      <c r="OFS92" s="211"/>
      <c r="OFT92" s="161"/>
      <c r="OFU92" s="161"/>
      <c r="OFV92" s="168"/>
      <c r="OFW92" s="169"/>
      <c r="OFX92" s="170"/>
      <c r="OFY92" s="167"/>
      <c r="OFZ92" s="43"/>
      <c r="OGA92" s="208"/>
      <c r="OGB92" s="157"/>
      <c r="OGC92" s="211"/>
      <c r="OGD92" s="161"/>
      <c r="OGE92" s="161"/>
      <c r="OGF92" s="168"/>
      <c r="OGG92" s="169"/>
      <c r="OGH92" s="170"/>
      <c r="OGI92" s="167"/>
      <c r="OGJ92" s="43"/>
      <c r="OGK92" s="208"/>
      <c r="OGL92" s="157"/>
      <c r="OGM92" s="211"/>
      <c r="OGN92" s="161"/>
      <c r="OGO92" s="161"/>
      <c r="OGP92" s="168"/>
      <c r="OGQ92" s="169"/>
      <c r="OGR92" s="170"/>
      <c r="OGS92" s="167"/>
      <c r="OGT92" s="43"/>
      <c r="OGU92" s="208"/>
      <c r="OGV92" s="157"/>
      <c r="OGW92" s="211"/>
      <c r="OGX92" s="161"/>
      <c r="OGY92" s="161"/>
      <c r="OGZ92" s="168"/>
      <c r="OHA92" s="169"/>
      <c r="OHB92" s="170"/>
      <c r="OHC92" s="167"/>
      <c r="OHD92" s="43"/>
      <c r="OHE92" s="208"/>
      <c r="OHF92" s="157"/>
      <c r="OHG92" s="211"/>
      <c r="OHH92" s="161"/>
      <c r="OHI92" s="161"/>
      <c r="OHJ92" s="168"/>
      <c r="OHK92" s="169"/>
      <c r="OHL92" s="170"/>
      <c r="OHM92" s="167"/>
      <c r="OHN92" s="43"/>
      <c r="OHO92" s="208"/>
      <c r="OHP92" s="157"/>
      <c r="OHQ92" s="211"/>
      <c r="OHR92" s="161"/>
      <c r="OHS92" s="161"/>
      <c r="OHT92" s="168"/>
      <c r="OHU92" s="169"/>
      <c r="OHV92" s="170"/>
      <c r="OHW92" s="167"/>
      <c r="OHX92" s="43"/>
      <c r="OHY92" s="208"/>
      <c r="OHZ92" s="157"/>
      <c r="OIA92" s="211"/>
      <c r="OIB92" s="161"/>
      <c r="OIC92" s="161"/>
      <c r="OID92" s="168"/>
      <c r="OIE92" s="169"/>
      <c r="OIF92" s="170"/>
      <c r="OIG92" s="167"/>
      <c r="OIH92" s="43"/>
      <c r="OII92" s="208"/>
      <c r="OIJ92" s="157"/>
      <c r="OIK92" s="211"/>
      <c r="OIL92" s="161"/>
      <c r="OIM92" s="161"/>
      <c r="OIN92" s="168"/>
      <c r="OIO92" s="169"/>
      <c r="OIP92" s="170"/>
      <c r="OIQ92" s="167"/>
      <c r="OIR92" s="43"/>
      <c r="OIS92" s="208"/>
      <c r="OIT92" s="157"/>
      <c r="OIU92" s="211"/>
      <c r="OIV92" s="161"/>
      <c r="OIW92" s="161"/>
      <c r="OIX92" s="168"/>
      <c r="OIY92" s="169"/>
      <c r="OIZ92" s="170"/>
      <c r="OJA92" s="167"/>
      <c r="OJB92" s="43"/>
      <c r="OJC92" s="208"/>
      <c r="OJD92" s="157"/>
      <c r="OJE92" s="211"/>
      <c r="OJF92" s="161"/>
      <c r="OJG92" s="161"/>
      <c r="OJH92" s="168"/>
      <c r="OJI92" s="169"/>
      <c r="OJJ92" s="170"/>
      <c r="OJK92" s="167"/>
      <c r="OJL92" s="43"/>
      <c r="OJM92" s="208"/>
      <c r="OJN92" s="157"/>
      <c r="OJO92" s="211"/>
      <c r="OJP92" s="161"/>
      <c r="OJQ92" s="161"/>
      <c r="OJR92" s="168"/>
      <c r="OJS92" s="169"/>
      <c r="OJT92" s="170"/>
      <c r="OJU92" s="167"/>
      <c r="OJV92" s="43"/>
      <c r="OJW92" s="208"/>
      <c r="OJX92" s="157"/>
      <c r="OJY92" s="211"/>
      <c r="OJZ92" s="161"/>
      <c r="OKA92" s="161"/>
      <c r="OKB92" s="168"/>
      <c r="OKC92" s="169"/>
      <c r="OKD92" s="170"/>
      <c r="OKE92" s="167"/>
      <c r="OKF92" s="43"/>
      <c r="OKG92" s="208"/>
      <c r="OKH92" s="157"/>
      <c r="OKI92" s="211"/>
      <c r="OKJ92" s="161"/>
      <c r="OKK92" s="161"/>
      <c r="OKL92" s="168"/>
      <c r="OKM92" s="169"/>
      <c r="OKN92" s="170"/>
      <c r="OKO92" s="167"/>
      <c r="OKP92" s="43"/>
      <c r="OKQ92" s="208"/>
      <c r="OKR92" s="157"/>
      <c r="OKS92" s="211"/>
      <c r="OKT92" s="161"/>
      <c r="OKU92" s="161"/>
      <c r="OKV92" s="168"/>
      <c r="OKW92" s="169"/>
      <c r="OKX92" s="170"/>
      <c r="OKY92" s="167"/>
      <c r="OKZ92" s="43"/>
      <c r="OLA92" s="208"/>
      <c r="OLB92" s="157"/>
      <c r="OLC92" s="211"/>
      <c r="OLD92" s="161"/>
      <c r="OLE92" s="161"/>
      <c r="OLF92" s="168"/>
      <c r="OLG92" s="169"/>
      <c r="OLH92" s="170"/>
      <c r="OLI92" s="167"/>
      <c r="OLJ92" s="43"/>
      <c r="OLK92" s="208"/>
      <c r="OLL92" s="157"/>
      <c r="OLM92" s="211"/>
      <c r="OLN92" s="161"/>
      <c r="OLO92" s="161"/>
      <c r="OLP92" s="168"/>
      <c r="OLQ92" s="169"/>
      <c r="OLR92" s="170"/>
      <c r="OLS92" s="167"/>
      <c r="OLT92" s="43"/>
      <c r="OLU92" s="208"/>
      <c r="OLV92" s="157"/>
      <c r="OLW92" s="211"/>
      <c r="OLX92" s="161"/>
      <c r="OLY92" s="161"/>
      <c r="OLZ92" s="168"/>
      <c r="OMA92" s="169"/>
      <c r="OMB92" s="170"/>
      <c r="OMC92" s="167"/>
      <c r="OMD92" s="43"/>
      <c r="OME92" s="208"/>
      <c r="OMF92" s="157"/>
      <c r="OMG92" s="211"/>
      <c r="OMH92" s="161"/>
      <c r="OMI92" s="161"/>
      <c r="OMJ92" s="168"/>
      <c r="OMK92" s="169"/>
      <c r="OML92" s="170"/>
      <c r="OMM92" s="167"/>
      <c r="OMN92" s="43"/>
      <c r="OMO92" s="208"/>
      <c r="OMP92" s="157"/>
      <c r="OMQ92" s="211"/>
      <c r="OMR92" s="161"/>
      <c r="OMS92" s="161"/>
      <c r="OMT92" s="168"/>
      <c r="OMU92" s="169"/>
      <c r="OMV92" s="170"/>
      <c r="OMW92" s="167"/>
      <c r="OMX92" s="43"/>
      <c r="OMY92" s="208"/>
      <c r="OMZ92" s="157"/>
      <c r="ONA92" s="211"/>
      <c r="ONB92" s="161"/>
      <c r="ONC92" s="161"/>
      <c r="OND92" s="168"/>
      <c r="ONE92" s="169"/>
      <c r="ONF92" s="170"/>
      <c r="ONG92" s="167"/>
      <c r="ONH92" s="43"/>
      <c r="ONI92" s="208"/>
      <c r="ONJ92" s="157"/>
      <c r="ONK92" s="211"/>
      <c r="ONL92" s="161"/>
      <c r="ONM92" s="161"/>
      <c r="ONN92" s="168"/>
      <c r="ONO92" s="169"/>
      <c r="ONP92" s="170"/>
      <c r="ONQ92" s="167"/>
      <c r="ONR92" s="43"/>
      <c r="ONS92" s="208"/>
      <c r="ONT92" s="157"/>
      <c r="ONU92" s="211"/>
      <c r="ONV92" s="161"/>
      <c r="ONW92" s="161"/>
      <c r="ONX92" s="168"/>
      <c r="ONY92" s="169"/>
      <c r="ONZ92" s="170"/>
      <c r="OOA92" s="167"/>
      <c r="OOB92" s="43"/>
      <c r="OOC92" s="208"/>
      <c r="OOD92" s="157"/>
      <c r="OOE92" s="211"/>
      <c r="OOF92" s="161"/>
      <c r="OOG92" s="161"/>
      <c r="OOH92" s="168"/>
      <c r="OOI92" s="169"/>
      <c r="OOJ92" s="170"/>
      <c r="OOK92" s="167"/>
      <c r="OOL92" s="43"/>
      <c r="OOM92" s="208"/>
      <c r="OON92" s="157"/>
      <c r="OOO92" s="211"/>
      <c r="OOP92" s="161"/>
      <c r="OOQ92" s="161"/>
      <c r="OOR92" s="168"/>
      <c r="OOS92" s="169"/>
      <c r="OOT92" s="170"/>
      <c r="OOU92" s="167"/>
      <c r="OOV92" s="43"/>
      <c r="OOW92" s="208"/>
      <c r="OOX92" s="157"/>
      <c r="OOY92" s="211"/>
      <c r="OOZ92" s="161"/>
      <c r="OPA92" s="161"/>
      <c r="OPB92" s="168"/>
      <c r="OPC92" s="169"/>
      <c r="OPD92" s="170"/>
      <c r="OPE92" s="167"/>
      <c r="OPF92" s="43"/>
      <c r="OPG92" s="208"/>
      <c r="OPH92" s="157"/>
      <c r="OPI92" s="211"/>
      <c r="OPJ92" s="161"/>
      <c r="OPK92" s="161"/>
      <c r="OPL92" s="168"/>
      <c r="OPM92" s="169"/>
      <c r="OPN92" s="170"/>
      <c r="OPO92" s="167"/>
      <c r="OPP92" s="43"/>
      <c r="OPQ92" s="208"/>
      <c r="OPR92" s="157"/>
      <c r="OPS92" s="211"/>
      <c r="OPT92" s="161"/>
      <c r="OPU92" s="161"/>
      <c r="OPV92" s="168"/>
      <c r="OPW92" s="169"/>
      <c r="OPX92" s="170"/>
      <c r="OPY92" s="167"/>
      <c r="OPZ92" s="43"/>
      <c r="OQA92" s="208"/>
      <c r="OQB92" s="157"/>
      <c r="OQC92" s="211"/>
      <c r="OQD92" s="161"/>
      <c r="OQE92" s="161"/>
      <c r="OQF92" s="168"/>
      <c r="OQG92" s="169"/>
      <c r="OQH92" s="170"/>
      <c r="OQI92" s="167"/>
      <c r="OQJ92" s="43"/>
      <c r="OQK92" s="208"/>
      <c r="OQL92" s="157"/>
      <c r="OQM92" s="211"/>
      <c r="OQN92" s="161"/>
      <c r="OQO92" s="161"/>
      <c r="OQP92" s="168"/>
      <c r="OQQ92" s="169"/>
      <c r="OQR92" s="170"/>
      <c r="OQS92" s="167"/>
      <c r="OQT92" s="43"/>
      <c r="OQU92" s="208"/>
      <c r="OQV92" s="157"/>
      <c r="OQW92" s="211"/>
      <c r="OQX92" s="161"/>
      <c r="OQY92" s="161"/>
      <c r="OQZ92" s="168"/>
      <c r="ORA92" s="169"/>
      <c r="ORB92" s="170"/>
      <c r="ORC92" s="167"/>
      <c r="ORD92" s="43"/>
      <c r="ORE92" s="208"/>
      <c r="ORF92" s="157"/>
      <c r="ORG92" s="211"/>
      <c r="ORH92" s="161"/>
      <c r="ORI92" s="161"/>
      <c r="ORJ92" s="168"/>
      <c r="ORK92" s="169"/>
      <c r="ORL92" s="170"/>
      <c r="ORM92" s="167"/>
      <c r="ORN92" s="43"/>
      <c r="ORO92" s="208"/>
      <c r="ORP92" s="157"/>
      <c r="ORQ92" s="211"/>
      <c r="ORR92" s="161"/>
      <c r="ORS92" s="161"/>
      <c r="ORT92" s="168"/>
      <c r="ORU92" s="169"/>
      <c r="ORV92" s="170"/>
      <c r="ORW92" s="167"/>
      <c r="ORX92" s="43"/>
      <c r="ORY92" s="208"/>
      <c r="ORZ92" s="157"/>
      <c r="OSA92" s="211"/>
      <c r="OSB92" s="161"/>
      <c r="OSC92" s="161"/>
      <c r="OSD92" s="168"/>
      <c r="OSE92" s="169"/>
      <c r="OSF92" s="170"/>
      <c r="OSG92" s="167"/>
      <c r="OSH92" s="43"/>
      <c r="OSI92" s="208"/>
      <c r="OSJ92" s="157"/>
      <c r="OSK92" s="211"/>
      <c r="OSL92" s="161"/>
      <c r="OSM92" s="161"/>
      <c r="OSN92" s="168"/>
      <c r="OSO92" s="169"/>
      <c r="OSP92" s="170"/>
      <c r="OSQ92" s="167"/>
      <c r="OSR92" s="43"/>
      <c r="OSS92" s="208"/>
      <c r="OST92" s="157"/>
      <c r="OSU92" s="211"/>
      <c r="OSV92" s="161"/>
      <c r="OSW92" s="161"/>
      <c r="OSX92" s="168"/>
      <c r="OSY92" s="169"/>
      <c r="OSZ92" s="170"/>
      <c r="OTA92" s="167"/>
      <c r="OTB92" s="43"/>
      <c r="OTC92" s="208"/>
      <c r="OTD92" s="157"/>
      <c r="OTE92" s="211"/>
      <c r="OTF92" s="161"/>
      <c r="OTG92" s="161"/>
      <c r="OTH92" s="168"/>
      <c r="OTI92" s="169"/>
      <c r="OTJ92" s="170"/>
      <c r="OTK92" s="167"/>
      <c r="OTL92" s="43"/>
      <c r="OTM92" s="208"/>
      <c r="OTN92" s="157"/>
      <c r="OTO92" s="211"/>
      <c r="OTP92" s="161"/>
      <c r="OTQ92" s="161"/>
      <c r="OTR92" s="168"/>
      <c r="OTS92" s="169"/>
      <c r="OTT92" s="170"/>
      <c r="OTU92" s="167"/>
      <c r="OTV92" s="43"/>
      <c r="OTW92" s="208"/>
      <c r="OTX92" s="157"/>
      <c r="OTY92" s="211"/>
      <c r="OTZ92" s="161"/>
      <c r="OUA92" s="161"/>
      <c r="OUB92" s="168"/>
      <c r="OUC92" s="169"/>
      <c r="OUD92" s="170"/>
      <c r="OUE92" s="167"/>
      <c r="OUF92" s="43"/>
      <c r="OUG92" s="208"/>
      <c r="OUH92" s="157"/>
      <c r="OUI92" s="211"/>
      <c r="OUJ92" s="161"/>
      <c r="OUK92" s="161"/>
      <c r="OUL92" s="168"/>
      <c r="OUM92" s="169"/>
      <c r="OUN92" s="170"/>
      <c r="OUO92" s="167"/>
      <c r="OUP92" s="43"/>
      <c r="OUQ92" s="208"/>
      <c r="OUR92" s="157"/>
      <c r="OUS92" s="211"/>
      <c r="OUT92" s="161"/>
      <c r="OUU92" s="161"/>
      <c r="OUV92" s="168"/>
      <c r="OUW92" s="169"/>
      <c r="OUX92" s="170"/>
      <c r="OUY92" s="167"/>
      <c r="OUZ92" s="43"/>
      <c r="OVA92" s="208"/>
      <c r="OVB92" s="157"/>
      <c r="OVC92" s="211"/>
      <c r="OVD92" s="161"/>
      <c r="OVE92" s="161"/>
      <c r="OVF92" s="168"/>
      <c r="OVG92" s="169"/>
      <c r="OVH92" s="170"/>
      <c r="OVI92" s="167"/>
      <c r="OVJ92" s="43"/>
      <c r="OVK92" s="208"/>
      <c r="OVL92" s="157"/>
      <c r="OVM92" s="211"/>
      <c r="OVN92" s="161"/>
      <c r="OVO92" s="161"/>
      <c r="OVP92" s="168"/>
      <c r="OVQ92" s="169"/>
      <c r="OVR92" s="170"/>
      <c r="OVS92" s="167"/>
      <c r="OVT92" s="43"/>
      <c r="OVU92" s="208"/>
      <c r="OVV92" s="157"/>
      <c r="OVW92" s="211"/>
      <c r="OVX92" s="161"/>
      <c r="OVY92" s="161"/>
      <c r="OVZ92" s="168"/>
      <c r="OWA92" s="169"/>
      <c r="OWB92" s="170"/>
      <c r="OWC92" s="167"/>
      <c r="OWD92" s="43"/>
      <c r="OWE92" s="208"/>
      <c r="OWF92" s="157"/>
      <c r="OWG92" s="211"/>
      <c r="OWH92" s="161"/>
      <c r="OWI92" s="161"/>
      <c r="OWJ92" s="168"/>
      <c r="OWK92" s="169"/>
      <c r="OWL92" s="170"/>
      <c r="OWM92" s="167"/>
      <c r="OWN92" s="43"/>
      <c r="OWO92" s="208"/>
      <c r="OWP92" s="157"/>
      <c r="OWQ92" s="211"/>
      <c r="OWR92" s="161"/>
      <c r="OWS92" s="161"/>
      <c r="OWT92" s="168"/>
      <c r="OWU92" s="169"/>
      <c r="OWV92" s="170"/>
      <c r="OWW92" s="167"/>
      <c r="OWX92" s="43"/>
      <c r="OWY92" s="208"/>
      <c r="OWZ92" s="157"/>
      <c r="OXA92" s="211"/>
      <c r="OXB92" s="161"/>
      <c r="OXC92" s="161"/>
      <c r="OXD92" s="168"/>
      <c r="OXE92" s="169"/>
      <c r="OXF92" s="170"/>
      <c r="OXG92" s="167"/>
      <c r="OXH92" s="43"/>
      <c r="OXI92" s="208"/>
      <c r="OXJ92" s="157"/>
      <c r="OXK92" s="211"/>
      <c r="OXL92" s="161"/>
      <c r="OXM92" s="161"/>
      <c r="OXN92" s="168"/>
      <c r="OXO92" s="169"/>
      <c r="OXP92" s="170"/>
      <c r="OXQ92" s="167"/>
      <c r="OXR92" s="43"/>
      <c r="OXS92" s="208"/>
      <c r="OXT92" s="157"/>
      <c r="OXU92" s="211"/>
      <c r="OXV92" s="161"/>
      <c r="OXW92" s="161"/>
      <c r="OXX92" s="168"/>
      <c r="OXY92" s="169"/>
      <c r="OXZ92" s="170"/>
      <c r="OYA92" s="167"/>
      <c r="OYB92" s="43"/>
      <c r="OYC92" s="208"/>
      <c r="OYD92" s="157"/>
      <c r="OYE92" s="211"/>
      <c r="OYF92" s="161"/>
      <c r="OYG92" s="161"/>
      <c r="OYH92" s="168"/>
      <c r="OYI92" s="169"/>
      <c r="OYJ92" s="170"/>
      <c r="OYK92" s="167"/>
      <c r="OYL92" s="43"/>
      <c r="OYM92" s="208"/>
      <c r="OYN92" s="157"/>
      <c r="OYO92" s="211"/>
      <c r="OYP92" s="161"/>
      <c r="OYQ92" s="161"/>
      <c r="OYR92" s="168"/>
      <c r="OYS92" s="169"/>
      <c r="OYT92" s="170"/>
      <c r="OYU92" s="167"/>
      <c r="OYV92" s="43"/>
      <c r="OYW92" s="208"/>
      <c r="OYX92" s="157"/>
      <c r="OYY92" s="211"/>
      <c r="OYZ92" s="161"/>
      <c r="OZA92" s="161"/>
      <c r="OZB92" s="168"/>
      <c r="OZC92" s="169"/>
      <c r="OZD92" s="170"/>
      <c r="OZE92" s="167"/>
      <c r="OZF92" s="43"/>
      <c r="OZG92" s="208"/>
      <c r="OZH92" s="157"/>
      <c r="OZI92" s="211"/>
      <c r="OZJ92" s="161"/>
      <c r="OZK92" s="161"/>
      <c r="OZL92" s="168"/>
      <c r="OZM92" s="169"/>
      <c r="OZN92" s="170"/>
      <c r="OZO92" s="167"/>
      <c r="OZP92" s="43"/>
      <c r="OZQ92" s="208"/>
      <c r="OZR92" s="157"/>
      <c r="OZS92" s="211"/>
      <c r="OZT92" s="161"/>
      <c r="OZU92" s="161"/>
      <c r="OZV92" s="168"/>
      <c r="OZW92" s="169"/>
      <c r="OZX92" s="170"/>
      <c r="OZY92" s="167"/>
      <c r="OZZ92" s="43"/>
      <c r="PAA92" s="208"/>
      <c r="PAB92" s="157"/>
      <c r="PAC92" s="211"/>
      <c r="PAD92" s="161"/>
      <c r="PAE92" s="161"/>
      <c r="PAF92" s="168"/>
      <c r="PAG92" s="169"/>
      <c r="PAH92" s="170"/>
      <c r="PAI92" s="167"/>
      <c r="PAJ92" s="43"/>
      <c r="PAK92" s="208"/>
      <c r="PAL92" s="157"/>
      <c r="PAM92" s="211"/>
      <c r="PAN92" s="161"/>
      <c r="PAO92" s="161"/>
      <c r="PAP92" s="168"/>
      <c r="PAQ92" s="169"/>
      <c r="PAR92" s="170"/>
      <c r="PAS92" s="167"/>
      <c r="PAT92" s="43"/>
      <c r="PAU92" s="208"/>
      <c r="PAV92" s="157"/>
      <c r="PAW92" s="211"/>
      <c r="PAX92" s="161"/>
      <c r="PAY92" s="161"/>
      <c r="PAZ92" s="168"/>
      <c r="PBA92" s="169"/>
      <c r="PBB92" s="170"/>
      <c r="PBC92" s="167"/>
      <c r="PBD92" s="43"/>
      <c r="PBE92" s="208"/>
      <c r="PBF92" s="157"/>
      <c r="PBG92" s="211"/>
      <c r="PBH92" s="161"/>
      <c r="PBI92" s="161"/>
      <c r="PBJ92" s="168"/>
      <c r="PBK92" s="169"/>
      <c r="PBL92" s="170"/>
      <c r="PBM92" s="167"/>
      <c r="PBN92" s="43"/>
      <c r="PBO92" s="208"/>
      <c r="PBP92" s="157"/>
      <c r="PBQ92" s="211"/>
      <c r="PBR92" s="161"/>
      <c r="PBS92" s="161"/>
      <c r="PBT92" s="168"/>
      <c r="PBU92" s="169"/>
      <c r="PBV92" s="170"/>
      <c r="PBW92" s="167"/>
      <c r="PBX92" s="43"/>
      <c r="PBY92" s="208"/>
      <c r="PBZ92" s="157"/>
      <c r="PCA92" s="211"/>
      <c r="PCB92" s="161"/>
      <c r="PCC92" s="161"/>
      <c r="PCD92" s="168"/>
      <c r="PCE92" s="169"/>
      <c r="PCF92" s="170"/>
      <c r="PCG92" s="167"/>
      <c r="PCH92" s="43"/>
      <c r="PCI92" s="208"/>
      <c r="PCJ92" s="157"/>
      <c r="PCK92" s="211"/>
      <c r="PCL92" s="161"/>
      <c r="PCM92" s="161"/>
      <c r="PCN92" s="168"/>
      <c r="PCO92" s="169"/>
      <c r="PCP92" s="170"/>
      <c r="PCQ92" s="167"/>
      <c r="PCR92" s="43"/>
      <c r="PCS92" s="208"/>
      <c r="PCT92" s="157"/>
      <c r="PCU92" s="211"/>
      <c r="PCV92" s="161"/>
      <c r="PCW92" s="161"/>
      <c r="PCX92" s="168"/>
      <c r="PCY92" s="169"/>
      <c r="PCZ92" s="170"/>
      <c r="PDA92" s="167"/>
      <c r="PDB92" s="43"/>
      <c r="PDC92" s="208"/>
      <c r="PDD92" s="157"/>
      <c r="PDE92" s="211"/>
      <c r="PDF92" s="161"/>
      <c r="PDG92" s="161"/>
      <c r="PDH92" s="168"/>
      <c r="PDI92" s="169"/>
      <c r="PDJ92" s="170"/>
      <c r="PDK92" s="167"/>
      <c r="PDL92" s="43"/>
      <c r="PDM92" s="208"/>
      <c r="PDN92" s="157"/>
      <c r="PDO92" s="211"/>
      <c r="PDP92" s="161"/>
      <c r="PDQ92" s="161"/>
      <c r="PDR92" s="168"/>
      <c r="PDS92" s="169"/>
      <c r="PDT92" s="170"/>
      <c r="PDU92" s="167"/>
      <c r="PDV92" s="43"/>
      <c r="PDW92" s="208"/>
      <c r="PDX92" s="157"/>
      <c r="PDY92" s="211"/>
      <c r="PDZ92" s="161"/>
      <c r="PEA92" s="161"/>
      <c r="PEB92" s="168"/>
      <c r="PEC92" s="169"/>
      <c r="PED92" s="170"/>
      <c r="PEE92" s="167"/>
      <c r="PEF92" s="43"/>
      <c r="PEG92" s="208"/>
      <c r="PEH92" s="157"/>
      <c r="PEI92" s="211"/>
      <c r="PEJ92" s="161"/>
      <c r="PEK92" s="161"/>
      <c r="PEL92" s="168"/>
      <c r="PEM92" s="169"/>
      <c r="PEN92" s="170"/>
      <c r="PEO92" s="167"/>
      <c r="PEP92" s="43"/>
      <c r="PEQ92" s="208"/>
      <c r="PER92" s="157"/>
      <c r="PES92" s="211"/>
      <c r="PET92" s="161"/>
      <c r="PEU92" s="161"/>
      <c r="PEV92" s="168"/>
      <c r="PEW92" s="169"/>
      <c r="PEX92" s="170"/>
      <c r="PEY92" s="167"/>
      <c r="PEZ92" s="43"/>
      <c r="PFA92" s="208"/>
      <c r="PFB92" s="157"/>
      <c r="PFC92" s="211"/>
      <c r="PFD92" s="161"/>
      <c r="PFE92" s="161"/>
      <c r="PFF92" s="168"/>
      <c r="PFG92" s="169"/>
      <c r="PFH92" s="170"/>
      <c r="PFI92" s="167"/>
      <c r="PFJ92" s="43"/>
      <c r="PFK92" s="208"/>
      <c r="PFL92" s="157"/>
      <c r="PFM92" s="211"/>
      <c r="PFN92" s="161"/>
      <c r="PFO92" s="161"/>
      <c r="PFP92" s="168"/>
      <c r="PFQ92" s="169"/>
      <c r="PFR92" s="170"/>
      <c r="PFS92" s="167"/>
      <c r="PFT92" s="43"/>
      <c r="PFU92" s="208"/>
      <c r="PFV92" s="157"/>
      <c r="PFW92" s="211"/>
      <c r="PFX92" s="161"/>
      <c r="PFY92" s="161"/>
      <c r="PFZ92" s="168"/>
      <c r="PGA92" s="169"/>
      <c r="PGB92" s="170"/>
      <c r="PGC92" s="167"/>
      <c r="PGD92" s="43"/>
      <c r="PGE92" s="208"/>
      <c r="PGF92" s="157"/>
      <c r="PGG92" s="211"/>
      <c r="PGH92" s="161"/>
      <c r="PGI92" s="161"/>
      <c r="PGJ92" s="168"/>
      <c r="PGK92" s="169"/>
      <c r="PGL92" s="170"/>
      <c r="PGM92" s="167"/>
      <c r="PGN92" s="43"/>
      <c r="PGO92" s="208"/>
      <c r="PGP92" s="157"/>
      <c r="PGQ92" s="211"/>
      <c r="PGR92" s="161"/>
      <c r="PGS92" s="161"/>
      <c r="PGT92" s="168"/>
      <c r="PGU92" s="169"/>
      <c r="PGV92" s="170"/>
      <c r="PGW92" s="167"/>
      <c r="PGX92" s="43"/>
      <c r="PGY92" s="208"/>
      <c r="PGZ92" s="157"/>
      <c r="PHA92" s="211"/>
      <c r="PHB92" s="161"/>
      <c r="PHC92" s="161"/>
      <c r="PHD92" s="168"/>
      <c r="PHE92" s="169"/>
      <c r="PHF92" s="170"/>
      <c r="PHG92" s="167"/>
      <c r="PHH92" s="43"/>
      <c r="PHI92" s="208"/>
      <c r="PHJ92" s="157"/>
      <c r="PHK92" s="211"/>
      <c r="PHL92" s="161"/>
      <c r="PHM92" s="161"/>
      <c r="PHN92" s="168"/>
      <c r="PHO92" s="169"/>
      <c r="PHP92" s="170"/>
      <c r="PHQ92" s="167"/>
      <c r="PHR92" s="43"/>
      <c r="PHS92" s="208"/>
      <c r="PHT92" s="157"/>
      <c r="PHU92" s="211"/>
      <c r="PHV92" s="161"/>
      <c r="PHW92" s="161"/>
      <c r="PHX92" s="168"/>
      <c r="PHY92" s="169"/>
      <c r="PHZ92" s="170"/>
      <c r="PIA92" s="167"/>
      <c r="PIB92" s="43"/>
      <c r="PIC92" s="208"/>
      <c r="PID92" s="157"/>
      <c r="PIE92" s="211"/>
      <c r="PIF92" s="161"/>
      <c r="PIG92" s="161"/>
      <c r="PIH92" s="168"/>
      <c r="PII92" s="169"/>
      <c r="PIJ92" s="170"/>
      <c r="PIK92" s="167"/>
      <c r="PIL92" s="43"/>
      <c r="PIM92" s="208"/>
      <c r="PIN92" s="157"/>
      <c r="PIO92" s="211"/>
      <c r="PIP92" s="161"/>
      <c r="PIQ92" s="161"/>
      <c r="PIR92" s="168"/>
      <c r="PIS92" s="169"/>
      <c r="PIT92" s="170"/>
      <c r="PIU92" s="167"/>
      <c r="PIV92" s="43"/>
      <c r="PIW92" s="208"/>
      <c r="PIX92" s="157"/>
      <c r="PIY92" s="211"/>
      <c r="PIZ92" s="161"/>
      <c r="PJA92" s="161"/>
      <c r="PJB92" s="168"/>
      <c r="PJC92" s="169"/>
      <c r="PJD92" s="170"/>
      <c r="PJE92" s="167"/>
      <c r="PJF92" s="43"/>
      <c r="PJG92" s="208"/>
      <c r="PJH92" s="157"/>
      <c r="PJI92" s="211"/>
      <c r="PJJ92" s="161"/>
      <c r="PJK92" s="161"/>
      <c r="PJL92" s="168"/>
      <c r="PJM92" s="169"/>
      <c r="PJN92" s="170"/>
      <c r="PJO92" s="167"/>
      <c r="PJP92" s="43"/>
      <c r="PJQ92" s="208"/>
      <c r="PJR92" s="157"/>
      <c r="PJS92" s="211"/>
      <c r="PJT92" s="161"/>
      <c r="PJU92" s="161"/>
      <c r="PJV92" s="168"/>
      <c r="PJW92" s="169"/>
      <c r="PJX92" s="170"/>
      <c r="PJY92" s="167"/>
      <c r="PJZ92" s="43"/>
      <c r="PKA92" s="208"/>
      <c r="PKB92" s="157"/>
      <c r="PKC92" s="211"/>
      <c r="PKD92" s="161"/>
      <c r="PKE92" s="161"/>
      <c r="PKF92" s="168"/>
      <c r="PKG92" s="169"/>
      <c r="PKH92" s="170"/>
      <c r="PKI92" s="167"/>
      <c r="PKJ92" s="43"/>
      <c r="PKK92" s="208"/>
      <c r="PKL92" s="157"/>
      <c r="PKM92" s="211"/>
      <c r="PKN92" s="161"/>
      <c r="PKO92" s="161"/>
      <c r="PKP92" s="168"/>
      <c r="PKQ92" s="169"/>
      <c r="PKR92" s="170"/>
      <c r="PKS92" s="167"/>
      <c r="PKT92" s="43"/>
      <c r="PKU92" s="208"/>
      <c r="PKV92" s="157"/>
      <c r="PKW92" s="211"/>
      <c r="PKX92" s="161"/>
      <c r="PKY92" s="161"/>
      <c r="PKZ92" s="168"/>
      <c r="PLA92" s="169"/>
      <c r="PLB92" s="170"/>
      <c r="PLC92" s="167"/>
      <c r="PLD92" s="43"/>
      <c r="PLE92" s="208"/>
      <c r="PLF92" s="157"/>
      <c r="PLG92" s="211"/>
      <c r="PLH92" s="161"/>
      <c r="PLI92" s="161"/>
      <c r="PLJ92" s="168"/>
      <c r="PLK92" s="169"/>
      <c r="PLL92" s="170"/>
      <c r="PLM92" s="167"/>
      <c r="PLN92" s="43"/>
      <c r="PLO92" s="208"/>
      <c r="PLP92" s="157"/>
      <c r="PLQ92" s="211"/>
      <c r="PLR92" s="161"/>
      <c r="PLS92" s="161"/>
      <c r="PLT92" s="168"/>
      <c r="PLU92" s="169"/>
      <c r="PLV92" s="170"/>
      <c r="PLW92" s="167"/>
      <c r="PLX92" s="43"/>
      <c r="PLY92" s="208"/>
      <c r="PLZ92" s="157"/>
      <c r="PMA92" s="211"/>
      <c r="PMB92" s="161"/>
      <c r="PMC92" s="161"/>
      <c r="PMD92" s="168"/>
      <c r="PME92" s="169"/>
      <c r="PMF92" s="170"/>
      <c r="PMG92" s="167"/>
      <c r="PMH92" s="43"/>
      <c r="PMI92" s="208"/>
      <c r="PMJ92" s="157"/>
      <c r="PMK92" s="211"/>
      <c r="PML92" s="161"/>
      <c r="PMM92" s="161"/>
      <c r="PMN92" s="168"/>
      <c r="PMO92" s="169"/>
      <c r="PMP92" s="170"/>
      <c r="PMQ92" s="167"/>
      <c r="PMR92" s="43"/>
      <c r="PMS92" s="208"/>
      <c r="PMT92" s="157"/>
      <c r="PMU92" s="211"/>
      <c r="PMV92" s="161"/>
      <c r="PMW92" s="161"/>
      <c r="PMX92" s="168"/>
      <c r="PMY92" s="169"/>
      <c r="PMZ92" s="170"/>
      <c r="PNA92" s="167"/>
      <c r="PNB92" s="43"/>
      <c r="PNC92" s="208"/>
      <c r="PND92" s="157"/>
      <c r="PNE92" s="211"/>
      <c r="PNF92" s="161"/>
      <c r="PNG92" s="161"/>
      <c r="PNH92" s="168"/>
      <c r="PNI92" s="169"/>
      <c r="PNJ92" s="170"/>
      <c r="PNK92" s="167"/>
      <c r="PNL92" s="43"/>
      <c r="PNM92" s="208"/>
      <c r="PNN92" s="157"/>
      <c r="PNO92" s="211"/>
      <c r="PNP92" s="161"/>
      <c r="PNQ92" s="161"/>
      <c r="PNR92" s="168"/>
      <c r="PNS92" s="169"/>
      <c r="PNT92" s="170"/>
      <c r="PNU92" s="167"/>
      <c r="PNV92" s="43"/>
      <c r="PNW92" s="208"/>
      <c r="PNX92" s="157"/>
      <c r="PNY92" s="211"/>
      <c r="PNZ92" s="161"/>
      <c r="POA92" s="161"/>
      <c r="POB92" s="168"/>
      <c r="POC92" s="169"/>
      <c r="POD92" s="170"/>
      <c r="POE92" s="167"/>
      <c r="POF92" s="43"/>
      <c r="POG92" s="208"/>
      <c r="POH92" s="157"/>
      <c r="POI92" s="211"/>
      <c r="POJ92" s="161"/>
      <c r="POK92" s="161"/>
      <c r="POL92" s="168"/>
      <c r="POM92" s="169"/>
      <c r="PON92" s="170"/>
      <c r="POO92" s="167"/>
      <c r="POP92" s="43"/>
      <c r="POQ92" s="208"/>
      <c r="POR92" s="157"/>
      <c r="POS92" s="211"/>
      <c r="POT92" s="161"/>
      <c r="POU92" s="161"/>
      <c r="POV92" s="168"/>
      <c r="POW92" s="169"/>
      <c r="POX92" s="170"/>
      <c r="POY92" s="167"/>
      <c r="POZ92" s="43"/>
      <c r="PPA92" s="208"/>
      <c r="PPB92" s="157"/>
      <c r="PPC92" s="211"/>
      <c r="PPD92" s="161"/>
      <c r="PPE92" s="161"/>
      <c r="PPF92" s="168"/>
      <c r="PPG92" s="169"/>
      <c r="PPH92" s="170"/>
      <c r="PPI92" s="167"/>
      <c r="PPJ92" s="43"/>
      <c r="PPK92" s="208"/>
      <c r="PPL92" s="157"/>
      <c r="PPM92" s="211"/>
      <c r="PPN92" s="161"/>
      <c r="PPO92" s="161"/>
      <c r="PPP92" s="168"/>
      <c r="PPQ92" s="169"/>
      <c r="PPR92" s="170"/>
      <c r="PPS92" s="167"/>
      <c r="PPT92" s="43"/>
      <c r="PPU92" s="208"/>
      <c r="PPV92" s="157"/>
      <c r="PPW92" s="211"/>
      <c r="PPX92" s="161"/>
      <c r="PPY92" s="161"/>
      <c r="PPZ92" s="168"/>
      <c r="PQA92" s="169"/>
      <c r="PQB92" s="170"/>
      <c r="PQC92" s="167"/>
      <c r="PQD92" s="43"/>
      <c r="PQE92" s="208"/>
      <c r="PQF92" s="157"/>
      <c r="PQG92" s="211"/>
      <c r="PQH92" s="161"/>
      <c r="PQI92" s="161"/>
      <c r="PQJ92" s="168"/>
      <c r="PQK92" s="169"/>
      <c r="PQL92" s="170"/>
      <c r="PQM92" s="167"/>
      <c r="PQN92" s="43"/>
      <c r="PQO92" s="208"/>
      <c r="PQP92" s="157"/>
      <c r="PQQ92" s="211"/>
      <c r="PQR92" s="161"/>
      <c r="PQS92" s="161"/>
      <c r="PQT92" s="168"/>
      <c r="PQU92" s="169"/>
      <c r="PQV92" s="170"/>
      <c r="PQW92" s="167"/>
      <c r="PQX92" s="43"/>
      <c r="PQY92" s="208"/>
      <c r="PQZ92" s="157"/>
      <c r="PRA92" s="211"/>
      <c r="PRB92" s="161"/>
      <c r="PRC92" s="161"/>
      <c r="PRD92" s="168"/>
      <c r="PRE92" s="169"/>
      <c r="PRF92" s="170"/>
      <c r="PRG92" s="167"/>
      <c r="PRH92" s="43"/>
      <c r="PRI92" s="208"/>
      <c r="PRJ92" s="157"/>
      <c r="PRK92" s="211"/>
      <c r="PRL92" s="161"/>
      <c r="PRM92" s="161"/>
      <c r="PRN92" s="168"/>
      <c r="PRO92" s="169"/>
      <c r="PRP92" s="170"/>
      <c r="PRQ92" s="167"/>
      <c r="PRR92" s="43"/>
      <c r="PRS92" s="208"/>
      <c r="PRT92" s="157"/>
      <c r="PRU92" s="211"/>
      <c r="PRV92" s="161"/>
      <c r="PRW92" s="161"/>
      <c r="PRX92" s="168"/>
      <c r="PRY92" s="169"/>
      <c r="PRZ92" s="170"/>
      <c r="PSA92" s="167"/>
      <c r="PSB92" s="43"/>
      <c r="PSC92" s="208"/>
      <c r="PSD92" s="157"/>
      <c r="PSE92" s="211"/>
      <c r="PSF92" s="161"/>
      <c r="PSG92" s="161"/>
      <c r="PSH92" s="168"/>
      <c r="PSI92" s="169"/>
      <c r="PSJ92" s="170"/>
      <c r="PSK92" s="167"/>
      <c r="PSL92" s="43"/>
      <c r="PSM92" s="208"/>
      <c r="PSN92" s="157"/>
      <c r="PSO92" s="211"/>
      <c r="PSP92" s="161"/>
      <c r="PSQ92" s="161"/>
      <c r="PSR92" s="168"/>
      <c r="PSS92" s="169"/>
      <c r="PST92" s="170"/>
      <c r="PSU92" s="167"/>
      <c r="PSV92" s="43"/>
      <c r="PSW92" s="208"/>
      <c r="PSX92" s="157"/>
      <c r="PSY92" s="211"/>
      <c r="PSZ92" s="161"/>
      <c r="PTA92" s="161"/>
      <c r="PTB92" s="168"/>
      <c r="PTC92" s="169"/>
      <c r="PTD92" s="170"/>
      <c r="PTE92" s="167"/>
      <c r="PTF92" s="43"/>
      <c r="PTG92" s="208"/>
      <c r="PTH92" s="157"/>
      <c r="PTI92" s="211"/>
      <c r="PTJ92" s="161"/>
      <c r="PTK92" s="161"/>
      <c r="PTL92" s="168"/>
      <c r="PTM92" s="169"/>
      <c r="PTN92" s="170"/>
      <c r="PTO92" s="167"/>
      <c r="PTP92" s="43"/>
      <c r="PTQ92" s="208"/>
      <c r="PTR92" s="157"/>
      <c r="PTS92" s="211"/>
      <c r="PTT92" s="161"/>
      <c r="PTU92" s="161"/>
      <c r="PTV92" s="168"/>
      <c r="PTW92" s="169"/>
      <c r="PTX92" s="170"/>
      <c r="PTY92" s="167"/>
      <c r="PTZ92" s="43"/>
      <c r="PUA92" s="208"/>
      <c r="PUB92" s="157"/>
      <c r="PUC92" s="211"/>
      <c r="PUD92" s="161"/>
      <c r="PUE92" s="161"/>
      <c r="PUF92" s="168"/>
      <c r="PUG92" s="169"/>
      <c r="PUH92" s="170"/>
      <c r="PUI92" s="167"/>
      <c r="PUJ92" s="43"/>
      <c r="PUK92" s="208"/>
      <c r="PUL92" s="157"/>
      <c r="PUM92" s="211"/>
      <c r="PUN92" s="161"/>
      <c r="PUO92" s="161"/>
      <c r="PUP92" s="168"/>
      <c r="PUQ92" s="169"/>
      <c r="PUR92" s="170"/>
      <c r="PUS92" s="167"/>
      <c r="PUT92" s="43"/>
      <c r="PUU92" s="208"/>
      <c r="PUV92" s="157"/>
      <c r="PUW92" s="211"/>
      <c r="PUX92" s="161"/>
      <c r="PUY92" s="161"/>
      <c r="PUZ92" s="168"/>
      <c r="PVA92" s="169"/>
      <c r="PVB92" s="170"/>
      <c r="PVC92" s="167"/>
      <c r="PVD92" s="43"/>
      <c r="PVE92" s="208"/>
      <c r="PVF92" s="157"/>
      <c r="PVG92" s="211"/>
      <c r="PVH92" s="161"/>
      <c r="PVI92" s="161"/>
      <c r="PVJ92" s="168"/>
      <c r="PVK92" s="169"/>
      <c r="PVL92" s="170"/>
      <c r="PVM92" s="167"/>
      <c r="PVN92" s="43"/>
      <c r="PVO92" s="208"/>
      <c r="PVP92" s="157"/>
      <c r="PVQ92" s="211"/>
      <c r="PVR92" s="161"/>
      <c r="PVS92" s="161"/>
      <c r="PVT92" s="168"/>
      <c r="PVU92" s="169"/>
      <c r="PVV92" s="170"/>
      <c r="PVW92" s="167"/>
      <c r="PVX92" s="43"/>
      <c r="PVY92" s="208"/>
      <c r="PVZ92" s="157"/>
      <c r="PWA92" s="211"/>
      <c r="PWB92" s="161"/>
      <c r="PWC92" s="161"/>
      <c r="PWD92" s="168"/>
      <c r="PWE92" s="169"/>
      <c r="PWF92" s="170"/>
      <c r="PWG92" s="167"/>
      <c r="PWH92" s="43"/>
      <c r="PWI92" s="208"/>
      <c r="PWJ92" s="157"/>
      <c r="PWK92" s="211"/>
      <c r="PWL92" s="161"/>
      <c r="PWM92" s="161"/>
      <c r="PWN92" s="168"/>
      <c r="PWO92" s="169"/>
      <c r="PWP92" s="170"/>
      <c r="PWQ92" s="167"/>
      <c r="PWR92" s="43"/>
      <c r="PWS92" s="208"/>
      <c r="PWT92" s="157"/>
      <c r="PWU92" s="211"/>
      <c r="PWV92" s="161"/>
      <c r="PWW92" s="161"/>
      <c r="PWX92" s="168"/>
      <c r="PWY92" s="169"/>
      <c r="PWZ92" s="170"/>
      <c r="PXA92" s="167"/>
      <c r="PXB92" s="43"/>
      <c r="PXC92" s="208"/>
      <c r="PXD92" s="157"/>
      <c r="PXE92" s="211"/>
      <c r="PXF92" s="161"/>
      <c r="PXG92" s="161"/>
      <c r="PXH92" s="168"/>
      <c r="PXI92" s="169"/>
      <c r="PXJ92" s="170"/>
      <c r="PXK92" s="167"/>
      <c r="PXL92" s="43"/>
      <c r="PXM92" s="208"/>
      <c r="PXN92" s="157"/>
      <c r="PXO92" s="211"/>
      <c r="PXP92" s="161"/>
      <c r="PXQ92" s="161"/>
      <c r="PXR92" s="168"/>
      <c r="PXS92" s="169"/>
      <c r="PXT92" s="170"/>
      <c r="PXU92" s="167"/>
      <c r="PXV92" s="43"/>
      <c r="PXW92" s="208"/>
      <c r="PXX92" s="157"/>
      <c r="PXY92" s="211"/>
      <c r="PXZ92" s="161"/>
      <c r="PYA92" s="161"/>
      <c r="PYB92" s="168"/>
      <c r="PYC92" s="169"/>
      <c r="PYD92" s="170"/>
      <c r="PYE92" s="167"/>
      <c r="PYF92" s="43"/>
      <c r="PYG92" s="208"/>
      <c r="PYH92" s="157"/>
      <c r="PYI92" s="211"/>
      <c r="PYJ92" s="161"/>
      <c r="PYK92" s="161"/>
      <c r="PYL92" s="168"/>
      <c r="PYM92" s="169"/>
      <c r="PYN92" s="170"/>
      <c r="PYO92" s="167"/>
      <c r="PYP92" s="43"/>
      <c r="PYQ92" s="208"/>
      <c r="PYR92" s="157"/>
      <c r="PYS92" s="211"/>
      <c r="PYT92" s="161"/>
      <c r="PYU92" s="161"/>
      <c r="PYV92" s="168"/>
      <c r="PYW92" s="169"/>
      <c r="PYX92" s="170"/>
      <c r="PYY92" s="167"/>
      <c r="PYZ92" s="43"/>
      <c r="PZA92" s="208"/>
      <c r="PZB92" s="157"/>
      <c r="PZC92" s="211"/>
      <c r="PZD92" s="161"/>
      <c r="PZE92" s="161"/>
      <c r="PZF92" s="168"/>
      <c r="PZG92" s="169"/>
      <c r="PZH92" s="170"/>
      <c r="PZI92" s="167"/>
      <c r="PZJ92" s="43"/>
      <c r="PZK92" s="208"/>
      <c r="PZL92" s="157"/>
      <c r="PZM92" s="211"/>
      <c r="PZN92" s="161"/>
      <c r="PZO92" s="161"/>
      <c r="PZP92" s="168"/>
      <c r="PZQ92" s="169"/>
      <c r="PZR92" s="170"/>
      <c r="PZS92" s="167"/>
      <c r="PZT92" s="43"/>
      <c r="PZU92" s="208"/>
      <c r="PZV92" s="157"/>
      <c r="PZW92" s="211"/>
      <c r="PZX92" s="161"/>
      <c r="PZY92" s="161"/>
      <c r="PZZ92" s="168"/>
      <c r="QAA92" s="169"/>
      <c r="QAB92" s="170"/>
      <c r="QAC92" s="167"/>
      <c r="QAD92" s="43"/>
      <c r="QAE92" s="208"/>
      <c r="QAF92" s="157"/>
      <c r="QAG92" s="211"/>
      <c r="QAH92" s="161"/>
      <c r="QAI92" s="161"/>
      <c r="QAJ92" s="168"/>
      <c r="QAK92" s="169"/>
      <c r="QAL92" s="170"/>
      <c r="QAM92" s="167"/>
      <c r="QAN92" s="43"/>
      <c r="QAO92" s="208"/>
      <c r="QAP92" s="157"/>
      <c r="QAQ92" s="211"/>
      <c r="QAR92" s="161"/>
      <c r="QAS92" s="161"/>
      <c r="QAT92" s="168"/>
      <c r="QAU92" s="169"/>
      <c r="QAV92" s="170"/>
      <c r="QAW92" s="167"/>
      <c r="QAX92" s="43"/>
      <c r="QAY92" s="208"/>
      <c r="QAZ92" s="157"/>
      <c r="QBA92" s="211"/>
      <c r="QBB92" s="161"/>
      <c r="QBC92" s="161"/>
      <c r="QBD92" s="168"/>
      <c r="QBE92" s="169"/>
      <c r="QBF92" s="170"/>
      <c r="QBG92" s="167"/>
      <c r="QBH92" s="43"/>
      <c r="QBI92" s="208"/>
      <c r="QBJ92" s="157"/>
      <c r="QBK92" s="211"/>
      <c r="QBL92" s="161"/>
      <c r="QBM92" s="161"/>
      <c r="QBN92" s="168"/>
      <c r="QBO92" s="169"/>
      <c r="QBP92" s="170"/>
      <c r="QBQ92" s="167"/>
      <c r="QBR92" s="43"/>
      <c r="QBS92" s="208"/>
      <c r="QBT92" s="157"/>
      <c r="QBU92" s="211"/>
      <c r="QBV92" s="161"/>
      <c r="QBW92" s="161"/>
      <c r="QBX92" s="168"/>
      <c r="QBY92" s="169"/>
      <c r="QBZ92" s="170"/>
      <c r="QCA92" s="167"/>
      <c r="QCB92" s="43"/>
      <c r="QCC92" s="208"/>
      <c r="QCD92" s="157"/>
      <c r="QCE92" s="211"/>
      <c r="QCF92" s="161"/>
      <c r="QCG92" s="161"/>
      <c r="QCH92" s="168"/>
      <c r="QCI92" s="169"/>
      <c r="QCJ92" s="170"/>
      <c r="QCK92" s="167"/>
      <c r="QCL92" s="43"/>
      <c r="QCM92" s="208"/>
      <c r="QCN92" s="157"/>
      <c r="QCO92" s="211"/>
      <c r="QCP92" s="161"/>
      <c r="QCQ92" s="161"/>
      <c r="QCR92" s="168"/>
      <c r="QCS92" s="169"/>
      <c r="QCT92" s="170"/>
      <c r="QCU92" s="167"/>
      <c r="QCV92" s="43"/>
      <c r="QCW92" s="208"/>
      <c r="QCX92" s="157"/>
      <c r="QCY92" s="211"/>
      <c r="QCZ92" s="161"/>
      <c r="QDA92" s="161"/>
      <c r="QDB92" s="168"/>
      <c r="QDC92" s="169"/>
      <c r="QDD92" s="170"/>
      <c r="QDE92" s="167"/>
      <c r="QDF92" s="43"/>
      <c r="QDG92" s="208"/>
      <c r="QDH92" s="157"/>
      <c r="QDI92" s="211"/>
      <c r="QDJ92" s="161"/>
      <c r="QDK92" s="161"/>
      <c r="QDL92" s="168"/>
      <c r="QDM92" s="169"/>
      <c r="QDN92" s="170"/>
      <c r="QDO92" s="167"/>
      <c r="QDP92" s="43"/>
      <c r="QDQ92" s="208"/>
      <c r="QDR92" s="157"/>
      <c r="QDS92" s="211"/>
      <c r="QDT92" s="161"/>
      <c r="QDU92" s="161"/>
      <c r="QDV92" s="168"/>
      <c r="QDW92" s="169"/>
      <c r="QDX92" s="170"/>
      <c r="QDY92" s="167"/>
      <c r="QDZ92" s="43"/>
      <c r="QEA92" s="208"/>
      <c r="QEB92" s="157"/>
      <c r="QEC92" s="211"/>
      <c r="QED92" s="161"/>
      <c r="QEE92" s="161"/>
      <c r="QEF92" s="168"/>
      <c r="QEG92" s="169"/>
      <c r="QEH92" s="170"/>
      <c r="QEI92" s="167"/>
      <c r="QEJ92" s="43"/>
      <c r="QEK92" s="208"/>
      <c r="QEL92" s="157"/>
      <c r="QEM92" s="211"/>
      <c r="QEN92" s="161"/>
      <c r="QEO92" s="161"/>
      <c r="QEP92" s="168"/>
      <c r="QEQ92" s="169"/>
      <c r="QER92" s="170"/>
      <c r="QES92" s="167"/>
      <c r="QET92" s="43"/>
      <c r="QEU92" s="208"/>
      <c r="QEV92" s="157"/>
      <c r="QEW92" s="211"/>
      <c r="QEX92" s="161"/>
      <c r="QEY92" s="161"/>
      <c r="QEZ92" s="168"/>
      <c r="QFA92" s="169"/>
      <c r="QFB92" s="170"/>
      <c r="QFC92" s="167"/>
      <c r="QFD92" s="43"/>
      <c r="QFE92" s="208"/>
      <c r="QFF92" s="157"/>
      <c r="QFG92" s="211"/>
      <c r="QFH92" s="161"/>
      <c r="QFI92" s="161"/>
      <c r="QFJ92" s="168"/>
      <c r="QFK92" s="169"/>
      <c r="QFL92" s="170"/>
      <c r="QFM92" s="167"/>
      <c r="QFN92" s="43"/>
      <c r="QFO92" s="208"/>
      <c r="QFP92" s="157"/>
      <c r="QFQ92" s="211"/>
      <c r="QFR92" s="161"/>
      <c r="QFS92" s="161"/>
      <c r="QFT92" s="168"/>
      <c r="QFU92" s="169"/>
      <c r="QFV92" s="170"/>
      <c r="QFW92" s="167"/>
      <c r="QFX92" s="43"/>
      <c r="QFY92" s="208"/>
      <c r="QFZ92" s="157"/>
      <c r="QGA92" s="211"/>
      <c r="QGB92" s="161"/>
      <c r="QGC92" s="161"/>
      <c r="QGD92" s="168"/>
      <c r="QGE92" s="169"/>
      <c r="QGF92" s="170"/>
      <c r="QGG92" s="167"/>
      <c r="QGH92" s="43"/>
      <c r="QGI92" s="208"/>
      <c r="QGJ92" s="157"/>
      <c r="QGK92" s="211"/>
      <c r="QGL92" s="161"/>
      <c r="QGM92" s="161"/>
      <c r="QGN92" s="168"/>
      <c r="QGO92" s="169"/>
      <c r="QGP92" s="170"/>
      <c r="QGQ92" s="167"/>
      <c r="QGR92" s="43"/>
      <c r="QGS92" s="208"/>
      <c r="QGT92" s="157"/>
      <c r="QGU92" s="211"/>
      <c r="QGV92" s="161"/>
      <c r="QGW92" s="161"/>
      <c r="QGX92" s="168"/>
      <c r="QGY92" s="169"/>
      <c r="QGZ92" s="170"/>
      <c r="QHA92" s="167"/>
      <c r="QHB92" s="43"/>
      <c r="QHC92" s="208"/>
      <c r="QHD92" s="157"/>
      <c r="QHE92" s="211"/>
      <c r="QHF92" s="161"/>
      <c r="QHG92" s="161"/>
      <c r="QHH92" s="168"/>
      <c r="QHI92" s="169"/>
      <c r="QHJ92" s="170"/>
      <c r="QHK92" s="167"/>
      <c r="QHL92" s="43"/>
      <c r="QHM92" s="208"/>
      <c r="QHN92" s="157"/>
      <c r="QHO92" s="211"/>
      <c r="QHP92" s="161"/>
      <c r="QHQ92" s="161"/>
      <c r="QHR92" s="168"/>
      <c r="QHS92" s="169"/>
      <c r="QHT92" s="170"/>
      <c r="QHU92" s="167"/>
      <c r="QHV92" s="43"/>
      <c r="QHW92" s="208"/>
      <c r="QHX92" s="157"/>
      <c r="QHY92" s="211"/>
      <c r="QHZ92" s="161"/>
      <c r="QIA92" s="161"/>
      <c r="QIB92" s="168"/>
      <c r="QIC92" s="169"/>
      <c r="QID92" s="170"/>
      <c r="QIE92" s="167"/>
      <c r="QIF92" s="43"/>
      <c r="QIG92" s="208"/>
      <c r="QIH92" s="157"/>
      <c r="QII92" s="211"/>
      <c r="QIJ92" s="161"/>
      <c r="QIK92" s="161"/>
      <c r="QIL92" s="168"/>
      <c r="QIM92" s="169"/>
      <c r="QIN92" s="170"/>
      <c r="QIO92" s="167"/>
      <c r="QIP92" s="43"/>
      <c r="QIQ92" s="208"/>
      <c r="QIR92" s="157"/>
      <c r="QIS92" s="211"/>
      <c r="QIT92" s="161"/>
      <c r="QIU92" s="161"/>
      <c r="QIV92" s="168"/>
      <c r="QIW92" s="169"/>
      <c r="QIX92" s="170"/>
      <c r="QIY92" s="167"/>
      <c r="QIZ92" s="43"/>
      <c r="QJA92" s="208"/>
      <c r="QJB92" s="157"/>
      <c r="QJC92" s="211"/>
      <c r="QJD92" s="161"/>
      <c r="QJE92" s="161"/>
      <c r="QJF92" s="168"/>
      <c r="QJG92" s="169"/>
      <c r="QJH92" s="170"/>
      <c r="QJI92" s="167"/>
      <c r="QJJ92" s="43"/>
      <c r="QJK92" s="208"/>
      <c r="QJL92" s="157"/>
      <c r="QJM92" s="211"/>
      <c r="QJN92" s="161"/>
      <c r="QJO92" s="161"/>
      <c r="QJP92" s="168"/>
      <c r="QJQ92" s="169"/>
      <c r="QJR92" s="170"/>
      <c r="QJS92" s="167"/>
      <c r="QJT92" s="43"/>
      <c r="QJU92" s="208"/>
      <c r="QJV92" s="157"/>
      <c r="QJW92" s="211"/>
      <c r="QJX92" s="161"/>
      <c r="QJY92" s="161"/>
      <c r="QJZ92" s="168"/>
      <c r="QKA92" s="169"/>
      <c r="QKB92" s="170"/>
      <c r="QKC92" s="167"/>
      <c r="QKD92" s="43"/>
      <c r="QKE92" s="208"/>
      <c r="QKF92" s="157"/>
      <c r="QKG92" s="211"/>
      <c r="QKH92" s="161"/>
      <c r="QKI92" s="161"/>
      <c r="QKJ92" s="168"/>
      <c r="QKK92" s="169"/>
      <c r="QKL92" s="170"/>
      <c r="QKM92" s="167"/>
      <c r="QKN92" s="43"/>
      <c r="QKO92" s="208"/>
      <c r="QKP92" s="157"/>
      <c r="QKQ92" s="211"/>
      <c r="QKR92" s="161"/>
      <c r="QKS92" s="161"/>
      <c r="QKT92" s="168"/>
      <c r="QKU92" s="169"/>
      <c r="QKV92" s="170"/>
      <c r="QKW92" s="167"/>
      <c r="QKX92" s="43"/>
      <c r="QKY92" s="208"/>
      <c r="QKZ92" s="157"/>
      <c r="QLA92" s="211"/>
      <c r="QLB92" s="161"/>
      <c r="QLC92" s="161"/>
      <c r="QLD92" s="168"/>
      <c r="QLE92" s="169"/>
      <c r="QLF92" s="170"/>
      <c r="QLG92" s="167"/>
      <c r="QLH92" s="43"/>
      <c r="QLI92" s="208"/>
      <c r="QLJ92" s="157"/>
      <c r="QLK92" s="211"/>
      <c r="QLL92" s="161"/>
      <c r="QLM92" s="161"/>
      <c r="QLN92" s="168"/>
      <c r="QLO92" s="169"/>
      <c r="QLP92" s="170"/>
      <c r="QLQ92" s="167"/>
      <c r="QLR92" s="43"/>
      <c r="QLS92" s="208"/>
      <c r="QLT92" s="157"/>
      <c r="QLU92" s="211"/>
      <c r="QLV92" s="161"/>
      <c r="QLW92" s="161"/>
      <c r="QLX92" s="168"/>
      <c r="QLY92" s="169"/>
      <c r="QLZ92" s="170"/>
      <c r="QMA92" s="167"/>
      <c r="QMB92" s="43"/>
      <c r="QMC92" s="208"/>
      <c r="QMD92" s="157"/>
      <c r="QME92" s="211"/>
      <c r="QMF92" s="161"/>
      <c r="QMG92" s="161"/>
      <c r="QMH92" s="168"/>
      <c r="QMI92" s="169"/>
      <c r="QMJ92" s="170"/>
      <c r="QMK92" s="167"/>
      <c r="QML92" s="43"/>
      <c r="QMM92" s="208"/>
      <c r="QMN92" s="157"/>
      <c r="QMO92" s="211"/>
      <c r="QMP92" s="161"/>
      <c r="QMQ92" s="161"/>
      <c r="QMR92" s="168"/>
      <c r="QMS92" s="169"/>
      <c r="QMT92" s="170"/>
      <c r="QMU92" s="167"/>
      <c r="QMV92" s="43"/>
      <c r="QMW92" s="208"/>
      <c r="QMX92" s="157"/>
      <c r="QMY92" s="211"/>
      <c r="QMZ92" s="161"/>
      <c r="QNA92" s="161"/>
      <c r="QNB92" s="168"/>
      <c r="QNC92" s="169"/>
      <c r="QND92" s="170"/>
      <c r="QNE92" s="167"/>
      <c r="QNF92" s="43"/>
      <c r="QNG92" s="208"/>
      <c r="QNH92" s="157"/>
      <c r="QNI92" s="211"/>
      <c r="QNJ92" s="161"/>
      <c r="QNK92" s="161"/>
      <c r="QNL92" s="168"/>
      <c r="QNM92" s="169"/>
      <c r="QNN92" s="170"/>
      <c r="QNO92" s="167"/>
      <c r="QNP92" s="43"/>
      <c r="QNQ92" s="208"/>
      <c r="QNR92" s="157"/>
      <c r="QNS92" s="211"/>
      <c r="QNT92" s="161"/>
      <c r="QNU92" s="161"/>
      <c r="QNV92" s="168"/>
      <c r="QNW92" s="169"/>
      <c r="QNX92" s="170"/>
      <c r="QNY92" s="167"/>
      <c r="QNZ92" s="43"/>
      <c r="QOA92" s="208"/>
      <c r="QOB92" s="157"/>
      <c r="QOC92" s="211"/>
      <c r="QOD92" s="161"/>
      <c r="QOE92" s="161"/>
      <c r="QOF92" s="168"/>
      <c r="QOG92" s="169"/>
      <c r="QOH92" s="170"/>
      <c r="QOI92" s="167"/>
      <c r="QOJ92" s="43"/>
      <c r="QOK92" s="208"/>
      <c r="QOL92" s="157"/>
      <c r="QOM92" s="211"/>
      <c r="QON92" s="161"/>
      <c r="QOO92" s="161"/>
      <c r="QOP92" s="168"/>
      <c r="QOQ92" s="169"/>
      <c r="QOR92" s="170"/>
      <c r="QOS92" s="167"/>
      <c r="QOT92" s="43"/>
      <c r="QOU92" s="208"/>
      <c r="QOV92" s="157"/>
      <c r="QOW92" s="211"/>
      <c r="QOX92" s="161"/>
      <c r="QOY92" s="161"/>
      <c r="QOZ92" s="168"/>
      <c r="QPA92" s="169"/>
      <c r="QPB92" s="170"/>
      <c r="QPC92" s="167"/>
      <c r="QPD92" s="43"/>
      <c r="QPE92" s="208"/>
      <c r="QPF92" s="157"/>
      <c r="QPG92" s="211"/>
      <c r="QPH92" s="161"/>
      <c r="QPI92" s="161"/>
      <c r="QPJ92" s="168"/>
      <c r="QPK92" s="169"/>
      <c r="QPL92" s="170"/>
      <c r="QPM92" s="167"/>
      <c r="QPN92" s="43"/>
      <c r="QPO92" s="208"/>
      <c r="QPP92" s="157"/>
      <c r="QPQ92" s="211"/>
      <c r="QPR92" s="161"/>
      <c r="QPS92" s="161"/>
      <c r="QPT92" s="168"/>
      <c r="QPU92" s="169"/>
      <c r="QPV92" s="170"/>
      <c r="QPW92" s="167"/>
      <c r="QPX92" s="43"/>
      <c r="QPY92" s="208"/>
      <c r="QPZ92" s="157"/>
      <c r="QQA92" s="211"/>
      <c r="QQB92" s="161"/>
      <c r="QQC92" s="161"/>
      <c r="QQD92" s="168"/>
      <c r="QQE92" s="169"/>
      <c r="QQF92" s="170"/>
      <c r="QQG92" s="167"/>
      <c r="QQH92" s="43"/>
      <c r="QQI92" s="208"/>
      <c r="QQJ92" s="157"/>
      <c r="QQK92" s="211"/>
      <c r="QQL92" s="161"/>
      <c r="QQM92" s="161"/>
      <c r="QQN92" s="168"/>
      <c r="QQO92" s="169"/>
      <c r="QQP92" s="170"/>
      <c r="QQQ92" s="167"/>
      <c r="QQR92" s="43"/>
      <c r="QQS92" s="208"/>
      <c r="QQT92" s="157"/>
      <c r="QQU92" s="211"/>
      <c r="QQV92" s="161"/>
      <c r="QQW92" s="161"/>
      <c r="QQX92" s="168"/>
      <c r="QQY92" s="169"/>
      <c r="QQZ92" s="170"/>
      <c r="QRA92" s="167"/>
      <c r="QRB92" s="43"/>
      <c r="QRC92" s="208"/>
      <c r="QRD92" s="157"/>
      <c r="QRE92" s="211"/>
      <c r="QRF92" s="161"/>
      <c r="QRG92" s="161"/>
      <c r="QRH92" s="168"/>
      <c r="QRI92" s="169"/>
      <c r="QRJ92" s="170"/>
      <c r="QRK92" s="167"/>
      <c r="QRL92" s="43"/>
      <c r="QRM92" s="208"/>
      <c r="QRN92" s="157"/>
      <c r="QRO92" s="211"/>
      <c r="QRP92" s="161"/>
      <c r="QRQ92" s="161"/>
      <c r="QRR92" s="168"/>
      <c r="QRS92" s="169"/>
      <c r="QRT92" s="170"/>
      <c r="QRU92" s="167"/>
      <c r="QRV92" s="43"/>
      <c r="QRW92" s="208"/>
      <c r="QRX92" s="157"/>
      <c r="QRY92" s="211"/>
      <c r="QRZ92" s="161"/>
      <c r="QSA92" s="161"/>
      <c r="QSB92" s="168"/>
      <c r="QSC92" s="169"/>
      <c r="QSD92" s="170"/>
      <c r="QSE92" s="167"/>
      <c r="QSF92" s="43"/>
      <c r="QSG92" s="208"/>
      <c r="QSH92" s="157"/>
      <c r="QSI92" s="211"/>
      <c r="QSJ92" s="161"/>
      <c r="QSK92" s="161"/>
      <c r="QSL92" s="168"/>
      <c r="QSM92" s="169"/>
      <c r="QSN92" s="170"/>
      <c r="QSO92" s="167"/>
      <c r="QSP92" s="43"/>
      <c r="QSQ92" s="208"/>
      <c r="QSR92" s="157"/>
      <c r="QSS92" s="211"/>
      <c r="QST92" s="161"/>
      <c r="QSU92" s="161"/>
      <c r="QSV92" s="168"/>
      <c r="QSW92" s="169"/>
      <c r="QSX92" s="170"/>
      <c r="QSY92" s="167"/>
      <c r="QSZ92" s="43"/>
      <c r="QTA92" s="208"/>
      <c r="QTB92" s="157"/>
      <c r="QTC92" s="211"/>
      <c r="QTD92" s="161"/>
      <c r="QTE92" s="161"/>
      <c r="QTF92" s="168"/>
      <c r="QTG92" s="169"/>
      <c r="QTH92" s="170"/>
      <c r="QTI92" s="167"/>
      <c r="QTJ92" s="43"/>
      <c r="QTK92" s="208"/>
      <c r="QTL92" s="157"/>
      <c r="QTM92" s="211"/>
      <c r="QTN92" s="161"/>
      <c r="QTO92" s="161"/>
      <c r="QTP92" s="168"/>
      <c r="QTQ92" s="169"/>
      <c r="QTR92" s="170"/>
      <c r="QTS92" s="167"/>
      <c r="QTT92" s="43"/>
      <c r="QTU92" s="208"/>
      <c r="QTV92" s="157"/>
      <c r="QTW92" s="211"/>
      <c r="QTX92" s="161"/>
      <c r="QTY92" s="161"/>
      <c r="QTZ92" s="168"/>
      <c r="QUA92" s="169"/>
      <c r="QUB92" s="170"/>
      <c r="QUC92" s="167"/>
      <c r="QUD92" s="43"/>
      <c r="QUE92" s="208"/>
      <c r="QUF92" s="157"/>
      <c r="QUG92" s="211"/>
      <c r="QUH92" s="161"/>
      <c r="QUI92" s="161"/>
      <c r="QUJ92" s="168"/>
      <c r="QUK92" s="169"/>
      <c r="QUL92" s="170"/>
      <c r="QUM92" s="167"/>
      <c r="QUN92" s="43"/>
      <c r="QUO92" s="208"/>
      <c r="QUP92" s="157"/>
      <c r="QUQ92" s="211"/>
      <c r="QUR92" s="161"/>
      <c r="QUS92" s="161"/>
      <c r="QUT92" s="168"/>
      <c r="QUU92" s="169"/>
      <c r="QUV92" s="170"/>
      <c r="QUW92" s="167"/>
      <c r="QUX92" s="43"/>
      <c r="QUY92" s="208"/>
      <c r="QUZ92" s="157"/>
      <c r="QVA92" s="211"/>
      <c r="QVB92" s="161"/>
      <c r="QVC92" s="161"/>
      <c r="QVD92" s="168"/>
      <c r="QVE92" s="169"/>
      <c r="QVF92" s="170"/>
      <c r="QVG92" s="167"/>
      <c r="QVH92" s="43"/>
      <c r="QVI92" s="208"/>
      <c r="QVJ92" s="157"/>
      <c r="QVK92" s="211"/>
      <c r="QVL92" s="161"/>
      <c r="QVM92" s="161"/>
      <c r="QVN92" s="168"/>
      <c r="QVO92" s="169"/>
      <c r="QVP92" s="170"/>
      <c r="QVQ92" s="167"/>
      <c r="QVR92" s="43"/>
      <c r="QVS92" s="208"/>
      <c r="QVT92" s="157"/>
      <c r="QVU92" s="211"/>
      <c r="QVV92" s="161"/>
      <c r="QVW92" s="161"/>
      <c r="QVX92" s="168"/>
      <c r="QVY92" s="169"/>
      <c r="QVZ92" s="170"/>
      <c r="QWA92" s="167"/>
      <c r="QWB92" s="43"/>
      <c r="QWC92" s="208"/>
      <c r="QWD92" s="157"/>
      <c r="QWE92" s="211"/>
      <c r="QWF92" s="161"/>
      <c r="QWG92" s="161"/>
      <c r="QWH92" s="168"/>
      <c r="QWI92" s="169"/>
      <c r="QWJ92" s="170"/>
      <c r="QWK92" s="167"/>
      <c r="QWL92" s="43"/>
      <c r="QWM92" s="208"/>
      <c r="QWN92" s="157"/>
      <c r="QWO92" s="211"/>
      <c r="QWP92" s="161"/>
      <c r="QWQ92" s="161"/>
      <c r="QWR92" s="168"/>
      <c r="QWS92" s="169"/>
      <c r="QWT92" s="170"/>
      <c r="QWU92" s="167"/>
      <c r="QWV92" s="43"/>
      <c r="QWW92" s="208"/>
      <c r="QWX92" s="157"/>
      <c r="QWY92" s="211"/>
      <c r="QWZ92" s="161"/>
      <c r="QXA92" s="161"/>
      <c r="QXB92" s="168"/>
      <c r="QXC92" s="169"/>
      <c r="QXD92" s="170"/>
      <c r="QXE92" s="167"/>
      <c r="QXF92" s="43"/>
      <c r="QXG92" s="208"/>
      <c r="QXH92" s="157"/>
      <c r="QXI92" s="211"/>
      <c r="QXJ92" s="161"/>
      <c r="QXK92" s="161"/>
      <c r="QXL92" s="168"/>
      <c r="QXM92" s="169"/>
      <c r="QXN92" s="170"/>
      <c r="QXO92" s="167"/>
      <c r="QXP92" s="43"/>
      <c r="QXQ92" s="208"/>
      <c r="QXR92" s="157"/>
      <c r="QXS92" s="211"/>
      <c r="QXT92" s="161"/>
      <c r="QXU92" s="161"/>
      <c r="QXV92" s="168"/>
      <c r="QXW92" s="169"/>
      <c r="QXX92" s="170"/>
      <c r="QXY92" s="167"/>
      <c r="QXZ92" s="43"/>
      <c r="QYA92" s="208"/>
      <c r="QYB92" s="157"/>
      <c r="QYC92" s="211"/>
      <c r="QYD92" s="161"/>
      <c r="QYE92" s="161"/>
      <c r="QYF92" s="168"/>
      <c r="QYG92" s="169"/>
      <c r="QYH92" s="170"/>
      <c r="QYI92" s="167"/>
      <c r="QYJ92" s="43"/>
      <c r="QYK92" s="208"/>
      <c r="QYL92" s="157"/>
      <c r="QYM92" s="211"/>
      <c r="QYN92" s="161"/>
      <c r="QYO92" s="161"/>
      <c r="QYP92" s="168"/>
      <c r="QYQ92" s="169"/>
      <c r="QYR92" s="170"/>
      <c r="QYS92" s="167"/>
      <c r="QYT92" s="43"/>
      <c r="QYU92" s="208"/>
      <c r="QYV92" s="157"/>
      <c r="QYW92" s="211"/>
      <c r="QYX92" s="161"/>
      <c r="QYY92" s="161"/>
      <c r="QYZ92" s="168"/>
      <c r="QZA92" s="169"/>
      <c r="QZB92" s="170"/>
      <c r="QZC92" s="167"/>
      <c r="QZD92" s="43"/>
      <c r="QZE92" s="208"/>
      <c r="QZF92" s="157"/>
      <c r="QZG92" s="211"/>
      <c r="QZH92" s="161"/>
      <c r="QZI92" s="161"/>
      <c r="QZJ92" s="168"/>
      <c r="QZK92" s="169"/>
      <c r="QZL92" s="170"/>
      <c r="QZM92" s="167"/>
      <c r="QZN92" s="43"/>
      <c r="QZO92" s="208"/>
      <c r="QZP92" s="157"/>
      <c r="QZQ92" s="211"/>
      <c r="QZR92" s="161"/>
      <c r="QZS92" s="161"/>
      <c r="QZT92" s="168"/>
      <c r="QZU92" s="169"/>
      <c r="QZV92" s="170"/>
      <c r="QZW92" s="167"/>
      <c r="QZX92" s="43"/>
      <c r="QZY92" s="208"/>
      <c r="QZZ92" s="157"/>
      <c r="RAA92" s="211"/>
      <c r="RAB92" s="161"/>
      <c r="RAC92" s="161"/>
      <c r="RAD92" s="168"/>
      <c r="RAE92" s="169"/>
      <c r="RAF92" s="170"/>
      <c r="RAG92" s="167"/>
      <c r="RAH92" s="43"/>
      <c r="RAI92" s="208"/>
      <c r="RAJ92" s="157"/>
      <c r="RAK92" s="211"/>
      <c r="RAL92" s="161"/>
      <c r="RAM92" s="161"/>
      <c r="RAN92" s="168"/>
      <c r="RAO92" s="169"/>
      <c r="RAP92" s="170"/>
      <c r="RAQ92" s="167"/>
      <c r="RAR92" s="43"/>
      <c r="RAS92" s="208"/>
      <c r="RAT92" s="157"/>
      <c r="RAU92" s="211"/>
      <c r="RAV92" s="161"/>
      <c r="RAW92" s="161"/>
      <c r="RAX92" s="168"/>
      <c r="RAY92" s="169"/>
      <c r="RAZ92" s="170"/>
      <c r="RBA92" s="167"/>
      <c r="RBB92" s="43"/>
      <c r="RBC92" s="208"/>
      <c r="RBD92" s="157"/>
      <c r="RBE92" s="211"/>
      <c r="RBF92" s="161"/>
      <c r="RBG92" s="161"/>
      <c r="RBH92" s="168"/>
      <c r="RBI92" s="169"/>
      <c r="RBJ92" s="170"/>
      <c r="RBK92" s="167"/>
      <c r="RBL92" s="43"/>
      <c r="RBM92" s="208"/>
      <c r="RBN92" s="157"/>
      <c r="RBO92" s="211"/>
      <c r="RBP92" s="161"/>
      <c r="RBQ92" s="161"/>
      <c r="RBR92" s="168"/>
      <c r="RBS92" s="169"/>
      <c r="RBT92" s="170"/>
      <c r="RBU92" s="167"/>
      <c r="RBV92" s="43"/>
      <c r="RBW92" s="208"/>
      <c r="RBX92" s="157"/>
      <c r="RBY92" s="211"/>
      <c r="RBZ92" s="161"/>
      <c r="RCA92" s="161"/>
      <c r="RCB92" s="168"/>
      <c r="RCC92" s="169"/>
      <c r="RCD92" s="170"/>
      <c r="RCE92" s="167"/>
      <c r="RCF92" s="43"/>
      <c r="RCG92" s="208"/>
      <c r="RCH92" s="157"/>
      <c r="RCI92" s="211"/>
      <c r="RCJ92" s="161"/>
      <c r="RCK92" s="161"/>
      <c r="RCL92" s="168"/>
      <c r="RCM92" s="169"/>
      <c r="RCN92" s="170"/>
      <c r="RCO92" s="167"/>
      <c r="RCP92" s="43"/>
      <c r="RCQ92" s="208"/>
      <c r="RCR92" s="157"/>
      <c r="RCS92" s="211"/>
      <c r="RCT92" s="161"/>
      <c r="RCU92" s="161"/>
      <c r="RCV92" s="168"/>
      <c r="RCW92" s="169"/>
      <c r="RCX92" s="170"/>
      <c r="RCY92" s="167"/>
      <c r="RCZ92" s="43"/>
      <c r="RDA92" s="208"/>
      <c r="RDB92" s="157"/>
      <c r="RDC92" s="211"/>
      <c r="RDD92" s="161"/>
      <c r="RDE92" s="161"/>
      <c r="RDF92" s="168"/>
      <c r="RDG92" s="169"/>
      <c r="RDH92" s="170"/>
      <c r="RDI92" s="167"/>
      <c r="RDJ92" s="43"/>
      <c r="RDK92" s="208"/>
      <c r="RDL92" s="157"/>
      <c r="RDM92" s="211"/>
      <c r="RDN92" s="161"/>
      <c r="RDO92" s="161"/>
      <c r="RDP92" s="168"/>
      <c r="RDQ92" s="169"/>
      <c r="RDR92" s="170"/>
      <c r="RDS92" s="167"/>
      <c r="RDT92" s="43"/>
      <c r="RDU92" s="208"/>
      <c r="RDV92" s="157"/>
      <c r="RDW92" s="211"/>
      <c r="RDX92" s="161"/>
      <c r="RDY92" s="161"/>
      <c r="RDZ92" s="168"/>
      <c r="REA92" s="169"/>
      <c r="REB92" s="170"/>
      <c r="REC92" s="167"/>
      <c r="RED92" s="43"/>
      <c r="REE92" s="208"/>
      <c r="REF92" s="157"/>
      <c r="REG92" s="211"/>
      <c r="REH92" s="161"/>
      <c r="REI92" s="161"/>
      <c r="REJ92" s="168"/>
      <c r="REK92" s="169"/>
      <c r="REL92" s="170"/>
      <c r="REM92" s="167"/>
      <c r="REN92" s="43"/>
      <c r="REO92" s="208"/>
      <c r="REP92" s="157"/>
      <c r="REQ92" s="211"/>
      <c r="RER92" s="161"/>
      <c r="RES92" s="161"/>
      <c r="RET92" s="168"/>
      <c r="REU92" s="169"/>
      <c r="REV92" s="170"/>
      <c r="REW92" s="167"/>
      <c r="REX92" s="43"/>
      <c r="REY92" s="208"/>
      <c r="REZ92" s="157"/>
      <c r="RFA92" s="211"/>
      <c r="RFB92" s="161"/>
      <c r="RFC92" s="161"/>
      <c r="RFD92" s="168"/>
      <c r="RFE92" s="169"/>
      <c r="RFF92" s="170"/>
      <c r="RFG92" s="167"/>
      <c r="RFH92" s="43"/>
      <c r="RFI92" s="208"/>
      <c r="RFJ92" s="157"/>
      <c r="RFK92" s="211"/>
      <c r="RFL92" s="161"/>
      <c r="RFM92" s="161"/>
      <c r="RFN92" s="168"/>
      <c r="RFO92" s="169"/>
      <c r="RFP92" s="170"/>
      <c r="RFQ92" s="167"/>
      <c r="RFR92" s="43"/>
      <c r="RFS92" s="208"/>
      <c r="RFT92" s="157"/>
      <c r="RFU92" s="211"/>
      <c r="RFV92" s="161"/>
      <c r="RFW92" s="161"/>
      <c r="RFX92" s="168"/>
      <c r="RFY92" s="169"/>
      <c r="RFZ92" s="170"/>
      <c r="RGA92" s="167"/>
      <c r="RGB92" s="43"/>
      <c r="RGC92" s="208"/>
      <c r="RGD92" s="157"/>
      <c r="RGE92" s="211"/>
      <c r="RGF92" s="161"/>
      <c r="RGG92" s="161"/>
      <c r="RGH92" s="168"/>
      <c r="RGI92" s="169"/>
      <c r="RGJ92" s="170"/>
      <c r="RGK92" s="167"/>
      <c r="RGL92" s="43"/>
      <c r="RGM92" s="208"/>
      <c r="RGN92" s="157"/>
      <c r="RGO92" s="211"/>
      <c r="RGP92" s="161"/>
      <c r="RGQ92" s="161"/>
      <c r="RGR92" s="168"/>
      <c r="RGS92" s="169"/>
      <c r="RGT92" s="170"/>
      <c r="RGU92" s="167"/>
      <c r="RGV92" s="43"/>
      <c r="RGW92" s="208"/>
      <c r="RGX92" s="157"/>
      <c r="RGY92" s="211"/>
      <c r="RGZ92" s="161"/>
      <c r="RHA92" s="161"/>
      <c r="RHB92" s="168"/>
      <c r="RHC92" s="169"/>
      <c r="RHD92" s="170"/>
      <c r="RHE92" s="167"/>
      <c r="RHF92" s="43"/>
      <c r="RHG92" s="208"/>
      <c r="RHH92" s="157"/>
      <c r="RHI92" s="211"/>
      <c r="RHJ92" s="161"/>
      <c r="RHK92" s="161"/>
      <c r="RHL92" s="168"/>
      <c r="RHM92" s="169"/>
      <c r="RHN92" s="170"/>
      <c r="RHO92" s="167"/>
      <c r="RHP92" s="43"/>
      <c r="RHQ92" s="208"/>
      <c r="RHR92" s="157"/>
      <c r="RHS92" s="211"/>
      <c r="RHT92" s="161"/>
      <c r="RHU92" s="161"/>
      <c r="RHV92" s="168"/>
      <c r="RHW92" s="169"/>
      <c r="RHX92" s="170"/>
      <c r="RHY92" s="167"/>
      <c r="RHZ92" s="43"/>
      <c r="RIA92" s="208"/>
      <c r="RIB92" s="157"/>
      <c r="RIC92" s="211"/>
      <c r="RID92" s="161"/>
      <c r="RIE92" s="161"/>
      <c r="RIF92" s="168"/>
      <c r="RIG92" s="169"/>
      <c r="RIH92" s="170"/>
      <c r="RII92" s="167"/>
      <c r="RIJ92" s="43"/>
      <c r="RIK92" s="208"/>
      <c r="RIL92" s="157"/>
      <c r="RIM92" s="211"/>
      <c r="RIN92" s="161"/>
      <c r="RIO92" s="161"/>
      <c r="RIP92" s="168"/>
      <c r="RIQ92" s="169"/>
      <c r="RIR92" s="170"/>
      <c r="RIS92" s="167"/>
      <c r="RIT92" s="43"/>
      <c r="RIU92" s="208"/>
      <c r="RIV92" s="157"/>
      <c r="RIW92" s="211"/>
      <c r="RIX92" s="161"/>
      <c r="RIY92" s="161"/>
      <c r="RIZ92" s="168"/>
      <c r="RJA92" s="169"/>
      <c r="RJB92" s="170"/>
      <c r="RJC92" s="167"/>
      <c r="RJD92" s="43"/>
      <c r="RJE92" s="208"/>
      <c r="RJF92" s="157"/>
      <c r="RJG92" s="211"/>
      <c r="RJH92" s="161"/>
      <c r="RJI92" s="161"/>
      <c r="RJJ92" s="168"/>
      <c r="RJK92" s="169"/>
      <c r="RJL92" s="170"/>
      <c r="RJM92" s="167"/>
      <c r="RJN92" s="43"/>
      <c r="RJO92" s="208"/>
      <c r="RJP92" s="157"/>
      <c r="RJQ92" s="211"/>
      <c r="RJR92" s="161"/>
      <c r="RJS92" s="161"/>
      <c r="RJT92" s="168"/>
      <c r="RJU92" s="169"/>
      <c r="RJV92" s="170"/>
      <c r="RJW92" s="167"/>
      <c r="RJX92" s="43"/>
      <c r="RJY92" s="208"/>
      <c r="RJZ92" s="157"/>
      <c r="RKA92" s="211"/>
      <c r="RKB92" s="161"/>
      <c r="RKC92" s="161"/>
      <c r="RKD92" s="168"/>
      <c r="RKE92" s="169"/>
      <c r="RKF92" s="170"/>
      <c r="RKG92" s="167"/>
      <c r="RKH92" s="43"/>
      <c r="RKI92" s="208"/>
      <c r="RKJ92" s="157"/>
      <c r="RKK92" s="211"/>
      <c r="RKL92" s="161"/>
      <c r="RKM92" s="161"/>
      <c r="RKN92" s="168"/>
      <c r="RKO92" s="169"/>
      <c r="RKP92" s="170"/>
      <c r="RKQ92" s="167"/>
      <c r="RKR92" s="43"/>
      <c r="RKS92" s="208"/>
      <c r="RKT92" s="157"/>
      <c r="RKU92" s="211"/>
      <c r="RKV92" s="161"/>
      <c r="RKW92" s="161"/>
      <c r="RKX92" s="168"/>
      <c r="RKY92" s="169"/>
      <c r="RKZ92" s="170"/>
      <c r="RLA92" s="167"/>
      <c r="RLB92" s="43"/>
      <c r="RLC92" s="208"/>
      <c r="RLD92" s="157"/>
      <c r="RLE92" s="211"/>
      <c r="RLF92" s="161"/>
      <c r="RLG92" s="161"/>
      <c r="RLH92" s="168"/>
      <c r="RLI92" s="169"/>
      <c r="RLJ92" s="170"/>
      <c r="RLK92" s="167"/>
      <c r="RLL92" s="43"/>
      <c r="RLM92" s="208"/>
      <c r="RLN92" s="157"/>
      <c r="RLO92" s="211"/>
      <c r="RLP92" s="161"/>
      <c r="RLQ92" s="161"/>
      <c r="RLR92" s="168"/>
      <c r="RLS92" s="169"/>
      <c r="RLT92" s="170"/>
      <c r="RLU92" s="167"/>
      <c r="RLV92" s="43"/>
      <c r="RLW92" s="208"/>
      <c r="RLX92" s="157"/>
      <c r="RLY92" s="211"/>
      <c r="RLZ92" s="161"/>
      <c r="RMA92" s="161"/>
      <c r="RMB92" s="168"/>
      <c r="RMC92" s="169"/>
      <c r="RMD92" s="170"/>
      <c r="RME92" s="167"/>
      <c r="RMF92" s="43"/>
      <c r="RMG92" s="208"/>
      <c r="RMH92" s="157"/>
      <c r="RMI92" s="211"/>
      <c r="RMJ92" s="161"/>
      <c r="RMK92" s="161"/>
      <c r="RML92" s="168"/>
      <c r="RMM92" s="169"/>
      <c r="RMN92" s="170"/>
      <c r="RMO92" s="167"/>
      <c r="RMP92" s="43"/>
      <c r="RMQ92" s="208"/>
      <c r="RMR92" s="157"/>
      <c r="RMS92" s="211"/>
      <c r="RMT92" s="161"/>
      <c r="RMU92" s="161"/>
      <c r="RMV92" s="168"/>
      <c r="RMW92" s="169"/>
      <c r="RMX92" s="170"/>
      <c r="RMY92" s="167"/>
      <c r="RMZ92" s="43"/>
      <c r="RNA92" s="208"/>
      <c r="RNB92" s="157"/>
      <c r="RNC92" s="211"/>
      <c r="RND92" s="161"/>
      <c r="RNE92" s="161"/>
      <c r="RNF92" s="168"/>
      <c r="RNG92" s="169"/>
      <c r="RNH92" s="170"/>
      <c r="RNI92" s="167"/>
      <c r="RNJ92" s="43"/>
      <c r="RNK92" s="208"/>
      <c r="RNL92" s="157"/>
      <c r="RNM92" s="211"/>
      <c r="RNN92" s="161"/>
      <c r="RNO92" s="161"/>
      <c r="RNP92" s="168"/>
      <c r="RNQ92" s="169"/>
      <c r="RNR92" s="170"/>
      <c r="RNS92" s="167"/>
      <c r="RNT92" s="43"/>
      <c r="RNU92" s="208"/>
      <c r="RNV92" s="157"/>
      <c r="RNW92" s="211"/>
      <c r="RNX92" s="161"/>
      <c r="RNY92" s="161"/>
      <c r="RNZ92" s="168"/>
      <c r="ROA92" s="169"/>
      <c r="ROB92" s="170"/>
      <c r="ROC92" s="167"/>
      <c r="ROD92" s="43"/>
      <c r="ROE92" s="208"/>
      <c r="ROF92" s="157"/>
      <c r="ROG92" s="211"/>
      <c r="ROH92" s="161"/>
      <c r="ROI92" s="161"/>
      <c r="ROJ92" s="168"/>
      <c r="ROK92" s="169"/>
      <c r="ROL92" s="170"/>
      <c r="ROM92" s="167"/>
      <c r="RON92" s="43"/>
      <c r="ROO92" s="208"/>
      <c r="ROP92" s="157"/>
      <c r="ROQ92" s="211"/>
      <c r="ROR92" s="161"/>
      <c r="ROS92" s="161"/>
      <c r="ROT92" s="168"/>
      <c r="ROU92" s="169"/>
      <c r="ROV92" s="170"/>
      <c r="ROW92" s="167"/>
      <c r="ROX92" s="43"/>
      <c r="ROY92" s="208"/>
      <c r="ROZ92" s="157"/>
      <c r="RPA92" s="211"/>
      <c r="RPB92" s="161"/>
      <c r="RPC92" s="161"/>
      <c r="RPD92" s="168"/>
      <c r="RPE92" s="169"/>
      <c r="RPF92" s="170"/>
      <c r="RPG92" s="167"/>
      <c r="RPH92" s="43"/>
      <c r="RPI92" s="208"/>
      <c r="RPJ92" s="157"/>
      <c r="RPK92" s="211"/>
      <c r="RPL92" s="161"/>
      <c r="RPM92" s="161"/>
      <c r="RPN92" s="168"/>
      <c r="RPO92" s="169"/>
      <c r="RPP92" s="170"/>
      <c r="RPQ92" s="167"/>
      <c r="RPR92" s="43"/>
      <c r="RPS92" s="208"/>
      <c r="RPT92" s="157"/>
      <c r="RPU92" s="211"/>
      <c r="RPV92" s="161"/>
      <c r="RPW92" s="161"/>
      <c r="RPX92" s="168"/>
      <c r="RPY92" s="169"/>
      <c r="RPZ92" s="170"/>
      <c r="RQA92" s="167"/>
      <c r="RQB92" s="43"/>
      <c r="RQC92" s="208"/>
      <c r="RQD92" s="157"/>
      <c r="RQE92" s="211"/>
      <c r="RQF92" s="161"/>
      <c r="RQG92" s="161"/>
      <c r="RQH92" s="168"/>
      <c r="RQI92" s="169"/>
      <c r="RQJ92" s="170"/>
      <c r="RQK92" s="167"/>
      <c r="RQL92" s="43"/>
      <c r="RQM92" s="208"/>
      <c r="RQN92" s="157"/>
      <c r="RQO92" s="211"/>
      <c r="RQP92" s="161"/>
      <c r="RQQ92" s="161"/>
      <c r="RQR92" s="168"/>
      <c r="RQS92" s="169"/>
      <c r="RQT92" s="170"/>
      <c r="RQU92" s="167"/>
      <c r="RQV92" s="43"/>
      <c r="RQW92" s="208"/>
      <c r="RQX92" s="157"/>
      <c r="RQY92" s="211"/>
      <c r="RQZ92" s="161"/>
      <c r="RRA92" s="161"/>
      <c r="RRB92" s="168"/>
      <c r="RRC92" s="169"/>
      <c r="RRD92" s="170"/>
      <c r="RRE92" s="167"/>
      <c r="RRF92" s="43"/>
      <c r="RRG92" s="208"/>
      <c r="RRH92" s="157"/>
      <c r="RRI92" s="211"/>
      <c r="RRJ92" s="161"/>
      <c r="RRK92" s="161"/>
      <c r="RRL92" s="168"/>
      <c r="RRM92" s="169"/>
      <c r="RRN92" s="170"/>
      <c r="RRO92" s="167"/>
      <c r="RRP92" s="43"/>
      <c r="RRQ92" s="208"/>
      <c r="RRR92" s="157"/>
      <c r="RRS92" s="211"/>
      <c r="RRT92" s="161"/>
      <c r="RRU92" s="161"/>
      <c r="RRV92" s="168"/>
      <c r="RRW92" s="169"/>
      <c r="RRX92" s="170"/>
      <c r="RRY92" s="167"/>
      <c r="RRZ92" s="43"/>
      <c r="RSA92" s="208"/>
      <c r="RSB92" s="157"/>
      <c r="RSC92" s="211"/>
      <c r="RSD92" s="161"/>
      <c r="RSE92" s="161"/>
      <c r="RSF92" s="168"/>
      <c r="RSG92" s="169"/>
      <c r="RSH92" s="170"/>
      <c r="RSI92" s="167"/>
      <c r="RSJ92" s="43"/>
      <c r="RSK92" s="208"/>
      <c r="RSL92" s="157"/>
      <c r="RSM92" s="211"/>
      <c r="RSN92" s="161"/>
      <c r="RSO92" s="161"/>
      <c r="RSP92" s="168"/>
      <c r="RSQ92" s="169"/>
      <c r="RSR92" s="170"/>
      <c r="RSS92" s="167"/>
      <c r="RST92" s="43"/>
      <c r="RSU92" s="208"/>
      <c r="RSV92" s="157"/>
      <c r="RSW92" s="211"/>
      <c r="RSX92" s="161"/>
      <c r="RSY92" s="161"/>
      <c r="RSZ92" s="168"/>
      <c r="RTA92" s="169"/>
      <c r="RTB92" s="170"/>
      <c r="RTC92" s="167"/>
      <c r="RTD92" s="43"/>
      <c r="RTE92" s="208"/>
      <c r="RTF92" s="157"/>
      <c r="RTG92" s="211"/>
      <c r="RTH92" s="161"/>
      <c r="RTI92" s="161"/>
      <c r="RTJ92" s="168"/>
      <c r="RTK92" s="169"/>
      <c r="RTL92" s="170"/>
      <c r="RTM92" s="167"/>
      <c r="RTN92" s="43"/>
      <c r="RTO92" s="208"/>
      <c r="RTP92" s="157"/>
      <c r="RTQ92" s="211"/>
      <c r="RTR92" s="161"/>
      <c r="RTS92" s="161"/>
      <c r="RTT92" s="168"/>
      <c r="RTU92" s="169"/>
      <c r="RTV92" s="170"/>
      <c r="RTW92" s="167"/>
      <c r="RTX92" s="43"/>
      <c r="RTY92" s="208"/>
      <c r="RTZ92" s="157"/>
      <c r="RUA92" s="211"/>
      <c r="RUB92" s="161"/>
      <c r="RUC92" s="161"/>
      <c r="RUD92" s="168"/>
      <c r="RUE92" s="169"/>
      <c r="RUF92" s="170"/>
      <c r="RUG92" s="167"/>
      <c r="RUH92" s="43"/>
      <c r="RUI92" s="208"/>
      <c r="RUJ92" s="157"/>
      <c r="RUK92" s="211"/>
      <c r="RUL92" s="161"/>
      <c r="RUM92" s="161"/>
      <c r="RUN92" s="168"/>
      <c r="RUO92" s="169"/>
      <c r="RUP92" s="170"/>
      <c r="RUQ92" s="167"/>
      <c r="RUR92" s="43"/>
      <c r="RUS92" s="208"/>
      <c r="RUT92" s="157"/>
      <c r="RUU92" s="211"/>
      <c r="RUV92" s="161"/>
      <c r="RUW92" s="161"/>
      <c r="RUX92" s="168"/>
      <c r="RUY92" s="169"/>
      <c r="RUZ92" s="170"/>
      <c r="RVA92" s="167"/>
      <c r="RVB92" s="43"/>
      <c r="RVC92" s="208"/>
      <c r="RVD92" s="157"/>
      <c r="RVE92" s="211"/>
      <c r="RVF92" s="161"/>
      <c r="RVG92" s="161"/>
      <c r="RVH92" s="168"/>
      <c r="RVI92" s="169"/>
      <c r="RVJ92" s="170"/>
      <c r="RVK92" s="167"/>
      <c r="RVL92" s="43"/>
      <c r="RVM92" s="208"/>
      <c r="RVN92" s="157"/>
      <c r="RVO92" s="211"/>
      <c r="RVP92" s="161"/>
      <c r="RVQ92" s="161"/>
      <c r="RVR92" s="168"/>
      <c r="RVS92" s="169"/>
      <c r="RVT92" s="170"/>
      <c r="RVU92" s="167"/>
      <c r="RVV92" s="43"/>
      <c r="RVW92" s="208"/>
      <c r="RVX92" s="157"/>
      <c r="RVY92" s="211"/>
      <c r="RVZ92" s="161"/>
      <c r="RWA92" s="161"/>
      <c r="RWB92" s="168"/>
      <c r="RWC92" s="169"/>
      <c r="RWD92" s="170"/>
      <c r="RWE92" s="167"/>
      <c r="RWF92" s="43"/>
      <c r="RWG92" s="208"/>
      <c r="RWH92" s="157"/>
      <c r="RWI92" s="211"/>
      <c r="RWJ92" s="161"/>
      <c r="RWK92" s="161"/>
      <c r="RWL92" s="168"/>
      <c r="RWM92" s="169"/>
      <c r="RWN92" s="170"/>
      <c r="RWO92" s="167"/>
      <c r="RWP92" s="43"/>
      <c r="RWQ92" s="208"/>
      <c r="RWR92" s="157"/>
      <c r="RWS92" s="211"/>
      <c r="RWT92" s="161"/>
      <c r="RWU92" s="161"/>
      <c r="RWV92" s="168"/>
      <c r="RWW92" s="169"/>
      <c r="RWX92" s="170"/>
      <c r="RWY92" s="167"/>
      <c r="RWZ92" s="43"/>
      <c r="RXA92" s="208"/>
      <c r="RXB92" s="157"/>
      <c r="RXC92" s="211"/>
      <c r="RXD92" s="161"/>
      <c r="RXE92" s="161"/>
      <c r="RXF92" s="168"/>
      <c r="RXG92" s="169"/>
      <c r="RXH92" s="170"/>
      <c r="RXI92" s="167"/>
      <c r="RXJ92" s="43"/>
      <c r="RXK92" s="208"/>
      <c r="RXL92" s="157"/>
      <c r="RXM92" s="211"/>
      <c r="RXN92" s="161"/>
      <c r="RXO92" s="161"/>
      <c r="RXP92" s="168"/>
      <c r="RXQ92" s="169"/>
      <c r="RXR92" s="170"/>
      <c r="RXS92" s="167"/>
      <c r="RXT92" s="43"/>
      <c r="RXU92" s="208"/>
      <c r="RXV92" s="157"/>
      <c r="RXW92" s="211"/>
      <c r="RXX92" s="161"/>
      <c r="RXY92" s="161"/>
      <c r="RXZ92" s="168"/>
      <c r="RYA92" s="169"/>
      <c r="RYB92" s="170"/>
      <c r="RYC92" s="167"/>
      <c r="RYD92" s="43"/>
      <c r="RYE92" s="208"/>
      <c r="RYF92" s="157"/>
      <c r="RYG92" s="211"/>
      <c r="RYH92" s="161"/>
      <c r="RYI92" s="161"/>
      <c r="RYJ92" s="168"/>
      <c r="RYK92" s="169"/>
      <c r="RYL92" s="170"/>
      <c r="RYM92" s="167"/>
      <c r="RYN92" s="43"/>
      <c r="RYO92" s="208"/>
      <c r="RYP92" s="157"/>
      <c r="RYQ92" s="211"/>
      <c r="RYR92" s="161"/>
      <c r="RYS92" s="161"/>
      <c r="RYT92" s="168"/>
      <c r="RYU92" s="169"/>
      <c r="RYV92" s="170"/>
      <c r="RYW92" s="167"/>
      <c r="RYX92" s="43"/>
      <c r="RYY92" s="208"/>
      <c r="RYZ92" s="157"/>
      <c r="RZA92" s="211"/>
      <c r="RZB92" s="161"/>
      <c r="RZC92" s="161"/>
      <c r="RZD92" s="168"/>
      <c r="RZE92" s="169"/>
      <c r="RZF92" s="170"/>
      <c r="RZG92" s="167"/>
      <c r="RZH92" s="43"/>
      <c r="RZI92" s="208"/>
      <c r="RZJ92" s="157"/>
      <c r="RZK92" s="211"/>
      <c r="RZL92" s="161"/>
      <c r="RZM92" s="161"/>
      <c r="RZN92" s="168"/>
      <c r="RZO92" s="169"/>
      <c r="RZP92" s="170"/>
      <c r="RZQ92" s="167"/>
      <c r="RZR92" s="43"/>
      <c r="RZS92" s="208"/>
      <c r="RZT92" s="157"/>
      <c r="RZU92" s="211"/>
      <c r="RZV92" s="161"/>
      <c r="RZW92" s="161"/>
      <c r="RZX92" s="168"/>
      <c r="RZY92" s="169"/>
      <c r="RZZ92" s="170"/>
      <c r="SAA92" s="167"/>
      <c r="SAB92" s="43"/>
      <c r="SAC92" s="208"/>
      <c r="SAD92" s="157"/>
      <c r="SAE92" s="211"/>
      <c r="SAF92" s="161"/>
      <c r="SAG92" s="161"/>
      <c r="SAH92" s="168"/>
      <c r="SAI92" s="169"/>
      <c r="SAJ92" s="170"/>
      <c r="SAK92" s="167"/>
      <c r="SAL92" s="43"/>
      <c r="SAM92" s="208"/>
      <c r="SAN92" s="157"/>
      <c r="SAO92" s="211"/>
      <c r="SAP92" s="161"/>
      <c r="SAQ92" s="161"/>
      <c r="SAR92" s="168"/>
      <c r="SAS92" s="169"/>
      <c r="SAT92" s="170"/>
      <c r="SAU92" s="167"/>
      <c r="SAV92" s="43"/>
      <c r="SAW92" s="208"/>
      <c r="SAX92" s="157"/>
      <c r="SAY92" s="211"/>
      <c r="SAZ92" s="161"/>
      <c r="SBA92" s="161"/>
      <c r="SBB92" s="168"/>
      <c r="SBC92" s="169"/>
      <c r="SBD92" s="170"/>
      <c r="SBE92" s="167"/>
      <c r="SBF92" s="43"/>
      <c r="SBG92" s="208"/>
      <c r="SBH92" s="157"/>
      <c r="SBI92" s="211"/>
      <c r="SBJ92" s="161"/>
      <c r="SBK92" s="161"/>
      <c r="SBL92" s="168"/>
      <c r="SBM92" s="169"/>
      <c r="SBN92" s="170"/>
      <c r="SBO92" s="167"/>
      <c r="SBP92" s="43"/>
      <c r="SBQ92" s="208"/>
      <c r="SBR92" s="157"/>
      <c r="SBS92" s="211"/>
      <c r="SBT92" s="161"/>
      <c r="SBU92" s="161"/>
      <c r="SBV92" s="168"/>
      <c r="SBW92" s="169"/>
      <c r="SBX92" s="170"/>
      <c r="SBY92" s="167"/>
      <c r="SBZ92" s="43"/>
      <c r="SCA92" s="208"/>
      <c r="SCB92" s="157"/>
      <c r="SCC92" s="211"/>
      <c r="SCD92" s="161"/>
      <c r="SCE92" s="161"/>
      <c r="SCF92" s="168"/>
      <c r="SCG92" s="169"/>
      <c r="SCH92" s="170"/>
      <c r="SCI92" s="167"/>
      <c r="SCJ92" s="43"/>
      <c r="SCK92" s="208"/>
      <c r="SCL92" s="157"/>
      <c r="SCM92" s="211"/>
      <c r="SCN92" s="161"/>
      <c r="SCO92" s="161"/>
      <c r="SCP92" s="168"/>
      <c r="SCQ92" s="169"/>
      <c r="SCR92" s="170"/>
      <c r="SCS92" s="167"/>
      <c r="SCT92" s="43"/>
      <c r="SCU92" s="208"/>
      <c r="SCV92" s="157"/>
      <c r="SCW92" s="211"/>
      <c r="SCX92" s="161"/>
      <c r="SCY92" s="161"/>
      <c r="SCZ92" s="168"/>
      <c r="SDA92" s="169"/>
      <c r="SDB92" s="170"/>
      <c r="SDC92" s="167"/>
      <c r="SDD92" s="43"/>
      <c r="SDE92" s="208"/>
      <c r="SDF92" s="157"/>
      <c r="SDG92" s="211"/>
      <c r="SDH92" s="161"/>
      <c r="SDI92" s="161"/>
      <c r="SDJ92" s="168"/>
      <c r="SDK92" s="169"/>
      <c r="SDL92" s="170"/>
      <c r="SDM92" s="167"/>
      <c r="SDN92" s="43"/>
      <c r="SDO92" s="208"/>
      <c r="SDP92" s="157"/>
      <c r="SDQ92" s="211"/>
      <c r="SDR92" s="161"/>
      <c r="SDS92" s="161"/>
      <c r="SDT92" s="168"/>
      <c r="SDU92" s="169"/>
      <c r="SDV92" s="170"/>
      <c r="SDW92" s="167"/>
      <c r="SDX92" s="43"/>
      <c r="SDY92" s="208"/>
      <c r="SDZ92" s="157"/>
      <c r="SEA92" s="211"/>
      <c r="SEB92" s="161"/>
      <c r="SEC92" s="161"/>
      <c r="SED92" s="168"/>
      <c r="SEE92" s="169"/>
      <c r="SEF92" s="170"/>
      <c r="SEG92" s="167"/>
      <c r="SEH92" s="43"/>
      <c r="SEI92" s="208"/>
      <c r="SEJ92" s="157"/>
      <c r="SEK92" s="211"/>
      <c r="SEL92" s="161"/>
      <c r="SEM92" s="161"/>
      <c r="SEN92" s="168"/>
      <c r="SEO92" s="169"/>
      <c r="SEP92" s="170"/>
      <c r="SEQ92" s="167"/>
      <c r="SER92" s="43"/>
      <c r="SES92" s="208"/>
      <c r="SET92" s="157"/>
      <c r="SEU92" s="211"/>
      <c r="SEV92" s="161"/>
      <c r="SEW92" s="161"/>
      <c r="SEX92" s="168"/>
      <c r="SEY92" s="169"/>
      <c r="SEZ92" s="170"/>
      <c r="SFA92" s="167"/>
      <c r="SFB92" s="43"/>
      <c r="SFC92" s="208"/>
      <c r="SFD92" s="157"/>
      <c r="SFE92" s="211"/>
      <c r="SFF92" s="161"/>
      <c r="SFG92" s="161"/>
      <c r="SFH92" s="168"/>
      <c r="SFI92" s="169"/>
      <c r="SFJ92" s="170"/>
      <c r="SFK92" s="167"/>
      <c r="SFL92" s="43"/>
      <c r="SFM92" s="208"/>
      <c r="SFN92" s="157"/>
      <c r="SFO92" s="211"/>
      <c r="SFP92" s="161"/>
      <c r="SFQ92" s="161"/>
      <c r="SFR92" s="168"/>
      <c r="SFS92" s="169"/>
      <c r="SFT92" s="170"/>
      <c r="SFU92" s="167"/>
      <c r="SFV92" s="43"/>
      <c r="SFW92" s="208"/>
      <c r="SFX92" s="157"/>
      <c r="SFY92" s="211"/>
      <c r="SFZ92" s="161"/>
      <c r="SGA92" s="161"/>
      <c r="SGB92" s="168"/>
      <c r="SGC92" s="169"/>
      <c r="SGD92" s="170"/>
      <c r="SGE92" s="167"/>
      <c r="SGF92" s="43"/>
      <c r="SGG92" s="208"/>
      <c r="SGH92" s="157"/>
      <c r="SGI92" s="211"/>
      <c r="SGJ92" s="161"/>
      <c r="SGK92" s="161"/>
      <c r="SGL92" s="168"/>
      <c r="SGM92" s="169"/>
      <c r="SGN92" s="170"/>
      <c r="SGO92" s="167"/>
      <c r="SGP92" s="43"/>
      <c r="SGQ92" s="208"/>
      <c r="SGR92" s="157"/>
      <c r="SGS92" s="211"/>
      <c r="SGT92" s="161"/>
      <c r="SGU92" s="161"/>
      <c r="SGV92" s="168"/>
      <c r="SGW92" s="169"/>
      <c r="SGX92" s="170"/>
      <c r="SGY92" s="167"/>
      <c r="SGZ92" s="43"/>
      <c r="SHA92" s="208"/>
      <c r="SHB92" s="157"/>
      <c r="SHC92" s="211"/>
      <c r="SHD92" s="161"/>
      <c r="SHE92" s="161"/>
      <c r="SHF92" s="168"/>
      <c r="SHG92" s="169"/>
      <c r="SHH92" s="170"/>
      <c r="SHI92" s="167"/>
      <c r="SHJ92" s="43"/>
      <c r="SHK92" s="208"/>
      <c r="SHL92" s="157"/>
      <c r="SHM92" s="211"/>
      <c r="SHN92" s="161"/>
      <c r="SHO92" s="161"/>
      <c r="SHP92" s="168"/>
      <c r="SHQ92" s="169"/>
      <c r="SHR92" s="170"/>
      <c r="SHS92" s="167"/>
      <c r="SHT92" s="43"/>
      <c r="SHU92" s="208"/>
      <c r="SHV92" s="157"/>
      <c r="SHW92" s="211"/>
      <c r="SHX92" s="161"/>
      <c r="SHY92" s="161"/>
      <c r="SHZ92" s="168"/>
      <c r="SIA92" s="169"/>
      <c r="SIB92" s="170"/>
      <c r="SIC92" s="167"/>
      <c r="SID92" s="43"/>
      <c r="SIE92" s="208"/>
      <c r="SIF92" s="157"/>
      <c r="SIG92" s="211"/>
      <c r="SIH92" s="161"/>
      <c r="SII92" s="161"/>
      <c r="SIJ92" s="168"/>
      <c r="SIK92" s="169"/>
      <c r="SIL92" s="170"/>
      <c r="SIM92" s="167"/>
      <c r="SIN92" s="43"/>
      <c r="SIO92" s="208"/>
      <c r="SIP92" s="157"/>
      <c r="SIQ92" s="211"/>
      <c r="SIR92" s="161"/>
      <c r="SIS92" s="161"/>
      <c r="SIT92" s="168"/>
      <c r="SIU92" s="169"/>
      <c r="SIV92" s="170"/>
      <c r="SIW92" s="167"/>
      <c r="SIX92" s="43"/>
      <c r="SIY92" s="208"/>
      <c r="SIZ92" s="157"/>
      <c r="SJA92" s="211"/>
      <c r="SJB92" s="161"/>
      <c r="SJC92" s="161"/>
      <c r="SJD92" s="168"/>
      <c r="SJE92" s="169"/>
      <c r="SJF92" s="170"/>
      <c r="SJG92" s="167"/>
      <c r="SJH92" s="43"/>
      <c r="SJI92" s="208"/>
      <c r="SJJ92" s="157"/>
      <c r="SJK92" s="211"/>
      <c r="SJL92" s="161"/>
      <c r="SJM92" s="161"/>
      <c r="SJN92" s="168"/>
      <c r="SJO92" s="169"/>
      <c r="SJP92" s="170"/>
      <c r="SJQ92" s="167"/>
      <c r="SJR92" s="43"/>
      <c r="SJS92" s="208"/>
      <c r="SJT92" s="157"/>
      <c r="SJU92" s="211"/>
      <c r="SJV92" s="161"/>
      <c r="SJW92" s="161"/>
      <c r="SJX92" s="168"/>
      <c r="SJY92" s="169"/>
      <c r="SJZ92" s="170"/>
      <c r="SKA92" s="167"/>
      <c r="SKB92" s="43"/>
      <c r="SKC92" s="208"/>
      <c r="SKD92" s="157"/>
      <c r="SKE92" s="211"/>
      <c r="SKF92" s="161"/>
      <c r="SKG92" s="161"/>
      <c r="SKH92" s="168"/>
      <c r="SKI92" s="169"/>
      <c r="SKJ92" s="170"/>
      <c r="SKK92" s="167"/>
      <c r="SKL92" s="43"/>
      <c r="SKM92" s="208"/>
      <c r="SKN92" s="157"/>
      <c r="SKO92" s="211"/>
      <c r="SKP92" s="161"/>
      <c r="SKQ92" s="161"/>
      <c r="SKR92" s="168"/>
      <c r="SKS92" s="169"/>
      <c r="SKT92" s="170"/>
      <c r="SKU92" s="167"/>
      <c r="SKV92" s="43"/>
      <c r="SKW92" s="208"/>
      <c r="SKX92" s="157"/>
      <c r="SKY92" s="211"/>
      <c r="SKZ92" s="161"/>
      <c r="SLA92" s="161"/>
      <c r="SLB92" s="168"/>
      <c r="SLC92" s="169"/>
      <c r="SLD92" s="170"/>
      <c r="SLE92" s="167"/>
      <c r="SLF92" s="43"/>
      <c r="SLG92" s="208"/>
      <c r="SLH92" s="157"/>
      <c r="SLI92" s="211"/>
      <c r="SLJ92" s="161"/>
      <c r="SLK92" s="161"/>
      <c r="SLL92" s="168"/>
      <c r="SLM92" s="169"/>
      <c r="SLN92" s="170"/>
      <c r="SLO92" s="167"/>
      <c r="SLP92" s="43"/>
      <c r="SLQ92" s="208"/>
      <c r="SLR92" s="157"/>
      <c r="SLS92" s="211"/>
      <c r="SLT92" s="161"/>
      <c r="SLU92" s="161"/>
      <c r="SLV92" s="168"/>
      <c r="SLW92" s="169"/>
      <c r="SLX92" s="170"/>
      <c r="SLY92" s="167"/>
      <c r="SLZ92" s="43"/>
      <c r="SMA92" s="208"/>
      <c r="SMB92" s="157"/>
      <c r="SMC92" s="211"/>
      <c r="SMD92" s="161"/>
      <c r="SME92" s="161"/>
      <c r="SMF92" s="168"/>
      <c r="SMG92" s="169"/>
      <c r="SMH92" s="170"/>
      <c r="SMI92" s="167"/>
      <c r="SMJ92" s="43"/>
      <c r="SMK92" s="208"/>
      <c r="SML92" s="157"/>
      <c r="SMM92" s="211"/>
      <c r="SMN92" s="161"/>
      <c r="SMO92" s="161"/>
      <c r="SMP92" s="168"/>
      <c r="SMQ92" s="169"/>
      <c r="SMR92" s="170"/>
      <c r="SMS92" s="167"/>
      <c r="SMT92" s="43"/>
      <c r="SMU92" s="208"/>
      <c r="SMV92" s="157"/>
      <c r="SMW92" s="211"/>
      <c r="SMX92" s="161"/>
      <c r="SMY92" s="161"/>
      <c r="SMZ92" s="168"/>
      <c r="SNA92" s="169"/>
      <c r="SNB92" s="170"/>
      <c r="SNC92" s="167"/>
      <c r="SND92" s="43"/>
      <c r="SNE92" s="208"/>
      <c r="SNF92" s="157"/>
      <c r="SNG92" s="211"/>
      <c r="SNH92" s="161"/>
      <c r="SNI92" s="161"/>
      <c r="SNJ92" s="168"/>
      <c r="SNK92" s="169"/>
      <c r="SNL92" s="170"/>
      <c r="SNM92" s="167"/>
      <c r="SNN92" s="43"/>
      <c r="SNO92" s="208"/>
      <c r="SNP92" s="157"/>
      <c r="SNQ92" s="211"/>
      <c r="SNR92" s="161"/>
      <c r="SNS92" s="161"/>
      <c r="SNT92" s="168"/>
      <c r="SNU92" s="169"/>
      <c r="SNV92" s="170"/>
      <c r="SNW92" s="167"/>
      <c r="SNX92" s="43"/>
      <c r="SNY92" s="208"/>
      <c r="SNZ92" s="157"/>
      <c r="SOA92" s="211"/>
      <c r="SOB92" s="161"/>
      <c r="SOC92" s="161"/>
      <c r="SOD92" s="168"/>
      <c r="SOE92" s="169"/>
      <c r="SOF92" s="170"/>
      <c r="SOG92" s="167"/>
      <c r="SOH92" s="43"/>
      <c r="SOI92" s="208"/>
      <c r="SOJ92" s="157"/>
      <c r="SOK92" s="211"/>
      <c r="SOL92" s="161"/>
      <c r="SOM92" s="161"/>
      <c r="SON92" s="168"/>
      <c r="SOO92" s="169"/>
      <c r="SOP92" s="170"/>
      <c r="SOQ92" s="167"/>
      <c r="SOR92" s="43"/>
      <c r="SOS92" s="208"/>
      <c r="SOT92" s="157"/>
      <c r="SOU92" s="211"/>
      <c r="SOV92" s="161"/>
      <c r="SOW92" s="161"/>
      <c r="SOX92" s="168"/>
      <c r="SOY92" s="169"/>
      <c r="SOZ92" s="170"/>
      <c r="SPA92" s="167"/>
      <c r="SPB92" s="43"/>
      <c r="SPC92" s="208"/>
      <c r="SPD92" s="157"/>
      <c r="SPE92" s="211"/>
      <c r="SPF92" s="161"/>
      <c r="SPG92" s="161"/>
      <c r="SPH92" s="168"/>
      <c r="SPI92" s="169"/>
      <c r="SPJ92" s="170"/>
      <c r="SPK92" s="167"/>
      <c r="SPL92" s="43"/>
      <c r="SPM92" s="208"/>
      <c r="SPN92" s="157"/>
      <c r="SPO92" s="211"/>
      <c r="SPP92" s="161"/>
      <c r="SPQ92" s="161"/>
      <c r="SPR92" s="168"/>
      <c r="SPS92" s="169"/>
      <c r="SPT92" s="170"/>
      <c r="SPU92" s="167"/>
      <c r="SPV92" s="43"/>
      <c r="SPW92" s="208"/>
      <c r="SPX92" s="157"/>
      <c r="SPY92" s="211"/>
      <c r="SPZ92" s="161"/>
      <c r="SQA92" s="161"/>
      <c r="SQB92" s="168"/>
      <c r="SQC92" s="169"/>
      <c r="SQD92" s="170"/>
      <c r="SQE92" s="167"/>
      <c r="SQF92" s="43"/>
      <c r="SQG92" s="208"/>
      <c r="SQH92" s="157"/>
      <c r="SQI92" s="211"/>
      <c r="SQJ92" s="161"/>
      <c r="SQK92" s="161"/>
      <c r="SQL92" s="168"/>
      <c r="SQM92" s="169"/>
      <c r="SQN92" s="170"/>
      <c r="SQO92" s="167"/>
      <c r="SQP92" s="43"/>
      <c r="SQQ92" s="208"/>
      <c r="SQR92" s="157"/>
      <c r="SQS92" s="211"/>
      <c r="SQT92" s="161"/>
      <c r="SQU92" s="161"/>
      <c r="SQV92" s="168"/>
      <c r="SQW92" s="169"/>
      <c r="SQX92" s="170"/>
      <c r="SQY92" s="167"/>
      <c r="SQZ92" s="43"/>
      <c r="SRA92" s="208"/>
      <c r="SRB92" s="157"/>
      <c r="SRC92" s="211"/>
      <c r="SRD92" s="161"/>
      <c r="SRE92" s="161"/>
      <c r="SRF92" s="168"/>
      <c r="SRG92" s="169"/>
      <c r="SRH92" s="170"/>
      <c r="SRI92" s="167"/>
      <c r="SRJ92" s="43"/>
      <c r="SRK92" s="208"/>
      <c r="SRL92" s="157"/>
      <c r="SRM92" s="211"/>
      <c r="SRN92" s="161"/>
      <c r="SRO92" s="161"/>
      <c r="SRP92" s="168"/>
      <c r="SRQ92" s="169"/>
      <c r="SRR92" s="170"/>
      <c r="SRS92" s="167"/>
      <c r="SRT92" s="43"/>
      <c r="SRU92" s="208"/>
      <c r="SRV92" s="157"/>
      <c r="SRW92" s="211"/>
      <c r="SRX92" s="161"/>
      <c r="SRY92" s="161"/>
      <c r="SRZ92" s="168"/>
      <c r="SSA92" s="169"/>
      <c r="SSB92" s="170"/>
      <c r="SSC92" s="167"/>
      <c r="SSD92" s="43"/>
      <c r="SSE92" s="208"/>
      <c r="SSF92" s="157"/>
      <c r="SSG92" s="211"/>
      <c r="SSH92" s="161"/>
      <c r="SSI92" s="161"/>
      <c r="SSJ92" s="168"/>
      <c r="SSK92" s="169"/>
      <c r="SSL92" s="170"/>
      <c r="SSM92" s="167"/>
      <c r="SSN92" s="43"/>
      <c r="SSO92" s="208"/>
      <c r="SSP92" s="157"/>
      <c r="SSQ92" s="211"/>
      <c r="SSR92" s="161"/>
      <c r="SSS92" s="161"/>
      <c r="SST92" s="168"/>
      <c r="SSU92" s="169"/>
      <c r="SSV92" s="170"/>
      <c r="SSW92" s="167"/>
      <c r="SSX92" s="43"/>
      <c r="SSY92" s="208"/>
      <c r="SSZ92" s="157"/>
      <c r="STA92" s="211"/>
      <c r="STB92" s="161"/>
      <c r="STC92" s="161"/>
      <c r="STD92" s="168"/>
      <c r="STE92" s="169"/>
      <c r="STF92" s="170"/>
      <c r="STG92" s="167"/>
      <c r="STH92" s="43"/>
      <c r="STI92" s="208"/>
      <c r="STJ92" s="157"/>
      <c r="STK92" s="211"/>
      <c r="STL92" s="161"/>
      <c r="STM92" s="161"/>
      <c r="STN92" s="168"/>
      <c r="STO92" s="169"/>
      <c r="STP92" s="170"/>
      <c r="STQ92" s="167"/>
      <c r="STR92" s="43"/>
      <c r="STS92" s="208"/>
      <c r="STT92" s="157"/>
      <c r="STU92" s="211"/>
      <c r="STV92" s="161"/>
      <c r="STW92" s="161"/>
      <c r="STX92" s="168"/>
      <c r="STY92" s="169"/>
      <c r="STZ92" s="170"/>
      <c r="SUA92" s="167"/>
      <c r="SUB92" s="43"/>
      <c r="SUC92" s="208"/>
      <c r="SUD92" s="157"/>
      <c r="SUE92" s="211"/>
      <c r="SUF92" s="161"/>
      <c r="SUG92" s="161"/>
      <c r="SUH92" s="168"/>
      <c r="SUI92" s="169"/>
      <c r="SUJ92" s="170"/>
      <c r="SUK92" s="167"/>
      <c r="SUL92" s="43"/>
      <c r="SUM92" s="208"/>
      <c r="SUN92" s="157"/>
      <c r="SUO92" s="211"/>
      <c r="SUP92" s="161"/>
      <c r="SUQ92" s="161"/>
      <c r="SUR92" s="168"/>
      <c r="SUS92" s="169"/>
      <c r="SUT92" s="170"/>
      <c r="SUU92" s="167"/>
      <c r="SUV92" s="43"/>
      <c r="SUW92" s="208"/>
      <c r="SUX92" s="157"/>
      <c r="SUY92" s="211"/>
      <c r="SUZ92" s="161"/>
      <c r="SVA92" s="161"/>
      <c r="SVB92" s="168"/>
      <c r="SVC92" s="169"/>
      <c r="SVD92" s="170"/>
      <c r="SVE92" s="167"/>
      <c r="SVF92" s="43"/>
      <c r="SVG92" s="208"/>
      <c r="SVH92" s="157"/>
      <c r="SVI92" s="211"/>
      <c r="SVJ92" s="161"/>
      <c r="SVK92" s="161"/>
      <c r="SVL92" s="168"/>
      <c r="SVM92" s="169"/>
      <c r="SVN92" s="170"/>
      <c r="SVO92" s="167"/>
      <c r="SVP92" s="43"/>
      <c r="SVQ92" s="208"/>
      <c r="SVR92" s="157"/>
      <c r="SVS92" s="211"/>
      <c r="SVT92" s="161"/>
      <c r="SVU92" s="161"/>
      <c r="SVV92" s="168"/>
      <c r="SVW92" s="169"/>
      <c r="SVX92" s="170"/>
      <c r="SVY92" s="167"/>
      <c r="SVZ92" s="43"/>
      <c r="SWA92" s="208"/>
      <c r="SWB92" s="157"/>
      <c r="SWC92" s="211"/>
      <c r="SWD92" s="161"/>
      <c r="SWE92" s="161"/>
      <c r="SWF92" s="168"/>
      <c r="SWG92" s="169"/>
      <c r="SWH92" s="170"/>
      <c r="SWI92" s="167"/>
      <c r="SWJ92" s="43"/>
      <c r="SWK92" s="208"/>
      <c r="SWL92" s="157"/>
      <c r="SWM92" s="211"/>
      <c r="SWN92" s="161"/>
      <c r="SWO92" s="161"/>
      <c r="SWP92" s="168"/>
      <c r="SWQ92" s="169"/>
      <c r="SWR92" s="170"/>
      <c r="SWS92" s="167"/>
      <c r="SWT92" s="43"/>
      <c r="SWU92" s="208"/>
      <c r="SWV92" s="157"/>
      <c r="SWW92" s="211"/>
      <c r="SWX92" s="161"/>
      <c r="SWY92" s="161"/>
      <c r="SWZ92" s="168"/>
      <c r="SXA92" s="169"/>
      <c r="SXB92" s="170"/>
      <c r="SXC92" s="167"/>
      <c r="SXD92" s="43"/>
      <c r="SXE92" s="208"/>
      <c r="SXF92" s="157"/>
      <c r="SXG92" s="211"/>
      <c r="SXH92" s="161"/>
      <c r="SXI92" s="161"/>
      <c r="SXJ92" s="168"/>
      <c r="SXK92" s="169"/>
      <c r="SXL92" s="170"/>
      <c r="SXM92" s="167"/>
      <c r="SXN92" s="43"/>
      <c r="SXO92" s="208"/>
      <c r="SXP92" s="157"/>
      <c r="SXQ92" s="211"/>
      <c r="SXR92" s="161"/>
      <c r="SXS92" s="161"/>
      <c r="SXT92" s="168"/>
      <c r="SXU92" s="169"/>
      <c r="SXV92" s="170"/>
      <c r="SXW92" s="167"/>
      <c r="SXX92" s="43"/>
      <c r="SXY92" s="208"/>
      <c r="SXZ92" s="157"/>
      <c r="SYA92" s="211"/>
      <c r="SYB92" s="161"/>
      <c r="SYC92" s="161"/>
      <c r="SYD92" s="168"/>
      <c r="SYE92" s="169"/>
      <c r="SYF92" s="170"/>
      <c r="SYG92" s="167"/>
      <c r="SYH92" s="43"/>
      <c r="SYI92" s="208"/>
      <c r="SYJ92" s="157"/>
      <c r="SYK92" s="211"/>
      <c r="SYL92" s="161"/>
      <c r="SYM92" s="161"/>
      <c r="SYN92" s="168"/>
      <c r="SYO92" s="169"/>
      <c r="SYP92" s="170"/>
      <c r="SYQ92" s="167"/>
      <c r="SYR92" s="43"/>
      <c r="SYS92" s="208"/>
      <c r="SYT92" s="157"/>
      <c r="SYU92" s="211"/>
      <c r="SYV92" s="161"/>
      <c r="SYW92" s="161"/>
      <c r="SYX92" s="168"/>
      <c r="SYY92" s="169"/>
      <c r="SYZ92" s="170"/>
      <c r="SZA92" s="167"/>
      <c r="SZB92" s="43"/>
      <c r="SZC92" s="208"/>
      <c r="SZD92" s="157"/>
      <c r="SZE92" s="211"/>
      <c r="SZF92" s="161"/>
      <c r="SZG92" s="161"/>
      <c r="SZH92" s="168"/>
      <c r="SZI92" s="169"/>
      <c r="SZJ92" s="170"/>
      <c r="SZK92" s="167"/>
      <c r="SZL92" s="43"/>
      <c r="SZM92" s="208"/>
      <c r="SZN92" s="157"/>
      <c r="SZO92" s="211"/>
      <c r="SZP92" s="161"/>
      <c r="SZQ92" s="161"/>
      <c r="SZR92" s="168"/>
      <c r="SZS92" s="169"/>
      <c r="SZT92" s="170"/>
      <c r="SZU92" s="167"/>
      <c r="SZV92" s="43"/>
      <c r="SZW92" s="208"/>
      <c r="SZX92" s="157"/>
      <c r="SZY92" s="211"/>
      <c r="SZZ92" s="161"/>
      <c r="TAA92" s="161"/>
      <c r="TAB92" s="168"/>
      <c r="TAC92" s="169"/>
      <c r="TAD92" s="170"/>
      <c r="TAE92" s="167"/>
      <c r="TAF92" s="43"/>
      <c r="TAG92" s="208"/>
      <c r="TAH92" s="157"/>
      <c r="TAI92" s="211"/>
      <c r="TAJ92" s="161"/>
      <c r="TAK92" s="161"/>
      <c r="TAL92" s="168"/>
      <c r="TAM92" s="169"/>
      <c r="TAN92" s="170"/>
      <c r="TAO92" s="167"/>
      <c r="TAP92" s="43"/>
      <c r="TAQ92" s="208"/>
      <c r="TAR92" s="157"/>
      <c r="TAS92" s="211"/>
      <c r="TAT92" s="161"/>
      <c r="TAU92" s="161"/>
      <c r="TAV92" s="168"/>
      <c r="TAW92" s="169"/>
      <c r="TAX92" s="170"/>
      <c r="TAY92" s="167"/>
      <c r="TAZ92" s="43"/>
      <c r="TBA92" s="208"/>
      <c r="TBB92" s="157"/>
      <c r="TBC92" s="211"/>
      <c r="TBD92" s="161"/>
      <c r="TBE92" s="161"/>
      <c r="TBF92" s="168"/>
      <c r="TBG92" s="169"/>
      <c r="TBH92" s="170"/>
      <c r="TBI92" s="167"/>
      <c r="TBJ92" s="43"/>
      <c r="TBK92" s="208"/>
      <c r="TBL92" s="157"/>
      <c r="TBM92" s="211"/>
      <c r="TBN92" s="161"/>
      <c r="TBO92" s="161"/>
      <c r="TBP92" s="168"/>
      <c r="TBQ92" s="169"/>
      <c r="TBR92" s="170"/>
      <c r="TBS92" s="167"/>
      <c r="TBT92" s="43"/>
      <c r="TBU92" s="208"/>
      <c r="TBV92" s="157"/>
      <c r="TBW92" s="211"/>
      <c r="TBX92" s="161"/>
      <c r="TBY92" s="161"/>
      <c r="TBZ92" s="168"/>
      <c r="TCA92" s="169"/>
      <c r="TCB92" s="170"/>
      <c r="TCC92" s="167"/>
      <c r="TCD92" s="43"/>
      <c r="TCE92" s="208"/>
      <c r="TCF92" s="157"/>
      <c r="TCG92" s="211"/>
      <c r="TCH92" s="161"/>
      <c r="TCI92" s="161"/>
      <c r="TCJ92" s="168"/>
      <c r="TCK92" s="169"/>
      <c r="TCL92" s="170"/>
      <c r="TCM92" s="167"/>
      <c r="TCN92" s="43"/>
      <c r="TCO92" s="208"/>
      <c r="TCP92" s="157"/>
      <c r="TCQ92" s="211"/>
      <c r="TCR92" s="161"/>
      <c r="TCS92" s="161"/>
      <c r="TCT92" s="168"/>
      <c r="TCU92" s="169"/>
      <c r="TCV92" s="170"/>
      <c r="TCW92" s="167"/>
      <c r="TCX92" s="43"/>
      <c r="TCY92" s="208"/>
      <c r="TCZ92" s="157"/>
      <c r="TDA92" s="211"/>
      <c r="TDB92" s="161"/>
      <c r="TDC92" s="161"/>
      <c r="TDD92" s="168"/>
      <c r="TDE92" s="169"/>
      <c r="TDF92" s="170"/>
      <c r="TDG92" s="167"/>
      <c r="TDH92" s="43"/>
      <c r="TDI92" s="208"/>
      <c r="TDJ92" s="157"/>
      <c r="TDK92" s="211"/>
      <c r="TDL92" s="161"/>
      <c r="TDM92" s="161"/>
      <c r="TDN92" s="168"/>
      <c r="TDO92" s="169"/>
      <c r="TDP92" s="170"/>
      <c r="TDQ92" s="167"/>
      <c r="TDR92" s="43"/>
      <c r="TDS92" s="208"/>
      <c r="TDT92" s="157"/>
      <c r="TDU92" s="211"/>
      <c r="TDV92" s="161"/>
      <c r="TDW92" s="161"/>
      <c r="TDX92" s="168"/>
      <c r="TDY92" s="169"/>
      <c r="TDZ92" s="170"/>
      <c r="TEA92" s="167"/>
      <c r="TEB92" s="43"/>
      <c r="TEC92" s="208"/>
      <c r="TED92" s="157"/>
      <c r="TEE92" s="211"/>
      <c r="TEF92" s="161"/>
      <c r="TEG92" s="161"/>
      <c r="TEH92" s="168"/>
      <c r="TEI92" s="169"/>
      <c r="TEJ92" s="170"/>
      <c r="TEK92" s="167"/>
      <c r="TEL92" s="43"/>
      <c r="TEM92" s="208"/>
      <c r="TEN92" s="157"/>
      <c r="TEO92" s="211"/>
      <c r="TEP92" s="161"/>
      <c r="TEQ92" s="161"/>
      <c r="TER92" s="168"/>
      <c r="TES92" s="169"/>
      <c r="TET92" s="170"/>
      <c r="TEU92" s="167"/>
      <c r="TEV92" s="43"/>
      <c r="TEW92" s="208"/>
      <c r="TEX92" s="157"/>
      <c r="TEY92" s="211"/>
      <c r="TEZ92" s="161"/>
      <c r="TFA92" s="161"/>
      <c r="TFB92" s="168"/>
      <c r="TFC92" s="169"/>
      <c r="TFD92" s="170"/>
      <c r="TFE92" s="167"/>
      <c r="TFF92" s="43"/>
      <c r="TFG92" s="208"/>
      <c r="TFH92" s="157"/>
      <c r="TFI92" s="211"/>
      <c r="TFJ92" s="161"/>
      <c r="TFK92" s="161"/>
      <c r="TFL92" s="168"/>
      <c r="TFM92" s="169"/>
      <c r="TFN92" s="170"/>
      <c r="TFO92" s="167"/>
      <c r="TFP92" s="43"/>
      <c r="TFQ92" s="208"/>
      <c r="TFR92" s="157"/>
      <c r="TFS92" s="211"/>
      <c r="TFT92" s="161"/>
      <c r="TFU92" s="161"/>
      <c r="TFV92" s="168"/>
      <c r="TFW92" s="169"/>
      <c r="TFX92" s="170"/>
      <c r="TFY92" s="167"/>
      <c r="TFZ92" s="43"/>
      <c r="TGA92" s="208"/>
      <c r="TGB92" s="157"/>
      <c r="TGC92" s="211"/>
      <c r="TGD92" s="161"/>
      <c r="TGE92" s="161"/>
      <c r="TGF92" s="168"/>
      <c r="TGG92" s="169"/>
      <c r="TGH92" s="170"/>
      <c r="TGI92" s="167"/>
      <c r="TGJ92" s="43"/>
      <c r="TGK92" s="208"/>
      <c r="TGL92" s="157"/>
      <c r="TGM92" s="211"/>
      <c r="TGN92" s="161"/>
      <c r="TGO92" s="161"/>
      <c r="TGP92" s="168"/>
      <c r="TGQ92" s="169"/>
      <c r="TGR92" s="170"/>
      <c r="TGS92" s="167"/>
      <c r="TGT92" s="43"/>
      <c r="TGU92" s="208"/>
      <c r="TGV92" s="157"/>
      <c r="TGW92" s="211"/>
      <c r="TGX92" s="161"/>
      <c r="TGY92" s="161"/>
      <c r="TGZ92" s="168"/>
      <c r="THA92" s="169"/>
      <c r="THB92" s="170"/>
      <c r="THC92" s="167"/>
      <c r="THD92" s="43"/>
      <c r="THE92" s="208"/>
      <c r="THF92" s="157"/>
      <c r="THG92" s="211"/>
      <c r="THH92" s="161"/>
      <c r="THI92" s="161"/>
      <c r="THJ92" s="168"/>
      <c r="THK92" s="169"/>
      <c r="THL92" s="170"/>
      <c r="THM92" s="167"/>
      <c r="THN92" s="43"/>
      <c r="THO92" s="208"/>
      <c r="THP92" s="157"/>
      <c r="THQ92" s="211"/>
      <c r="THR92" s="161"/>
      <c r="THS92" s="161"/>
      <c r="THT92" s="168"/>
      <c r="THU92" s="169"/>
      <c r="THV92" s="170"/>
      <c r="THW92" s="167"/>
      <c r="THX92" s="43"/>
      <c r="THY92" s="208"/>
      <c r="THZ92" s="157"/>
      <c r="TIA92" s="211"/>
      <c r="TIB92" s="161"/>
      <c r="TIC92" s="161"/>
      <c r="TID92" s="168"/>
      <c r="TIE92" s="169"/>
      <c r="TIF92" s="170"/>
      <c r="TIG92" s="167"/>
      <c r="TIH92" s="43"/>
      <c r="TII92" s="208"/>
      <c r="TIJ92" s="157"/>
      <c r="TIK92" s="211"/>
      <c r="TIL92" s="161"/>
      <c r="TIM92" s="161"/>
      <c r="TIN92" s="168"/>
      <c r="TIO92" s="169"/>
      <c r="TIP92" s="170"/>
      <c r="TIQ92" s="167"/>
      <c r="TIR92" s="43"/>
      <c r="TIS92" s="208"/>
      <c r="TIT92" s="157"/>
      <c r="TIU92" s="211"/>
      <c r="TIV92" s="161"/>
      <c r="TIW92" s="161"/>
      <c r="TIX92" s="168"/>
      <c r="TIY92" s="169"/>
      <c r="TIZ92" s="170"/>
      <c r="TJA92" s="167"/>
      <c r="TJB92" s="43"/>
      <c r="TJC92" s="208"/>
      <c r="TJD92" s="157"/>
      <c r="TJE92" s="211"/>
      <c r="TJF92" s="161"/>
      <c r="TJG92" s="161"/>
      <c r="TJH92" s="168"/>
      <c r="TJI92" s="169"/>
      <c r="TJJ92" s="170"/>
      <c r="TJK92" s="167"/>
      <c r="TJL92" s="43"/>
      <c r="TJM92" s="208"/>
      <c r="TJN92" s="157"/>
      <c r="TJO92" s="211"/>
      <c r="TJP92" s="161"/>
      <c r="TJQ92" s="161"/>
      <c r="TJR92" s="168"/>
      <c r="TJS92" s="169"/>
      <c r="TJT92" s="170"/>
      <c r="TJU92" s="167"/>
      <c r="TJV92" s="43"/>
      <c r="TJW92" s="208"/>
      <c r="TJX92" s="157"/>
      <c r="TJY92" s="211"/>
      <c r="TJZ92" s="161"/>
      <c r="TKA92" s="161"/>
      <c r="TKB92" s="168"/>
      <c r="TKC92" s="169"/>
      <c r="TKD92" s="170"/>
      <c r="TKE92" s="167"/>
      <c r="TKF92" s="43"/>
      <c r="TKG92" s="208"/>
      <c r="TKH92" s="157"/>
      <c r="TKI92" s="211"/>
      <c r="TKJ92" s="161"/>
      <c r="TKK92" s="161"/>
      <c r="TKL92" s="168"/>
      <c r="TKM92" s="169"/>
      <c r="TKN92" s="170"/>
      <c r="TKO92" s="167"/>
      <c r="TKP92" s="43"/>
      <c r="TKQ92" s="208"/>
      <c r="TKR92" s="157"/>
      <c r="TKS92" s="211"/>
      <c r="TKT92" s="161"/>
      <c r="TKU92" s="161"/>
      <c r="TKV92" s="168"/>
      <c r="TKW92" s="169"/>
      <c r="TKX92" s="170"/>
      <c r="TKY92" s="167"/>
      <c r="TKZ92" s="43"/>
      <c r="TLA92" s="208"/>
      <c r="TLB92" s="157"/>
      <c r="TLC92" s="211"/>
      <c r="TLD92" s="161"/>
      <c r="TLE92" s="161"/>
      <c r="TLF92" s="168"/>
      <c r="TLG92" s="169"/>
      <c r="TLH92" s="170"/>
      <c r="TLI92" s="167"/>
      <c r="TLJ92" s="43"/>
      <c r="TLK92" s="208"/>
      <c r="TLL92" s="157"/>
      <c r="TLM92" s="211"/>
      <c r="TLN92" s="161"/>
      <c r="TLO92" s="161"/>
      <c r="TLP92" s="168"/>
      <c r="TLQ92" s="169"/>
      <c r="TLR92" s="170"/>
      <c r="TLS92" s="167"/>
      <c r="TLT92" s="43"/>
      <c r="TLU92" s="208"/>
      <c r="TLV92" s="157"/>
      <c r="TLW92" s="211"/>
      <c r="TLX92" s="161"/>
      <c r="TLY92" s="161"/>
      <c r="TLZ92" s="168"/>
      <c r="TMA92" s="169"/>
      <c r="TMB92" s="170"/>
      <c r="TMC92" s="167"/>
      <c r="TMD92" s="43"/>
      <c r="TME92" s="208"/>
      <c r="TMF92" s="157"/>
      <c r="TMG92" s="211"/>
      <c r="TMH92" s="161"/>
      <c r="TMI92" s="161"/>
      <c r="TMJ92" s="168"/>
      <c r="TMK92" s="169"/>
      <c r="TML92" s="170"/>
      <c r="TMM92" s="167"/>
      <c r="TMN92" s="43"/>
      <c r="TMO92" s="208"/>
      <c r="TMP92" s="157"/>
      <c r="TMQ92" s="211"/>
      <c r="TMR92" s="161"/>
      <c r="TMS92" s="161"/>
      <c r="TMT92" s="168"/>
      <c r="TMU92" s="169"/>
      <c r="TMV92" s="170"/>
      <c r="TMW92" s="167"/>
      <c r="TMX92" s="43"/>
      <c r="TMY92" s="208"/>
      <c r="TMZ92" s="157"/>
      <c r="TNA92" s="211"/>
      <c r="TNB92" s="161"/>
      <c r="TNC92" s="161"/>
      <c r="TND92" s="168"/>
      <c r="TNE92" s="169"/>
      <c r="TNF92" s="170"/>
      <c r="TNG92" s="167"/>
      <c r="TNH92" s="43"/>
      <c r="TNI92" s="208"/>
      <c r="TNJ92" s="157"/>
      <c r="TNK92" s="211"/>
      <c r="TNL92" s="161"/>
      <c r="TNM92" s="161"/>
      <c r="TNN92" s="168"/>
      <c r="TNO92" s="169"/>
      <c r="TNP92" s="170"/>
      <c r="TNQ92" s="167"/>
      <c r="TNR92" s="43"/>
      <c r="TNS92" s="208"/>
      <c r="TNT92" s="157"/>
      <c r="TNU92" s="211"/>
      <c r="TNV92" s="161"/>
      <c r="TNW92" s="161"/>
      <c r="TNX92" s="168"/>
      <c r="TNY92" s="169"/>
      <c r="TNZ92" s="170"/>
      <c r="TOA92" s="167"/>
      <c r="TOB92" s="43"/>
      <c r="TOC92" s="208"/>
      <c r="TOD92" s="157"/>
      <c r="TOE92" s="211"/>
      <c r="TOF92" s="161"/>
      <c r="TOG92" s="161"/>
      <c r="TOH92" s="168"/>
      <c r="TOI92" s="169"/>
      <c r="TOJ92" s="170"/>
      <c r="TOK92" s="167"/>
      <c r="TOL92" s="43"/>
      <c r="TOM92" s="208"/>
      <c r="TON92" s="157"/>
      <c r="TOO92" s="211"/>
      <c r="TOP92" s="161"/>
      <c r="TOQ92" s="161"/>
      <c r="TOR92" s="168"/>
      <c r="TOS92" s="169"/>
      <c r="TOT92" s="170"/>
      <c r="TOU92" s="167"/>
      <c r="TOV92" s="43"/>
      <c r="TOW92" s="208"/>
      <c r="TOX92" s="157"/>
      <c r="TOY92" s="211"/>
      <c r="TOZ92" s="161"/>
      <c r="TPA92" s="161"/>
      <c r="TPB92" s="168"/>
      <c r="TPC92" s="169"/>
      <c r="TPD92" s="170"/>
      <c r="TPE92" s="167"/>
      <c r="TPF92" s="43"/>
      <c r="TPG92" s="208"/>
      <c r="TPH92" s="157"/>
      <c r="TPI92" s="211"/>
      <c r="TPJ92" s="161"/>
      <c r="TPK92" s="161"/>
      <c r="TPL92" s="168"/>
      <c r="TPM92" s="169"/>
      <c r="TPN92" s="170"/>
      <c r="TPO92" s="167"/>
      <c r="TPP92" s="43"/>
      <c r="TPQ92" s="208"/>
      <c r="TPR92" s="157"/>
      <c r="TPS92" s="211"/>
      <c r="TPT92" s="161"/>
      <c r="TPU92" s="161"/>
      <c r="TPV92" s="168"/>
      <c r="TPW92" s="169"/>
      <c r="TPX92" s="170"/>
      <c r="TPY92" s="167"/>
      <c r="TPZ92" s="43"/>
      <c r="TQA92" s="208"/>
      <c r="TQB92" s="157"/>
      <c r="TQC92" s="211"/>
      <c r="TQD92" s="161"/>
      <c r="TQE92" s="161"/>
      <c r="TQF92" s="168"/>
      <c r="TQG92" s="169"/>
      <c r="TQH92" s="170"/>
      <c r="TQI92" s="167"/>
      <c r="TQJ92" s="43"/>
      <c r="TQK92" s="208"/>
      <c r="TQL92" s="157"/>
      <c r="TQM92" s="211"/>
      <c r="TQN92" s="161"/>
      <c r="TQO92" s="161"/>
      <c r="TQP92" s="168"/>
      <c r="TQQ92" s="169"/>
      <c r="TQR92" s="170"/>
      <c r="TQS92" s="167"/>
      <c r="TQT92" s="43"/>
      <c r="TQU92" s="208"/>
      <c r="TQV92" s="157"/>
      <c r="TQW92" s="211"/>
      <c r="TQX92" s="161"/>
      <c r="TQY92" s="161"/>
      <c r="TQZ92" s="168"/>
      <c r="TRA92" s="169"/>
      <c r="TRB92" s="170"/>
      <c r="TRC92" s="167"/>
      <c r="TRD92" s="43"/>
      <c r="TRE92" s="208"/>
      <c r="TRF92" s="157"/>
      <c r="TRG92" s="211"/>
      <c r="TRH92" s="161"/>
      <c r="TRI92" s="161"/>
      <c r="TRJ92" s="168"/>
      <c r="TRK92" s="169"/>
      <c r="TRL92" s="170"/>
      <c r="TRM92" s="167"/>
      <c r="TRN92" s="43"/>
      <c r="TRO92" s="208"/>
      <c r="TRP92" s="157"/>
      <c r="TRQ92" s="211"/>
      <c r="TRR92" s="161"/>
      <c r="TRS92" s="161"/>
      <c r="TRT92" s="168"/>
      <c r="TRU92" s="169"/>
      <c r="TRV92" s="170"/>
      <c r="TRW92" s="167"/>
      <c r="TRX92" s="43"/>
      <c r="TRY92" s="208"/>
      <c r="TRZ92" s="157"/>
      <c r="TSA92" s="211"/>
      <c r="TSB92" s="161"/>
      <c r="TSC92" s="161"/>
      <c r="TSD92" s="168"/>
      <c r="TSE92" s="169"/>
      <c r="TSF92" s="170"/>
      <c r="TSG92" s="167"/>
      <c r="TSH92" s="43"/>
      <c r="TSI92" s="208"/>
      <c r="TSJ92" s="157"/>
      <c r="TSK92" s="211"/>
      <c r="TSL92" s="161"/>
      <c r="TSM92" s="161"/>
      <c r="TSN92" s="168"/>
      <c r="TSO92" s="169"/>
      <c r="TSP92" s="170"/>
      <c r="TSQ92" s="167"/>
      <c r="TSR92" s="43"/>
      <c r="TSS92" s="208"/>
      <c r="TST92" s="157"/>
      <c r="TSU92" s="211"/>
      <c r="TSV92" s="161"/>
      <c r="TSW92" s="161"/>
      <c r="TSX92" s="168"/>
      <c r="TSY92" s="169"/>
      <c r="TSZ92" s="170"/>
      <c r="TTA92" s="167"/>
      <c r="TTB92" s="43"/>
      <c r="TTC92" s="208"/>
      <c r="TTD92" s="157"/>
      <c r="TTE92" s="211"/>
      <c r="TTF92" s="161"/>
      <c r="TTG92" s="161"/>
      <c r="TTH92" s="168"/>
      <c r="TTI92" s="169"/>
      <c r="TTJ92" s="170"/>
      <c r="TTK92" s="167"/>
      <c r="TTL92" s="43"/>
      <c r="TTM92" s="208"/>
      <c r="TTN92" s="157"/>
      <c r="TTO92" s="211"/>
      <c r="TTP92" s="161"/>
      <c r="TTQ92" s="161"/>
      <c r="TTR92" s="168"/>
      <c r="TTS92" s="169"/>
      <c r="TTT92" s="170"/>
      <c r="TTU92" s="167"/>
      <c r="TTV92" s="43"/>
      <c r="TTW92" s="208"/>
      <c r="TTX92" s="157"/>
      <c r="TTY92" s="211"/>
      <c r="TTZ92" s="161"/>
      <c r="TUA92" s="161"/>
      <c r="TUB92" s="168"/>
      <c r="TUC92" s="169"/>
      <c r="TUD92" s="170"/>
      <c r="TUE92" s="167"/>
      <c r="TUF92" s="43"/>
      <c r="TUG92" s="208"/>
      <c r="TUH92" s="157"/>
      <c r="TUI92" s="211"/>
      <c r="TUJ92" s="161"/>
      <c r="TUK92" s="161"/>
      <c r="TUL92" s="168"/>
      <c r="TUM92" s="169"/>
      <c r="TUN92" s="170"/>
      <c r="TUO92" s="167"/>
      <c r="TUP92" s="43"/>
      <c r="TUQ92" s="208"/>
      <c r="TUR92" s="157"/>
      <c r="TUS92" s="211"/>
      <c r="TUT92" s="161"/>
      <c r="TUU92" s="161"/>
      <c r="TUV92" s="168"/>
      <c r="TUW92" s="169"/>
      <c r="TUX92" s="170"/>
      <c r="TUY92" s="167"/>
      <c r="TUZ92" s="43"/>
      <c r="TVA92" s="208"/>
      <c r="TVB92" s="157"/>
      <c r="TVC92" s="211"/>
      <c r="TVD92" s="161"/>
      <c r="TVE92" s="161"/>
      <c r="TVF92" s="168"/>
      <c r="TVG92" s="169"/>
      <c r="TVH92" s="170"/>
      <c r="TVI92" s="167"/>
      <c r="TVJ92" s="43"/>
      <c r="TVK92" s="208"/>
      <c r="TVL92" s="157"/>
      <c r="TVM92" s="211"/>
      <c r="TVN92" s="161"/>
      <c r="TVO92" s="161"/>
      <c r="TVP92" s="168"/>
      <c r="TVQ92" s="169"/>
      <c r="TVR92" s="170"/>
      <c r="TVS92" s="167"/>
      <c r="TVT92" s="43"/>
      <c r="TVU92" s="208"/>
      <c r="TVV92" s="157"/>
      <c r="TVW92" s="211"/>
      <c r="TVX92" s="161"/>
      <c r="TVY92" s="161"/>
      <c r="TVZ92" s="168"/>
      <c r="TWA92" s="169"/>
      <c r="TWB92" s="170"/>
      <c r="TWC92" s="167"/>
      <c r="TWD92" s="43"/>
      <c r="TWE92" s="208"/>
      <c r="TWF92" s="157"/>
      <c r="TWG92" s="211"/>
      <c r="TWH92" s="161"/>
      <c r="TWI92" s="161"/>
      <c r="TWJ92" s="168"/>
      <c r="TWK92" s="169"/>
      <c r="TWL92" s="170"/>
      <c r="TWM92" s="167"/>
      <c r="TWN92" s="43"/>
      <c r="TWO92" s="208"/>
      <c r="TWP92" s="157"/>
      <c r="TWQ92" s="211"/>
      <c r="TWR92" s="161"/>
      <c r="TWS92" s="161"/>
      <c r="TWT92" s="168"/>
      <c r="TWU92" s="169"/>
      <c r="TWV92" s="170"/>
      <c r="TWW92" s="167"/>
      <c r="TWX92" s="43"/>
      <c r="TWY92" s="208"/>
      <c r="TWZ92" s="157"/>
      <c r="TXA92" s="211"/>
      <c r="TXB92" s="161"/>
      <c r="TXC92" s="161"/>
      <c r="TXD92" s="168"/>
      <c r="TXE92" s="169"/>
      <c r="TXF92" s="170"/>
      <c r="TXG92" s="167"/>
      <c r="TXH92" s="43"/>
      <c r="TXI92" s="208"/>
      <c r="TXJ92" s="157"/>
      <c r="TXK92" s="211"/>
      <c r="TXL92" s="161"/>
      <c r="TXM92" s="161"/>
      <c r="TXN92" s="168"/>
      <c r="TXO92" s="169"/>
      <c r="TXP92" s="170"/>
      <c r="TXQ92" s="167"/>
      <c r="TXR92" s="43"/>
      <c r="TXS92" s="208"/>
      <c r="TXT92" s="157"/>
      <c r="TXU92" s="211"/>
      <c r="TXV92" s="161"/>
      <c r="TXW92" s="161"/>
      <c r="TXX92" s="168"/>
      <c r="TXY92" s="169"/>
      <c r="TXZ92" s="170"/>
      <c r="TYA92" s="167"/>
      <c r="TYB92" s="43"/>
      <c r="TYC92" s="208"/>
      <c r="TYD92" s="157"/>
      <c r="TYE92" s="211"/>
      <c r="TYF92" s="161"/>
      <c r="TYG92" s="161"/>
      <c r="TYH92" s="168"/>
      <c r="TYI92" s="169"/>
      <c r="TYJ92" s="170"/>
      <c r="TYK92" s="167"/>
      <c r="TYL92" s="43"/>
      <c r="TYM92" s="208"/>
      <c r="TYN92" s="157"/>
      <c r="TYO92" s="211"/>
      <c r="TYP92" s="161"/>
      <c r="TYQ92" s="161"/>
      <c r="TYR92" s="168"/>
      <c r="TYS92" s="169"/>
      <c r="TYT92" s="170"/>
      <c r="TYU92" s="167"/>
      <c r="TYV92" s="43"/>
      <c r="TYW92" s="208"/>
      <c r="TYX92" s="157"/>
      <c r="TYY92" s="211"/>
      <c r="TYZ92" s="161"/>
      <c r="TZA92" s="161"/>
      <c r="TZB92" s="168"/>
      <c r="TZC92" s="169"/>
      <c r="TZD92" s="170"/>
      <c r="TZE92" s="167"/>
      <c r="TZF92" s="43"/>
      <c r="TZG92" s="208"/>
      <c r="TZH92" s="157"/>
      <c r="TZI92" s="211"/>
      <c r="TZJ92" s="161"/>
      <c r="TZK92" s="161"/>
      <c r="TZL92" s="168"/>
      <c r="TZM92" s="169"/>
      <c r="TZN92" s="170"/>
      <c r="TZO92" s="167"/>
      <c r="TZP92" s="43"/>
      <c r="TZQ92" s="208"/>
      <c r="TZR92" s="157"/>
      <c r="TZS92" s="211"/>
      <c r="TZT92" s="161"/>
      <c r="TZU92" s="161"/>
      <c r="TZV92" s="168"/>
      <c r="TZW92" s="169"/>
      <c r="TZX92" s="170"/>
      <c r="TZY92" s="167"/>
      <c r="TZZ92" s="43"/>
      <c r="UAA92" s="208"/>
      <c r="UAB92" s="157"/>
      <c r="UAC92" s="211"/>
      <c r="UAD92" s="161"/>
      <c r="UAE92" s="161"/>
      <c r="UAF92" s="168"/>
      <c r="UAG92" s="169"/>
      <c r="UAH92" s="170"/>
      <c r="UAI92" s="167"/>
      <c r="UAJ92" s="43"/>
      <c r="UAK92" s="208"/>
      <c r="UAL92" s="157"/>
      <c r="UAM92" s="211"/>
      <c r="UAN92" s="161"/>
      <c r="UAO92" s="161"/>
      <c r="UAP92" s="168"/>
      <c r="UAQ92" s="169"/>
      <c r="UAR92" s="170"/>
      <c r="UAS92" s="167"/>
      <c r="UAT92" s="43"/>
      <c r="UAU92" s="208"/>
      <c r="UAV92" s="157"/>
      <c r="UAW92" s="211"/>
      <c r="UAX92" s="161"/>
      <c r="UAY92" s="161"/>
      <c r="UAZ92" s="168"/>
      <c r="UBA92" s="169"/>
      <c r="UBB92" s="170"/>
      <c r="UBC92" s="167"/>
      <c r="UBD92" s="43"/>
      <c r="UBE92" s="208"/>
      <c r="UBF92" s="157"/>
      <c r="UBG92" s="211"/>
      <c r="UBH92" s="161"/>
      <c r="UBI92" s="161"/>
      <c r="UBJ92" s="168"/>
      <c r="UBK92" s="169"/>
      <c r="UBL92" s="170"/>
      <c r="UBM92" s="167"/>
      <c r="UBN92" s="43"/>
      <c r="UBO92" s="208"/>
      <c r="UBP92" s="157"/>
      <c r="UBQ92" s="211"/>
      <c r="UBR92" s="161"/>
      <c r="UBS92" s="161"/>
      <c r="UBT92" s="168"/>
      <c r="UBU92" s="169"/>
      <c r="UBV92" s="170"/>
      <c r="UBW92" s="167"/>
      <c r="UBX92" s="43"/>
      <c r="UBY92" s="208"/>
      <c r="UBZ92" s="157"/>
      <c r="UCA92" s="211"/>
      <c r="UCB92" s="161"/>
      <c r="UCC92" s="161"/>
      <c r="UCD92" s="168"/>
      <c r="UCE92" s="169"/>
      <c r="UCF92" s="170"/>
      <c r="UCG92" s="167"/>
      <c r="UCH92" s="43"/>
      <c r="UCI92" s="208"/>
      <c r="UCJ92" s="157"/>
      <c r="UCK92" s="211"/>
      <c r="UCL92" s="161"/>
      <c r="UCM92" s="161"/>
      <c r="UCN92" s="168"/>
      <c r="UCO92" s="169"/>
      <c r="UCP92" s="170"/>
      <c r="UCQ92" s="167"/>
      <c r="UCR92" s="43"/>
      <c r="UCS92" s="208"/>
      <c r="UCT92" s="157"/>
      <c r="UCU92" s="211"/>
      <c r="UCV92" s="161"/>
      <c r="UCW92" s="161"/>
      <c r="UCX92" s="168"/>
      <c r="UCY92" s="169"/>
      <c r="UCZ92" s="170"/>
      <c r="UDA92" s="167"/>
      <c r="UDB92" s="43"/>
      <c r="UDC92" s="208"/>
      <c r="UDD92" s="157"/>
      <c r="UDE92" s="211"/>
      <c r="UDF92" s="161"/>
      <c r="UDG92" s="161"/>
      <c r="UDH92" s="168"/>
      <c r="UDI92" s="169"/>
      <c r="UDJ92" s="170"/>
      <c r="UDK92" s="167"/>
      <c r="UDL92" s="43"/>
      <c r="UDM92" s="208"/>
      <c r="UDN92" s="157"/>
      <c r="UDO92" s="211"/>
      <c r="UDP92" s="161"/>
      <c r="UDQ92" s="161"/>
      <c r="UDR92" s="168"/>
      <c r="UDS92" s="169"/>
      <c r="UDT92" s="170"/>
      <c r="UDU92" s="167"/>
      <c r="UDV92" s="43"/>
      <c r="UDW92" s="208"/>
      <c r="UDX92" s="157"/>
      <c r="UDY92" s="211"/>
      <c r="UDZ92" s="161"/>
      <c r="UEA92" s="161"/>
      <c r="UEB92" s="168"/>
      <c r="UEC92" s="169"/>
      <c r="UED92" s="170"/>
      <c r="UEE92" s="167"/>
      <c r="UEF92" s="43"/>
      <c r="UEG92" s="208"/>
      <c r="UEH92" s="157"/>
      <c r="UEI92" s="211"/>
      <c r="UEJ92" s="161"/>
      <c r="UEK92" s="161"/>
      <c r="UEL92" s="168"/>
      <c r="UEM92" s="169"/>
      <c r="UEN92" s="170"/>
      <c r="UEO92" s="167"/>
      <c r="UEP92" s="43"/>
      <c r="UEQ92" s="208"/>
      <c r="UER92" s="157"/>
      <c r="UES92" s="211"/>
      <c r="UET92" s="161"/>
      <c r="UEU92" s="161"/>
      <c r="UEV92" s="168"/>
      <c r="UEW92" s="169"/>
      <c r="UEX92" s="170"/>
      <c r="UEY92" s="167"/>
      <c r="UEZ92" s="43"/>
      <c r="UFA92" s="208"/>
      <c r="UFB92" s="157"/>
      <c r="UFC92" s="211"/>
      <c r="UFD92" s="161"/>
      <c r="UFE92" s="161"/>
      <c r="UFF92" s="168"/>
      <c r="UFG92" s="169"/>
      <c r="UFH92" s="170"/>
      <c r="UFI92" s="167"/>
      <c r="UFJ92" s="43"/>
      <c r="UFK92" s="208"/>
      <c r="UFL92" s="157"/>
      <c r="UFM92" s="211"/>
      <c r="UFN92" s="161"/>
      <c r="UFO92" s="161"/>
      <c r="UFP92" s="168"/>
      <c r="UFQ92" s="169"/>
      <c r="UFR92" s="170"/>
      <c r="UFS92" s="167"/>
      <c r="UFT92" s="43"/>
      <c r="UFU92" s="208"/>
      <c r="UFV92" s="157"/>
      <c r="UFW92" s="211"/>
      <c r="UFX92" s="161"/>
      <c r="UFY92" s="161"/>
      <c r="UFZ92" s="168"/>
      <c r="UGA92" s="169"/>
      <c r="UGB92" s="170"/>
      <c r="UGC92" s="167"/>
      <c r="UGD92" s="43"/>
      <c r="UGE92" s="208"/>
      <c r="UGF92" s="157"/>
      <c r="UGG92" s="211"/>
      <c r="UGH92" s="161"/>
      <c r="UGI92" s="161"/>
      <c r="UGJ92" s="168"/>
      <c r="UGK92" s="169"/>
      <c r="UGL92" s="170"/>
      <c r="UGM92" s="167"/>
      <c r="UGN92" s="43"/>
      <c r="UGO92" s="208"/>
      <c r="UGP92" s="157"/>
      <c r="UGQ92" s="211"/>
      <c r="UGR92" s="161"/>
      <c r="UGS92" s="161"/>
      <c r="UGT92" s="168"/>
      <c r="UGU92" s="169"/>
      <c r="UGV92" s="170"/>
      <c r="UGW92" s="167"/>
      <c r="UGX92" s="43"/>
      <c r="UGY92" s="208"/>
      <c r="UGZ92" s="157"/>
      <c r="UHA92" s="211"/>
      <c r="UHB92" s="161"/>
      <c r="UHC92" s="161"/>
      <c r="UHD92" s="168"/>
      <c r="UHE92" s="169"/>
      <c r="UHF92" s="170"/>
      <c r="UHG92" s="167"/>
      <c r="UHH92" s="43"/>
      <c r="UHI92" s="208"/>
      <c r="UHJ92" s="157"/>
      <c r="UHK92" s="211"/>
      <c r="UHL92" s="161"/>
      <c r="UHM92" s="161"/>
      <c r="UHN92" s="168"/>
      <c r="UHO92" s="169"/>
      <c r="UHP92" s="170"/>
      <c r="UHQ92" s="167"/>
      <c r="UHR92" s="43"/>
      <c r="UHS92" s="208"/>
      <c r="UHT92" s="157"/>
      <c r="UHU92" s="211"/>
      <c r="UHV92" s="161"/>
      <c r="UHW92" s="161"/>
      <c r="UHX92" s="168"/>
      <c r="UHY92" s="169"/>
      <c r="UHZ92" s="170"/>
      <c r="UIA92" s="167"/>
      <c r="UIB92" s="43"/>
      <c r="UIC92" s="208"/>
      <c r="UID92" s="157"/>
      <c r="UIE92" s="211"/>
      <c r="UIF92" s="161"/>
      <c r="UIG92" s="161"/>
      <c r="UIH92" s="168"/>
      <c r="UII92" s="169"/>
      <c r="UIJ92" s="170"/>
      <c r="UIK92" s="167"/>
      <c r="UIL92" s="43"/>
      <c r="UIM92" s="208"/>
      <c r="UIN92" s="157"/>
      <c r="UIO92" s="211"/>
      <c r="UIP92" s="161"/>
      <c r="UIQ92" s="161"/>
      <c r="UIR92" s="168"/>
      <c r="UIS92" s="169"/>
      <c r="UIT92" s="170"/>
      <c r="UIU92" s="167"/>
      <c r="UIV92" s="43"/>
      <c r="UIW92" s="208"/>
      <c r="UIX92" s="157"/>
      <c r="UIY92" s="211"/>
      <c r="UIZ92" s="161"/>
      <c r="UJA92" s="161"/>
      <c r="UJB92" s="168"/>
      <c r="UJC92" s="169"/>
      <c r="UJD92" s="170"/>
      <c r="UJE92" s="167"/>
      <c r="UJF92" s="43"/>
      <c r="UJG92" s="208"/>
      <c r="UJH92" s="157"/>
      <c r="UJI92" s="211"/>
      <c r="UJJ92" s="161"/>
      <c r="UJK92" s="161"/>
      <c r="UJL92" s="168"/>
      <c r="UJM92" s="169"/>
      <c r="UJN92" s="170"/>
      <c r="UJO92" s="167"/>
      <c r="UJP92" s="43"/>
      <c r="UJQ92" s="208"/>
      <c r="UJR92" s="157"/>
      <c r="UJS92" s="211"/>
      <c r="UJT92" s="161"/>
      <c r="UJU92" s="161"/>
      <c r="UJV92" s="168"/>
      <c r="UJW92" s="169"/>
      <c r="UJX92" s="170"/>
      <c r="UJY92" s="167"/>
      <c r="UJZ92" s="43"/>
      <c r="UKA92" s="208"/>
      <c r="UKB92" s="157"/>
      <c r="UKC92" s="211"/>
      <c r="UKD92" s="161"/>
      <c r="UKE92" s="161"/>
      <c r="UKF92" s="168"/>
      <c r="UKG92" s="169"/>
      <c r="UKH92" s="170"/>
      <c r="UKI92" s="167"/>
      <c r="UKJ92" s="43"/>
      <c r="UKK92" s="208"/>
      <c r="UKL92" s="157"/>
      <c r="UKM92" s="211"/>
      <c r="UKN92" s="161"/>
      <c r="UKO92" s="161"/>
      <c r="UKP92" s="168"/>
      <c r="UKQ92" s="169"/>
      <c r="UKR92" s="170"/>
      <c r="UKS92" s="167"/>
      <c r="UKT92" s="43"/>
      <c r="UKU92" s="208"/>
      <c r="UKV92" s="157"/>
      <c r="UKW92" s="211"/>
      <c r="UKX92" s="161"/>
      <c r="UKY92" s="161"/>
      <c r="UKZ92" s="168"/>
      <c r="ULA92" s="169"/>
      <c r="ULB92" s="170"/>
      <c r="ULC92" s="167"/>
      <c r="ULD92" s="43"/>
      <c r="ULE92" s="208"/>
      <c r="ULF92" s="157"/>
      <c r="ULG92" s="211"/>
      <c r="ULH92" s="161"/>
      <c r="ULI92" s="161"/>
      <c r="ULJ92" s="168"/>
      <c r="ULK92" s="169"/>
      <c r="ULL92" s="170"/>
      <c r="ULM92" s="167"/>
      <c r="ULN92" s="43"/>
      <c r="ULO92" s="208"/>
      <c r="ULP92" s="157"/>
      <c r="ULQ92" s="211"/>
      <c r="ULR92" s="161"/>
      <c r="ULS92" s="161"/>
      <c r="ULT92" s="168"/>
      <c r="ULU92" s="169"/>
      <c r="ULV92" s="170"/>
      <c r="ULW92" s="167"/>
      <c r="ULX92" s="43"/>
      <c r="ULY92" s="208"/>
      <c r="ULZ92" s="157"/>
      <c r="UMA92" s="211"/>
      <c r="UMB92" s="161"/>
      <c r="UMC92" s="161"/>
      <c r="UMD92" s="168"/>
      <c r="UME92" s="169"/>
      <c r="UMF92" s="170"/>
      <c r="UMG92" s="167"/>
      <c r="UMH92" s="43"/>
      <c r="UMI92" s="208"/>
      <c r="UMJ92" s="157"/>
      <c r="UMK92" s="211"/>
      <c r="UML92" s="161"/>
      <c r="UMM92" s="161"/>
      <c r="UMN92" s="168"/>
      <c r="UMO92" s="169"/>
      <c r="UMP92" s="170"/>
      <c r="UMQ92" s="167"/>
      <c r="UMR92" s="43"/>
      <c r="UMS92" s="208"/>
      <c r="UMT92" s="157"/>
      <c r="UMU92" s="211"/>
      <c r="UMV92" s="161"/>
      <c r="UMW92" s="161"/>
      <c r="UMX92" s="168"/>
      <c r="UMY92" s="169"/>
      <c r="UMZ92" s="170"/>
      <c r="UNA92" s="167"/>
      <c r="UNB92" s="43"/>
      <c r="UNC92" s="208"/>
      <c r="UND92" s="157"/>
      <c r="UNE92" s="211"/>
      <c r="UNF92" s="161"/>
      <c r="UNG92" s="161"/>
      <c r="UNH92" s="168"/>
      <c r="UNI92" s="169"/>
      <c r="UNJ92" s="170"/>
      <c r="UNK92" s="167"/>
      <c r="UNL92" s="43"/>
      <c r="UNM92" s="208"/>
      <c r="UNN92" s="157"/>
      <c r="UNO92" s="211"/>
      <c r="UNP92" s="161"/>
      <c r="UNQ92" s="161"/>
      <c r="UNR92" s="168"/>
      <c r="UNS92" s="169"/>
      <c r="UNT92" s="170"/>
      <c r="UNU92" s="167"/>
      <c r="UNV92" s="43"/>
      <c r="UNW92" s="208"/>
      <c r="UNX92" s="157"/>
      <c r="UNY92" s="211"/>
      <c r="UNZ92" s="161"/>
      <c r="UOA92" s="161"/>
      <c r="UOB92" s="168"/>
      <c r="UOC92" s="169"/>
      <c r="UOD92" s="170"/>
      <c r="UOE92" s="167"/>
      <c r="UOF92" s="43"/>
      <c r="UOG92" s="208"/>
      <c r="UOH92" s="157"/>
      <c r="UOI92" s="211"/>
      <c r="UOJ92" s="161"/>
      <c r="UOK92" s="161"/>
      <c r="UOL92" s="168"/>
      <c r="UOM92" s="169"/>
      <c r="UON92" s="170"/>
      <c r="UOO92" s="167"/>
      <c r="UOP92" s="43"/>
      <c r="UOQ92" s="208"/>
      <c r="UOR92" s="157"/>
      <c r="UOS92" s="211"/>
      <c r="UOT92" s="161"/>
      <c r="UOU92" s="161"/>
      <c r="UOV92" s="168"/>
      <c r="UOW92" s="169"/>
      <c r="UOX92" s="170"/>
      <c r="UOY92" s="167"/>
      <c r="UOZ92" s="43"/>
      <c r="UPA92" s="208"/>
      <c r="UPB92" s="157"/>
      <c r="UPC92" s="211"/>
      <c r="UPD92" s="161"/>
      <c r="UPE92" s="161"/>
      <c r="UPF92" s="168"/>
      <c r="UPG92" s="169"/>
      <c r="UPH92" s="170"/>
      <c r="UPI92" s="167"/>
      <c r="UPJ92" s="43"/>
      <c r="UPK92" s="208"/>
      <c r="UPL92" s="157"/>
      <c r="UPM92" s="211"/>
      <c r="UPN92" s="161"/>
      <c r="UPO92" s="161"/>
      <c r="UPP92" s="168"/>
      <c r="UPQ92" s="169"/>
      <c r="UPR92" s="170"/>
      <c r="UPS92" s="167"/>
      <c r="UPT92" s="43"/>
      <c r="UPU92" s="208"/>
      <c r="UPV92" s="157"/>
      <c r="UPW92" s="211"/>
      <c r="UPX92" s="161"/>
      <c r="UPY92" s="161"/>
      <c r="UPZ92" s="168"/>
      <c r="UQA92" s="169"/>
      <c r="UQB92" s="170"/>
      <c r="UQC92" s="167"/>
      <c r="UQD92" s="43"/>
      <c r="UQE92" s="208"/>
      <c r="UQF92" s="157"/>
      <c r="UQG92" s="211"/>
      <c r="UQH92" s="161"/>
      <c r="UQI92" s="161"/>
      <c r="UQJ92" s="168"/>
      <c r="UQK92" s="169"/>
      <c r="UQL92" s="170"/>
      <c r="UQM92" s="167"/>
      <c r="UQN92" s="43"/>
      <c r="UQO92" s="208"/>
      <c r="UQP92" s="157"/>
      <c r="UQQ92" s="211"/>
      <c r="UQR92" s="161"/>
      <c r="UQS92" s="161"/>
      <c r="UQT92" s="168"/>
      <c r="UQU92" s="169"/>
      <c r="UQV92" s="170"/>
      <c r="UQW92" s="167"/>
      <c r="UQX92" s="43"/>
      <c r="UQY92" s="208"/>
      <c r="UQZ92" s="157"/>
      <c r="URA92" s="211"/>
      <c r="URB92" s="161"/>
      <c r="URC92" s="161"/>
      <c r="URD92" s="168"/>
      <c r="URE92" s="169"/>
      <c r="URF92" s="170"/>
      <c r="URG92" s="167"/>
      <c r="URH92" s="43"/>
      <c r="URI92" s="208"/>
      <c r="URJ92" s="157"/>
      <c r="URK92" s="211"/>
      <c r="URL92" s="161"/>
      <c r="URM92" s="161"/>
      <c r="URN92" s="168"/>
      <c r="URO92" s="169"/>
      <c r="URP92" s="170"/>
      <c r="URQ92" s="167"/>
      <c r="URR92" s="43"/>
      <c r="URS92" s="208"/>
      <c r="URT92" s="157"/>
      <c r="URU92" s="211"/>
      <c r="URV92" s="161"/>
      <c r="URW92" s="161"/>
      <c r="URX92" s="168"/>
      <c r="URY92" s="169"/>
      <c r="URZ92" s="170"/>
      <c r="USA92" s="167"/>
      <c r="USB92" s="43"/>
      <c r="USC92" s="208"/>
      <c r="USD92" s="157"/>
      <c r="USE92" s="211"/>
      <c r="USF92" s="161"/>
      <c r="USG92" s="161"/>
      <c r="USH92" s="168"/>
      <c r="USI92" s="169"/>
      <c r="USJ92" s="170"/>
      <c r="USK92" s="167"/>
      <c r="USL92" s="43"/>
      <c r="USM92" s="208"/>
      <c r="USN92" s="157"/>
      <c r="USO92" s="211"/>
      <c r="USP92" s="161"/>
      <c r="USQ92" s="161"/>
      <c r="USR92" s="168"/>
      <c r="USS92" s="169"/>
      <c r="UST92" s="170"/>
      <c r="USU92" s="167"/>
      <c r="USV92" s="43"/>
      <c r="USW92" s="208"/>
      <c r="USX92" s="157"/>
      <c r="USY92" s="211"/>
      <c r="USZ92" s="161"/>
      <c r="UTA92" s="161"/>
      <c r="UTB92" s="168"/>
      <c r="UTC92" s="169"/>
      <c r="UTD92" s="170"/>
      <c r="UTE92" s="167"/>
      <c r="UTF92" s="43"/>
      <c r="UTG92" s="208"/>
      <c r="UTH92" s="157"/>
      <c r="UTI92" s="211"/>
      <c r="UTJ92" s="161"/>
      <c r="UTK92" s="161"/>
      <c r="UTL92" s="168"/>
      <c r="UTM92" s="169"/>
      <c r="UTN92" s="170"/>
      <c r="UTO92" s="167"/>
      <c r="UTP92" s="43"/>
      <c r="UTQ92" s="208"/>
      <c r="UTR92" s="157"/>
      <c r="UTS92" s="211"/>
      <c r="UTT92" s="161"/>
      <c r="UTU92" s="161"/>
      <c r="UTV92" s="168"/>
      <c r="UTW92" s="169"/>
      <c r="UTX92" s="170"/>
      <c r="UTY92" s="167"/>
      <c r="UTZ92" s="43"/>
      <c r="UUA92" s="208"/>
      <c r="UUB92" s="157"/>
      <c r="UUC92" s="211"/>
      <c r="UUD92" s="161"/>
      <c r="UUE92" s="161"/>
      <c r="UUF92" s="168"/>
      <c r="UUG92" s="169"/>
      <c r="UUH92" s="170"/>
      <c r="UUI92" s="167"/>
      <c r="UUJ92" s="43"/>
      <c r="UUK92" s="208"/>
      <c r="UUL92" s="157"/>
      <c r="UUM92" s="211"/>
      <c r="UUN92" s="161"/>
      <c r="UUO92" s="161"/>
      <c r="UUP92" s="168"/>
      <c r="UUQ92" s="169"/>
      <c r="UUR92" s="170"/>
      <c r="UUS92" s="167"/>
      <c r="UUT92" s="43"/>
      <c r="UUU92" s="208"/>
      <c r="UUV92" s="157"/>
      <c r="UUW92" s="211"/>
      <c r="UUX92" s="161"/>
      <c r="UUY92" s="161"/>
      <c r="UUZ92" s="168"/>
      <c r="UVA92" s="169"/>
      <c r="UVB92" s="170"/>
      <c r="UVC92" s="167"/>
      <c r="UVD92" s="43"/>
      <c r="UVE92" s="208"/>
      <c r="UVF92" s="157"/>
      <c r="UVG92" s="211"/>
      <c r="UVH92" s="161"/>
      <c r="UVI92" s="161"/>
      <c r="UVJ92" s="168"/>
      <c r="UVK92" s="169"/>
      <c r="UVL92" s="170"/>
      <c r="UVM92" s="167"/>
      <c r="UVN92" s="43"/>
      <c r="UVO92" s="208"/>
      <c r="UVP92" s="157"/>
      <c r="UVQ92" s="211"/>
      <c r="UVR92" s="161"/>
      <c r="UVS92" s="161"/>
      <c r="UVT92" s="168"/>
      <c r="UVU92" s="169"/>
      <c r="UVV92" s="170"/>
      <c r="UVW92" s="167"/>
      <c r="UVX92" s="43"/>
      <c r="UVY92" s="208"/>
      <c r="UVZ92" s="157"/>
      <c r="UWA92" s="211"/>
      <c r="UWB92" s="161"/>
      <c r="UWC92" s="161"/>
      <c r="UWD92" s="168"/>
      <c r="UWE92" s="169"/>
      <c r="UWF92" s="170"/>
      <c r="UWG92" s="167"/>
      <c r="UWH92" s="43"/>
      <c r="UWI92" s="208"/>
      <c r="UWJ92" s="157"/>
      <c r="UWK92" s="211"/>
      <c r="UWL92" s="161"/>
      <c r="UWM92" s="161"/>
      <c r="UWN92" s="168"/>
      <c r="UWO92" s="169"/>
      <c r="UWP92" s="170"/>
      <c r="UWQ92" s="167"/>
      <c r="UWR92" s="43"/>
      <c r="UWS92" s="208"/>
      <c r="UWT92" s="157"/>
      <c r="UWU92" s="211"/>
      <c r="UWV92" s="161"/>
      <c r="UWW92" s="161"/>
      <c r="UWX92" s="168"/>
      <c r="UWY92" s="169"/>
      <c r="UWZ92" s="170"/>
      <c r="UXA92" s="167"/>
      <c r="UXB92" s="43"/>
      <c r="UXC92" s="208"/>
      <c r="UXD92" s="157"/>
      <c r="UXE92" s="211"/>
      <c r="UXF92" s="161"/>
      <c r="UXG92" s="161"/>
      <c r="UXH92" s="168"/>
      <c r="UXI92" s="169"/>
      <c r="UXJ92" s="170"/>
      <c r="UXK92" s="167"/>
      <c r="UXL92" s="43"/>
      <c r="UXM92" s="208"/>
      <c r="UXN92" s="157"/>
      <c r="UXO92" s="211"/>
      <c r="UXP92" s="161"/>
      <c r="UXQ92" s="161"/>
      <c r="UXR92" s="168"/>
      <c r="UXS92" s="169"/>
      <c r="UXT92" s="170"/>
      <c r="UXU92" s="167"/>
      <c r="UXV92" s="43"/>
      <c r="UXW92" s="208"/>
      <c r="UXX92" s="157"/>
      <c r="UXY92" s="211"/>
      <c r="UXZ92" s="161"/>
      <c r="UYA92" s="161"/>
      <c r="UYB92" s="168"/>
      <c r="UYC92" s="169"/>
      <c r="UYD92" s="170"/>
      <c r="UYE92" s="167"/>
      <c r="UYF92" s="43"/>
      <c r="UYG92" s="208"/>
      <c r="UYH92" s="157"/>
      <c r="UYI92" s="211"/>
      <c r="UYJ92" s="161"/>
      <c r="UYK92" s="161"/>
      <c r="UYL92" s="168"/>
      <c r="UYM92" s="169"/>
      <c r="UYN92" s="170"/>
      <c r="UYO92" s="167"/>
      <c r="UYP92" s="43"/>
      <c r="UYQ92" s="208"/>
      <c r="UYR92" s="157"/>
      <c r="UYS92" s="211"/>
      <c r="UYT92" s="161"/>
      <c r="UYU92" s="161"/>
      <c r="UYV92" s="168"/>
      <c r="UYW92" s="169"/>
      <c r="UYX92" s="170"/>
      <c r="UYY92" s="167"/>
      <c r="UYZ92" s="43"/>
      <c r="UZA92" s="208"/>
      <c r="UZB92" s="157"/>
      <c r="UZC92" s="211"/>
      <c r="UZD92" s="161"/>
      <c r="UZE92" s="161"/>
      <c r="UZF92" s="168"/>
      <c r="UZG92" s="169"/>
      <c r="UZH92" s="170"/>
      <c r="UZI92" s="167"/>
      <c r="UZJ92" s="43"/>
      <c r="UZK92" s="208"/>
      <c r="UZL92" s="157"/>
      <c r="UZM92" s="211"/>
      <c r="UZN92" s="161"/>
      <c r="UZO92" s="161"/>
      <c r="UZP92" s="168"/>
      <c r="UZQ92" s="169"/>
      <c r="UZR92" s="170"/>
      <c r="UZS92" s="167"/>
      <c r="UZT92" s="43"/>
      <c r="UZU92" s="208"/>
      <c r="UZV92" s="157"/>
      <c r="UZW92" s="211"/>
      <c r="UZX92" s="161"/>
      <c r="UZY92" s="161"/>
      <c r="UZZ92" s="168"/>
      <c r="VAA92" s="169"/>
      <c r="VAB92" s="170"/>
      <c r="VAC92" s="167"/>
      <c r="VAD92" s="43"/>
      <c r="VAE92" s="208"/>
      <c r="VAF92" s="157"/>
      <c r="VAG92" s="211"/>
      <c r="VAH92" s="161"/>
      <c r="VAI92" s="161"/>
      <c r="VAJ92" s="168"/>
      <c r="VAK92" s="169"/>
      <c r="VAL92" s="170"/>
      <c r="VAM92" s="167"/>
      <c r="VAN92" s="43"/>
      <c r="VAO92" s="208"/>
      <c r="VAP92" s="157"/>
      <c r="VAQ92" s="211"/>
      <c r="VAR92" s="161"/>
      <c r="VAS92" s="161"/>
      <c r="VAT92" s="168"/>
      <c r="VAU92" s="169"/>
      <c r="VAV92" s="170"/>
      <c r="VAW92" s="167"/>
      <c r="VAX92" s="43"/>
      <c r="VAY92" s="208"/>
      <c r="VAZ92" s="157"/>
      <c r="VBA92" s="211"/>
      <c r="VBB92" s="161"/>
      <c r="VBC92" s="161"/>
      <c r="VBD92" s="168"/>
      <c r="VBE92" s="169"/>
      <c r="VBF92" s="170"/>
      <c r="VBG92" s="167"/>
      <c r="VBH92" s="43"/>
      <c r="VBI92" s="208"/>
      <c r="VBJ92" s="157"/>
      <c r="VBK92" s="211"/>
      <c r="VBL92" s="161"/>
      <c r="VBM92" s="161"/>
      <c r="VBN92" s="168"/>
      <c r="VBO92" s="169"/>
      <c r="VBP92" s="170"/>
      <c r="VBQ92" s="167"/>
      <c r="VBR92" s="43"/>
      <c r="VBS92" s="208"/>
      <c r="VBT92" s="157"/>
      <c r="VBU92" s="211"/>
      <c r="VBV92" s="161"/>
      <c r="VBW92" s="161"/>
      <c r="VBX92" s="168"/>
      <c r="VBY92" s="169"/>
      <c r="VBZ92" s="170"/>
      <c r="VCA92" s="167"/>
      <c r="VCB92" s="43"/>
      <c r="VCC92" s="208"/>
      <c r="VCD92" s="157"/>
      <c r="VCE92" s="211"/>
      <c r="VCF92" s="161"/>
      <c r="VCG92" s="161"/>
      <c r="VCH92" s="168"/>
      <c r="VCI92" s="169"/>
      <c r="VCJ92" s="170"/>
      <c r="VCK92" s="167"/>
      <c r="VCL92" s="43"/>
      <c r="VCM92" s="208"/>
      <c r="VCN92" s="157"/>
      <c r="VCO92" s="211"/>
      <c r="VCP92" s="161"/>
      <c r="VCQ92" s="161"/>
      <c r="VCR92" s="168"/>
      <c r="VCS92" s="169"/>
      <c r="VCT92" s="170"/>
      <c r="VCU92" s="167"/>
      <c r="VCV92" s="43"/>
      <c r="VCW92" s="208"/>
      <c r="VCX92" s="157"/>
      <c r="VCY92" s="211"/>
      <c r="VCZ92" s="161"/>
      <c r="VDA92" s="161"/>
      <c r="VDB92" s="168"/>
      <c r="VDC92" s="169"/>
      <c r="VDD92" s="170"/>
      <c r="VDE92" s="167"/>
      <c r="VDF92" s="43"/>
      <c r="VDG92" s="208"/>
      <c r="VDH92" s="157"/>
      <c r="VDI92" s="211"/>
      <c r="VDJ92" s="161"/>
      <c r="VDK92" s="161"/>
      <c r="VDL92" s="168"/>
      <c r="VDM92" s="169"/>
      <c r="VDN92" s="170"/>
      <c r="VDO92" s="167"/>
      <c r="VDP92" s="43"/>
      <c r="VDQ92" s="208"/>
      <c r="VDR92" s="157"/>
      <c r="VDS92" s="211"/>
      <c r="VDT92" s="161"/>
      <c r="VDU92" s="161"/>
      <c r="VDV92" s="168"/>
      <c r="VDW92" s="169"/>
      <c r="VDX92" s="170"/>
      <c r="VDY92" s="167"/>
      <c r="VDZ92" s="43"/>
      <c r="VEA92" s="208"/>
      <c r="VEB92" s="157"/>
      <c r="VEC92" s="211"/>
      <c r="VED92" s="161"/>
      <c r="VEE92" s="161"/>
      <c r="VEF92" s="168"/>
      <c r="VEG92" s="169"/>
      <c r="VEH92" s="170"/>
      <c r="VEI92" s="167"/>
      <c r="VEJ92" s="43"/>
      <c r="VEK92" s="208"/>
      <c r="VEL92" s="157"/>
      <c r="VEM92" s="211"/>
      <c r="VEN92" s="161"/>
      <c r="VEO92" s="161"/>
      <c r="VEP92" s="168"/>
      <c r="VEQ92" s="169"/>
      <c r="VER92" s="170"/>
      <c r="VES92" s="167"/>
      <c r="VET92" s="43"/>
      <c r="VEU92" s="208"/>
      <c r="VEV92" s="157"/>
      <c r="VEW92" s="211"/>
      <c r="VEX92" s="161"/>
      <c r="VEY92" s="161"/>
      <c r="VEZ92" s="168"/>
      <c r="VFA92" s="169"/>
      <c r="VFB92" s="170"/>
      <c r="VFC92" s="167"/>
      <c r="VFD92" s="43"/>
      <c r="VFE92" s="208"/>
      <c r="VFF92" s="157"/>
      <c r="VFG92" s="211"/>
      <c r="VFH92" s="161"/>
      <c r="VFI92" s="161"/>
      <c r="VFJ92" s="168"/>
      <c r="VFK92" s="169"/>
      <c r="VFL92" s="170"/>
      <c r="VFM92" s="167"/>
      <c r="VFN92" s="43"/>
      <c r="VFO92" s="208"/>
      <c r="VFP92" s="157"/>
      <c r="VFQ92" s="211"/>
      <c r="VFR92" s="161"/>
      <c r="VFS92" s="161"/>
      <c r="VFT92" s="168"/>
      <c r="VFU92" s="169"/>
      <c r="VFV92" s="170"/>
      <c r="VFW92" s="167"/>
      <c r="VFX92" s="43"/>
      <c r="VFY92" s="208"/>
      <c r="VFZ92" s="157"/>
      <c r="VGA92" s="211"/>
      <c r="VGB92" s="161"/>
      <c r="VGC92" s="161"/>
      <c r="VGD92" s="168"/>
      <c r="VGE92" s="169"/>
      <c r="VGF92" s="170"/>
      <c r="VGG92" s="167"/>
      <c r="VGH92" s="43"/>
      <c r="VGI92" s="208"/>
      <c r="VGJ92" s="157"/>
      <c r="VGK92" s="211"/>
      <c r="VGL92" s="161"/>
      <c r="VGM92" s="161"/>
      <c r="VGN92" s="168"/>
      <c r="VGO92" s="169"/>
      <c r="VGP92" s="170"/>
      <c r="VGQ92" s="167"/>
      <c r="VGR92" s="43"/>
      <c r="VGS92" s="208"/>
      <c r="VGT92" s="157"/>
      <c r="VGU92" s="211"/>
      <c r="VGV92" s="161"/>
      <c r="VGW92" s="161"/>
      <c r="VGX92" s="168"/>
      <c r="VGY92" s="169"/>
      <c r="VGZ92" s="170"/>
      <c r="VHA92" s="167"/>
      <c r="VHB92" s="43"/>
      <c r="VHC92" s="208"/>
      <c r="VHD92" s="157"/>
      <c r="VHE92" s="211"/>
      <c r="VHF92" s="161"/>
      <c r="VHG92" s="161"/>
      <c r="VHH92" s="168"/>
      <c r="VHI92" s="169"/>
      <c r="VHJ92" s="170"/>
      <c r="VHK92" s="167"/>
      <c r="VHL92" s="43"/>
      <c r="VHM92" s="208"/>
      <c r="VHN92" s="157"/>
      <c r="VHO92" s="211"/>
      <c r="VHP92" s="161"/>
      <c r="VHQ92" s="161"/>
      <c r="VHR92" s="168"/>
      <c r="VHS92" s="169"/>
      <c r="VHT92" s="170"/>
      <c r="VHU92" s="167"/>
      <c r="VHV92" s="43"/>
      <c r="VHW92" s="208"/>
      <c r="VHX92" s="157"/>
      <c r="VHY92" s="211"/>
      <c r="VHZ92" s="161"/>
      <c r="VIA92" s="161"/>
      <c r="VIB92" s="168"/>
      <c r="VIC92" s="169"/>
      <c r="VID92" s="170"/>
      <c r="VIE92" s="167"/>
      <c r="VIF92" s="43"/>
      <c r="VIG92" s="208"/>
      <c r="VIH92" s="157"/>
      <c r="VII92" s="211"/>
      <c r="VIJ92" s="161"/>
      <c r="VIK92" s="161"/>
      <c r="VIL92" s="168"/>
      <c r="VIM92" s="169"/>
      <c r="VIN92" s="170"/>
      <c r="VIO92" s="167"/>
      <c r="VIP92" s="43"/>
      <c r="VIQ92" s="208"/>
      <c r="VIR92" s="157"/>
      <c r="VIS92" s="211"/>
      <c r="VIT92" s="161"/>
      <c r="VIU92" s="161"/>
      <c r="VIV92" s="168"/>
      <c r="VIW92" s="169"/>
      <c r="VIX92" s="170"/>
      <c r="VIY92" s="167"/>
      <c r="VIZ92" s="43"/>
      <c r="VJA92" s="208"/>
      <c r="VJB92" s="157"/>
      <c r="VJC92" s="211"/>
      <c r="VJD92" s="161"/>
      <c r="VJE92" s="161"/>
      <c r="VJF92" s="168"/>
      <c r="VJG92" s="169"/>
      <c r="VJH92" s="170"/>
      <c r="VJI92" s="167"/>
      <c r="VJJ92" s="43"/>
      <c r="VJK92" s="208"/>
      <c r="VJL92" s="157"/>
      <c r="VJM92" s="211"/>
      <c r="VJN92" s="161"/>
      <c r="VJO92" s="161"/>
      <c r="VJP92" s="168"/>
      <c r="VJQ92" s="169"/>
      <c r="VJR92" s="170"/>
      <c r="VJS92" s="167"/>
      <c r="VJT92" s="43"/>
      <c r="VJU92" s="208"/>
      <c r="VJV92" s="157"/>
      <c r="VJW92" s="211"/>
      <c r="VJX92" s="161"/>
      <c r="VJY92" s="161"/>
      <c r="VJZ92" s="168"/>
      <c r="VKA92" s="169"/>
      <c r="VKB92" s="170"/>
      <c r="VKC92" s="167"/>
      <c r="VKD92" s="43"/>
      <c r="VKE92" s="208"/>
      <c r="VKF92" s="157"/>
      <c r="VKG92" s="211"/>
      <c r="VKH92" s="161"/>
      <c r="VKI92" s="161"/>
      <c r="VKJ92" s="168"/>
      <c r="VKK92" s="169"/>
      <c r="VKL92" s="170"/>
      <c r="VKM92" s="167"/>
      <c r="VKN92" s="43"/>
      <c r="VKO92" s="208"/>
      <c r="VKP92" s="157"/>
      <c r="VKQ92" s="211"/>
      <c r="VKR92" s="161"/>
      <c r="VKS92" s="161"/>
      <c r="VKT92" s="168"/>
      <c r="VKU92" s="169"/>
      <c r="VKV92" s="170"/>
      <c r="VKW92" s="167"/>
      <c r="VKX92" s="43"/>
      <c r="VKY92" s="208"/>
      <c r="VKZ92" s="157"/>
      <c r="VLA92" s="211"/>
      <c r="VLB92" s="161"/>
      <c r="VLC92" s="161"/>
      <c r="VLD92" s="168"/>
      <c r="VLE92" s="169"/>
      <c r="VLF92" s="170"/>
      <c r="VLG92" s="167"/>
      <c r="VLH92" s="43"/>
      <c r="VLI92" s="208"/>
      <c r="VLJ92" s="157"/>
      <c r="VLK92" s="211"/>
      <c r="VLL92" s="161"/>
      <c r="VLM92" s="161"/>
      <c r="VLN92" s="168"/>
      <c r="VLO92" s="169"/>
      <c r="VLP92" s="170"/>
      <c r="VLQ92" s="167"/>
      <c r="VLR92" s="43"/>
      <c r="VLS92" s="208"/>
      <c r="VLT92" s="157"/>
      <c r="VLU92" s="211"/>
      <c r="VLV92" s="161"/>
      <c r="VLW92" s="161"/>
      <c r="VLX92" s="168"/>
      <c r="VLY92" s="169"/>
      <c r="VLZ92" s="170"/>
      <c r="VMA92" s="167"/>
      <c r="VMB92" s="43"/>
      <c r="VMC92" s="208"/>
      <c r="VMD92" s="157"/>
      <c r="VME92" s="211"/>
      <c r="VMF92" s="161"/>
      <c r="VMG92" s="161"/>
      <c r="VMH92" s="168"/>
      <c r="VMI92" s="169"/>
      <c r="VMJ92" s="170"/>
      <c r="VMK92" s="167"/>
      <c r="VML92" s="43"/>
      <c r="VMM92" s="208"/>
      <c r="VMN92" s="157"/>
      <c r="VMO92" s="211"/>
      <c r="VMP92" s="161"/>
      <c r="VMQ92" s="161"/>
      <c r="VMR92" s="168"/>
      <c r="VMS92" s="169"/>
      <c r="VMT92" s="170"/>
      <c r="VMU92" s="167"/>
      <c r="VMV92" s="43"/>
      <c r="VMW92" s="208"/>
      <c r="VMX92" s="157"/>
      <c r="VMY92" s="211"/>
      <c r="VMZ92" s="161"/>
      <c r="VNA92" s="161"/>
      <c r="VNB92" s="168"/>
      <c r="VNC92" s="169"/>
      <c r="VND92" s="170"/>
      <c r="VNE92" s="167"/>
      <c r="VNF92" s="43"/>
      <c r="VNG92" s="208"/>
      <c r="VNH92" s="157"/>
      <c r="VNI92" s="211"/>
      <c r="VNJ92" s="161"/>
      <c r="VNK92" s="161"/>
      <c r="VNL92" s="168"/>
      <c r="VNM92" s="169"/>
      <c r="VNN92" s="170"/>
      <c r="VNO92" s="167"/>
      <c r="VNP92" s="43"/>
      <c r="VNQ92" s="208"/>
      <c r="VNR92" s="157"/>
      <c r="VNS92" s="211"/>
      <c r="VNT92" s="161"/>
      <c r="VNU92" s="161"/>
      <c r="VNV92" s="168"/>
      <c r="VNW92" s="169"/>
      <c r="VNX92" s="170"/>
      <c r="VNY92" s="167"/>
      <c r="VNZ92" s="43"/>
      <c r="VOA92" s="208"/>
      <c r="VOB92" s="157"/>
      <c r="VOC92" s="211"/>
      <c r="VOD92" s="161"/>
      <c r="VOE92" s="161"/>
      <c r="VOF92" s="168"/>
      <c r="VOG92" s="169"/>
      <c r="VOH92" s="170"/>
      <c r="VOI92" s="167"/>
      <c r="VOJ92" s="43"/>
      <c r="VOK92" s="208"/>
      <c r="VOL92" s="157"/>
      <c r="VOM92" s="211"/>
      <c r="VON92" s="161"/>
      <c r="VOO92" s="161"/>
      <c r="VOP92" s="168"/>
      <c r="VOQ92" s="169"/>
      <c r="VOR92" s="170"/>
      <c r="VOS92" s="167"/>
      <c r="VOT92" s="43"/>
      <c r="VOU92" s="208"/>
      <c r="VOV92" s="157"/>
      <c r="VOW92" s="211"/>
      <c r="VOX92" s="161"/>
      <c r="VOY92" s="161"/>
      <c r="VOZ92" s="168"/>
      <c r="VPA92" s="169"/>
      <c r="VPB92" s="170"/>
      <c r="VPC92" s="167"/>
      <c r="VPD92" s="43"/>
      <c r="VPE92" s="208"/>
      <c r="VPF92" s="157"/>
      <c r="VPG92" s="211"/>
      <c r="VPH92" s="161"/>
      <c r="VPI92" s="161"/>
      <c r="VPJ92" s="168"/>
      <c r="VPK92" s="169"/>
      <c r="VPL92" s="170"/>
      <c r="VPM92" s="167"/>
      <c r="VPN92" s="43"/>
      <c r="VPO92" s="208"/>
      <c r="VPP92" s="157"/>
      <c r="VPQ92" s="211"/>
      <c r="VPR92" s="161"/>
      <c r="VPS92" s="161"/>
      <c r="VPT92" s="168"/>
      <c r="VPU92" s="169"/>
      <c r="VPV92" s="170"/>
      <c r="VPW92" s="167"/>
      <c r="VPX92" s="43"/>
      <c r="VPY92" s="208"/>
      <c r="VPZ92" s="157"/>
      <c r="VQA92" s="211"/>
      <c r="VQB92" s="161"/>
      <c r="VQC92" s="161"/>
      <c r="VQD92" s="168"/>
      <c r="VQE92" s="169"/>
      <c r="VQF92" s="170"/>
      <c r="VQG92" s="167"/>
      <c r="VQH92" s="43"/>
      <c r="VQI92" s="208"/>
      <c r="VQJ92" s="157"/>
      <c r="VQK92" s="211"/>
      <c r="VQL92" s="161"/>
      <c r="VQM92" s="161"/>
      <c r="VQN92" s="168"/>
      <c r="VQO92" s="169"/>
      <c r="VQP92" s="170"/>
      <c r="VQQ92" s="167"/>
      <c r="VQR92" s="43"/>
      <c r="VQS92" s="208"/>
      <c r="VQT92" s="157"/>
      <c r="VQU92" s="211"/>
      <c r="VQV92" s="161"/>
      <c r="VQW92" s="161"/>
      <c r="VQX92" s="168"/>
      <c r="VQY92" s="169"/>
      <c r="VQZ92" s="170"/>
      <c r="VRA92" s="167"/>
      <c r="VRB92" s="43"/>
      <c r="VRC92" s="208"/>
      <c r="VRD92" s="157"/>
      <c r="VRE92" s="211"/>
      <c r="VRF92" s="161"/>
      <c r="VRG92" s="161"/>
      <c r="VRH92" s="168"/>
      <c r="VRI92" s="169"/>
      <c r="VRJ92" s="170"/>
      <c r="VRK92" s="167"/>
      <c r="VRL92" s="43"/>
      <c r="VRM92" s="208"/>
      <c r="VRN92" s="157"/>
      <c r="VRO92" s="211"/>
      <c r="VRP92" s="161"/>
      <c r="VRQ92" s="161"/>
      <c r="VRR92" s="168"/>
      <c r="VRS92" s="169"/>
      <c r="VRT92" s="170"/>
      <c r="VRU92" s="167"/>
      <c r="VRV92" s="43"/>
      <c r="VRW92" s="208"/>
      <c r="VRX92" s="157"/>
      <c r="VRY92" s="211"/>
      <c r="VRZ92" s="161"/>
      <c r="VSA92" s="161"/>
      <c r="VSB92" s="168"/>
      <c r="VSC92" s="169"/>
      <c r="VSD92" s="170"/>
      <c r="VSE92" s="167"/>
      <c r="VSF92" s="43"/>
      <c r="VSG92" s="208"/>
      <c r="VSH92" s="157"/>
      <c r="VSI92" s="211"/>
      <c r="VSJ92" s="161"/>
      <c r="VSK92" s="161"/>
      <c r="VSL92" s="168"/>
      <c r="VSM92" s="169"/>
      <c r="VSN92" s="170"/>
      <c r="VSO92" s="167"/>
      <c r="VSP92" s="43"/>
      <c r="VSQ92" s="208"/>
      <c r="VSR92" s="157"/>
      <c r="VSS92" s="211"/>
      <c r="VST92" s="161"/>
      <c r="VSU92" s="161"/>
      <c r="VSV92" s="168"/>
      <c r="VSW92" s="169"/>
      <c r="VSX92" s="170"/>
      <c r="VSY92" s="167"/>
      <c r="VSZ92" s="43"/>
      <c r="VTA92" s="208"/>
      <c r="VTB92" s="157"/>
      <c r="VTC92" s="211"/>
      <c r="VTD92" s="161"/>
      <c r="VTE92" s="161"/>
      <c r="VTF92" s="168"/>
      <c r="VTG92" s="169"/>
      <c r="VTH92" s="170"/>
      <c r="VTI92" s="167"/>
      <c r="VTJ92" s="43"/>
      <c r="VTK92" s="208"/>
      <c r="VTL92" s="157"/>
      <c r="VTM92" s="211"/>
      <c r="VTN92" s="161"/>
      <c r="VTO92" s="161"/>
      <c r="VTP92" s="168"/>
      <c r="VTQ92" s="169"/>
      <c r="VTR92" s="170"/>
      <c r="VTS92" s="167"/>
      <c r="VTT92" s="43"/>
      <c r="VTU92" s="208"/>
      <c r="VTV92" s="157"/>
      <c r="VTW92" s="211"/>
      <c r="VTX92" s="161"/>
      <c r="VTY92" s="161"/>
      <c r="VTZ92" s="168"/>
      <c r="VUA92" s="169"/>
      <c r="VUB92" s="170"/>
      <c r="VUC92" s="167"/>
      <c r="VUD92" s="43"/>
      <c r="VUE92" s="208"/>
      <c r="VUF92" s="157"/>
      <c r="VUG92" s="211"/>
      <c r="VUH92" s="161"/>
      <c r="VUI92" s="161"/>
      <c r="VUJ92" s="168"/>
      <c r="VUK92" s="169"/>
      <c r="VUL92" s="170"/>
      <c r="VUM92" s="167"/>
      <c r="VUN92" s="43"/>
      <c r="VUO92" s="208"/>
      <c r="VUP92" s="157"/>
      <c r="VUQ92" s="211"/>
      <c r="VUR92" s="161"/>
      <c r="VUS92" s="161"/>
      <c r="VUT92" s="168"/>
      <c r="VUU92" s="169"/>
      <c r="VUV92" s="170"/>
      <c r="VUW92" s="167"/>
      <c r="VUX92" s="43"/>
      <c r="VUY92" s="208"/>
      <c r="VUZ92" s="157"/>
      <c r="VVA92" s="211"/>
      <c r="VVB92" s="161"/>
      <c r="VVC92" s="161"/>
      <c r="VVD92" s="168"/>
      <c r="VVE92" s="169"/>
      <c r="VVF92" s="170"/>
      <c r="VVG92" s="167"/>
      <c r="VVH92" s="43"/>
      <c r="VVI92" s="208"/>
      <c r="VVJ92" s="157"/>
      <c r="VVK92" s="211"/>
      <c r="VVL92" s="161"/>
      <c r="VVM92" s="161"/>
      <c r="VVN92" s="168"/>
      <c r="VVO92" s="169"/>
      <c r="VVP92" s="170"/>
      <c r="VVQ92" s="167"/>
      <c r="VVR92" s="43"/>
      <c r="VVS92" s="208"/>
      <c r="VVT92" s="157"/>
      <c r="VVU92" s="211"/>
      <c r="VVV92" s="161"/>
      <c r="VVW92" s="161"/>
      <c r="VVX92" s="168"/>
      <c r="VVY92" s="169"/>
      <c r="VVZ92" s="170"/>
      <c r="VWA92" s="167"/>
      <c r="VWB92" s="43"/>
      <c r="VWC92" s="208"/>
      <c r="VWD92" s="157"/>
      <c r="VWE92" s="211"/>
      <c r="VWF92" s="161"/>
      <c r="VWG92" s="161"/>
      <c r="VWH92" s="168"/>
      <c r="VWI92" s="169"/>
      <c r="VWJ92" s="170"/>
      <c r="VWK92" s="167"/>
      <c r="VWL92" s="43"/>
      <c r="VWM92" s="208"/>
      <c r="VWN92" s="157"/>
      <c r="VWO92" s="211"/>
      <c r="VWP92" s="161"/>
      <c r="VWQ92" s="161"/>
      <c r="VWR92" s="168"/>
      <c r="VWS92" s="169"/>
      <c r="VWT92" s="170"/>
      <c r="VWU92" s="167"/>
      <c r="VWV92" s="43"/>
      <c r="VWW92" s="208"/>
      <c r="VWX92" s="157"/>
      <c r="VWY92" s="211"/>
      <c r="VWZ92" s="161"/>
      <c r="VXA92" s="161"/>
      <c r="VXB92" s="168"/>
      <c r="VXC92" s="169"/>
      <c r="VXD92" s="170"/>
      <c r="VXE92" s="167"/>
      <c r="VXF92" s="43"/>
      <c r="VXG92" s="208"/>
      <c r="VXH92" s="157"/>
      <c r="VXI92" s="211"/>
      <c r="VXJ92" s="161"/>
      <c r="VXK92" s="161"/>
      <c r="VXL92" s="168"/>
      <c r="VXM92" s="169"/>
      <c r="VXN92" s="170"/>
      <c r="VXO92" s="167"/>
      <c r="VXP92" s="43"/>
      <c r="VXQ92" s="208"/>
      <c r="VXR92" s="157"/>
      <c r="VXS92" s="211"/>
      <c r="VXT92" s="161"/>
      <c r="VXU92" s="161"/>
      <c r="VXV92" s="168"/>
      <c r="VXW92" s="169"/>
      <c r="VXX92" s="170"/>
      <c r="VXY92" s="167"/>
      <c r="VXZ92" s="43"/>
      <c r="VYA92" s="208"/>
      <c r="VYB92" s="157"/>
      <c r="VYC92" s="211"/>
      <c r="VYD92" s="161"/>
      <c r="VYE92" s="161"/>
      <c r="VYF92" s="168"/>
      <c r="VYG92" s="169"/>
      <c r="VYH92" s="170"/>
      <c r="VYI92" s="167"/>
      <c r="VYJ92" s="43"/>
      <c r="VYK92" s="208"/>
      <c r="VYL92" s="157"/>
      <c r="VYM92" s="211"/>
      <c r="VYN92" s="161"/>
      <c r="VYO92" s="161"/>
      <c r="VYP92" s="168"/>
      <c r="VYQ92" s="169"/>
      <c r="VYR92" s="170"/>
      <c r="VYS92" s="167"/>
      <c r="VYT92" s="43"/>
      <c r="VYU92" s="208"/>
      <c r="VYV92" s="157"/>
      <c r="VYW92" s="211"/>
      <c r="VYX92" s="161"/>
      <c r="VYY92" s="161"/>
      <c r="VYZ92" s="168"/>
      <c r="VZA92" s="169"/>
      <c r="VZB92" s="170"/>
      <c r="VZC92" s="167"/>
      <c r="VZD92" s="43"/>
      <c r="VZE92" s="208"/>
      <c r="VZF92" s="157"/>
      <c r="VZG92" s="211"/>
      <c r="VZH92" s="161"/>
      <c r="VZI92" s="161"/>
      <c r="VZJ92" s="168"/>
      <c r="VZK92" s="169"/>
      <c r="VZL92" s="170"/>
      <c r="VZM92" s="167"/>
      <c r="VZN92" s="43"/>
      <c r="VZO92" s="208"/>
      <c r="VZP92" s="157"/>
      <c r="VZQ92" s="211"/>
      <c r="VZR92" s="161"/>
      <c r="VZS92" s="161"/>
      <c r="VZT92" s="168"/>
      <c r="VZU92" s="169"/>
      <c r="VZV92" s="170"/>
      <c r="VZW92" s="167"/>
      <c r="VZX92" s="43"/>
      <c r="VZY92" s="208"/>
      <c r="VZZ92" s="157"/>
      <c r="WAA92" s="211"/>
      <c r="WAB92" s="161"/>
      <c r="WAC92" s="161"/>
      <c r="WAD92" s="168"/>
      <c r="WAE92" s="169"/>
      <c r="WAF92" s="170"/>
      <c r="WAG92" s="167"/>
      <c r="WAH92" s="43"/>
      <c r="WAI92" s="208"/>
      <c r="WAJ92" s="157"/>
      <c r="WAK92" s="211"/>
      <c r="WAL92" s="161"/>
      <c r="WAM92" s="161"/>
      <c r="WAN92" s="168"/>
      <c r="WAO92" s="169"/>
      <c r="WAP92" s="170"/>
      <c r="WAQ92" s="167"/>
      <c r="WAR92" s="43"/>
      <c r="WAS92" s="208"/>
      <c r="WAT92" s="157"/>
      <c r="WAU92" s="211"/>
      <c r="WAV92" s="161"/>
      <c r="WAW92" s="161"/>
      <c r="WAX92" s="168"/>
      <c r="WAY92" s="169"/>
      <c r="WAZ92" s="170"/>
      <c r="WBA92" s="167"/>
      <c r="WBB92" s="43"/>
      <c r="WBC92" s="208"/>
      <c r="WBD92" s="157"/>
      <c r="WBE92" s="211"/>
      <c r="WBF92" s="161"/>
      <c r="WBG92" s="161"/>
      <c r="WBH92" s="168"/>
      <c r="WBI92" s="169"/>
      <c r="WBJ92" s="170"/>
      <c r="WBK92" s="167"/>
      <c r="WBL92" s="43"/>
      <c r="WBM92" s="208"/>
      <c r="WBN92" s="157"/>
      <c r="WBO92" s="211"/>
      <c r="WBP92" s="161"/>
      <c r="WBQ92" s="161"/>
      <c r="WBR92" s="168"/>
      <c r="WBS92" s="169"/>
      <c r="WBT92" s="170"/>
      <c r="WBU92" s="167"/>
      <c r="WBV92" s="43"/>
      <c r="WBW92" s="208"/>
      <c r="WBX92" s="157"/>
      <c r="WBY92" s="211"/>
      <c r="WBZ92" s="161"/>
      <c r="WCA92" s="161"/>
      <c r="WCB92" s="168"/>
      <c r="WCC92" s="169"/>
      <c r="WCD92" s="170"/>
      <c r="WCE92" s="167"/>
      <c r="WCF92" s="43"/>
      <c r="WCG92" s="208"/>
      <c r="WCH92" s="157"/>
      <c r="WCI92" s="211"/>
      <c r="WCJ92" s="161"/>
      <c r="WCK92" s="161"/>
      <c r="WCL92" s="168"/>
      <c r="WCM92" s="169"/>
      <c r="WCN92" s="170"/>
      <c r="WCO92" s="167"/>
      <c r="WCP92" s="43"/>
      <c r="WCQ92" s="208"/>
      <c r="WCR92" s="157"/>
      <c r="WCS92" s="211"/>
      <c r="WCT92" s="161"/>
      <c r="WCU92" s="161"/>
      <c r="WCV92" s="168"/>
      <c r="WCW92" s="169"/>
      <c r="WCX92" s="170"/>
      <c r="WCY92" s="167"/>
      <c r="WCZ92" s="43"/>
      <c r="WDA92" s="208"/>
      <c r="WDB92" s="157"/>
      <c r="WDC92" s="211"/>
      <c r="WDD92" s="161"/>
      <c r="WDE92" s="161"/>
      <c r="WDF92" s="168"/>
      <c r="WDG92" s="169"/>
      <c r="WDH92" s="170"/>
      <c r="WDI92" s="167"/>
      <c r="WDJ92" s="43"/>
      <c r="WDK92" s="208"/>
      <c r="WDL92" s="157"/>
      <c r="WDM92" s="211"/>
      <c r="WDN92" s="161"/>
      <c r="WDO92" s="161"/>
      <c r="WDP92" s="168"/>
      <c r="WDQ92" s="169"/>
      <c r="WDR92" s="170"/>
      <c r="WDS92" s="167"/>
      <c r="WDT92" s="43"/>
      <c r="WDU92" s="208"/>
      <c r="WDV92" s="157"/>
      <c r="WDW92" s="211"/>
      <c r="WDX92" s="161"/>
      <c r="WDY92" s="161"/>
      <c r="WDZ92" s="168"/>
      <c r="WEA92" s="169"/>
      <c r="WEB92" s="170"/>
      <c r="WEC92" s="167"/>
      <c r="WED92" s="43"/>
      <c r="WEE92" s="208"/>
      <c r="WEF92" s="157"/>
      <c r="WEG92" s="211"/>
      <c r="WEH92" s="161"/>
      <c r="WEI92" s="161"/>
      <c r="WEJ92" s="168"/>
      <c r="WEK92" s="169"/>
      <c r="WEL92" s="170"/>
      <c r="WEM92" s="167"/>
      <c r="WEN92" s="43"/>
      <c r="WEO92" s="208"/>
      <c r="WEP92" s="157"/>
      <c r="WEQ92" s="211"/>
      <c r="WER92" s="161"/>
      <c r="WES92" s="161"/>
      <c r="WET92" s="168"/>
      <c r="WEU92" s="169"/>
      <c r="WEV92" s="170"/>
      <c r="WEW92" s="167"/>
      <c r="WEX92" s="43"/>
      <c r="WEY92" s="208"/>
      <c r="WEZ92" s="157"/>
      <c r="WFA92" s="211"/>
      <c r="WFB92" s="161"/>
      <c r="WFC92" s="161"/>
      <c r="WFD92" s="168"/>
      <c r="WFE92" s="169"/>
      <c r="WFF92" s="170"/>
      <c r="WFG92" s="167"/>
      <c r="WFH92" s="43"/>
      <c r="WFI92" s="208"/>
      <c r="WFJ92" s="157"/>
      <c r="WFK92" s="211"/>
      <c r="WFL92" s="161"/>
      <c r="WFM92" s="161"/>
      <c r="WFN92" s="168"/>
      <c r="WFO92" s="169"/>
      <c r="WFP92" s="170"/>
      <c r="WFQ92" s="167"/>
      <c r="WFR92" s="43"/>
      <c r="WFS92" s="208"/>
      <c r="WFT92" s="157"/>
      <c r="WFU92" s="211"/>
      <c r="WFV92" s="161"/>
      <c r="WFW92" s="161"/>
      <c r="WFX92" s="168"/>
      <c r="WFY92" s="169"/>
      <c r="WFZ92" s="170"/>
      <c r="WGA92" s="167"/>
      <c r="WGB92" s="43"/>
      <c r="WGC92" s="208"/>
      <c r="WGD92" s="157"/>
      <c r="WGE92" s="211"/>
      <c r="WGF92" s="161"/>
      <c r="WGG92" s="161"/>
      <c r="WGH92" s="168"/>
      <c r="WGI92" s="169"/>
      <c r="WGJ92" s="170"/>
      <c r="WGK92" s="167"/>
      <c r="WGL92" s="43"/>
      <c r="WGM92" s="208"/>
      <c r="WGN92" s="157"/>
      <c r="WGO92" s="211"/>
      <c r="WGP92" s="161"/>
      <c r="WGQ92" s="161"/>
      <c r="WGR92" s="168"/>
      <c r="WGS92" s="169"/>
      <c r="WGT92" s="170"/>
      <c r="WGU92" s="167"/>
      <c r="WGV92" s="43"/>
      <c r="WGW92" s="208"/>
      <c r="WGX92" s="157"/>
      <c r="WGY92" s="211"/>
      <c r="WGZ92" s="161"/>
      <c r="WHA92" s="161"/>
      <c r="WHB92" s="168"/>
      <c r="WHC92" s="169"/>
      <c r="WHD92" s="170"/>
      <c r="WHE92" s="167"/>
      <c r="WHF92" s="43"/>
      <c r="WHG92" s="208"/>
      <c r="WHH92" s="157"/>
      <c r="WHI92" s="211"/>
      <c r="WHJ92" s="161"/>
      <c r="WHK92" s="161"/>
      <c r="WHL92" s="168"/>
      <c r="WHM92" s="169"/>
      <c r="WHN92" s="170"/>
      <c r="WHO92" s="167"/>
      <c r="WHP92" s="43"/>
      <c r="WHQ92" s="208"/>
      <c r="WHR92" s="157"/>
      <c r="WHS92" s="211"/>
      <c r="WHT92" s="161"/>
      <c r="WHU92" s="161"/>
      <c r="WHV92" s="168"/>
      <c r="WHW92" s="169"/>
      <c r="WHX92" s="170"/>
      <c r="WHY92" s="167"/>
      <c r="WHZ92" s="43"/>
      <c r="WIA92" s="208"/>
      <c r="WIB92" s="157"/>
      <c r="WIC92" s="211"/>
      <c r="WID92" s="161"/>
      <c r="WIE92" s="161"/>
      <c r="WIF92" s="168"/>
      <c r="WIG92" s="169"/>
      <c r="WIH92" s="170"/>
      <c r="WII92" s="167"/>
      <c r="WIJ92" s="43"/>
      <c r="WIK92" s="208"/>
      <c r="WIL92" s="157"/>
      <c r="WIM92" s="211"/>
      <c r="WIN92" s="161"/>
      <c r="WIO92" s="161"/>
      <c r="WIP92" s="168"/>
      <c r="WIQ92" s="169"/>
      <c r="WIR92" s="170"/>
      <c r="WIS92" s="167"/>
      <c r="WIT92" s="43"/>
      <c r="WIU92" s="208"/>
      <c r="WIV92" s="157"/>
      <c r="WIW92" s="211"/>
      <c r="WIX92" s="161"/>
      <c r="WIY92" s="161"/>
      <c r="WIZ92" s="168"/>
      <c r="WJA92" s="169"/>
      <c r="WJB92" s="170"/>
      <c r="WJC92" s="167"/>
      <c r="WJD92" s="43"/>
      <c r="WJE92" s="208"/>
      <c r="WJF92" s="157"/>
      <c r="WJG92" s="211"/>
      <c r="WJH92" s="161"/>
      <c r="WJI92" s="161"/>
      <c r="WJJ92" s="168"/>
      <c r="WJK92" s="169"/>
      <c r="WJL92" s="170"/>
      <c r="WJM92" s="167"/>
      <c r="WJN92" s="43"/>
      <c r="WJO92" s="208"/>
      <c r="WJP92" s="157"/>
      <c r="WJQ92" s="211"/>
      <c r="WJR92" s="161"/>
      <c r="WJS92" s="161"/>
      <c r="WJT92" s="168"/>
      <c r="WJU92" s="169"/>
      <c r="WJV92" s="170"/>
      <c r="WJW92" s="167"/>
      <c r="WJX92" s="43"/>
      <c r="WJY92" s="208"/>
      <c r="WJZ92" s="157"/>
      <c r="WKA92" s="211"/>
      <c r="WKB92" s="161"/>
      <c r="WKC92" s="161"/>
      <c r="WKD92" s="168"/>
      <c r="WKE92" s="169"/>
      <c r="WKF92" s="170"/>
      <c r="WKG92" s="167"/>
      <c r="WKH92" s="43"/>
      <c r="WKI92" s="208"/>
      <c r="WKJ92" s="157"/>
      <c r="WKK92" s="211"/>
      <c r="WKL92" s="161"/>
      <c r="WKM92" s="161"/>
      <c r="WKN92" s="168"/>
      <c r="WKO92" s="169"/>
      <c r="WKP92" s="170"/>
      <c r="WKQ92" s="167"/>
      <c r="WKR92" s="43"/>
      <c r="WKS92" s="208"/>
      <c r="WKT92" s="157"/>
      <c r="WKU92" s="211"/>
      <c r="WKV92" s="161"/>
      <c r="WKW92" s="161"/>
      <c r="WKX92" s="168"/>
      <c r="WKY92" s="169"/>
      <c r="WKZ92" s="170"/>
      <c r="WLA92" s="167"/>
      <c r="WLB92" s="43"/>
      <c r="WLC92" s="208"/>
      <c r="WLD92" s="157"/>
      <c r="WLE92" s="211"/>
      <c r="WLF92" s="161"/>
      <c r="WLG92" s="161"/>
      <c r="WLH92" s="168"/>
      <c r="WLI92" s="169"/>
      <c r="WLJ92" s="170"/>
      <c r="WLK92" s="167"/>
      <c r="WLL92" s="43"/>
      <c r="WLM92" s="208"/>
      <c r="WLN92" s="157"/>
      <c r="WLO92" s="211"/>
      <c r="WLP92" s="161"/>
      <c r="WLQ92" s="161"/>
      <c r="WLR92" s="168"/>
      <c r="WLS92" s="169"/>
      <c r="WLT92" s="170"/>
      <c r="WLU92" s="167"/>
      <c r="WLV92" s="43"/>
      <c r="WLW92" s="208"/>
      <c r="WLX92" s="157"/>
      <c r="WLY92" s="211"/>
      <c r="WLZ92" s="161"/>
      <c r="WMA92" s="161"/>
      <c r="WMB92" s="168"/>
      <c r="WMC92" s="169"/>
      <c r="WMD92" s="170"/>
      <c r="WME92" s="167"/>
      <c r="WMF92" s="43"/>
      <c r="WMG92" s="208"/>
      <c r="WMH92" s="157"/>
      <c r="WMI92" s="211"/>
      <c r="WMJ92" s="161"/>
      <c r="WMK92" s="161"/>
      <c r="WML92" s="168"/>
      <c r="WMM92" s="169"/>
      <c r="WMN92" s="170"/>
      <c r="WMO92" s="167"/>
      <c r="WMP92" s="43"/>
      <c r="WMQ92" s="208"/>
      <c r="WMR92" s="157"/>
      <c r="WMS92" s="211"/>
      <c r="WMT92" s="161"/>
      <c r="WMU92" s="161"/>
      <c r="WMV92" s="168"/>
      <c r="WMW92" s="169"/>
      <c r="WMX92" s="170"/>
      <c r="WMY92" s="167"/>
      <c r="WMZ92" s="43"/>
      <c r="WNA92" s="208"/>
      <c r="WNB92" s="157"/>
      <c r="WNC92" s="211"/>
      <c r="WND92" s="161"/>
      <c r="WNE92" s="161"/>
      <c r="WNF92" s="168"/>
      <c r="WNG92" s="169"/>
      <c r="WNH92" s="170"/>
      <c r="WNI92" s="167"/>
      <c r="WNJ92" s="43"/>
      <c r="WNK92" s="208"/>
      <c r="WNL92" s="157"/>
      <c r="WNM92" s="211"/>
      <c r="WNN92" s="161"/>
      <c r="WNO92" s="161"/>
      <c r="WNP92" s="168"/>
      <c r="WNQ92" s="169"/>
      <c r="WNR92" s="170"/>
      <c r="WNS92" s="167"/>
      <c r="WNT92" s="43"/>
      <c r="WNU92" s="208"/>
      <c r="WNV92" s="157"/>
      <c r="WNW92" s="211"/>
      <c r="WNX92" s="161"/>
      <c r="WNY92" s="161"/>
      <c r="WNZ92" s="168"/>
      <c r="WOA92" s="169"/>
      <c r="WOB92" s="170"/>
      <c r="WOC92" s="167"/>
      <c r="WOD92" s="43"/>
      <c r="WOE92" s="208"/>
      <c r="WOF92" s="157"/>
      <c r="WOG92" s="211"/>
      <c r="WOH92" s="161"/>
      <c r="WOI92" s="161"/>
      <c r="WOJ92" s="168"/>
      <c r="WOK92" s="169"/>
      <c r="WOL92" s="170"/>
      <c r="WOM92" s="167"/>
      <c r="WON92" s="43"/>
      <c r="WOO92" s="208"/>
      <c r="WOP92" s="157"/>
      <c r="WOQ92" s="211"/>
      <c r="WOR92" s="161"/>
      <c r="WOS92" s="161"/>
      <c r="WOT92" s="168"/>
      <c r="WOU92" s="169"/>
      <c r="WOV92" s="170"/>
      <c r="WOW92" s="167"/>
      <c r="WOX92" s="43"/>
      <c r="WOY92" s="208"/>
      <c r="WOZ92" s="157"/>
      <c r="WPA92" s="211"/>
      <c r="WPB92" s="161"/>
      <c r="WPC92" s="161"/>
      <c r="WPD92" s="168"/>
      <c r="WPE92" s="169"/>
      <c r="WPF92" s="170"/>
      <c r="WPG92" s="167"/>
      <c r="WPH92" s="43"/>
      <c r="WPI92" s="208"/>
      <c r="WPJ92" s="157"/>
      <c r="WPK92" s="211"/>
      <c r="WPL92" s="161"/>
      <c r="WPM92" s="161"/>
      <c r="WPN92" s="168"/>
      <c r="WPO92" s="169"/>
      <c r="WPP92" s="170"/>
      <c r="WPQ92" s="167"/>
      <c r="WPR92" s="43"/>
      <c r="WPS92" s="208"/>
      <c r="WPT92" s="157"/>
      <c r="WPU92" s="211"/>
      <c r="WPV92" s="161"/>
      <c r="WPW92" s="161"/>
      <c r="WPX92" s="168"/>
      <c r="WPY92" s="169"/>
      <c r="WPZ92" s="170"/>
      <c r="WQA92" s="167"/>
      <c r="WQB92" s="43"/>
      <c r="WQC92" s="208"/>
      <c r="WQD92" s="157"/>
      <c r="WQE92" s="211"/>
      <c r="WQF92" s="161"/>
      <c r="WQG92" s="161"/>
      <c r="WQH92" s="168"/>
      <c r="WQI92" s="169"/>
      <c r="WQJ92" s="170"/>
      <c r="WQK92" s="167"/>
      <c r="WQL92" s="43"/>
      <c r="WQM92" s="208"/>
      <c r="WQN92" s="157"/>
      <c r="WQO92" s="211"/>
      <c r="WQP92" s="161"/>
      <c r="WQQ92" s="161"/>
      <c r="WQR92" s="168"/>
      <c r="WQS92" s="169"/>
      <c r="WQT92" s="170"/>
      <c r="WQU92" s="167"/>
      <c r="WQV92" s="43"/>
      <c r="WQW92" s="208"/>
      <c r="WQX92" s="157"/>
      <c r="WQY92" s="211"/>
      <c r="WQZ92" s="161"/>
      <c r="WRA92" s="161"/>
      <c r="WRB92" s="168"/>
      <c r="WRC92" s="169"/>
      <c r="WRD92" s="170"/>
      <c r="WRE92" s="167"/>
      <c r="WRF92" s="43"/>
      <c r="WRG92" s="208"/>
      <c r="WRH92" s="157"/>
      <c r="WRI92" s="211"/>
      <c r="WRJ92" s="161"/>
      <c r="WRK92" s="161"/>
      <c r="WRL92" s="168"/>
      <c r="WRM92" s="169"/>
      <c r="WRN92" s="170"/>
      <c r="WRO92" s="167"/>
      <c r="WRP92" s="43"/>
      <c r="WRQ92" s="208"/>
      <c r="WRR92" s="157"/>
      <c r="WRS92" s="211"/>
      <c r="WRT92" s="161"/>
      <c r="WRU92" s="161"/>
      <c r="WRV92" s="168"/>
      <c r="WRW92" s="169"/>
      <c r="WRX92" s="170"/>
      <c r="WRY92" s="167"/>
      <c r="WRZ92" s="43"/>
      <c r="WSA92" s="208"/>
      <c r="WSB92" s="157"/>
      <c r="WSC92" s="211"/>
      <c r="WSD92" s="161"/>
      <c r="WSE92" s="161"/>
      <c r="WSF92" s="168"/>
      <c r="WSG92" s="169"/>
      <c r="WSH92" s="170"/>
      <c r="WSI92" s="167"/>
      <c r="WSJ92" s="43"/>
      <c r="WSK92" s="208"/>
      <c r="WSL92" s="157"/>
      <c r="WSM92" s="211"/>
      <c r="WSN92" s="161"/>
      <c r="WSO92" s="161"/>
      <c r="WSP92" s="168"/>
      <c r="WSQ92" s="169"/>
      <c r="WSR92" s="170"/>
      <c r="WSS92" s="167"/>
      <c r="WST92" s="43"/>
      <c r="WSU92" s="208"/>
      <c r="WSV92" s="157"/>
      <c r="WSW92" s="211"/>
      <c r="WSX92" s="161"/>
      <c r="WSY92" s="161"/>
      <c r="WSZ92" s="168"/>
      <c r="WTA92" s="169"/>
      <c r="WTB92" s="170"/>
      <c r="WTC92" s="167"/>
      <c r="WTD92" s="43"/>
      <c r="WTE92" s="208"/>
      <c r="WTF92" s="157"/>
      <c r="WTG92" s="211"/>
      <c r="WTH92" s="161"/>
      <c r="WTI92" s="161"/>
      <c r="WTJ92" s="168"/>
      <c r="WTK92" s="169"/>
      <c r="WTL92" s="170"/>
      <c r="WTM92" s="167"/>
      <c r="WTN92" s="43"/>
      <c r="WTO92" s="208"/>
      <c r="WTP92" s="157"/>
      <c r="WTQ92" s="211"/>
      <c r="WTR92" s="161"/>
      <c r="WTS92" s="161"/>
      <c r="WTT92" s="168"/>
      <c r="WTU92" s="169"/>
      <c r="WTV92" s="170"/>
      <c r="WTW92" s="167"/>
      <c r="WTX92" s="43"/>
      <c r="WTY92" s="208"/>
      <c r="WTZ92" s="157"/>
      <c r="WUA92" s="211"/>
      <c r="WUB92" s="161"/>
      <c r="WUC92" s="161"/>
      <c r="WUD92" s="168"/>
      <c r="WUE92" s="169"/>
      <c r="WUF92" s="170"/>
      <c r="WUG92" s="167"/>
      <c r="WUH92" s="43"/>
      <c r="WUI92" s="208"/>
      <c r="WUJ92" s="157"/>
      <c r="WUK92" s="211"/>
      <c r="WUL92" s="161"/>
      <c r="WUM92" s="161"/>
      <c r="WUN92" s="168"/>
      <c r="WUO92" s="169"/>
      <c r="WUP92" s="170"/>
      <c r="WUQ92" s="167"/>
      <c r="WUR92" s="43"/>
      <c r="WUS92" s="208"/>
      <c r="WUT92" s="157"/>
      <c r="WUU92" s="211"/>
      <c r="WUV92" s="161"/>
      <c r="WUW92" s="161"/>
      <c r="WUX92" s="168"/>
      <c r="WUY92" s="169"/>
      <c r="WUZ92" s="170"/>
      <c r="WVA92" s="167"/>
      <c r="WVB92" s="43"/>
      <c r="WVC92" s="208"/>
      <c r="WVD92" s="157"/>
      <c r="WVE92" s="211"/>
      <c r="WVF92" s="161"/>
      <c r="WVG92" s="161"/>
      <c r="WVH92" s="168"/>
      <c r="WVI92" s="169"/>
      <c r="WVJ92" s="170"/>
      <c r="WVK92" s="167"/>
      <c r="WVL92" s="43"/>
      <c r="WVM92" s="208"/>
      <c r="WVN92" s="157"/>
      <c r="WVO92" s="211"/>
      <c r="WVP92" s="161"/>
      <c r="WVQ92" s="161"/>
      <c r="WVR92" s="168"/>
      <c r="WVS92" s="169"/>
      <c r="WVT92" s="170"/>
      <c r="WVU92" s="167"/>
      <c r="WVV92" s="43"/>
      <c r="WVW92" s="208"/>
      <c r="WVX92" s="157"/>
      <c r="WVY92" s="211"/>
      <c r="WVZ92" s="161"/>
      <c r="WWA92" s="161"/>
      <c r="WWB92" s="168"/>
      <c r="WWC92" s="169"/>
      <c r="WWD92" s="170"/>
      <c r="WWE92" s="167"/>
      <c r="WWF92" s="43"/>
      <c r="WWG92" s="208"/>
      <c r="WWH92" s="157"/>
      <c r="WWI92" s="211"/>
      <c r="WWJ92" s="161"/>
      <c r="WWK92" s="161"/>
      <c r="WWL92" s="168"/>
      <c r="WWM92" s="169"/>
      <c r="WWN92" s="170"/>
      <c r="WWO92" s="167"/>
      <c r="WWP92" s="43"/>
      <c r="WWQ92" s="208"/>
      <c r="WWR92" s="157"/>
      <c r="WWS92" s="211"/>
      <c r="WWT92" s="161"/>
      <c r="WWU92" s="161"/>
      <c r="WWV92" s="168"/>
      <c r="WWW92" s="169"/>
      <c r="WWX92" s="170"/>
      <c r="WWY92" s="167"/>
      <c r="WWZ92" s="43"/>
      <c r="WXA92" s="208"/>
      <c r="WXB92" s="157"/>
      <c r="WXC92" s="211"/>
      <c r="WXD92" s="161"/>
      <c r="WXE92" s="161"/>
      <c r="WXF92" s="168"/>
      <c r="WXG92" s="169"/>
      <c r="WXH92" s="170"/>
      <c r="WXI92" s="167"/>
      <c r="WXJ92" s="43"/>
      <c r="WXK92" s="208"/>
      <c r="WXL92" s="157"/>
      <c r="WXM92" s="211"/>
      <c r="WXN92" s="161"/>
      <c r="WXO92" s="161"/>
      <c r="WXP92" s="168"/>
      <c r="WXQ92" s="169"/>
      <c r="WXR92" s="170"/>
      <c r="WXS92" s="167"/>
      <c r="WXT92" s="43"/>
      <c r="WXU92" s="208"/>
      <c r="WXV92" s="157"/>
      <c r="WXW92" s="211"/>
      <c r="WXX92" s="161"/>
      <c r="WXY92" s="161"/>
      <c r="WXZ92" s="168"/>
      <c r="WYA92" s="169"/>
      <c r="WYB92" s="170"/>
      <c r="WYC92" s="167"/>
      <c r="WYD92" s="43"/>
      <c r="WYE92" s="208"/>
      <c r="WYF92" s="157"/>
      <c r="WYG92" s="211"/>
      <c r="WYH92" s="161"/>
      <c r="WYI92" s="161"/>
      <c r="WYJ92" s="168"/>
      <c r="WYK92" s="169"/>
      <c r="WYL92" s="170"/>
      <c r="WYM92" s="167"/>
      <c r="WYN92" s="43"/>
      <c r="WYO92" s="208"/>
      <c r="WYP92" s="157"/>
      <c r="WYQ92" s="211"/>
      <c r="WYR92" s="161"/>
      <c r="WYS92" s="161"/>
      <c r="WYT92" s="168"/>
      <c r="WYU92" s="169"/>
      <c r="WYV92" s="170"/>
      <c r="WYW92" s="167"/>
      <c r="WYX92" s="43"/>
      <c r="WYY92" s="208"/>
      <c r="WYZ92" s="157"/>
      <c r="WZA92" s="211"/>
      <c r="WZB92" s="161"/>
      <c r="WZC92" s="161"/>
      <c r="WZD92" s="168"/>
      <c r="WZE92" s="169"/>
      <c r="WZF92" s="170"/>
      <c r="WZG92" s="167"/>
      <c r="WZH92" s="43"/>
      <c r="WZI92" s="208"/>
      <c r="WZJ92" s="157"/>
      <c r="WZK92" s="211"/>
      <c r="WZL92" s="161"/>
      <c r="WZM92" s="161"/>
      <c r="WZN92" s="168"/>
      <c r="WZO92" s="169"/>
      <c r="WZP92" s="170"/>
      <c r="WZQ92" s="167"/>
      <c r="WZR92" s="43"/>
      <c r="WZS92" s="208"/>
      <c r="WZT92" s="157"/>
      <c r="WZU92" s="211"/>
      <c r="WZV92" s="161"/>
      <c r="WZW92" s="161"/>
      <c r="WZX92" s="168"/>
      <c r="WZY92" s="169"/>
      <c r="WZZ92" s="170"/>
      <c r="XAA92" s="167"/>
      <c r="XAB92" s="43"/>
      <c r="XAC92" s="208"/>
      <c r="XAD92" s="157"/>
      <c r="XAE92" s="211"/>
      <c r="XAF92" s="161"/>
      <c r="XAG92" s="161"/>
      <c r="XAH92" s="168"/>
      <c r="XAI92" s="169"/>
      <c r="XAJ92" s="170"/>
      <c r="XAK92" s="167"/>
      <c r="XAL92" s="43"/>
      <c r="XAM92" s="208"/>
      <c r="XAN92" s="157"/>
      <c r="XAO92" s="211"/>
      <c r="XAP92" s="161"/>
      <c r="XAQ92" s="161"/>
      <c r="XAR92" s="168"/>
      <c r="XAS92" s="169"/>
      <c r="XAT92" s="170"/>
      <c r="XAU92" s="167"/>
      <c r="XAV92" s="43"/>
      <c r="XAW92" s="208"/>
      <c r="XAX92" s="157"/>
      <c r="XAY92" s="211"/>
      <c r="XAZ92" s="161"/>
      <c r="XBA92" s="161"/>
      <c r="XBB92" s="168"/>
      <c r="XBC92" s="169"/>
      <c r="XBD92" s="170"/>
      <c r="XBE92" s="167"/>
      <c r="XBF92" s="43"/>
      <c r="XBG92" s="208"/>
      <c r="XBH92" s="157"/>
      <c r="XBI92" s="211"/>
      <c r="XBJ92" s="161"/>
      <c r="XBK92" s="161"/>
      <c r="XBL92" s="168"/>
      <c r="XBM92" s="169"/>
      <c r="XBN92" s="170"/>
      <c r="XBO92" s="167"/>
      <c r="XBP92" s="43"/>
      <c r="XBQ92" s="208"/>
      <c r="XBR92" s="157"/>
      <c r="XBS92" s="211"/>
      <c r="XBT92" s="161"/>
      <c r="XBU92" s="161"/>
      <c r="XBV92" s="168"/>
      <c r="XBW92" s="169"/>
      <c r="XBX92" s="170"/>
      <c r="XBY92" s="167"/>
      <c r="XBZ92" s="43"/>
      <c r="XCA92" s="208"/>
      <c r="XCB92" s="157"/>
      <c r="XCC92" s="211"/>
      <c r="XCD92" s="161"/>
      <c r="XCE92" s="161"/>
      <c r="XCF92" s="168"/>
      <c r="XCG92" s="169"/>
      <c r="XCH92" s="170"/>
      <c r="XCI92" s="167"/>
      <c r="XCJ92" s="43"/>
      <c r="XCK92" s="208"/>
      <c r="XCL92" s="157"/>
      <c r="XCM92" s="211"/>
      <c r="XCN92" s="161"/>
      <c r="XCO92" s="161"/>
      <c r="XCP92" s="168"/>
      <c r="XCQ92" s="169"/>
      <c r="XCR92" s="170"/>
      <c r="XCS92" s="167"/>
      <c r="XCT92" s="43"/>
      <c r="XCU92" s="208"/>
      <c r="XCV92" s="157"/>
      <c r="XCW92" s="211"/>
      <c r="XCX92" s="161"/>
      <c r="XCY92" s="161"/>
      <c r="XCZ92" s="168"/>
      <c r="XDA92" s="169"/>
      <c r="XDB92" s="170"/>
      <c r="XDC92" s="167"/>
      <c r="XDD92" s="43"/>
      <c r="XDE92" s="208"/>
      <c r="XDF92" s="157"/>
      <c r="XDG92" s="211"/>
      <c r="XDH92" s="161"/>
      <c r="XDI92" s="161"/>
      <c r="XDJ92" s="168"/>
      <c r="XDK92" s="169"/>
      <c r="XDL92" s="170"/>
      <c r="XDM92" s="167"/>
      <c r="XDN92" s="43"/>
      <c r="XDO92" s="208"/>
      <c r="XDP92" s="157"/>
      <c r="XDQ92" s="211"/>
      <c r="XDR92" s="161"/>
      <c r="XDS92" s="161"/>
      <c r="XDT92" s="168"/>
      <c r="XDU92" s="169"/>
      <c r="XDV92" s="170"/>
      <c r="XDW92" s="167"/>
      <c r="XDX92" s="43"/>
      <c r="XDY92" s="208"/>
      <c r="XDZ92" s="157"/>
      <c r="XEA92" s="211"/>
      <c r="XEB92" s="161"/>
      <c r="XEC92" s="161"/>
      <c r="XED92" s="168"/>
      <c r="XEE92" s="169"/>
      <c r="XEF92" s="170"/>
      <c r="XEG92" s="167"/>
      <c r="XEH92" s="43"/>
      <c r="XEI92" s="208"/>
      <c r="XEJ92" s="157"/>
      <c r="XEK92" s="211"/>
      <c r="XEL92" s="161"/>
      <c r="XEM92" s="161"/>
      <c r="XEN92" s="168"/>
      <c r="XEO92" s="169"/>
      <c r="XEP92" s="170"/>
      <c r="XEQ92" s="167"/>
      <c r="XER92" s="43"/>
      <c r="XES92" s="208"/>
      <c r="XET92" s="157"/>
      <c r="XEU92" s="211"/>
      <c r="XEV92" s="161"/>
      <c r="XEW92" s="161"/>
      <c r="XEX92" s="168"/>
      <c r="XEY92" s="169"/>
      <c r="XEZ92" s="170"/>
      <c r="XFA92" s="167"/>
      <c r="XFB92" s="43"/>
      <c r="XFC92" s="208"/>
      <c r="XFD92" s="157"/>
    </row>
    <row r="93" spans="1:16384" s="1" customFormat="1" x14ac:dyDescent="0.35">
      <c r="A93" s="52">
        <f t="shared" si="18"/>
        <v>258.81448319999998</v>
      </c>
      <c r="B93" s="28">
        <v>6099565</v>
      </c>
      <c r="C93" s="90" t="s">
        <v>98</v>
      </c>
      <c r="D93" s="69">
        <v>0</v>
      </c>
      <c r="E93" s="203"/>
      <c r="F93" s="92">
        <f t="shared" si="24"/>
        <v>46066.390881459563</v>
      </c>
      <c r="G93" s="92">
        <f t="shared" si="25"/>
        <v>46066.390881459563</v>
      </c>
      <c r="H93" s="93">
        <f>$H$68*O93</f>
        <v>17.854199999999999</v>
      </c>
      <c r="I93" s="52">
        <f t="shared" si="19"/>
        <v>0</v>
      </c>
      <c r="J93" s="94">
        <f>$H$69</f>
        <v>0.60399999999999998</v>
      </c>
      <c r="K93" s="210"/>
      <c r="L93" s="171">
        <f t="shared" si="20"/>
        <v>0</v>
      </c>
      <c r="M93" s="171">
        <f t="shared" si="21"/>
        <v>0</v>
      </c>
      <c r="N93" s="53">
        <f t="shared" si="22"/>
        <v>-0.38551680000000488</v>
      </c>
      <c r="O93" s="54">
        <f t="shared" si="28"/>
        <v>1</v>
      </c>
      <c r="P93" s="53">
        <v>259.2</v>
      </c>
      <c r="Q93" s="69"/>
      <c r="R93" s="69">
        <f t="shared" si="26"/>
        <v>0</v>
      </c>
      <c r="S93" s="82" t="e">
        <f>+Q93/D93</f>
        <v>#DIV/0!</v>
      </c>
      <c r="T93" s="92"/>
      <c r="U93" s="157"/>
      <c r="Z93" s="69"/>
      <c r="AE93" s="157"/>
      <c r="AF93" s="157"/>
    </row>
    <row r="94" spans="1:16384" s="1" customFormat="1" x14ac:dyDescent="0.35">
      <c r="A94" s="52">
        <f t="shared" si="18"/>
        <v>258.81448319999998</v>
      </c>
      <c r="B94" s="28">
        <v>6098053</v>
      </c>
      <c r="C94" s="90" t="s">
        <v>99</v>
      </c>
      <c r="D94" s="69">
        <v>0</v>
      </c>
      <c r="E94" s="203"/>
      <c r="F94" s="92">
        <f t="shared" si="24"/>
        <v>46066.390881459563</v>
      </c>
      <c r="G94" s="92">
        <f t="shared" si="25"/>
        <v>46066.390881459563</v>
      </c>
      <c r="H94" s="93">
        <f>$H$68*O94</f>
        <v>17.854199999999999</v>
      </c>
      <c r="I94" s="52">
        <f t="shared" si="19"/>
        <v>0</v>
      </c>
      <c r="J94" s="94">
        <f>$H$69</f>
        <v>0.60399999999999998</v>
      </c>
      <c r="K94" s="210"/>
      <c r="L94" s="171">
        <f t="shared" si="20"/>
        <v>0</v>
      </c>
      <c r="M94" s="171">
        <f t="shared" si="21"/>
        <v>0</v>
      </c>
      <c r="N94" s="53">
        <f t="shared" si="22"/>
        <v>-0.38551680000000488</v>
      </c>
      <c r="O94" s="54">
        <f t="shared" si="28"/>
        <v>1</v>
      </c>
      <c r="P94" s="53">
        <v>259.2</v>
      </c>
      <c r="Q94" s="69"/>
      <c r="R94" s="69">
        <f t="shared" si="26"/>
        <v>0</v>
      </c>
      <c r="S94" s="82">
        <v>0</v>
      </c>
      <c r="T94" s="92"/>
      <c r="U94" s="157"/>
      <c r="Z94" s="69"/>
      <c r="AE94" s="157"/>
      <c r="AF94" s="157"/>
    </row>
    <row r="95" spans="1:16384" s="1" customFormat="1" x14ac:dyDescent="0.35">
      <c r="A95" s="52">
        <f t="shared" si="18"/>
        <v>258.81448319999998</v>
      </c>
      <c r="B95" s="28">
        <v>6099566</v>
      </c>
      <c r="C95" s="90" t="s">
        <v>100</v>
      </c>
      <c r="D95" s="69">
        <v>0</v>
      </c>
      <c r="E95" s="203"/>
      <c r="F95" s="92">
        <f t="shared" si="24"/>
        <v>46066.390881459563</v>
      </c>
      <c r="G95" s="92">
        <f t="shared" si="25"/>
        <v>46066.390881459563</v>
      </c>
      <c r="H95" s="93">
        <f>$H$68*O95</f>
        <v>17.854199999999999</v>
      </c>
      <c r="I95" s="52">
        <f t="shared" si="19"/>
        <v>0</v>
      </c>
      <c r="J95" s="94">
        <f>$H$69</f>
        <v>0.60399999999999998</v>
      </c>
      <c r="K95" s="210"/>
      <c r="L95" s="171">
        <f t="shared" si="20"/>
        <v>0</v>
      </c>
      <c r="M95" s="171">
        <f t="shared" si="21"/>
        <v>0</v>
      </c>
      <c r="N95" s="53">
        <f t="shared" si="22"/>
        <v>-0.38551680000000488</v>
      </c>
      <c r="O95" s="54">
        <f t="shared" si="28"/>
        <v>1</v>
      </c>
      <c r="P95" s="53">
        <v>259.2</v>
      </c>
      <c r="Q95" s="69"/>
      <c r="R95" s="69">
        <f t="shared" si="26"/>
        <v>0</v>
      </c>
      <c r="S95" s="82" t="e">
        <f>+Q95/D95</f>
        <v>#DIV/0!</v>
      </c>
      <c r="T95" s="92"/>
      <c r="U95" s="157"/>
      <c r="Z95" s="69"/>
      <c r="AE95" s="157"/>
      <c r="AF95" s="157"/>
    </row>
    <row r="96" spans="1:16384" s="1" customFormat="1" x14ac:dyDescent="0.35">
      <c r="A96" s="52">
        <f t="shared" si="18"/>
        <v>258.81448319999998</v>
      </c>
      <c r="B96" s="28">
        <v>6130210</v>
      </c>
      <c r="C96" s="90" t="s">
        <v>101</v>
      </c>
      <c r="D96" s="69">
        <v>0</v>
      </c>
      <c r="E96" s="203"/>
      <c r="F96" s="92">
        <f t="shared" si="24"/>
        <v>46066.390881459563</v>
      </c>
      <c r="G96" s="92">
        <f t="shared" si="25"/>
        <v>46066.390881459563</v>
      </c>
      <c r="H96" s="93">
        <f>$H$68*O96</f>
        <v>17.854199999999999</v>
      </c>
      <c r="I96" s="52">
        <f t="shared" si="19"/>
        <v>0</v>
      </c>
      <c r="J96" s="94">
        <f>$H$69</f>
        <v>0.60399999999999998</v>
      </c>
      <c r="K96" s="210">
        <v>16</v>
      </c>
      <c r="L96" s="171">
        <f t="shared" si="20"/>
        <v>0</v>
      </c>
      <c r="M96" s="171">
        <f t="shared" si="21"/>
        <v>0</v>
      </c>
      <c r="N96" s="53">
        <f t="shared" si="22"/>
        <v>-14.785516799999982</v>
      </c>
      <c r="O96" s="54">
        <f t="shared" si="28"/>
        <v>1</v>
      </c>
      <c r="P96" s="202">
        <v>273.59999999999997</v>
      </c>
      <c r="Q96" s="69"/>
      <c r="R96" s="69"/>
      <c r="S96" s="212" t="s">
        <v>102</v>
      </c>
      <c r="T96" s="92"/>
      <c r="U96" s="157"/>
      <c r="Z96" s="69"/>
      <c r="AE96" s="157"/>
      <c r="AF96" s="157"/>
    </row>
    <row r="97" spans="1:51" s="1" customFormat="1" x14ac:dyDescent="0.35">
      <c r="A97" s="207">
        <f t="shared" si="18"/>
        <v>259.18414367999998</v>
      </c>
      <c r="B97" s="43">
        <v>6098040</v>
      </c>
      <c r="C97" s="208" t="s">
        <v>93</v>
      </c>
      <c r="D97" s="99">
        <v>1811.0461723097851</v>
      </c>
      <c r="E97" s="209">
        <f>48+24+12+4</f>
        <v>88</v>
      </c>
      <c r="F97" s="161">
        <f t="shared" si="24"/>
        <v>46067.057548126228</v>
      </c>
      <c r="G97" s="161">
        <f t="shared" si="25"/>
        <v>46074.045036429314</v>
      </c>
      <c r="H97" s="168">
        <f>$J$68*O97</f>
        <v>16.79524</v>
      </c>
      <c r="I97" s="171">
        <f t="shared" si="19"/>
        <v>107.83091949324839</v>
      </c>
      <c r="J97" s="170">
        <f>$J$69</f>
        <v>0.64300000000000002</v>
      </c>
      <c r="K97" s="99"/>
      <c r="L97" s="171">
        <f t="shared" si="20"/>
        <v>59.868799780854857</v>
      </c>
      <c r="M97" s="171">
        <f t="shared" si="21"/>
        <v>6.9874883030876349</v>
      </c>
      <c r="N97" s="53">
        <f t="shared" si="22"/>
        <v>-1.5856320000011692E-2</v>
      </c>
      <c r="O97" s="54">
        <f t="shared" si="28"/>
        <v>1</v>
      </c>
      <c r="P97" s="53">
        <v>259.2</v>
      </c>
      <c r="Q97" s="99">
        <v>300</v>
      </c>
      <c r="R97" s="99">
        <f t="shared" ref="R97:R105" si="29">Q97-D97</f>
        <v>-1511.0461723097851</v>
      </c>
      <c r="S97" s="18"/>
      <c r="T97" s="99"/>
      <c r="AX97">
        <v>24</v>
      </c>
      <c r="AY97">
        <f>AX97*$AX$75</f>
        <v>240</v>
      </c>
    </row>
    <row r="98" spans="1:51" s="1" customFormat="1" x14ac:dyDescent="0.35">
      <c r="A98" s="207">
        <f t="shared" si="18"/>
        <v>259.18414367999998</v>
      </c>
      <c r="B98" s="43">
        <v>6099559</v>
      </c>
      <c r="C98" s="208" t="s">
        <v>94</v>
      </c>
      <c r="D98" s="99">
        <v>133.09672835628211</v>
      </c>
      <c r="E98" s="209"/>
      <c r="F98" s="161">
        <f t="shared" si="24"/>
        <v>46077.711703095978</v>
      </c>
      <c r="G98" s="161">
        <f t="shared" si="25"/>
        <v>46078.225224974543</v>
      </c>
      <c r="H98" s="168">
        <f>$J$68*O98</f>
        <v>16.79524</v>
      </c>
      <c r="I98" s="171">
        <f t="shared" si="19"/>
        <v>7.9246696299833834</v>
      </c>
      <c r="J98" s="170">
        <f>$J$69</f>
        <v>0.64300000000000002</v>
      </c>
      <c r="K98" s="99"/>
      <c r="L98" s="171">
        <f t="shared" si="20"/>
        <v>4.3998554555273222</v>
      </c>
      <c r="M98" s="171">
        <f t="shared" si="21"/>
        <v>0.51352187856294607</v>
      </c>
      <c r="N98" s="53">
        <f t="shared" si="22"/>
        <v>-1.5856320000011692E-2</v>
      </c>
      <c r="O98" s="54">
        <f t="shared" si="28"/>
        <v>1</v>
      </c>
      <c r="P98" s="53">
        <v>259.2</v>
      </c>
      <c r="Q98" s="99">
        <v>0</v>
      </c>
      <c r="R98" s="99">
        <f t="shared" si="29"/>
        <v>-133.09672835628211</v>
      </c>
      <c r="S98" s="18"/>
      <c r="T98" s="99"/>
      <c r="AX98">
        <v>24</v>
      </c>
      <c r="AY98">
        <f>AX98*$AX$75</f>
        <v>240</v>
      </c>
    </row>
    <row r="99" spans="1:51" s="1" customFormat="1" x14ac:dyDescent="0.35">
      <c r="A99" s="207">
        <f t="shared" si="18"/>
        <v>259.18414367999998</v>
      </c>
      <c r="B99" s="43">
        <v>6163951</v>
      </c>
      <c r="C99" s="208" t="s">
        <v>95</v>
      </c>
      <c r="D99" s="99">
        <v>0</v>
      </c>
      <c r="E99" s="209"/>
      <c r="F99" s="161">
        <f t="shared" si="24"/>
        <v>46078.225224974543</v>
      </c>
      <c r="G99" s="161">
        <f t="shared" si="25"/>
        <v>46078.225224974543</v>
      </c>
      <c r="H99" s="168">
        <f>$J$68*O99</f>
        <v>16.79524</v>
      </c>
      <c r="I99" s="171">
        <f t="shared" si="19"/>
        <v>0</v>
      </c>
      <c r="J99" s="170">
        <f>$J$69</f>
        <v>0.64300000000000002</v>
      </c>
      <c r="K99" s="99"/>
      <c r="L99" s="171">
        <f t="shared" si="20"/>
        <v>0</v>
      </c>
      <c r="M99" s="171">
        <f t="shared" si="21"/>
        <v>0</v>
      </c>
      <c r="N99" s="53">
        <f t="shared" si="22"/>
        <v>-1.5856320000011692E-2</v>
      </c>
      <c r="O99" s="54">
        <f t="shared" si="28"/>
        <v>1</v>
      </c>
      <c r="P99" s="53">
        <v>259.2</v>
      </c>
      <c r="Q99" s="99">
        <v>0</v>
      </c>
      <c r="R99" s="99">
        <f t="shared" si="29"/>
        <v>0</v>
      </c>
      <c r="S99" s="18"/>
      <c r="T99" s="99"/>
      <c r="AX99"/>
    </row>
    <row r="100" spans="1:51" s="1" customFormat="1" ht="16.5" customHeight="1" x14ac:dyDescent="0.35">
      <c r="A100" s="207">
        <f t="shared" si="18"/>
        <v>259.18414367999998</v>
      </c>
      <c r="B100" s="43">
        <v>6099560</v>
      </c>
      <c r="C100" s="208" t="s">
        <v>96</v>
      </c>
      <c r="D100" s="99">
        <v>37.308835030274352</v>
      </c>
      <c r="E100" s="209"/>
      <c r="F100" s="161">
        <f t="shared" si="24"/>
        <v>46078.225224974543</v>
      </c>
      <c r="G100" s="161">
        <f t="shared" si="25"/>
        <v>46078.369172187136</v>
      </c>
      <c r="H100" s="168">
        <f>$J$68*O100</f>
        <v>16.79524</v>
      </c>
      <c r="I100" s="171">
        <f t="shared" si="19"/>
        <v>2.2213933846896117</v>
      </c>
      <c r="J100" s="170">
        <f>$J$69</f>
        <v>0.64300000000000002</v>
      </c>
      <c r="K100" s="99"/>
      <c r="L100" s="171">
        <f t="shared" si="20"/>
        <v>1.2333397174715262</v>
      </c>
      <c r="M100" s="171">
        <f t="shared" si="21"/>
        <v>0.14394721259004742</v>
      </c>
      <c r="N100" s="53">
        <f t="shared" si="22"/>
        <v>-1.5856320000011692E-2</v>
      </c>
      <c r="O100" s="54">
        <f t="shared" si="28"/>
        <v>1</v>
      </c>
      <c r="P100" s="53">
        <v>259.2</v>
      </c>
      <c r="Q100" s="99">
        <v>0</v>
      </c>
      <c r="R100" s="99">
        <f t="shared" si="29"/>
        <v>-37.308835030274352</v>
      </c>
      <c r="S100" s="18"/>
      <c r="T100" s="99"/>
      <c r="AX100"/>
    </row>
    <row r="101" spans="1:51" s="1" customFormat="1" x14ac:dyDescent="0.35">
      <c r="A101" s="52">
        <f t="shared" si="18"/>
        <v>240.35621904000004</v>
      </c>
      <c r="B101" s="28">
        <v>6098046</v>
      </c>
      <c r="C101" s="90" t="s">
        <v>87</v>
      </c>
      <c r="D101" s="69">
        <v>507.14035232570905</v>
      </c>
      <c r="E101" s="203"/>
      <c r="F101" s="92">
        <f t="shared" si="24"/>
        <v>46078.369172187136</v>
      </c>
      <c r="G101" s="92">
        <f t="shared" si="25"/>
        <v>46080.479125299025</v>
      </c>
      <c r="H101" s="93">
        <f>$F$68*O101</f>
        <v>15.093960000000001</v>
      </c>
      <c r="I101" s="52">
        <f t="shared" si="19"/>
        <v>33.598893353746071</v>
      </c>
      <c r="J101" s="94">
        <f>$F$69</f>
        <v>0.66350000000000009</v>
      </c>
      <c r="K101" s="210">
        <v>16</v>
      </c>
      <c r="L101" s="171">
        <f t="shared" si="20"/>
        <v>17.03998133162856</v>
      </c>
      <c r="M101" s="171">
        <f t="shared" si="21"/>
        <v>2.1099531118906096</v>
      </c>
      <c r="N101" s="53">
        <f t="shared" si="22"/>
        <v>240.35621904000004</v>
      </c>
      <c r="O101" s="54">
        <f t="shared" si="28"/>
        <v>1</v>
      </c>
      <c r="P101" s="53"/>
      <c r="Q101" s="69">
        <v>963.12044343494426</v>
      </c>
      <c r="R101" s="69">
        <f t="shared" si="29"/>
        <v>455.98009110923522</v>
      </c>
      <c r="S101" s="18">
        <f>+Q101/D101</f>
        <v>1.899120113432393</v>
      </c>
      <c r="T101" s="69"/>
      <c r="U101" s="43"/>
      <c r="V101" s="208"/>
      <c r="X101" s="208"/>
      <c r="Y101" s="2"/>
      <c r="Z101" s="157"/>
      <c r="AA101" s="157"/>
      <c r="AC101" s="157"/>
      <c r="AE101" s="157"/>
      <c r="AF101" s="157"/>
      <c r="AH101" s="157"/>
    </row>
    <row r="102" spans="1:51" s="1" customFormat="1" x14ac:dyDescent="0.35">
      <c r="A102" s="52">
        <f t="shared" si="18"/>
        <v>240.35621904000004</v>
      </c>
      <c r="B102" s="28">
        <v>6098047</v>
      </c>
      <c r="C102" s="90" t="s">
        <v>88</v>
      </c>
      <c r="D102" s="69">
        <v>125.93039223487176</v>
      </c>
      <c r="E102" s="203"/>
      <c r="F102" s="92">
        <f t="shared" si="24"/>
        <v>46081.14579196569</v>
      </c>
      <c r="G102" s="92">
        <f t="shared" si="25"/>
        <v>46081.669724288877</v>
      </c>
      <c r="H102" s="93">
        <f>$F$68*O102</f>
        <v>15.093960000000001</v>
      </c>
      <c r="I102" s="52">
        <f t="shared" si="19"/>
        <v>8.3430983144828623</v>
      </c>
      <c r="J102" s="94">
        <f>$F$69</f>
        <v>0.66350000000000009</v>
      </c>
      <c r="K102" s="210"/>
      <c r="L102" s="171">
        <f t="shared" si="20"/>
        <v>4.231277442085128</v>
      </c>
      <c r="M102" s="171">
        <f t="shared" si="21"/>
        <v>0.52393232319033289</v>
      </c>
      <c r="N102" s="202">
        <f t="shared" si="22"/>
        <v>240.35621904000004</v>
      </c>
      <c r="O102" s="54">
        <f>$P$75</f>
        <v>1</v>
      </c>
      <c r="P102" s="202"/>
      <c r="Q102" s="69">
        <v>151.860081828424</v>
      </c>
      <c r="R102" s="69">
        <f t="shared" si="29"/>
        <v>25.92968959355224</v>
      </c>
      <c r="S102" s="18">
        <f>+Q102/D102</f>
        <v>1.2059049379056248</v>
      </c>
      <c r="T102" s="69"/>
      <c r="U102" s="43"/>
      <c r="V102" s="208"/>
      <c r="X102" s="208"/>
      <c r="Y102" s="2"/>
      <c r="Z102" s="157"/>
      <c r="AA102" s="157"/>
      <c r="AC102" s="157"/>
      <c r="AE102" s="157"/>
      <c r="AF102" s="157"/>
      <c r="AH102" s="157"/>
    </row>
    <row r="103" spans="1:51" s="1" customFormat="1" x14ac:dyDescent="0.35">
      <c r="A103" s="52">
        <f t="shared" si="18"/>
        <v>240.35621904000004</v>
      </c>
      <c r="B103" s="28">
        <v>6099562</v>
      </c>
      <c r="C103" s="90" t="s">
        <v>91</v>
      </c>
      <c r="D103" s="69">
        <v>0</v>
      </c>
      <c r="E103" s="203"/>
      <c r="F103" s="92">
        <f t="shared" si="24"/>
        <v>46081.669724288877</v>
      </c>
      <c r="G103" s="92">
        <f t="shared" si="25"/>
        <v>46081.669724288877</v>
      </c>
      <c r="H103" s="93">
        <f>$F$68*O103</f>
        <v>15.093960000000001</v>
      </c>
      <c r="I103" s="52">
        <f t="shared" si="19"/>
        <v>0</v>
      </c>
      <c r="J103" s="94">
        <f>$F$69</f>
        <v>0.66350000000000009</v>
      </c>
      <c r="K103" s="210"/>
      <c r="L103" s="171">
        <f t="shared" si="20"/>
        <v>0</v>
      </c>
      <c r="M103" s="171">
        <f t="shared" si="21"/>
        <v>0</v>
      </c>
      <c r="N103" s="202">
        <f t="shared" si="22"/>
        <v>240.35621904000004</v>
      </c>
      <c r="O103" s="54">
        <f>$P$75</f>
        <v>1</v>
      </c>
      <c r="P103" s="202"/>
      <c r="Q103" s="69">
        <v>170.90836363636365</v>
      </c>
      <c r="R103" s="69">
        <f t="shared" si="29"/>
        <v>170.90836363636365</v>
      </c>
      <c r="S103" s="213">
        <v>0</v>
      </c>
      <c r="T103" s="69"/>
      <c r="U103" s="43"/>
      <c r="V103" s="208"/>
      <c r="X103" s="214"/>
      <c r="Y103" s="215"/>
      <c r="Z103" s="157"/>
      <c r="AC103" s="157"/>
      <c r="AD103" s="157"/>
      <c r="AE103" s="157"/>
      <c r="AF103" s="157"/>
    </row>
    <row r="104" spans="1:51" s="1" customFormat="1" x14ac:dyDescent="0.35">
      <c r="A104" s="52">
        <f t="shared" si="18"/>
        <v>240.35621904000004</v>
      </c>
      <c r="B104" s="28">
        <v>6099561</v>
      </c>
      <c r="C104" s="90" t="s">
        <v>92</v>
      </c>
      <c r="D104" s="69">
        <v>0</v>
      </c>
      <c r="E104" s="203"/>
      <c r="F104" s="92">
        <f t="shared" si="24"/>
        <v>46081.669724288877</v>
      </c>
      <c r="G104" s="92">
        <f t="shared" si="25"/>
        <v>46081.669724288877</v>
      </c>
      <c r="H104" s="93">
        <f>$F$68*O104</f>
        <v>15.093960000000001</v>
      </c>
      <c r="I104" s="52">
        <f t="shared" si="19"/>
        <v>0</v>
      </c>
      <c r="J104" s="94">
        <f>$F$69</f>
        <v>0.66350000000000009</v>
      </c>
      <c r="K104" s="210"/>
      <c r="L104" s="171">
        <f t="shared" si="20"/>
        <v>0</v>
      </c>
      <c r="M104" s="171">
        <f t="shared" si="21"/>
        <v>0</v>
      </c>
      <c r="N104" s="53">
        <f t="shared" si="22"/>
        <v>240.35621904000004</v>
      </c>
      <c r="O104" s="54">
        <f>$P$75</f>
        <v>1</v>
      </c>
      <c r="P104" s="53"/>
      <c r="Q104" s="69">
        <v>189.95</v>
      </c>
      <c r="R104" s="69">
        <f t="shared" si="29"/>
        <v>189.95</v>
      </c>
      <c r="S104" s="213">
        <v>0</v>
      </c>
      <c r="T104" s="69"/>
      <c r="U104" s="43">
        <v>1100</v>
      </c>
      <c r="V104" s="208"/>
      <c r="Z104" s="69"/>
      <c r="AE104" s="157"/>
      <c r="AF104" s="157"/>
      <c r="AH104" s="157"/>
    </row>
    <row r="105" spans="1:51" s="1" customFormat="1" ht="15" hidden="1" customHeight="1" x14ac:dyDescent="0.35">
      <c r="A105" s="52">
        <f t="shared" si="18"/>
        <v>260.86711679999996</v>
      </c>
      <c r="B105" s="28">
        <v>6130321</v>
      </c>
      <c r="C105" s="90" t="s">
        <v>106</v>
      </c>
      <c r="D105" s="69"/>
      <c r="E105" s="203"/>
      <c r="F105" s="92">
        <f t="shared" si="24"/>
        <v>46081.669724288877</v>
      </c>
      <c r="G105" s="92">
        <f t="shared" si="25"/>
        <v>46081.669724288877</v>
      </c>
      <c r="H105" s="93">
        <f t="shared" ref="H105:H110" si="30">$G$68*O105</f>
        <v>16.126799999999999</v>
      </c>
      <c r="I105" s="52">
        <f t="shared" si="19"/>
        <v>0</v>
      </c>
      <c r="J105" s="94">
        <f t="shared" ref="J105:J110" si="31">$G$69</f>
        <v>0.67400000000000004</v>
      </c>
      <c r="K105" s="210"/>
      <c r="L105" s="171">
        <f t="shared" si="20"/>
        <v>0</v>
      </c>
      <c r="M105" s="171">
        <f t="shared" si="21"/>
        <v>0</v>
      </c>
      <c r="N105" s="53">
        <f t="shared" si="22"/>
        <v>260.86711679999996</v>
      </c>
      <c r="O105" s="54">
        <v>1</v>
      </c>
      <c r="P105" s="202"/>
      <c r="Q105" s="99">
        <v>0</v>
      </c>
      <c r="R105" s="99">
        <f t="shared" si="29"/>
        <v>0</v>
      </c>
      <c r="S105" s="18">
        <v>0</v>
      </c>
      <c r="T105" s="99"/>
      <c r="Z105" s="69"/>
    </row>
    <row r="106" spans="1:51" s="1" customFormat="1" ht="16.5" hidden="1" customHeight="1" x14ac:dyDescent="0.35">
      <c r="A106" s="52">
        <f t="shared" si="18"/>
        <v>260.86711679999996</v>
      </c>
      <c r="B106" s="28">
        <v>6099564</v>
      </c>
      <c r="C106" s="90" t="s">
        <v>103</v>
      </c>
      <c r="D106" s="69"/>
      <c r="E106" s="203"/>
      <c r="F106" s="92">
        <f t="shared" si="24"/>
        <v>46081.669724288877</v>
      </c>
      <c r="G106" s="92">
        <f t="shared" si="25"/>
        <v>46081.669724288877</v>
      </c>
      <c r="H106" s="93">
        <f>$G$68*O106</f>
        <v>16.126799999999999</v>
      </c>
      <c r="I106" s="52">
        <f t="shared" si="19"/>
        <v>0</v>
      </c>
      <c r="J106" s="94">
        <f t="shared" si="31"/>
        <v>0.67400000000000004</v>
      </c>
      <c r="K106" s="210"/>
      <c r="L106" s="171">
        <f t="shared" si="20"/>
        <v>0</v>
      </c>
      <c r="M106" s="171">
        <f t="shared" si="21"/>
        <v>0</v>
      </c>
      <c r="N106" s="53">
        <f t="shared" si="22"/>
        <v>260.86711679999996</v>
      </c>
      <c r="O106" s="54">
        <f t="shared" si="28"/>
        <v>1</v>
      </c>
      <c r="P106" s="53"/>
      <c r="Q106" s="99"/>
      <c r="R106" s="99"/>
      <c r="S106" s="18"/>
      <c r="T106" s="99"/>
      <c r="AX106"/>
    </row>
    <row r="107" spans="1:51" s="1" customFormat="1" ht="16.5" hidden="1" customHeight="1" x14ac:dyDescent="0.35">
      <c r="A107" s="52">
        <f t="shared" si="18"/>
        <v>260.86711679999996</v>
      </c>
      <c r="B107" s="28">
        <v>6098050</v>
      </c>
      <c r="C107" s="90" t="s">
        <v>104</v>
      </c>
      <c r="D107" s="69"/>
      <c r="E107" s="203"/>
      <c r="F107" s="92">
        <f t="shared" si="24"/>
        <v>46081.669724288877</v>
      </c>
      <c r="G107" s="92">
        <f t="shared" si="25"/>
        <v>46081.669724288877</v>
      </c>
      <c r="H107" s="93">
        <f t="shared" si="30"/>
        <v>16.126799999999999</v>
      </c>
      <c r="I107" s="52">
        <f t="shared" si="19"/>
        <v>0</v>
      </c>
      <c r="J107" s="94">
        <f t="shared" si="31"/>
        <v>0.67400000000000004</v>
      </c>
      <c r="K107" s="210"/>
      <c r="L107" s="171">
        <f t="shared" si="20"/>
        <v>0</v>
      </c>
      <c r="M107" s="171">
        <f t="shared" si="21"/>
        <v>0</v>
      </c>
      <c r="N107" s="53">
        <f t="shared" si="22"/>
        <v>260.86711679999996</v>
      </c>
      <c r="O107" s="54">
        <f t="shared" si="28"/>
        <v>1</v>
      </c>
      <c r="P107" s="53"/>
      <c r="Q107" s="99"/>
      <c r="R107" s="99"/>
      <c r="S107" s="18"/>
      <c r="T107" s="99"/>
      <c r="AX107"/>
    </row>
    <row r="108" spans="1:51" s="1" customFormat="1" ht="16.5" hidden="1" customHeight="1" x14ac:dyDescent="0.35">
      <c r="A108" s="52">
        <f t="shared" si="18"/>
        <v>260.86711679999996</v>
      </c>
      <c r="B108" s="28">
        <v>6098049</v>
      </c>
      <c r="C108" s="90" t="s">
        <v>105</v>
      </c>
      <c r="D108" s="69"/>
      <c r="E108" s="203"/>
      <c r="F108" s="92">
        <f t="shared" si="24"/>
        <v>46081.669724288877</v>
      </c>
      <c r="G108" s="92">
        <f t="shared" si="25"/>
        <v>46081.669724288877</v>
      </c>
      <c r="H108" s="93">
        <f t="shared" si="30"/>
        <v>16.126799999999999</v>
      </c>
      <c r="I108" s="52">
        <f t="shared" si="19"/>
        <v>0</v>
      </c>
      <c r="J108" s="94">
        <f t="shared" si="31"/>
        <v>0.67400000000000004</v>
      </c>
      <c r="K108" s="210"/>
      <c r="L108" s="171">
        <f t="shared" si="20"/>
        <v>0</v>
      </c>
      <c r="M108" s="171">
        <f t="shared" si="21"/>
        <v>0</v>
      </c>
      <c r="N108" s="53">
        <f t="shared" si="22"/>
        <v>260.86711679999996</v>
      </c>
      <c r="O108" s="54">
        <f t="shared" si="28"/>
        <v>1</v>
      </c>
      <c r="P108" s="53"/>
      <c r="Q108" s="99"/>
      <c r="R108" s="99"/>
      <c r="S108" s="18"/>
      <c r="T108" s="99"/>
      <c r="AX108"/>
    </row>
    <row r="109" spans="1:51" s="1" customFormat="1" ht="16.5" hidden="1" customHeight="1" x14ac:dyDescent="0.35">
      <c r="A109" s="52">
        <f t="shared" si="18"/>
        <v>260.86711679999996</v>
      </c>
      <c r="B109" s="28">
        <v>6130321</v>
      </c>
      <c r="C109" s="90" t="s">
        <v>106</v>
      </c>
      <c r="D109" s="69"/>
      <c r="E109" s="203"/>
      <c r="F109" s="92">
        <f t="shared" si="24"/>
        <v>46081.669724288877</v>
      </c>
      <c r="G109" s="92">
        <f t="shared" si="25"/>
        <v>46081.669724288877</v>
      </c>
      <c r="H109" s="93">
        <f t="shared" si="30"/>
        <v>16.126799999999999</v>
      </c>
      <c r="I109" s="52">
        <f t="shared" si="19"/>
        <v>0</v>
      </c>
      <c r="J109" s="94">
        <f t="shared" si="31"/>
        <v>0.67400000000000004</v>
      </c>
      <c r="K109" s="210"/>
      <c r="L109" s="171">
        <f t="shared" si="20"/>
        <v>0</v>
      </c>
      <c r="M109" s="171">
        <f t="shared" si="21"/>
        <v>0</v>
      </c>
      <c r="N109" s="53">
        <f t="shared" si="22"/>
        <v>260.86711679999996</v>
      </c>
      <c r="O109" s="54">
        <f t="shared" si="28"/>
        <v>1</v>
      </c>
      <c r="P109" s="53"/>
      <c r="Q109" s="99"/>
      <c r="R109" s="99"/>
      <c r="S109" s="18"/>
      <c r="T109" s="99"/>
      <c r="AX109"/>
    </row>
    <row r="110" spans="1:51" s="1" customFormat="1" ht="16.5" hidden="1" customHeight="1" x14ac:dyDescent="0.35">
      <c r="A110" s="52">
        <f t="shared" si="18"/>
        <v>260.86711679999996</v>
      </c>
      <c r="B110" s="28">
        <v>6099563</v>
      </c>
      <c r="C110" s="90" t="s">
        <v>107</v>
      </c>
      <c r="D110" s="69"/>
      <c r="E110" s="203"/>
      <c r="F110" s="92">
        <f t="shared" si="24"/>
        <v>46081.669724288877</v>
      </c>
      <c r="G110" s="92">
        <f t="shared" si="25"/>
        <v>46081.669724288877</v>
      </c>
      <c r="H110" s="93">
        <f t="shared" si="30"/>
        <v>16.126799999999999</v>
      </c>
      <c r="I110" s="52">
        <f t="shared" si="19"/>
        <v>0</v>
      </c>
      <c r="J110" s="94">
        <f t="shared" si="31"/>
        <v>0.67400000000000004</v>
      </c>
      <c r="K110" s="210"/>
      <c r="L110" s="171">
        <f t="shared" si="20"/>
        <v>0</v>
      </c>
      <c r="M110" s="171">
        <f t="shared" si="21"/>
        <v>0</v>
      </c>
      <c r="N110" s="53">
        <f t="shared" si="22"/>
        <v>260.86711679999996</v>
      </c>
      <c r="O110" s="54">
        <f t="shared" si="28"/>
        <v>1</v>
      </c>
      <c r="P110" s="53"/>
      <c r="Q110" s="99"/>
      <c r="R110" s="99"/>
      <c r="S110" s="18"/>
      <c r="T110" s="99"/>
      <c r="AX110"/>
    </row>
    <row r="111" spans="1:51" s="1" customFormat="1" ht="16.5" hidden="1" customHeight="1" x14ac:dyDescent="0.35">
      <c r="A111" s="210">
        <f t="shared" si="18"/>
        <v>100.98000000000002</v>
      </c>
      <c r="B111" s="28">
        <v>6098044</v>
      </c>
      <c r="C111" s="90" t="s">
        <v>113</v>
      </c>
      <c r="D111" s="69"/>
      <c r="E111" s="203"/>
      <c r="F111" s="92">
        <f t="shared" si="24"/>
        <v>46081.669724288877</v>
      </c>
      <c r="G111" s="92">
        <f t="shared" si="25"/>
        <v>46081.669724288877</v>
      </c>
      <c r="H111" s="93">
        <f>$E$68*O111</f>
        <v>8.4150000000000009</v>
      </c>
      <c r="I111" s="52">
        <f t="shared" si="19"/>
        <v>0</v>
      </c>
      <c r="J111" s="94">
        <f>$E$69</f>
        <v>0.5</v>
      </c>
      <c r="K111" s="217"/>
      <c r="L111" s="171">
        <f t="shared" si="20"/>
        <v>0</v>
      </c>
      <c r="M111" s="171">
        <f t="shared" si="21"/>
        <v>0</v>
      </c>
      <c r="N111" s="53">
        <f t="shared" si="22"/>
        <v>-158.21999999999997</v>
      </c>
      <c r="O111" s="54">
        <f t="shared" si="28"/>
        <v>1</v>
      </c>
      <c r="P111" s="53">
        <v>259.2</v>
      </c>
      <c r="Q111" s="218"/>
      <c r="R111" s="114">
        <f>+Q111-D111</f>
        <v>0</v>
      </c>
      <c r="S111" s="18" t="e">
        <f>+Q111/D111</f>
        <v>#DIV/0!</v>
      </c>
    </row>
    <row r="112" spans="1:51" ht="15.75" customHeight="1" x14ac:dyDescent="0.35">
      <c r="A112" s="219"/>
      <c r="B112" s="219"/>
      <c r="C112" s="219" t="s">
        <v>68</v>
      </c>
      <c r="D112" s="220">
        <f>SUM(D76:D111)</f>
        <v>5504.7468559178906</v>
      </c>
      <c r="E112" s="220">
        <f>SUM(E76:E111)</f>
        <v>88</v>
      </c>
      <c r="F112" s="153"/>
      <c r="G112" s="153"/>
      <c r="H112" s="220">
        <f t="shared" ref="H112:Q112" si="32">SUM(H76:H111)</f>
        <v>586.96691999999973</v>
      </c>
      <c r="I112" s="220">
        <f t="shared" si="32"/>
        <v>321.75092290589924</v>
      </c>
      <c r="J112" s="220">
        <f t="shared" si="32"/>
        <v>23.094999999999995</v>
      </c>
      <c r="K112" s="220">
        <f t="shared" si="32"/>
        <v>64</v>
      </c>
      <c r="L112" s="220">
        <f t="shared" si="32"/>
        <v>192.32246002764253</v>
      </c>
      <c r="M112" s="220">
        <f t="shared" si="32"/>
        <v>21.419724288897573</v>
      </c>
      <c r="N112" s="220">
        <f t="shared" si="32"/>
        <v>6435.2038031999991</v>
      </c>
      <c r="O112" s="220">
        <f t="shared" si="32"/>
        <v>36</v>
      </c>
      <c r="P112" s="220">
        <f t="shared" si="32"/>
        <v>2606.3999999999996</v>
      </c>
      <c r="Q112" s="220">
        <f t="shared" si="32"/>
        <v>4500</v>
      </c>
      <c r="R112" s="220">
        <f>SUM(R83:R105)</f>
        <v>-1004.7468559178903</v>
      </c>
      <c r="S112" s="220"/>
      <c r="T112" s="220"/>
    </row>
    <row r="113" spans="2:14" x14ac:dyDescent="0.35">
      <c r="D113" s="221"/>
      <c r="F113">
        <v>60</v>
      </c>
      <c r="G113" s="22"/>
      <c r="I113" s="221"/>
      <c r="J113" s="221"/>
    </row>
    <row r="114" spans="2:14" x14ac:dyDescent="0.35">
      <c r="B114" s="222"/>
      <c r="C114" s="87"/>
      <c r="D114" s="223"/>
      <c r="F114" s="87"/>
      <c r="G114" s="224"/>
      <c r="J114" s="225"/>
      <c r="K114" s="2"/>
      <c r="L114" s="2"/>
      <c r="M114" s="2"/>
      <c r="N114" s="2"/>
    </row>
    <row r="115" spans="2:14" x14ac:dyDescent="0.35">
      <c r="D115" s="226"/>
      <c r="E115" s="113"/>
      <c r="F115" s="113"/>
      <c r="G115" s="113"/>
    </row>
    <row r="119" spans="2:14" x14ac:dyDescent="0.35">
      <c r="D119" s="227"/>
      <c r="G119" s="228"/>
    </row>
    <row r="120" spans="2:14" x14ac:dyDescent="0.35">
      <c r="G120" s="228"/>
      <c r="J120" s="229"/>
      <c r="K120" s="230"/>
    </row>
    <row r="121" spans="2:14" x14ac:dyDescent="0.35">
      <c r="F121" s="228"/>
      <c r="G121" s="228"/>
      <c r="J121" s="231"/>
      <c r="K121" s="227"/>
    </row>
    <row r="122" spans="2:14" x14ac:dyDescent="0.35">
      <c r="J122" s="231"/>
      <c r="K122" s="227"/>
    </row>
    <row r="123" spans="2:14" x14ac:dyDescent="0.35">
      <c r="D123" s="113"/>
      <c r="E123" s="113"/>
      <c r="F123" s="113"/>
      <c r="G123" s="232"/>
      <c r="H123" s="113"/>
      <c r="J123" s="231"/>
      <c r="K123" s="227"/>
    </row>
    <row r="124" spans="2:14" x14ac:dyDescent="0.35">
      <c r="E124" s="233"/>
      <c r="G124" s="55"/>
      <c r="J124" s="231"/>
      <c r="K124" s="227"/>
    </row>
    <row r="125" spans="2:14" x14ac:dyDescent="0.35">
      <c r="J125" s="231"/>
      <c r="K125" s="227"/>
    </row>
    <row r="126" spans="2:14" x14ac:dyDescent="0.35">
      <c r="D126" s="234"/>
      <c r="E126" s="234"/>
      <c r="F126" s="234"/>
      <c r="G126" s="55"/>
      <c r="J126" s="231"/>
      <c r="K126" s="227"/>
    </row>
    <row r="127" spans="2:14" x14ac:dyDescent="0.35">
      <c r="D127" s="234"/>
      <c r="E127" s="234"/>
      <c r="F127" s="234"/>
      <c r="G127" s="55"/>
      <c r="J127" s="231"/>
      <c r="K127" s="227"/>
    </row>
    <row r="128" spans="2:14" x14ac:dyDescent="0.35">
      <c r="G128" s="55"/>
      <c r="J128" s="231"/>
      <c r="K128" s="227"/>
    </row>
    <row r="129" spans="7:11" x14ac:dyDescent="0.35">
      <c r="G129" s="55"/>
      <c r="J129" s="232"/>
      <c r="K129" s="226"/>
    </row>
  </sheetData>
  <mergeCells count="2">
    <mergeCell ref="D126:F126"/>
    <mergeCell ref="D127:F12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F0428-F02D-463F-93E0-2684A1D973D1}">
  <sheetPr>
    <tabColor rgb="FF92D050"/>
  </sheetPr>
  <dimension ref="A1:XFD129"/>
  <sheetViews>
    <sheetView showGridLines="0" topLeftCell="A74" zoomScale="70" zoomScaleNormal="70" workbookViewId="0">
      <selection activeCell="H113" sqref="H113"/>
    </sheetView>
  </sheetViews>
  <sheetFormatPr baseColWidth="10" defaultRowHeight="14.5" x14ac:dyDescent="0.35"/>
  <cols>
    <col min="1" max="1" width="10.26953125" customWidth="1"/>
    <col min="2" max="2" width="10.7265625" customWidth="1"/>
    <col min="3" max="3" width="43" bestFit="1" customWidth="1"/>
    <col min="4" max="4" width="13.7265625" customWidth="1"/>
    <col min="5" max="5" width="12" customWidth="1"/>
    <col min="6" max="6" width="18.54296875" customWidth="1"/>
    <col min="7" max="7" width="19.81640625" customWidth="1"/>
    <col min="8" max="8" width="16.54296875" customWidth="1"/>
    <col min="9" max="9" width="9.54296875" customWidth="1"/>
    <col min="10" max="10" width="26.1796875" customWidth="1"/>
    <col min="11" max="11" width="12.81640625" customWidth="1"/>
    <col min="12" max="12" width="10" hidden="1" customWidth="1"/>
    <col min="13" max="14" width="9.81640625" hidden="1" customWidth="1"/>
    <col min="15" max="15" width="7.7265625" hidden="1" customWidth="1"/>
    <col min="16" max="16" width="15.81640625" hidden="1" customWidth="1"/>
    <col min="17" max="17" width="17.7265625" hidden="1" customWidth="1"/>
    <col min="18" max="18" width="9" hidden="1" customWidth="1"/>
    <col min="19" max="19" width="11.54296875" hidden="1" customWidth="1"/>
    <col min="20" max="20" width="53.453125" hidden="1" customWidth="1"/>
    <col min="21" max="21" width="10.453125" hidden="1" customWidth="1"/>
    <col min="22" max="22" width="31.54296875" hidden="1" customWidth="1"/>
    <col min="23" max="23" width="22.54296875" hidden="1" customWidth="1"/>
    <col min="24" max="24" width="12.7265625" hidden="1" customWidth="1"/>
    <col min="25" max="25" width="13.453125" hidden="1" customWidth="1"/>
    <col min="26" max="26" width="29" hidden="1" customWidth="1"/>
    <col min="27" max="31" width="11.453125" hidden="1" customWidth="1"/>
    <col min="32" max="32" width="31.26953125" hidden="1" customWidth="1"/>
    <col min="33" max="54" width="11.453125" hidden="1" customWidth="1"/>
    <col min="55" max="57" width="11.453125" customWidth="1"/>
  </cols>
  <sheetData>
    <row r="1" spans="1:54" s="1" customFormat="1" ht="15.5" x14ac:dyDescent="0.35">
      <c r="B1" s="2"/>
      <c r="C1" s="3"/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</row>
    <row r="2" spans="1:54" s="1" customFormat="1" ht="15.5" x14ac:dyDescent="0.35">
      <c r="B2" s="2"/>
      <c r="C2" s="5" t="s">
        <v>11</v>
      </c>
      <c r="D2" s="6">
        <v>70</v>
      </c>
      <c r="E2" s="6">
        <v>75</v>
      </c>
      <c r="F2" s="6">
        <v>75</v>
      </c>
      <c r="G2" s="6">
        <v>65</v>
      </c>
      <c r="H2" s="6">
        <v>73</v>
      </c>
      <c r="I2" s="6">
        <v>75</v>
      </c>
      <c r="J2" s="6">
        <v>60</v>
      </c>
      <c r="K2" s="6">
        <v>75</v>
      </c>
      <c r="L2" s="6">
        <v>73</v>
      </c>
      <c r="M2" s="6">
        <v>70</v>
      </c>
      <c r="N2" s="6">
        <v>65</v>
      </c>
      <c r="W2" s="1" t="s">
        <v>12</v>
      </c>
    </row>
    <row r="3" spans="1:54" s="1" customFormat="1" ht="15.5" x14ac:dyDescent="0.35">
      <c r="B3" s="7"/>
      <c r="C3" s="5" t="s">
        <v>13</v>
      </c>
      <c r="D3" s="8">
        <v>0.97</v>
      </c>
      <c r="E3" s="9">
        <f>97%</f>
        <v>0.97</v>
      </c>
      <c r="F3" s="8">
        <v>0.97</v>
      </c>
      <c r="G3" s="8">
        <v>0.97</v>
      </c>
      <c r="H3" s="8">
        <v>0.97</v>
      </c>
      <c r="I3" s="8">
        <v>0.97</v>
      </c>
      <c r="J3" s="8">
        <v>0.97</v>
      </c>
      <c r="K3" s="10">
        <v>0.97</v>
      </c>
      <c r="L3" s="11">
        <v>0.97</v>
      </c>
      <c r="M3" s="10">
        <v>0.97</v>
      </c>
      <c r="N3" s="11">
        <v>0.97</v>
      </c>
      <c r="P3" s="12"/>
      <c r="W3" s="1" t="s">
        <v>14</v>
      </c>
    </row>
    <row r="4" spans="1:54" s="1" customFormat="1" ht="15.5" x14ac:dyDescent="0.35">
      <c r="B4" s="13"/>
      <c r="C4" s="5" t="s">
        <v>15</v>
      </c>
      <c r="D4" s="14">
        <v>0.88805846492058471</v>
      </c>
      <c r="E4" s="15">
        <v>0.95</v>
      </c>
      <c r="F4" s="15">
        <v>0.96199999999999997</v>
      </c>
      <c r="G4" s="16">
        <f>94%-4%</f>
        <v>0.89999999999999991</v>
      </c>
      <c r="H4" s="15">
        <v>0.99559580758951627</v>
      </c>
      <c r="I4" s="15">
        <f>94%-4%</f>
        <v>0.89999999999999991</v>
      </c>
      <c r="J4" s="15">
        <v>0.93519860077071959</v>
      </c>
      <c r="K4" s="15">
        <v>0.93999999999999972</v>
      </c>
      <c r="L4" s="15">
        <v>0.91269315232113568</v>
      </c>
      <c r="M4" s="17">
        <v>0.93392548405667453</v>
      </c>
      <c r="N4" s="17">
        <f>94%-4%</f>
        <v>0.89999999999999991</v>
      </c>
      <c r="P4" s="18"/>
    </row>
    <row r="5" spans="1:54" s="1" customFormat="1" ht="15.5" x14ac:dyDescent="0.35">
      <c r="B5" s="7"/>
      <c r="C5" s="19" t="s">
        <v>16</v>
      </c>
      <c r="D5" s="20">
        <f>D2*D3*D4</f>
        <v>60.299169768107696</v>
      </c>
      <c r="E5" s="21">
        <f>E2*E3*E4</f>
        <v>69.112499999999997</v>
      </c>
      <c r="F5" s="21">
        <f t="shared" ref="F5:N5" si="0">F2*F3*F4</f>
        <v>69.985500000000002</v>
      </c>
      <c r="G5" s="21">
        <f t="shared" si="0"/>
        <v>56.74499999999999</v>
      </c>
      <c r="H5" s="21">
        <f t="shared" si="0"/>
        <v>70.498139135413652</v>
      </c>
      <c r="I5" s="21">
        <f t="shared" si="0"/>
        <v>65.474999999999994</v>
      </c>
      <c r="J5" s="20">
        <f>J2*J3*J4</f>
        <v>54.428558564855877</v>
      </c>
      <c r="K5" s="21">
        <f>K2*K3*K4</f>
        <v>68.384999999999977</v>
      </c>
      <c r="L5" s="21">
        <f>L2*L3*L4</f>
        <v>64.627802115859623</v>
      </c>
      <c r="M5" s="21">
        <f t="shared" si="0"/>
        <v>63.413540367448192</v>
      </c>
      <c r="N5" s="21">
        <f t="shared" si="0"/>
        <v>56.74499999999999</v>
      </c>
      <c r="P5" s="18"/>
    </row>
    <row r="6" spans="1:54" s="1" customFormat="1" ht="15.5" x14ac:dyDescent="0.35">
      <c r="B6" s="22"/>
      <c r="C6" s="19" t="s">
        <v>17</v>
      </c>
      <c r="D6" s="11">
        <f>76.1622156280909%+3.46%</f>
        <v>0.79622215628090898</v>
      </c>
      <c r="E6" s="23">
        <f>72.4907945752239%</f>
        <v>0.72490794575223905</v>
      </c>
      <c r="F6" s="11">
        <f>71.5865434994415%</f>
        <v>0.71586543499441502</v>
      </c>
      <c r="G6" s="11">
        <f>69%+12%</f>
        <v>0.80999999999999994</v>
      </c>
      <c r="H6" s="11">
        <f>70.3%+0.5%</f>
        <v>0.70799999999999996</v>
      </c>
      <c r="I6" s="23">
        <v>0.73319999999999996</v>
      </c>
      <c r="J6" s="23">
        <f>80.5416797846398%-3.8%-4%-2.1%</f>
        <v>0.70641679784639788</v>
      </c>
      <c r="K6" s="23">
        <f>73.2619732409178%</f>
        <v>0.73261973240917799</v>
      </c>
      <c r="L6" s="11">
        <f>74.2910798122066%</f>
        <v>0.74291079812206606</v>
      </c>
      <c r="M6" s="23">
        <f>72.4217311233886%+1%+2.3%</f>
        <v>0.75721731123388603</v>
      </c>
      <c r="N6" s="24">
        <v>0.65</v>
      </c>
      <c r="P6" s="18"/>
    </row>
    <row r="7" spans="1:54" ht="15.5" x14ac:dyDescent="0.35">
      <c r="C7" s="25" t="s">
        <v>18</v>
      </c>
      <c r="D7" s="26">
        <f>D5*D6</f>
        <v>48.01153497471131</v>
      </c>
      <c r="E7" s="26">
        <f>E5*E6</f>
        <v>50.100200400801619</v>
      </c>
      <c r="F7" s="26">
        <f t="shared" ref="F7:N7" si="1">F5*F6</f>
        <v>50.100200400801633</v>
      </c>
      <c r="G7" s="26">
        <f t="shared" si="1"/>
        <v>45.963449999999987</v>
      </c>
      <c r="H7" s="26">
        <f t="shared" si="1"/>
        <v>49.912682507872866</v>
      </c>
      <c r="I7" s="26">
        <f>I5*I6</f>
        <v>48.006269999999994</v>
      </c>
      <c r="J7" s="26">
        <f>J5*J6</f>
        <v>38.449248052780625</v>
      </c>
      <c r="K7" s="26">
        <f>K5*K6</f>
        <v>50.100200400801619</v>
      </c>
      <c r="L7" s="26">
        <f t="shared" si="1"/>
        <v>48.012692050768223</v>
      </c>
      <c r="M7" s="26">
        <f>M5*M6</f>
        <v>48.017830532860614</v>
      </c>
      <c r="N7" s="27">
        <f t="shared" si="1"/>
        <v>36.884249999999994</v>
      </c>
    </row>
    <row r="8" spans="1:54" s="1" customFormat="1" ht="15.5" x14ac:dyDescent="0.35">
      <c r="B8" s="22"/>
      <c r="C8" s="5" t="s">
        <v>19</v>
      </c>
      <c r="D8" s="11">
        <v>0.998</v>
      </c>
      <c r="E8" s="11">
        <v>0.998</v>
      </c>
      <c r="F8" s="11">
        <v>0.998</v>
      </c>
      <c r="G8" s="11">
        <v>0.998</v>
      </c>
      <c r="H8" s="11">
        <v>0.998</v>
      </c>
      <c r="I8" s="11">
        <v>0.998</v>
      </c>
      <c r="J8" s="11">
        <v>0.998</v>
      </c>
      <c r="K8" s="11">
        <v>0.998</v>
      </c>
      <c r="L8" s="11">
        <v>0.998</v>
      </c>
      <c r="M8" s="11">
        <v>0.998</v>
      </c>
      <c r="N8" s="11">
        <v>0.998</v>
      </c>
      <c r="P8" s="28">
        <v>6098008</v>
      </c>
      <c r="Q8" s="29" t="s">
        <v>20</v>
      </c>
      <c r="U8" s="30">
        <f>24*60</f>
        <v>1440</v>
      </c>
      <c r="V8" s="31"/>
    </row>
    <row r="9" spans="1:54" s="1" customFormat="1" ht="15.5" x14ac:dyDescent="0.35">
      <c r="B9" s="2"/>
      <c r="C9" s="5" t="s">
        <v>21</v>
      </c>
      <c r="D9" s="32">
        <f>D7*24*D8</f>
        <v>1149.9722857142854</v>
      </c>
      <c r="E9" s="32">
        <f>E7*24*E8</f>
        <v>1200.0000000000005</v>
      </c>
      <c r="F9" s="32">
        <f>F7*24*F8</f>
        <v>1200.0000000000007</v>
      </c>
      <c r="G9" s="32">
        <f t="shared" ref="G9:N9" si="2">G7*24*G8</f>
        <v>1100.9165543999995</v>
      </c>
      <c r="H9" s="32">
        <f t="shared" si="2"/>
        <v>1195.508571428571</v>
      </c>
      <c r="I9" s="32">
        <f>I7*24*I8</f>
        <v>1149.8461790399997</v>
      </c>
      <c r="J9" s="32">
        <f>J7*24*J8</f>
        <v>920.93638936020147</v>
      </c>
      <c r="K9" s="32">
        <f>K7*24*K8</f>
        <v>1200.0000000000005</v>
      </c>
      <c r="L9" s="32">
        <f t="shared" si="2"/>
        <v>1150.0000000000005</v>
      </c>
      <c r="M9" s="32">
        <f t="shared" si="2"/>
        <v>1150.1230769230774</v>
      </c>
      <c r="N9" s="33">
        <f t="shared" si="2"/>
        <v>883.45155599999987</v>
      </c>
      <c r="P9" s="28">
        <v>6097996</v>
      </c>
      <c r="Q9" s="29" t="s">
        <v>22</v>
      </c>
      <c r="U9" s="30">
        <v>51</v>
      </c>
      <c r="V9" s="31"/>
      <c r="W9" s="31"/>
      <c r="X9" s="31"/>
      <c r="Z9" s="30"/>
      <c r="AA9" s="30">
        <v>5550</v>
      </c>
      <c r="AB9" s="30"/>
    </row>
    <row r="10" spans="1:54" s="1" customFormat="1" x14ac:dyDescent="0.35">
      <c r="B10" s="28"/>
      <c r="C10" s="34"/>
      <c r="D10" s="35">
        <v>1058.3999999999999</v>
      </c>
      <c r="E10" s="35">
        <v>1108.8</v>
      </c>
      <c r="F10" s="35">
        <v>1070.1599999999999</v>
      </c>
      <c r="G10" s="35">
        <v>1066.8</v>
      </c>
      <c r="H10" s="35">
        <v>1075.1999999999998</v>
      </c>
      <c r="I10" s="35">
        <v>1075.1999999999998</v>
      </c>
      <c r="J10" s="35">
        <v>785.41714285714295</v>
      </c>
      <c r="K10" s="35">
        <v>1092</v>
      </c>
      <c r="L10" s="35">
        <v>1041.5999999999999</v>
      </c>
      <c r="M10" s="35">
        <v>1041.5999999999999</v>
      </c>
      <c r="N10" s="35">
        <v>1068.48</v>
      </c>
      <c r="U10" s="30">
        <f>+U8/U9</f>
        <v>28.235294117647058</v>
      </c>
      <c r="W10" s="36"/>
      <c r="Y10" s="30">
        <v>28</v>
      </c>
      <c r="Z10" s="30">
        <f>+Y10*37</f>
        <v>1036</v>
      </c>
      <c r="AA10" s="30">
        <v>789</v>
      </c>
      <c r="AB10" s="30"/>
    </row>
    <row r="11" spans="1:54" s="1" customFormat="1" ht="35.25" customHeight="1" x14ac:dyDescent="0.35">
      <c r="A11" s="37" t="s">
        <v>23</v>
      </c>
      <c r="B11" s="37" t="s">
        <v>24</v>
      </c>
      <c r="C11" s="37" t="s">
        <v>25</v>
      </c>
      <c r="D11" s="37" t="s">
        <v>26</v>
      </c>
      <c r="E11" s="37" t="s">
        <v>27</v>
      </c>
      <c r="F11" s="37" t="s">
        <v>28</v>
      </c>
      <c r="G11" s="37" t="s">
        <v>29</v>
      </c>
      <c r="H11" s="38" t="s">
        <v>30</v>
      </c>
      <c r="I11" s="38" t="s">
        <v>31</v>
      </c>
      <c r="J11" s="38" t="s">
        <v>32</v>
      </c>
      <c r="K11" s="38" t="s">
        <v>33</v>
      </c>
      <c r="L11" s="39" t="s">
        <v>34</v>
      </c>
      <c r="M11" s="39" t="s">
        <v>35</v>
      </c>
      <c r="O11" s="40" t="s">
        <v>36</v>
      </c>
      <c r="P11" s="41">
        <v>1</v>
      </c>
      <c r="Q11" s="37" t="s">
        <v>37</v>
      </c>
      <c r="R11" s="37" t="s">
        <v>38</v>
      </c>
      <c r="S11" s="37"/>
      <c r="T11" s="37" t="s">
        <v>39</v>
      </c>
      <c r="U11" s="38" t="s">
        <v>40</v>
      </c>
      <c r="Z11" s="30"/>
      <c r="AA11" s="30">
        <f>+AA9-AA10</f>
        <v>4761</v>
      </c>
      <c r="AB11" s="30"/>
    </row>
    <row r="12" spans="1:54" ht="15.75" hidden="1" customHeight="1" x14ac:dyDescent="0.35">
      <c r="A12" s="42">
        <f>H12*24*J12</f>
        <v>1152.2768393930714</v>
      </c>
      <c r="B12" s="43"/>
      <c r="C12" s="44" t="s">
        <v>41</v>
      </c>
      <c r="D12" s="45"/>
      <c r="E12" s="46"/>
      <c r="F12" s="47">
        <v>46081.958333333336</v>
      </c>
      <c r="G12" s="47">
        <f>F12+M12</f>
        <v>46081.958333333336</v>
      </c>
      <c r="H12" s="48">
        <f>D5</f>
        <v>60.299169768107696</v>
      </c>
      <c r="I12" s="49">
        <f>IFERROR(D12/H12,0)</f>
        <v>0</v>
      </c>
      <c r="J12" s="50">
        <f>$D$6</f>
        <v>0.79622215628090898</v>
      </c>
      <c r="K12" s="51"/>
      <c r="L12" s="52">
        <f t="shared" ref="L12:L60" si="3">(D12/H12)/J12-I12</f>
        <v>0</v>
      </c>
      <c r="M12" s="28">
        <f t="shared" ref="M12:M60" si="4">(I12+L12)/24</f>
        <v>0</v>
      </c>
      <c r="N12" s="53"/>
      <c r="O12" s="54">
        <f t="shared" ref="O12:O59" si="5">$P$11</f>
        <v>1</v>
      </c>
      <c r="P12" s="41"/>
      <c r="S12" s="55"/>
      <c r="V12" s="31"/>
      <c r="W12" s="31"/>
      <c r="X12" s="31"/>
      <c r="Y12" s="1"/>
      <c r="Z12" s="30"/>
      <c r="AA12" s="30">
        <f>+AA11/Z10</f>
        <v>4.5955598455598459</v>
      </c>
      <c r="AB12" s="30"/>
    </row>
    <row r="13" spans="1:54" ht="15" hidden="1" customHeight="1" x14ac:dyDescent="0.35">
      <c r="A13" s="56">
        <f>H13*24*J13</f>
        <v>1202.4048096192391</v>
      </c>
      <c r="B13" s="57">
        <v>6098500</v>
      </c>
      <c r="C13" s="58" t="s">
        <v>42</v>
      </c>
      <c r="D13" s="59"/>
      <c r="E13" s="60"/>
      <c r="F13" s="61">
        <f>G12+K12/24+E12/24</f>
        <v>46081.958333333336</v>
      </c>
      <c r="G13" s="61">
        <f>F13+M13</f>
        <v>46081.958333333336</v>
      </c>
      <c r="H13" s="62">
        <f>+$F$5</f>
        <v>69.985500000000002</v>
      </c>
      <c r="I13" s="63">
        <f>IFERROR(D13/H13,0)</f>
        <v>0</v>
      </c>
      <c r="J13" s="64">
        <f>$F$6</f>
        <v>0.71586543499441502</v>
      </c>
      <c r="K13" s="63"/>
      <c r="L13" s="65">
        <f t="shared" si="3"/>
        <v>0</v>
      </c>
      <c r="M13" s="65">
        <f t="shared" si="4"/>
        <v>0</v>
      </c>
      <c r="N13" s="18"/>
      <c r="O13" s="54">
        <f t="shared" si="5"/>
        <v>1</v>
      </c>
      <c r="P13" s="41"/>
      <c r="Q13" s="66"/>
      <c r="R13" s="55"/>
      <c r="S13" s="18"/>
      <c r="V13" s="31"/>
      <c r="W13" s="31"/>
      <c r="X13" s="1"/>
      <c r="Y13" s="1"/>
      <c r="Z13" s="30"/>
      <c r="AA13" s="30"/>
      <c r="AB13" s="30"/>
      <c r="BA13">
        <f>24</f>
        <v>24</v>
      </c>
      <c r="BB13">
        <f>BA13-11</f>
        <v>13</v>
      </c>
    </row>
    <row r="14" spans="1:54" ht="14.25" customHeight="1" x14ac:dyDescent="0.35">
      <c r="A14" s="56">
        <f t="shared" ref="A14:A20" si="6">H14*24*J14*$D$8</f>
        <v>1200.0000000000005</v>
      </c>
      <c r="B14" s="57">
        <v>6098011</v>
      </c>
      <c r="C14" s="58" t="s">
        <v>43</v>
      </c>
      <c r="D14" s="70">
        <v>600</v>
      </c>
      <c r="E14" s="60"/>
      <c r="F14" s="61">
        <f t="shared" ref="F14:F60" si="7">G13+K13/24+E13/24</f>
        <v>46081.958333333336</v>
      </c>
      <c r="G14" s="61">
        <f t="shared" ref="G14:G60" si="8">F14+M14</f>
        <v>46082.457333333339</v>
      </c>
      <c r="H14" s="62">
        <f>$K$5</f>
        <v>68.384999999999977</v>
      </c>
      <c r="I14" s="63">
        <f t="shared" ref="I14:I60" si="9">IFERROR(D14/H14,0)</f>
        <v>8.7738539153323121</v>
      </c>
      <c r="J14" s="64">
        <f>$K$6</f>
        <v>0.73261973240917799</v>
      </c>
      <c r="K14" s="63"/>
      <c r="L14" s="65">
        <f t="shared" si="3"/>
        <v>3.2021460846676835</v>
      </c>
      <c r="M14" s="65">
        <f t="shared" si="4"/>
        <v>0.49899999999999983</v>
      </c>
      <c r="O14">
        <f t="shared" si="5"/>
        <v>1</v>
      </c>
      <c r="Q14" s="67"/>
      <c r="R14" s="67">
        <f t="shared" ref="R14:R23" si="10">Q14-D14</f>
        <v>-600</v>
      </c>
      <c r="S14" s="68"/>
      <c r="T14" s="60"/>
      <c r="U14" s="69"/>
      <c r="Y14" s="55"/>
      <c r="Z14" s="30"/>
      <c r="AA14" s="30"/>
      <c r="AB14" s="30"/>
    </row>
    <row r="15" spans="1:54" ht="14.25" customHeight="1" x14ac:dyDescent="0.35">
      <c r="A15" s="56">
        <f t="shared" si="6"/>
        <v>1200.0000000000005</v>
      </c>
      <c r="B15" s="57">
        <v>6098013</v>
      </c>
      <c r="C15" s="58" t="s">
        <v>44</v>
      </c>
      <c r="D15" s="70">
        <v>417</v>
      </c>
      <c r="E15" s="60"/>
      <c r="F15" s="61">
        <f t="shared" si="7"/>
        <v>46082.457333333339</v>
      </c>
      <c r="G15" s="61">
        <f t="shared" si="8"/>
        <v>46082.80413833334</v>
      </c>
      <c r="H15" s="62">
        <f>$K$5</f>
        <v>68.384999999999977</v>
      </c>
      <c r="I15" s="63">
        <f t="shared" si="9"/>
        <v>6.0978284711559576</v>
      </c>
      <c r="J15" s="64">
        <f>$K$6</f>
        <v>0.73261973240917799</v>
      </c>
      <c r="K15" s="63"/>
      <c r="L15" s="65">
        <f t="shared" si="3"/>
        <v>2.2254915288440396</v>
      </c>
      <c r="M15" s="65">
        <f t="shared" si="4"/>
        <v>0.34680499999999986</v>
      </c>
      <c r="O15">
        <f t="shared" si="5"/>
        <v>1</v>
      </c>
      <c r="Q15" s="67"/>
      <c r="R15" s="67">
        <f t="shared" si="10"/>
        <v>-417</v>
      </c>
      <c r="S15" s="68"/>
      <c r="T15" s="60"/>
      <c r="U15" s="69"/>
      <c r="Z15" s="55"/>
      <c r="AA15" s="55"/>
      <c r="AC15" s="55"/>
    </row>
    <row r="16" spans="1:54" ht="15" customHeight="1" x14ac:dyDescent="0.35">
      <c r="A16" s="56">
        <f t="shared" si="6"/>
        <v>1200.0000000000005</v>
      </c>
      <c r="B16" s="57">
        <v>6098018</v>
      </c>
      <c r="C16" s="58" t="s">
        <v>66</v>
      </c>
      <c r="D16" s="67"/>
      <c r="E16" s="60"/>
      <c r="F16" s="61">
        <f t="shared" si="7"/>
        <v>46082.80413833334</v>
      </c>
      <c r="G16" s="61">
        <f t="shared" si="8"/>
        <v>46082.80413833334</v>
      </c>
      <c r="H16" s="62">
        <f>$K$5</f>
        <v>68.384999999999977</v>
      </c>
      <c r="I16" s="63">
        <f t="shared" si="9"/>
        <v>0</v>
      </c>
      <c r="J16" s="64">
        <f>$K$6</f>
        <v>0.73261973240917799</v>
      </c>
      <c r="K16" s="63"/>
      <c r="L16" s="65">
        <f t="shared" si="3"/>
        <v>0</v>
      </c>
      <c r="M16" s="65">
        <f t="shared" si="4"/>
        <v>0</v>
      </c>
      <c r="N16" s="96"/>
      <c r="O16">
        <f t="shared" si="5"/>
        <v>1</v>
      </c>
      <c r="P16" s="104"/>
      <c r="Q16" s="69">
        <v>142.838045880278</v>
      </c>
      <c r="R16" s="69">
        <f t="shared" si="10"/>
        <v>142.838045880278</v>
      </c>
      <c r="S16" s="133"/>
      <c r="T16" s="90"/>
      <c r="U16" s="69"/>
      <c r="V16" s="31"/>
      <c r="W16" s="31"/>
      <c r="X16" s="36"/>
      <c r="Z16" s="55"/>
      <c r="AA16" s="55"/>
      <c r="AF16" s="88"/>
      <c r="AG16" s="89"/>
    </row>
    <row r="17" spans="1:54" ht="14.25" customHeight="1" x14ac:dyDescent="0.35">
      <c r="A17" s="56">
        <f t="shared" si="6"/>
        <v>1200.0000000000005</v>
      </c>
      <c r="B17" s="57">
        <v>6099373</v>
      </c>
      <c r="C17" s="58" t="s">
        <v>45</v>
      </c>
      <c r="D17" s="70">
        <v>140</v>
      </c>
      <c r="E17" s="60">
        <v>25</v>
      </c>
      <c r="F17" s="61">
        <f t="shared" si="7"/>
        <v>46082.80413833334</v>
      </c>
      <c r="G17" s="61">
        <f t="shared" si="8"/>
        <v>46082.920571666677</v>
      </c>
      <c r="H17" s="62">
        <f>$K$5</f>
        <v>68.384999999999977</v>
      </c>
      <c r="I17" s="63">
        <f t="shared" si="9"/>
        <v>2.0472325802442062</v>
      </c>
      <c r="J17" s="64">
        <f>$K$6</f>
        <v>0.73261973240917799</v>
      </c>
      <c r="K17" s="63"/>
      <c r="L17" s="65">
        <f t="shared" si="3"/>
        <v>0.74716741975579293</v>
      </c>
      <c r="M17" s="65">
        <f t="shared" si="4"/>
        <v>0.11643333333333329</v>
      </c>
      <c r="O17">
        <f t="shared" si="5"/>
        <v>1</v>
      </c>
      <c r="Q17" s="67"/>
      <c r="R17" s="67">
        <f t="shared" si="10"/>
        <v>-140</v>
      </c>
      <c r="S17" s="68"/>
      <c r="T17" s="60"/>
      <c r="U17" s="69"/>
      <c r="Y17" s="55"/>
      <c r="Z17" s="55"/>
      <c r="AA17" s="55"/>
      <c r="AC17" s="55"/>
    </row>
    <row r="18" spans="1:54" ht="15" customHeight="1" x14ac:dyDescent="0.35">
      <c r="A18" s="235">
        <f t="shared" si="6"/>
        <v>920.93638936020147</v>
      </c>
      <c r="B18" s="236">
        <v>6098005</v>
      </c>
      <c r="C18" s="237" t="s">
        <v>60</v>
      </c>
      <c r="D18" s="238">
        <v>410</v>
      </c>
      <c r="E18" s="239"/>
      <c r="F18" s="240">
        <f t="shared" si="7"/>
        <v>46083.962238333341</v>
      </c>
      <c r="G18" s="240">
        <f t="shared" si="8"/>
        <v>46084.406546979117</v>
      </c>
      <c r="H18" s="93">
        <f>$J$5</f>
        <v>54.428558564855877</v>
      </c>
      <c r="I18" s="241">
        <f>IFERROR(D18/H18,0)</f>
        <v>7.532810179263759</v>
      </c>
      <c r="J18" s="149">
        <f>$J$6</f>
        <v>0.70641679784639788</v>
      </c>
      <c r="K18" s="241"/>
      <c r="L18" s="65">
        <f t="shared" si="3"/>
        <v>3.1305973192958678</v>
      </c>
      <c r="M18" s="65">
        <f t="shared" si="4"/>
        <v>0.4443086457733178</v>
      </c>
      <c r="N18" s="96"/>
      <c r="O18">
        <f t="shared" si="5"/>
        <v>1</v>
      </c>
      <c r="P18" s="104"/>
      <c r="Q18" s="67">
        <v>3738.1320253414701</v>
      </c>
      <c r="R18" s="67">
        <f t="shared" si="10"/>
        <v>3328.1320253414701</v>
      </c>
      <c r="S18" s="119"/>
      <c r="T18" s="58"/>
      <c r="V18" s="31"/>
      <c r="W18" s="31"/>
      <c r="X18" s="36"/>
      <c r="AF18" s="88"/>
      <c r="AG18" s="89"/>
      <c r="BB18">
        <v>921</v>
      </c>
    </row>
    <row r="19" spans="1:54" ht="15" customHeight="1" x14ac:dyDescent="0.35">
      <c r="A19" s="235">
        <f t="shared" si="6"/>
        <v>920.93638936020147</v>
      </c>
      <c r="B19" s="236">
        <v>6097996</v>
      </c>
      <c r="C19" s="237" t="s">
        <v>22</v>
      </c>
      <c r="D19" s="238">
        <v>300</v>
      </c>
      <c r="E19" s="239"/>
      <c r="F19" s="240">
        <f t="shared" si="7"/>
        <v>46084.406546979117</v>
      </c>
      <c r="G19" s="240">
        <f t="shared" si="8"/>
        <v>46084.73165086627</v>
      </c>
      <c r="H19" s="93">
        <f>$J$5</f>
        <v>54.428558564855877</v>
      </c>
      <c r="I19" s="241">
        <f>IFERROR(D19/H19,0)</f>
        <v>5.5118123262905554</v>
      </c>
      <c r="J19" s="149">
        <f>$J$6</f>
        <v>0.70641679784639788</v>
      </c>
      <c r="K19" s="241"/>
      <c r="L19" s="65">
        <f t="shared" si="3"/>
        <v>2.2906809653384395</v>
      </c>
      <c r="M19" s="65">
        <f t="shared" si="4"/>
        <v>0.32510388715120814</v>
      </c>
      <c r="N19" s="96"/>
      <c r="O19">
        <f t="shared" si="5"/>
        <v>1</v>
      </c>
      <c r="P19" s="97"/>
      <c r="Q19" s="67">
        <v>0</v>
      </c>
      <c r="R19" s="67">
        <f t="shared" si="10"/>
        <v>-300</v>
      </c>
      <c r="S19" s="105"/>
      <c r="T19" s="58"/>
      <c r="U19" s="69"/>
      <c r="V19" s="31"/>
      <c r="W19" s="31"/>
      <c r="X19" s="36"/>
      <c r="AA19" s="83">
        <v>6098005</v>
      </c>
      <c r="AB19" s="90" t="s">
        <v>60</v>
      </c>
      <c r="AF19" s="88"/>
      <c r="AG19" s="89"/>
      <c r="AZ19" s="107">
        <v>45965</v>
      </c>
    </row>
    <row r="20" spans="1:54" ht="15" customHeight="1" x14ac:dyDescent="0.35">
      <c r="A20" s="235">
        <f t="shared" si="6"/>
        <v>920.93638936020147</v>
      </c>
      <c r="B20" s="236">
        <v>6098008</v>
      </c>
      <c r="C20" s="237" t="s">
        <v>20</v>
      </c>
      <c r="D20" s="238">
        <v>450</v>
      </c>
      <c r="E20" s="239"/>
      <c r="F20" s="240">
        <f t="shared" si="7"/>
        <v>46084.73165086627</v>
      </c>
      <c r="G20" s="240">
        <f t="shared" si="8"/>
        <v>46085.219306696999</v>
      </c>
      <c r="H20" s="93">
        <f>$J$5</f>
        <v>54.428558564855877</v>
      </c>
      <c r="I20" s="241">
        <f>IFERROR(D20/H20,0)</f>
        <v>8.2677184894358327</v>
      </c>
      <c r="J20" s="149">
        <f>$J$6</f>
        <v>0.70641679784639788</v>
      </c>
      <c r="K20" s="241">
        <v>4</v>
      </c>
      <c r="L20" s="65">
        <f t="shared" si="3"/>
        <v>3.4360214480076596</v>
      </c>
      <c r="M20" s="65">
        <f t="shared" si="4"/>
        <v>0.48765583072681218</v>
      </c>
      <c r="N20" s="96"/>
      <c r="O20">
        <f t="shared" si="5"/>
        <v>1</v>
      </c>
      <c r="P20" s="97"/>
      <c r="Q20" s="67">
        <v>657.98099999999999</v>
      </c>
      <c r="R20" s="67">
        <f t="shared" si="10"/>
        <v>207.98099999999999</v>
      </c>
      <c r="S20" s="105"/>
      <c r="T20" s="58"/>
      <c r="U20" s="69"/>
      <c r="V20" s="31"/>
      <c r="W20" s="31"/>
      <c r="X20" s="36"/>
      <c r="Y20" s="113"/>
      <c r="AA20" s="83">
        <v>6134124</v>
      </c>
      <c r="AB20" s="90" t="s">
        <v>62</v>
      </c>
      <c r="AF20" s="88"/>
      <c r="AG20" s="89"/>
    </row>
    <row r="21" spans="1:54" ht="15" hidden="1" customHeight="1" x14ac:dyDescent="0.35">
      <c r="A21" s="56">
        <f>H21*24*J21</f>
        <v>1152.4279327886545</v>
      </c>
      <c r="B21" s="71">
        <v>6097968</v>
      </c>
      <c r="C21" s="72" t="s">
        <v>46</v>
      </c>
      <c r="D21" s="70"/>
      <c r="E21" s="73"/>
      <c r="F21" s="74">
        <f t="shared" si="7"/>
        <v>46085.385973363664</v>
      </c>
      <c r="G21" s="74">
        <f t="shared" si="8"/>
        <v>46085.385973363664</v>
      </c>
      <c r="H21" s="62">
        <f>$M$5</f>
        <v>63.413540367448192</v>
      </c>
      <c r="I21" s="75">
        <f t="shared" si="9"/>
        <v>0</v>
      </c>
      <c r="J21" s="76">
        <f>$M$6</f>
        <v>0.75721731123388603</v>
      </c>
      <c r="K21" s="77"/>
      <c r="L21" s="65">
        <f t="shared" si="3"/>
        <v>0</v>
      </c>
      <c r="M21" s="65">
        <f t="shared" si="4"/>
        <v>0</v>
      </c>
      <c r="N21" s="18"/>
      <c r="O21" s="54"/>
      <c r="P21" s="41"/>
      <c r="Q21" s="70">
        <v>79</v>
      </c>
      <c r="R21" s="69">
        <f t="shared" si="10"/>
        <v>79</v>
      </c>
      <c r="S21" s="18"/>
      <c r="T21" s="72"/>
      <c r="V21" s="31"/>
      <c r="W21" s="31"/>
      <c r="X21" s="1"/>
      <c r="Y21" s="1"/>
      <c r="Z21" s="30"/>
      <c r="AA21" s="30"/>
      <c r="AB21" s="30"/>
    </row>
    <row r="22" spans="1:54" ht="15" hidden="1" customHeight="1" x14ac:dyDescent="0.35">
      <c r="A22" s="56">
        <f>H22*24*J22</f>
        <v>1152.4279327886545</v>
      </c>
      <c r="B22" s="71">
        <v>6097982</v>
      </c>
      <c r="C22" s="72" t="s">
        <v>47</v>
      </c>
      <c r="D22" s="70"/>
      <c r="E22" s="73"/>
      <c r="F22" s="74">
        <f t="shared" si="7"/>
        <v>46085.385973363664</v>
      </c>
      <c r="G22" s="74">
        <f t="shared" si="8"/>
        <v>46085.385973363664</v>
      </c>
      <c r="H22" s="62">
        <f>$M$5</f>
        <v>63.413540367448192</v>
      </c>
      <c r="I22" s="75">
        <f t="shared" si="9"/>
        <v>0</v>
      </c>
      <c r="J22" s="76">
        <f>$M$6</f>
        <v>0.75721731123388603</v>
      </c>
      <c r="K22" s="77"/>
      <c r="L22" s="65">
        <f t="shared" si="3"/>
        <v>0</v>
      </c>
      <c r="M22" s="65">
        <f t="shared" si="4"/>
        <v>0</v>
      </c>
      <c r="N22" s="18"/>
      <c r="O22" s="54"/>
      <c r="P22" s="41"/>
      <c r="Q22" s="70">
        <v>102</v>
      </c>
      <c r="R22" s="69">
        <f t="shared" si="10"/>
        <v>102</v>
      </c>
      <c r="S22" s="18"/>
      <c r="T22" s="72"/>
      <c r="V22" s="31"/>
      <c r="W22" s="31"/>
      <c r="X22" s="1"/>
      <c r="Y22" s="1"/>
      <c r="Z22" s="30"/>
      <c r="AA22" s="30"/>
      <c r="AB22" s="30"/>
    </row>
    <row r="23" spans="1:54" s="87" customFormat="1" ht="14.25" hidden="1" customHeight="1" x14ac:dyDescent="0.35">
      <c r="A23" s="78">
        <f t="shared" ref="A23:A60" si="11">H23*24*J23*$D$8</f>
        <v>1150.1230769230772</v>
      </c>
      <c r="B23" s="57">
        <v>6097970</v>
      </c>
      <c r="C23" s="58" t="s">
        <v>48</v>
      </c>
      <c r="D23" s="70"/>
      <c r="E23" s="60"/>
      <c r="F23" s="61">
        <f t="shared" si="7"/>
        <v>46085.385973363664</v>
      </c>
      <c r="G23" s="61">
        <f t="shared" si="8"/>
        <v>46085.385973363664</v>
      </c>
      <c r="H23" s="62">
        <f>$M$5</f>
        <v>63.413540367448192</v>
      </c>
      <c r="I23" s="63">
        <f t="shared" si="9"/>
        <v>0</v>
      </c>
      <c r="J23" s="64">
        <f>$M$6</f>
        <v>0.75721731123388603</v>
      </c>
      <c r="K23" s="63"/>
      <c r="L23" s="79">
        <f t="shared" si="3"/>
        <v>0</v>
      </c>
      <c r="M23" s="79">
        <f t="shared" si="4"/>
        <v>0</v>
      </c>
      <c r="N23" s="80"/>
      <c r="O23">
        <f t="shared" si="5"/>
        <v>1</v>
      </c>
      <c r="P23" s="81"/>
      <c r="Q23" s="69"/>
      <c r="R23" s="69">
        <f t="shared" si="10"/>
        <v>0</v>
      </c>
      <c r="S23" s="82"/>
      <c r="T23" s="83"/>
      <c r="U23" s="70"/>
      <c r="V23" s="84"/>
      <c r="W23" s="84"/>
      <c r="X23" s="85"/>
      <c r="Y23" s="86"/>
      <c r="AF23" s="88"/>
      <c r="AG23" s="89"/>
    </row>
    <row r="24" spans="1:54" ht="18.5" hidden="1" x14ac:dyDescent="0.35">
      <c r="A24" s="56">
        <f t="shared" si="11"/>
        <v>1100.9165543999995</v>
      </c>
      <c r="B24" s="83">
        <v>6098495</v>
      </c>
      <c r="C24" s="90" t="s">
        <v>67</v>
      </c>
      <c r="D24" s="69"/>
      <c r="E24" s="91"/>
      <c r="F24" s="92">
        <f t="shared" si="7"/>
        <v>46085.385973363664</v>
      </c>
      <c r="G24" s="92">
        <f t="shared" si="8"/>
        <v>46085.385973363664</v>
      </c>
      <c r="H24" s="93">
        <f>$G$5</f>
        <v>56.74499999999999</v>
      </c>
      <c r="I24" s="52">
        <f t="shared" si="9"/>
        <v>0</v>
      </c>
      <c r="J24" s="94">
        <f>$G$6</f>
        <v>0.80999999999999994</v>
      </c>
      <c r="K24" s="95"/>
      <c r="L24" s="65">
        <f t="shared" si="3"/>
        <v>0</v>
      </c>
      <c r="M24" s="65">
        <f t="shared" si="4"/>
        <v>0</v>
      </c>
      <c r="N24" s="96"/>
      <c r="O24">
        <f t="shared" si="5"/>
        <v>1</v>
      </c>
      <c r="P24" s="104"/>
      <c r="Q24" s="2"/>
      <c r="R24" s="2">
        <f>+Q24-D24</f>
        <v>0</v>
      </c>
      <c r="U24" s="106"/>
      <c r="Z24" s="55"/>
      <c r="AA24" s="55"/>
    </row>
    <row r="25" spans="1:54" ht="14.25" customHeight="1" x14ac:dyDescent="0.35">
      <c r="A25" s="56">
        <f t="shared" si="11"/>
        <v>1200.0000000000007</v>
      </c>
      <c r="B25" s="57">
        <v>6098500</v>
      </c>
      <c r="C25" s="58" t="s">
        <v>42</v>
      </c>
      <c r="D25" s="70">
        <v>4007.6520977643231</v>
      </c>
      <c r="E25" s="60"/>
      <c r="F25" s="61">
        <f t="shared" si="7"/>
        <v>46085.385973363664</v>
      </c>
      <c r="G25" s="61">
        <f t="shared" si="8"/>
        <v>46088.71900402497</v>
      </c>
      <c r="H25" s="62">
        <f>+$F$5</f>
        <v>69.985500000000002</v>
      </c>
      <c r="I25" s="63">
        <f t="shared" si="9"/>
        <v>57.264034660955815</v>
      </c>
      <c r="J25" s="64">
        <f>$F$6</f>
        <v>0.71586543499441502</v>
      </c>
      <c r="K25" s="63">
        <v>4</v>
      </c>
      <c r="L25" s="65">
        <f t="shared" si="3"/>
        <v>22.728701210420027</v>
      </c>
      <c r="M25" s="65">
        <f t="shared" si="4"/>
        <v>3.3330306613073266</v>
      </c>
      <c r="N25" s="96"/>
      <c r="O25">
        <f t="shared" si="5"/>
        <v>1</v>
      </c>
      <c r="P25" s="104"/>
      <c r="Q25" s="67"/>
      <c r="R25" s="67">
        <f>Q25-D25</f>
        <v>-4007.6520977643231</v>
      </c>
      <c r="S25" s="105"/>
      <c r="T25" s="67"/>
      <c r="U25" s="67"/>
      <c r="V25" s="31"/>
      <c r="W25" s="31"/>
      <c r="X25" s="36"/>
      <c r="Y25" s="106"/>
      <c r="Z25" s="55"/>
      <c r="AA25" s="55"/>
      <c r="AG25" s="89"/>
      <c r="AZ25" s="107">
        <v>45963</v>
      </c>
    </row>
    <row r="26" spans="1:54" x14ac:dyDescent="0.35">
      <c r="A26" s="56">
        <f t="shared" si="11"/>
        <v>1200.0000000000002</v>
      </c>
      <c r="B26" s="83">
        <v>6098499</v>
      </c>
      <c r="C26" s="90" t="s">
        <v>51</v>
      </c>
      <c r="D26" s="69">
        <v>4600</v>
      </c>
      <c r="E26" s="91"/>
      <c r="F26" s="92">
        <f t="shared" si="7"/>
        <v>46088.885670691634</v>
      </c>
      <c r="G26" s="92">
        <f t="shared" si="8"/>
        <v>46092.711337358298</v>
      </c>
      <c r="H26" s="93">
        <f>$E$5</f>
        <v>69.112499999999997</v>
      </c>
      <c r="I26" s="52">
        <f t="shared" si="9"/>
        <v>66.558147947187564</v>
      </c>
      <c r="J26" s="94">
        <f>$E$6</f>
        <v>0.72490794575223905</v>
      </c>
      <c r="K26" s="95">
        <v>4</v>
      </c>
      <c r="L26" s="65">
        <f t="shared" si="3"/>
        <v>25.25785205281241</v>
      </c>
      <c r="M26" s="65">
        <f t="shared" si="4"/>
        <v>3.8256666666666654</v>
      </c>
      <c r="N26" s="96"/>
      <c r="O26">
        <f t="shared" si="5"/>
        <v>1</v>
      </c>
      <c r="Q26" s="70">
        <v>3600</v>
      </c>
      <c r="R26" s="70">
        <f>Q26-D26</f>
        <v>-1000</v>
      </c>
      <c r="S26" s="108"/>
      <c r="T26" s="72"/>
      <c r="U26" s="69"/>
      <c r="Z26" s="109"/>
      <c r="AA26" s="110"/>
      <c r="AB26" s="110"/>
      <c r="AZ26" s="107">
        <v>45963</v>
      </c>
    </row>
    <row r="27" spans="1:54" ht="15" customHeight="1" x14ac:dyDescent="0.35">
      <c r="A27" s="56">
        <f t="shared" si="11"/>
        <v>1195.5085714285708</v>
      </c>
      <c r="B27" s="57">
        <v>6098496</v>
      </c>
      <c r="C27" s="58" t="s">
        <v>52</v>
      </c>
      <c r="D27" s="70">
        <v>1245.2571035610767</v>
      </c>
      <c r="E27" s="60"/>
      <c r="F27" s="61">
        <f t="shared" si="7"/>
        <v>46092.878004024962</v>
      </c>
      <c r="G27" s="61">
        <f t="shared" si="8"/>
        <v>46093.917533660344</v>
      </c>
      <c r="H27" s="62">
        <f>$H$5</f>
        <v>70.498139135413652</v>
      </c>
      <c r="I27" s="63">
        <f>IFERROR(D27/H27,0)</f>
        <v>17.663687564421696</v>
      </c>
      <c r="J27" s="64">
        <f>$H$6</f>
        <v>0.70799999999999996</v>
      </c>
      <c r="K27" s="63">
        <v>4</v>
      </c>
      <c r="L27" s="65">
        <f>(D27/H27)/J27-I27</f>
        <v>7.2850236847614909</v>
      </c>
      <c r="M27" s="65">
        <f>(I27+L27)/24</f>
        <v>1.0395296353826329</v>
      </c>
      <c r="N27" s="96"/>
      <c r="O27">
        <f t="shared" si="5"/>
        <v>1</v>
      </c>
      <c r="P27" s="97"/>
      <c r="Q27" s="69">
        <v>1004</v>
      </c>
      <c r="R27" s="69">
        <f>Q27-D27</f>
        <v>-241.25710356107675</v>
      </c>
      <c r="S27" s="112"/>
      <c r="T27" s="90"/>
      <c r="U27" s="67"/>
      <c r="V27" s="31"/>
      <c r="W27" s="31"/>
      <c r="X27" s="36"/>
      <c r="Y27" s="113"/>
      <c r="Z27" s="114"/>
      <c r="AA27" s="83">
        <v>6097996</v>
      </c>
      <c r="AB27" s="90" t="s">
        <v>22</v>
      </c>
      <c r="AF27" s="88"/>
      <c r="AG27" s="89"/>
    </row>
    <row r="28" spans="1:54" ht="14.25" customHeight="1" x14ac:dyDescent="0.35">
      <c r="A28" s="56">
        <f t="shared" si="11"/>
        <v>1149.9722857142854</v>
      </c>
      <c r="B28" s="83">
        <v>6098498</v>
      </c>
      <c r="C28" s="90" t="s">
        <v>58</v>
      </c>
      <c r="D28" s="69">
        <v>3128.2967258224016</v>
      </c>
      <c r="E28" s="91"/>
      <c r="F28" s="92">
        <f t="shared" si="7"/>
        <v>46094.084200327008</v>
      </c>
      <c r="G28" s="92">
        <f t="shared" si="8"/>
        <v>46096.799083260412</v>
      </c>
      <c r="H28" s="93">
        <f>+$D$5</f>
        <v>60.299169768107696</v>
      </c>
      <c r="I28" s="52">
        <f t="shared" si="9"/>
        <v>51.879598638801852</v>
      </c>
      <c r="J28" s="94">
        <f>+$D$6</f>
        <v>0.79622215628090898</v>
      </c>
      <c r="K28" s="95">
        <v>4</v>
      </c>
      <c r="L28" s="65">
        <f t="shared" si="3"/>
        <v>13.277591762841041</v>
      </c>
      <c r="M28" s="65">
        <f t="shared" si="4"/>
        <v>2.7148829334017872</v>
      </c>
      <c r="N28" s="96"/>
      <c r="O28">
        <f t="shared" si="5"/>
        <v>1</v>
      </c>
      <c r="P28" s="97"/>
      <c r="Q28" s="69">
        <v>2390</v>
      </c>
      <c r="R28" s="69">
        <f>Q28-D28</f>
        <v>-738.29672582240164</v>
      </c>
      <c r="S28" s="112"/>
      <c r="T28" s="90"/>
      <c r="U28" s="67"/>
      <c r="V28" s="31"/>
      <c r="W28" s="31"/>
      <c r="X28" s="36"/>
      <c r="Y28" s="106"/>
      <c r="Z28" s="55"/>
      <c r="AA28" s="55"/>
      <c r="AG28" s="89"/>
    </row>
    <row r="29" spans="1:54" s="87" customFormat="1" ht="15" customHeight="1" x14ac:dyDescent="0.35">
      <c r="A29" s="56">
        <f t="shared" si="11"/>
        <v>1149.8461790399997</v>
      </c>
      <c r="B29" s="57">
        <v>6098497</v>
      </c>
      <c r="C29" s="58" t="s">
        <v>65</v>
      </c>
      <c r="D29" s="67">
        <v>562.23902789565227</v>
      </c>
      <c r="E29" s="60"/>
      <c r="F29" s="61">
        <f t="shared" si="7"/>
        <v>46096.965749927076</v>
      </c>
      <c r="G29" s="61">
        <f t="shared" si="8"/>
        <v>46097.453740894969</v>
      </c>
      <c r="H29" s="62">
        <f>$I$5</f>
        <v>65.474999999999994</v>
      </c>
      <c r="I29" s="63">
        <f>IFERROR(D29/H29,0)</f>
        <v>8.5870794638511239</v>
      </c>
      <c r="J29" s="64">
        <f>$I$6</f>
        <v>0.73319999999999996</v>
      </c>
      <c r="K29" s="63">
        <v>8</v>
      </c>
      <c r="L29" s="65">
        <f>(D29/H29)/J29-I29</f>
        <v>3.1247037656239502</v>
      </c>
      <c r="M29" s="65">
        <f>(I29+L29)/24</f>
        <v>0.48799096789479474</v>
      </c>
      <c r="N29" s="96"/>
      <c r="O29">
        <f t="shared" si="5"/>
        <v>1</v>
      </c>
      <c r="P29" s="81"/>
      <c r="Q29" s="69">
        <v>0</v>
      </c>
      <c r="R29" s="69">
        <f>Q29-D29</f>
        <v>-562.23902789565227</v>
      </c>
      <c r="S29" s="112"/>
      <c r="T29" s="90"/>
      <c r="U29" s="70"/>
      <c r="V29" s="84"/>
      <c r="W29" s="84"/>
      <c r="X29" s="85"/>
      <c r="Y29" s="86"/>
      <c r="AF29" s="88"/>
      <c r="AG29" s="89"/>
    </row>
    <row r="30" spans="1:54" s="87" customFormat="1" ht="15" customHeight="1" x14ac:dyDescent="0.35">
      <c r="A30" s="56">
        <f t="shared" si="11"/>
        <v>920.93638936020147</v>
      </c>
      <c r="B30" s="83">
        <v>6098008</v>
      </c>
      <c r="C30" s="90" t="s">
        <v>20</v>
      </c>
      <c r="D30" s="69">
        <v>813.56612803676944</v>
      </c>
      <c r="E30" s="91"/>
      <c r="F30" s="92">
        <f t="shared" si="7"/>
        <v>46097.787074228305</v>
      </c>
      <c r="G30" s="92">
        <f t="shared" si="8"/>
        <v>46098.6687192639</v>
      </c>
      <c r="H30" s="93">
        <f>$J$5</f>
        <v>54.428558564855877</v>
      </c>
      <c r="I30" s="52">
        <f t="shared" si="9"/>
        <v>14.947412709218487</v>
      </c>
      <c r="J30" s="94">
        <f>$J$6</f>
        <v>0.70641679784639788</v>
      </c>
      <c r="K30" s="95"/>
      <c r="L30" s="65">
        <f t="shared" si="3"/>
        <v>6.2120681451264126</v>
      </c>
      <c r="M30" s="65">
        <f t="shared" si="4"/>
        <v>0.88164503559770413</v>
      </c>
      <c r="N30" s="96"/>
      <c r="O30">
        <f t="shared" si="5"/>
        <v>1</v>
      </c>
      <c r="P30" s="81"/>
      <c r="Q30" s="69"/>
      <c r="R30" s="69"/>
      <c r="S30" s="112"/>
      <c r="T30" s="110"/>
      <c r="U30" s="115"/>
      <c r="V30" s="84"/>
      <c r="W30" s="84"/>
      <c r="X30" s="85"/>
      <c r="Y30" s="86"/>
      <c r="AF30" s="88"/>
      <c r="AG30" s="89"/>
    </row>
    <row r="31" spans="1:54" ht="15" customHeight="1" x14ac:dyDescent="0.35">
      <c r="A31" s="56">
        <f t="shared" si="11"/>
        <v>920.93638936020147</v>
      </c>
      <c r="B31" s="83">
        <v>6098005</v>
      </c>
      <c r="C31" s="90" t="s">
        <v>60</v>
      </c>
      <c r="D31" s="69">
        <v>2208.6340365013875</v>
      </c>
      <c r="E31" s="91">
        <v>21</v>
      </c>
      <c r="F31" s="92">
        <f t="shared" si="7"/>
        <v>46098.6687192639</v>
      </c>
      <c r="G31" s="92">
        <f t="shared" si="8"/>
        <v>46101.062170965772</v>
      </c>
      <c r="H31" s="93">
        <f t="shared" ref="H31:H36" si="12">$J$5</f>
        <v>54.428558564855877</v>
      </c>
      <c r="I31" s="52">
        <f t="shared" si="9"/>
        <v>40.578587688844038</v>
      </c>
      <c r="J31" s="94">
        <f t="shared" ref="J31:J36" si="13">$J$6</f>
        <v>0.70641679784639788</v>
      </c>
      <c r="K31" s="95"/>
      <c r="L31" s="65">
        <f t="shared" si="3"/>
        <v>16.864253156041109</v>
      </c>
      <c r="M31" s="65">
        <f t="shared" si="4"/>
        <v>2.3934517018702146</v>
      </c>
      <c r="N31" s="96"/>
      <c r="O31">
        <f t="shared" si="5"/>
        <v>1</v>
      </c>
      <c r="P31" s="104"/>
      <c r="Q31" s="69"/>
      <c r="R31" s="69"/>
      <c r="S31" s="91"/>
      <c r="T31" s="101"/>
      <c r="V31" s="31"/>
      <c r="W31" s="31"/>
      <c r="X31" s="36"/>
      <c r="AF31" s="88"/>
      <c r="AG31" s="89"/>
    </row>
    <row r="32" spans="1:54" ht="15" customHeight="1" x14ac:dyDescent="0.35">
      <c r="A32" s="56">
        <f t="shared" si="11"/>
        <v>920.93638936020147</v>
      </c>
      <c r="B32" s="83">
        <v>6098007</v>
      </c>
      <c r="C32" s="90" t="s">
        <v>61</v>
      </c>
      <c r="D32" s="69">
        <v>721.34531741862861</v>
      </c>
      <c r="E32" s="91"/>
      <c r="F32" s="92">
        <f t="shared" si="7"/>
        <v>46101.937170965772</v>
      </c>
      <c r="G32" s="92">
        <f t="shared" si="8"/>
        <v>46102.71887818801</v>
      </c>
      <c r="H32" s="93">
        <f t="shared" si="12"/>
        <v>54.428558564855877</v>
      </c>
      <c r="I32" s="52">
        <f t="shared" si="9"/>
        <v>13.253066706866568</v>
      </c>
      <c r="J32" s="94">
        <f t="shared" si="13"/>
        <v>0.70641679784639788</v>
      </c>
      <c r="K32" s="95"/>
      <c r="L32" s="65">
        <f t="shared" si="3"/>
        <v>5.5079066268228924</v>
      </c>
      <c r="M32" s="65">
        <f t="shared" si="4"/>
        <v>0.78170722223706079</v>
      </c>
      <c r="N32" s="96"/>
      <c r="O32">
        <f t="shared" si="5"/>
        <v>1</v>
      </c>
      <c r="P32" s="104"/>
      <c r="Q32" s="69"/>
      <c r="R32" s="69"/>
      <c r="S32" s="91"/>
      <c r="T32" s="101"/>
      <c r="V32" s="31"/>
      <c r="W32" s="31"/>
      <c r="X32" s="36"/>
      <c r="AF32" s="88"/>
      <c r="AG32" s="89"/>
    </row>
    <row r="33" spans="1:55" ht="15" customHeight="1" x14ac:dyDescent="0.35">
      <c r="A33" s="56">
        <f t="shared" si="11"/>
        <v>920.93638936020147</v>
      </c>
      <c r="B33" s="83">
        <v>6134124</v>
      </c>
      <c r="C33" s="90" t="s">
        <v>62</v>
      </c>
      <c r="D33" s="69">
        <v>803.52119683015633</v>
      </c>
      <c r="E33" s="91"/>
      <c r="F33" s="92">
        <f t="shared" si="7"/>
        <v>46102.71887818801</v>
      </c>
      <c r="G33" s="92">
        <f t="shared" si="8"/>
        <v>46103.589637736339</v>
      </c>
      <c r="H33" s="93">
        <f t="shared" si="12"/>
        <v>54.428558564855877</v>
      </c>
      <c r="I33" s="52">
        <f t="shared" si="9"/>
        <v>14.762860123747318</v>
      </c>
      <c r="J33" s="94">
        <f t="shared" si="13"/>
        <v>0.70641679784639788</v>
      </c>
      <c r="K33" s="95"/>
      <c r="L33" s="65">
        <f t="shared" si="3"/>
        <v>6.13536903608267</v>
      </c>
      <c r="M33" s="65">
        <f t="shared" si="4"/>
        <v>0.87075954832624947</v>
      </c>
      <c r="N33" s="96"/>
      <c r="O33">
        <f t="shared" si="5"/>
        <v>1</v>
      </c>
      <c r="P33" s="97"/>
      <c r="Q33" s="69"/>
      <c r="R33" s="69">
        <f>+Q33-D33</f>
        <v>-803.52119683015633</v>
      </c>
      <c r="S33" s="91"/>
      <c r="T33" s="101"/>
      <c r="V33" s="31"/>
      <c r="W33" s="31"/>
      <c r="X33" s="36"/>
      <c r="AF33" s="88"/>
      <c r="AG33" s="89"/>
    </row>
    <row r="34" spans="1:55" ht="15" customHeight="1" x14ac:dyDescent="0.35">
      <c r="A34" s="56">
        <f t="shared" si="11"/>
        <v>920.93638936020147</v>
      </c>
      <c r="B34" s="83">
        <v>6097999</v>
      </c>
      <c r="C34" s="90" t="s">
        <v>63</v>
      </c>
      <c r="D34" s="69">
        <v>302.0126698245943</v>
      </c>
      <c r="E34" s="91"/>
      <c r="F34" s="92">
        <f t="shared" si="7"/>
        <v>46103.589637736339</v>
      </c>
      <c r="G34" s="92">
        <f t="shared" si="8"/>
        <v>46103.916922712771</v>
      </c>
      <c r="H34" s="93">
        <f t="shared" si="12"/>
        <v>54.428558564855877</v>
      </c>
      <c r="I34" s="52">
        <f t="shared" si="9"/>
        <v>5.5487905207837285</v>
      </c>
      <c r="J34" s="94">
        <f t="shared" si="13"/>
        <v>0.70641679784639788</v>
      </c>
      <c r="K34" s="95"/>
      <c r="L34" s="65">
        <f t="shared" si="3"/>
        <v>2.3060489135274702</v>
      </c>
      <c r="M34" s="65">
        <f t="shared" si="4"/>
        <v>0.32728497642963328</v>
      </c>
      <c r="N34" s="96"/>
      <c r="O34">
        <f t="shared" si="5"/>
        <v>1</v>
      </c>
      <c r="P34" s="104"/>
      <c r="Q34" s="69"/>
      <c r="R34" s="69"/>
      <c r="S34" s="91"/>
      <c r="T34" s="101"/>
      <c r="V34" s="31"/>
      <c r="W34" s="31"/>
      <c r="X34" s="36"/>
      <c r="AF34" s="88"/>
      <c r="AG34" s="89"/>
    </row>
    <row r="35" spans="1:55" ht="15" customHeight="1" x14ac:dyDescent="0.35">
      <c r="A35" s="56">
        <f t="shared" si="11"/>
        <v>920.93638936020147</v>
      </c>
      <c r="B35" s="83">
        <v>6097996</v>
      </c>
      <c r="C35" s="90" t="s">
        <v>22</v>
      </c>
      <c r="D35" s="69">
        <v>787.92343696051353</v>
      </c>
      <c r="E35" s="91"/>
      <c r="F35" s="92">
        <f t="shared" si="7"/>
        <v>46103.916922712771</v>
      </c>
      <c r="G35" s="92">
        <f t="shared" si="8"/>
        <v>46104.770779286548</v>
      </c>
      <c r="H35" s="93">
        <f t="shared" si="12"/>
        <v>54.428558564855877</v>
      </c>
      <c r="I35" s="52">
        <f t="shared" si="9"/>
        <v>14.476287040040592</v>
      </c>
      <c r="J35" s="94">
        <f t="shared" si="13"/>
        <v>0.70641679784639788</v>
      </c>
      <c r="K35" s="95"/>
      <c r="L35" s="65">
        <f t="shared" si="3"/>
        <v>6.0162707306316356</v>
      </c>
      <c r="M35" s="65">
        <f t="shared" si="4"/>
        <v>0.8538565737780095</v>
      </c>
      <c r="N35" s="96"/>
      <c r="O35">
        <f t="shared" si="5"/>
        <v>1</v>
      </c>
      <c r="P35" s="104"/>
      <c r="Q35" s="69"/>
      <c r="R35" s="69"/>
      <c r="S35" s="91"/>
      <c r="T35" s="101"/>
      <c r="V35" s="31"/>
      <c r="W35" s="31"/>
      <c r="X35" s="36"/>
      <c r="AF35" s="88"/>
      <c r="AG35" s="89"/>
    </row>
    <row r="36" spans="1:55" ht="15" customHeight="1" x14ac:dyDescent="0.35">
      <c r="A36" s="56">
        <f t="shared" si="11"/>
        <v>920.93638936020147</v>
      </c>
      <c r="B36" s="83">
        <v>6097998</v>
      </c>
      <c r="C36" s="90" t="s">
        <v>64</v>
      </c>
      <c r="D36" s="69">
        <v>1331.2067509979088</v>
      </c>
      <c r="E36" s="91"/>
      <c r="F36" s="92">
        <f t="shared" si="7"/>
        <v>46104.770779286548</v>
      </c>
      <c r="G36" s="92">
        <f t="shared" si="8"/>
        <v>46106.213380917718</v>
      </c>
      <c r="H36" s="93">
        <f t="shared" si="12"/>
        <v>54.428558564855877</v>
      </c>
      <c r="I36" s="52">
        <f t="shared" si="9"/>
        <v>24.457872596638254</v>
      </c>
      <c r="J36" s="94">
        <f t="shared" si="13"/>
        <v>0.70641679784639788</v>
      </c>
      <c r="K36" s="95">
        <v>4</v>
      </c>
      <c r="L36" s="65">
        <f t="shared" si="3"/>
        <v>10.16456655146979</v>
      </c>
      <c r="M36" s="65">
        <f t="shared" si="4"/>
        <v>1.4426016311711685</v>
      </c>
      <c r="N36" s="96"/>
      <c r="O36">
        <f t="shared" si="5"/>
        <v>1</v>
      </c>
      <c r="P36" s="104"/>
      <c r="Q36" s="69"/>
      <c r="R36" s="69"/>
      <c r="S36" s="91"/>
      <c r="T36" s="101"/>
      <c r="V36" s="31"/>
      <c r="W36" s="31"/>
      <c r="X36" s="36"/>
      <c r="AF36" s="88"/>
      <c r="AG36" s="89"/>
    </row>
    <row r="37" spans="1:55" ht="15" customHeight="1" x14ac:dyDescent="0.35">
      <c r="A37" s="56">
        <f t="shared" si="11"/>
        <v>1150.0000000000005</v>
      </c>
      <c r="B37" s="57">
        <v>6097990</v>
      </c>
      <c r="C37" s="58" t="s">
        <v>54</v>
      </c>
      <c r="D37" s="67">
        <v>379.94094446758811</v>
      </c>
      <c r="E37" s="60"/>
      <c r="F37" s="61">
        <f t="shared" si="7"/>
        <v>46106.380047584382</v>
      </c>
      <c r="G37" s="61">
        <f t="shared" si="8"/>
        <v>46106.709770247493</v>
      </c>
      <c r="H37" s="62">
        <f>L5</f>
        <v>64.627802115859623</v>
      </c>
      <c r="I37" s="63">
        <f t="shared" si="9"/>
        <v>5.8789086434729745</v>
      </c>
      <c r="J37" s="64">
        <f>+L6</f>
        <v>0.74291079812206606</v>
      </c>
      <c r="K37" s="63"/>
      <c r="L37" s="65">
        <f>(D37/H37)/J37-I37</f>
        <v>2.0344352712119536</v>
      </c>
      <c r="M37" s="65">
        <f>(I37+L37)/24</f>
        <v>0.32972266311187198</v>
      </c>
      <c r="N37" s="96"/>
      <c r="O37">
        <f t="shared" si="5"/>
        <v>1</v>
      </c>
      <c r="P37" s="104"/>
      <c r="Q37" s="69">
        <v>352.41951997238903</v>
      </c>
      <c r="R37" s="69">
        <f t="shared" ref="R37:R59" si="14">Q37-D37</f>
        <v>-27.521424495199085</v>
      </c>
      <c r="S37" s="82"/>
      <c r="T37" s="90"/>
      <c r="U37" s="69"/>
      <c r="V37" s="31"/>
      <c r="W37" s="31"/>
      <c r="X37" s="36"/>
      <c r="Z37" s="18"/>
      <c r="AF37" s="88"/>
      <c r="AG37" s="89"/>
    </row>
    <row r="38" spans="1:55" ht="15" customHeight="1" x14ac:dyDescent="0.35">
      <c r="A38" s="56">
        <f t="shared" si="11"/>
        <v>1150.0000000000005</v>
      </c>
      <c r="B38" s="57">
        <v>6097991</v>
      </c>
      <c r="C38" s="58" t="s">
        <v>55</v>
      </c>
      <c r="D38" s="67">
        <v>181.09673214620489</v>
      </c>
      <c r="E38" s="60"/>
      <c r="F38" s="61">
        <f t="shared" si="7"/>
        <v>46106.709770247493</v>
      </c>
      <c r="G38" s="61">
        <f t="shared" si="8"/>
        <v>46106.866930715914</v>
      </c>
      <c r="H38" s="62">
        <f>L5</f>
        <v>64.627802115859623</v>
      </c>
      <c r="I38" s="63">
        <f t="shared" si="9"/>
        <v>2.8021490166344964</v>
      </c>
      <c r="J38" s="64">
        <f>$L$6</f>
        <v>0.74291079812206606</v>
      </c>
      <c r="K38" s="63"/>
      <c r="L38" s="65">
        <f>(D38/H38)/J38-I38</f>
        <v>0.9697022254228056</v>
      </c>
      <c r="M38" s="65">
        <f>(I38+L38)/24</f>
        <v>0.15716046841905426</v>
      </c>
      <c r="N38" s="96"/>
      <c r="O38">
        <f t="shared" si="5"/>
        <v>1</v>
      </c>
      <c r="P38" s="104"/>
      <c r="Q38" s="69">
        <v>109.07185258237558</v>
      </c>
      <c r="R38" s="69">
        <f t="shared" si="14"/>
        <v>-72.024879563829302</v>
      </c>
      <c r="S38" s="82"/>
      <c r="T38" s="90"/>
      <c r="U38" s="69"/>
      <c r="V38" s="31"/>
      <c r="W38" s="31"/>
      <c r="X38" s="36"/>
      <c r="AB38" s="113"/>
      <c r="AF38" s="88"/>
      <c r="AG38" s="89"/>
    </row>
    <row r="39" spans="1:55" ht="15" customHeight="1" x14ac:dyDescent="0.35">
      <c r="A39" s="56">
        <f t="shared" si="11"/>
        <v>1150.0000000000005</v>
      </c>
      <c r="B39" s="57">
        <v>6097989</v>
      </c>
      <c r="C39" s="58" t="s">
        <v>56</v>
      </c>
      <c r="D39" s="67">
        <v>33.323</v>
      </c>
      <c r="E39" s="60"/>
      <c r="F39" s="61">
        <f t="shared" si="7"/>
        <v>46106.866930715914</v>
      </c>
      <c r="G39" s="61">
        <f t="shared" si="8"/>
        <v>46106.895849284607</v>
      </c>
      <c r="H39" s="62">
        <f>$L$5</f>
        <v>64.627802115859623</v>
      </c>
      <c r="I39" s="63">
        <f t="shared" si="9"/>
        <v>0.51561400680563385</v>
      </c>
      <c r="J39" s="64">
        <f>$L$6</f>
        <v>0.74291079812206606</v>
      </c>
      <c r="K39" s="63"/>
      <c r="L39" s="65">
        <f>(D39/H39)/J39-I39</f>
        <v>0.17843164189001803</v>
      </c>
      <c r="M39" s="65">
        <f>(I39+L39)/24</f>
        <v>2.8918568695652163E-2</v>
      </c>
      <c r="N39" s="96"/>
      <c r="O39">
        <f t="shared" si="5"/>
        <v>1</v>
      </c>
      <c r="P39" s="104"/>
      <c r="Q39" s="69">
        <v>238.47481165287712</v>
      </c>
      <c r="R39" s="69">
        <f t="shared" si="14"/>
        <v>205.15181165287711</v>
      </c>
      <c r="S39" s="68"/>
      <c r="T39" s="90"/>
      <c r="U39" s="69"/>
      <c r="V39" s="31"/>
      <c r="W39" s="31"/>
      <c r="X39" s="36"/>
      <c r="AB39" s="113"/>
      <c r="AF39" s="88"/>
      <c r="AG39" s="89"/>
    </row>
    <row r="40" spans="1:55" ht="15" customHeight="1" x14ac:dyDescent="0.35">
      <c r="A40" s="56">
        <f t="shared" si="11"/>
        <v>1150.0000000000005</v>
      </c>
      <c r="B40" s="57">
        <v>6097993</v>
      </c>
      <c r="C40" s="58" t="s">
        <v>57</v>
      </c>
      <c r="D40" s="67">
        <v>0</v>
      </c>
      <c r="E40" s="60"/>
      <c r="F40" s="61">
        <f t="shared" si="7"/>
        <v>46106.895849284607</v>
      </c>
      <c r="G40" s="61">
        <f t="shared" si="8"/>
        <v>46106.895849284607</v>
      </c>
      <c r="H40" s="62">
        <f>$L$5</f>
        <v>64.627802115859623</v>
      </c>
      <c r="I40" s="63">
        <f t="shared" si="9"/>
        <v>0</v>
      </c>
      <c r="J40" s="64">
        <f>$L$6</f>
        <v>0.74291079812206606</v>
      </c>
      <c r="K40" s="63">
        <v>4</v>
      </c>
      <c r="L40" s="65">
        <f>(D40/H40)/J40-I40</f>
        <v>0</v>
      </c>
      <c r="M40" s="65">
        <f>(I40+L40)/24</f>
        <v>0</v>
      </c>
      <c r="N40" s="96"/>
      <c r="O40">
        <f t="shared" si="5"/>
        <v>1</v>
      </c>
      <c r="P40" s="104"/>
      <c r="Q40" s="69">
        <v>7.5150000000000006</v>
      </c>
      <c r="R40" s="69">
        <f t="shared" si="14"/>
        <v>7.5150000000000006</v>
      </c>
      <c r="S40" s="68"/>
      <c r="T40" s="90"/>
      <c r="U40" s="69"/>
      <c r="V40" s="31"/>
      <c r="W40" s="31"/>
      <c r="X40" s="36"/>
      <c r="AF40" s="88"/>
      <c r="AG40" s="89"/>
    </row>
    <row r="41" spans="1:55" ht="15" customHeight="1" x14ac:dyDescent="0.35">
      <c r="A41" s="56">
        <f t="shared" si="11"/>
        <v>1150.1230769230772</v>
      </c>
      <c r="B41" s="83">
        <v>6097968</v>
      </c>
      <c r="C41" s="90" t="s">
        <v>46</v>
      </c>
      <c r="D41" s="69">
        <v>92.10199999999999</v>
      </c>
      <c r="E41" s="91"/>
      <c r="F41" s="92">
        <f t="shared" si="7"/>
        <v>46107.062515951271</v>
      </c>
      <c r="G41" s="92">
        <f t="shared" si="8"/>
        <v>46107.142435916227</v>
      </c>
      <c r="H41" s="93">
        <f>$M$5</f>
        <v>63.413540367448192</v>
      </c>
      <c r="I41" s="52">
        <f t="shared" si="9"/>
        <v>1.4524027434254141</v>
      </c>
      <c r="J41" s="94">
        <f>$M$6</f>
        <v>0.75721731123388603</v>
      </c>
      <c r="K41" s="95"/>
      <c r="L41" s="65">
        <f t="shared" si="3"/>
        <v>0.46567641546059058</v>
      </c>
      <c r="M41" s="65">
        <f t="shared" si="4"/>
        <v>7.9919964953583528E-2</v>
      </c>
      <c r="N41" s="96"/>
      <c r="O41">
        <f t="shared" si="5"/>
        <v>1</v>
      </c>
      <c r="P41" s="97"/>
      <c r="Q41" s="70">
        <v>49.224174545775895</v>
      </c>
      <c r="R41" s="70">
        <f t="shared" si="14"/>
        <v>-42.877825454224094</v>
      </c>
      <c r="S41" s="98"/>
      <c r="T41" s="72"/>
      <c r="U41" s="99"/>
      <c r="V41" s="31"/>
      <c r="W41" s="31"/>
      <c r="X41" s="36"/>
      <c r="Y41" s="55"/>
      <c r="Z41" s="55"/>
      <c r="AA41" s="55"/>
      <c r="AF41" s="88"/>
      <c r="AG41" s="89"/>
    </row>
    <row r="42" spans="1:55" ht="14.25" customHeight="1" x14ac:dyDescent="0.35">
      <c r="A42" s="56">
        <f t="shared" si="11"/>
        <v>1150.1230769230772</v>
      </c>
      <c r="B42" s="83">
        <v>6097986</v>
      </c>
      <c r="C42" s="90" t="s">
        <v>49</v>
      </c>
      <c r="D42" s="69">
        <v>46.428571428571431</v>
      </c>
      <c r="E42" s="91"/>
      <c r="F42" s="92">
        <f t="shared" si="7"/>
        <v>46107.142435916227</v>
      </c>
      <c r="G42" s="92">
        <f t="shared" si="8"/>
        <v>46107.182723529972</v>
      </c>
      <c r="H42" s="93">
        <f>$M$5</f>
        <v>63.413540367448192</v>
      </c>
      <c r="I42" s="52">
        <f t="shared" si="9"/>
        <v>0.73215548539857922</v>
      </c>
      <c r="J42" s="94">
        <f>$M$6</f>
        <v>0.75721731123388603</v>
      </c>
      <c r="K42" s="95"/>
      <c r="L42" s="65">
        <f t="shared" si="3"/>
        <v>0.23474724455292106</v>
      </c>
      <c r="M42" s="65">
        <f t="shared" si="4"/>
        <v>4.0287613747979178E-2</v>
      </c>
      <c r="N42" s="96"/>
      <c r="O42">
        <f t="shared" si="5"/>
        <v>1</v>
      </c>
      <c r="P42" s="97"/>
      <c r="Q42" s="70">
        <v>75.259</v>
      </c>
      <c r="R42" s="70">
        <f t="shared" si="14"/>
        <v>28.83042857142857</v>
      </c>
      <c r="S42" s="98"/>
      <c r="T42" s="72"/>
      <c r="U42" s="99"/>
      <c r="V42" s="31"/>
      <c r="W42" s="31"/>
      <c r="X42" s="36"/>
      <c r="Z42" s="55"/>
      <c r="AA42" s="55"/>
      <c r="AG42" s="89"/>
    </row>
    <row r="43" spans="1:55" ht="15" customHeight="1" x14ac:dyDescent="0.35">
      <c r="A43" s="56">
        <f t="shared" si="11"/>
        <v>1150.1230769230772</v>
      </c>
      <c r="B43" s="83">
        <v>6097970</v>
      </c>
      <c r="C43" s="90" t="s">
        <v>48</v>
      </c>
      <c r="D43" s="69">
        <v>1312.3198275980153</v>
      </c>
      <c r="E43" s="91"/>
      <c r="F43" s="92">
        <f t="shared" si="7"/>
        <v>46107.182723529972</v>
      </c>
      <c r="G43" s="92">
        <f t="shared" si="8"/>
        <v>46108.321467038579</v>
      </c>
      <c r="H43" s="93">
        <f>$M$5</f>
        <v>63.413540367448192</v>
      </c>
      <c r="I43" s="52">
        <f t="shared" si="9"/>
        <v>20.694631146499795</v>
      </c>
      <c r="J43" s="94">
        <f>$M$6</f>
        <v>0.75721731123388603</v>
      </c>
      <c r="K43" s="95"/>
      <c r="L43" s="65">
        <f t="shared" si="3"/>
        <v>6.6352130600171968</v>
      </c>
      <c r="M43" s="65">
        <f t="shared" si="4"/>
        <v>1.1387435086048747</v>
      </c>
      <c r="N43" s="96"/>
      <c r="O43">
        <f t="shared" si="5"/>
        <v>1</v>
      </c>
      <c r="P43" s="101"/>
      <c r="Q43" s="70">
        <v>1502.326221240965</v>
      </c>
      <c r="R43" s="70">
        <f t="shared" si="14"/>
        <v>190.00639364294966</v>
      </c>
      <c r="S43" s="98"/>
      <c r="T43" s="72"/>
      <c r="U43" s="99"/>
      <c r="V43" s="31"/>
      <c r="W43" s="31"/>
      <c r="X43" s="36"/>
      <c r="Z43" s="55"/>
      <c r="AA43" s="55"/>
      <c r="AG43" s="89"/>
    </row>
    <row r="44" spans="1:55" ht="15" customHeight="1" x14ac:dyDescent="0.35">
      <c r="A44" s="56">
        <f t="shared" si="11"/>
        <v>1150.1230769230772</v>
      </c>
      <c r="B44" s="83">
        <v>6132286</v>
      </c>
      <c r="C44" s="90" t="s">
        <v>50</v>
      </c>
      <c r="D44" s="69">
        <v>0</v>
      </c>
      <c r="E44" s="91"/>
      <c r="F44" s="92">
        <f t="shared" si="7"/>
        <v>46108.321467038579</v>
      </c>
      <c r="G44" s="92">
        <f t="shared" si="8"/>
        <v>46108.321467038579</v>
      </c>
      <c r="H44" s="93">
        <f>$M$5</f>
        <v>63.413540367448192</v>
      </c>
      <c r="I44" s="52">
        <f t="shared" si="9"/>
        <v>0</v>
      </c>
      <c r="J44" s="94">
        <f>$M$6</f>
        <v>0.75721731123388603</v>
      </c>
      <c r="K44" s="95"/>
      <c r="L44" s="65">
        <f t="shared" si="3"/>
        <v>0</v>
      </c>
      <c r="M44" s="65">
        <f t="shared" si="4"/>
        <v>0</v>
      </c>
      <c r="N44" s="96"/>
      <c r="O44">
        <f t="shared" si="5"/>
        <v>1</v>
      </c>
      <c r="P44" s="101"/>
      <c r="Q44" s="70">
        <v>70.565999999999988</v>
      </c>
      <c r="R44" s="70">
        <f t="shared" si="14"/>
        <v>70.565999999999988</v>
      </c>
      <c r="S44" s="98"/>
      <c r="T44" s="72"/>
      <c r="U44" s="99"/>
      <c r="V44" s="31"/>
      <c r="W44" s="31"/>
      <c r="X44" s="36"/>
      <c r="Z44" s="55"/>
      <c r="AA44" s="55"/>
      <c r="AG44" s="89"/>
    </row>
    <row r="45" spans="1:55" ht="15" customHeight="1" x14ac:dyDescent="0.35">
      <c r="A45" s="56">
        <f t="shared" si="11"/>
        <v>1150.1230769230772</v>
      </c>
      <c r="B45" s="83">
        <v>6097982</v>
      </c>
      <c r="C45" s="90" t="s">
        <v>47</v>
      </c>
      <c r="D45" s="69">
        <v>374.20603298172642</v>
      </c>
      <c r="E45" s="91"/>
      <c r="F45" s="92">
        <f t="shared" si="7"/>
        <v>46108.321467038579</v>
      </c>
      <c r="G45" s="92">
        <f t="shared" si="8"/>
        <v>46108.646178044219</v>
      </c>
      <c r="H45" s="93">
        <f>$M$5</f>
        <v>63.413540367448192</v>
      </c>
      <c r="I45" s="52">
        <f t="shared" si="9"/>
        <v>5.9010430708236568</v>
      </c>
      <c r="J45" s="94">
        <f>$M$6</f>
        <v>0.75721731123388603</v>
      </c>
      <c r="K45" s="95">
        <v>4</v>
      </c>
      <c r="L45" s="65">
        <f t="shared" si="3"/>
        <v>1.8920210645008568</v>
      </c>
      <c r="M45" s="65">
        <f t="shared" si="4"/>
        <v>0.3247110056385214</v>
      </c>
      <c r="N45" s="96"/>
      <c r="O45">
        <f t="shared" si="5"/>
        <v>1</v>
      </c>
      <c r="P45" s="97"/>
      <c r="Q45" s="70">
        <v>507.12433899858411</v>
      </c>
      <c r="R45" s="70">
        <f t="shared" si="14"/>
        <v>132.91830601685768</v>
      </c>
      <c r="S45" s="98"/>
      <c r="T45" s="72"/>
      <c r="U45" s="99"/>
      <c r="V45" s="31"/>
      <c r="W45" s="31"/>
      <c r="X45" s="36"/>
      <c r="Y45" s="55"/>
      <c r="Z45" s="55"/>
      <c r="AA45" s="55"/>
      <c r="AG45" s="89"/>
    </row>
    <row r="46" spans="1:55" x14ac:dyDescent="0.35">
      <c r="A46" s="56">
        <f t="shared" si="11"/>
        <v>1200.0000000000002</v>
      </c>
      <c r="B46" s="57">
        <v>6098499</v>
      </c>
      <c r="C46" s="58" t="s">
        <v>51</v>
      </c>
      <c r="D46" s="67">
        <v>3039.4956727707813</v>
      </c>
      <c r="E46" s="60"/>
      <c r="F46" s="61">
        <f t="shared" si="7"/>
        <v>46108.812844710883</v>
      </c>
      <c r="G46" s="61">
        <f t="shared" si="8"/>
        <v>46111.340691945406</v>
      </c>
      <c r="H46" s="62">
        <f>$E$5</f>
        <v>69.112499999999997</v>
      </c>
      <c r="I46" s="63">
        <f t="shared" si="9"/>
        <v>43.978957102850877</v>
      </c>
      <c r="J46" s="64">
        <f>$E$6</f>
        <v>0.72490794575223905</v>
      </c>
      <c r="K46" s="63">
        <v>4</v>
      </c>
      <c r="L46" s="65">
        <f t="shared" si="3"/>
        <v>16.689376525653898</v>
      </c>
      <c r="M46" s="65">
        <f t="shared" si="4"/>
        <v>2.5278472345210323</v>
      </c>
      <c r="N46" s="96"/>
      <c r="O46">
        <f t="shared" si="5"/>
        <v>1</v>
      </c>
      <c r="P46" s="117"/>
      <c r="Q46" s="70">
        <v>4135.95096795069</v>
      </c>
      <c r="R46" s="70">
        <f t="shared" si="14"/>
        <v>1096.4552951799087</v>
      </c>
      <c r="S46" s="118"/>
      <c r="T46" s="72"/>
      <c r="U46" s="69"/>
      <c r="Z46" s="109"/>
      <c r="AA46" s="110"/>
      <c r="AB46" s="110"/>
    </row>
    <row r="47" spans="1:55" ht="15" hidden="1" customHeight="1" x14ac:dyDescent="0.35">
      <c r="A47" s="56">
        <f t="shared" si="11"/>
        <v>920.93638936020147</v>
      </c>
      <c r="B47" s="57">
        <v>6098007</v>
      </c>
      <c r="C47" s="58" t="s">
        <v>61</v>
      </c>
      <c r="D47" s="67"/>
      <c r="E47" s="60"/>
      <c r="F47" s="61">
        <f t="shared" si="7"/>
        <v>46111.507358612071</v>
      </c>
      <c r="G47" s="61">
        <f t="shared" si="8"/>
        <v>46111.507358612071</v>
      </c>
      <c r="H47" s="62">
        <f>$J$5</f>
        <v>54.428558564855877</v>
      </c>
      <c r="I47" s="63">
        <f t="shared" si="9"/>
        <v>0</v>
      </c>
      <c r="J47" s="64">
        <f>$J$6</f>
        <v>0.70641679784639788</v>
      </c>
      <c r="K47" s="63"/>
      <c r="L47" s="65">
        <f t="shared" si="3"/>
        <v>0</v>
      </c>
      <c r="M47" s="65">
        <f t="shared" si="4"/>
        <v>0</v>
      </c>
      <c r="N47" s="96"/>
      <c r="O47">
        <f t="shared" si="5"/>
        <v>1</v>
      </c>
      <c r="P47" s="97"/>
      <c r="Q47" s="67">
        <v>699.63276282456138</v>
      </c>
      <c r="R47" s="67">
        <f t="shared" si="14"/>
        <v>699.63276282456138</v>
      </c>
      <c r="S47" s="105"/>
      <c r="T47" s="58"/>
      <c r="U47" s="69"/>
      <c r="V47" s="31"/>
      <c r="W47" s="31"/>
      <c r="X47" s="36"/>
      <c r="Y47" s="113"/>
      <c r="AA47" s="83">
        <v>6097999</v>
      </c>
      <c r="AB47" s="90" t="s">
        <v>63</v>
      </c>
      <c r="AG47" s="89"/>
      <c r="AZ47" s="107">
        <v>45963</v>
      </c>
      <c r="BA47">
        <v>13</v>
      </c>
      <c r="BB47">
        <f>BB18/24</f>
        <v>38.375</v>
      </c>
      <c r="BC47">
        <f>BB47*BA47</f>
        <v>498.875</v>
      </c>
    </row>
    <row r="48" spans="1:55" ht="15" hidden="1" customHeight="1" x14ac:dyDescent="0.35">
      <c r="A48" s="56">
        <f t="shared" si="11"/>
        <v>920.93638936020147</v>
      </c>
      <c r="B48" s="57">
        <v>6134124</v>
      </c>
      <c r="C48" s="58" t="s">
        <v>62</v>
      </c>
      <c r="D48" s="67"/>
      <c r="E48" s="60"/>
      <c r="F48" s="61">
        <f t="shared" si="7"/>
        <v>46111.507358612071</v>
      </c>
      <c r="G48" s="61">
        <f t="shared" si="8"/>
        <v>46111.507358612071</v>
      </c>
      <c r="H48" s="62">
        <f>$J$5</f>
        <v>54.428558564855877</v>
      </c>
      <c r="I48" s="63">
        <f t="shared" si="9"/>
        <v>0</v>
      </c>
      <c r="J48" s="64">
        <f>$J$6</f>
        <v>0.70641679784639788</v>
      </c>
      <c r="K48" s="63"/>
      <c r="L48" s="65">
        <f t="shared" si="3"/>
        <v>0</v>
      </c>
      <c r="M48" s="65">
        <f t="shared" si="4"/>
        <v>0</v>
      </c>
      <c r="N48" s="96"/>
      <c r="O48">
        <f t="shared" si="5"/>
        <v>1</v>
      </c>
      <c r="P48" s="97"/>
      <c r="Q48" s="67">
        <v>410.10255405405405</v>
      </c>
      <c r="R48" s="67">
        <f t="shared" si="14"/>
        <v>410.10255405405405</v>
      </c>
      <c r="S48" s="105"/>
      <c r="T48" s="58"/>
      <c r="U48" s="69"/>
      <c r="V48" s="31"/>
      <c r="W48" s="31"/>
      <c r="X48" s="36"/>
      <c r="Y48" s="113"/>
      <c r="AA48" s="83">
        <v>6098007</v>
      </c>
      <c r="AB48" s="90" t="s">
        <v>61</v>
      </c>
      <c r="AF48" s="88"/>
      <c r="AG48" s="89"/>
      <c r="AX48">
        <f>R48/0.973</f>
        <v>421.48258381711622</v>
      </c>
      <c r="AZ48" s="107">
        <v>45964</v>
      </c>
      <c r="BA48">
        <v>24</v>
      </c>
      <c r="BC48">
        <f>BB47*BA48</f>
        <v>921</v>
      </c>
    </row>
    <row r="49" spans="1:52" hidden="1" x14ac:dyDescent="0.35">
      <c r="A49" s="56">
        <f t="shared" si="11"/>
        <v>920.93638936020147</v>
      </c>
      <c r="B49" s="57">
        <v>6097998</v>
      </c>
      <c r="C49" s="58" t="s">
        <v>64</v>
      </c>
      <c r="D49" s="67"/>
      <c r="E49" s="60"/>
      <c r="F49" s="61">
        <f t="shared" si="7"/>
        <v>46111.507358612071</v>
      </c>
      <c r="G49" s="61">
        <f t="shared" si="8"/>
        <v>46111.507358612071</v>
      </c>
      <c r="H49" s="62">
        <f>$J$5</f>
        <v>54.428558564855877</v>
      </c>
      <c r="I49" s="63">
        <f t="shared" si="9"/>
        <v>0</v>
      </c>
      <c r="J49" s="64">
        <f>$J$6</f>
        <v>0.70641679784639788</v>
      </c>
      <c r="K49" s="63"/>
      <c r="L49" s="65">
        <f t="shared" si="3"/>
        <v>0</v>
      </c>
      <c r="M49" s="65">
        <f t="shared" si="4"/>
        <v>0</v>
      </c>
      <c r="N49" s="96"/>
      <c r="O49">
        <f t="shared" si="5"/>
        <v>1</v>
      </c>
      <c r="Q49" s="67">
        <v>442.996156874343</v>
      </c>
      <c r="R49" s="67">
        <f t="shared" si="14"/>
        <v>442.996156874343</v>
      </c>
      <c r="S49" s="105"/>
      <c r="T49" s="58"/>
      <c r="U49" s="69"/>
      <c r="Z49" s="83">
        <v>6097996</v>
      </c>
      <c r="AA49" s="90" t="s">
        <v>22</v>
      </c>
      <c r="AB49" s="90" t="s">
        <v>64</v>
      </c>
      <c r="AZ49" s="107">
        <v>45963</v>
      </c>
    </row>
    <row r="50" spans="1:52" ht="15" customHeight="1" x14ac:dyDescent="0.35">
      <c r="A50" s="56">
        <f t="shared" si="11"/>
        <v>1200.0000000000005</v>
      </c>
      <c r="B50" s="83">
        <v>6098011</v>
      </c>
      <c r="C50" s="90" t="s">
        <v>43</v>
      </c>
      <c r="D50" s="69">
        <v>227.86955000576006</v>
      </c>
      <c r="E50" s="91"/>
      <c r="F50" s="92">
        <f t="shared" si="7"/>
        <v>46111.507358612071</v>
      </c>
      <c r="G50" s="92">
        <f t="shared" si="8"/>
        <v>46111.696870121159</v>
      </c>
      <c r="H50" s="93">
        <f>$K$5</f>
        <v>68.384999999999977</v>
      </c>
      <c r="I50" s="52">
        <f t="shared" si="9"/>
        <v>3.3321569058384171</v>
      </c>
      <c r="J50" s="94">
        <f>$K$6</f>
        <v>0.73261973240917799</v>
      </c>
      <c r="K50" s="95"/>
      <c r="L50" s="65">
        <f t="shared" si="3"/>
        <v>1.2161193122765521</v>
      </c>
      <c r="M50" s="65">
        <f t="shared" si="4"/>
        <v>0.18951150908812373</v>
      </c>
      <c r="N50" s="96"/>
      <c r="O50">
        <f t="shared" si="5"/>
        <v>1</v>
      </c>
      <c r="P50" s="41"/>
      <c r="Q50" s="69">
        <v>80.3060087987418</v>
      </c>
      <c r="R50" s="69">
        <f t="shared" si="14"/>
        <v>-147.56354120701826</v>
      </c>
      <c r="S50" s="132"/>
      <c r="T50" s="90"/>
      <c r="V50" s="31"/>
      <c r="W50" s="31"/>
      <c r="X50" s="1"/>
      <c r="Y50" s="1"/>
      <c r="Z50" s="30"/>
      <c r="AA50" s="30"/>
      <c r="AB50" s="30"/>
    </row>
    <row r="51" spans="1:52" ht="15" customHeight="1" x14ac:dyDescent="0.35">
      <c r="A51" s="56">
        <f t="shared" si="11"/>
        <v>1200.0000000000005</v>
      </c>
      <c r="B51" s="83">
        <v>6099373</v>
      </c>
      <c r="C51" s="90" t="s">
        <v>45</v>
      </c>
      <c r="D51" s="69">
        <v>197.51510557523045</v>
      </c>
      <c r="E51" s="91"/>
      <c r="F51" s="92">
        <f t="shared" si="7"/>
        <v>46111.696870121159</v>
      </c>
      <c r="G51" s="92">
        <f t="shared" si="8"/>
        <v>46111.861136850632</v>
      </c>
      <c r="H51" s="93">
        <f>$K$5</f>
        <v>68.384999999999977</v>
      </c>
      <c r="I51" s="52">
        <f t="shared" si="9"/>
        <v>2.8882811373141846</v>
      </c>
      <c r="J51" s="94">
        <f>$K$6</f>
        <v>0.73261973240917799</v>
      </c>
      <c r="K51" s="95"/>
      <c r="L51" s="65">
        <f t="shared" si="3"/>
        <v>1.0541203699674138</v>
      </c>
      <c r="M51" s="65">
        <f t="shared" si="4"/>
        <v>0.1642667294700666</v>
      </c>
      <c r="N51" s="96"/>
      <c r="O51">
        <f t="shared" si="5"/>
        <v>1</v>
      </c>
      <c r="P51" s="41"/>
      <c r="Q51" s="69">
        <v>414.16886083208402</v>
      </c>
      <c r="R51" s="69">
        <f t="shared" si="14"/>
        <v>216.65375525685357</v>
      </c>
      <c r="S51" s="133"/>
      <c r="T51" s="90"/>
      <c r="V51" s="31"/>
      <c r="W51" s="31"/>
      <c r="X51" s="1"/>
      <c r="Y51" s="1"/>
      <c r="Z51" s="30"/>
      <c r="AA51" s="30"/>
      <c r="AB51" s="30"/>
    </row>
    <row r="52" spans="1:52" ht="15" customHeight="1" x14ac:dyDescent="0.35">
      <c r="A52" s="56">
        <f t="shared" si="11"/>
        <v>1200.0000000000005</v>
      </c>
      <c r="B52" s="83">
        <v>6098013</v>
      </c>
      <c r="C52" s="90" t="s">
        <v>44</v>
      </c>
      <c r="D52" s="69">
        <v>741.93406879855911</v>
      </c>
      <c r="E52" s="91"/>
      <c r="F52" s="92">
        <f t="shared" si="7"/>
        <v>46111.861136850632</v>
      </c>
      <c r="G52" s="92">
        <f t="shared" si="8"/>
        <v>46112.478178684512</v>
      </c>
      <c r="H52" s="93">
        <f>$K$5</f>
        <v>68.384999999999977</v>
      </c>
      <c r="I52" s="52">
        <f t="shared" si="9"/>
        <v>10.849368557411118</v>
      </c>
      <c r="J52" s="94">
        <f>$K$6</f>
        <v>0.73261973240917799</v>
      </c>
      <c r="K52" s="95"/>
      <c r="L52" s="65">
        <f t="shared" si="3"/>
        <v>3.9596354558081153</v>
      </c>
      <c r="M52" s="65">
        <f t="shared" si="4"/>
        <v>0.61704183388413469</v>
      </c>
      <c r="N52" s="96"/>
      <c r="O52">
        <f t="shared" si="5"/>
        <v>1</v>
      </c>
      <c r="P52" s="41"/>
      <c r="Q52" s="69">
        <v>1738.1804459298328</v>
      </c>
      <c r="R52" s="69">
        <f t="shared" si="14"/>
        <v>996.24637713127368</v>
      </c>
      <c r="S52" s="133"/>
      <c r="T52" s="90"/>
      <c r="V52" s="31"/>
      <c r="W52" s="31"/>
      <c r="X52" s="1"/>
      <c r="Y52" s="1"/>
      <c r="Z52" s="30"/>
      <c r="AA52" s="30"/>
      <c r="AB52" s="30"/>
    </row>
    <row r="53" spans="1:52" ht="15" customHeight="1" x14ac:dyDescent="0.35">
      <c r="A53" s="56">
        <f t="shared" si="11"/>
        <v>1200.0000000000005</v>
      </c>
      <c r="B53" s="83">
        <v>6098018</v>
      </c>
      <c r="C53" s="90" t="s">
        <v>66</v>
      </c>
      <c r="D53" s="69">
        <v>345.11400261416048</v>
      </c>
      <c r="E53" s="91"/>
      <c r="F53" s="92">
        <f t="shared" si="7"/>
        <v>46112.478178684512</v>
      </c>
      <c r="G53" s="92">
        <f t="shared" si="8"/>
        <v>46112.765198496687</v>
      </c>
      <c r="H53" s="93">
        <f>$K$5</f>
        <v>68.384999999999977</v>
      </c>
      <c r="I53" s="52">
        <f t="shared" si="9"/>
        <v>5.0466330717870962</v>
      </c>
      <c r="J53" s="94">
        <f>$K$6</f>
        <v>0.73261973240917799</v>
      </c>
      <c r="K53" s="95"/>
      <c r="L53" s="65">
        <f t="shared" si="3"/>
        <v>1.8418424203915444</v>
      </c>
      <c r="M53" s="65">
        <f t="shared" si="4"/>
        <v>0.28701981217411004</v>
      </c>
      <c r="N53" s="96"/>
      <c r="O53">
        <f t="shared" si="5"/>
        <v>1</v>
      </c>
      <c r="P53" s="104"/>
      <c r="Q53" s="69">
        <v>142.838045880278</v>
      </c>
      <c r="R53" s="69">
        <f t="shared" si="14"/>
        <v>-202.27595673388248</v>
      </c>
      <c r="S53" s="133"/>
      <c r="T53" s="90"/>
      <c r="U53" s="69"/>
      <c r="V53" s="31"/>
      <c r="W53" s="31"/>
      <c r="X53" s="36"/>
      <c r="Z53" s="55"/>
      <c r="AA53" s="55"/>
      <c r="AF53" s="88"/>
      <c r="AG53" s="89"/>
    </row>
    <row r="54" spans="1:52" s="87" customFormat="1" ht="14.25" hidden="1" customHeight="1" x14ac:dyDescent="0.35">
      <c r="A54" s="78">
        <f t="shared" si="11"/>
        <v>1150.1230769230772</v>
      </c>
      <c r="B54" s="57">
        <v>6097968</v>
      </c>
      <c r="C54" s="58" t="s">
        <v>46</v>
      </c>
      <c r="D54" s="67"/>
      <c r="E54" s="60"/>
      <c r="F54" s="61">
        <f t="shared" si="7"/>
        <v>46112.765198496687</v>
      </c>
      <c r="G54" s="61">
        <f t="shared" si="8"/>
        <v>46112.765198496687</v>
      </c>
      <c r="H54" s="62">
        <f>$M$5</f>
        <v>63.413540367448192</v>
      </c>
      <c r="I54" s="63">
        <f t="shared" si="9"/>
        <v>0</v>
      </c>
      <c r="J54" s="64">
        <f>$M$6</f>
        <v>0.75721731123388603</v>
      </c>
      <c r="K54" s="63"/>
      <c r="L54" s="79">
        <f t="shared" si="3"/>
        <v>0</v>
      </c>
      <c r="M54" s="79">
        <f t="shared" si="4"/>
        <v>0</v>
      </c>
      <c r="N54" s="80"/>
      <c r="O54">
        <f t="shared" si="5"/>
        <v>1</v>
      </c>
      <c r="P54" s="81"/>
      <c r="Q54" s="69"/>
      <c r="R54" s="69">
        <f t="shared" si="14"/>
        <v>0</v>
      </c>
      <c r="S54" s="82"/>
      <c r="T54" s="83"/>
      <c r="U54" s="70"/>
      <c r="V54" s="84"/>
      <c r="W54" s="84"/>
      <c r="X54" s="85"/>
      <c r="Y54" s="86"/>
      <c r="AF54" s="88"/>
      <c r="AG54" s="89"/>
    </row>
    <row r="55" spans="1:52" s="87" customFormat="1" ht="14.25" hidden="1" customHeight="1" x14ac:dyDescent="0.35">
      <c r="A55" s="78">
        <f t="shared" si="11"/>
        <v>1150.1230769230772</v>
      </c>
      <c r="B55" s="57">
        <v>6097986</v>
      </c>
      <c r="C55" s="58" t="s">
        <v>49</v>
      </c>
      <c r="D55" s="67"/>
      <c r="E55" s="60"/>
      <c r="F55" s="61">
        <f t="shared" si="7"/>
        <v>46112.765198496687</v>
      </c>
      <c r="G55" s="61">
        <f t="shared" si="8"/>
        <v>46112.765198496687</v>
      </c>
      <c r="H55" s="62">
        <f>$M$5</f>
        <v>63.413540367448192</v>
      </c>
      <c r="I55" s="63">
        <f t="shared" si="9"/>
        <v>0</v>
      </c>
      <c r="J55" s="64">
        <f>$M$6</f>
        <v>0.75721731123388603</v>
      </c>
      <c r="K55" s="63"/>
      <c r="L55" s="79">
        <f t="shared" si="3"/>
        <v>0</v>
      </c>
      <c r="M55" s="79">
        <f t="shared" si="4"/>
        <v>0</v>
      </c>
      <c r="N55" s="80"/>
      <c r="O55">
        <f t="shared" si="5"/>
        <v>1</v>
      </c>
      <c r="P55" s="81"/>
      <c r="Q55" s="69"/>
      <c r="R55" s="69">
        <f t="shared" si="14"/>
        <v>0</v>
      </c>
      <c r="S55" s="82"/>
      <c r="T55" s="83"/>
      <c r="U55" s="70"/>
      <c r="V55" s="84"/>
      <c r="W55" s="84"/>
      <c r="X55" s="85"/>
      <c r="Y55" s="86"/>
      <c r="AF55" s="88"/>
      <c r="AG55" s="89"/>
    </row>
    <row r="56" spans="1:52" s="87" customFormat="1" ht="15" hidden="1" customHeight="1" x14ac:dyDescent="0.35">
      <c r="A56" s="78">
        <f t="shared" si="11"/>
        <v>1150.1230769230772</v>
      </c>
      <c r="B56" s="57">
        <v>6097982</v>
      </c>
      <c r="C56" s="58" t="s">
        <v>47</v>
      </c>
      <c r="D56" s="67"/>
      <c r="E56" s="60"/>
      <c r="F56" s="61">
        <f t="shared" si="7"/>
        <v>46112.765198496687</v>
      </c>
      <c r="G56" s="61">
        <f t="shared" si="8"/>
        <v>46112.765198496687</v>
      </c>
      <c r="H56" s="62">
        <f>$M$5</f>
        <v>63.413540367448192</v>
      </c>
      <c r="I56" s="63">
        <f t="shared" si="9"/>
        <v>0</v>
      </c>
      <c r="J56" s="64">
        <f>$M$6</f>
        <v>0.75721731123388603</v>
      </c>
      <c r="K56" s="63"/>
      <c r="L56" s="79">
        <f t="shared" si="3"/>
        <v>0</v>
      </c>
      <c r="M56" s="79">
        <f t="shared" si="4"/>
        <v>0</v>
      </c>
      <c r="N56" s="80"/>
      <c r="O56">
        <f t="shared" si="5"/>
        <v>1</v>
      </c>
      <c r="P56" s="81"/>
      <c r="Q56" s="69"/>
      <c r="R56" s="69">
        <f t="shared" si="14"/>
        <v>0</v>
      </c>
      <c r="S56" s="82"/>
      <c r="T56" s="83"/>
      <c r="U56" s="70"/>
      <c r="V56" s="84"/>
      <c r="W56" s="84"/>
      <c r="X56" s="85"/>
      <c r="Y56" s="86"/>
      <c r="AF56" s="88"/>
      <c r="AG56" s="89"/>
    </row>
    <row r="57" spans="1:52" s="137" customFormat="1" ht="15.75" hidden="1" customHeight="1" x14ac:dyDescent="0.35">
      <c r="A57" s="56">
        <f t="shared" si="11"/>
        <v>920.93638936020147</v>
      </c>
      <c r="B57" s="57">
        <v>6097999</v>
      </c>
      <c r="C57" s="58" t="s">
        <v>63</v>
      </c>
      <c r="D57" s="67"/>
      <c r="E57" s="60"/>
      <c r="F57" s="61">
        <f t="shared" si="7"/>
        <v>46112.765198496687</v>
      </c>
      <c r="G57" s="61">
        <f t="shared" si="8"/>
        <v>46112.765198496687</v>
      </c>
      <c r="H57" s="62">
        <f>$J$5</f>
        <v>54.428558564855877</v>
      </c>
      <c r="I57" s="63">
        <f t="shared" si="9"/>
        <v>0</v>
      </c>
      <c r="J57" s="64">
        <f>$J$6</f>
        <v>0.70641679784639788</v>
      </c>
      <c r="K57" s="63"/>
      <c r="L57" s="135">
        <f t="shared" si="3"/>
        <v>0</v>
      </c>
      <c r="M57" s="135">
        <f t="shared" si="4"/>
        <v>0</v>
      </c>
      <c r="N57" s="136"/>
      <c r="O57" s="137">
        <f t="shared" si="5"/>
        <v>1</v>
      </c>
      <c r="P57" s="97"/>
      <c r="Q57" s="67">
        <v>172.50208333333299</v>
      </c>
      <c r="R57" s="67">
        <f t="shared" si="14"/>
        <v>172.50208333333299</v>
      </c>
      <c r="S57" s="105"/>
      <c r="T57" s="58"/>
      <c r="U57" s="69"/>
      <c r="V57" s="138"/>
      <c r="W57" s="138"/>
      <c r="X57" s="139"/>
      <c r="Z57" s="140"/>
      <c r="AG57" s="141"/>
      <c r="AI57" s="142"/>
    </row>
    <row r="58" spans="1:52" ht="15" hidden="1" customHeight="1" x14ac:dyDescent="0.35">
      <c r="A58" s="56">
        <f t="shared" si="11"/>
        <v>1200.0000000000007</v>
      </c>
      <c r="B58" s="57">
        <v>6098500</v>
      </c>
      <c r="C58" s="58" t="s">
        <v>42</v>
      </c>
      <c r="D58" s="67"/>
      <c r="E58" s="60"/>
      <c r="F58" s="61">
        <f t="shared" si="7"/>
        <v>46112.765198496687</v>
      </c>
      <c r="G58" s="61">
        <f t="shared" si="8"/>
        <v>46112.765198496687</v>
      </c>
      <c r="H58" s="62">
        <f>$F$5</f>
        <v>69.985500000000002</v>
      </c>
      <c r="I58" s="63">
        <f t="shared" si="9"/>
        <v>0</v>
      </c>
      <c r="J58" s="64">
        <f>$F$6</f>
        <v>0.71586543499441502</v>
      </c>
      <c r="K58" s="63"/>
      <c r="L58" s="65">
        <f t="shared" si="3"/>
        <v>0</v>
      </c>
      <c r="M58" s="65">
        <f t="shared" si="4"/>
        <v>0</v>
      </c>
      <c r="N58" s="1"/>
      <c r="O58">
        <f t="shared" si="5"/>
        <v>1</v>
      </c>
      <c r="P58" s="41"/>
      <c r="Q58" s="67">
        <v>4280.2281691876506</v>
      </c>
      <c r="R58" s="67">
        <f t="shared" si="14"/>
        <v>4280.2281691876506</v>
      </c>
      <c r="S58" s="98"/>
      <c r="T58" s="58"/>
      <c r="U58" s="146"/>
      <c r="V58" s="114"/>
      <c r="W58" s="114"/>
      <c r="X58" s="147"/>
      <c r="AF58" s="88"/>
      <c r="AG58" s="89"/>
    </row>
    <row r="59" spans="1:52" s="87" customFormat="1" ht="14.25" hidden="1" customHeight="1" x14ac:dyDescent="0.35">
      <c r="A59" s="78">
        <f t="shared" si="11"/>
        <v>1150.1230769230772</v>
      </c>
      <c r="B59" s="83">
        <v>6132286</v>
      </c>
      <c r="C59" s="90" t="s">
        <v>50</v>
      </c>
      <c r="D59" s="69"/>
      <c r="E59" s="83"/>
      <c r="F59" s="61">
        <f t="shared" si="7"/>
        <v>46112.765198496687</v>
      </c>
      <c r="G59" s="61">
        <f t="shared" si="8"/>
        <v>46112.765198496687</v>
      </c>
      <c r="H59" s="93">
        <f>$M$5</f>
        <v>63.413540367448192</v>
      </c>
      <c r="I59" s="148">
        <f t="shared" si="9"/>
        <v>0</v>
      </c>
      <c r="J59" s="149">
        <f>$M$6</f>
        <v>0.75721731123388603</v>
      </c>
      <c r="K59" s="148"/>
      <c r="L59" s="79">
        <f t="shared" si="3"/>
        <v>0</v>
      </c>
      <c r="M59" s="79">
        <f t="shared" si="4"/>
        <v>0</v>
      </c>
      <c r="N59" s="80"/>
      <c r="O59">
        <f t="shared" si="5"/>
        <v>1</v>
      </c>
      <c r="P59" s="81"/>
      <c r="Q59" s="69"/>
      <c r="R59" s="69">
        <f t="shared" si="14"/>
        <v>0</v>
      </c>
      <c r="S59" s="82"/>
      <c r="T59" s="83"/>
      <c r="U59" s="70"/>
      <c r="V59" s="84"/>
      <c r="W59" s="84"/>
      <c r="X59" s="85"/>
      <c r="Y59" s="86"/>
      <c r="AF59" s="88"/>
      <c r="AG59" s="89"/>
    </row>
    <row r="60" spans="1:52" ht="15" hidden="1" customHeight="1" x14ac:dyDescent="0.35">
      <c r="A60" s="56">
        <f t="shared" si="11"/>
        <v>1149.9722857142854</v>
      </c>
      <c r="B60" s="71">
        <v>6098498</v>
      </c>
      <c r="C60" s="72" t="s">
        <v>58</v>
      </c>
      <c r="D60" s="70"/>
      <c r="E60" s="73"/>
      <c r="F60" s="61">
        <f t="shared" si="7"/>
        <v>46112.765198496687</v>
      </c>
      <c r="G60" s="61">
        <f t="shared" si="8"/>
        <v>46112.765198496687</v>
      </c>
      <c r="H60" s="62">
        <f>+$D$5</f>
        <v>60.299169768107696</v>
      </c>
      <c r="I60" s="75">
        <f t="shared" si="9"/>
        <v>0</v>
      </c>
      <c r="J60" s="76">
        <f>+$D$6</f>
        <v>0.79622215628090898</v>
      </c>
      <c r="K60" s="77"/>
      <c r="L60" s="65">
        <f t="shared" si="3"/>
        <v>0</v>
      </c>
      <c r="M60" s="65">
        <f t="shared" si="4"/>
        <v>0</v>
      </c>
      <c r="N60" s="102"/>
      <c r="P60" s="104"/>
      <c r="Q60" s="70"/>
      <c r="R60" s="70"/>
      <c r="S60" s="73"/>
      <c r="T60" s="91"/>
      <c r="U60" s="69"/>
      <c r="V60" s="114"/>
      <c r="W60" s="114"/>
      <c r="X60" s="147"/>
      <c r="Y60" s="55"/>
      <c r="Z60" s="55"/>
      <c r="AA60" s="55"/>
      <c r="AG60" s="89"/>
    </row>
    <row r="61" spans="1:52" s="1" customFormat="1" ht="12.5" customHeight="1" x14ac:dyDescent="0.35">
      <c r="A61" s="150"/>
      <c r="B61" s="150"/>
      <c r="C61" s="151" t="s">
        <v>68</v>
      </c>
      <c r="D61" s="150">
        <f>SUM(D13:D60)</f>
        <v>29800.000000000015</v>
      </c>
      <c r="E61" s="152">
        <f>SUM(E12:E60)</f>
        <v>46</v>
      </c>
      <c r="F61" s="153">
        <f>G60+K60/24+E60/24</f>
        <v>46112.765198496687</v>
      </c>
      <c r="G61" s="153">
        <f>F61+M61</f>
        <v>46112.765198496687</v>
      </c>
      <c r="H61" s="153"/>
      <c r="I61" s="153"/>
      <c r="J61" s="153"/>
      <c r="K61" s="153"/>
      <c r="L61" s="154"/>
      <c r="M61" s="155"/>
      <c r="N61" s="156"/>
      <c r="O61" s="54"/>
      <c r="Q61" s="150">
        <f>SUM(Q21:Q22)</f>
        <v>181</v>
      </c>
      <c r="R61" s="150">
        <f>SUM(R21:R22)</f>
        <v>181</v>
      </c>
      <c r="S61" s="152"/>
      <c r="T61" s="157"/>
      <c r="U61"/>
      <c r="Z61" s="55"/>
    </row>
    <row r="62" spans="1:52" s="1" customFormat="1" x14ac:dyDescent="0.35">
      <c r="A62" s="158"/>
      <c r="B62" s="159"/>
      <c r="C62" s="159"/>
      <c r="D62" s="160"/>
      <c r="E62" s="160"/>
      <c r="F62" s="161"/>
      <c r="G62" s="161"/>
      <c r="H62" s="162"/>
      <c r="I62" s="162"/>
      <c r="J62" s="156"/>
      <c r="K62" s="163"/>
      <c r="L62" s="163"/>
      <c r="M62" s="164"/>
      <c r="N62" s="164"/>
      <c r="O62" s="164"/>
      <c r="P62" s="164"/>
      <c r="Q62" s="70"/>
      <c r="R62" s="70"/>
      <c r="S62"/>
      <c r="T62" s="165"/>
      <c r="V62" s="166"/>
      <c r="W62" s="166"/>
      <c r="X62" s="166"/>
    </row>
    <row r="63" spans="1:52" s="1" customFormat="1" x14ac:dyDescent="0.35">
      <c r="A63" s="159"/>
      <c r="B63" s="159"/>
      <c r="C63" s="167"/>
      <c r="D63" s="43"/>
      <c r="E63" s="43"/>
      <c r="F63" s="161"/>
      <c r="G63" s="161"/>
      <c r="H63" s="161"/>
      <c r="I63" s="161"/>
      <c r="J63" s="168"/>
      <c r="K63" s="169"/>
      <c r="L63" s="170"/>
      <c r="M63" s="73"/>
      <c r="N63" s="171"/>
      <c r="O63" s="171"/>
      <c r="P63" s="164"/>
      <c r="Q63" s="70"/>
      <c r="R63" s="70"/>
      <c r="S63"/>
      <c r="T63" s="55"/>
      <c r="V63" s="3"/>
      <c r="W63" s="3"/>
      <c r="X63" s="172"/>
    </row>
    <row r="64" spans="1:52" s="1" customFormat="1" ht="15.5" x14ac:dyDescent="0.35">
      <c r="A64" s="159"/>
      <c r="B64" s="28"/>
      <c r="C64" s="29"/>
      <c r="D64" s="173">
        <v>0.91840997293789972</v>
      </c>
      <c r="E64" s="4" t="s">
        <v>2</v>
      </c>
      <c r="F64" s="4" t="s">
        <v>69</v>
      </c>
      <c r="G64" s="4" t="s">
        <v>70</v>
      </c>
      <c r="H64" s="4" t="s">
        <v>71</v>
      </c>
      <c r="I64" s="4" t="s">
        <v>72</v>
      </c>
      <c r="J64" s="4" t="s">
        <v>73</v>
      </c>
      <c r="K64" s="169">
        <f>+K63*4</f>
        <v>0</v>
      </c>
      <c r="L64" s="174">
        <v>140</v>
      </c>
      <c r="M64" s="164"/>
      <c r="N64" s="164"/>
      <c r="O64" s="164"/>
      <c r="P64" s="164"/>
      <c r="Q64" s="69"/>
      <c r="R64" s="69"/>
      <c r="S64">
        <v>6400</v>
      </c>
      <c r="T64" s="55"/>
      <c r="V64" s="175"/>
      <c r="W64" s="175"/>
      <c r="X64" s="176"/>
      <c r="Y64" s="114"/>
    </row>
    <row r="65" spans="1:51" s="1" customFormat="1" ht="15.5" x14ac:dyDescent="0.35">
      <c r="A65" s="159"/>
      <c r="B65" s="28"/>
      <c r="C65" s="5" t="s">
        <v>74</v>
      </c>
      <c r="D65" s="5"/>
      <c r="E65" s="177">
        <v>11</v>
      </c>
      <c r="F65" s="178">
        <v>20</v>
      </c>
      <c r="G65" s="178">
        <v>20</v>
      </c>
      <c r="H65" s="178">
        <v>20</v>
      </c>
      <c r="I65" s="178">
        <v>20</v>
      </c>
      <c r="J65" s="178">
        <v>20</v>
      </c>
      <c r="K65" s="179">
        <v>1299</v>
      </c>
      <c r="L65" s="179">
        <v>850</v>
      </c>
      <c r="M65" s="164">
        <f>+L65-345</f>
        <v>505</v>
      </c>
      <c r="N65" s="164"/>
      <c r="O65" s="164"/>
      <c r="P65" s="164"/>
      <c r="Q65" s="70"/>
      <c r="R65" s="70"/>
      <c r="S65"/>
      <c r="T65" s="55"/>
      <c r="V65" s="175"/>
      <c r="W65" s="175"/>
      <c r="X65" s="176"/>
      <c r="Y65" s="114"/>
    </row>
    <row r="66" spans="1:51" s="1" customFormat="1" ht="15.5" x14ac:dyDescent="0.35">
      <c r="A66" s="159"/>
      <c r="B66" s="180"/>
      <c r="C66" s="5" t="s">
        <v>13</v>
      </c>
      <c r="D66" s="5"/>
      <c r="E66" s="181">
        <v>0.9</v>
      </c>
      <c r="F66" s="182">
        <v>0.90600000000000003</v>
      </c>
      <c r="G66" s="182">
        <v>0.90600000000000003</v>
      </c>
      <c r="H66" s="181">
        <v>0.91</v>
      </c>
      <c r="I66" s="181">
        <v>0.91</v>
      </c>
      <c r="J66" s="182">
        <v>0.90200000000000002</v>
      </c>
      <c r="K66" s="179">
        <v>426</v>
      </c>
      <c r="L66" s="179">
        <v>550</v>
      </c>
      <c r="M66" s="164"/>
      <c r="N66" s="164"/>
      <c r="O66" s="164"/>
      <c r="P66" s="164"/>
      <c r="Q66" s="69"/>
      <c r="R66" s="69"/>
      <c r="S66"/>
      <c r="V66" s="175"/>
      <c r="W66" s="175"/>
      <c r="X66" s="176"/>
      <c r="Y66" s="114"/>
    </row>
    <row r="67" spans="1:51" s="1" customFormat="1" ht="15.5" x14ac:dyDescent="0.35">
      <c r="A67" s="159"/>
      <c r="B67" s="180"/>
      <c r="C67" s="5" t="s">
        <v>75</v>
      </c>
      <c r="D67" s="5"/>
      <c r="E67" s="183">
        <v>0.85</v>
      </c>
      <c r="F67" s="183">
        <f>99.1%-4.8%+1%-12%</f>
        <v>0.83299999999999996</v>
      </c>
      <c r="G67" s="183">
        <v>0.89</v>
      </c>
      <c r="H67" s="183">
        <f>99.1%-1%</f>
        <v>0.98099999999999998</v>
      </c>
      <c r="I67" s="183">
        <f>99.1%+0.2%</f>
        <v>0.99299999999999999</v>
      </c>
      <c r="J67" s="183">
        <f>99.1%-4%-1%-1%</f>
        <v>0.93099999999999994</v>
      </c>
      <c r="K67" s="179">
        <v>162</v>
      </c>
      <c r="L67" s="179">
        <v>68</v>
      </c>
      <c r="M67" s="164"/>
      <c r="N67" s="164"/>
      <c r="O67" s="164"/>
      <c r="P67" s="164"/>
      <c r="Q67" s="67"/>
      <c r="R67" s="67"/>
      <c r="S67"/>
      <c r="T67"/>
      <c r="V67" s="3"/>
      <c r="W67" s="3"/>
      <c r="X67" s="172"/>
      <c r="Y67" s="114"/>
    </row>
    <row r="68" spans="1:51" s="1" customFormat="1" ht="15.5" x14ac:dyDescent="0.35">
      <c r="A68" s="159"/>
      <c r="B68" s="180"/>
      <c r="C68" s="5" t="s">
        <v>16</v>
      </c>
      <c r="D68" s="184" t="s">
        <v>76</v>
      </c>
      <c r="E68" s="185">
        <f t="shared" ref="E68:J68" si="15">E65*E66*E67</f>
        <v>8.4150000000000009</v>
      </c>
      <c r="F68" s="185">
        <f t="shared" si="15"/>
        <v>15.093960000000001</v>
      </c>
      <c r="G68" s="185">
        <f t="shared" si="15"/>
        <v>16.126799999999999</v>
      </c>
      <c r="H68" s="185">
        <f t="shared" si="15"/>
        <v>17.854199999999999</v>
      </c>
      <c r="I68" s="185">
        <f t="shared" si="15"/>
        <v>18.072599999999998</v>
      </c>
      <c r="J68" s="185">
        <f t="shared" si="15"/>
        <v>16.79524</v>
      </c>
      <c r="K68" s="179">
        <f>+K65+K66+K67</f>
        <v>1887</v>
      </c>
      <c r="L68" s="179">
        <f>+L65+L66+L67+L64</f>
        <v>1608</v>
      </c>
      <c r="M68" s="164"/>
      <c r="N68" s="164"/>
      <c r="O68" s="164"/>
      <c r="P68" s="164"/>
      <c r="Q68" s="67"/>
      <c r="R68" s="67"/>
      <c r="S68"/>
      <c r="V68" s="3"/>
      <c r="W68" s="3"/>
      <c r="X68" s="172"/>
      <c r="Y68" s="114"/>
      <c r="Z68" s="114"/>
    </row>
    <row r="69" spans="1:51" s="1" customFormat="1" ht="15.5" x14ac:dyDescent="0.35">
      <c r="A69" s="159"/>
      <c r="B69" s="159"/>
      <c r="C69" s="5" t="s">
        <v>17</v>
      </c>
      <c r="D69" s="184" t="s">
        <v>17</v>
      </c>
      <c r="E69" s="186">
        <v>0.5</v>
      </c>
      <c r="F69" s="187">
        <f>62%+5%-0.65%</f>
        <v>0.66350000000000009</v>
      </c>
      <c r="G69" s="187">
        <f>63.4%+1%+0.3%+2.7%</f>
        <v>0.67400000000000004</v>
      </c>
      <c r="H69" s="187">
        <f>60%+2.1%+2%-0.7%-2%-1%</f>
        <v>0.60399999999999998</v>
      </c>
      <c r="I69" s="188">
        <f>60%+3.3%+2%-1.9%-3%-0.5%</f>
        <v>0.59899999999999998</v>
      </c>
      <c r="J69" s="189">
        <f>50%+14%+2%-1.7%</f>
        <v>0.64300000000000002</v>
      </c>
      <c r="K69" s="179"/>
      <c r="L69" s="179">
        <f>+K68-L68</f>
        <v>279</v>
      </c>
      <c r="M69" s="155"/>
      <c r="N69" s="164"/>
      <c r="O69" s="164"/>
      <c r="P69" s="164"/>
      <c r="Q69" s="67"/>
      <c r="R69" s="67"/>
      <c r="S69"/>
      <c r="V69" s="3"/>
      <c r="W69" s="3"/>
      <c r="X69" s="172"/>
      <c r="Y69" s="114"/>
    </row>
    <row r="70" spans="1:51" s="1" customFormat="1" ht="15.5" x14ac:dyDescent="0.35">
      <c r="A70" s="159"/>
      <c r="B70" s="159"/>
      <c r="C70" s="25" t="s">
        <v>18</v>
      </c>
      <c r="D70" s="184"/>
      <c r="E70" s="190">
        <f t="shared" ref="E70:J70" si="16">E68*E69</f>
        <v>4.2075000000000005</v>
      </c>
      <c r="F70" s="190">
        <f t="shared" si="16"/>
        <v>10.014842460000002</v>
      </c>
      <c r="G70" s="190">
        <f t="shared" si="16"/>
        <v>10.8694632</v>
      </c>
      <c r="H70" s="190">
        <f t="shared" si="16"/>
        <v>10.783936799999999</v>
      </c>
      <c r="I70" s="190">
        <f t="shared" si="16"/>
        <v>10.825487399999998</v>
      </c>
      <c r="J70" s="190">
        <f t="shared" si="16"/>
        <v>10.79933932</v>
      </c>
      <c r="K70" s="179"/>
      <c r="L70" s="179">
        <v>140</v>
      </c>
      <c r="M70" s="155"/>
      <c r="P70" s="164"/>
      <c r="Q70" s="67"/>
      <c r="R70" s="67"/>
      <c r="S70"/>
      <c r="V70" s="3"/>
      <c r="W70" s="3"/>
      <c r="X70" s="172"/>
      <c r="Y70" s="114"/>
    </row>
    <row r="71" spans="1:51" s="1" customFormat="1" ht="15.5" x14ac:dyDescent="0.35">
      <c r="A71" s="159"/>
      <c r="B71" s="159"/>
      <c r="C71" s="5" t="s">
        <v>19</v>
      </c>
      <c r="D71" s="184" t="s">
        <v>77</v>
      </c>
      <c r="E71" s="191">
        <v>0.998</v>
      </c>
      <c r="F71" s="191">
        <v>0.998</v>
      </c>
      <c r="G71" s="191">
        <v>0.998</v>
      </c>
      <c r="H71" s="191">
        <v>0.998</v>
      </c>
      <c r="I71" s="191">
        <v>0.998</v>
      </c>
      <c r="J71" s="191">
        <v>0.998</v>
      </c>
      <c r="K71" s="192"/>
      <c r="L71" s="163"/>
      <c r="M71" s="155"/>
      <c r="P71" s="2"/>
      <c r="Q71" s="67"/>
      <c r="R71" s="67"/>
      <c r="S71"/>
      <c r="V71" s="3"/>
      <c r="W71" s="3"/>
      <c r="X71" s="172"/>
      <c r="Y71" s="114"/>
    </row>
    <row r="72" spans="1:51" ht="15.5" x14ac:dyDescent="0.35">
      <c r="A72" s="159"/>
      <c r="B72" s="159"/>
      <c r="C72" s="5" t="s">
        <v>21</v>
      </c>
      <c r="D72" s="193"/>
      <c r="E72" s="194">
        <f t="shared" ref="E72:J72" si="17">E70*E71*24</f>
        <v>100.77804</v>
      </c>
      <c r="F72" s="194">
        <f t="shared" si="17"/>
        <v>239.87550660192005</v>
      </c>
      <c r="G72" s="194">
        <f t="shared" si="17"/>
        <v>260.34538256640002</v>
      </c>
      <c r="H72" s="194">
        <f t="shared" si="17"/>
        <v>258.29685423359996</v>
      </c>
      <c r="I72" s="194">
        <f t="shared" si="17"/>
        <v>259.29207420479997</v>
      </c>
      <c r="J72" s="194">
        <f t="shared" si="17"/>
        <v>258.66577539264</v>
      </c>
      <c r="M72" s="195"/>
      <c r="O72" t="s">
        <v>78</v>
      </c>
      <c r="P72">
        <v>450</v>
      </c>
      <c r="Q72" s="67"/>
      <c r="R72" s="67"/>
      <c r="T72">
        <v>11</v>
      </c>
      <c r="U72">
        <v>24</v>
      </c>
      <c r="V72" s="175"/>
      <c r="W72" s="175"/>
      <c r="X72" s="196"/>
      <c r="AX72">
        <v>11</v>
      </c>
      <c r="AY72">
        <v>9</v>
      </c>
    </row>
    <row r="73" spans="1:51" x14ac:dyDescent="0.35">
      <c r="A73" s="159"/>
      <c r="B73" s="159"/>
      <c r="C73" s="159"/>
      <c r="D73" s="193"/>
      <c r="E73" s="193"/>
      <c r="F73" s="193"/>
      <c r="G73" s="193"/>
      <c r="M73" s="195"/>
      <c r="Q73" s="67"/>
      <c r="R73" s="67"/>
      <c r="U73">
        <f>T72*U72</f>
        <v>264</v>
      </c>
      <c r="V73" s="197"/>
      <c r="AX73">
        <f>U73+AY72</f>
        <v>273</v>
      </c>
    </row>
    <row r="74" spans="1:51" x14ac:dyDescent="0.35">
      <c r="A74" s="159"/>
      <c r="B74" s="159"/>
      <c r="C74" s="159"/>
      <c r="D74" s="198"/>
      <c r="E74" s="198"/>
      <c r="F74" s="161"/>
      <c r="G74" s="161"/>
      <c r="M74" s="195"/>
      <c r="R74" s="55"/>
    </row>
    <row r="75" spans="1:51" s="1" customFormat="1" ht="39" x14ac:dyDescent="0.35">
      <c r="A75" s="37" t="s">
        <v>79</v>
      </c>
      <c r="B75" s="37" t="s">
        <v>24</v>
      </c>
      <c r="C75" s="37" t="s">
        <v>80</v>
      </c>
      <c r="D75" s="37" t="s">
        <v>81</v>
      </c>
      <c r="E75" s="37" t="s">
        <v>27</v>
      </c>
      <c r="F75" s="37" t="s">
        <v>28</v>
      </c>
      <c r="G75" s="37" t="s">
        <v>29</v>
      </c>
      <c r="H75" s="37" t="s">
        <v>30</v>
      </c>
      <c r="I75" s="37" t="s">
        <v>31</v>
      </c>
      <c r="J75" s="37" t="s">
        <v>82</v>
      </c>
      <c r="K75" s="37" t="s">
        <v>83</v>
      </c>
      <c r="L75" s="39" t="s">
        <v>34</v>
      </c>
      <c r="M75" s="39" t="s">
        <v>35</v>
      </c>
      <c r="O75" s="40" t="s">
        <v>36</v>
      </c>
      <c r="P75" s="41">
        <v>1</v>
      </c>
      <c r="Q75" s="37" t="s">
        <v>84</v>
      </c>
      <c r="R75" s="37" t="s">
        <v>38</v>
      </c>
      <c r="S75" s="37" t="s">
        <v>85</v>
      </c>
      <c r="T75" s="37"/>
      <c r="U75">
        <v>240</v>
      </c>
      <c r="V75" s="197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>
        <f>U75/24</f>
        <v>10</v>
      </c>
    </row>
    <row r="76" spans="1:51" s="1" customFormat="1" ht="15" hidden="1" customHeight="1" x14ac:dyDescent="0.35">
      <c r="A76" s="148">
        <f t="shared" ref="A76:A111" si="18">H76*24*J76</f>
        <v>260.86711679999996</v>
      </c>
      <c r="B76" s="28"/>
      <c r="C76" s="34" t="s">
        <v>86</v>
      </c>
      <c r="D76" s="199"/>
      <c r="E76" s="200"/>
      <c r="F76" s="92">
        <v>46084.291666666664</v>
      </c>
      <c r="G76" s="92">
        <f>F76+M76</f>
        <v>46084.291666666664</v>
      </c>
      <c r="H76" s="93">
        <f>$G$68*O76</f>
        <v>16.126799999999999</v>
      </c>
      <c r="I76" s="148">
        <f t="shared" ref="I76:I111" si="19">IFERROR(D76/H76,0)</f>
        <v>0</v>
      </c>
      <c r="J76" s="94">
        <f>$G$69</f>
        <v>0.67400000000000004</v>
      </c>
      <c r="K76" s="201"/>
      <c r="L76" s="171">
        <f t="shared" ref="L76:L111" si="20">I76/J76-I76</f>
        <v>0</v>
      </c>
      <c r="M76" s="171">
        <f t="shared" ref="M76:M111" si="21">(I76+L76)/24</f>
        <v>0</v>
      </c>
      <c r="N76" s="53">
        <f t="shared" ref="N76:N111" si="22">A76-P76</f>
        <v>260.86711679999996</v>
      </c>
      <c r="O76" s="54">
        <v>1</v>
      </c>
      <c r="P76" s="202"/>
      <c r="Q76"/>
      <c r="R76" s="55"/>
      <c r="S76"/>
    </row>
    <row r="77" spans="1:51" s="1" customFormat="1" ht="15" customHeight="1" x14ac:dyDescent="0.35">
      <c r="A77" s="148">
        <f t="shared" si="18"/>
        <v>240.35621904000004</v>
      </c>
      <c r="B77" s="28">
        <v>6098046</v>
      </c>
      <c r="C77" s="90" t="s">
        <v>87</v>
      </c>
      <c r="D77" s="69">
        <v>1907.0301476726809</v>
      </c>
      <c r="E77" s="203"/>
      <c r="F77" s="242">
        <f>G76+K76/24+E76/24</f>
        <v>46084.291666666664</v>
      </c>
      <c r="G77" s="92">
        <f>F77+M77</f>
        <v>46092.225849336406</v>
      </c>
      <c r="H77" s="93">
        <f>$F$68*O77</f>
        <v>15.093960000000001</v>
      </c>
      <c r="I77" s="52">
        <f t="shared" si="19"/>
        <v>126.34392483302464</v>
      </c>
      <c r="J77" s="94">
        <f>$F$69</f>
        <v>0.66350000000000009</v>
      </c>
      <c r="K77" s="69"/>
      <c r="L77" s="171">
        <f t="shared" si="20"/>
        <v>64.076459240863258</v>
      </c>
      <c r="M77" s="171">
        <f t="shared" si="21"/>
        <v>7.9341826697453293</v>
      </c>
      <c r="N77" s="204">
        <f t="shared" si="22"/>
        <v>240.35621904000004</v>
      </c>
      <c r="O77" s="205">
        <f t="shared" ref="O77:O84" si="23">$P$75</f>
        <v>1</v>
      </c>
      <c r="P77" s="202"/>
      <c r="Q77"/>
      <c r="R77" s="55"/>
      <c r="S77"/>
    </row>
    <row r="78" spans="1:51" s="1" customFormat="1" ht="15" customHeight="1" x14ac:dyDescent="0.35">
      <c r="A78" s="148">
        <f t="shared" si="18"/>
        <v>240.35621904000004</v>
      </c>
      <c r="B78" s="28">
        <v>6098047</v>
      </c>
      <c r="C78" s="90" t="s">
        <v>88</v>
      </c>
      <c r="D78" s="69">
        <v>439.7045934366779</v>
      </c>
      <c r="E78" s="203"/>
      <c r="F78" s="92">
        <f>G77+K77/24+E77/24</f>
        <v>46092.225849336406</v>
      </c>
      <c r="G78" s="92">
        <f t="shared" ref="G78:G111" si="24">F78+M78</f>
        <v>46094.055236548404</v>
      </c>
      <c r="H78" s="93">
        <f>$F$68*O78</f>
        <v>15.093960000000001</v>
      </c>
      <c r="I78" s="52">
        <f t="shared" si="19"/>
        <v>29.131161963903303</v>
      </c>
      <c r="J78" s="94">
        <f>$F$69</f>
        <v>0.66350000000000009</v>
      </c>
      <c r="K78" s="69"/>
      <c r="L78" s="171">
        <f t="shared" si="20"/>
        <v>14.774131124119755</v>
      </c>
      <c r="M78" s="171">
        <f t="shared" si="21"/>
        <v>1.8293872120009607</v>
      </c>
      <c r="N78" s="204">
        <f t="shared" si="22"/>
        <v>240.35621904000004</v>
      </c>
      <c r="O78" s="205">
        <f t="shared" si="23"/>
        <v>1</v>
      </c>
      <c r="P78" s="202"/>
      <c r="Q78"/>
      <c r="R78" s="55"/>
      <c r="S78"/>
      <c r="AX78">
        <v>11</v>
      </c>
      <c r="AY78">
        <f>AX78*AX75</f>
        <v>110</v>
      </c>
    </row>
    <row r="79" spans="1:51" s="1" customFormat="1" ht="15" hidden="1" customHeight="1" x14ac:dyDescent="0.35">
      <c r="A79" s="28">
        <f t="shared" si="18"/>
        <v>259.18414367999998</v>
      </c>
      <c r="B79" s="28">
        <v>6195032</v>
      </c>
      <c r="C79" s="90" t="s">
        <v>89</v>
      </c>
      <c r="D79" s="69">
        <v>0</v>
      </c>
      <c r="E79" s="203"/>
      <c r="F79" s="92">
        <f t="shared" ref="F79:F111" si="25">G78+K78/24+E78/24</f>
        <v>46094.055236548404</v>
      </c>
      <c r="G79" s="92">
        <f t="shared" si="24"/>
        <v>46094.055236548404</v>
      </c>
      <c r="H79" s="93">
        <f>$J$68*O79</f>
        <v>16.79524</v>
      </c>
      <c r="I79" s="52">
        <f t="shared" si="19"/>
        <v>0</v>
      </c>
      <c r="J79" s="94">
        <f>$J$69</f>
        <v>0.64300000000000002</v>
      </c>
      <c r="K79" s="69"/>
      <c r="L79" s="171">
        <f t="shared" si="20"/>
        <v>0</v>
      </c>
      <c r="M79" s="171">
        <f t="shared" si="21"/>
        <v>0</v>
      </c>
      <c r="N79" s="204">
        <f t="shared" si="22"/>
        <v>259.18414367999998</v>
      </c>
      <c r="O79" s="205">
        <f t="shared" si="23"/>
        <v>1</v>
      </c>
      <c r="P79" s="202"/>
      <c r="Q79"/>
      <c r="R79" s="55"/>
      <c r="S79"/>
      <c r="AX79"/>
      <c r="AY79"/>
    </row>
    <row r="80" spans="1:51" s="1" customFormat="1" ht="15" hidden="1" customHeight="1" x14ac:dyDescent="0.35">
      <c r="A80" s="28">
        <f t="shared" si="18"/>
        <v>259.18414367999998</v>
      </c>
      <c r="B80" s="28">
        <v>6098059</v>
      </c>
      <c r="C80" s="90" t="s">
        <v>90</v>
      </c>
      <c r="D80" s="69">
        <v>0</v>
      </c>
      <c r="E80" s="203"/>
      <c r="F80" s="92">
        <f t="shared" si="25"/>
        <v>46094.055236548404</v>
      </c>
      <c r="G80" s="92">
        <f t="shared" si="24"/>
        <v>46094.055236548404</v>
      </c>
      <c r="H80" s="93">
        <f>$J$68*O80</f>
        <v>16.79524</v>
      </c>
      <c r="I80" s="52">
        <f t="shared" si="19"/>
        <v>0</v>
      </c>
      <c r="J80" s="94">
        <f>$J$69</f>
        <v>0.64300000000000002</v>
      </c>
      <c r="K80" s="69"/>
      <c r="L80" s="171">
        <f t="shared" si="20"/>
        <v>0</v>
      </c>
      <c r="M80" s="171">
        <f t="shared" si="21"/>
        <v>0</v>
      </c>
      <c r="N80" s="204">
        <f t="shared" si="22"/>
        <v>259.18414367999998</v>
      </c>
      <c r="O80" s="205">
        <f t="shared" si="23"/>
        <v>1</v>
      </c>
      <c r="P80" s="202"/>
      <c r="Q80"/>
      <c r="R80" s="55"/>
      <c r="S80"/>
      <c r="AX80"/>
      <c r="AY80"/>
    </row>
    <row r="81" spans="1:16384" s="1" customFormat="1" ht="15" customHeight="1" x14ac:dyDescent="0.35">
      <c r="A81" s="206">
        <f t="shared" si="18"/>
        <v>240.35621904000004</v>
      </c>
      <c r="B81" s="28">
        <v>6099562</v>
      </c>
      <c r="C81" s="90" t="s">
        <v>91</v>
      </c>
      <c r="D81" s="69">
        <v>36.162831316455055</v>
      </c>
      <c r="E81" s="203"/>
      <c r="F81" s="92">
        <f>G80+K80/24+E80/24</f>
        <v>46094.055236548404</v>
      </c>
      <c r="G81" s="92">
        <f>F81+M81</f>
        <v>46094.205691699768</v>
      </c>
      <c r="H81" s="93">
        <f>$F$68*O81</f>
        <v>15.093960000000001</v>
      </c>
      <c r="I81" s="52">
        <f t="shared" si="19"/>
        <v>2.395847830288079</v>
      </c>
      <c r="J81" s="94">
        <f>$F$69</f>
        <v>0.66350000000000009</v>
      </c>
      <c r="K81" s="69"/>
      <c r="L81" s="171">
        <f t="shared" si="20"/>
        <v>1.215075802399304</v>
      </c>
      <c r="M81" s="171">
        <f t="shared" si="21"/>
        <v>0.15045515136197429</v>
      </c>
      <c r="N81" s="204">
        <f t="shared" si="22"/>
        <v>240.35621904000004</v>
      </c>
      <c r="O81" s="205">
        <f t="shared" si="23"/>
        <v>1</v>
      </c>
      <c r="P81" s="202"/>
      <c r="Q81"/>
      <c r="R81" s="55"/>
      <c r="S81"/>
      <c r="AX81">
        <v>24</v>
      </c>
      <c r="AY81">
        <f>AX81*$AX$75</f>
        <v>240</v>
      </c>
    </row>
    <row r="82" spans="1:16384" s="1" customFormat="1" ht="15" customHeight="1" x14ac:dyDescent="0.35">
      <c r="A82" s="206">
        <f t="shared" si="18"/>
        <v>240.35621904000004</v>
      </c>
      <c r="B82" s="28">
        <v>6099561</v>
      </c>
      <c r="C82" s="90" t="s">
        <v>92</v>
      </c>
      <c r="D82" s="69">
        <v>9.5957573562200409</v>
      </c>
      <c r="E82" s="203"/>
      <c r="F82" s="92">
        <f>G81+K81/24+E81/24</f>
        <v>46094.205691699768</v>
      </c>
      <c r="G82" s="92">
        <f>F82+M82</f>
        <v>46094.245614766434</v>
      </c>
      <c r="H82" s="93">
        <f>$F$68*O82</f>
        <v>15.093960000000001</v>
      </c>
      <c r="I82" s="52">
        <f t="shared" si="19"/>
        <v>0.63573491358265433</v>
      </c>
      <c r="J82" s="94">
        <f>$F$69</f>
        <v>0.66350000000000009</v>
      </c>
      <c r="K82" s="69">
        <v>16</v>
      </c>
      <c r="L82" s="171">
        <f t="shared" si="20"/>
        <v>0.32241868639120286</v>
      </c>
      <c r="M82" s="171">
        <f t="shared" si="21"/>
        <v>3.9923066665577385E-2</v>
      </c>
      <c r="N82" s="204">
        <f t="shared" si="22"/>
        <v>240.35621904000004</v>
      </c>
      <c r="O82" s="205">
        <f t="shared" si="23"/>
        <v>1</v>
      </c>
      <c r="P82" s="202"/>
      <c r="Q82"/>
      <c r="R82" s="55"/>
      <c r="S82"/>
      <c r="AX82">
        <v>24</v>
      </c>
      <c r="AY82">
        <f>AX82*$AX$75</f>
        <v>240</v>
      </c>
    </row>
    <row r="83" spans="1:16384" s="1" customFormat="1" x14ac:dyDescent="0.35">
      <c r="A83" s="207">
        <f t="shared" si="18"/>
        <v>260.86711679999996</v>
      </c>
      <c r="B83" s="43">
        <v>6099564</v>
      </c>
      <c r="C83" s="208" t="s">
        <v>103</v>
      </c>
      <c r="D83" s="99">
        <v>155.28158935342475</v>
      </c>
      <c r="E83" s="209"/>
      <c r="F83" s="161">
        <f t="shared" si="25"/>
        <v>46094.912281433099</v>
      </c>
      <c r="G83" s="161">
        <f t="shared" si="24"/>
        <v>46095.507533112417</v>
      </c>
      <c r="H83" s="168">
        <f>$G$68*O83</f>
        <v>16.126799999999999</v>
      </c>
      <c r="I83" s="171">
        <f t="shared" si="19"/>
        <v>9.6287911646095168</v>
      </c>
      <c r="J83" s="170">
        <f>$G$69</f>
        <v>0.67400000000000004</v>
      </c>
      <c r="K83" s="99"/>
      <c r="L83" s="171">
        <f t="shared" si="20"/>
        <v>4.6572491389654331</v>
      </c>
      <c r="M83" s="171">
        <f t="shared" si="21"/>
        <v>0.59525167931562295</v>
      </c>
      <c r="N83" s="157">
        <f t="shared" si="22"/>
        <v>260.86711679999996</v>
      </c>
      <c r="O83" s="157">
        <f t="shared" si="23"/>
        <v>1</v>
      </c>
      <c r="P83" s="161"/>
      <c r="Q83" s="99">
        <v>102</v>
      </c>
      <c r="R83" s="99">
        <f t="shared" ref="R83:R99" si="26">Q83-D83</f>
        <v>-53.281589353424749</v>
      </c>
      <c r="S83" s="18">
        <f t="shared" ref="S83:S93" si="27">+Q83/D83</f>
        <v>0.65687117464933642</v>
      </c>
      <c r="T83" s="99"/>
      <c r="U83" s="167">
        <f>U104*0.91</f>
        <v>1001</v>
      </c>
      <c r="V83" s="43"/>
      <c r="W83" s="208"/>
      <c r="X83" s="157"/>
      <c r="Y83" s="157"/>
      <c r="Z83" s="161"/>
      <c r="AA83" s="161"/>
      <c r="AB83" s="168"/>
      <c r="AC83" s="169"/>
      <c r="AD83" s="170"/>
      <c r="AE83" s="167"/>
      <c r="AF83" s="43"/>
      <c r="AG83" s="208"/>
      <c r="AH83" s="157"/>
      <c r="AI83" s="157"/>
      <c r="AJ83" s="161"/>
      <c r="AK83" s="161"/>
      <c r="AL83" s="168"/>
      <c r="AM83" s="169"/>
      <c r="AN83" s="170"/>
      <c r="AO83" s="167"/>
      <c r="AP83" s="43"/>
      <c r="AQ83" s="208"/>
      <c r="AR83" s="157"/>
      <c r="AS83" s="157"/>
      <c r="AT83" s="161"/>
      <c r="AU83" s="161"/>
      <c r="AV83" s="168"/>
      <c r="AW83" s="169"/>
      <c r="AX83" s="170"/>
      <c r="AY83" s="167"/>
      <c r="AZ83" s="43"/>
      <c r="BA83" s="208"/>
      <c r="BB83" s="157"/>
      <c r="BC83" s="157"/>
      <c r="BD83" s="161"/>
      <c r="BE83" s="161"/>
      <c r="BF83" s="168"/>
      <c r="BG83" s="169"/>
      <c r="BH83" s="170"/>
      <c r="BI83" s="167"/>
      <c r="BJ83" s="43"/>
      <c r="BK83" s="208"/>
      <c r="BL83" s="157"/>
      <c r="BM83" s="157"/>
      <c r="BN83" s="161"/>
      <c r="BO83" s="161"/>
      <c r="BP83" s="168"/>
      <c r="BQ83" s="169"/>
      <c r="BR83" s="170"/>
      <c r="BS83" s="167"/>
      <c r="BT83" s="43"/>
      <c r="BU83" s="208"/>
      <c r="BV83" s="157"/>
      <c r="BW83" s="157"/>
      <c r="BX83" s="161"/>
      <c r="BY83" s="161"/>
      <c r="BZ83" s="168"/>
      <c r="CA83" s="169"/>
      <c r="CB83" s="170"/>
      <c r="CC83" s="167"/>
      <c r="CD83" s="43"/>
      <c r="CE83" s="208"/>
      <c r="CF83" s="157"/>
      <c r="CG83" s="157"/>
      <c r="CH83" s="161"/>
      <c r="CI83" s="161"/>
      <c r="CJ83" s="168"/>
      <c r="CK83" s="169"/>
      <c r="CL83" s="170"/>
      <c r="CM83" s="167"/>
      <c r="CN83" s="43"/>
      <c r="CO83" s="208"/>
      <c r="CP83" s="157"/>
      <c r="CQ83" s="157"/>
      <c r="CR83" s="161"/>
      <c r="CS83" s="161"/>
      <c r="CT83" s="168"/>
      <c r="CU83" s="169"/>
      <c r="CV83" s="170"/>
      <c r="CW83" s="167"/>
      <c r="CX83" s="43"/>
      <c r="CY83" s="208"/>
      <c r="CZ83" s="157"/>
      <c r="DA83" s="157"/>
      <c r="DB83" s="161"/>
      <c r="DC83" s="161"/>
      <c r="DD83" s="168"/>
      <c r="DE83" s="169"/>
      <c r="DF83" s="170"/>
      <c r="DG83" s="167"/>
      <c r="DH83" s="43"/>
      <c r="DI83" s="208"/>
      <c r="DJ83" s="157"/>
      <c r="DK83" s="157"/>
      <c r="DL83" s="161"/>
      <c r="DM83" s="161"/>
      <c r="DN83" s="168"/>
      <c r="DO83" s="169"/>
      <c r="DP83" s="170"/>
      <c r="DQ83" s="167"/>
      <c r="DR83" s="43"/>
      <c r="DS83" s="208"/>
      <c r="DT83" s="157"/>
      <c r="DU83" s="157"/>
      <c r="DV83" s="161"/>
      <c r="DW83" s="161"/>
      <c r="DX83" s="168"/>
      <c r="DY83" s="169"/>
      <c r="DZ83" s="170"/>
      <c r="EA83" s="167"/>
      <c r="EB83" s="43"/>
      <c r="EC83" s="208"/>
      <c r="ED83" s="157"/>
      <c r="EE83" s="157"/>
      <c r="EF83" s="161"/>
      <c r="EG83" s="161"/>
      <c r="EH83" s="168"/>
      <c r="EI83" s="169"/>
      <c r="EJ83" s="170"/>
      <c r="EK83" s="167"/>
      <c r="EL83" s="43"/>
      <c r="EM83" s="208"/>
      <c r="EN83" s="157"/>
      <c r="EO83" s="157"/>
      <c r="EP83" s="161"/>
      <c r="EQ83" s="161"/>
      <c r="ER83" s="168"/>
      <c r="ES83" s="169"/>
      <c r="ET83" s="170"/>
      <c r="EU83" s="167"/>
      <c r="EV83" s="43"/>
      <c r="EW83" s="208"/>
      <c r="EX83" s="157"/>
      <c r="EY83" s="157"/>
      <c r="EZ83" s="161"/>
      <c r="FA83" s="161"/>
      <c r="FB83" s="168"/>
      <c r="FC83" s="169"/>
      <c r="FD83" s="170"/>
      <c r="FE83" s="167"/>
      <c r="FF83" s="43"/>
      <c r="FG83" s="208"/>
      <c r="FH83" s="157"/>
      <c r="FI83" s="157"/>
      <c r="FJ83" s="161"/>
      <c r="FK83" s="161"/>
      <c r="FL83" s="168"/>
      <c r="FM83" s="169"/>
      <c r="FN83" s="170"/>
      <c r="FO83" s="167"/>
      <c r="FP83" s="43"/>
      <c r="FQ83" s="208"/>
      <c r="FR83" s="157"/>
      <c r="FS83" s="157"/>
      <c r="FT83" s="161"/>
      <c r="FU83" s="161"/>
      <c r="FV83" s="168"/>
      <c r="FW83" s="169"/>
      <c r="FX83" s="170"/>
      <c r="FY83" s="167"/>
      <c r="FZ83" s="43"/>
      <c r="GA83" s="208"/>
      <c r="GB83" s="157"/>
      <c r="GC83" s="157"/>
      <c r="GD83" s="161"/>
      <c r="GE83" s="161"/>
      <c r="GF83" s="168"/>
      <c r="GG83" s="169"/>
      <c r="GH83" s="170"/>
      <c r="GI83" s="167"/>
      <c r="GJ83" s="43"/>
      <c r="GK83" s="208"/>
      <c r="GL83" s="157"/>
      <c r="GM83" s="157"/>
      <c r="GN83" s="161"/>
      <c r="GO83" s="161"/>
      <c r="GP83" s="168"/>
      <c r="GQ83" s="169"/>
      <c r="GR83" s="170"/>
      <c r="GS83" s="167"/>
      <c r="GT83" s="43"/>
      <c r="GU83" s="208"/>
      <c r="GV83" s="157"/>
      <c r="GW83" s="157"/>
      <c r="GX83" s="161"/>
      <c r="GY83" s="161"/>
      <c r="GZ83" s="168"/>
      <c r="HA83" s="169"/>
      <c r="HB83" s="170"/>
      <c r="HC83" s="167"/>
      <c r="HD83" s="43"/>
      <c r="HE83" s="208"/>
      <c r="HF83" s="157"/>
      <c r="HG83" s="157"/>
      <c r="HH83" s="161"/>
      <c r="HI83" s="161"/>
      <c r="HJ83" s="168"/>
      <c r="HK83" s="169"/>
      <c r="HL83" s="170"/>
      <c r="HM83" s="167"/>
      <c r="HN83" s="43"/>
      <c r="HO83" s="208"/>
      <c r="HP83" s="157"/>
      <c r="HQ83" s="157"/>
      <c r="HR83" s="161"/>
      <c r="HS83" s="161"/>
      <c r="HT83" s="168"/>
      <c r="HU83" s="169"/>
      <c r="HV83" s="170"/>
      <c r="HW83" s="167"/>
      <c r="HX83" s="43"/>
      <c r="HY83" s="208"/>
      <c r="HZ83" s="157"/>
      <c r="IA83" s="157"/>
      <c r="IB83" s="161"/>
      <c r="IC83" s="161"/>
      <c r="ID83" s="168"/>
      <c r="IE83" s="169"/>
      <c r="IF83" s="170"/>
      <c r="IG83" s="167"/>
      <c r="IH83" s="43"/>
      <c r="II83" s="208"/>
      <c r="IJ83" s="157"/>
      <c r="IK83" s="157"/>
      <c r="IL83" s="161"/>
      <c r="IM83" s="161"/>
      <c r="IN83" s="168"/>
      <c r="IO83" s="169"/>
      <c r="IP83" s="170"/>
      <c r="IQ83" s="167"/>
      <c r="IR83" s="43"/>
      <c r="IS83" s="208"/>
      <c r="IT83" s="157"/>
      <c r="IU83" s="157"/>
      <c r="IV83" s="161"/>
      <c r="IW83" s="161"/>
      <c r="IX83" s="168"/>
      <c r="IY83" s="169"/>
      <c r="IZ83" s="170"/>
      <c r="JA83" s="167"/>
      <c r="JB83" s="43"/>
      <c r="JC83" s="208"/>
      <c r="JD83" s="157"/>
      <c r="JE83" s="157"/>
      <c r="JF83" s="161"/>
      <c r="JG83" s="161"/>
      <c r="JH83" s="168"/>
      <c r="JI83" s="169"/>
      <c r="JJ83" s="170"/>
      <c r="JK83" s="167"/>
      <c r="JL83" s="43"/>
      <c r="JM83" s="208"/>
      <c r="JN83" s="157"/>
      <c r="JO83" s="157"/>
      <c r="JP83" s="161"/>
      <c r="JQ83" s="161"/>
      <c r="JR83" s="168"/>
      <c r="JS83" s="169"/>
      <c r="JT83" s="170"/>
      <c r="JU83" s="167"/>
      <c r="JV83" s="43"/>
      <c r="JW83" s="208"/>
      <c r="JX83" s="157"/>
      <c r="JY83" s="157"/>
      <c r="JZ83" s="161"/>
      <c r="KA83" s="161"/>
      <c r="KB83" s="168"/>
      <c r="KC83" s="169"/>
      <c r="KD83" s="170"/>
      <c r="KE83" s="167"/>
      <c r="KF83" s="43"/>
      <c r="KG83" s="208"/>
      <c r="KH83" s="157"/>
      <c r="KI83" s="157"/>
      <c r="KJ83" s="161"/>
      <c r="KK83" s="161"/>
      <c r="KL83" s="168"/>
      <c r="KM83" s="169"/>
      <c r="KN83" s="170"/>
      <c r="KO83" s="167"/>
      <c r="KP83" s="43"/>
      <c r="KQ83" s="208"/>
      <c r="KR83" s="157"/>
      <c r="KS83" s="157"/>
      <c r="KT83" s="161"/>
      <c r="KU83" s="161"/>
      <c r="KV83" s="168"/>
      <c r="KW83" s="169"/>
      <c r="KX83" s="170"/>
      <c r="KY83" s="167"/>
      <c r="KZ83" s="43"/>
      <c r="LA83" s="208"/>
      <c r="LB83" s="157"/>
      <c r="LC83" s="157"/>
      <c r="LD83" s="161"/>
      <c r="LE83" s="161"/>
      <c r="LF83" s="168"/>
      <c r="LG83" s="169"/>
      <c r="LH83" s="170"/>
      <c r="LI83" s="167"/>
      <c r="LJ83" s="43"/>
      <c r="LK83" s="208"/>
      <c r="LL83" s="157"/>
      <c r="LM83" s="157"/>
      <c r="LN83" s="161"/>
      <c r="LO83" s="161"/>
      <c r="LP83" s="168"/>
      <c r="LQ83" s="169"/>
      <c r="LR83" s="170"/>
      <c r="LS83" s="167"/>
      <c r="LT83" s="43"/>
      <c r="LU83" s="208"/>
      <c r="LV83" s="157"/>
      <c r="LW83" s="157"/>
      <c r="LX83" s="161"/>
      <c r="LY83" s="161"/>
      <c r="LZ83" s="168"/>
      <c r="MA83" s="169"/>
      <c r="MB83" s="170"/>
      <c r="MC83" s="167"/>
      <c r="MD83" s="43"/>
      <c r="ME83" s="208"/>
      <c r="MF83" s="157"/>
      <c r="MG83" s="157"/>
      <c r="MH83" s="161"/>
      <c r="MI83" s="161"/>
      <c r="MJ83" s="168"/>
      <c r="MK83" s="169"/>
      <c r="ML83" s="170"/>
      <c r="MM83" s="167"/>
      <c r="MN83" s="43"/>
      <c r="MO83" s="208"/>
      <c r="MP83" s="157"/>
      <c r="MQ83" s="157"/>
      <c r="MR83" s="161"/>
      <c r="MS83" s="161"/>
      <c r="MT83" s="168"/>
      <c r="MU83" s="169"/>
      <c r="MV83" s="170"/>
      <c r="MW83" s="167"/>
      <c r="MX83" s="43"/>
      <c r="MY83" s="208"/>
      <c r="MZ83" s="157"/>
      <c r="NA83" s="157"/>
      <c r="NB83" s="161"/>
      <c r="NC83" s="161"/>
      <c r="ND83" s="168"/>
      <c r="NE83" s="169"/>
      <c r="NF83" s="170"/>
      <c r="NG83" s="167"/>
      <c r="NH83" s="43"/>
      <c r="NI83" s="208"/>
      <c r="NJ83" s="157"/>
      <c r="NK83" s="157"/>
      <c r="NL83" s="161"/>
      <c r="NM83" s="161"/>
      <c r="NN83" s="168"/>
      <c r="NO83" s="169"/>
      <c r="NP83" s="170"/>
      <c r="NQ83" s="167"/>
      <c r="NR83" s="43"/>
      <c r="NS83" s="208"/>
      <c r="NT83" s="157"/>
      <c r="NU83" s="157"/>
      <c r="NV83" s="161"/>
      <c r="NW83" s="161"/>
      <c r="NX83" s="168"/>
      <c r="NY83" s="169"/>
      <c r="NZ83" s="170"/>
      <c r="OA83" s="167"/>
      <c r="OB83" s="43"/>
      <c r="OC83" s="208"/>
      <c r="OD83" s="157"/>
      <c r="OE83" s="157"/>
      <c r="OF83" s="161"/>
      <c r="OG83" s="161"/>
      <c r="OH83" s="168"/>
      <c r="OI83" s="169"/>
      <c r="OJ83" s="170"/>
      <c r="OK83" s="167"/>
      <c r="OL83" s="43"/>
      <c r="OM83" s="208"/>
      <c r="ON83" s="157"/>
      <c r="OO83" s="157"/>
      <c r="OP83" s="161"/>
      <c r="OQ83" s="161"/>
      <c r="OR83" s="168"/>
      <c r="OS83" s="169"/>
      <c r="OT83" s="170"/>
      <c r="OU83" s="167"/>
      <c r="OV83" s="43"/>
      <c r="OW83" s="208"/>
      <c r="OX83" s="157"/>
      <c r="OY83" s="157"/>
      <c r="OZ83" s="161"/>
      <c r="PA83" s="161"/>
      <c r="PB83" s="168"/>
      <c r="PC83" s="169"/>
      <c r="PD83" s="170"/>
      <c r="PE83" s="167"/>
      <c r="PF83" s="43"/>
      <c r="PG83" s="208"/>
      <c r="PH83" s="157"/>
      <c r="PI83" s="157"/>
      <c r="PJ83" s="161"/>
      <c r="PK83" s="161"/>
      <c r="PL83" s="168"/>
      <c r="PM83" s="169"/>
      <c r="PN83" s="170"/>
      <c r="PO83" s="167"/>
      <c r="PP83" s="43"/>
      <c r="PQ83" s="208"/>
      <c r="PR83" s="157"/>
      <c r="PS83" s="157"/>
      <c r="PT83" s="161"/>
      <c r="PU83" s="161"/>
      <c r="PV83" s="168"/>
      <c r="PW83" s="169"/>
      <c r="PX83" s="170"/>
      <c r="PY83" s="167"/>
      <c r="PZ83" s="43"/>
      <c r="QA83" s="208"/>
      <c r="QB83" s="157"/>
      <c r="QC83" s="157"/>
      <c r="QD83" s="161"/>
      <c r="QE83" s="161"/>
      <c r="QF83" s="168"/>
      <c r="QG83" s="169"/>
      <c r="QH83" s="170"/>
      <c r="QI83" s="167"/>
      <c r="QJ83" s="43"/>
      <c r="QK83" s="208"/>
      <c r="QL83" s="157"/>
      <c r="QM83" s="157"/>
      <c r="QN83" s="161"/>
      <c r="QO83" s="161"/>
      <c r="QP83" s="168"/>
      <c r="QQ83" s="169"/>
      <c r="QR83" s="170"/>
      <c r="QS83" s="167"/>
      <c r="QT83" s="43"/>
      <c r="QU83" s="208"/>
      <c r="QV83" s="157"/>
      <c r="QW83" s="157"/>
      <c r="QX83" s="161"/>
      <c r="QY83" s="161"/>
      <c r="QZ83" s="168"/>
      <c r="RA83" s="169"/>
      <c r="RB83" s="170"/>
      <c r="RC83" s="167"/>
      <c r="RD83" s="43"/>
      <c r="RE83" s="208"/>
      <c r="RF83" s="157"/>
      <c r="RG83" s="157"/>
      <c r="RH83" s="161"/>
      <c r="RI83" s="161"/>
      <c r="RJ83" s="168"/>
      <c r="RK83" s="169"/>
      <c r="RL83" s="170"/>
      <c r="RM83" s="167"/>
      <c r="RN83" s="43"/>
      <c r="RO83" s="208"/>
      <c r="RP83" s="157"/>
      <c r="RQ83" s="157"/>
      <c r="RR83" s="161"/>
      <c r="RS83" s="161"/>
      <c r="RT83" s="168"/>
      <c r="RU83" s="169"/>
      <c r="RV83" s="170"/>
      <c r="RW83" s="167"/>
      <c r="RX83" s="43"/>
      <c r="RY83" s="208"/>
      <c r="RZ83" s="157"/>
      <c r="SA83" s="157"/>
      <c r="SB83" s="161"/>
      <c r="SC83" s="161"/>
      <c r="SD83" s="168"/>
      <c r="SE83" s="169"/>
      <c r="SF83" s="170"/>
      <c r="SG83" s="167"/>
      <c r="SH83" s="43"/>
      <c r="SI83" s="208"/>
      <c r="SJ83" s="157"/>
      <c r="SK83" s="157"/>
      <c r="SL83" s="161"/>
      <c r="SM83" s="161"/>
      <c r="SN83" s="168"/>
      <c r="SO83" s="169"/>
      <c r="SP83" s="170"/>
      <c r="SQ83" s="167"/>
      <c r="SR83" s="43"/>
      <c r="SS83" s="208"/>
      <c r="ST83" s="157"/>
      <c r="SU83" s="157"/>
      <c r="SV83" s="161"/>
      <c r="SW83" s="161"/>
      <c r="SX83" s="168"/>
      <c r="SY83" s="169"/>
      <c r="SZ83" s="170"/>
      <c r="TA83" s="167"/>
      <c r="TB83" s="43"/>
      <c r="TC83" s="208"/>
      <c r="TD83" s="157"/>
      <c r="TE83" s="157"/>
      <c r="TF83" s="161"/>
      <c r="TG83" s="161"/>
      <c r="TH83" s="168"/>
      <c r="TI83" s="169"/>
      <c r="TJ83" s="170"/>
      <c r="TK83" s="167"/>
      <c r="TL83" s="43"/>
      <c r="TM83" s="208"/>
      <c r="TN83" s="157"/>
      <c r="TO83" s="157"/>
      <c r="TP83" s="161"/>
      <c r="TQ83" s="161"/>
      <c r="TR83" s="168"/>
      <c r="TS83" s="169"/>
      <c r="TT83" s="170"/>
      <c r="TU83" s="167"/>
      <c r="TV83" s="43"/>
      <c r="TW83" s="208"/>
      <c r="TX83" s="157"/>
      <c r="TY83" s="157"/>
      <c r="TZ83" s="161"/>
      <c r="UA83" s="161"/>
      <c r="UB83" s="168"/>
      <c r="UC83" s="169"/>
      <c r="UD83" s="170"/>
      <c r="UE83" s="167"/>
      <c r="UF83" s="43"/>
      <c r="UG83" s="208"/>
      <c r="UH83" s="157"/>
      <c r="UI83" s="157"/>
      <c r="UJ83" s="161"/>
      <c r="UK83" s="161"/>
      <c r="UL83" s="168"/>
      <c r="UM83" s="169"/>
      <c r="UN83" s="170"/>
      <c r="UO83" s="167"/>
      <c r="UP83" s="43"/>
      <c r="UQ83" s="208"/>
      <c r="UR83" s="157"/>
      <c r="US83" s="157"/>
      <c r="UT83" s="161"/>
      <c r="UU83" s="161"/>
      <c r="UV83" s="168"/>
      <c r="UW83" s="169"/>
      <c r="UX83" s="170"/>
      <c r="UY83" s="167"/>
      <c r="UZ83" s="43"/>
      <c r="VA83" s="208"/>
      <c r="VB83" s="157"/>
      <c r="VC83" s="157"/>
      <c r="VD83" s="161"/>
      <c r="VE83" s="161"/>
      <c r="VF83" s="168"/>
      <c r="VG83" s="169"/>
      <c r="VH83" s="170"/>
      <c r="VI83" s="167"/>
      <c r="VJ83" s="43"/>
      <c r="VK83" s="208"/>
      <c r="VL83" s="157"/>
      <c r="VM83" s="157"/>
      <c r="VN83" s="161"/>
      <c r="VO83" s="161"/>
      <c r="VP83" s="168"/>
      <c r="VQ83" s="169"/>
      <c r="VR83" s="170"/>
      <c r="VS83" s="167"/>
      <c r="VT83" s="43"/>
      <c r="VU83" s="208"/>
      <c r="VV83" s="157"/>
      <c r="VW83" s="157"/>
      <c r="VX83" s="161"/>
      <c r="VY83" s="161"/>
      <c r="VZ83" s="168"/>
      <c r="WA83" s="169"/>
      <c r="WB83" s="170"/>
      <c r="WC83" s="167"/>
      <c r="WD83" s="43"/>
      <c r="WE83" s="208"/>
      <c r="WF83" s="157"/>
      <c r="WG83" s="157"/>
      <c r="WH83" s="161"/>
      <c r="WI83" s="161"/>
      <c r="WJ83" s="168"/>
      <c r="WK83" s="169"/>
      <c r="WL83" s="170"/>
      <c r="WM83" s="167"/>
      <c r="WN83" s="43"/>
      <c r="WO83" s="208"/>
      <c r="WP83" s="157"/>
      <c r="WQ83" s="157"/>
      <c r="WR83" s="161"/>
      <c r="WS83" s="161"/>
      <c r="WT83" s="168"/>
      <c r="WU83" s="169"/>
      <c r="WV83" s="170"/>
      <c r="WW83" s="167"/>
      <c r="WX83" s="43"/>
      <c r="WY83" s="208"/>
      <c r="WZ83" s="157"/>
      <c r="XA83" s="157"/>
      <c r="XB83" s="161"/>
      <c r="XC83" s="161"/>
      <c r="XD83" s="168"/>
      <c r="XE83" s="169"/>
      <c r="XF83" s="170"/>
      <c r="XG83" s="167"/>
      <c r="XH83" s="43"/>
      <c r="XI83" s="208"/>
      <c r="XJ83" s="157"/>
      <c r="XK83" s="157"/>
      <c r="XL83" s="161"/>
      <c r="XM83" s="161"/>
      <c r="XN83" s="168"/>
      <c r="XO83" s="169"/>
      <c r="XP83" s="170"/>
      <c r="XQ83" s="167"/>
      <c r="XR83" s="43"/>
      <c r="XS83" s="208"/>
      <c r="XT83" s="157"/>
      <c r="XU83" s="157"/>
      <c r="XV83" s="161"/>
      <c r="XW83" s="161"/>
      <c r="XX83" s="168"/>
      <c r="XY83" s="169"/>
      <c r="XZ83" s="170"/>
      <c r="YA83" s="167"/>
      <c r="YB83" s="43"/>
      <c r="YC83" s="208"/>
      <c r="YD83" s="157"/>
      <c r="YE83" s="157"/>
      <c r="YF83" s="161"/>
      <c r="YG83" s="161"/>
      <c r="YH83" s="168"/>
      <c r="YI83" s="169"/>
      <c r="YJ83" s="170"/>
      <c r="YK83" s="167"/>
      <c r="YL83" s="43"/>
      <c r="YM83" s="208"/>
      <c r="YN83" s="157"/>
      <c r="YO83" s="157"/>
      <c r="YP83" s="161"/>
      <c r="YQ83" s="161"/>
      <c r="YR83" s="168"/>
      <c r="YS83" s="169"/>
      <c r="YT83" s="170"/>
      <c r="YU83" s="167"/>
      <c r="YV83" s="43"/>
      <c r="YW83" s="208"/>
      <c r="YX83" s="157"/>
      <c r="YY83" s="157"/>
      <c r="YZ83" s="161"/>
      <c r="ZA83" s="161"/>
      <c r="ZB83" s="168"/>
      <c r="ZC83" s="169"/>
      <c r="ZD83" s="170"/>
      <c r="ZE83" s="167"/>
      <c r="ZF83" s="43"/>
      <c r="ZG83" s="208"/>
      <c r="ZH83" s="157"/>
      <c r="ZI83" s="157"/>
      <c r="ZJ83" s="161"/>
      <c r="ZK83" s="161"/>
      <c r="ZL83" s="168"/>
      <c r="ZM83" s="169"/>
      <c r="ZN83" s="170"/>
      <c r="ZO83" s="167"/>
      <c r="ZP83" s="43"/>
      <c r="ZQ83" s="208"/>
      <c r="ZR83" s="157"/>
      <c r="ZS83" s="157"/>
      <c r="ZT83" s="161"/>
      <c r="ZU83" s="161"/>
      <c r="ZV83" s="168"/>
      <c r="ZW83" s="169"/>
      <c r="ZX83" s="170"/>
      <c r="ZY83" s="167"/>
      <c r="ZZ83" s="43"/>
      <c r="AAA83" s="208"/>
      <c r="AAB83" s="157"/>
      <c r="AAC83" s="157"/>
      <c r="AAD83" s="161"/>
      <c r="AAE83" s="161"/>
      <c r="AAF83" s="168"/>
      <c r="AAG83" s="169"/>
      <c r="AAH83" s="170"/>
      <c r="AAI83" s="167"/>
      <c r="AAJ83" s="43"/>
      <c r="AAK83" s="208"/>
      <c r="AAL83" s="157"/>
      <c r="AAM83" s="157"/>
      <c r="AAN83" s="161"/>
      <c r="AAO83" s="161"/>
      <c r="AAP83" s="168"/>
      <c r="AAQ83" s="169"/>
      <c r="AAR83" s="170"/>
      <c r="AAS83" s="167"/>
      <c r="AAT83" s="43"/>
      <c r="AAU83" s="208"/>
      <c r="AAV83" s="157"/>
      <c r="AAW83" s="157"/>
      <c r="AAX83" s="161"/>
      <c r="AAY83" s="161"/>
      <c r="AAZ83" s="168"/>
      <c r="ABA83" s="169"/>
      <c r="ABB83" s="170"/>
      <c r="ABC83" s="167"/>
      <c r="ABD83" s="43"/>
      <c r="ABE83" s="208"/>
      <c r="ABF83" s="157"/>
      <c r="ABG83" s="157"/>
      <c r="ABH83" s="161"/>
      <c r="ABI83" s="161"/>
      <c r="ABJ83" s="168"/>
      <c r="ABK83" s="169"/>
      <c r="ABL83" s="170"/>
      <c r="ABM83" s="167"/>
      <c r="ABN83" s="43"/>
      <c r="ABO83" s="208"/>
      <c r="ABP83" s="157"/>
      <c r="ABQ83" s="157"/>
      <c r="ABR83" s="161"/>
      <c r="ABS83" s="161"/>
      <c r="ABT83" s="168"/>
      <c r="ABU83" s="169"/>
      <c r="ABV83" s="170"/>
      <c r="ABW83" s="167"/>
      <c r="ABX83" s="43"/>
      <c r="ABY83" s="208"/>
      <c r="ABZ83" s="157"/>
      <c r="ACA83" s="157"/>
      <c r="ACB83" s="161"/>
      <c r="ACC83" s="161"/>
      <c r="ACD83" s="168"/>
      <c r="ACE83" s="169"/>
      <c r="ACF83" s="170"/>
      <c r="ACG83" s="167"/>
      <c r="ACH83" s="43"/>
      <c r="ACI83" s="208"/>
      <c r="ACJ83" s="157"/>
      <c r="ACK83" s="157"/>
      <c r="ACL83" s="161"/>
      <c r="ACM83" s="161"/>
      <c r="ACN83" s="168"/>
      <c r="ACO83" s="169"/>
      <c r="ACP83" s="170"/>
      <c r="ACQ83" s="167"/>
      <c r="ACR83" s="43"/>
      <c r="ACS83" s="208"/>
      <c r="ACT83" s="157"/>
      <c r="ACU83" s="157"/>
      <c r="ACV83" s="161"/>
      <c r="ACW83" s="161"/>
      <c r="ACX83" s="168"/>
      <c r="ACY83" s="169"/>
      <c r="ACZ83" s="170"/>
      <c r="ADA83" s="167"/>
      <c r="ADB83" s="43"/>
      <c r="ADC83" s="208"/>
      <c r="ADD83" s="157"/>
      <c r="ADE83" s="157"/>
      <c r="ADF83" s="161"/>
      <c r="ADG83" s="161"/>
      <c r="ADH83" s="168"/>
      <c r="ADI83" s="169"/>
      <c r="ADJ83" s="170"/>
      <c r="ADK83" s="167"/>
      <c r="ADL83" s="43"/>
      <c r="ADM83" s="208"/>
      <c r="ADN83" s="157"/>
      <c r="ADO83" s="157"/>
      <c r="ADP83" s="161"/>
      <c r="ADQ83" s="161"/>
      <c r="ADR83" s="168"/>
      <c r="ADS83" s="169"/>
      <c r="ADT83" s="170"/>
      <c r="ADU83" s="167"/>
      <c r="ADV83" s="43"/>
      <c r="ADW83" s="208"/>
      <c r="ADX83" s="157"/>
      <c r="ADY83" s="157"/>
      <c r="ADZ83" s="161"/>
      <c r="AEA83" s="161"/>
      <c r="AEB83" s="168"/>
      <c r="AEC83" s="169"/>
      <c r="AED83" s="170"/>
      <c r="AEE83" s="167"/>
      <c r="AEF83" s="43"/>
      <c r="AEG83" s="208"/>
      <c r="AEH83" s="157"/>
      <c r="AEI83" s="157"/>
      <c r="AEJ83" s="161"/>
      <c r="AEK83" s="161"/>
      <c r="AEL83" s="168"/>
      <c r="AEM83" s="169"/>
      <c r="AEN83" s="170"/>
      <c r="AEO83" s="167"/>
      <c r="AEP83" s="43"/>
      <c r="AEQ83" s="208"/>
      <c r="AER83" s="157"/>
      <c r="AES83" s="157"/>
      <c r="AET83" s="161"/>
      <c r="AEU83" s="161"/>
      <c r="AEV83" s="168"/>
      <c r="AEW83" s="169"/>
      <c r="AEX83" s="170"/>
      <c r="AEY83" s="167"/>
      <c r="AEZ83" s="43"/>
      <c r="AFA83" s="208"/>
      <c r="AFB83" s="157"/>
      <c r="AFC83" s="157"/>
      <c r="AFD83" s="161"/>
      <c r="AFE83" s="161"/>
      <c r="AFF83" s="168"/>
      <c r="AFG83" s="169"/>
      <c r="AFH83" s="170"/>
      <c r="AFI83" s="167"/>
      <c r="AFJ83" s="43"/>
      <c r="AFK83" s="208"/>
      <c r="AFL83" s="157"/>
      <c r="AFM83" s="157"/>
      <c r="AFN83" s="161"/>
      <c r="AFO83" s="161"/>
      <c r="AFP83" s="168"/>
      <c r="AFQ83" s="169"/>
      <c r="AFR83" s="170"/>
      <c r="AFS83" s="167"/>
      <c r="AFT83" s="43"/>
      <c r="AFU83" s="208"/>
      <c r="AFV83" s="157"/>
      <c r="AFW83" s="157"/>
      <c r="AFX83" s="161"/>
      <c r="AFY83" s="161"/>
      <c r="AFZ83" s="168"/>
      <c r="AGA83" s="169"/>
      <c r="AGB83" s="170"/>
      <c r="AGC83" s="167"/>
      <c r="AGD83" s="43"/>
      <c r="AGE83" s="208"/>
      <c r="AGF83" s="157"/>
      <c r="AGG83" s="157"/>
      <c r="AGH83" s="161"/>
      <c r="AGI83" s="161"/>
      <c r="AGJ83" s="168"/>
      <c r="AGK83" s="169"/>
      <c r="AGL83" s="170"/>
      <c r="AGM83" s="167"/>
      <c r="AGN83" s="43"/>
      <c r="AGO83" s="208"/>
      <c r="AGP83" s="157"/>
      <c r="AGQ83" s="157"/>
      <c r="AGR83" s="161"/>
      <c r="AGS83" s="161"/>
      <c r="AGT83" s="168"/>
      <c r="AGU83" s="169"/>
      <c r="AGV83" s="170"/>
      <c r="AGW83" s="167"/>
      <c r="AGX83" s="43"/>
      <c r="AGY83" s="208"/>
      <c r="AGZ83" s="157"/>
      <c r="AHA83" s="157"/>
      <c r="AHB83" s="161"/>
      <c r="AHC83" s="161"/>
      <c r="AHD83" s="168"/>
      <c r="AHE83" s="169"/>
      <c r="AHF83" s="170"/>
      <c r="AHG83" s="167"/>
      <c r="AHH83" s="43"/>
      <c r="AHI83" s="208"/>
      <c r="AHJ83" s="157"/>
      <c r="AHK83" s="157"/>
      <c r="AHL83" s="161"/>
      <c r="AHM83" s="161"/>
      <c r="AHN83" s="168"/>
      <c r="AHO83" s="169"/>
      <c r="AHP83" s="170"/>
      <c r="AHQ83" s="167"/>
      <c r="AHR83" s="43"/>
      <c r="AHS83" s="208"/>
      <c r="AHT83" s="157"/>
      <c r="AHU83" s="157"/>
      <c r="AHV83" s="161"/>
      <c r="AHW83" s="161"/>
      <c r="AHX83" s="168"/>
      <c r="AHY83" s="169"/>
      <c r="AHZ83" s="170"/>
      <c r="AIA83" s="167"/>
      <c r="AIB83" s="43"/>
      <c r="AIC83" s="208"/>
      <c r="AID83" s="157"/>
      <c r="AIE83" s="157"/>
      <c r="AIF83" s="161"/>
      <c r="AIG83" s="161"/>
      <c r="AIH83" s="168"/>
      <c r="AII83" s="169"/>
      <c r="AIJ83" s="170"/>
      <c r="AIK83" s="167"/>
      <c r="AIL83" s="43"/>
      <c r="AIM83" s="208"/>
      <c r="AIN83" s="157"/>
      <c r="AIO83" s="157"/>
      <c r="AIP83" s="161"/>
      <c r="AIQ83" s="161"/>
      <c r="AIR83" s="168"/>
      <c r="AIS83" s="169"/>
      <c r="AIT83" s="170"/>
      <c r="AIU83" s="167"/>
      <c r="AIV83" s="43"/>
      <c r="AIW83" s="208"/>
      <c r="AIX83" s="157"/>
      <c r="AIY83" s="157"/>
      <c r="AIZ83" s="161"/>
      <c r="AJA83" s="161"/>
      <c r="AJB83" s="168"/>
      <c r="AJC83" s="169"/>
      <c r="AJD83" s="170"/>
      <c r="AJE83" s="167"/>
      <c r="AJF83" s="43"/>
      <c r="AJG83" s="208"/>
      <c r="AJH83" s="157"/>
      <c r="AJI83" s="157"/>
      <c r="AJJ83" s="161"/>
      <c r="AJK83" s="161"/>
      <c r="AJL83" s="168"/>
      <c r="AJM83" s="169"/>
      <c r="AJN83" s="170"/>
      <c r="AJO83" s="167"/>
      <c r="AJP83" s="43"/>
      <c r="AJQ83" s="208"/>
      <c r="AJR83" s="157"/>
      <c r="AJS83" s="157"/>
      <c r="AJT83" s="161"/>
      <c r="AJU83" s="161"/>
      <c r="AJV83" s="168"/>
      <c r="AJW83" s="169"/>
      <c r="AJX83" s="170"/>
      <c r="AJY83" s="167"/>
      <c r="AJZ83" s="43"/>
      <c r="AKA83" s="208"/>
      <c r="AKB83" s="157"/>
      <c r="AKC83" s="157"/>
      <c r="AKD83" s="161"/>
      <c r="AKE83" s="161"/>
      <c r="AKF83" s="168"/>
      <c r="AKG83" s="169"/>
      <c r="AKH83" s="170"/>
      <c r="AKI83" s="167"/>
      <c r="AKJ83" s="43"/>
      <c r="AKK83" s="208"/>
      <c r="AKL83" s="157"/>
      <c r="AKM83" s="157"/>
      <c r="AKN83" s="161"/>
      <c r="AKO83" s="161"/>
      <c r="AKP83" s="168"/>
      <c r="AKQ83" s="169"/>
      <c r="AKR83" s="170"/>
      <c r="AKS83" s="167"/>
      <c r="AKT83" s="43"/>
      <c r="AKU83" s="208"/>
      <c r="AKV83" s="157"/>
      <c r="AKW83" s="157"/>
      <c r="AKX83" s="161"/>
      <c r="AKY83" s="161"/>
      <c r="AKZ83" s="168"/>
      <c r="ALA83" s="169"/>
      <c r="ALB83" s="170"/>
      <c r="ALC83" s="167"/>
      <c r="ALD83" s="43"/>
      <c r="ALE83" s="208"/>
      <c r="ALF83" s="157"/>
      <c r="ALG83" s="157"/>
      <c r="ALH83" s="161"/>
      <c r="ALI83" s="161"/>
      <c r="ALJ83" s="168"/>
      <c r="ALK83" s="169"/>
      <c r="ALL83" s="170"/>
      <c r="ALM83" s="167"/>
      <c r="ALN83" s="43"/>
      <c r="ALO83" s="208"/>
      <c r="ALP83" s="157"/>
      <c r="ALQ83" s="157"/>
      <c r="ALR83" s="161"/>
      <c r="ALS83" s="161"/>
      <c r="ALT83" s="168"/>
      <c r="ALU83" s="169"/>
      <c r="ALV83" s="170"/>
      <c r="ALW83" s="167"/>
      <c r="ALX83" s="43"/>
      <c r="ALY83" s="208"/>
      <c r="ALZ83" s="157"/>
      <c r="AMA83" s="157"/>
      <c r="AMB83" s="161"/>
      <c r="AMC83" s="161"/>
      <c r="AMD83" s="168"/>
      <c r="AME83" s="169"/>
      <c r="AMF83" s="170"/>
      <c r="AMG83" s="167"/>
      <c r="AMH83" s="43"/>
      <c r="AMI83" s="208"/>
      <c r="AMJ83" s="157"/>
      <c r="AMK83" s="157"/>
      <c r="AML83" s="161"/>
      <c r="AMM83" s="161"/>
      <c r="AMN83" s="168"/>
      <c r="AMO83" s="169"/>
      <c r="AMP83" s="170"/>
      <c r="AMQ83" s="167"/>
      <c r="AMR83" s="43"/>
      <c r="AMS83" s="208"/>
      <c r="AMT83" s="157"/>
      <c r="AMU83" s="157"/>
      <c r="AMV83" s="161"/>
      <c r="AMW83" s="161"/>
      <c r="AMX83" s="168"/>
      <c r="AMY83" s="169"/>
      <c r="AMZ83" s="170"/>
      <c r="ANA83" s="167"/>
      <c r="ANB83" s="43"/>
      <c r="ANC83" s="208"/>
      <c r="AND83" s="157"/>
      <c r="ANE83" s="157"/>
      <c r="ANF83" s="161"/>
      <c r="ANG83" s="161"/>
      <c r="ANH83" s="168"/>
      <c r="ANI83" s="169"/>
      <c r="ANJ83" s="170"/>
      <c r="ANK83" s="167"/>
      <c r="ANL83" s="43"/>
      <c r="ANM83" s="208"/>
      <c r="ANN83" s="157"/>
      <c r="ANO83" s="157"/>
      <c r="ANP83" s="161"/>
      <c r="ANQ83" s="161"/>
      <c r="ANR83" s="168"/>
      <c r="ANS83" s="169"/>
      <c r="ANT83" s="170"/>
      <c r="ANU83" s="167"/>
      <c r="ANV83" s="43"/>
      <c r="ANW83" s="208"/>
      <c r="ANX83" s="157"/>
      <c r="ANY83" s="157"/>
      <c r="ANZ83" s="161"/>
      <c r="AOA83" s="161"/>
      <c r="AOB83" s="168"/>
      <c r="AOC83" s="169"/>
      <c r="AOD83" s="170"/>
      <c r="AOE83" s="167"/>
      <c r="AOF83" s="43"/>
      <c r="AOG83" s="208"/>
      <c r="AOH83" s="157"/>
      <c r="AOI83" s="157"/>
      <c r="AOJ83" s="161"/>
      <c r="AOK83" s="161"/>
      <c r="AOL83" s="168"/>
      <c r="AOM83" s="169"/>
      <c r="AON83" s="170"/>
      <c r="AOO83" s="167"/>
      <c r="AOP83" s="43"/>
      <c r="AOQ83" s="208"/>
      <c r="AOR83" s="157"/>
      <c r="AOS83" s="157"/>
      <c r="AOT83" s="161"/>
      <c r="AOU83" s="161"/>
      <c r="AOV83" s="168"/>
      <c r="AOW83" s="169"/>
      <c r="AOX83" s="170"/>
      <c r="AOY83" s="167"/>
      <c r="AOZ83" s="43"/>
      <c r="APA83" s="208"/>
      <c r="APB83" s="157"/>
      <c r="APC83" s="157"/>
      <c r="APD83" s="161"/>
      <c r="APE83" s="161"/>
      <c r="APF83" s="168"/>
      <c r="APG83" s="169"/>
      <c r="APH83" s="170"/>
      <c r="API83" s="167"/>
      <c r="APJ83" s="43"/>
      <c r="APK83" s="208"/>
      <c r="APL83" s="157"/>
      <c r="APM83" s="157"/>
      <c r="APN83" s="161"/>
      <c r="APO83" s="161"/>
      <c r="APP83" s="168"/>
      <c r="APQ83" s="169"/>
      <c r="APR83" s="170"/>
      <c r="APS83" s="167"/>
      <c r="APT83" s="43"/>
      <c r="APU83" s="208"/>
      <c r="APV83" s="157"/>
      <c r="APW83" s="157"/>
      <c r="APX83" s="161"/>
      <c r="APY83" s="161"/>
      <c r="APZ83" s="168"/>
      <c r="AQA83" s="169"/>
      <c r="AQB83" s="170"/>
      <c r="AQC83" s="167"/>
      <c r="AQD83" s="43"/>
      <c r="AQE83" s="208"/>
      <c r="AQF83" s="157"/>
      <c r="AQG83" s="157"/>
      <c r="AQH83" s="161"/>
      <c r="AQI83" s="161"/>
      <c r="AQJ83" s="168"/>
      <c r="AQK83" s="169"/>
      <c r="AQL83" s="170"/>
      <c r="AQM83" s="167"/>
      <c r="AQN83" s="43"/>
      <c r="AQO83" s="208"/>
      <c r="AQP83" s="157"/>
      <c r="AQQ83" s="157"/>
      <c r="AQR83" s="161"/>
      <c r="AQS83" s="161"/>
      <c r="AQT83" s="168"/>
      <c r="AQU83" s="169"/>
      <c r="AQV83" s="170"/>
      <c r="AQW83" s="167"/>
      <c r="AQX83" s="43"/>
      <c r="AQY83" s="208"/>
      <c r="AQZ83" s="157"/>
      <c r="ARA83" s="157"/>
      <c r="ARB83" s="161"/>
      <c r="ARC83" s="161"/>
      <c r="ARD83" s="168"/>
      <c r="ARE83" s="169"/>
      <c r="ARF83" s="170"/>
      <c r="ARG83" s="167"/>
      <c r="ARH83" s="43"/>
      <c r="ARI83" s="208"/>
      <c r="ARJ83" s="157"/>
      <c r="ARK83" s="157"/>
      <c r="ARL83" s="161"/>
      <c r="ARM83" s="161"/>
      <c r="ARN83" s="168"/>
      <c r="ARO83" s="169"/>
      <c r="ARP83" s="170"/>
      <c r="ARQ83" s="167"/>
      <c r="ARR83" s="43"/>
      <c r="ARS83" s="208"/>
      <c r="ART83" s="157"/>
      <c r="ARU83" s="157"/>
      <c r="ARV83" s="161"/>
      <c r="ARW83" s="161"/>
      <c r="ARX83" s="168"/>
      <c r="ARY83" s="169"/>
      <c r="ARZ83" s="170"/>
      <c r="ASA83" s="167"/>
      <c r="ASB83" s="43"/>
      <c r="ASC83" s="208"/>
      <c r="ASD83" s="157"/>
      <c r="ASE83" s="157"/>
      <c r="ASF83" s="161"/>
      <c r="ASG83" s="161"/>
      <c r="ASH83" s="168"/>
      <c r="ASI83" s="169"/>
      <c r="ASJ83" s="170"/>
      <c r="ASK83" s="167"/>
      <c r="ASL83" s="43"/>
      <c r="ASM83" s="208"/>
      <c r="ASN83" s="157"/>
      <c r="ASO83" s="157"/>
      <c r="ASP83" s="161"/>
      <c r="ASQ83" s="161"/>
      <c r="ASR83" s="168"/>
      <c r="ASS83" s="169"/>
      <c r="AST83" s="170"/>
      <c r="ASU83" s="167"/>
      <c r="ASV83" s="43"/>
      <c r="ASW83" s="208"/>
      <c r="ASX83" s="157"/>
      <c r="ASY83" s="157"/>
      <c r="ASZ83" s="161"/>
      <c r="ATA83" s="161"/>
      <c r="ATB83" s="168"/>
      <c r="ATC83" s="169"/>
      <c r="ATD83" s="170"/>
      <c r="ATE83" s="167"/>
      <c r="ATF83" s="43"/>
      <c r="ATG83" s="208"/>
      <c r="ATH83" s="157"/>
      <c r="ATI83" s="157"/>
      <c r="ATJ83" s="161"/>
      <c r="ATK83" s="161"/>
      <c r="ATL83" s="168"/>
      <c r="ATM83" s="169"/>
      <c r="ATN83" s="170"/>
      <c r="ATO83" s="167"/>
      <c r="ATP83" s="43"/>
      <c r="ATQ83" s="208"/>
      <c r="ATR83" s="157"/>
      <c r="ATS83" s="157"/>
      <c r="ATT83" s="161"/>
      <c r="ATU83" s="161"/>
      <c r="ATV83" s="168"/>
      <c r="ATW83" s="169"/>
      <c r="ATX83" s="170"/>
      <c r="ATY83" s="167"/>
      <c r="ATZ83" s="43"/>
      <c r="AUA83" s="208"/>
      <c r="AUB83" s="157"/>
      <c r="AUC83" s="157"/>
      <c r="AUD83" s="161"/>
      <c r="AUE83" s="161"/>
      <c r="AUF83" s="168"/>
      <c r="AUG83" s="169"/>
      <c r="AUH83" s="170"/>
      <c r="AUI83" s="167"/>
      <c r="AUJ83" s="43"/>
      <c r="AUK83" s="208"/>
      <c r="AUL83" s="157"/>
      <c r="AUM83" s="157"/>
      <c r="AUN83" s="161"/>
      <c r="AUO83" s="161"/>
      <c r="AUP83" s="168"/>
      <c r="AUQ83" s="169"/>
      <c r="AUR83" s="170"/>
      <c r="AUS83" s="167"/>
      <c r="AUT83" s="43"/>
      <c r="AUU83" s="208"/>
      <c r="AUV83" s="157"/>
      <c r="AUW83" s="157"/>
      <c r="AUX83" s="161"/>
      <c r="AUY83" s="161"/>
      <c r="AUZ83" s="168"/>
      <c r="AVA83" s="169"/>
      <c r="AVB83" s="170"/>
      <c r="AVC83" s="167"/>
      <c r="AVD83" s="43"/>
      <c r="AVE83" s="208"/>
      <c r="AVF83" s="157"/>
      <c r="AVG83" s="157"/>
      <c r="AVH83" s="161"/>
      <c r="AVI83" s="161"/>
      <c r="AVJ83" s="168"/>
      <c r="AVK83" s="169"/>
      <c r="AVL83" s="170"/>
      <c r="AVM83" s="167"/>
      <c r="AVN83" s="43"/>
      <c r="AVO83" s="208"/>
      <c r="AVP83" s="157"/>
      <c r="AVQ83" s="157"/>
      <c r="AVR83" s="161"/>
      <c r="AVS83" s="161"/>
      <c r="AVT83" s="168"/>
      <c r="AVU83" s="169"/>
      <c r="AVV83" s="170"/>
      <c r="AVW83" s="167"/>
      <c r="AVX83" s="43"/>
      <c r="AVY83" s="208"/>
      <c r="AVZ83" s="157"/>
      <c r="AWA83" s="157"/>
      <c r="AWB83" s="161"/>
      <c r="AWC83" s="161"/>
      <c r="AWD83" s="168"/>
      <c r="AWE83" s="169"/>
      <c r="AWF83" s="170"/>
      <c r="AWG83" s="167"/>
      <c r="AWH83" s="43"/>
      <c r="AWI83" s="208"/>
      <c r="AWJ83" s="157"/>
      <c r="AWK83" s="157"/>
      <c r="AWL83" s="161"/>
      <c r="AWM83" s="161"/>
      <c r="AWN83" s="168"/>
      <c r="AWO83" s="169"/>
      <c r="AWP83" s="170"/>
      <c r="AWQ83" s="167"/>
      <c r="AWR83" s="43"/>
      <c r="AWS83" s="208"/>
      <c r="AWT83" s="157"/>
      <c r="AWU83" s="157"/>
      <c r="AWV83" s="161"/>
      <c r="AWW83" s="161"/>
      <c r="AWX83" s="168"/>
      <c r="AWY83" s="169"/>
      <c r="AWZ83" s="170"/>
      <c r="AXA83" s="167"/>
      <c r="AXB83" s="43"/>
      <c r="AXC83" s="208"/>
      <c r="AXD83" s="157"/>
      <c r="AXE83" s="157"/>
      <c r="AXF83" s="161"/>
      <c r="AXG83" s="161"/>
      <c r="AXH83" s="168"/>
      <c r="AXI83" s="169"/>
      <c r="AXJ83" s="170"/>
      <c r="AXK83" s="167"/>
      <c r="AXL83" s="43"/>
      <c r="AXM83" s="208"/>
      <c r="AXN83" s="157"/>
      <c r="AXO83" s="157"/>
      <c r="AXP83" s="161"/>
      <c r="AXQ83" s="161"/>
      <c r="AXR83" s="168"/>
      <c r="AXS83" s="169"/>
      <c r="AXT83" s="170"/>
      <c r="AXU83" s="167"/>
      <c r="AXV83" s="43"/>
      <c r="AXW83" s="208"/>
      <c r="AXX83" s="157"/>
      <c r="AXY83" s="157"/>
      <c r="AXZ83" s="161"/>
      <c r="AYA83" s="161"/>
      <c r="AYB83" s="168"/>
      <c r="AYC83" s="169"/>
      <c r="AYD83" s="170"/>
      <c r="AYE83" s="167"/>
      <c r="AYF83" s="43"/>
      <c r="AYG83" s="208"/>
      <c r="AYH83" s="157"/>
      <c r="AYI83" s="157"/>
      <c r="AYJ83" s="161"/>
      <c r="AYK83" s="161"/>
      <c r="AYL83" s="168"/>
      <c r="AYM83" s="169"/>
      <c r="AYN83" s="170"/>
      <c r="AYO83" s="167"/>
      <c r="AYP83" s="43"/>
      <c r="AYQ83" s="208"/>
      <c r="AYR83" s="157"/>
      <c r="AYS83" s="157"/>
      <c r="AYT83" s="161"/>
      <c r="AYU83" s="161"/>
      <c r="AYV83" s="168"/>
      <c r="AYW83" s="169"/>
      <c r="AYX83" s="170"/>
      <c r="AYY83" s="167"/>
      <c r="AYZ83" s="43"/>
      <c r="AZA83" s="208"/>
      <c r="AZB83" s="157"/>
      <c r="AZC83" s="157"/>
      <c r="AZD83" s="161"/>
      <c r="AZE83" s="161"/>
      <c r="AZF83" s="168"/>
      <c r="AZG83" s="169"/>
      <c r="AZH83" s="170"/>
      <c r="AZI83" s="167"/>
      <c r="AZJ83" s="43"/>
      <c r="AZK83" s="208"/>
      <c r="AZL83" s="157"/>
      <c r="AZM83" s="157"/>
      <c r="AZN83" s="161"/>
      <c r="AZO83" s="161"/>
      <c r="AZP83" s="168"/>
      <c r="AZQ83" s="169"/>
      <c r="AZR83" s="170"/>
      <c r="AZS83" s="167"/>
      <c r="AZT83" s="43"/>
      <c r="AZU83" s="208"/>
      <c r="AZV83" s="157"/>
      <c r="AZW83" s="157"/>
      <c r="AZX83" s="161"/>
      <c r="AZY83" s="161"/>
      <c r="AZZ83" s="168"/>
      <c r="BAA83" s="169"/>
      <c r="BAB83" s="170"/>
      <c r="BAC83" s="167"/>
      <c r="BAD83" s="43"/>
      <c r="BAE83" s="208"/>
      <c r="BAF83" s="157"/>
      <c r="BAG83" s="157"/>
      <c r="BAH83" s="161"/>
      <c r="BAI83" s="161"/>
      <c r="BAJ83" s="168"/>
      <c r="BAK83" s="169"/>
      <c r="BAL83" s="170"/>
      <c r="BAM83" s="167"/>
      <c r="BAN83" s="43"/>
      <c r="BAO83" s="208"/>
      <c r="BAP83" s="157"/>
      <c r="BAQ83" s="157"/>
      <c r="BAR83" s="161"/>
      <c r="BAS83" s="161"/>
      <c r="BAT83" s="168"/>
      <c r="BAU83" s="169"/>
      <c r="BAV83" s="170"/>
      <c r="BAW83" s="167"/>
      <c r="BAX83" s="43"/>
      <c r="BAY83" s="208"/>
      <c r="BAZ83" s="157"/>
      <c r="BBA83" s="157"/>
      <c r="BBB83" s="161"/>
      <c r="BBC83" s="161"/>
      <c r="BBD83" s="168"/>
      <c r="BBE83" s="169"/>
      <c r="BBF83" s="170"/>
      <c r="BBG83" s="167"/>
      <c r="BBH83" s="43"/>
      <c r="BBI83" s="208"/>
      <c r="BBJ83" s="157"/>
      <c r="BBK83" s="157"/>
      <c r="BBL83" s="161"/>
      <c r="BBM83" s="161"/>
      <c r="BBN83" s="168"/>
      <c r="BBO83" s="169"/>
      <c r="BBP83" s="170"/>
      <c r="BBQ83" s="167"/>
      <c r="BBR83" s="43"/>
      <c r="BBS83" s="208"/>
      <c r="BBT83" s="157"/>
      <c r="BBU83" s="157"/>
      <c r="BBV83" s="161"/>
      <c r="BBW83" s="161"/>
      <c r="BBX83" s="168"/>
      <c r="BBY83" s="169"/>
      <c r="BBZ83" s="170"/>
      <c r="BCA83" s="167"/>
      <c r="BCB83" s="43"/>
      <c r="BCC83" s="208"/>
      <c r="BCD83" s="157"/>
      <c r="BCE83" s="157"/>
      <c r="BCF83" s="161"/>
      <c r="BCG83" s="161"/>
      <c r="BCH83" s="168"/>
      <c r="BCI83" s="169"/>
      <c r="BCJ83" s="170"/>
      <c r="BCK83" s="167"/>
      <c r="BCL83" s="43"/>
      <c r="BCM83" s="208"/>
      <c r="BCN83" s="157"/>
      <c r="BCO83" s="157"/>
      <c r="BCP83" s="161"/>
      <c r="BCQ83" s="161"/>
      <c r="BCR83" s="168"/>
      <c r="BCS83" s="169"/>
      <c r="BCT83" s="170"/>
      <c r="BCU83" s="167"/>
      <c r="BCV83" s="43"/>
      <c r="BCW83" s="208"/>
      <c r="BCX83" s="157"/>
      <c r="BCY83" s="157"/>
      <c r="BCZ83" s="161"/>
      <c r="BDA83" s="161"/>
      <c r="BDB83" s="168"/>
      <c r="BDC83" s="169"/>
      <c r="BDD83" s="170"/>
      <c r="BDE83" s="167"/>
      <c r="BDF83" s="43"/>
      <c r="BDG83" s="208"/>
      <c r="BDH83" s="157"/>
      <c r="BDI83" s="157"/>
      <c r="BDJ83" s="161"/>
      <c r="BDK83" s="161"/>
      <c r="BDL83" s="168"/>
      <c r="BDM83" s="169"/>
      <c r="BDN83" s="170"/>
      <c r="BDO83" s="167"/>
      <c r="BDP83" s="43"/>
      <c r="BDQ83" s="208"/>
      <c r="BDR83" s="157"/>
      <c r="BDS83" s="157"/>
      <c r="BDT83" s="161"/>
      <c r="BDU83" s="161"/>
      <c r="BDV83" s="168"/>
      <c r="BDW83" s="169"/>
      <c r="BDX83" s="170"/>
      <c r="BDY83" s="167"/>
      <c r="BDZ83" s="43"/>
      <c r="BEA83" s="208"/>
      <c r="BEB83" s="157"/>
      <c r="BEC83" s="157"/>
      <c r="BED83" s="161"/>
      <c r="BEE83" s="161"/>
      <c r="BEF83" s="168"/>
      <c r="BEG83" s="169"/>
      <c r="BEH83" s="170"/>
      <c r="BEI83" s="167"/>
      <c r="BEJ83" s="43"/>
      <c r="BEK83" s="208"/>
      <c r="BEL83" s="157"/>
      <c r="BEM83" s="157"/>
      <c r="BEN83" s="161"/>
      <c r="BEO83" s="161"/>
      <c r="BEP83" s="168"/>
      <c r="BEQ83" s="169"/>
      <c r="BER83" s="170"/>
      <c r="BES83" s="167"/>
      <c r="BET83" s="43"/>
      <c r="BEU83" s="208"/>
      <c r="BEV83" s="157"/>
      <c r="BEW83" s="157"/>
      <c r="BEX83" s="161"/>
      <c r="BEY83" s="161"/>
      <c r="BEZ83" s="168"/>
      <c r="BFA83" s="169"/>
      <c r="BFB83" s="170"/>
      <c r="BFC83" s="167"/>
      <c r="BFD83" s="43"/>
      <c r="BFE83" s="208"/>
      <c r="BFF83" s="157"/>
      <c r="BFG83" s="157"/>
      <c r="BFH83" s="161"/>
      <c r="BFI83" s="161"/>
      <c r="BFJ83" s="168"/>
      <c r="BFK83" s="169"/>
      <c r="BFL83" s="170"/>
      <c r="BFM83" s="167"/>
      <c r="BFN83" s="43"/>
      <c r="BFO83" s="208"/>
      <c r="BFP83" s="157"/>
      <c r="BFQ83" s="157"/>
      <c r="BFR83" s="161"/>
      <c r="BFS83" s="161"/>
      <c r="BFT83" s="168"/>
      <c r="BFU83" s="169"/>
      <c r="BFV83" s="170"/>
      <c r="BFW83" s="167"/>
      <c r="BFX83" s="43"/>
      <c r="BFY83" s="208"/>
      <c r="BFZ83" s="157"/>
      <c r="BGA83" s="157"/>
      <c r="BGB83" s="161"/>
      <c r="BGC83" s="161"/>
      <c r="BGD83" s="168"/>
      <c r="BGE83" s="169"/>
      <c r="BGF83" s="170"/>
      <c r="BGG83" s="167"/>
      <c r="BGH83" s="43"/>
      <c r="BGI83" s="208"/>
      <c r="BGJ83" s="157"/>
      <c r="BGK83" s="157"/>
      <c r="BGL83" s="161"/>
      <c r="BGM83" s="161"/>
      <c r="BGN83" s="168"/>
      <c r="BGO83" s="169"/>
      <c r="BGP83" s="170"/>
      <c r="BGQ83" s="167"/>
      <c r="BGR83" s="43"/>
      <c r="BGS83" s="208"/>
      <c r="BGT83" s="157"/>
      <c r="BGU83" s="157"/>
      <c r="BGV83" s="161"/>
      <c r="BGW83" s="161"/>
      <c r="BGX83" s="168"/>
      <c r="BGY83" s="169"/>
      <c r="BGZ83" s="170"/>
      <c r="BHA83" s="167"/>
      <c r="BHB83" s="43"/>
      <c r="BHC83" s="208"/>
      <c r="BHD83" s="157"/>
      <c r="BHE83" s="157"/>
      <c r="BHF83" s="161"/>
      <c r="BHG83" s="161"/>
      <c r="BHH83" s="168"/>
      <c r="BHI83" s="169"/>
      <c r="BHJ83" s="170"/>
      <c r="BHK83" s="167"/>
      <c r="BHL83" s="43"/>
      <c r="BHM83" s="208"/>
      <c r="BHN83" s="157"/>
      <c r="BHO83" s="157"/>
      <c r="BHP83" s="161"/>
      <c r="BHQ83" s="161"/>
      <c r="BHR83" s="168"/>
      <c r="BHS83" s="169"/>
      <c r="BHT83" s="170"/>
      <c r="BHU83" s="167"/>
      <c r="BHV83" s="43"/>
      <c r="BHW83" s="208"/>
      <c r="BHX83" s="157"/>
      <c r="BHY83" s="157"/>
      <c r="BHZ83" s="161"/>
      <c r="BIA83" s="161"/>
      <c r="BIB83" s="168"/>
      <c r="BIC83" s="169"/>
      <c r="BID83" s="170"/>
      <c r="BIE83" s="167"/>
      <c r="BIF83" s="43"/>
      <c r="BIG83" s="208"/>
      <c r="BIH83" s="157"/>
      <c r="BII83" s="157"/>
      <c r="BIJ83" s="161"/>
      <c r="BIK83" s="161"/>
      <c r="BIL83" s="168"/>
      <c r="BIM83" s="169"/>
      <c r="BIN83" s="170"/>
      <c r="BIO83" s="167"/>
      <c r="BIP83" s="43"/>
      <c r="BIQ83" s="208"/>
      <c r="BIR83" s="157"/>
      <c r="BIS83" s="157"/>
      <c r="BIT83" s="161"/>
      <c r="BIU83" s="161"/>
      <c r="BIV83" s="168"/>
      <c r="BIW83" s="169"/>
      <c r="BIX83" s="170"/>
      <c r="BIY83" s="167"/>
      <c r="BIZ83" s="43"/>
      <c r="BJA83" s="208"/>
      <c r="BJB83" s="157"/>
      <c r="BJC83" s="157"/>
      <c r="BJD83" s="161"/>
      <c r="BJE83" s="161"/>
      <c r="BJF83" s="168"/>
      <c r="BJG83" s="169"/>
      <c r="BJH83" s="170"/>
      <c r="BJI83" s="167"/>
      <c r="BJJ83" s="43"/>
      <c r="BJK83" s="208"/>
      <c r="BJL83" s="157"/>
      <c r="BJM83" s="157"/>
      <c r="BJN83" s="161"/>
      <c r="BJO83" s="161"/>
      <c r="BJP83" s="168"/>
      <c r="BJQ83" s="169"/>
      <c r="BJR83" s="170"/>
      <c r="BJS83" s="167"/>
      <c r="BJT83" s="43"/>
      <c r="BJU83" s="208"/>
      <c r="BJV83" s="157"/>
      <c r="BJW83" s="157"/>
      <c r="BJX83" s="161"/>
      <c r="BJY83" s="161"/>
      <c r="BJZ83" s="168"/>
      <c r="BKA83" s="169"/>
      <c r="BKB83" s="170"/>
      <c r="BKC83" s="167"/>
      <c r="BKD83" s="43"/>
      <c r="BKE83" s="208"/>
      <c r="BKF83" s="157"/>
      <c r="BKG83" s="157"/>
      <c r="BKH83" s="161"/>
      <c r="BKI83" s="161"/>
      <c r="BKJ83" s="168"/>
      <c r="BKK83" s="169"/>
      <c r="BKL83" s="170"/>
      <c r="BKM83" s="167"/>
      <c r="BKN83" s="43"/>
      <c r="BKO83" s="208"/>
      <c r="BKP83" s="157"/>
      <c r="BKQ83" s="157"/>
      <c r="BKR83" s="161"/>
      <c r="BKS83" s="161"/>
      <c r="BKT83" s="168"/>
      <c r="BKU83" s="169"/>
      <c r="BKV83" s="170"/>
      <c r="BKW83" s="167"/>
      <c r="BKX83" s="43"/>
      <c r="BKY83" s="208"/>
      <c r="BKZ83" s="157"/>
      <c r="BLA83" s="157"/>
      <c r="BLB83" s="161"/>
      <c r="BLC83" s="161"/>
      <c r="BLD83" s="168"/>
      <c r="BLE83" s="169"/>
      <c r="BLF83" s="170"/>
      <c r="BLG83" s="167"/>
      <c r="BLH83" s="43"/>
      <c r="BLI83" s="208"/>
      <c r="BLJ83" s="157"/>
      <c r="BLK83" s="157"/>
      <c r="BLL83" s="161"/>
      <c r="BLM83" s="161"/>
      <c r="BLN83" s="168"/>
      <c r="BLO83" s="169"/>
      <c r="BLP83" s="170"/>
      <c r="BLQ83" s="167"/>
      <c r="BLR83" s="43"/>
      <c r="BLS83" s="208"/>
      <c r="BLT83" s="157"/>
      <c r="BLU83" s="157"/>
      <c r="BLV83" s="161"/>
      <c r="BLW83" s="161"/>
      <c r="BLX83" s="168"/>
      <c r="BLY83" s="169"/>
      <c r="BLZ83" s="170"/>
      <c r="BMA83" s="167"/>
      <c r="BMB83" s="43"/>
      <c r="BMC83" s="208"/>
      <c r="BMD83" s="157"/>
      <c r="BME83" s="157"/>
      <c r="BMF83" s="161"/>
      <c r="BMG83" s="161"/>
      <c r="BMH83" s="168"/>
      <c r="BMI83" s="169"/>
      <c r="BMJ83" s="170"/>
      <c r="BMK83" s="167"/>
      <c r="BML83" s="43"/>
      <c r="BMM83" s="208"/>
      <c r="BMN83" s="157"/>
      <c r="BMO83" s="157"/>
      <c r="BMP83" s="161"/>
      <c r="BMQ83" s="161"/>
      <c r="BMR83" s="168"/>
      <c r="BMS83" s="169"/>
      <c r="BMT83" s="170"/>
      <c r="BMU83" s="167"/>
      <c r="BMV83" s="43"/>
      <c r="BMW83" s="208"/>
      <c r="BMX83" s="157"/>
      <c r="BMY83" s="157"/>
      <c r="BMZ83" s="161"/>
      <c r="BNA83" s="161"/>
      <c r="BNB83" s="168"/>
      <c r="BNC83" s="169"/>
      <c r="BND83" s="170"/>
      <c r="BNE83" s="167"/>
      <c r="BNF83" s="43"/>
      <c r="BNG83" s="208"/>
      <c r="BNH83" s="157"/>
      <c r="BNI83" s="157"/>
      <c r="BNJ83" s="161"/>
      <c r="BNK83" s="161"/>
      <c r="BNL83" s="168"/>
      <c r="BNM83" s="169"/>
      <c r="BNN83" s="170"/>
      <c r="BNO83" s="167"/>
      <c r="BNP83" s="43"/>
      <c r="BNQ83" s="208"/>
      <c r="BNR83" s="157"/>
      <c r="BNS83" s="157"/>
      <c r="BNT83" s="161"/>
      <c r="BNU83" s="161"/>
      <c r="BNV83" s="168"/>
      <c r="BNW83" s="169"/>
      <c r="BNX83" s="170"/>
      <c r="BNY83" s="167"/>
      <c r="BNZ83" s="43"/>
      <c r="BOA83" s="208"/>
      <c r="BOB83" s="157"/>
      <c r="BOC83" s="157"/>
      <c r="BOD83" s="161"/>
      <c r="BOE83" s="161"/>
      <c r="BOF83" s="168"/>
      <c r="BOG83" s="169"/>
      <c r="BOH83" s="170"/>
      <c r="BOI83" s="167"/>
      <c r="BOJ83" s="43"/>
      <c r="BOK83" s="208"/>
      <c r="BOL83" s="157"/>
      <c r="BOM83" s="157"/>
      <c r="BON83" s="161"/>
      <c r="BOO83" s="161"/>
      <c r="BOP83" s="168"/>
      <c r="BOQ83" s="169"/>
      <c r="BOR83" s="170"/>
      <c r="BOS83" s="167"/>
      <c r="BOT83" s="43"/>
      <c r="BOU83" s="208"/>
      <c r="BOV83" s="157"/>
      <c r="BOW83" s="157"/>
      <c r="BOX83" s="161"/>
      <c r="BOY83" s="161"/>
      <c r="BOZ83" s="168"/>
      <c r="BPA83" s="169"/>
      <c r="BPB83" s="170"/>
      <c r="BPC83" s="167"/>
      <c r="BPD83" s="43"/>
      <c r="BPE83" s="208"/>
      <c r="BPF83" s="157"/>
      <c r="BPG83" s="157"/>
      <c r="BPH83" s="161"/>
      <c r="BPI83" s="161"/>
      <c r="BPJ83" s="168"/>
      <c r="BPK83" s="169"/>
      <c r="BPL83" s="170"/>
      <c r="BPM83" s="167"/>
      <c r="BPN83" s="43"/>
      <c r="BPO83" s="208"/>
      <c r="BPP83" s="157"/>
      <c r="BPQ83" s="157"/>
      <c r="BPR83" s="161"/>
      <c r="BPS83" s="161"/>
      <c r="BPT83" s="168"/>
      <c r="BPU83" s="169"/>
      <c r="BPV83" s="170"/>
      <c r="BPW83" s="167"/>
      <c r="BPX83" s="43"/>
      <c r="BPY83" s="208"/>
      <c r="BPZ83" s="157"/>
      <c r="BQA83" s="157"/>
      <c r="BQB83" s="161"/>
      <c r="BQC83" s="161"/>
      <c r="BQD83" s="168"/>
      <c r="BQE83" s="169"/>
      <c r="BQF83" s="170"/>
      <c r="BQG83" s="167"/>
      <c r="BQH83" s="43"/>
      <c r="BQI83" s="208"/>
      <c r="BQJ83" s="157"/>
      <c r="BQK83" s="157"/>
      <c r="BQL83" s="161"/>
      <c r="BQM83" s="161"/>
      <c r="BQN83" s="168"/>
      <c r="BQO83" s="169"/>
      <c r="BQP83" s="170"/>
      <c r="BQQ83" s="167"/>
      <c r="BQR83" s="43"/>
      <c r="BQS83" s="208"/>
      <c r="BQT83" s="157"/>
      <c r="BQU83" s="157"/>
      <c r="BQV83" s="161"/>
      <c r="BQW83" s="161"/>
      <c r="BQX83" s="168"/>
      <c r="BQY83" s="169"/>
      <c r="BQZ83" s="170"/>
      <c r="BRA83" s="167"/>
      <c r="BRB83" s="43"/>
      <c r="BRC83" s="208"/>
      <c r="BRD83" s="157"/>
      <c r="BRE83" s="157"/>
      <c r="BRF83" s="161"/>
      <c r="BRG83" s="161"/>
      <c r="BRH83" s="168"/>
      <c r="BRI83" s="169"/>
      <c r="BRJ83" s="170"/>
      <c r="BRK83" s="167"/>
      <c r="BRL83" s="43"/>
      <c r="BRM83" s="208"/>
      <c r="BRN83" s="157"/>
      <c r="BRO83" s="157"/>
      <c r="BRP83" s="161"/>
      <c r="BRQ83" s="161"/>
      <c r="BRR83" s="168"/>
      <c r="BRS83" s="169"/>
      <c r="BRT83" s="170"/>
      <c r="BRU83" s="167"/>
      <c r="BRV83" s="43"/>
      <c r="BRW83" s="208"/>
      <c r="BRX83" s="157"/>
      <c r="BRY83" s="157"/>
      <c r="BRZ83" s="161"/>
      <c r="BSA83" s="161"/>
      <c r="BSB83" s="168"/>
      <c r="BSC83" s="169"/>
      <c r="BSD83" s="170"/>
      <c r="BSE83" s="167"/>
      <c r="BSF83" s="43"/>
      <c r="BSG83" s="208"/>
      <c r="BSH83" s="157"/>
      <c r="BSI83" s="157"/>
      <c r="BSJ83" s="161"/>
      <c r="BSK83" s="161"/>
      <c r="BSL83" s="168"/>
      <c r="BSM83" s="169"/>
      <c r="BSN83" s="170"/>
      <c r="BSO83" s="167"/>
      <c r="BSP83" s="43"/>
      <c r="BSQ83" s="208"/>
      <c r="BSR83" s="157"/>
      <c r="BSS83" s="157"/>
      <c r="BST83" s="161"/>
      <c r="BSU83" s="161"/>
      <c r="BSV83" s="168"/>
      <c r="BSW83" s="169"/>
      <c r="BSX83" s="170"/>
      <c r="BSY83" s="167"/>
      <c r="BSZ83" s="43"/>
      <c r="BTA83" s="208"/>
      <c r="BTB83" s="157"/>
      <c r="BTC83" s="157"/>
      <c r="BTD83" s="161"/>
      <c r="BTE83" s="161"/>
      <c r="BTF83" s="168"/>
      <c r="BTG83" s="169"/>
      <c r="BTH83" s="170"/>
      <c r="BTI83" s="167"/>
      <c r="BTJ83" s="43"/>
      <c r="BTK83" s="208"/>
      <c r="BTL83" s="157"/>
      <c r="BTM83" s="157"/>
      <c r="BTN83" s="161"/>
      <c r="BTO83" s="161"/>
      <c r="BTP83" s="168"/>
      <c r="BTQ83" s="169"/>
      <c r="BTR83" s="170"/>
      <c r="BTS83" s="167"/>
      <c r="BTT83" s="43"/>
      <c r="BTU83" s="208"/>
      <c r="BTV83" s="157"/>
      <c r="BTW83" s="157"/>
      <c r="BTX83" s="161"/>
      <c r="BTY83" s="161"/>
      <c r="BTZ83" s="168"/>
      <c r="BUA83" s="169"/>
      <c r="BUB83" s="170"/>
      <c r="BUC83" s="167"/>
      <c r="BUD83" s="43"/>
      <c r="BUE83" s="208"/>
      <c r="BUF83" s="157"/>
      <c r="BUG83" s="157"/>
      <c r="BUH83" s="161"/>
      <c r="BUI83" s="161"/>
      <c r="BUJ83" s="168"/>
      <c r="BUK83" s="169"/>
      <c r="BUL83" s="170"/>
      <c r="BUM83" s="167"/>
      <c r="BUN83" s="43"/>
      <c r="BUO83" s="208"/>
      <c r="BUP83" s="157"/>
      <c r="BUQ83" s="157"/>
      <c r="BUR83" s="161"/>
      <c r="BUS83" s="161"/>
      <c r="BUT83" s="168"/>
      <c r="BUU83" s="169"/>
      <c r="BUV83" s="170"/>
      <c r="BUW83" s="167"/>
      <c r="BUX83" s="43"/>
      <c r="BUY83" s="208"/>
      <c r="BUZ83" s="157"/>
      <c r="BVA83" s="157"/>
      <c r="BVB83" s="161"/>
      <c r="BVC83" s="161"/>
      <c r="BVD83" s="168"/>
      <c r="BVE83" s="169"/>
      <c r="BVF83" s="170"/>
      <c r="BVG83" s="167"/>
      <c r="BVH83" s="43"/>
      <c r="BVI83" s="208"/>
      <c r="BVJ83" s="157"/>
      <c r="BVK83" s="157"/>
      <c r="BVL83" s="161"/>
      <c r="BVM83" s="161"/>
      <c r="BVN83" s="168"/>
      <c r="BVO83" s="169"/>
      <c r="BVP83" s="170"/>
      <c r="BVQ83" s="167"/>
      <c r="BVR83" s="43"/>
      <c r="BVS83" s="208"/>
      <c r="BVT83" s="157"/>
      <c r="BVU83" s="157"/>
      <c r="BVV83" s="161"/>
      <c r="BVW83" s="161"/>
      <c r="BVX83" s="168"/>
      <c r="BVY83" s="169"/>
      <c r="BVZ83" s="170"/>
      <c r="BWA83" s="167"/>
      <c r="BWB83" s="43"/>
      <c r="BWC83" s="208"/>
      <c r="BWD83" s="157"/>
      <c r="BWE83" s="157"/>
      <c r="BWF83" s="161"/>
      <c r="BWG83" s="161"/>
      <c r="BWH83" s="168"/>
      <c r="BWI83" s="169"/>
      <c r="BWJ83" s="170"/>
      <c r="BWK83" s="167"/>
      <c r="BWL83" s="43"/>
      <c r="BWM83" s="208"/>
      <c r="BWN83" s="157"/>
      <c r="BWO83" s="157"/>
      <c r="BWP83" s="161"/>
      <c r="BWQ83" s="161"/>
      <c r="BWR83" s="168"/>
      <c r="BWS83" s="169"/>
      <c r="BWT83" s="170"/>
      <c r="BWU83" s="167"/>
      <c r="BWV83" s="43"/>
      <c r="BWW83" s="208"/>
      <c r="BWX83" s="157"/>
      <c r="BWY83" s="157"/>
      <c r="BWZ83" s="161"/>
      <c r="BXA83" s="161"/>
      <c r="BXB83" s="168"/>
      <c r="BXC83" s="169"/>
      <c r="BXD83" s="170"/>
      <c r="BXE83" s="167"/>
      <c r="BXF83" s="43"/>
      <c r="BXG83" s="208"/>
      <c r="BXH83" s="157"/>
      <c r="BXI83" s="157"/>
      <c r="BXJ83" s="161"/>
      <c r="BXK83" s="161"/>
      <c r="BXL83" s="168"/>
      <c r="BXM83" s="169"/>
      <c r="BXN83" s="170"/>
      <c r="BXO83" s="167"/>
      <c r="BXP83" s="43"/>
      <c r="BXQ83" s="208"/>
      <c r="BXR83" s="157"/>
      <c r="BXS83" s="157"/>
      <c r="BXT83" s="161"/>
      <c r="BXU83" s="161"/>
      <c r="BXV83" s="168"/>
      <c r="BXW83" s="169"/>
      <c r="BXX83" s="170"/>
      <c r="BXY83" s="167"/>
      <c r="BXZ83" s="43"/>
      <c r="BYA83" s="208"/>
      <c r="BYB83" s="157"/>
      <c r="BYC83" s="157"/>
      <c r="BYD83" s="161"/>
      <c r="BYE83" s="161"/>
      <c r="BYF83" s="168"/>
      <c r="BYG83" s="169"/>
      <c r="BYH83" s="170"/>
      <c r="BYI83" s="167"/>
      <c r="BYJ83" s="43"/>
      <c r="BYK83" s="208"/>
      <c r="BYL83" s="157"/>
      <c r="BYM83" s="157"/>
      <c r="BYN83" s="161"/>
      <c r="BYO83" s="161"/>
      <c r="BYP83" s="168"/>
      <c r="BYQ83" s="169"/>
      <c r="BYR83" s="170"/>
      <c r="BYS83" s="167"/>
      <c r="BYT83" s="43"/>
      <c r="BYU83" s="208"/>
      <c r="BYV83" s="157"/>
      <c r="BYW83" s="157"/>
      <c r="BYX83" s="161"/>
      <c r="BYY83" s="161"/>
      <c r="BYZ83" s="168"/>
      <c r="BZA83" s="169"/>
      <c r="BZB83" s="170"/>
      <c r="BZC83" s="167"/>
      <c r="BZD83" s="43"/>
      <c r="BZE83" s="208"/>
      <c r="BZF83" s="157"/>
      <c r="BZG83" s="157"/>
      <c r="BZH83" s="161"/>
      <c r="BZI83" s="161"/>
      <c r="BZJ83" s="168"/>
      <c r="BZK83" s="169"/>
      <c r="BZL83" s="170"/>
      <c r="BZM83" s="167"/>
      <c r="BZN83" s="43"/>
      <c r="BZO83" s="208"/>
      <c r="BZP83" s="157"/>
      <c r="BZQ83" s="157"/>
      <c r="BZR83" s="161"/>
      <c r="BZS83" s="161"/>
      <c r="BZT83" s="168"/>
      <c r="BZU83" s="169"/>
      <c r="BZV83" s="170"/>
      <c r="BZW83" s="167"/>
      <c r="BZX83" s="43"/>
      <c r="BZY83" s="208"/>
      <c r="BZZ83" s="157"/>
      <c r="CAA83" s="157"/>
      <c r="CAB83" s="161"/>
      <c r="CAC83" s="161"/>
      <c r="CAD83" s="168"/>
      <c r="CAE83" s="169"/>
      <c r="CAF83" s="170"/>
      <c r="CAG83" s="167"/>
      <c r="CAH83" s="43"/>
      <c r="CAI83" s="208"/>
      <c r="CAJ83" s="157"/>
      <c r="CAK83" s="157"/>
      <c r="CAL83" s="161"/>
      <c r="CAM83" s="161"/>
      <c r="CAN83" s="168"/>
      <c r="CAO83" s="169"/>
      <c r="CAP83" s="170"/>
      <c r="CAQ83" s="167"/>
      <c r="CAR83" s="43"/>
      <c r="CAS83" s="208"/>
      <c r="CAT83" s="157"/>
      <c r="CAU83" s="157"/>
      <c r="CAV83" s="161"/>
      <c r="CAW83" s="161"/>
      <c r="CAX83" s="168"/>
      <c r="CAY83" s="169"/>
      <c r="CAZ83" s="170"/>
      <c r="CBA83" s="167"/>
      <c r="CBB83" s="43"/>
      <c r="CBC83" s="208"/>
      <c r="CBD83" s="157"/>
      <c r="CBE83" s="157"/>
      <c r="CBF83" s="161"/>
      <c r="CBG83" s="161"/>
      <c r="CBH83" s="168"/>
      <c r="CBI83" s="169"/>
      <c r="CBJ83" s="170"/>
      <c r="CBK83" s="167"/>
      <c r="CBL83" s="43"/>
      <c r="CBM83" s="208"/>
      <c r="CBN83" s="157"/>
      <c r="CBO83" s="157"/>
      <c r="CBP83" s="161"/>
      <c r="CBQ83" s="161"/>
      <c r="CBR83" s="168"/>
      <c r="CBS83" s="169"/>
      <c r="CBT83" s="170"/>
      <c r="CBU83" s="167"/>
      <c r="CBV83" s="43"/>
      <c r="CBW83" s="208"/>
      <c r="CBX83" s="157"/>
      <c r="CBY83" s="157"/>
      <c r="CBZ83" s="161"/>
      <c r="CCA83" s="161"/>
      <c r="CCB83" s="168"/>
      <c r="CCC83" s="169"/>
      <c r="CCD83" s="170"/>
      <c r="CCE83" s="167"/>
      <c r="CCF83" s="43"/>
      <c r="CCG83" s="208"/>
      <c r="CCH83" s="157"/>
      <c r="CCI83" s="157"/>
      <c r="CCJ83" s="161"/>
      <c r="CCK83" s="161"/>
      <c r="CCL83" s="168"/>
      <c r="CCM83" s="169"/>
      <c r="CCN83" s="170"/>
      <c r="CCO83" s="167"/>
      <c r="CCP83" s="43"/>
      <c r="CCQ83" s="208"/>
      <c r="CCR83" s="157"/>
      <c r="CCS83" s="157"/>
      <c r="CCT83" s="161"/>
      <c r="CCU83" s="161"/>
      <c r="CCV83" s="168"/>
      <c r="CCW83" s="169"/>
      <c r="CCX83" s="170"/>
      <c r="CCY83" s="167"/>
      <c r="CCZ83" s="43"/>
      <c r="CDA83" s="208"/>
      <c r="CDB83" s="157"/>
      <c r="CDC83" s="157"/>
      <c r="CDD83" s="161"/>
      <c r="CDE83" s="161"/>
      <c r="CDF83" s="168"/>
      <c r="CDG83" s="169"/>
      <c r="CDH83" s="170"/>
      <c r="CDI83" s="167"/>
      <c r="CDJ83" s="43"/>
      <c r="CDK83" s="208"/>
      <c r="CDL83" s="157"/>
      <c r="CDM83" s="157"/>
      <c r="CDN83" s="161"/>
      <c r="CDO83" s="161"/>
      <c r="CDP83" s="168"/>
      <c r="CDQ83" s="169"/>
      <c r="CDR83" s="170"/>
      <c r="CDS83" s="167"/>
      <c r="CDT83" s="43"/>
      <c r="CDU83" s="208"/>
      <c r="CDV83" s="157"/>
      <c r="CDW83" s="157"/>
      <c r="CDX83" s="161"/>
      <c r="CDY83" s="161"/>
      <c r="CDZ83" s="168"/>
      <c r="CEA83" s="169"/>
      <c r="CEB83" s="170"/>
      <c r="CEC83" s="167"/>
      <c r="CED83" s="43"/>
      <c r="CEE83" s="208"/>
      <c r="CEF83" s="157"/>
      <c r="CEG83" s="157"/>
      <c r="CEH83" s="161"/>
      <c r="CEI83" s="161"/>
      <c r="CEJ83" s="168"/>
      <c r="CEK83" s="169"/>
      <c r="CEL83" s="170"/>
      <c r="CEM83" s="167"/>
      <c r="CEN83" s="43"/>
      <c r="CEO83" s="208"/>
      <c r="CEP83" s="157"/>
      <c r="CEQ83" s="157"/>
      <c r="CER83" s="161"/>
      <c r="CES83" s="161"/>
      <c r="CET83" s="168"/>
      <c r="CEU83" s="169"/>
      <c r="CEV83" s="170"/>
      <c r="CEW83" s="167"/>
      <c r="CEX83" s="43"/>
      <c r="CEY83" s="208"/>
      <c r="CEZ83" s="157"/>
      <c r="CFA83" s="157"/>
      <c r="CFB83" s="161"/>
      <c r="CFC83" s="161"/>
      <c r="CFD83" s="168"/>
      <c r="CFE83" s="169"/>
      <c r="CFF83" s="170"/>
      <c r="CFG83" s="167"/>
      <c r="CFH83" s="43"/>
      <c r="CFI83" s="208"/>
      <c r="CFJ83" s="157"/>
      <c r="CFK83" s="157"/>
      <c r="CFL83" s="161"/>
      <c r="CFM83" s="161"/>
      <c r="CFN83" s="168"/>
      <c r="CFO83" s="169"/>
      <c r="CFP83" s="170"/>
      <c r="CFQ83" s="167"/>
      <c r="CFR83" s="43"/>
      <c r="CFS83" s="208"/>
      <c r="CFT83" s="157"/>
      <c r="CFU83" s="157"/>
      <c r="CFV83" s="161"/>
      <c r="CFW83" s="161"/>
      <c r="CFX83" s="168"/>
      <c r="CFY83" s="169"/>
      <c r="CFZ83" s="170"/>
      <c r="CGA83" s="167"/>
      <c r="CGB83" s="43"/>
      <c r="CGC83" s="208"/>
      <c r="CGD83" s="157"/>
      <c r="CGE83" s="157"/>
      <c r="CGF83" s="161"/>
      <c r="CGG83" s="161"/>
      <c r="CGH83" s="168"/>
      <c r="CGI83" s="169"/>
      <c r="CGJ83" s="170"/>
      <c r="CGK83" s="167"/>
      <c r="CGL83" s="43"/>
      <c r="CGM83" s="208"/>
      <c r="CGN83" s="157"/>
      <c r="CGO83" s="157"/>
      <c r="CGP83" s="161"/>
      <c r="CGQ83" s="161"/>
      <c r="CGR83" s="168"/>
      <c r="CGS83" s="169"/>
      <c r="CGT83" s="170"/>
      <c r="CGU83" s="167"/>
      <c r="CGV83" s="43"/>
      <c r="CGW83" s="208"/>
      <c r="CGX83" s="157"/>
      <c r="CGY83" s="157"/>
      <c r="CGZ83" s="161"/>
      <c r="CHA83" s="161"/>
      <c r="CHB83" s="168"/>
      <c r="CHC83" s="169"/>
      <c r="CHD83" s="170"/>
      <c r="CHE83" s="167"/>
      <c r="CHF83" s="43"/>
      <c r="CHG83" s="208"/>
      <c r="CHH83" s="157"/>
      <c r="CHI83" s="157"/>
      <c r="CHJ83" s="161"/>
      <c r="CHK83" s="161"/>
      <c r="CHL83" s="168"/>
      <c r="CHM83" s="169"/>
      <c r="CHN83" s="170"/>
      <c r="CHO83" s="167"/>
      <c r="CHP83" s="43"/>
      <c r="CHQ83" s="208"/>
      <c r="CHR83" s="157"/>
      <c r="CHS83" s="157"/>
      <c r="CHT83" s="161"/>
      <c r="CHU83" s="161"/>
      <c r="CHV83" s="168"/>
      <c r="CHW83" s="169"/>
      <c r="CHX83" s="170"/>
      <c r="CHY83" s="167"/>
      <c r="CHZ83" s="43"/>
      <c r="CIA83" s="208"/>
      <c r="CIB83" s="157"/>
      <c r="CIC83" s="157"/>
      <c r="CID83" s="161"/>
      <c r="CIE83" s="161"/>
      <c r="CIF83" s="168"/>
      <c r="CIG83" s="169"/>
      <c r="CIH83" s="170"/>
      <c r="CII83" s="167"/>
      <c r="CIJ83" s="43"/>
      <c r="CIK83" s="208"/>
      <c r="CIL83" s="157"/>
      <c r="CIM83" s="157"/>
      <c r="CIN83" s="161"/>
      <c r="CIO83" s="161"/>
      <c r="CIP83" s="168"/>
      <c r="CIQ83" s="169"/>
      <c r="CIR83" s="170"/>
      <c r="CIS83" s="167"/>
      <c r="CIT83" s="43"/>
      <c r="CIU83" s="208"/>
      <c r="CIV83" s="157"/>
      <c r="CIW83" s="157"/>
      <c r="CIX83" s="161"/>
      <c r="CIY83" s="161"/>
      <c r="CIZ83" s="168"/>
      <c r="CJA83" s="169"/>
      <c r="CJB83" s="170"/>
      <c r="CJC83" s="167"/>
      <c r="CJD83" s="43"/>
      <c r="CJE83" s="208"/>
      <c r="CJF83" s="157"/>
      <c r="CJG83" s="157"/>
      <c r="CJH83" s="161"/>
      <c r="CJI83" s="161"/>
      <c r="CJJ83" s="168"/>
      <c r="CJK83" s="169"/>
      <c r="CJL83" s="170"/>
      <c r="CJM83" s="167"/>
      <c r="CJN83" s="43"/>
      <c r="CJO83" s="208"/>
      <c r="CJP83" s="157"/>
      <c r="CJQ83" s="157"/>
      <c r="CJR83" s="161"/>
      <c r="CJS83" s="161"/>
      <c r="CJT83" s="168"/>
      <c r="CJU83" s="169"/>
      <c r="CJV83" s="170"/>
      <c r="CJW83" s="167"/>
      <c r="CJX83" s="43"/>
      <c r="CJY83" s="208"/>
      <c r="CJZ83" s="157"/>
      <c r="CKA83" s="157"/>
      <c r="CKB83" s="161"/>
      <c r="CKC83" s="161"/>
      <c r="CKD83" s="168"/>
      <c r="CKE83" s="169"/>
      <c r="CKF83" s="170"/>
      <c r="CKG83" s="167"/>
      <c r="CKH83" s="43"/>
      <c r="CKI83" s="208"/>
      <c r="CKJ83" s="157"/>
      <c r="CKK83" s="157"/>
      <c r="CKL83" s="161"/>
      <c r="CKM83" s="161"/>
      <c r="CKN83" s="168"/>
      <c r="CKO83" s="169"/>
      <c r="CKP83" s="170"/>
      <c r="CKQ83" s="167"/>
      <c r="CKR83" s="43"/>
      <c r="CKS83" s="208"/>
      <c r="CKT83" s="157"/>
      <c r="CKU83" s="157"/>
      <c r="CKV83" s="161"/>
      <c r="CKW83" s="161"/>
      <c r="CKX83" s="168"/>
      <c r="CKY83" s="169"/>
      <c r="CKZ83" s="170"/>
      <c r="CLA83" s="167"/>
      <c r="CLB83" s="43"/>
      <c r="CLC83" s="208"/>
      <c r="CLD83" s="157"/>
      <c r="CLE83" s="157"/>
      <c r="CLF83" s="161"/>
      <c r="CLG83" s="161"/>
      <c r="CLH83" s="168"/>
      <c r="CLI83" s="169"/>
      <c r="CLJ83" s="170"/>
      <c r="CLK83" s="167"/>
      <c r="CLL83" s="43"/>
      <c r="CLM83" s="208"/>
      <c r="CLN83" s="157"/>
      <c r="CLO83" s="157"/>
      <c r="CLP83" s="161"/>
      <c r="CLQ83" s="161"/>
      <c r="CLR83" s="168"/>
      <c r="CLS83" s="169"/>
      <c r="CLT83" s="170"/>
      <c r="CLU83" s="167"/>
      <c r="CLV83" s="43"/>
      <c r="CLW83" s="208"/>
      <c r="CLX83" s="157"/>
      <c r="CLY83" s="157"/>
      <c r="CLZ83" s="161"/>
      <c r="CMA83" s="161"/>
      <c r="CMB83" s="168"/>
      <c r="CMC83" s="169"/>
      <c r="CMD83" s="170"/>
      <c r="CME83" s="167"/>
      <c r="CMF83" s="43"/>
      <c r="CMG83" s="208"/>
      <c r="CMH83" s="157"/>
      <c r="CMI83" s="157"/>
      <c r="CMJ83" s="161"/>
      <c r="CMK83" s="161"/>
      <c r="CML83" s="168"/>
      <c r="CMM83" s="169"/>
      <c r="CMN83" s="170"/>
      <c r="CMO83" s="167"/>
      <c r="CMP83" s="43"/>
      <c r="CMQ83" s="208"/>
      <c r="CMR83" s="157"/>
      <c r="CMS83" s="157"/>
      <c r="CMT83" s="161"/>
      <c r="CMU83" s="161"/>
      <c r="CMV83" s="168"/>
      <c r="CMW83" s="169"/>
      <c r="CMX83" s="170"/>
      <c r="CMY83" s="167"/>
      <c r="CMZ83" s="43"/>
      <c r="CNA83" s="208"/>
      <c r="CNB83" s="157"/>
      <c r="CNC83" s="157"/>
      <c r="CND83" s="161"/>
      <c r="CNE83" s="161"/>
      <c r="CNF83" s="168"/>
      <c r="CNG83" s="169"/>
      <c r="CNH83" s="170"/>
      <c r="CNI83" s="167"/>
      <c r="CNJ83" s="43"/>
      <c r="CNK83" s="208"/>
      <c r="CNL83" s="157"/>
      <c r="CNM83" s="157"/>
      <c r="CNN83" s="161"/>
      <c r="CNO83" s="161"/>
      <c r="CNP83" s="168"/>
      <c r="CNQ83" s="169"/>
      <c r="CNR83" s="170"/>
      <c r="CNS83" s="167"/>
      <c r="CNT83" s="43"/>
      <c r="CNU83" s="208"/>
      <c r="CNV83" s="157"/>
      <c r="CNW83" s="157"/>
      <c r="CNX83" s="161"/>
      <c r="CNY83" s="161"/>
      <c r="CNZ83" s="168"/>
      <c r="COA83" s="169"/>
      <c r="COB83" s="170"/>
      <c r="COC83" s="167"/>
      <c r="COD83" s="43"/>
      <c r="COE83" s="208"/>
      <c r="COF83" s="157"/>
      <c r="COG83" s="157"/>
      <c r="COH83" s="161"/>
      <c r="COI83" s="161"/>
      <c r="COJ83" s="168"/>
      <c r="COK83" s="169"/>
      <c r="COL83" s="170"/>
      <c r="COM83" s="167"/>
      <c r="CON83" s="43"/>
      <c r="COO83" s="208"/>
      <c r="COP83" s="157"/>
      <c r="COQ83" s="157"/>
      <c r="COR83" s="161"/>
      <c r="COS83" s="161"/>
      <c r="COT83" s="168"/>
      <c r="COU83" s="169"/>
      <c r="COV83" s="170"/>
      <c r="COW83" s="167"/>
      <c r="COX83" s="43"/>
      <c r="COY83" s="208"/>
      <c r="COZ83" s="157"/>
      <c r="CPA83" s="157"/>
      <c r="CPB83" s="161"/>
      <c r="CPC83" s="161"/>
      <c r="CPD83" s="168"/>
      <c r="CPE83" s="169"/>
      <c r="CPF83" s="170"/>
      <c r="CPG83" s="167"/>
      <c r="CPH83" s="43"/>
      <c r="CPI83" s="208"/>
      <c r="CPJ83" s="157"/>
      <c r="CPK83" s="157"/>
      <c r="CPL83" s="161"/>
      <c r="CPM83" s="161"/>
      <c r="CPN83" s="168"/>
      <c r="CPO83" s="169"/>
      <c r="CPP83" s="170"/>
      <c r="CPQ83" s="167"/>
      <c r="CPR83" s="43"/>
      <c r="CPS83" s="208"/>
      <c r="CPT83" s="157"/>
      <c r="CPU83" s="157"/>
      <c r="CPV83" s="161"/>
      <c r="CPW83" s="161"/>
      <c r="CPX83" s="168"/>
      <c r="CPY83" s="169"/>
      <c r="CPZ83" s="170"/>
      <c r="CQA83" s="167"/>
      <c r="CQB83" s="43"/>
      <c r="CQC83" s="208"/>
      <c r="CQD83" s="157"/>
      <c r="CQE83" s="157"/>
      <c r="CQF83" s="161"/>
      <c r="CQG83" s="161"/>
      <c r="CQH83" s="168"/>
      <c r="CQI83" s="169"/>
      <c r="CQJ83" s="170"/>
      <c r="CQK83" s="167"/>
      <c r="CQL83" s="43"/>
      <c r="CQM83" s="208"/>
      <c r="CQN83" s="157"/>
      <c r="CQO83" s="157"/>
      <c r="CQP83" s="161"/>
      <c r="CQQ83" s="161"/>
      <c r="CQR83" s="168"/>
      <c r="CQS83" s="169"/>
      <c r="CQT83" s="170"/>
      <c r="CQU83" s="167"/>
      <c r="CQV83" s="43"/>
      <c r="CQW83" s="208"/>
      <c r="CQX83" s="157"/>
      <c r="CQY83" s="157"/>
      <c r="CQZ83" s="161"/>
      <c r="CRA83" s="161"/>
      <c r="CRB83" s="168"/>
      <c r="CRC83" s="169"/>
      <c r="CRD83" s="170"/>
      <c r="CRE83" s="167"/>
      <c r="CRF83" s="43"/>
      <c r="CRG83" s="208"/>
      <c r="CRH83" s="157"/>
      <c r="CRI83" s="157"/>
      <c r="CRJ83" s="161"/>
      <c r="CRK83" s="161"/>
      <c r="CRL83" s="168"/>
      <c r="CRM83" s="169"/>
      <c r="CRN83" s="170"/>
      <c r="CRO83" s="167"/>
      <c r="CRP83" s="43"/>
      <c r="CRQ83" s="208"/>
      <c r="CRR83" s="157"/>
      <c r="CRS83" s="157"/>
      <c r="CRT83" s="161"/>
      <c r="CRU83" s="161"/>
      <c r="CRV83" s="168"/>
      <c r="CRW83" s="169"/>
      <c r="CRX83" s="170"/>
      <c r="CRY83" s="167"/>
      <c r="CRZ83" s="43"/>
      <c r="CSA83" s="208"/>
      <c r="CSB83" s="157"/>
      <c r="CSC83" s="157"/>
      <c r="CSD83" s="161"/>
      <c r="CSE83" s="161"/>
      <c r="CSF83" s="168"/>
      <c r="CSG83" s="169"/>
      <c r="CSH83" s="170"/>
      <c r="CSI83" s="167"/>
      <c r="CSJ83" s="43"/>
      <c r="CSK83" s="208"/>
      <c r="CSL83" s="157"/>
      <c r="CSM83" s="157"/>
      <c r="CSN83" s="161"/>
      <c r="CSO83" s="161"/>
      <c r="CSP83" s="168"/>
      <c r="CSQ83" s="169"/>
      <c r="CSR83" s="170"/>
      <c r="CSS83" s="167"/>
      <c r="CST83" s="43"/>
      <c r="CSU83" s="208"/>
      <c r="CSV83" s="157"/>
      <c r="CSW83" s="157"/>
      <c r="CSX83" s="161"/>
      <c r="CSY83" s="161"/>
      <c r="CSZ83" s="168"/>
      <c r="CTA83" s="169"/>
      <c r="CTB83" s="170"/>
      <c r="CTC83" s="167"/>
      <c r="CTD83" s="43"/>
      <c r="CTE83" s="208"/>
      <c r="CTF83" s="157"/>
      <c r="CTG83" s="157"/>
      <c r="CTH83" s="161"/>
      <c r="CTI83" s="161"/>
      <c r="CTJ83" s="168"/>
      <c r="CTK83" s="169"/>
      <c r="CTL83" s="170"/>
      <c r="CTM83" s="167"/>
      <c r="CTN83" s="43"/>
      <c r="CTO83" s="208"/>
      <c r="CTP83" s="157"/>
      <c r="CTQ83" s="157"/>
      <c r="CTR83" s="161"/>
      <c r="CTS83" s="161"/>
      <c r="CTT83" s="168"/>
      <c r="CTU83" s="169"/>
      <c r="CTV83" s="170"/>
      <c r="CTW83" s="167"/>
      <c r="CTX83" s="43"/>
      <c r="CTY83" s="208"/>
      <c r="CTZ83" s="157"/>
      <c r="CUA83" s="157"/>
      <c r="CUB83" s="161"/>
      <c r="CUC83" s="161"/>
      <c r="CUD83" s="168"/>
      <c r="CUE83" s="169"/>
      <c r="CUF83" s="170"/>
      <c r="CUG83" s="167"/>
      <c r="CUH83" s="43"/>
      <c r="CUI83" s="208"/>
      <c r="CUJ83" s="157"/>
      <c r="CUK83" s="157"/>
      <c r="CUL83" s="161"/>
      <c r="CUM83" s="161"/>
      <c r="CUN83" s="168"/>
      <c r="CUO83" s="169"/>
      <c r="CUP83" s="170"/>
      <c r="CUQ83" s="167"/>
      <c r="CUR83" s="43"/>
      <c r="CUS83" s="208"/>
      <c r="CUT83" s="157"/>
      <c r="CUU83" s="157"/>
      <c r="CUV83" s="161"/>
      <c r="CUW83" s="161"/>
      <c r="CUX83" s="168"/>
      <c r="CUY83" s="169"/>
      <c r="CUZ83" s="170"/>
      <c r="CVA83" s="167"/>
      <c r="CVB83" s="43"/>
      <c r="CVC83" s="208"/>
      <c r="CVD83" s="157"/>
      <c r="CVE83" s="157"/>
      <c r="CVF83" s="161"/>
      <c r="CVG83" s="161"/>
      <c r="CVH83" s="168"/>
      <c r="CVI83" s="169"/>
      <c r="CVJ83" s="170"/>
      <c r="CVK83" s="167"/>
      <c r="CVL83" s="43"/>
      <c r="CVM83" s="208"/>
      <c r="CVN83" s="157"/>
      <c r="CVO83" s="157"/>
      <c r="CVP83" s="161"/>
      <c r="CVQ83" s="161"/>
      <c r="CVR83" s="168"/>
      <c r="CVS83" s="169"/>
      <c r="CVT83" s="170"/>
      <c r="CVU83" s="167"/>
      <c r="CVV83" s="43"/>
      <c r="CVW83" s="208"/>
      <c r="CVX83" s="157"/>
      <c r="CVY83" s="157"/>
      <c r="CVZ83" s="161"/>
      <c r="CWA83" s="161"/>
      <c r="CWB83" s="168"/>
      <c r="CWC83" s="169"/>
      <c r="CWD83" s="170"/>
      <c r="CWE83" s="167"/>
      <c r="CWF83" s="43"/>
      <c r="CWG83" s="208"/>
      <c r="CWH83" s="157"/>
      <c r="CWI83" s="157"/>
      <c r="CWJ83" s="161"/>
      <c r="CWK83" s="161"/>
      <c r="CWL83" s="168"/>
      <c r="CWM83" s="169"/>
      <c r="CWN83" s="170"/>
      <c r="CWO83" s="167"/>
      <c r="CWP83" s="43"/>
      <c r="CWQ83" s="208"/>
      <c r="CWR83" s="157"/>
      <c r="CWS83" s="157"/>
      <c r="CWT83" s="161"/>
      <c r="CWU83" s="161"/>
      <c r="CWV83" s="168"/>
      <c r="CWW83" s="169"/>
      <c r="CWX83" s="170"/>
      <c r="CWY83" s="167"/>
      <c r="CWZ83" s="43"/>
      <c r="CXA83" s="208"/>
      <c r="CXB83" s="157"/>
      <c r="CXC83" s="157"/>
      <c r="CXD83" s="161"/>
      <c r="CXE83" s="161"/>
      <c r="CXF83" s="168"/>
      <c r="CXG83" s="169"/>
      <c r="CXH83" s="170"/>
      <c r="CXI83" s="167"/>
      <c r="CXJ83" s="43"/>
      <c r="CXK83" s="208"/>
      <c r="CXL83" s="157"/>
      <c r="CXM83" s="157"/>
      <c r="CXN83" s="161"/>
      <c r="CXO83" s="161"/>
      <c r="CXP83" s="168"/>
      <c r="CXQ83" s="169"/>
      <c r="CXR83" s="170"/>
      <c r="CXS83" s="167"/>
      <c r="CXT83" s="43"/>
      <c r="CXU83" s="208"/>
      <c r="CXV83" s="157"/>
      <c r="CXW83" s="157"/>
      <c r="CXX83" s="161"/>
      <c r="CXY83" s="161"/>
      <c r="CXZ83" s="168"/>
      <c r="CYA83" s="169"/>
      <c r="CYB83" s="170"/>
      <c r="CYC83" s="167"/>
      <c r="CYD83" s="43"/>
      <c r="CYE83" s="208"/>
      <c r="CYF83" s="157"/>
      <c r="CYG83" s="157"/>
      <c r="CYH83" s="161"/>
      <c r="CYI83" s="161"/>
      <c r="CYJ83" s="168"/>
      <c r="CYK83" s="169"/>
      <c r="CYL83" s="170"/>
      <c r="CYM83" s="167"/>
      <c r="CYN83" s="43"/>
      <c r="CYO83" s="208"/>
      <c r="CYP83" s="157"/>
      <c r="CYQ83" s="157"/>
      <c r="CYR83" s="161"/>
      <c r="CYS83" s="161"/>
      <c r="CYT83" s="168"/>
      <c r="CYU83" s="169"/>
      <c r="CYV83" s="170"/>
      <c r="CYW83" s="167"/>
      <c r="CYX83" s="43"/>
      <c r="CYY83" s="208"/>
      <c r="CYZ83" s="157"/>
      <c r="CZA83" s="157"/>
      <c r="CZB83" s="161"/>
      <c r="CZC83" s="161"/>
      <c r="CZD83" s="168"/>
      <c r="CZE83" s="169"/>
      <c r="CZF83" s="170"/>
      <c r="CZG83" s="167"/>
      <c r="CZH83" s="43"/>
      <c r="CZI83" s="208"/>
      <c r="CZJ83" s="157"/>
      <c r="CZK83" s="157"/>
      <c r="CZL83" s="161"/>
      <c r="CZM83" s="161"/>
      <c r="CZN83" s="168"/>
      <c r="CZO83" s="169"/>
      <c r="CZP83" s="170"/>
      <c r="CZQ83" s="167"/>
      <c r="CZR83" s="43"/>
      <c r="CZS83" s="208"/>
      <c r="CZT83" s="157"/>
      <c r="CZU83" s="157"/>
      <c r="CZV83" s="161"/>
      <c r="CZW83" s="161"/>
      <c r="CZX83" s="168"/>
      <c r="CZY83" s="169"/>
      <c r="CZZ83" s="170"/>
      <c r="DAA83" s="167"/>
      <c r="DAB83" s="43"/>
      <c r="DAC83" s="208"/>
      <c r="DAD83" s="157"/>
      <c r="DAE83" s="157"/>
      <c r="DAF83" s="161"/>
      <c r="DAG83" s="161"/>
      <c r="DAH83" s="168"/>
      <c r="DAI83" s="169"/>
      <c r="DAJ83" s="170"/>
      <c r="DAK83" s="167"/>
      <c r="DAL83" s="43"/>
      <c r="DAM83" s="208"/>
      <c r="DAN83" s="157"/>
      <c r="DAO83" s="157"/>
      <c r="DAP83" s="161"/>
      <c r="DAQ83" s="161"/>
      <c r="DAR83" s="168"/>
      <c r="DAS83" s="169"/>
      <c r="DAT83" s="170"/>
      <c r="DAU83" s="167"/>
      <c r="DAV83" s="43"/>
      <c r="DAW83" s="208"/>
      <c r="DAX83" s="157"/>
      <c r="DAY83" s="157"/>
      <c r="DAZ83" s="161"/>
      <c r="DBA83" s="161"/>
      <c r="DBB83" s="168"/>
      <c r="DBC83" s="169"/>
      <c r="DBD83" s="170"/>
      <c r="DBE83" s="167"/>
      <c r="DBF83" s="43"/>
      <c r="DBG83" s="208"/>
      <c r="DBH83" s="157"/>
      <c r="DBI83" s="157"/>
      <c r="DBJ83" s="161"/>
      <c r="DBK83" s="161"/>
      <c r="DBL83" s="168"/>
      <c r="DBM83" s="169"/>
      <c r="DBN83" s="170"/>
      <c r="DBO83" s="167"/>
      <c r="DBP83" s="43"/>
      <c r="DBQ83" s="208"/>
      <c r="DBR83" s="157"/>
      <c r="DBS83" s="157"/>
      <c r="DBT83" s="161"/>
      <c r="DBU83" s="161"/>
      <c r="DBV83" s="168"/>
      <c r="DBW83" s="169"/>
      <c r="DBX83" s="170"/>
      <c r="DBY83" s="167"/>
      <c r="DBZ83" s="43"/>
      <c r="DCA83" s="208"/>
      <c r="DCB83" s="157"/>
      <c r="DCC83" s="157"/>
      <c r="DCD83" s="161"/>
      <c r="DCE83" s="161"/>
      <c r="DCF83" s="168"/>
      <c r="DCG83" s="169"/>
      <c r="DCH83" s="170"/>
      <c r="DCI83" s="167"/>
      <c r="DCJ83" s="43"/>
      <c r="DCK83" s="208"/>
      <c r="DCL83" s="157"/>
      <c r="DCM83" s="157"/>
      <c r="DCN83" s="161"/>
      <c r="DCO83" s="161"/>
      <c r="DCP83" s="168"/>
      <c r="DCQ83" s="169"/>
      <c r="DCR83" s="170"/>
      <c r="DCS83" s="167"/>
      <c r="DCT83" s="43"/>
      <c r="DCU83" s="208"/>
      <c r="DCV83" s="157"/>
      <c r="DCW83" s="157"/>
      <c r="DCX83" s="161"/>
      <c r="DCY83" s="161"/>
      <c r="DCZ83" s="168"/>
      <c r="DDA83" s="169"/>
      <c r="DDB83" s="170"/>
      <c r="DDC83" s="167"/>
      <c r="DDD83" s="43"/>
      <c r="DDE83" s="208"/>
      <c r="DDF83" s="157"/>
      <c r="DDG83" s="157"/>
      <c r="DDH83" s="161"/>
      <c r="DDI83" s="161"/>
      <c r="DDJ83" s="168"/>
      <c r="DDK83" s="169"/>
      <c r="DDL83" s="170"/>
      <c r="DDM83" s="167"/>
      <c r="DDN83" s="43"/>
      <c r="DDO83" s="208"/>
      <c r="DDP83" s="157"/>
      <c r="DDQ83" s="157"/>
      <c r="DDR83" s="161"/>
      <c r="DDS83" s="161"/>
      <c r="DDT83" s="168"/>
      <c r="DDU83" s="169"/>
      <c r="DDV83" s="170"/>
      <c r="DDW83" s="167"/>
      <c r="DDX83" s="43"/>
      <c r="DDY83" s="208"/>
      <c r="DDZ83" s="157"/>
      <c r="DEA83" s="157"/>
      <c r="DEB83" s="161"/>
      <c r="DEC83" s="161"/>
      <c r="DED83" s="168"/>
      <c r="DEE83" s="169"/>
      <c r="DEF83" s="170"/>
      <c r="DEG83" s="167"/>
      <c r="DEH83" s="43"/>
      <c r="DEI83" s="208"/>
      <c r="DEJ83" s="157"/>
      <c r="DEK83" s="157"/>
      <c r="DEL83" s="161"/>
      <c r="DEM83" s="161"/>
      <c r="DEN83" s="168"/>
      <c r="DEO83" s="169"/>
      <c r="DEP83" s="170"/>
      <c r="DEQ83" s="167"/>
      <c r="DER83" s="43"/>
      <c r="DES83" s="208"/>
      <c r="DET83" s="157"/>
      <c r="DEU83" s="157"/>
      <c r="DEV83" s="161"/>
      <c r="DEW83" s="161"/>
      <c r="DEX83" s="168"/>
      <c r="DEY83" s="169"/>
      <c r="DEZ83" s="170"/>
      <c r="DFA83" s="167"/>
      <c r="DFB83" s="43"/>
      <c r="DFC83" s="208"/>
      <c r="DFD83" s="157"/>
      <c r="DFE83" s="157"/>
      <c r="DFF83" s="161"/>
      <c r="DFG83" s="161"/>
      <c r="DFH83" s="168"/>
      <c r="DFI83" s="169"/>
      <c r="DFJ83" s="170"/>
      <c r="DFK83" s="167"/>
      <c r="DFL83" s="43"/>
      <c r="DFM83" s="208"/>
      <c r="DFN83" s="157"/>
      <c r="DFO83" s="157"/>
      <c r="DFP83" s="161"/>
      <c r="DFQ83" s="161"/>
      <c r="DFR83" s="168"/>
      <c r="DFS83" s="169"/>
      <c r="DFT83" s="170"/>
      <c r="DFU83" s="167"/>
      <c r="DFV83" s="43"/>
      <c r="DFW83" s="208"/>
      <c r="DFX83" s="157"/>
      <c r="DFY83" s="157"/>
      <c r="DFZ83" s="161"/>
      <c r="DGA83" s="161"/>
      <c r="DGB83" s="168"/>
      <c r="DGC83" s="169"/>
      <c r="DGD83" s="170"/>
      <c r="DGE83" s="167"/>
      <c r="DGF83" s="43"/>
      <c r="DGG83" s="208"/>
      <c r="DGH83" s="157"/>
      <c r="DGI83" s="157"/>
      <c r="DGJ83" s="161"/>
      <c r="DGK83" s="161"/>
      <c r="DGL83" s="168"/>
      <c r="DGM83" s="169"/>
      <c r="DGN83" s="170"/>
      <c r="DGO83" s="167"/>
      <c r="DGP83" s="43"/>
      <c r="DGQ83" s="208"/>
      <c r="DGR83" s="157"/>
      <c r="DGS83" s="157"/>
      <c r="DGT83" s="161"/>
      <c r="DGU83" s="161"/>
      <c r="DGV83" s="168"/>
      <c r="DGW83" s="169"/>
      <c r="DGX83" s="170"/>
      <c r="DGY83" s="167"/>
      <c r="DGZ83" s="43"/>
      <c r="DHA83" s="208"/>
      <c r="DHB83" s="157"/>
      <c r="DHC83" s="157"/>
      <c r="DHD83" s="161"/>
      <c r="DHE83" s="161"/>
      <c r="DHF83" s="168"/>
      <c r="DHG83" s="169"/>
      <c r="DHH83" s="170"/>
      <c r="DHI83" s="167"/>
      <c r="DHJ83" s="43"/>
      <c r="DHK83" s="208"/>
      <c r="DHL83" s="157"/>
      <c r="DHM83" s="157"/>
      <c r="DHN83" s="161"/>
      <c r="DHO83" s="161"/>
      <c r="DHP83" s="168"/>
      <c r="DHQ83" s="169"/>
      <c r="DHR83" s="170"/>
      <c r="DHS83" s="167"/>
      <c r="DHT83" s="43"/>
      <c r="DHU83" s="208"/>
      <c r="DHV83" s="157"/>
      <c r="DHW83" s="157"/>
      <c r="DHX83" s="161"/>
      <c r="DHY83" s="161"/>
      <c r="DHZ83" s="168"/>
      <c r="DIA83" s="169"/>
      <c r="DIB83" s="170"/>
      <c r="DIC83" s="167"/>
      <c r="DID83" s="43"/>
      <c r="DIE83" s="208"/>
      <c r="DIF83" s="157"/>
      <c r="DIG83" s="157"/>
      <c r="DIH83" s="161"/>
      <c r="DII83" s="161"/>
      <c r="DIJ83" s="168"/>
      <c r="DIK83" s="169"/>
      <c r="DIL83" s="170"/>
      <c r="DIM83" s="167"/>
      <c r="DIN83" s="43"/>
      <c r="DIO83" s="208"/>
      <c r="DIP83" s="157"/>
      <c r="DIQ83" s="157"/>
      <c r="DIR83" s="161"/>
      <c r="DIS83" s="161"/>
      <c r="DIT83" s="168"/>
      <c r="DIU83" s="169"/>
      <c r="DIV83" s="170"/>
      <c r="DIW83" s="167"/>
      <c r="DIX83" s="43"/>
      <c r="DIY83" s="208"/>
      <c r="DIZ83" s="157"/>
      <c r="DJA83" s="157"/>
      <c r="DJB83" s="161"/>
      <c r="DJC83" s="161"/>
      <c r="DJD83" s="168"/>
      <c r="DJE83" s="169"/>
      <c r="DJF83" s="170"/>
      <c r="DJG83" s="167"/>
      <c r="DJH83" s="43"/>
      <c r="DJI83" s="208"/>
      <c r="DJJ83" s="157"/>
      <c r="DJK83" s="157"/>
      <c r="DJL83" s="161"/>
      <c r="DJM83" s="161"/>
      <c r="DJN83" s="168"/>
      <c r="DJO83" s="169"/>
      <c r="DJP83" s="170"/>
      <c r="DJQ83" s="167"/>
      <c r="DJR83" s="43"/>
      <c r="DJS83" s="208"/>
      <c r="DJT83" s="157"/>
      <c r="DJU83" s="157"/>
      <c r="DJV83" s="161"/>
      <c r="DJW83" s="161"/>
      <c r="DJX83" s="168"/>
      <c r="DJY83" s="169"/>
      <c r="DJZ83" s="170"/>
      <c r="DKA83" s="167"/>
      <c r="DKB83" s="43"/>
      <c r="DKC83" s="208"/>
      <c r="DKD83" s="157"/>
      <c r="DKE83" s="157"/>
      <c r="DKF83" s="161"/>
      <c r="DKG83" s="161"/>
      <c r="DKH83" s="168"/>
      <c r="DKI83" s="169"/>
      <c r="DKJ83" s="170"/>
      <c r="DKK83" s="167"/>
      <c r="DKL83" s="43"/>
      <c r="DKM83" s="208"/>
      <c r="DKN83" s="157"/>
      <c r="DKO83" s="157"/>
      <c r="DKP83" s="161"/>
      <c r="DKQ83" s="161"/>
      <c r="DKR83" s="168"/>
      <c r="DKS83" s="169"/>
      <c r="DKT83" s="170"/>
      <c r="DKU83" s="167"/>
      <c r="DKV83" s="43"/>
      <c r="DKW83" s="208"/>
      <c r="DKX83" s="157"/>
      <c r="DKY83" s="157"/>
      <c r="DKZ83" s="161"/>
      <c r="DLA83" s="161"/>
      <c r="DLB83" s="168"/>
      <c r="DLC83" s="169"/>
      <c r="DLD83" s="170"/>
      <c r="DLE83" s="167"/>
      <c r="DLF83" s="43"/>
      <c r="DLG83" s="208"/>
      <c r="DLH83" s="157"/>
      <c r="DLI83" s="157"/>
      <c r="DLJ83" s="161"/>
      <c r="DLK83" s="161"/>
      <c r="DLL83" s="168"/>
      <c r="DLM83" s="169"/>
      <c r="DLN83" s="170"/>
      <c r="DLO83" s="167"/>
      <c r="DLP83" s="43"/>
      <c r="DLQ83" s="208"/>
      <c r="DLR83" s="157"/>
      <c r="DLS83" s="157"/>
      <c r="DLT83" s="161"/>
      <c r="DLU83" s="161"/>
      <c r="DLV83" s="168"/>
      <c r="DLW83" s="169"/>
      <c r="DLX83" s="170"/>
      <c r="DLY83" s="167"/>
      <c r="DLZ83" s="43"/>
      <c r="DMA83" s="208"/>
      <c r="DMB83" s="157"/>
      <c r="DMC83" s="157"/>
      <c r="DMD83" s="161"/>
      <c r="DME83" s="161"/>
      <c r="DMF83" s="168"/>
      <c r="DMG83" s="169"/>
      <c r="DMH83" s="170"/>
      <c r="DMI83" s="167"/>
      <c r="DMJ83" s="43"/>
      <c r="DMK83" s="208"/>
      <c r="DML83" s="157"/>
      <c r="DMM83" s="157"/>
      <c r="DMN83" s="161"/>
      <c r="DMO83" s="161"/>
      <c r="DMP83" s="168"/>
      <c r="DMQ83" s="169"/>
      <c r="DMR83" s="170"/>
      <c r="DMS83" s="167"/>
      <c r="DMT83" s="43"/>
      <c r="DMU83" s="208"/>
      <c r="DMV83" s="157"/>
      <c r="DMW83" s="157"/>
      <c r="DMX83" s="161"/>
      <c r="DMY83" s="161"/>
      <c r="DMZ83" s="168"/>
      <c r="DNA83" s="169"/>
      <c r="DNB83" s="170"/>
      <c r="DNC83" s="167"/>
      <c r="DND83" s="43"/>
      <c r="DNE83" s="208"/>
      <c r="DNF83" s="157"/>
      <c r="DNG83" s="157"/>
      <c r="DNH83" s="161"/>
      <c r="DNI83" s="161"/>
      <c r="DNJ83" s="168"/>
      <c r="DNK83" s="169"/>
      <c r="DNL83" s="170"/>
      <c r="DNM83" s="167"/>
      <c r="DNN83" s="43"/>
      <c r="DNO83" s="208"/>
      <c r="DNP83" s="157"/>
      <c r="DNQ83" s="157"/>
      <c r="DNR83" s="161"/>
      <c r="DNS83" s="161"/>
      <c r="DNT83" s="168"/>
      <c r="DNU83" s="169"/>
      <c r="DNV83" s="170"/>
      <c r="DNW83" s="167"/>
      <c r="DNX83" s="43"/>
      <c r="DNY83" s="208"/>
      <c r="DNZ83" s="157"/>
      <c r="DOA83" s="157"/>
      <c r="DOB83" s="161"/>
      <c r="DOC83" s="161"/>
      <c r="DOD83" s="168"/>
      <c r="DOE83" s="169"/>
      <c r="DOF83" s="170"/>
      <c r="DOG83" s="167"/>
      <c r="DOH83" s="43"/>
      <c r="DOI83" s="208"/>
      <c r="DOJ83" s="157"/>
      <c r="DOK83" s="157"/>
      <c r="DOL83" s="161"/>
      <c r="DOM83" s="161"/>
      <c r="DON83" s="168"/>
      <c r="DOO83" s="169"/>
      <c r="DOP83" s="170"/>
      <c r="DOQ83" s="167"/>
      <c r="DOR83" s="43"/>
      <c r="DOS83" s="208"/>
      <c r="DOT83" s="157"/>
      <c r="DOU83" s="157"/>
      <c r="DOV83" s="161"/>
      <c r="DOW83" s="161"/>
      <c r="DOX83" s="168"/>
      <c r="DOY83" s="169"/>
      <c r="DOZ83" s="170"/>
      <c r="DPA83" s="167"/>
      <c r="DPB83" s="43"/>
      <c r="DPC83" s="208"/>
      <c r="DPD83" s="157"/>
      <c r="DPE83" s="157"/>
      <c r="DPF83" s="161"/>
      <c r="DPG83" s="161"/>
      <c r="DPH83" s="168"/>
      <c r="DPI83" s="169"/>
      <c r="DPJ83" s="170"/>
      <c r="DPK83" s="167"/>
      <c r="DPL83" s="43"/>
      <c r="DPM83" s="208"/>
      <c r="DPN83" s="157"/>
      <c r="DPO83" s="157"/>
      <c r="DPP83" s="161"/>
      <c r="DPQ83" s="161"/>
      <c r="DPR83" s="168"/>
      <c r="DPS83" s="169"/>
      <c r="DPT83" s="170"/>
      <c r="DPU83" s="167"/>
      <c r="DPV83" s="43"/>
      <c r="DPW83" s="208"/>
      <c r="DPX83" s="157"/>
      <c r="DPY83" s="157"/>
      <c r="DPZ83" s="161"/>
      <c r="DQA83" s="161"/>
      <c r="DQB83" s="168"/>
      <c r="DQC83" s="169"/>
      <c r="DQD83" s="170"/>
      <c r="DQE83" s="167"/>
      <c r="DQF83" s="43"/>
      <c r="DQG83" s="208"/>
      <c r="DQH83" s="157"/>
      <c r="DQI83" s="157"/>
      <c r="DQJ83" s="161"/>
      <c r="DQK83" s="161"/>
      <c r="DQL83" s="168"/>
      <c r="DQM83" s="169"/>
      <c r="DQN83" s="170"/>
      <c r="DQO83" s="167"/>
      <c r="DQP83" s="43"/>
      <c r="DQQ83" s="208"/>
      <c r="DQR83" s="157"/>
      <c r="DQS83" s="157"/>
      <c r="DQT83" s="161"/>
      <c r="DQU83" s="161"/>
      <c r="DQV83" s="168"/>
      <c r="DQW83" s="169"/>
      <c r="DQX83" s="170"/>
      <c r="DQY83" s="167"/>
      <c r="DQZ83" s="43"/>
      <c r="DRA83" s="208"/>
      <c r="DRB83" s="157"/>
      <c r="DRC83" s="157"/>
      <c r="DRD83" s="161"/>
      <c r="DRE83" s="161"/>
      <c r="DRF83" s="168"/>
      <c r="DRG83" s="169"/>
      <c r="DRH83" s="170"/>
      <c r="DRI83" s="167"/>
      <c r="DRJ83" s="43"/>
      <c r="DRK83" s="208"/>
      <c r="DRL83" s="157"/>
      <c r="DRM83" s="157"/>
      <c r="DRN83" s="161"/>
      <c r="DRO83" s="161"/>
      <c r="DRP83" s="168"/>
      <c r="DRQ83" s="169"/>
      <c r="DRR83" s="170"/>
      <c r="DRS83" s="167"/>
      <c r="DRT83" s="43"/>
      <c r="DRU83" s="208"/>
      <c r="DRV83" s="157"/>
      <c r="DRW83" s="157"/>
      <c r="DRX83" s="161"/>
      <c r="DRY83" s="161"/>
      <c r="DRZ83" s="168"/>
      <c r="DSA83" s="169"/>
      <c r="DSB83" s="170"/>
      <c r="DSC83" s="167"/>
      <c r="DSD83" s="43"/>
      <c r="DSE83" s="208"/>
      <c r="DSF83" s="157"/>
      <c r="DSG83" s="157"/>
      <c r="DSH83" s="161"/>
      <c r="DSI83" s="161"/>
      <c r="DSJ83" s="168"/>
      <c r="DSK83" s="169"/>
      <c r="DSL83" s="170"/>
      <c r="DSM83" s="167"/>
      <c r="DSN83" s="43"/>
      <c r="DSO83" s="208"/>
      <c r="DSP83" s="157"/>
      <c r="DSQ83" s="157"/>
      <c r="DSR83" s="161"/>
      <c r="DSS83" s="161"/>
      <c r="DST83" s="168"/>
      <c r="DSU83" s="169"/>
      <c r="DSV83" s="170"/>
      <c r="DSW83" s="167"/>
      <c r="DSX83" s="43"/>
      <c r="DSY83" s="208"/>
      <c r="DSZ83" s="157"/>
      <c r="DTA83" s="157"/>
      <c r="DTB83" s="161"/>
      <c r="DTC83" s="161"/>
      <c r="DTD83" s="168"/>
      <c r="DTE83" s="169"/>
      <c r="DTF83" s="170"/>
      <c r="DTG83" s="167"/>
      <c r="DTH83" s="43"/>
      <c r="DTI83" s="208"/>
      <c r="DTJ83" s="157"/>
      <c r="DTK83" s="157"/>
      <c r="DTL83" s="161"/>
      <c r="DTM83" s="161"/>
      <c r="DTN83" s="168"/>
      <c r="DTO83" s="169"/>
      <c r="DTP83" s="170"/>
      <c r="DTQ83" s="167"/>
      <c r="DTR83" s="43"/>
      <c r="DTS83" s="208"/>
      <c r="DTT83" s="157"/>
      <c r="DTU83" s="157"/>
      <c r="DTV83" s="161"/>
      <c r="DTW83" s="161"/>
      <c r="DTX83" s="168"/>
      <c r="DTY83" s="169"/>
      <c r="DTZ83" s="170"/>
      <c r="DUA83" s="167"/>
      <c r="DUB83" s="43"/>
      <c r="DUC83" s="208"/>
      <c r="DUD83" s="157"/>
      <c r="DUE83" s="157"/>
      <c r="DUF83" s="161"/>
      <c r="DUG83" s="161"/>
      <c r="DUH83" s="168"/>
      <c r="DUI83" s="169"/>
      <c r="DUJ83" s="170"/>
      <c r="DUK83" s="167"/>
      <c r="DUL83" s="43"/>
      <c r="DUM83" s="208"/>
      <c r="DUN83" s="157"/>
      <c r="DUO83" s="157"/>
      <c r="DUP83" s="161"/>
      <c r="DUQ83" s="161"/>
      <c r="DUR83" s="168"/>
      <c r="DUS83" s="169"/>
      <c r="DUT83" s="170"/>
      <c r="DUU83" s="167"/>
      <c r="DUV83" s="43"/>
      <c r="DUW83" s="208"/>
      <c r="DUX83" s="157"/>
      <c r="DUY83" s="157"/>
      <c r="DUZ83" s="161"/>
      <c r="DVA83" s="161"/>
      <c r="DVB83" s="168"/>
      <c r="DVC83" s="169"/>
      <c r="DVD83" s="170"/>
      <c r="DVE83" s="167"/>
      <c r="DVF83" s="43"/>
      <c r="DVG83" s="208"/>
      <c r="DVH83" s="157"/>
      <c r="DVI83" s="157"/>
      <c r="DVJ83" s="161"/>
      <c r="DVK83" s="161"/>
      <c r="DVL83" s="168"/>
      <c r="DVM83" s="169"/>
      <c r="DVN83" s="170"/>
      <c r="DVO83" s="167"/>
      <c r="DVP83" s="43"/>
      <c r="DVQ83" s="208"/>
      <c r="DVR83" s="157"/>
      <c r="DVS83" s="157"/>
      <c r="DVT83" s="161"/>
      <c r="DVU83" s="161"/>
      <c r="DVV83" s="168"/>
      <c r="DVW83" s="169"/>
      <c r="DVX83" s="170"/>
      <c r="DVY83" s="167"/>
      <c r="DVZ83" s="43"/>
      <c r="DWA83" s="208"/>
      <c r="DWB83" s="157"/>
      <c r="DWC83" s="157"/>
      <c r="DWD83" s="161"/>
      <c r="DWE83" s="161"/>
      <c r="DWF83" s="168"/>
      <c r="DWG83" s="169"/>
      <c r="DWH83" s="170"/>
      <c r="DWI83" s="167"/>
      <c r="DWJ83" s="43"/>
      <c r="DWK83" s="208"/>
      <c r="DWL83" s="157"/>
      <c r="DWM83" s="157"/>
      <c r="DWN83" s="161"/>
      <c r="DWO83" s="161"/>
      <c r="DWP83" s="168"/>
      <c r="DWQ83" s="169"/>
      <c r="DWR83" s="170"/>
      <c r="DWS83" s="167"/>
      <c r="DWT83" s="43"/>
      <c r="DWU83" s="208"/>
      <c r="DWV83" s="157"/>
      <c r="DWW83" s="157"/>
      <c r="DWX83" s="161"/>
      <c r="DWY83" s="161"/>
      <c r="DWZ83" s="168"/>
      <c r="DXA83" s="169"/>
      <c r="DXB83" s="170"/>
      <c r="DXC83" s="167"/>
      <c r="DXD83" s="43"/>
      <c r="DXE83" s="208"/>
      <c r="DXF83" s="157"/>
      <c r="DXG83" s="157"/>
      <c r="DXH83" s="161"/>
      <c r="DXI83" s="161"/>
      <c r="DXJ83" s="168"/>
      <c r="DXK83" s="169"/>
      <c r="DXL83" s="170"/>
      <c r="DXM83" s="167"/>
      <c r="DXN83" s="43"/>
      <c r="DXO83" s="208"/>
      <c r="DXP83" s="157"/>
      <c r="DXQ83" s="157"/>
      <c r="DXR83" s="161"/>
      <c r="DXS83" s="161"/>
      <c r="DXT83" s="168"/>
      <c r="DXU83" s="169"/>
      <c r="DXV83" s="170"/>
      <c r="DXW83" s="167"/>
      <c r="DXX83" s="43"/>
      <c r="DXY83" s="208"/>
      <c r="DXZ83" s="157"/>
      <c r="DYA83" s="157"/>
      <c r="DYB83" s="161"/>
      <c r="DYC83" s="161"/>
      <c r="DYD83" s="168"/>
      <c r="DYE83" s="169"/>
      <c r="DYF83" s="170"/>
      <c r="DYG83" s="167"/>
      <c r="DYH83" s="43"/>
      <c r="DYI83" s="208"/>
      <c r="DYJ83" s="157"/>
      <c r="DYK83" s="157"/>
      <c r="DYL83" s="161"/>
      <c r="DYM83" s="161"/>
      <c r="DYN83" s="168"/>
      <c r="DYO83" s="169"/>
      <c r="DYP83" s="170"/>
      <c r="DYQ83" s="167"/>
      <c r="DYR83" s="43"/>
      <c r="DYS83" s="208"/>
      <c r="DYT83" s="157"/>
      <c r="DYU83" s="157"/>
      <c r="DYV83" s="161"/>
      <c r="DYW83" s="161"/>
      <c r="DYX83" s="168"/>
      <c r="DYY83" s="169"/>
      <c r="DYZ83" s="170"/>
      <c r="DZA83" s="167"/>
      <c r="DZB83" s="43"/>
      <c r="DZC83" s="208"/>
      <c r="DZD83" s="157"/>
      <c r="DZE83" s="157"/>
      <c r="DZF83" s="161"/>
      <c r="DZG83" s="161"/>
      <c r="DZH83" s="168"/>
      <c r="DZI83" s="169"/>
      <c r="DZJ83" s="170"/>
      <c r="DZK83" s="167"/>
      <c r="DZL83" s="43"/>
      <c r="DZM83" s="208"/>
      <c r="DZN83" s="157"/>
      <c r="DZO83" s="157"/>
      <c r="DZP83" s="161"/>
      <c r="DZQ83" s="161"/>
      <c r="DZR83" s="168"/>
      <c r="DZS83" s="169"/>
      <c r="DZT83" s="170"/>
      <c r="DZU83" s="167"/>
      <c r="DZV83" s="43"/>
      <c r="DZW83" s="208"/>
      <c r="DZX83" s="157"/>
      <c r="DZY83" s="157"/>
      <c r="DZZ83" s="161"/>
      <c r="EAA83" s="161"/>
      <c r="EAB83" s="168"/>
      <c r="EAC83" s="169"/>
      <c r="EAD83" s="170"/>
      <c r="EAE83" s="167"/>
      <c r="EAF83" s="43"/>
      <c r="EAG83" s="208"/>
      <c r="EAH83" s="157"/>
      <c r="EAI83" s="157"/>
      <c r="EAJ83" s="161"/>
      <c r="EAK83" s="161"/>
      <c r="EAL83" s="168"/>
      <c r="EAM83" s="169"/>
      <c r="EAN83" s="170"/>
      <c r="EAO83" s="167"/>
      <c r="EAP83" s="43"/>
      <c r="EAQ83" s="208"/>
      <c r="EAR83" s="157"/>
      <c r="EAS83" s="157"/>
      <c r="EAT83" s="161"/>
      <c r="EAU83" s="161"/>
      <c r="EAV83" s="168"/>
      <c r="EAW83" s="169"/>
      <c r="EAX83" s="170"/>
      <c r="EAY83" s="167"/>
      <c r="EAZ83" s="43"/>
      <c r="EBA83" s="208"/>
      <c r="EBB83" s="157"/>
      <c r="EBC83" s="157"/>
      <c r="EBD83" s="161"/>
      <c r="EBE83" s="161"/>
      <c r="EBF83" s="168"/>
      <c r="EBG83" s="169"/>
      <c r="EBH83" s="170"/>
      <c r="EBI83" s="167"/>
      <c r="EBJ83" s="43"/>
      <c r="EBK83" s="208"/>
      <c r="EBL83" s="157"/>
      <c r="EBM83" s="157"/>
      <c r="EBN83" s="161"/>
      <c r="EBO83" s="161"/>
      <c r="EBP83" s="168"/>
      <c r="EBQ83" s="169"/>
      <c r="EBR83" s="170"/>
      <c r="EBS83" s="167"/>
      <c r="EBT83" s="43"/>
      <c r="EBU83" s="208"/>
      <c r="EBV83" s="157"/>
      <c r="EBW83" s="157"/>
      <c r="EBX83" s="161"/>
      <c r="EBY83" s="161"/>
      <c r="EBZ83" s="168"/>
      <c r="ECA83" s="169"/>
      <c r="ECB83" s="170"/>
      <c r="ECC83" s="167"/>
      <c r="ECD83" s="43"/>
      <c r="ECE83" s="208"/>
      <c r="ECF83" s="157"/>
      <c r="ECG83" s="157"/>
      <c r="ECH83" s="161"/>
      <c r="ECI83" s="161"/>
      <c r="ECJ83" s="168"/>
      <c r="ECK83" s="169"/>
      <c r="ECL83" s="170"/>
      <c r="ECM83" s="167"/>
      <c r="ECN83" s="43"/>
      <c r="ECO83" s="208"/>
      <c r="ECP83" s="157"/>
      <c r="ECQ83" s="157"/>
      <c r="ECR83" s="161"/>
      <c r="ECS83" s="161"/>
      <c r="ECT83" s="168"/>
      <c r="ECU83" s="169"/>
      <c r="ECV83" s="170"/>
      <c r="ECW83" s="167"/>
      <c r="ECX83" s="43"/>
      <c r="ECY83" s="208"/>
      <c r="ECZ83" s="157"/>
      <c r="EDA83" s="157"/>
      <c r="EDB83" s="161"/>
      <c r="EDC83" s="161"/>
      <c r="EDD83" s="168"/>
      <c r="EDE83" s="169"/>
      <c r="EDF83" s="170"/>
      <c r="EDG83" s="167"/>
      <c r="EDH83" s="43"/>
      <c r="EDI83" s="208"/>
      <c r="EDJ83" s="157"/>
      <c r="EDK83" s="157"/>
      <c r="EDL83" s="161"/>
      <c r="EDM83" s="161"/>
      <c r="EDN83" s="168"/>
      <c r="EDO83" s="169"/>
      <c r="EDP83" s="170"/>
      <c r="EDQ83" s="167"/>
      <c r="EDR83" s="43"/>
      <c r="EDS83" s="208"/>
      <c r="EDT83" s="157"/>
      <c r="EDU83" s="157"/>
      <c r="EDV83" s="161"/>
      <c r="EDW83" s="161"/>
      <c r="EDX83" s="168"/>
      <c r="EDY83" s="169"/>
      <c r="EDZ83" s="170"/>
      <c r="EEA83" s="167"/>
      <c r="EEB83" s="43"/>
      <c r="EEC83" s="208"/>
      <c r="EED83" s="157"/>
      <c r="EEE83" s="157"/>
      <c r="EEF83" s="161"/>
      <c r="EEG83" s="161"/>
      <c r="EEH83" s="168"/>
      <c r="EEI83" s="169"/>
      <c r="EEJ83" s="170"/>
      <c r="EEK83" s="167"/>
      <c r="EEL83" s="43"/>
      <c r="EEM83" s="208"/>
      <c r="EEN83" s="157"/>
      <c r="EEO83" s="157"/>
      <c r="EEP83" s="161"/>
      <c r="EEQ83" s="161"/>
      <c r="EER83" s="168"/>
      <c r="EES83" s="169"/>
      <c r="EET83" s="170"/>
      <c r="EEU83" s="167"/>
      <c r="EEV83" s="43"/>
      <c r="EEW83" s="208"/>
      <c r="EEX83" s="157"/>
      <c r="EEY83" s="157"/>
      <c r="EEZ83" s="161"/>
      <c r="EFA83" s="161"/>
      <c r="EFB83" s="168"/>
      <c r="EFC83" s="169"/>
      <c r="EFD83" s="170"/>
      <c r="EFE83" s="167"/>
      <c r="EFF83" s="43"/>
      <c r="EFG83" s="208"/>
      <c r="EFH83" s="157"/>
      <c r="EFI83" s="157"/>
      <c r="EFJ83" s="161"/>
      <c r="EFK83" s="161"/>
      <c r="EFL83" s="168"/>
      <c r="EFM83" s="169"/>
      <c r="EFN83" s="170"/>
      <c r="EFO83" s="167"/>
      <c r="EFP83" s="43"/>
      <c r="EFQ83" s="208"/>
      <c r="EFR83" s="157"/>
      <c r="EFS83" s="157"/>
      <c r="EFT83" s="161"/>
      <c r="EFU83" s="161"/>
      <c r="EFV83" s="168"/>
      <c r="EFW83" s="169"/>
      <c r="EFX83" s="170"/>
      <c r="EFY83" s="167"/>
      <c r="EFZ83" s="43"/>
      <c r="EGA83" s="208"/>
      <c r="EGB83" s="157"/>
      <c r="EGC83" s="157"/>
      <c r="EGD83" s="161"/>
      <c r="EGE83" s="161"/>
      <c r="EGF83" s="168"/>
      <c r="EGG83" s="169"/>
      <c r="EGH83" s="170"/>
      <c r="EGI83" s="167"/>
      <c r="EGJ83" s="43"/>
      <c r="EGK83" s="208"/>
      <c r="EGL83" s="157"/>
      <c r="EGM83" s="157"/>
      <c r="EGN83" s="161"/>
      <c r="EGO83" s="161"/>
      <c r="EGP83" s="168"/>
      <c r="EGQ83" s="169"/>
      <c r="EGR83" s="170"/>
      <c r="EGS83" s="167"/>
      <c r="EGT83" s="43"/>
      <c r="EGU83" s="208"/>
      <c r="EGV83" s="157"/>
      <c r="EGW83" s="157"/>
      <c r="EGX83" s="161"/>
      <c r="EGY83" s="161"/>
      <c r="EGZ83" s="168"/>
      <c r="EHA83" s="169"/>
      <c r="EHB83" s="170"/>
      <c r="EHC83" s="167"/>
      <c r="EHD83" s="43"/>
      <c r="EHE83" s="208"/>
      <c r="EHF83" s="157"/>
      <c r="EHG83" s="157"/>
      <c r="EHH83" s="161"/>
      <c r="EHI83" s="161"/>
      <c r="EHJ83" s="168"/>
      <c r="EHK83" s="169"/>
      <c r="EHL83" s="170"/>
      <c r="EHM83" s="167"/>
      <c r="EHN83" s="43"/>
      <c r="EHO83" s="208"/>
      <c r="EHP83" s="157"/>
      <c r="EHQ83" s="157"/>
      <c r="EHR83" s="161"/>
      <c r="EHS83" s="161"/>
      <c r="EHT83" s="168"/>
      <c r="EHU83" s="169"/>
      <c r="EHV83" s="170"/>
      <c r="EHW83" s="167"/>
      <c r="EHX83" s="43"/>
      <c r="EHY83" s="208"/>
      <c r="EHZ83" s="157"/>
      <c r="EIA83" s="157"/>
      <c r="EIB83" s="161"/>
      <c r="EIC83" s="161"/>
      <c r="EID83" s="168"/>
      <c r="EIE83" s="169"/>
      <c r="EIF83" s="170"/>
      <c r="EIG83" s="167"/>
      <c r="EIH83" s="43"/>
      <c r="EII83" s="208"/>
      <c r="EIJ83" s="157"/>
      <c r="EIK83" s="157"/>
      <c r="EIL83" s="161"/>
      <c r="EIM83" s="161"/>
      <c r="EIN83" s="168"/>
      <c r="EIO83" s="169"/>
      <c r="EIP83" s="170"/>
      <c r="EIQ83" s="167"/>
      <c r="EIR83" s="43"/>
      <c r="EIS83" s="208"/>
      <c r="EIT83" s="157"/>
      <c r="EIU83" s="157"/>
      <c r="EIV83" s="161"/>
      <c r="EIW83" s="161"/>
      <c r="EIX83" s="168"/>
      <c r="EIY83" s="169"/>
      <c r="EIZ83" s="170"/>
      <c r="EJA83" s="167"/>
      <c r="EJB83" s="43"/>
      <c r="EJC83" s="208"/>
      <c r="EJD83" s="157"/>
      <c r="EJE83" s="157"/>
      <c r="EJF83" s="161"/>
      <c r="EJG83" s="161"/>
      <c r="EJH83" s="168"/>
      <c r="EJI83" s="169"/>
      <c r="EJJ83" s="170"/>
      <c r="EJK83" s="167"/>
      <c r="EJL83" s="43"/>
      <c r="EJM83" s="208"/>
      <c r="EJN83" s="157"/>
      <c r="EJO83" s="157"/>
      <c r="EJP83" s="161"/>
      <c r="EJQ83" s="161"/>
      <c r="EJR83" s="168"/>
      <c r="EJS83" s="169"/>
      <c r="EJT83" s="170"/>
      <c r="EJU83" s="167"/>
      <c r="EJV83" s="43"/>
      <c r="EJW83" s="208"/>
      <c r="EJX83" s="157"/>
      <c r="EJY83" s="157"/>
      <c r="EJZ83" s="161"/>
      <c r="EKA83" s="161"/>
      <c r="EKB83" s="168"/>
      <c r="EKC83" s="169"/>
      <c r="EKD83" s="170"/>
      <c r="EKE83" s="167"/>
      <c r="EKF83" s="43"/>
      <c r="EKG83" s="208"/>
      <c r="EKH83" s="157"/>
      <c r="EKI83" s="157"/>
      <c r="EKJ83" s="161"/>
      <c r="EKK83" s="161"/>
      <c r="EKL83" s="168"/>
      <c r="EKM83" s="169"/>
      <c r="EKN83" s="170"/>
      <c r="EKO83" s="167"/>
      <c r="EKP83" s="43"/>
      <c r="EKQ83" s="208"/>
      <c r="EKR83" s="157"/>
      <c r="EKS83" s="157"/>
      <c r="EKT83" s="161"/>
      <c r="EKU83" s="161"/>
      <c r="EKV83" s="168"/>
      <c r="EKW83" s="169"/>
      <c r="EKX83" s="170"/>
      <c r="EKY83" s="167"/>
      <c r="EKZ83" s="43"/>
      <c r="ELA83" s="208"/>
      <c r="ELB83" s="157"/>
      <c r="ELC83" s="157"/>
      <c r="ELD83" s="161"/>
      <c r="ELE83" s="161"/>
      <c r="ELF83" s="168"/>
      <c r="ELG83" s="169"/>
      <c r="ELH83" s="170"/>
      <c r="ELI83" s="167"/>
      <c r="ELJ83" s="43"/>
      <c r="ELK83" s="208"/>
      <c r="ELL83" s="157"/>
      <c r="ELM83" s="157"/>
      <c r="ELN83" s="161"/>
      <c r="ELO83" s="161"/>
      <c r="ELP83" s="168"/>
      <c r="ELQ83" s="169"/>
      <c r="ELR83" s="170"/>
      <c r="ELS83" s="167"/>
      <c r="ELT83" s="43"/>
      <c r="ELU83" s="208"/>
      <c r="ELV83" s="157"/>
      <c r="ELW83" s="157"/>
      <c r="ELX83" s="161"/>
      <c r="ELY83" s="161"/>
      <c r="ELZ83" s="168"/>
      <c r="EMA83" s="169"/>
      <c r="EMB83" s="170"/>
      <c r="EMC83" s="167"/>
      <c r="EMD83" s="43"/>
      <c r="EME83" s="208"/>
      <c r="EMF83" s="157"/>
      <c r="EMG83" s="157"/>
      <c r="EMH83" s="161"/>
      <c r="EMI83" s="161"/>
      <c r="EMJ83" s="168"/>
      <c r="EMK83" s="169"/>
      <c r="EML83" s="170"/>
      <c r="EMM83" s="167"/>
      <c r="EMN83" s="43"/>
      <c r="EMO83" s="208"/>
      <c r="EMP83" s="157"/>
      <c r="EMQ83" s="157"/>
      <c r="EMR83" s="161"/>
      <c r="EMS83" s="161"/>
      <c r="EMT83" s="168"/>
      <c r="EMU83" s="169"/>
      <c r="EMV83" s="170"/>
      <c r="EMW83" s="167"/>
      <c r="EMX83" s="43"/>
      <c r="EMY83" s="208"/>
      <c r="EMZ83" s="157"/>
      <c r="ENA83" s="157"/>
      <c r="ENB83" s="161"/>
      <c r="ENC83" s="161"/>
      <c r="END83" s="168"/>
      <c r="ENE83" s="169"/>
      <c r="ENF83" s="170"/>
      <c r="ENG83" s="167"/>
      <c r="ENH83" s="43"/>
      <c r="ENI83" s="208"/>
      <c r="ENJ83" s="157"/>
      <c r="ENK83" s="157"/>
      <c r="ENL83" s="161"/>
      <c r="ENM83" s="161"/>
      <c r="ENN83" s="168"/>
      <c r="ENO83" s="169"/>
      <c r="ENP83" s="170"/>
      <c r="ENQ83" s="167"/>
      <c r="ENR83" s="43"/>
      <c r="ENS83" s="208"/>
      <c r="ENT83" s="157"/>
      <c r="ENU83" s="157"/>
      <c r="ENV83" s="161"/>
      <c r="ENW83" s="161"/>
      <c r="ENX83" s="168"/>
      <c r="ENY83" s="169"/>
      <c r="ENZ83" s="170"/>
      <c r="EOA83" s="167"/>
      <c r="EOB83" s="43"/>
      <c r="EOC83" s="208"/>
      <c r="EOD83" s="157"/>
      <c r="EOE83" s="157"/>
      <c r="EOF83" s="161"/>
      <c r="EOG83" s="161"/>
      <c r="EOH83" s="168"/>
      <c r="EOI83" s="169"/>
      <c r="EOJ83" s="170"/>
      <c r="EOK83" s="167"/>
      <c r="EOL83" s="43"/>
      <c r="EOM83" s="208"/>
      <c r="EON83" s="157"/>
      <c r="EOO83" s="157"/>
      <c r="EOP83" s="161"/>
      <c r="EOQ83" s="161"/>
      <c r="EOR83" s="168"/>
      <c r="EOS83" s="169"/>
      <c r="EOT83" s="170"/>
      <c r="EOU83" s="167"/>
      <c r="EOV83" s="43"/>
      <c r="EOW83" s="208"/>
      <c r="EOX83" s="157"/>
      <c r="EOY83" s="157"/>
      <c r="EOZ83" s="161"/>
      <c r="EPA83" s="161"/>
      <c r="EPB83" s="168"/>
      <c r="EPC83" s="169"/>
      <c r="EPD83" s="170"/>
      <c r="EPE83" s="167"/>
      <c r="EPF83" s="43"/>
      <c r="EPG83" s="208"/>
      <c r="EPH83" s="157"/>
      <c r="EPI83" s="157"/>
      <c r="EPJ83" s="161"/>
      <c r="EPK83" s="161"/>
      <c r="EPL83" s="168"/>
      <c r="EPM83" s="169"/>
      <c r="EPN83" s="170"/>
      <c r="EPO83" s="167"/>
      <c r="EPP83" s="43"/>
      <c r="EPQ83" s="208"/>
      <c r="EPR83" s="157"/>
      <c r="EPS83" s="157"/>
      <c r="EPT83" s="161"/>
      <c r="EPU83" s="161"/>
      <c r="EPV83" s="168"/>
      <c r="EPW83" s="169"/>
      <c r="EPX83" s="170"/>
      <c r="EPY83" s="167"/>
      <c r="EPZ83" s="43"/>
      <c r="EQA83" s="208"/>
      <c r="EQB83" s="157"/>
      <c r="EQC83" s="157"/>
      <c r="EQD83" s="161"/>
      <c r="EQE83" s="161"/>
      <c r="EQF83" s="168"/>
      <c r="EQG83" s="169"/>
      <c r="EQH83" s="170"/>
      <c r="EQI83" s="167"/>
      <c r="EQJ83" s="43"/>
      <c r="EQK83" s="208"/>
      <c r="EQL83" s="157"/>
      <c r="EQM83" s="157"/>
      <c r="EQN83" s="161"/>
      <c r="EQO83" s="161"/>
      <c r="EQP83" s="168"/>
      <c r="EQQ83" s="169"/>
      <c r="EQR83" s="170"/>
      <c r="EQS83" s="167"/>
      <c r="EQT83" s="43"/>
      <c r="EQU83" s="208"/>
      <c r="EQV83" s="157"/>
      <c r="EQW83" s="157"/>
      <c r="EQX83" s="161"/>
      <c r="EQY83" s="161"/>
      <c r="EQZ83" s="168"/>
      <c r="ERA83" s="169"/>
      <c r="ERB83" s="170"/>
      <c r="ERC83" s="167"/>
      <c r="ERD83" s="43"/>
      <c r="ERE83" s="208"/>
      <c r="ERF83" s="157"/>
      <c r="ERG83" s="157"/>
      <c r="ERH83" s="161"/>
      <c r="ERI83" s="161"/>
      <c r="ERJ83" s="168"/>
      <c r="ERK83" s="169"/>
      <c r="ERL83" s="170"/>
      <c r="ERM83" s="167"/>
      <c r="ERN83" s="43"/>
      <c r="ERO83" s="208"/>
      <c r="ERP83" s="157"/>
      <c r="ERQ83" s="157"/>
      <c r="ERR83" s="161"/>
      <c r="ERS83" s="161"/>
      <c r="ERT83" s="168"/>
      <c r="ERU83" s="169"/>
      <c r="ERV83" s="170"/>
      <c r="ERW83" s="167"/>
      <c r="ERX83" s="43"/>
      <c r="ERY83" s="208"/>
      <c r="ERZ83" s="157"/>
      <c r="ESA83" s="157"/>
      <c r="ESB83" s="161"/>
      <c r="ESC83" s="161"/>
      <c r="ESD83" s="168"/>
      <c r="ESE83" s="169"/>
      <c r="ESF83" s="170"/>
      <c r="ESG83" s="167"/>
      <c r="ESH83" s="43"/>
      <c r="ESI83" s="208"/>
      <c r="ESJ83" s="157"/>
      <c r="ESK83" s="157"/>
      <c r="ESL83" s="161"/>
      <c r="ESM83" s="161"/>
      <c r="ESN83" s="168"/>
      <c r="ESO83" s="169"/>
      <c r="ESP83" s="170"/>
      <c r="ESQ83" s="167"/>
      <c r="ESR83" s="43"/>
      <c r="ESS83" s="208"/>
      <c r="EST83" s="157"/>
      <c r="ESU83" s="157"/>
      <c r="ESV83" s="161"/>
      <c r="ESW83" s="161"/>
      <c r="ESX83" s="168"/>
      <c r="ESY83" s="169"/>
      <c r="ESZ83" s="170"/>
      <c r="ETA83" s="167"/>
      <c r="ETB83" s="43"/>
      <c r="ETC83" s="208"/>
      <c r="ETD83" s="157"/>
      <c r="ETE83" s="157"/>
      <c r="ETF83" s="161"/>
      <c r="ETG83" s="161"/>
      <c r="ETH83" s="168"/>
      <c r="ETI83" s="169"/>
      <c r="ETJ83" s="170"/>
      <c r="ETK83" s="167"/>
      <c r="ETL83" s="43"/>
      <c r="ETM83" s="208"/>
      <c r="ETN83" s="157"/>
      <c r="ETO83" s="157"/>
      <c r="ETP83" s="161"/>
      <c r="ETQ83" s="161"/>
      <c r="ETR83" s="168"/>
      <c r="ETS83" s="169"/>
      <c r="ETT83" s="170"/>
      <c r="ETU83" s="167"/>
      <c r="ETV83" s="43"/>
      <c r="ETW83" s="208"/>
      <c r="ETX83" s="157"/>
      <c r="ETY83" s="157"/>
      <c r="ETZ83" s="161"/>
      <c r="EUA83" s="161"/>
      <c r="EUB83" s="168"/>
      <c r="EUC83" s="169"/>
      <c r="EUD83" s="170"/>
      <c r="EUE83" s="167"/>
      <c r="EUF83" s="43"/>
      <c r="EUG83" s="208"/>
      <c r="EUH83" s="157"/>
      <c r="EUI83" s="157"/>
      <c r="EUJ83" s="161"/>
      <c r="EUK83" s="161"/>
      <c r="EUL83" s="168"/>
      <c r="EUM83" s="169"/>
      <c r="EUN83" s="170"/>
      <c r="EUO83" s="167"/>
      <c r="EUP83" s="43"/>
      <c r="EUQ83" s="208"/>
      <c r="EUR83" s="157"/>
      <c r="EUS83" s="157"/>
      <c r="EUT83" s="161"/>
      <c r="EUU83" s="161"/>
      <c r="EUV83" s="168"/>
      <c r="EUW83" s="169"/>
      <c r="EUX83" s="170"/>
      <c r="EUY83" s="167"/>
      <c r="EUZ83" s="43"/>
      <c r="EVA83" s="208"/>
      <c r="EVB83" s="157"/>
      <c r="EVC83" s="157"/>
      <c r="EVD83" s="161"/>
      <c r="EVE83" s="161"/>
      <c r="EVF83" s="168"/>
      <c r="EVG83" s="169"/>
      <c r="EVH83" s="170"/>
      <c r="EVI83" s="167"/>
      <c r="EVJ83" s="43"/>
      <c r="EVK83" s="208"/>
      <c r="EVL83" s="157"/>
      <c r="EVM83" s="157"/>
      <c r="EVN83" s="161"/>
      <c r="EVO83" s="161"/>
      <c r="EVP83" s="168"/>
      <c r="EVQ83" s="169"/>
      <c r="EVR83" s="170"/>
      <c r="EVS83" s="167"/>
      <c r="EVT83" s="43"/>
      <c r="EVU83" s="208"/>
      <c r="EVV83" s="157"/>
      <c r="EVW83" s="157"/>
      <c r="EVX83" s="161"/>
      <c r="EVY83" s="161"/>
      <c r="EVZ83" s="168"/>
      <c r="EWA83" s="169"/>
      <c r="EWB83" s="170"/>
      <c r="EWC83" s="167"/>
      <c r="EWD83" s="43"/>
      <c r="EWE83" s="208"/>
      <c r="EWF83" s="157"/>
      <c r="EWG83" s="157"/>
      <c r="EWH83" s="161"/>
      <c r="EWI83" s="161"/>
      <c r="EWJ83" s="168"/>
      <c r="EWK83" s="169"/>
      <c r="EWL83" s="170"/>
      <c r="EWM83" s="167"/>
      <c r="EWN83" s="43"/>
      <c r="EWO83" s="208"/>
      <c r="EWP83" s="157"/>
      <c r="EWQ83" s="157"/>
      <c r="EWR83" s="161"/>
      <c r="EWS83" s="161"/>
      <c r="EWT83" s="168"/>
      <c r="EWU83" s="169"/>
      <c r="EWV83" s="170"/>
      <c r="EWW83" s="167"/>
      <c r="EWX83" s="43"/>
      <c r="EWY83" s="208"/>
      <c r="EWZ83" s="157"/>
      <c r="EXA83" s="157"/>
      <c r="EXB83" s="161"/>
      <c r="EXC83" s="161"/>
      <c r="EXD83" s="168"/>
      <c r="EXE83" s="169"/>
      <c r="EXF83" s="170"/>
      <c r="EXG83" s="167"/>
      <c r="EXH83" s="43"/>
      <c r="EXI83" s="208"/>
      <c r="EXJ83" s="157"/>
      <c r="EXK83" s="157"/>
      <c r="EXL83" s="161"/>
      <c r="EXM83" s="161"/>
      <c r="EXN83" s="168"/>
      <c r="EXO83" s="169"/>
      <c r="EXP83" s="170"/>
      <c r="EXQ83" s="167"/>
      <c r="EXR83" s="43"/>
      <c r="EXS83" s="208"/>
      <c r="EXT83" s="157"/>
      <c r="EXU83" s="157"/>
      <c r="EXV83" s="161"/>
      <c r="EXW83" s="161"/>
      <c r="EXX83" s="168"/>
      <c r="EXY83" s="169"/>
      <c r="EXZ83" s="170"/>
      <c r="EYA83" s="167"/>
      <c r="EYB83" s="43"/>
      <c r="EYC83" s="208"/>
      <c r="EYD83" s="157"/>
      <c r="EYE83" s="157"/>
      <c r="EYF83" s="161"/>
      <c r="EYG83" s="161"/>
      <c r="EYH83" s="168"/>
      <c r="EYI83" s="169"/>
      <c r="EYJ83" s="170"/>
      <c r="EYK83" s="167"/>
      <c r="EYL83" s="43"/>
      <c r="EYM83" s="208"/>
      <c r="EYN83" s="157"/>
      <c r="EYO83" s="157"/>
      <c r="EYP83" s="161"/>
      <c r="EYQ83" s="161"/>
      <c r="EYR83" s="168"/>
      <c r="EYS83" s="169"/>
      <c r="EYT83" s="170"/>
      <c r="EYU83" s="167"/>
      <c r="EYV83" s="43"/>
      <c r="EYW83" s="208"/>
      <c r="EYX83" s="157"/>
      <c r="EYY83" s="157"/>
      <c r="EYZ83" s="161"/>
      <c r="EZA83" s="161"/>
      <c r="EZB83" s="168"/>
      <c r="EZC83" s="169"/>
      <c r="EZD83" s="170"/>
      <c r="EZE83" s="167"/>
      <c r="EZF83" s="43"/>
      <c r="EZG83" s="208"/>
      <c r="EZH83" s="157"/>
      <c r="EZI83" s="157"/>
      <c r="EZJ83" s="161"/>
      <c r="EZK83" s="161"/>
      <c r="EZL83" s="168"/>
      <c r="EZM83" s="169"/>
      <c r="EZN83" s="170"/>
      <c r="EZO83" s="167"/>
      <c r="EZP83" s="43"/>
      <c r="EZQ83" s="208"/>
      <c r="EZR83" s="157"/>
      <c r="EZS83" s="157"/>
      <c r="EZT83" s="161"/>
      <c r="EZU83" s="161"/>
      <c r="EZV83" s="168"/>
      <c r="EZW83" s="169"/>
      <c r="EZX83" s="170"/>
      <c r="EZY83" s="167"/>
      <c r="EZZ83" s="43"/>
      <c r="FAA83" s="208"/>
      <c r="FAB83" s="157"/>
      <c r="FAC83" s="157"/>
      <c r="FAD83" s="161"/>
      <c r="FAE83" s="161"/>
      <c r="FAF83" s="168"/>
      <c r="FAG83" s="169"/>
      <c r="FAH83" s="170"/>
      <c r="FAI83" s="167"/>
      <c r="FAJ83" s="43"/>
      <c r="FAK83" s="208"/>
      <c r="FAL83" s="157"/>
      <c r="FAM83" s="157"/>
      <c r="FAN83" s="161"/>
      <c r="FAO83" s="161"/>
      <c r="FAP83" s="168"/>
      <c r="FAQ83" s="169"/>
      <c r="FAR83" s="170"/>
      <c r="FAS83" s="167"/>
      <c r="FAT83" s="43"/>
      <c r="FAU83" s="208"/>
      <c r="FAV83" s="157"/>
      <c r="FAW83" s="157"/>
      <c r="FAX83" s="161"/>
      <c r="FAY83" s="161"/>
      <c r="FAZ83" s="168"/>
      <c r="FBA83" s="169"/>
      <c r="FBB83" s="170"/>
      <c r="FBC83" s="167"/>
      <c r="FBD83" s="43"/>
      <c r="FBE83" s="208"/>
      <c r="FBF83" s="157"/>
      <c r="FBG83" s="157"/>
      <c r="FBH83" s="161"/>
      <c r="FBI83" s="161"/>
      <c r="FBJ83" s="168"/>
      <c r="FBK83" s="169"/>
      <c r="FBL83" s="170"/>
      <c r="FBM83" s="167"/>
      <c r="FBN83" s="43"/>
      <c r="FBO83" s="208"/>
      <c r="FBP83" s="157"/>
      <c r="FBQ83" s="157"/>
      <c r="FBR83" s="161"/>
      <c r="FBS83" s="161"/>
      <c r="FBT83" s="168"/>
      <c r="FBU83" s="169"/>
      <c r="FBV83" s="170"/>
      <c r="FBW83" s="167"/>
      <c r="FBX83" s="43"/>
      <c r="FBY83" s="208"/>
      <c r="FBZ83" s="157"/>
      <c r="FCA83" s="157"/>
      <c r="FCB83" s="161"/>
      <c r="FCC83" s="161"/>
      <c r="FCD83" s="168"/>
      <c r="FCE83" s="169"/>
      <c r="FCF83" s="170"/>
      <c r="FCG83" s="167"/>
      <c r="FCH83" s="43"/>
      <c r="FCI83" s="208"/>
      <c r="FCJ83" s="157"/>
      <c r="FCK83" s="157"/>
      <c r="FCL83" s="161"/>
      <c r="FCM83" s="161"/>
      <c r="FCN83" s="168"/>
      <c r="FCO83" s="169"/>
      <c r="FCP83" s="170"/>
      <c r="FCQ83" s="167"/>
      <c r="FCR83" s="43"/>
      <c r="FCS83" s="208"/>
      <c r="FCT83" s="157"/>
      <c r="FCU83" s="157"/>
      <c r="FCV83" s="161"/>
      <c r="FCW83" s="161"/>
      <c r="FCX83" s="168"/>
      <c r="FCY83" s="169"/>
      <c r="FCZ83" s="170"/>
      <c r="FDA83" s="167"/>
      <c r="FDB83" s="43"/>
      <c r="FDC83" s="208"/>
      <c r="FDD83" s="157"/>
      <c r="FDE83" s="157"/>
      <c r="FDF83" s="161"/>
      <c r="FDG83" s="161"/>
      <c r="FDH83" s="168"/>
      <c r="FDI83" s="169"/>
      <c r="FDJ83" s="170"/>
      <c r="FDK83" s="167"/>
      <c r="FDL83" s="43"/>
      <c r="FDM83" s="208"/>
      <c r="FDN83" s="157"/>
      <c r="FDO83" s="157"/>
      <c r="FDP83" s="161"/>
      <c r="FDQ83" s="161"/>
      <c r="FDR83" s="168"/>
      <c r="FDS83" s="169"/>
      <c r="FDT83" s="170"/>
      <c r="FDU83" s="167"/>
      <c r="FDV83" s="43"/>
      <c r="FDW83" s="208"/>
      <c r="FDX83" s="157"/>
      <c r="FDY83" s="157"/>
      <c r="FDZ83" s="161"/>
      <c r="FEA83" s="161"/>
      <c r="FEB83" s="168"/>
      <c r="FEC83" s="169"/>
      <c r="FED83" s="170"/>
      <c r="FEE83" s="167"/>
      <c r="FEF83" s="43"/>
      <c r="FEG83" s="208"/>
      <c r="FEH83" s="157"/>
      <c r="FEI83" s="157"/>
      <c r="FEJ83" s="161"/>
      <c r="FEK83" s="161"/>
      <c r="FEL83" s="168"/>
      <c r="FEM83" s="169"/>
      <c r="FEN83" s="170"/>
      <c r="FEO83" s="167"/>
      <c r="FEP83" s="43"/>
      <c r="FEQ83" s="208"/>
      <c r="FER83" s="157"/>
      <c r="FES83" s="157"/>
      <c r="FET83" s="161"/>
      <c r="FEU83" s="161"/>
      <c r="FEV83" s="168"/>
      <c r="FEW83" s="169"/>
      <c r="FEX83" s="170"/>
      <c r="FEY83" s="167"/>
      <c r="FEZ83" s="43"/>
      <c r="FFA83" s="208"/>
      <c r="FFB83" s="157"/>
      <c r="FFC83" s="157"/>
      <c r="FFD83" s="161"/>
      <c r="FFE83" s="161"/>
      <c r="FFF83" s="168"/>
      <c r="FFG83" s="169"/>
      <c r="FFH83" s="170"/>
      <c r="FFI83" s="167"/>
      <c r="FFJ83" s="43"/>
      <c r="FFK83" s="208"/>
      <c r="FFL83" s="157"/>
      <c r="FFM83" s="157"/>
      <c r="FFN83" s="161"/>
      <c r="FFO83" s="161"/>
      <c r="FFP83" s="168"/>
      <c r="FFQ83" s="169"/>
      <c r="FFR83" s="170"/>
      <c r="FFS83" s="167"/>
      <c r="FFT83" s="43"/>
      <c r="FFU83" s="208"/>
      <c r="FFV83" s="157"/>
      <c r="FFW83" s="157"/>
      <c r="FFX83" s="161"/>
      <c r="FFY83" s="161"/>
      <c r="FFZ83" s="168"/>
      <c r="FGA83" s="169"/>
      <c r="FGB83" s="170"/>
      <c r="FGC83" s="167"/>
      <c r="FGD83" s="43"/>
      <c r="FGE83" s="208"/>
      <c r="FGF83" s="157"/>
      <c r="FGG83" s="157"/>
      <c r="FGH83" s="161"/>
      <c r="FGI83" s="161"/>
      <c r="FGJ83" s="168"/>
      <c r="FGK83" s="169"/>
      <c r="FGL83" s="170"/>
      <c r="FGM83" s="167"/>
      <c r="FGN83" s="43"/>
      <c r="FGO83" s="208"/>
      <c r="FGP83" s="157"/>
      <c r="FGQ83" s="157"/>
      <c r="FGR83" s="161"/>
      <c r="FGS83" s="161"/>
      <c r="FGT83" s="168"/>
      <c r="FGU83" s="169"/>
      <c r="FGV83" s="170"/>
      <c r="FGW83" s="167"/>
      <c r="FGX83" s="43"/>
      <c r="FGY83" s="208"/>
      <c r="FGZ83" s="157"/>
      <c r="FHA83" s="157"/>
      <c r="FHB83" s="161"/>
      <c r="FHC83" s="161"/>
      <c r="FHD83" s="168"/>
      <c r="FHE83" s="169"/>
      <c r="FHF83" s="170"/>
      <c r="FHG83" s="167"/>
      <c r="FHH83" s="43"/>
      <c r="FHI83" s="208"/>
      <c r="FHJ83" s="157"/>
      <c r="FHK83" s="157"/>
      <c r="FHL83" s="161"/>
      <c r="FHM83" s="161"/>
      <c r="FHN83" s="168"/>
      <c r="FHO83" s="169"/>
      <c r="FHP83" s="170"/>
      <c r="FHQ83" s="167"/>
      <c r="FHR83" s="43"/>
      <c r="FHS83" s="208"/>
      <c r="FHT83" s="157"/>
      <c r="FHU83" s="157"/>
      <c r="FHV83" s="161"/>
      <c r="FHW83" s="161"/>
      <c r="FHX83" s="168"/>
      <c r="FHY83" s="169"/>
      <c r="FHZ83" s="170"/>
      <c r="FIA83" s="167"/>
      <c r="FIB83" s="43"/>
      <c r="FIC83" s="208"/>
      <c r="FID83" s="157"/>
      <c r="FIE83" s="157"/>
      <c r="FIF83" s="161"/>
      <c r="FIG83" s="161"/>
      <c r="FIH83" s="168"/>
      <c r="FII83" s="169"/>
      <c r="FIJ83" s="170"/>
      <c r="FIK83" s="167"/>
      <c r="FIL83" s="43"/>
      <c r="FIM83" s="208"/>
      <c r="FIN83" s="157"/>
      <c r="FIO83" s="157"/>
      <c r="FIP83" s="161"/>
      <c r="FIQ83" s="161"/>
      <c r="FIR83" s="168"/>
      <c r="FIS83" s="169"/>
      <c r="FIT83" s="170"/>
      <c r="FIU83" s="167"/>
      <c r="FIV83" s="43"/>
      <c r="FIW83" s="208"/>
      <c r="FIX83" s="157"/>
      <c r="FIY83" s="157"/>
      <c r="FIZ83" s="161"/>
      <c r="FJA83" s="161"/>
      <c r="FJB83" s="168"/>
      <c r="FJC83" s="169"/>
      <c r="FJD83" s="170"/>
      <c r="FJE83" s="167"/>
      <c r="FJF83" s="43"/>
      <c r="FJG83" s="208"/>
      <c r="FJH83" s="157"/>
      <c r="FJI83" s="157"/>
      <c r="FJJ83" s="161"/>
      <c r="FJK83" s="161"/>
      <c r="FJL83" s="168"/>
      <c r="FJM83" s="169"/>
      <c r="FJN83" s="170"/>
      <c r="FJO83" s="167"/>
      <c r="FJP83" s="43"/>
      <c r="FJQ83" s="208"/>
      <c r="FJR83" s="157"/>
      <c r="FJS83" s="157"/>
      <c r="FJT83" s="161"/>
      <c r="FJU83" s="161"/>
      <c r="FJV83" s="168"/>
      <c r="FJW83" s="169"/>
      <c r="FJX83" s="170"/>
      <c r="FJY83" s="167"/>
      <c r="FJZ83" s="43"/>
      <c r="FKA83" s="208"/>
      <c r="FKB83" s="157"/>
      <c r="FKC83" s="157"/>
      <c r="FKD83" s="161"/>
      <c r="FKE83" s="161"/>
      <c r="FKF83" s="168"/>
      <c r="FKG83" s="169"/>
      <c r="FKH83" s="170"/>
      <c r="FKI83" s="167"/>
      <c r="FKJ83" s="43"/>
      <c r="FKK83" s="208"/>
      <c r="FKL83" s="157"/>
      <c r="FKM83" s="157"/>
      <c r="FKN83" s="161"/>
      <c r="FKO83" s="161"/>
      <c r="FKP83" s="168"/>
      <c r="FKQ83" s="169"/>
      <c r="FKR83" s="170"/>
      <c r="FKS83" s="167"/>
      <c r="FKT83" s="43"/>
      <c r="FKU83" s="208"/>
      <c r="FKV83" s="157"/>
      <c r="FKW83" s="157"/>
      <c r="FKX83" s="161"/>
      <c r="FKY83" s="161"/>
      <c r="FKZ83" s="168"/>
      <c r="FLA83" s="169"/>
      <c r="FLB83" s="170"/>
      <c r="FLC83" s="167"/>
      <c r="FLD83" s="43"/>
      <c r="FLE83" s="208"/>
      <c r="FLF83" s="157"/>
      <c r="FLG83" s="157"/>
      <c r="FLH83" s="161"/>
      <c r="FLI83" s="161"/>
      <c r="FLJ83" s="168"/>
      <c r="FLK83" s="169"/>
      <c r="FLL83" s="170"/>
      <c r="FLM83" s="167"/>
      <c r="FLN83" s="43"/>
      <c r="FLO83" s="208"/>
      <c r="FLP83" s="157"/>
      <c r="FLQ83" s="157"/>
      <c r="FLR83" s="161"/>
      <c r="FLS83" s="161"/>
      <c r="FLT83" s="168"/>
      <c r="FLU83" s="169"/>
      <c r="FLV83" s="170"/>
      <c r="FLW83" s="167"/>
      <c r="FLX83" s="43"/>
      <c r="FLY83" s="208"/>
      <c r="FLZ83" s="157"/>
      <c r="FMA83" s="157"/>
      <c r="FMB83" s="161"/>
      <c r="FMC83" s="161"/>
      <c r="FMD83" s="168"/>
      <c r="FME83" s="169"/>
      <c r="FMF83" s="170"/>
      <c r="FMG83" s="167"/>
      <c r="FMH83" s="43"/>
      <c r="FMI83" s="208"/>
      <c r="FMJ83" s="157"/>
      <c r="FMK83" s="157"/>
      <c r="FML83" s="161"/>
      <c r="FMM83" s="161"/>
      <c r="FMN83" s="168"/>
      <c r="FMO83" s="169"/>
      <c r="FMP83" s="170"/>
      <c r="FMQ83" s="167"/>
      <c r="FMR83" s="43"/>
      <c r="FMS83" s="208"/>
      <c r="FMT83" s="157"/>
      <c r="FMU83" s="157"/>
      <c r="FMV83" s="161"/>
      <c r="FMW83" s="161"/>
      <c r="FMX83" s="168"/>
      <c r="FMY83" s="169"/>
      <c r="FMZ83" s="170"/>
      <c r="FNA83" s="167"/>
      <c r="FNB83" s="43"/>
      <c r="FNC83" s="208"/>
      <c r="FND83" s="157"/>
      <c r="FNE83" s="157"/>
      <c r="FNF83" s="161"/>
      <c r="FNG83" s="161"/>
      <c r="FNH83" s="168"/>
      <c r="FNI83" s="169"/>
      <c r="FNJ83" s="170"/>
      <c r="FNK83" s="167"/>
      <c r="FNL83" s="43"/>
      <c r="FNM83" s="208"/>
      <c r="FNN83" s="157"/>
      <c r="FNO83" s="157"/>
      <c r="FNP83" s="161"/>
      <c r="FNQ83" s="161"/>
      <c r="FNR83" s="168"/>
      <c r="FNS83" s="169"/>
      <c r="FNT83" s="170"/>
      <c r="FNU83" s="167"/>
      <c r="FNV83" s="43"/>
      <c r="FNW83" s="208"/>
      <c r="FNX83" s="157"/>
      <c r="FNY83" s="157"/>
      <c r="FNZ83" s="161"/>
      <c r="FOA83" s="161"/>
      <c r="FOB83" s="168"/>
      <c r="FOC83" s="169"/>
      <c r="FOD83" s="170"/>
      <c r="FOE83" s="167"/>
      <c r="FOF83" s="43"/>
      <c r="FOG83" s="208"/>
      <c r="FOH83" s="157"/>
      <c r="FOI83" s="157"/>
      <c r="FOJ83" s="161"/>
      <c r="FOK83" s="161"/>
      <c r="FOL83" s="168"/>
      <c r="FOM83" s="169"/>
      <c r="FON83" s="170"/>
      <c r="FOO83" s="167"/>
      <c r="FOP83" s="43"/>
      <c r="FOQ83" s="208"/>
      <c r="FOR83" s="157"/>
      <c r="FOS83" s="157"/>
      <c r="FOT83" s="161"/>
      <c r="FOU83" s="161"/>
      <c r="FOV83" s="168"/>
      <c r="FOW83" s="169"/>
      <c r="FOX83" s="170"/>
      <c r="FOY83" s="167"/>
      <c r="FOZ83" s="43"/>
      <c r="FPA83" s="208"/>
      <c r="FPB83" s="157"/>
      <c r="FPC83" s="157"/>
      <c r="FPD83" s="161"/>
      <c r="FPE83" s="161"/>
      <c r="FPF83" s="168"/>
      <c r="FPG83" s="169"/>
      <c r="FPH83" s="170"/>
      <c r="FPI83" s="167"/>
      <c r="FPJ83" s="43"/>
      <c r="FPK83" s="208"/>
      <c r="FPL83" s="157"/>
      <c r="FPM83" s="157"/>
      <c r="FPN83" s="161"/>
      <c r="FPO83" s="161"/>
      <c r="FPP83" s="168"/>
      <c r="FPQ83" s="169"/>
      <c r="FPR83" s="170"/>
      <c r="FPS83" s="167"/>
      <c r="FPT83" s="43"/>
      <c r="FPU83" s="208"/>
      <c r="FPV83" s="157"/>
      <c r="FPW83" s="157"/>
      <c r="FPX83" s="161"/>
      <c r="FPY83" s="161"/>
      <c r="FPZ83" s="168"/>
      <c r="FQA83" s="169"/>
      <c r="FQB83" s="170"/>
      <c r="FQC83" s="167"/>
      <c r="FQD83" s="43"/>
      <c r="FQE83" s="208"/>
      <c r="FQF83" s="157"/>
      <c r="FQG83" s="157"/>
      <c r="FQH83" s="161"/>
      <c r="FQI83" s="161"/>
      <c r="FQJ83" s="168"/>
      <c r="FQK83" s="169"/>
      <c r="FQL83" s="170"/>
      <c r="FQM83" s="167"/>
      <c r="FQN83" s="43"/>
      <c r="FQO83" s="208"/>
      <c r="FQP83" s="157"/>
      <c r="FQQ83" s="157"/>
      <c r="FQR83" s="161"/>
      <c r="FQS83" s="161"/>
      <c r="FQT83" s="168"/>
      <c r="FQU83" s="169"/>
      <c r="FQV83" s="170"/>
      <c r="FQW83" s="167"/>
      <c r="FQX83" s="43"/>
      <c r="FQY83" s="208"/>
      <c r="FQZ83" s="157"/>
      <c r="FRA83" s="157"/>
      <c r="FRB83" s="161"/>
      <c r="FRC83" s="161"/>
      <c r="FRD83" s="168"/>
      <c r="FRE83" s="169"/>
      <c r="FRF83" s="170"/>
      <c r="FRG83" s="167"/>
      <c r="FRH83" s="43"/>
      <c r="FRI83" s="208"/>
      <c r="FRJ83" s="157"/>
      <c r="FRK83" s="157"/>
      <c r="FRL83" s="161"/>
      <c r="FRM83" s="161"/>
      <c r="FRN83" s="168"/>
      <c r="FRO83" s="169"/>
      <c r="FRP83" s="170"/>
      <c r="FRQ83" s="167"/>
      <c r="FRR83" s="43"/>
      <c r="FRS83" s="208"/>
      <c r="FRT83" s="157"/>
      <c r="FRU83" s="157"/>
      <c r="FRV83" s="161"/>
      <c r="FRW83" s="161"/>
      <c r="FRX83" s="168"/>
      <c r="FRY83" s="169"/>
      <c r="FRZ83" s="170"/>
      <c r="FSA83" s="167"/>
      <c r="FSB83" s="43"/>
      <c r="FSC83" s="208"/>
      <c r="FSD83" s="157"/>
      <c r="FSE83" s="157"/>
      <c r="FSF83" s="161"/>
      <c r="FSG83" s="161"/>
      <c r="FSH83" s="168"/>
      <c r="FSI83" s="169"/>
      <c r="FSJ83" s="170"/>
      <c r="FSK83" s="167"/>
      <c r="FSL83" s="43"/>
      <c r="FSM83" s="208"/>
      <c r="FSN83" s="157"/>
      <c r="FSO83" s="157"/>
      <c r="FSP83" s="161"/>
      <c r="FSQ83" s="161"/>
      <c r="FSR83" s="168"/>
      <c r="FSS83" s="169"/>
      <c r="FST83" s="170"/>
      <c r="FSU83" s="167"/>
      <c r="FSV83" s="43"/>
      <c r="FSW83" s="208"/>
      <c r="FSX83" s="157"/>
      <c r="FSY83" s="157"/>
      <c r="FSZ83" s="161"/>
      <c r="FTA83" s="161"/>
      <c r="FTB83" s="168"/>
      <c r="FTC83" s="169"/>
      <c r="FTD83" s="170"/>
      <c r="FTE83" s="167"/>
      <c r="FTF83" s="43"/>
      <c r="FTG83" s="208"/>
      <c r="FTH83" s="157"/>
      <c r="FTI83" s="157"/>
      <c r="FTJ83" s="161"/>
      <c r="FTK83" s="161"/>
      <c r="FTL83" s="168"/>
      <c r="FTM83" s="169"/>
      <c r="FTN83" s="170"/>
      <c r="FTO83" s="167"/>
      <c r="FTP83" s="43"/>
      <c r="FTQ83" s="208"/>
      <c r="FTR83" s="157"/>
      <c r="FTS83" s="157"/>
      <c r="FTT83" s="161"/>
      <c r="FTU83" s="161"/>
      <c r="FTV83" s="168"/>
      <c r="FTW83" s="169"/>
      <c r="FTX83" s="170"/>
      <c r="FTY83" s="167"/>
      <c r="FTZ83" s="43"/>
      <c r="FUA83" s="208"/>
      <c r="FUB83" s="157"/>
      <c r="FUC83" s="157"/>
      <c r="FUD83" s="161"/>
      <c r="FUE83" s="161"/>
      <c r="FUF83" s="168"/>
      <c r="FUG83" s="169"/>
      <c r="FUH83" s="170"/>
      <c r="FUI83" s="167"/>
      <c r="FUJ83" s="43"/>
      <c r="FUK83" s="208"/>
      <c r="FUL83" s="157"/>
      <c r="FUM83" s="157"/>
      <c r="FUN83" s="161"/>
      <c r="FUO83" s="161"/>
      <c r="FUP83" s="168"/>
      <c r="FUQ83" s="169"/>
      <c r="FUR83" s="170"/>
      <c r="FUS83" s="167"/>
      <c r="FUT83" s="43"/>
      <c r="FUU83" s="208"/>
      <c r="FUV83" s="157"/>
      <c r="FUW83" s="157"/>
      <c r="FUX83" s="161"/>
      <c r="FUY83" s="161"/>
      <c r="FUZ83" s="168"/>
      <c r="FVA83" s="169"/>
      <c r="FVB83" s="170"/>
      <c r="FVC83" s="167"/>
      <c r="FVD83" s="43"/>
      <c r="FVE83" s="208"/>
      <c r="FVF83" s="157"/>
      <c r="FVG83" s="157"/>
      <c r="FVH83" s="161"/>
      <c r="FVI83" s="161"/>
      <c r="FVJ83" s="168"/>
      <c r="FVK83" s="169"/>
      <c r="FVL83" s="170"/>
      <c r="FVM83" s="167"/>
      <c r="FVN83" s="43"/>
      <c r="FVO83" s="208"/>
      <c r="FVP83" s="157"/>
      <c r="FVQ83" s="157"/>
      <c r="FVR83" s="161"/>
      <c r="FVS83" s="161"/>
      <c r="FVT83" s="168"/>
      <c r="FVU83" s="169"/>
      <c r="FVV83" s="170"/>
      <c r="FVW83" s="167"/>
      <c r="FVX83" s="43"/>
      <c r="FVY83" s="208"/>
      <c r="FVZ83" s="157"/>
      <c r="FWA83" s="157"/>
      <c r="FWB83" s="161"/>
      <c r="FWC83" s="161"/>
      <c r="FWD83" s="168"/>
      <c r="FWE83" s="169"/>
      <c r="FWF83" s="170"/>
      <c r="FWG83" s="167"/>
      <c r="FWH83" s="43"/>
      <c r="FWI83" s="208"/>
      <c r="FWJ83" s="157"/>
      <c r="FWK83" s="157"/>
      <c r="FWL83" s="161"/>
      <c r="FWM83" s="161"/>
      <c r="FWN83" s="168"/>
      <c r="FWO83" s="169"/>
      <c r="FWP83" s="170"/>
      <c r="FWQ83" s="167"/>
      <c r="FWR83" s="43"/>
      <c r="FWS83" s="208"/>
      <c r="FWT83" s="157"/>
      <c r="FWU83" s="157"/>
      <c r="FWV83" s="161"/>
      <c r="FWW83" s="161"/>
      <c r="FWX83" s="168"/>
      <c r="FWY83" s="169"/>
      <c r="FWZ83" s="170"/>
      <c r="FXA83" s="167"/>
      <c r="FXB83" s="43"/>
      <c r="FXC83" s="208"/>
      <c r="FXD83" s="157"/>
      <c r="FXE83" s="157"/>
      <c r="FXF83" s="161"/>
      <c r="FXG83" s="161"/>
      <c r="FXH83" s="168"/>
      <c r="FXI83" s="169"/>
      <c r="FXJ83" s="170"/>
      <c r="FXK83" s="167"/>
      <c r="FXL83" s="43"/>
      <c r="FXM83" s="208"/>
      <c r="FXN83" s="157"/>
      <c r="FXO83" s="157"/>
      <c r="FXP83" s="161"/>
      <c r="FXQ83" s="161"/>
      <c r="FXR83" s="168"/>
      <c r="FXS83" s="169"/>
      <c r="FXT83" s="170"/>
      <c r="FXU83" s="167"/>
      <c r="FXV83" s="43"/>
      <c r="FXW83" s="208"/>
      <c r="FXX83" s="157"/>
      <c r="FXY83" s="157"/>
      <c r="FXZ83" s="161"/>
      <c r="FYA83" s="161"/>
      <c r="FYB83" s="168"/>
      <c r="FYC83" s="169"/>
      <c r="FYD83" s="170"/>
      <c r="FYE83" s="167"/>
      <c r="FYF83" s="43"/>
      <c r="FYG83" s="208"/>
      <c r="FYH83" s="157"/>
      <c r="FYI83" s="157"/>
      <c r="FYJ83" s="161"/>
      <c r="FYK83" s="161"/>
      <c r="FYL83" s="168"/>
      <c r="FYM83" s="169"/>
      <c r="FYN83" s="170"/>
      <c r="FYO83" s="167"/>
      <c r="FYP83" s="43"/>
      <c r="FYQ83" s="208"/>
      <c r="FYR83" s="157"/>
      <c r="FYS83" s="157"/>
      <c r="FYT83" s="161"/>
      <c r="FYU83" s="161"/>
      <c r="FYV83" s="168"/>
      <c r="FYW83" s="169"/>
      <c r="FYX83" s="170"/>
      <c r="FYY83" s="167"/>
      <c r="FYZ83" s="43"/>
      <c r="FZA83" s="208"/>
      <c r="FZB83" s="157"/>
      <c r="FZC83" s="157"/>
      <c r="FZD83" s="161"/>
      <c r="FZE83" s="161"/>
      <c r="FZF83" s="168"/>
      <c r="FZG83" s="169"/>
      <c r="FZH83" s="170"/>
      <c r="FZI83" s="167"/>
      <c r="FZJ83" s="43"/>
      <c r="FZK83" s="208"/>
      <c r="FZL83" s="157"/>
      <c r="FZM83" s="157"/>
      <c r="FZN83" s="161"/>
      <c r="FZO83" s="161"/>
      <c r="FZP83" s="168"/>
      <c r="FZQ83" s="169"/>
      <c r="FZR83" s="170"/>
      <c r="FZS83" s="167"/>
      <c r="FZT83" s="43"/>
      <c r="FZU83" s="208"/>
      <c r="FZV83" s="157"/>
      <c r="FZW83" s="157"/>
      <c r="FZX83" s="161"/>
      <c r="FZY83" s="161"/>
      <c r="FZZ83" s="168"/>
      <c r="GAA83" s="169"/>
      <c r="GAB83" s="170"/>
      <c r="GAC83" s="167"/>
      <c r="GAD83" s="43"/>
      <c r="GAE83" s="208"/>
      <c r="GAF83" s="157"/>
      <c r="GAG83" s="157"/>
      <c r="GAH83" s="161"/>
      <c r="GAI83" s="161"/>
      <c r="GAJ83" s="168"/>
      <c r="GAK83" s="169"/>
      <c r="GAL83" s="170"/>
      <c r="GAM83" s="167"/>
      <c r="GAN83" s="43"/>
      <c r="GAO83" s="208"/>
      <c r="GAP83" s="157"/>
      <c r="GAQ83" s="157"/>
      <c r="GAR83" s="161"/>
      <c r="GAS83" s="161"/>
      <c r="GAT83" s="168"/>
      <c r="GAU83" s="169"/>
      <c r="GAV83" s="170"/>
      <c r="GAW83" s="167"/>
      <c r="GAX83" s="43"/>
      <c r="GAY83" s="208"/>
      <c r="GAZ83" s="157"/>
      <c r="GBA83" s="157"/>
      <c r="GBB83" s="161"/>
      <c r="GBC83" s="161"/>
      <c r="GBD83" s="168"/>
      <c r="GBE83" s="169"/>
      <c r="GBF83" s="170"/>
      <c r="GBG83" s="167"/>
      <c r="GBH83" s="43"/>
      <c r="GBI83" s="208"/>
      <c r="GBJ83" s="157"/>
      <c r="GBK83" s="157"/>
      <c r="GBL83" s="161"/>
      <c r="GBM83" s="161"/>
      <c r="GBN83" s="168"/>
      <c r="GBO83" s="169"/>
      <c r="GBP83" s="170"/>
      <c r="GBQ83" s="167"/>
      <c r="GBR83" s="43"/>
      <c r="GBS83" s="208"/>
      <c r="GBT83" s="157"/>
      <c r="GBU83" s="157"/>
      <c r="GBV83" s="161"/>
      <c r="GBW83" s="161"/>
      <c r="GBX83" s="168"/>
      <c r="GBY83" s="169"/>
      <c r="GBZ83" s="170"/>
      <c r="GCA83" s="167"/>
      <c r="GCB83" s="43"/>
      <c r="GCC83" s="208"/>
      <c r="GCD83" s="157"/>
      <c r="GCE83" s="157"/>
      <c r="GCF83" s="161"/>
      <c r="GCG83" s="161"/>
      <c r="GCH83" s="168"/>
      <c r="GCI83" s="169"/>
      <c r="GCJ83" s="170"/>
      <c r="GCK83" s="167"/>
      <c r="GCL83" s="43"/>
      <c r="GCM83" s="208"/>
      <c r="GCN83" s="157"/>
      <c r="GCO83" s="157"/>
      <c r="GCP83" s="161"/>
      <c r="GCQ83" s="161"/>
      <c r="GCR83" s="168"/>
      <c r="GCS83" s="169"/>
      <c r="GCT83" s="170"/>
      <c r="GCU83" s="167"/>
      <c r="GCV83" s="43"/>
      <c r="GCW83" s="208"/>
      <c r="GCX83" s="157"/>
      <c r="GCY83" s="157"/>
      <c r="GCZ83" s="161"/>
      <c r="GDA83" s="161"/>
      <c r="GDB83" s="168"/>
      <c r="GDC83" s="169"/>
      <c r="GDD83" s="170"/>
      <c r="GDE83" s="167"/>
      <c r="GDF83" s="43"/>
      <c r="GDG83" s="208"/>
      <c r="GDH83" s="157"/>
      <c r="GDI83" s="157"/>
      <c r="GDJ83" s="161"/>
      <c r="GDK83" s="161"/>
      <c r="GDL83" s="168"/>
      <c r="GDM83" s="169"/>
      <c r="GDN83" s="170"/>
      <c r="GDO83" s="167"/>
      <c r="GDP83" s="43"/>
      <c r="GDQ83" s="208"/>
      <c r="GDR83" s="157"/>
      <c r="GDS83" s="157"/>
      <c r="GDT83" s="161"/>
      <c r="GDU83" s="161"/>
      <c r="GDV83" s="168"/>
      <c r="GDW83" s="169"/>
      <c r="GDX83" s="170"/>
      <c r="GDY83" s="167"/>
      <c r="GDZ83" s="43"/>
      <c r="GEA83" s="208"/>
      <c r="GEB83" s="157"/>
      <c r="GEC83" s="157"/>
      <c r="GED83" s="161"/>
      <c r="GEE83" s="161"/>
      <c r="GEF83" s="168"/>
      <c r="GEG83" s="169"/>
      <c r="GEH83" s="170"/>
      <c r="GEI83" s="167"/>
      <c r="GEJ83" s="43"/>
      <c r="GEK83" s="208"/>
      <c r="GEL83" s="157"/>
      <c r="GEM83" s="157"/>
      <c r="GEN83" s="161"/>
      <c r="GEO83" s="161"/>
      <c r="GEP83" s="168"/>
      <c r="GEQ83" s="169"/>
      <c r="GER83" s="170"/>
      <c r="GES83" s="167"/>
      <c r="GET83" s="43"/>
      <c r="GEU83" s="208"/>
      <c r="GEV83" s="157"/>
      <c r="GEW83" s="157"/>
      <c r="GEX83" s="161"/>
      <c r="GEY83" s="161"/>
      <c r="GEZ83" s="168"/>
      <c r="GFA83" s="169"/>
      <c r="GFB83" s="170"/>
      <c r="GFC83" s="167"/>
      <c r="GFD83" s="43"/>
      <c r="GFE83" s="208"/>
      <c r="GFF83" s="157"/>
      <c r="GFG83" s="157"/>
      <c r="GFH83" s="161"/>
      <c r="GFI83" s="161"/>
      <c r="GFJ83" s="168"/>
      <c r="GFK83" s="169"/>
      <c r="GFL83" s="170"/>
      <c r="GFM83" s="167"/>
      <c r="GFN83" s="43"/>
      <c r="GFO83" s="208"/>
      <c r="GFP83" s="157"/>
      <c r="GFQ83" s="157"/>
      <c r="GFR83" s="161"/>
      <c r="GFS83" s="161"/>
      <c r="GFT83" s="168"/>
      <c r="GFU83" s="169"/>
      <c r="GFV83" s="170"/>
      <c r="GFW83" s="167"/>
      <c r="GFX83" s="43"/>
      <c r="GFY83" s="208"/>
      <c r="GFZ83" s="157"/>
      <c r="GGA83" s="157"/>
      <c r="GGB83" s="161"/>
      <c r="GGC83" s="161"/>
      <c r="GGD83" s="168"/>
      <c r="GGE83" s="169"/>
      <c r="GGF83" s="170"/>
      <c r="GGG83" s="167"/>
      <c r="GGH83" s="43"/>
      <c r="GGI83" s="208"/>
      <c r="GGJ83" s="157"/>
      <c r="GGK83" s="157"/>
      <c r="GGL83" s="161"/>
      <c r="GGM83" s="161"/>
      <c r="GGN83" s="168"/>
      <c r="GGO83" s="169"/>
      <c r="GGP83" s="170"/>
      <c r="GGQ83" s="167"/>
      <c r="GGR83" s="43"/>
      <c r="GGS83" s="208"/>
      <c r="GGT83" s="157"/>
      <c r="GGU83" s="157"/>
      <c r="GGV83" s="161"/>
      <c r="GGW83" s="161"/>
      <c r="GGX83" s="168"/>
      <c r="GGY83" s="169"/>
      <c r="GGZ83" s="170"/>
      <c r="GHA83" s="167"/>
      <c r="GHB83" s="43"/>
      <c r="GHC83" s="208"/>
      <c r="GHD83" s="157"/>
      <c r="GHE83" s="157"/>
      <c r="GHF83" s="161"/>
      <c r="GHG83" s="161"/>
      <c r="GHH83" s="168"/>
      <c r="GHI83" s="169"/>
      <c r="GHJ83" s="170"/>
      <c r="GHK83" s="167"/>
      <c r="GHL83" s="43"/>
      <c r="GHM83" s="208"/>
      <c r="GHN83" s="157"/>
      <c r="GHO83" s="157"/>
      <c r="GHP83" s="161"/>
      <c r="GHQ83" s="161"/>
      <c r="GHR83" s="168"/>
      <c r="GHS83" s="169"/>
      <c r="GHT83" s="170"/>
      <c r="GHU83" s="167"/>
      <c r="GHV83" s="43"/>
      <c r="GHW83" s="208"/>
      <c r="GHX83" s="157"/>
      <c r="GHY83" s="157"/>
      <c r="GHZ83" s="161"/>
      <c r="GIA83" s="161"/>
      <c r="GIB83" s="168"/>
      <c r="GIC83" s="169"/>
      <c r="GID83" s="170"/>
      <c r="GIE83" s="167"/>
      <c r="GIF83" s="43"/>
      <c r="GIG83" s="208"/>
      <c r="GIH83" s="157"/>
      <c r="GII83" s="157"/>
      <c r="GIJ83" s="161"/>
      <c r="GIK83" s="161"/>
      <c r="GIL83" s="168"/>
      <c r="GIM83" s="169"/>
      <c r="GIN83" s="170"/>
      <c r="GIO83" s="167"/>
      <c r="GIP83" s="43"/>
      <c r="GIQ83" s="208"/>
      <c r="GIR83" s="157"/>
      <c r="GIS83" s="157"/>
      <c r="GIT83" s="161"/>
      <c r="GIU83" s="161"/>
      <c r="GIV83" s="168"/>
      <c r="GIW83" s="169"/>
      <c r="GIX83" s="170"/>
      <c r="GIY83" s="167"/>
      <c r="GIZ83" s="43"/>
      <c r="GJA83" s="208"/>
      <c r="GJB83" s="157"/>
      <c r="GJC83" s="157"/>
      <c r="GJD83" s="161"/>
      <c r="GJE83" s="161"/>
      <c r="GJF83" s="168"/>
      <c r="GJG83" s="169"/>
      <c r="GJH83" s="170"/>
      <c r="GJI83" s="167"/>
      <c r="GJJ83" s="43"/>
      <c r="GJK83" s="208"/>
      <c r="GJL83" s="157"/>
      <c r="GJM83" s="157"/>
      <c r="GJN83" s="161"/>
      <c r="GJO83" s="161"/>
      <c r="GJP83" s="168"/>
      <c r="GJQ83" s="169"/>
      <c r="GJR83" s="170"/>
      <c r="GJS83" s="167"/>
      <c r="GJT83" s="43"/>
      <c r="GJU83" s="208"/>
      <c r="GJV83" s="157"/>
      <c r="GJW83" s="157"/>
      <c r="GJX83" s="161"/>
      <c r="GJY83" s="161"/>
      <c r="GJZ83" s="168"/>
      <c r="GKA83" s="169"/>
      <c r="GKB83" s="170"/>
      <c r="GKC83" s="167"/>
      <c r="GKD83" s="43"/>
      <c r="GKE83" s="208"/>
      <c r="GKF83" s="157"/>
      <c r="GKG83" s="157"/>
      <c r="GKH83" s="161"/>
      <c r="GKI83" s="161"/>
      <c r="GKJ83" s="168"/>
      <c r="GKK83" s="169"/>
      <c r="GKL83" s="170"/>
      <c r="GKM83" s="167"/>
      <c r="GKN83" s="43"/>
      <c r="GKO83" s="208"/>
      <c r="GKP83" s="157"/>
      <c r="GKQ83" s="157"/>
      <c r="GKR83" s="161"/>
      <c r="GKS83" s="161"/>
      <c r="GKT83" s="168"/>
      <c r="GKU83" s="169"/>
      <c r="GKV83" s="170"/>
      <c r="GKW83" s="167"/>
      <c r="GKX83" s="43"/>
      <c r="GKY83" s="208"/>
      <c r="GKZ83" s="157"/>
      <c r="GLA83" s="157"/>
      <c r="GLB83" s="161"/>
      <c r="GLC83" s="161"/>
      <c r="GLD83" s="168"/>
      <c r="GLE83" s="169"/>
      <c r="GLF83" s="170"/>
      <c r="GLG83" s="167"/>
      <c r="GLH83" s="43"/>
      <c r="GLI83" s="208"/>
      <c r="GLJ83" s="157"/>
      <c r="GLK83" s="157"/>
      <c r="GLL83" s="161"/>
      <c r="GLM83" s="161"/>
      <c r="GLN83" s="168"/>
      <c r="GLO83" s="169"/>
      <c r="GLP83" s="170"/>
      <c r="GLQ83" s="167"/>
      <c r="GLR83" s="43"/>
      <c r="GLS83" s="208"/>
      <c r="GLT83" s="157"/>
      <c r="GLU83" s="157"/>
      <c r="GLV83" s="161"/>
      <c r="GLW83" s="161"/>
      <c r="GLX83" s="168"/>
      <c r="GLY83" s="169"/>
      <c r="GLZ83" s="170"/>
      <c r="GMA83" s="167"/>
      <c r="GMB83" s="43"/>
      <c r="GMC83" s="208"/>
      <c r="GMD83" s="157"/>
      <c r="GME83" s="157"/>
      <c r="GMF83" s="161"/>
      <c r="GMG83" s="161"/>
      <c r="GMH83" s="168"/>
      <c r="GMI83" s="169"/>
      <c r="GMJ83" s="170"/>
      <c r="GMK83" s="167"/>
      <c r="GML83" s="43"/>
      <c r="GMM83" s="208"/>
      <c r="GMN83" s="157"/>
      <c r="GMO83" s="157"/>
      <c r="GMP83" s="161"/>
      <c r="GMQ83" s="161"/>
      <c r="GMR83" s="168"/>
      <c r="GMS83" s="169"/>
      <c r="GMT83" s="170"/>
      <c r="GMU83" s="167"/>
      <c r="GMV83" s="43"/>
      <c r="GMW83" s="208"/>
      <c r="GMX83" s="157"/>
      <c r="GMY83" s="157"/>
      <c r="GMZ83" s="161"/>
      <c r="GNA83" s="161"/>
      <c r="GNB83" s="168"/>
      <c r="GNC83" s="169"/>
      <c r="GND83" s="170"/>
      <c r="GNE83" s="167"/>
      <c r="GNF83" s="43"/>
      <c r="GNG83" s="208"/>
      <c r="GNH83" s="157"/>
      <c r="GNI83" s="157"/>
      <c r="GNJ83" s="161"/>
      <c r="GNK83" s="161"/>
      <c r="GNL83" s="168"/>
      <c r="GNM83" s="169"/>
      <c r="GNN83" s="170"/>
      <c r="GNO83" s="167"/>
      <c r="GNP83" s="43"/>
      <c r="GNQ83" s="208"/>
      <c r="GNR83" s="157"/>
      <c r="GNS83" s="157"/>
      <c r="GNT83" s="161"/>
      <c r="GNU83" s="161"/>
      <c r="GNV83" s="168"/>
      <c r="GNW83" s="169"/>
      <c r="GNX83" s="170"/>
      <c r="GNY83" s="167"/>
      <c r="GNZ83" s="43"/>
      <c r="GOA83" s="208"/>
      <c r="GOB83" s="157"/>
      <c r="GOC83" s="157"/>
      <c r="GOD83" s="161"/>
      <c r="GOE83" s="161"/>
      <c r="GOF83" s="168"/>
      <c r="GOG83" s="169"/>
      <c r="GOH83" s="170"/>
      <c r="GOI83" s="167"/>
      <c r="GOJ83" s="43"/>
      <c r="GOK83" s="208"/>
      <c r="GOL83" s="157"/>
      <c r="GOM83" s="157"/>
      <c r="GON83" s="161"/>
      <c r="GOO83" s="161"/>
      <c r="GOP83" s="168"/>
      <c r="GOQ83" s="169"/>
      <c r="GOR83" s="170"/>
      <c r="GOS83" s="167"/>
      <c r="GOT83" s="43"/>
      <c r="GOU83" s="208"/>
      <c r="GOV83" s="157"/>
      <c r="GOW83" s="157"/>
      <c r="GOX83" s="161"/>
      <c r="GOY83" s="161"/>
      <c r="GOZ83" s="168"/>
      <c r="GPA83" s="169"/>
      <c r="GPB83" s="170"/>
      <c r="GPC83" s="167"/>
      <c r="GPD83" s="43"/>
      <c r="GPE83" s="208"/>
      <c r="GPF83" s="157"/>
      <c r="GPG83" s="157"/>
      <c r="GPH83" s="161"/>
      <c r="GPI83" s="161"/>
      <c r="GPJ83" s="168"/>
      <c r="GPK83" s="169"/>
      <c r="GPL83" s="170"/>
      <c r="GPM83" s="167"/>
      <c r="GPN83" s="43"/>
      <c r="GPO83" s="208"/>
      <c r="GPP83" s="157"/>
      <c r="GPQ83" s="157"/>
      <c r="GPR83" s="161"/>
      <c r="GPS83" s="161"/>
      <c r="GPT83" s="168"/>
      <c r="GPU83" s="169"/>
      <c r="GPV83" s="170"/>
      <c r="GPW83" s="167"/>
      <c r="GPX83" s="43"/>
      <c r="GPY83" s="208"/>
      <c r="GPZ83" s="157"/>
      <c r="GQA83" s="157"/>
      <c r="GQB83" s="161"/>
      <c r="GQC83" s="161"/>
      <c r="GQD83" s="168"/>
      <c r="GQE83" s="169"/>
      <c r="GQF83" s="170"/>
      <c r="GQG83" s="167"/>
      <c r="GQH83" s="43"/>
      <c r="GQI83" s="208"/>
      <c r="GQJ83" s="157"/>
      <c r="GQK83" s="157"/>
      <c r="GQL83" s="161"/>
      <c r="GQM83" s="161"/>
      <c r="GQN83" s="168"/>
      <c r="GQO83" s="169"/>
      <c r="GQP83" s="170"/>
      <c r="GQQ83" s="167"/>
      <c r="GQR83" s="43"/>
      <c r="GQS83" s="208"/>
      <c r="GQT83" s="157"/>
      <c r="GQU83" s="157"/>
      <c r="GQV83" s="161"/>
      <c r="GQW83" s="161"/>
      <c r="GQX83" s="168"/>
      <c r="GQY83" s="169"/>
      <c r="GQZ83" s="170"/>
      <c r="GRA83" s="167"/>
      <c r="GRB83" s="43"/>
      <c r="GRC83" s="208"/>
      <c r="GRD83" s="157"/>
      <c r="GRE83" s="157"/>
      <c r="GRF83" s="161"/>
      <c r="GRG83" s="161"/>
      <c r="GRH83" s="168"/>
      <c r="GRI83" s="169"/>
      <c r="GRJ83" s="170"/>
      <c r="GRK83" s="167"/>
      <c r="GRL83" s="43"/>
      <c r="GRM83" s="208"/>
      <c r="GRN83" s="157"/>
      <c r="GRO83" s="157"/>
      <c r="GRP83" s="161"/>
      <c r="GRQ83" s="161"/>
      <c r="GRR83" s="168"/>
      <c r="GRS83" s="169"/>
      <c r="GRT83" s="170"/>
      <c r="GRU83" s="167"/>
      <c r="GRV83" s="43"/>
      <c r="GRW83" s="208"/>
      <c r="GRX83" s="157"/>
      <c r="GRY83" s="157"/>
      <c r="GRZ83" s="161"/>
      <c r="GSA83" s="161"/>
      <c r="GSB83" s="168"/>
      <c r="GSC83" s="169"/>
      <c r="GSD83" s="170"/>
      <c r="GSE83" s="167"/>
      <c r="GSF83" s="43"/>
      <c r="GSG83" s="208"/>
      <c r="GSH83" s="157"/>
      <c r="GSI83" s="157"/>
      <c r="GSJ83" s="161"/>
      <c r="GSK83" s="161"/>
      <c r="GSL83" s="168"/>
      <c r="GSM83" s="169"/>
      <c r="GSN83" s="170"/>
      <c r="GSO83" s="167"/>
      <c r="GSP83" s="43"/>
      <c r="GSQ83" s="208"/>
      <c r="GSR83" s="157"/>
      <c r="GSS83" s="157"/>
      <c r="GST83" s="161"/>
      <c r="GSU83" s="161"/>
      <c r="GSV83" s="168"/>
      <c r="GSW83" s="169"/>
      <c r="GSX83" s="170"/>
      <c r="GSY83" s="167"/>
      <c r="GSZ83" s="43"/>
      <c r="GTA83" s="208"/>
      <c r="GTB83" s="157"/>
      <c r="GTC83" s="157"/>
      <c r="GTD83" s="161"/>
      <c r="GTE83" s="161"/>
      <c r="GTF83" s="168"/>
      <c r="GTG83" s="169"/>
      <c r="GTH83" s="170"/>
      <c r="GTI83" s="167"/>
      <c r="GTJ83" s="43"/>
      <c r="GTK83" s="208"/>
      <c r="GTL83" s="157"/>
      <c r="GTM83" s="157"/>
      <c r="GTN83" s="161"/>
      <c r="GTO83" s="161"/>
      <c r="GTP83" s="168"/>
      <c r="GTQ83" s="169"/>
      <c r="GTR83" s="170"/>
      <c r="GTS83" s="167"/>
      <c r="GTT83" s="43"/>
      <c r="GTU83" s="208"/>
      <c r="GTV83" s="157"/>
      <c r="GTW83" s="157"/>
      <c r="GTX83" s="161"/>
      <c r="GTY83" s="161"/>
      <c r="GTZ83" s="168"/>
      <c r="GUA83" s="169"/>
      <c r="GUB83" s="170"/>
      <c r="GUC83" s="167"/>
      <c r="GUD83" s="43"/>
      <c r="GUE83" s="208"/>
      <c r="GUF83" s="157"/>
      <c r="GUG83" s="157"/>
      <c r="GUH83" s="161"/>
      <c r="GUI83" s="161"/>
      <c r="GUJ83" s="168"/>
      <c r="GUK83" s="169"/>
      <c r="GUL83" s="170"/>
      <c r="GUM83" s="167"/>
      <c r="GUN83" s="43"/>
      <c r="GUO83" s="208"/>
      <c r="GUP83" s="157"/>
      <c r="GUQ83" s="157"/>
      <c r="GUR83" s="161"/>
      <c r="GUS83" s="161"/>
      <c r="GUT83" s="168"/>
      <c r="GUU83" s="169"/>
      <c r="GUV83" s="170"/>
      <c r="GUW83" s="167"/>
      <c r="GUX83" s="43"/>
      <c r="GUY83" s="208"/>
      <c r="GUZ83" s="157"/>
      <c r="GVA83" s="157"/>
      <c r="GVB83" s="161"/>
      <c r="GVC83" s="161"/>
      <c r="GVD83" s="168"/>
      <c r="GVE83" s="169"/>
      <c r="GVF83" s="170"/>
      <c r="GVG83" s="167"/>
      <c r="GVH83" s="43"/>
      <c r="GVI83" s="208"/>
      <c r="GVJ83" s="157"/>
      <c r="GVK83" s="157"/>
      <c r="GVL83" s="161"/>
      <c r="GVM83" s="161"/>
      <c r="GVN83" s="168"/>
      <c r="GVO83" s="169"/>
      <c r="GVP83" s="170"/>
      <c r="GVQ83" s="167"/>
      <c r="GVR83" s="43"/>
      <c r="GVS83" s="208"/>
      <c r="GVT83" s="157"/>
      <c r="GVU83" s="157"/>
      <c r="GVV83" s="161"/>
      <c r="GVW83" s="161"/>
      <c r="GVX83" s="168"/>
      <c r="GVY83" s="169"/>
      <c r="GVZ83" s="170"/>
      <c r="GWA83" s="167"/>
      <c r="GWB83" s="43"/>
      <c r="GWC83" s="208"/>
      <c r="GWD83" s="157"/>
      <c r="GWE83" s="157"/>
      <c r="GWF83" s="161"/>
      <c r="GWG83" s="161"/>
      <c r="GWH83" s="168"/>
      <c r="GWI83" s="169"/>
      <c r="GWJ83" s="170"/>
      <c r="GWK83" s="167"/>
      <c r="GWL83" s="43"/>
      <c r="GWM83" s="208"/>
      <c r="GWN83" s="157"/>
      <c r="GWO83" s="157"/>
      <c r="GWP83" s="161"/>
      <c r="GWQ83" s="161"/>
      <c r="GWR83" s="168"/>
      <c r="GWS83" s="169"/>
      <c r="GWT83" s="170"/>
      <c r="GWU83" s="167"/>
      <c r="GWV83" s="43"/>
      <c r="GWW83" s="208"/>
      <c r="GWX83" s="157"/>
      <c r="GWY83" s="157"/>
      <c r="GWZ83" s="161"/>
      <c r="GXA83" s="161"/>
      <c r="GXB83" s="168"/>
      <c r="GXC83" s="169"/>
      <c r="GXD83" s="170"/>
      <c r="GXE83" s="167"/>
      <c r="GXF83" s="43"/>
      <c r="GXG83" s="208"/>
      <c r="GXH83" s="157"/>
      <c r="GXI83" s="157"/>
      <c r="GXJ83" s="161"/>
      <c r="GXK83" s="161"/>
      <c r="GXL83" s="168"/>
      <c r="GXM83" s="169"/>
      <c r="GXN83" s="170"/>
      <c r="GXO83" s="167"/>
      <c r="GXP83" s="43"/>
      <c r="GXQ83" s="208"/>
      <c r="GXR83" s="157"/>
      <c r="GXS83" s="157"/>
      <c r="GXT83" s="161"/>
      <c r="GXU83" s="161"/>
      <c r="GXV83" s="168"/>
      <c r="GXW83" s="169"/>
      <c r="GXX83" s="170"/>
      <c r="GXY83" s="167"/>
      <c r="GXZ83" s="43"/>
      <c r="GYA83" s="208"/>
      <c r="GYB83" s="157"/>
      <c r="GYC83" s="157"/>
      <c r="GYD83" s="161"/>
      <c r="GYE83" s="161"/>
      <c r="GYF83" s="168"/>
      <c r="GYG83" s="169"/>
      <c r="GYH83" s="170"/>
      <c r="GYI83" s="167"/>
      <c r="GYJ83" s="43"/>
      <c r="GYK83" s="208"/>
      <c r="GYL83" s="157"/>
      <c r="GYM83" s="157"/>
      <c r="GYN83" s="161"/>
      <c r="GYO83" s="161"/>
      <c r="GYP83" s="168"/>
      <c r="GYQ83" s="169"/>
      <c r="GYR83" s="170"/>
      <c r="GYS83" s="167"/>
      <c r="GYT83" s="43"/>
      <c r="GYU83" s="208"/>
      <c r="GYV83" s="157"/>
      <c r="GYW83" s="157"/>
      <c r="GYX83" s="161"/>
      <c r="GYY83" s="161"/>
      <c r="GYZ83" s="168"/>
      <c r="GZA83" s="169"/>
      <c r="GZB83" s="170"/>
      <c r="GZC83" s="167"/>
      <c r="GZD83" s="43"/>
      <c r="GZE83" s="208"/>
      <c r="GZF83" s="157"/>
      <c r="GZG83" s="157"/>
      <c r="GZH83" s="161"/>
      <c r="GZI83" s="161"/>
      <c r="GZJ83" s="168"/>
      <c r="GZK83" s="169"/>
      <c r="GZL83" s="170"/>
      <c r="GZM83" s="167"/>
      <c r="GZN83" s="43"/>
      <c r="GZO83" s="208"/>
      <c r="GZP83" s="157"/>
      <c r="GZQ83" s="157"/>
      <c r="GZR83" s="161"/>
      <c r="GZS83" s="161"/>
      <c r="GZT83" s="168"/>
      <c r="GZU83" s="169"/>
      <c r="GZV83" s="170"/>
      <c r="GZW83" s="167"/>
      <c r="GZX83" s="43"/>
      <c r="GZY83" s="208"/>
      <c r="GZZ83" s="157"/>
      <c r="HAA83" s="157"/>
      <c r="HAB83" s="161"/>
      <c r="HAC83" s="161"/>
      <c r="HAD83" s="168"/>
      <c r="HAE83" s="169"/>
      <c r="HAF83" s="170"/>
      <c r="HAG83" s="167"/>
      <c r="HAH83" s="43"/>
      <c r="HAI83" s="208"/>
      <c r="HAJ83" s="157"/>
      <c r="HAK83" s="157"/>
      <c r="HAL83" s="161"/>
      <c r="HAM83" s="161"/>
      <c r="HAN83" s="168"/>
      <c r="HAO83" s="169"/>
      <c r="HAP83" s="170"/>
      <c r="HAQ83" s="167"/>
      <c r="HAR83" s="43"/>
      <c r="HAS83" s="208"/>
      <c r="HAT83" s="157"/>
      <c r="HAU83" s="157"/>
      <c r="HAV83" s="161"/>
      <c r="HAW83" s="161"/>
      <c r="HAX83" s="168"/>
      <c r="HAY83" s="169"/>
      <c r="HAZ83" s="170"/>
      <c r="HBA83" s="167"/>
      <c r="HBB83" s="43"/>
      <c r="HBC83" s="208"/>
      <c r="HBD83" s="157"/>
      <c r="HBE83" s="157"/>
      <c r="HBF83" s="161"/>
      <c r="HBG83" s="161"/>
      <c r="HBH83" s="168"/>
      <c r="HBI83" s="169"/>
      <c r="HBJ83" s="170"/>
      <c r="HBK83" s="167"/>
      <c r="HBL83" s="43"/>
      <c r="HBM83" s="208"/>
      <c r="HBN83" s="157"/>
      <c r="HBO83" s="157"/>
      <c r="HBP83" s="161"/>
      <c r="HBQ83" s="161"/>
      <c r="HBR83" s="168"/>
      <c r="HBS83" s="169"/>
      <c r="HBT83" s="170"/>
      <c r="HBU83" s="167"/>
      <c r="HBV83" s="43"/>
      <c r="HBW83" s="208"/>
      <c r="HBX83" s="157"/>
      <c r="HBY83" s="157"/>
      <c r="HBZ83" s="161"/>
      <c r="HCA83" s="161"/>
      <c r="HCB83" s="168"/>
      <c r="HCC83" s="169"/>
      <c r="HCD83" s="170"/>
      <c r="HCE83" s="167"/>
      <c r="HCF83" s="43"/>
      <c r="HCG83" s="208"/>
      <c r="HCH83" s="157"/>
      <c r="HCI83" s="157"/>
      <c r="HCJ83" s="161"/>
      <c r="HCK83" s="161"/>
      <c r="HCL83" s="168"/>
      <c r="HCM83" s="169"/>
      <c r="HCN83" s="170"/>
      <c r="HCO83" s="167"/>
      <c r="HCP83" s="43"/>
      <c r="HCQ83" s="208"/>
      <c r="HCR83" s="157"/>
      <c r="HCS83" s="157"/>
      <c r="HCT83" s="161"/>
      <c r="HCU83" s="161"/>
      <c r="HCV83" s="168"/>
      <c r="HCW83" s="169"/>
      <c r="HCX83" s="170"/>
      <c r="HCY83" s="167"/>
      <c r="HCZ83" s="43"/>
      <c r="HDA83" s="208"/>
      <c r="HDB83" s="157"/>
      <c r="HDC83" s="157"/>
      <c r="HDD83" s="161"/>
      <c r="HDE83" s="161"/>
      <c r="HDF83" s="168"/>
      <c r="HDG83" s="169"/>
      <c r="HDH83" s="170"/>
      <c r="HDI83" s="167"/>
      <c r="HDJ83" s="43"/>
      <c r="HDK83" s="208"/>
      <c r="HDL83" s="157"/>
      <c r="HDM83" s="157"/>
      <c r="HDN83" s="161"/>
      <c r="HDO83" s="161"/>
      <c r="HDP83" s="168"/>
      <c r="HDQ83" s="169"/>
      <c r="HDR83" s="170"/>
      <c r="HDS83" s="167"/>
      <c r="HDT83" s="43"/>
      <c r="HDU83" s="208"/>
      <c r="HDV83" s="157"/>
      <c r="HDW83" s="157"/>
      <c r="HDX83" s="161"/>
      <c r="HDY83" s="161"/>
      <c r="HDZ83" s="168"/>
      <c r="HEA83" s="169"/>
      <c r="HEB83" s="170"/>
      <c r="HEC83" s="167"/>
      <c r="HED83" s="43"/>
      <c r="HEE83" s="208"/>
      <c r="HEF83" s="157"/>
      <c r="HEG83" s="157"/>
      <c r="HEH83" s="161"/>
      <c r="HEI83" s="161"/>
      <c r="HEJ83" s="168"/>
      <c r="HEK83" s="169"/>
      <c r="HEL83" s="170"/>
      <c r="HEM83" s="167"/>
      <c r="HEN83" s="43"/>
      <c r="HEO83" s="208"/>
      <c r="HEP83" s="157"/>
      <c r="HEQ83" s="157"/>
      <c r="HER83" s="161"/>
      <c r="HES83" s="161"/>
      <c r="HET83" s="168"/>
      <c r="HEU83" s="169"/>
      <c r="HEV83" s="170"/>
      <c r="HEW83" s="167"/>
      <c r="HEX83" s="43"/>
      <c r="HEY83" s="208"/>
      <c r="HEZ83" s="157"/>
      <c r="HFA83" s="157"/>
      <c r="HFB83" s="161"/>
      <c r="HFC83" s="161"/>
      <c r="HFD83" s="168"/>
      <c r="HFE83" s="169"/>
      <c r="HFF83" s="170"/>
      <c r="HFG83" s="167"/>
      <c r="HFH83" s="43"/>
      <c r="HFI83" s="208"/>
      <c r="HFJ83" s="157"/>
      <c r="HFK83" s="157"/>
      <c r="HFL83" s="161"/>
      <c r="HFM83" s="161"/>
      <c r="HFN83" s="168"/>
      <c r="HFO83" s="169"/>
      <c r="HFP83" s="170"/>
      <c r="HFQ83" s="167"/>
      <c r="HFR83" s="43"/>
      <c r="HFS83" s="208"/>
      <c r="HFT83" s="157"/>
      <c r="HFU83" s="157"/>
      <c r="HFV83" s="161"/>
      <c r="HFW83" s="161"/>
      <c r="HFX83" s="168"/>
      <c r="HFY83" s="169"/>
      <c r="HFZ83" s="170"/>
      <c r="HGA83" s="167"/>
      <c r="HGB83" s="43"/>
      <c r="HGC83" s="208"/>
      <c r="HGD83" s="157"/>
      <c r="HGE83" s="157"/>
      <c r="HGF83" s="161"/>
      <c r="HGG83" s="161"/>
      <c r="HGH83" s="168"/>
      <c r="HGI83" s="169"/>
      <c r="HGJ83" s="170"/>
      <c r="HGK83" s="167"/>
      <c r="HGL83" s="43"/>
      <c r="HGM83" s="208"/>
      <c r="HGN83" s="157"/>
      <c r="HGO83" s="157"/>
      <c r="HGP83" s="161"/>
      <c r="HGQ83" s="161"/>
      <c r="HGR83" s="168"/>
      <c r="HGS83" s="169"/>
      <c r="HGT83" s="170"/>
      <c r="HGU83" s="167"/>
      <c r="HGV83" s="43"/>
      <c r="HGW83" s="208"/>
      <c r="HGX83" s="157"/>
      <c r="HGY83" s="157"/>
      <c r="HGZ83" s="161"/>
      <c r="HHA83" s="161"/>
      <c r="HHB83" s="168"/>
      <c r="HHC83" s="169"/>
      <c r="HHD83" s="170"/>
      <c r="HHE83" s="167"/>
      <c r="HHF83" s="43"/>
      <c r="HHG83" s="208"/>
      <c r="HHH83" s="157"/>
      <c r="HHI83" s="157"/>
      <c r="HHJ83" s="161"/>
      <c r="HHK83" s="161"/>
      <c r="HHL83" s="168"/>
      <c r="HHM83" s="169"/>
      <c r="HHN83" s="170"/>
      <c r="HHO83" s="167"/>
      <c r="HHP83" s="43"/>
      <c r="HHQ83" s="208"/>
      <c r="HHR83" s="157"/>
      <c r="HHS83" s="157"/>
      <c r="HHT83" s="161"/>
      <c r="HHU83" s="161"/>
      <c r="HHV83" s="168"/>
      <c r="HHW83" s="169"/>
      <c r="HHX83" s="170"/>
      <c r="HHY83" s="167"/>
      <c r="HHZ83" s="43"/>
      <c r="HIA83" s="208"/>
      <c r="HIB83" s="157"/>
      <c r="HIC83" s="157"/>
      <c r="HID83" s="161"/>
      <c r="HIE83" s="161"/>
      <c r="HIF83" s="168"/>
      <c r="HIG83" s="169"/>
      <c r="HIH83" s="170"/>
      <c r="HII83" s="167"/>
      <c r="HIJ83" s="43"/>
      <c r="HIK83" s="208"/>
      <c r="HIL83" s="157"/>
      <c r="HIM83" s="157"/>
      <c r="HIN83" s="161"/>
      <c r="HIO83" s="161"/>
      <c r="HIP83" s="168"/>
      <c r="HIQ83" s="169"/>
      <c r="HIR83" s="170"/>
      <c r="HIS83" s="167"/>
      <c r="HIT83" s="43"/>
      <c r="HIU83" s="208"/>
      <c r="HIV83" s="157"/>
      <c r="HIW83" s="157"/>
      <c r="HIX83" s="161"/>
      <c r="HIY83" s="161"/>
      <c r="HIZ83" s="168"/>
      <c r="HJA83" s="169"/>
      <c r="HJB83" s="170"/>
      <c r="HJC83" s="167"/>
      <c r="HJD83" s="43"/>
      <c r="HJE83" s="208"/>
      <c r="HJF83" s="157"/>
      <c r="HJG83" s="157"/>
      <c r="HJH83" s="161"/>
      <c r="HJI83" s="161"/>
      <c r="HJJ83" s="168"/>
      <c r="HJK83" s="169"/>
      <c r="HJL83" s="170"/>
      <c r="HJM83" s="167"/>
      <c r="HJN83" s="43"/>
      <c r="HJO83" s="208"/>
      <c r="HJP83" s="157"/>
      <c r="HJQ83" s="157"/>
      <c r="HJR83" s="161"/>
      <c r="HJS83" s="161"/>
      <c r="HJT83" s="168"/>
      <c r="HJU83" s="169"/>
      <c r="HJV83" s="170"/>
      <c r="HJW83" s="167"/>
      <c r="HJX83" s="43"/>
      <c r="HJY83" s="208"/>
      <c r="HJZ83" s="157"/>
      <c r="HKA83" s="157"/>
      <c r="HKB83" s="161"/>
      <c r="HKC83" s="161"/>
      <c r="HKD83" s="168"/>
      <c r="HKE83" s="169"/>
      <c r="HKF83" s="170"/>
      <c r="HKG83" s="167"/>
      <c r="HKH83" s="43"/>
      <c r="HKI83" s="208"/>
      <c r="HKJ83" s="157"/>
      <c r="HKK83" s="157"/>
      <c r="HKL83" s="161"/>
      <c r="HKM83" s="161"/>
      <c r="HKN83" s="168"/>
      <c r="HKO83" s="169"/>
      <c r="HKP83" s="170"/>
      <c r="HKQ83" s="167"/>
      <c r="HKR83" s="43"/>
      <c r="HKS83" s="208"/>
      <c r="HKT83" s="157"/>
      <c r="HKU83" s="157"/>
      <c r="HKV83" s="161"/>
      <c r="HKW83" s="161"/>
      <c r="HKX83" s="168"/>
      <c r="HKY83" s="169"/>
      <c r="HKZ83" s="170"/>
      <c r="HLA83" s="167"/>
      <c r="HLB83" s="43"/>
      <c r="HLC83" s="208"/>
      <c r="HLD83" s="157"/>
      <c r="HLE83" s="157"/>
      <c r="HLF83" s="161"/>
      <c r="HLG83" s="161"/>
      <c r="HLH83" s="168"/>
      <c r="HLI83" s="169"/>
      <c r="HLJ83" s="170"/>
      <c r="HLK83" s="167"/>
      <c r="HLL83" s="43"/>
      <c r="HLM83" s="208"/>
      <c r="HLN83" s="157"/>
      <c r="HLO83" s="157"/>
      <c r="HLP83" s="161"/>
      <c r="HLQ83" s="161"/>
      <c r="HLR83" s="168"/>
      <c r="HLS83" s="169"/>
      <c r="HLT83" s="170"/>
      <c r="HLU83" s="167"/>
      <c r="HLV83" s="43"/>
      <c r="HLW83" s="208"/>
      <c r="HLX83" s="157"/>
      <c r="HLY83" s="157"/>
      <c r="HLZ83" s="161"/>
      <c r="HMA83" s="161"/>
      <c r="HMB83" s="168"/>
      <c r="HMC83" s="169"/>
      <c r="HMD83" s="170"/>
      <c r="HME83" s="167"/>
      <c r="HMF83" s="43"/>
      <c r="HMG83" s="208"/>
      <c r="HMH83" s="157"/>
      <c r="HMI83" s="157"/>
      <c r="HMJ83" s="161"/>
      <c r="HMK83" s="161"/>
      <c r="HML83" s="168"/>
      <c r="HMM83" s="169"/>
      <c r="HMN83" s="170"/>
      <c r="HMO83" s="167"/>
      <c r="HMP83" s="43"/>
      <c r="HMQ83" s="208"/>
      <c r="HMR83" s="157"/>
      <c r="HMS83" s="157"/>
      <c r="HMT83" s="161"/>
      <c r="HMU83" s="161"/>
      <c r="HMV83" s="168"/>
      <c r="HMW83" s="169"/>
      <c r="HMX83" s="170"/>
      <c r="HMY83" s="167"/>
      <c r="HMZ83" s="43"/>
      <c r="HNA83" s="208"/>
      <c r="HNB83" s="157"/>
      <c r="HNC83" s="157"/>
      <c r="HND83" s="161"/>
      <c r="HNE83" s="161"/>
      <c r="HNF83" s="168"/>
      <c r="HNG83" s="169"/>
      <c r="HNH83" s="170"/>
      <c r="HNI83" s="167"/>
      <c r="HNJ83" s="43"/>
      <c r="HNK83" s="208"/>
      <c r="HNL83" s="157"/>
      <c r="HNM83" s="157"/>
      <c r="HNN83" s="161"/>
      <c r="HNO83" s="161"/>
      <c r="HNP83" s="168"/>
      <c r="HNQ83" s="169"/>
      <c r="HNR83" s="170"/>
      <c r="HNS83" s="167"/>
      <c r="HNT83" s="43"/>
      <c r="HNU83" s="208"/>
      <c r="HNV83" s="157"/>
      <c r="HNW83" s="157"/>
      <c r="HNX83" s="161"/>
      <c r="HNY83" s="161"/>
      <c r="HNZ83" s="168"/>
      <c r="HOA83" s="169"/>
      <c r="HOB83" s="170"/>
      <c r="HOC83" s="167"/>
      <c r="HOD83" s="43"/>
      <c r="HOE83" s="208"/>
      <c r="HOF83" s="157"/>
      <c r="HOG83" s="157"/>
      <c r="HOH83" s="161"/>
      <c r="HOI83" s="161"/>
      <c r="HOJ83" s="168"/>
      <c r="HOK83" s="169"/>
      <c r="HOL83" s="170"/>
      <c r="HOM83" s="167"/>
      <c r="HON83" s="43"/>
      <c r="HOO83" s="208"/>
      <c r="HOP83" s="157"/>
      <c r="HOQ83" s="157"/>
      <c r="HOR83" s="161"/>
      <c r="HOS83" s="161"/>
      <c r="HOT83" s="168"/>
      <c r="HOU83" s="169"/>
      <c r="HOV83" s="170"/>
      <c r="HOW83" s="167"/>
      <c r="HOX83" s="43"/>
      <c r="HOY83" s="208"/>
      <c r="HOZ83" s="157"/>
      <c r="HPA83" s="157"/>
      <c r="HPB83" s="161"/>
      <c r="HPC83" s="161"/>
      <c r="HPD83" s="168"/>
      <c r="HPE83" s="169"/>
      <c r="HPF83" s="170"/>
      <c r="HPG83" s="167"/>
      <c r="HPH83" s="43"/>
      <c r="HPI83" s="208"/>
      <c r="HPJ83" s="157"/>
      <c r="HPK83" s="157"/>
      <c r="HPL83" s="161"/>
      <c r="HPM83" s="161"/>
      <c r="HPN83" s="168"/>
      <c r="HPO83" s="169"/>
      <c r="HPP83" s="170"/>
      <c r="HPQ83" s="167"/>
      <c r="HPR83" s="43"/>
      <c r="HPS83" s="208"/>
      <c r="HPT83" s="157"/>
      <c r="HPU83" s="157"/>
      <c r="HPV83" s="161"/>
      <c r="HPW83" s="161"/>
      <c r="HPX83" s="168"/>
      <c r="HPY83" s="169"/>
      <c r="HPZ83" s="170"/>
      <c r="HQA83" s="167"/>
      <c r="HQB83" s="43"/>
      <c r="HQC83" s="208"/>
      <c r="HQD83" s="157"/>
      <c r="HQE83" s="157"/>
      <c r="HQF83" s="161"/>
      <c r="HQG83" s="161"/>
      <c r="HQH83" s="168"/>
      <c r="HQI83" s="169"/>
      <c r="HQJ83" s="170"/>
      <c r="HQK83" s="167"/>
      <c r="HQL83" s="43"/>
      <c r="HQM83" s="208"/>
      <c r="HQN83" s="157"/>
      <c r="HQO83" s="157"/>
      <c r="HQP83" s="161"/>
      <c r="HQQ83" s="161"/>
      <c r="HQR83" s="168"/>
      <c r="HQS83" s="169"/>
      <c r="HQT83" s="170"/>
      <c r="HQU83" s="167"/>
      <c r="HQV83" s="43"/>
      <c r="HQW83" s="208"/>
      <c r="HQX83" s="157"/>
      <c r="HQY83" s="157"/>
      <c r="HQZ83" s="161"/>
      <c r="HRA83" s="161"/>
      <c r="HRB83" s="168"/>
      <c r="HRC83" s="169"/>
      <c r="HRD83" s="170"/>
      <c r="HRE83" s="167"/>
      <c r="HRF83" s="43"/>
      <c r="HRG83" s="208"/>
      <c r="HRH83" s="157"/>
      <c r="HRI83" s="157"/>
      <c r="HRJ83" s="161"/>
      <c r="HRK83" s="161"/>
      <c r="HRL83" s="168"/>
      <c r="HRM83" s="169"/>
      <c r="HRN83" s="170"/>
      <c r="HRO83" s="167"/>
      <c r="HRP83" s="43"/>
      <c r="HRQ83" s="208"/>
      <c r="HRR83" s="157"/>
      <c r="HRS83" s="157"/>
      <c r="HRT83" s="161"/>
      <c r="HRU83" s="161"/>
      <c r="HRV83" s="168"/>
      <c r="HRW83" s="169"/>
      <c r="HRX83" s="170"/>
      <c r="HRY83" s="167"/>
      <c r="HRZ83" s="43"/>
      <c r="HSA83" s="208"/>
      <c r="HSB83" s="157"/>
      <c r="HSC83" s="157"/>
      <c r="HSD83" s="161"/>
      <c r="HSE83" s="161"/>
      <c r="HSF83" s="168"/>
      <c r="HSG83" s="169"/>
      <c r="HSH83" s="170"/>
      <c r="HSI83" s="167"/>
      <c r="HSJ83" s="43"/>
      <c r="HSK83" s="208"/>
      <c r="HSL83" s="157"/>
      <c r="HSM83" s="157"/>
      <c r="HSN83" s="161"/>
      <c r="HSO83" s="161"/>
      <c r="HSP83" s="168"/>
      <c r="HSQ83" s="169"/>
      <c r="HSR83" s="170"/>
      <c r="HSS83" s="167"/>
      <c r="HST83" s="43"/>
      <c r="HSU83" s="208"/>
      <c r="HSV83" s="157"/>
      <c r="HSW83" s="157"/>
      <c r="HSX83" s="161"/>
      <c r="HSY83" s="161"/>
      <c r="HSZ83" s="168"/>
      <c r="HTA83" s="169"/>
      <c r="HTB83" s="170"/>
      <c r="HTC83" s="167"/>
      <c r="HTD83" s="43"/>
      <c r="HTE83" s="208"/>
      <c r="HTF83" s="157"/>
      <c r="HTG83" s="157"/>
      <c r="HTH83" s="161"/>
      <c r="HTI83" s="161"/>
      <c r="HTJ83" s="168"/>
      <c r="HTK83" s="169"/>
      <c r="HTL83" s="170"/>
      <c r="HTM83" s="167"/>
      <c r="HTN83" s="43"/>
      <c r="HTO83" s="208"/>
      <c r="HTP83" s="157"/>
      <c r="HTQ83" s="157"/>
      <c r="HTR83" s="161"/>
      <c r="HTS83" s="161"/>
      <c r="HTT83" s="168"/>
      <c r="HTU83" s="169"/>
      <c r="HTV83" s="170"/>
      <c r="HTW83" s="167"/>
      <c r="HTX83" s="43"/>
      <c r="HTY83" s="208"/>
      <c r="HTZ83" s="157"/>
      <c r="HUA83" s="157"/>
      <c r="HUB83" s="161"/>
      <c r="HUC83" s="161"/>
      <c r="HUD83" s="168"/>
      <c r="HUE83" s="169"/>
      <c r="HUF83" s="170"/>
      <c r="HUG83" s="167"/>
      <c r="HUH83" s="43"/>
      <c r="HUI83" s="208"/>
      <c r="HUJ83" s="157"/>
      <c r="HUK83" s="157"/>
      <c r="HUL83" s="161"/>
      <c r="HUM83" s="161"/>
      <c r="HUN83" s="168"/>
      <c r="HUO83" s="169"/>
      <c r="HUP83" s="170"/>
      <c r="HUQ83" s="167"/>
      <c r="HUR83" s="43"/>
      <c r="HUS83" s="208"/>
      <c r="HUT83" s="157"/>
      <c r="HUU83" s="157"/>
      <c r="HUV83" s="161"/>
      <c r="HUW83" s="161"/>
      <c r="HUX83" s="168"/>
      <c r="HUY83" s="169"/>
      <c r="HUZ83" s="170"/>
      <c r="HVA83" s="167"/>
      <c r="HVB83" s="43"/>
      <c r="HVC83" s="208"/>
      <c r="HVD83" s="157"/>
      <c r="HVE83" s="157"/>
      <c r="HVF83" s="161"/>
      <c r="HVG83" s="161"/>
      <c r="HVH83" s="168"/>
      <c r="HVI83" s="169"/>
      <c r="HVJ83" s="170"/>
      <c r="HVK83" s="167"/>
      <c r="HVL83" s="43"/>
      <c r="HVM83" s="208"/>
      <c r="HVN83" s="157"/>
      <c r="HVO83" s="157"/>
      <c r="HVP83" s="161"/>
      <c r="HVQ83" s="161"/>
      <c r="HVR83" s="168"/>
      <c r="HVS83" s="169"/>
      <c r="HVT83" s="170"/>
      <c r="HVU83" s="167"/>
      <c r="HVV83" s="43"/>
      <c r="HVW83" s="208"/>
      <c r="HVX83" s="157"/>
      <c r="HVY83" s="157"/>
      <c r="HVZ83" s="161"/>
      <c r="HWA83" s="161"/>
      <c r="HWB83" s="168"/>
      <c r="HWC83" s="169"/>
      <c r="HWD83" s="170"/>
      <c r="HWE83" s="167"/>
      <c r="HWF83" s="43"/>
      <c r="HWG83" s="208"/>
      <c r="HWH83" s="157"/>
      <c r="HWI83" s="157"/>
      <c r="HWJ83" s="161"/>
      <c r="HWK83" s="161"/>
      <c r="HWL83" s="168"/>
      <c r="HWM83" s="169"/>
      <c r="HWN83" s="170"/>
      <c r="HWO83" s="167"/>
      <c r="HWP83" s="43"/>
      <c r="HWQ83" s="208"/>
      <c r="HWR83" s="157"/>
      <c r="HWS83" s="157"/>
      <c r="HWT83" s="161"/>
      <c r="HWU83" s="161"/>
      <c r="HWV83" s="168"/>
      <c r="HWW83" s="169"/>
      <c r="HWX83" s="170"/>
      <c r="HWY83" s="167"/>
      <c r="HWZ83" s="43"/>
      <c r="HXA83" s="208"/>
      <c r="HXB83" s="157"/>
      <c r="HXC83" s="157"/>
      <c r="HXD83" s="161"/>
      <c r="HXE83" s="161"/>
      <c r="HXF83" s="168"/>
      <c r="HXG83" s="169"/>
      <c r="HXH83" s="170"/>
      <c r="HXI83" s="167"/>
      <c r="HXJ83" s="43"/>
      <c r="HXK83" s="208"/>
      <c r="HXL83" s="157"/>
      <c r="HXM83" s="157"/>
      <c r="HXN83" s="161"/>
      <c r="HXO83" s="161"/>
      <c r="HXP83" s="168"/>
      <c r="HXQ83" s="169"/>
      <c r="HXR83" s="170"/>
      <c r="HXS83" s="167"/>
      <c r="HXT83" s="43"/>
      <c r="HXU83" s="208"/>
      <c r="HXV83" s="157"/>
      <c r="HXW83" s="157"/>
      <c r="HXX83" s="161"/>
      <c r="HXY83" s="161"/>
      <c r="HXZ83" s="168"/>
      <c r="HYA83" s="169"/>
      <c r="HYB83" s="170"/>
      <c r="HYC83" s="167"/>
      <c r="HYD83" s="43"/>
      <c r="HYE83" s="208"/>
      <c r="HYF83" s="157"/>
      <c r="HYG83" s="157"/>
      <c r="HYH83" s="161"/>
      <c r="HYI83" s="161"/>
      <c r="HYJ83" s="168"/>
      <c r="HYK83" s="169"/>
      <c r="HYL83" s="170"/>
      <c r="HYM83" s="167"/>
      <c r="HYN83" s="43"/>
      <c r="HYO83" s="208"/>
      <c r="HYP83" s="157"/>
      <c r="HYQ83" s="157"/>
      <c r="HYR83" s="161"/>
      <c r="HYS83" s="161"/>
      <c r="HYT83" s="168"/>
      <c r="HYU83" s="169"/>
      <c r="HYV83" s="170"/>
      <c r="HYW83" s="167"/>
      <c r="HYX83" s="43"/>
      <c r="HYY83" s="208"/>
      <c r="HYZ83" s="157"/>
      <c r="HZA83" s="157"/>
      <c r="HZB83" s="161"/>
      <c r="HZC83" s="161"/>
      <c r="HZD83" s="168"/>
      <c r="HZE83" s="169"/>
      <c r="HZF83" s="170"/>
      <c r="HZG83" s="167"/>
      <c r="HZH83" s="43"/>
      <c r="HZI83" s="208"/>
      <c r="HZJ83" s="157"/>
      <c r="HZK83" s="157"/>
      <c r="HZL83" s="161"/>
      <c r="HZM83" s="161"/>
      <c r="HZN83" s="168"/>
      <c r="HZO83" s="169"/>
      <c r="HZP83" s="170"/>
      <c r="HZQ83" s="167"/>
      <c r="HZR83" s="43"/>
      <c r="HZS83" s="208"/>
      <c r="HZT83" s="157"/>
      <c r="HZU83" s="157"/>
      <c r="HZV83" s="161"/>
      <c r="HZW83" s="161"/>
      <c r="HZX83" s="168"/>
      <c r="HZY83" s="169"/>
      <c r="HZZ83" s="170"/>
      <c r="IAA83" s="167"/>
      <c r="IAB83" s="43"/>
      <c r="IAC83" s="208"/>
      <c r="IAD83" s="157"/>
      <c r="IAE83" s="157"/>
      <c r="IAF83" s="161"/>
      <c r="IAG83" s="161"/>
      <c r="IAH83" s="168"/>
      <c r="IAI83" s="169"/>
      <c r="IAJ83" s="170"/>
      <c r="IAK83" s="167"/>
      <c r="IAL83" s="43"/>
      <c r="IAM83" s="208"/>
      <c r="IAN83" s="157"/>
      <c r="IAO83" s="157"/>
      <c r="IAP83" s="161"/>
      <c r="IAQ83" s="161"/>
      <c r="IAR83" s="168"/>
      <c r="IAS83" s="169"/>
      <c r="IAT83" s="170"/>
      <c r="IAU83" s="167"/>
      <c r="IAV83" s="43"/>
      <c r="IAW83" s="208"/>
      <c r="IAX83" s="157"/>
      <c r="IAY83" s="157"/>
      <c r="IAZ83" s="161"/>
      <c r="IBA83" s="161"/>
      <c r="IBB83" s="168"/>
      <c r="IBC83" s="169"/>
      <c r="IBD83" s="170"/>
      <c r="IBE83" s="167"/>
      <c r="IBF83" s="43"/>
      <c r="IBG83" s="208"/>
      <c r="IBH83" s="157"/>
      <c r="IBI83" s="157"/>
      <c r="IBJ83" s="161"/>
      <c r="IBK83" s="161"/>
      <c r="IBL83" s="168"/>
      <c r="IBM83" s="169"/>
      <c r="IBN83" s="170"/>
      <c r="IBO83" s="167"/>
      <c r="IBP83" s="43"/>
      <c r="IBQ83" s="208"/>
      <c r="IBR83" s="157"/>
      <c r="IBS83" s="157"/>
      <c r="IBT83" s="161"/>
      <c r="IBU83" s="161"/>
      <c r="IBV83" s="168"/>
      <c r="IBW83" s="169"/>
      <c r="IBX83" s="170"/>
      <c r="IBY83" s="167"/>
      <c r="IBZ83" s="43"/>
      <c r="ICA83" s="208"/>
      <c r="ICB83" s="157"/>
      <c r="ICC83" s="157"/>
      <c r="ICD83" s="161"/>
      <c r="ICE83" s="161"/>
      <c r="ICF83" s="168"/>
      <c r="ICG83" s="169"/>
      <c r="ICH83" s="170"/>
      <c r="ICI83" s="167"/>
      <c r="ICJ83" s="43"/>
      <c r="ICK83" s="208"/>
      <c r="ICL83" s="157"/>
      <c r="ICM83" s="157"/>
      <c r="ICN83" s="161"/>
      <c r="ICO83" s="161"/>
      <c r="ICP83" s="168"/>
      <c r="ICQ83" s="169"/>
      <c r="ICR83" s="170"/>
      <c r="ICS83" s="167"/>
      <c r="ICT83" s="43"/>
      <c r="ICU83" s="208"/>
      <c r="ICV83" s="157"/>
      <c r="ICW83" s="157"/>
      <c r="ICX83" s="161"/>
      <c r="ICY83" s="161"/>
      <c r="ICZ83" s="168"/>
      <c r="IDA83" s="169"/>
      <c r="IDB83" s="170"/>
      <c r="IDC83" s="167"/>
      <c r="IDD83" s="43"/>
      <c r="IDE83" s="208"/>
      <c r="IDF83" s="157"/>
      <c r="IDG83" s="157"/>
      <c r="IDH83" s="161"/>
      <c r="IDI83" s="161"/>
      <c r="IDJ83" s="168"/>
      <c r="IDK83" s="169"/>
      <c r="IDL83" s="170"/>
      <c r="IDM83" s="167"/>
      <c r="IDN83" s="43"/>
      <c r="IDO83" s="208"/>
      <c r="IDP83" s="157"/>
      <c r="IDQ83" s="157"/>
      <c r="IDR83" s="161"/>
      <c r="IDS83" s="161"/>
      <c r="IDT83" s="168"/>
      <c r="IDU83" s="169"/>
      <c r="IDV83" s="170"/>
      <c r="IDW83" s="167"/>
      <c r="IDX83" s="43"/>
      <c r="IDY83" s="208"/>
      <c r="IDZ83" s="157"/>
      <c r="IEA83" s="157"/>
      <c r="IEB83" s="161"/>
      <c r="IEC83" s="161"/>
      <c r="IED83" s="168"/>
      <c r="IEE83" s="169"/>
      <c r="IEF83" s="170"/>
      <c r="IEG83" s="167"/>
      <c r="IEH83" s="43"/>
      <c r="IEI83" s="208"/>
      <c r="IEJ83" s="157"/>
      <c r="IEK83" s="157"/>
      <c r="IEL83" s="161"/>
      <c r="IEM83" s="161"/>
      <c r="IEN83" s="168"/>
      <c r="IEO83" s="169"/>
      <c r="IEP83" s="170"/>
      <c r="IEQ83" s="167"/>
      <c r="IER83" s="43"/>
      <c r="IES83" s="208"/>
      <c r="IET83" s="157"/>
      <c r="IEU83" s="157"/>
      <c r="IEV83" s="161"/>
      <c r="IEW83" s="161"/>
      <c r="IEX83" s="168"/>
      <c r="IEY83" s="169"/>
      <c r="IEZ83" s="170"/>
      <c r="IFA83" s="167"/>
      <c r="IFB83" s="43"/>
      <c r="IFC83" s="208"/>
      <c r="IFD83" s="157"/>
      <c r="IFE83" s="157"/>
      <c r="IFF83" s="161"/>
      <c r="IFG83" s="161"/>
      <c r="IFH83" s="168"/>
      <c r="IFI83" s="169"/>
      <c r="IFJ83" s="170"/>
      <c r="IFK83" s="167"/>
      <c r="IFL83" s="43"/>
      <c r="IFM83" s="208"/>
      <c r="IFN83" s="157"/>
      <c r="IFO83" s="157"/>
      <c r="IFP83" s="161"/>
      <c r="IFQ83" s="161"/>
      <c r="IFR83" s="168"/>
      <c r="IFS83" s="169"/>
      <c r="IFT83" s="170"/>
      <c r="IFU83" s="167"/>
      <c r="IFV83" s="43"/>
      <c r="IFW83" s="208"/>
      <c r="IFX83" s="157"/>
      <c r="IFY83" s="157"/>
      <c r="IFZ83" s="161"/>
      <c r="IGA83" s="161"/>
      <c r="IGB83" s="168"/>
      <c r="IGC83" s="169"/>
      <c r="IGD83" s="170"/>
      <c r="IGE83" s="167"/>
      <c r="IGF83" s="43"/>
      <c r="IGG83" s="208"/>
      <c r="IGH83" s="157"/>
      <c r="IGI83" s="157"/>
      <c r="IGJ83" s="161"/>
      <c r="IGK83" s="161"/>
      <c r="IGL83" s="168"/>
      <c r="IGM83" s="169"/>
      <c r="IGN83" s="170"/>
      <c r="IGO83" s="167"/>
      <c r="IGP83" s="43"/>
      <c r="IGQ83" s="208"/>
      <c r="IGR83" s="157"/>
      <c r="IGS83" s="157"/>
      <c r="IGT83" s="161"/>
      <c r="IGU83" s="161"/>
      <c r="IGV83" s="168"/>
      <c r="IGW83" s="169"/>
      <c r="IGX83" s="170"/>
      <c r="IGY83" s="167"/>
      <c r="IGZ83" s="43"/>
      <c r="IHA83" s="208"/>
      <c r="IHB83" s="157"/>
      <c r="IHC83" s="157"/>
      <c r="IHD83" s="161"/>
      <c r="IHE83" s="161"/>
      <c r="IHF83" s="168"/>
      <c r="IHG83" s="169"/>
      <c r="IHH83" s="170"/>
      <c r="IHI83" s="167"/>
      <c r="IHJ83" s="43"/>
      <c r="IHK83" s="208"/>
      <c r="IHL83" s="157"/>
      <c r="IHM83" s="157"/>
      <c r="IHN83" s="161"/>
      <c r="IHO83" s="161"/>
      <c r="IHP83" s="168"/>
      <c r="IHQ83" s="169"/>
      <c r="IHR83" s="170"/>
      <c r="IHS83" s="167"/>
      <c r="IHT83" s="43"/>
      <c r="IHU83" s="208"/>
      <c r="IHV83" s="157"/>
      <c r="IHW83" s="157"/>
      <c r="IHX83" s="161"/>
      <c r="IHY83" s="161"/>
      <c r="IHZ83" s="168"/>
      <c r="IIA83" s="169"/>
      <c r="IIB83" s="170"/>
      <c r="IIC83" s="167"/>
      <c r="IID83" s="43"/>
      <c r="IIE83" s="208"/>
      <c r="IIF83" s="157"/>
      <c r="IIG83" s="157"/>
      <c r="IIH83" s="161"/>
      <c r="III83" s="161"/>
      <c r="IIJ83" s="168"/>
      <c r="IIK83" s="169"/>
      <c r="IIL83" s="170"/>
      <c r="IIM83" s="167"/>
      <c r="IIN83" s="43"/>
      <c r="IIO83" s="208"/>
      <c r="IIP83" s="157"/>
      <c r="IIQ83" s="157"/>
      <c r="IIR83" s="161"/>
      <c r="IIS83" s="161"/>
      <c r="IIT83" s="168"/>
      <c r="IIU83" s="169"/>
      <c r="IIV83" s="170"/>
      <c r="IIW83" s="167"/>
      <c r="IIX83" s="43"/>
      <c r="IIY83" s="208"/>
      <c r="IIZ83" s="157"/>
      <c r="IJA83" s="157"/>
      <c r="IJB83" s="161"/>
      <c r="IJC83" s="161"/>
      <c r="IJD83" s="168"/>
      <c r="IJE83" s="169"/>
      <c r="IJF83" s="170"/>
      <c r="IJG83" s="167"/>
      <c r="IJH83" s="43"/>
      <c r="IJI83" s="208"/>
      <c r="IJJ83" s="157"/>
      <c r="IJK83" s="157"/>
      <c r="IJL83" s="161"/>
      <c r="IJM83" s="161"/>
      <c r="IJN83" s="168"/>
      <c r="IJO83" s="169"/>
      <c r="IJP83" s="170"/>
      <c r="IJQ83" s="167"/>
      <c r="IJR83" s="43"/>
      <c r="IJS83" s="208"/>
      <c r="IJT83" s="157"/>
      <c r="IJU83" s="157"/>
      <c r="IJV83" s="161"/>
      <c r="IJW83" s="161"/>
      <c r="IJX83" s="168"/>
      <c r="IJY83" s="169"/>
      <c r="IJZ83" s="170"/>
      <c r="IKA83" s="167"/>
      <c r="IKB83" s="43"/>
      <c r="IKC83" s="208"/>
      <c r="IKD83" s="157"/>
      <c r="IKE83" s="157"/>
      <c r="IKF83" s="161"/>
      <c r="IKG83" s="161"/>
      <c r="IKH83" s="168"/>
      <c r="IKI83" s="169"/>
      <c r="IKJ83" s="170"/>
      <c r="IKK83" s="167"/>
      <c r="IKL83" s="43"/>
      <c r="IKM83" s="208"/>
      <c r="IKN83" s="157"/>
      <c r="IKO83" s="157"/>
      <c r="IKP83" s="161"/>
      <c r="IKQ83" s="161"/>
      <c r="IKR83" s="168"/>
      <c r="IKS83" s="169"/>
      <c r="IKT83" s="170"/>
      <c r="IKU83" s="167"/>
      <c r="IKV83" s="43"/>
      <c r="IKW83" s="208"/>
      <c r="IKX83" s="157"/>
      <c r="IKY83" s="157"/>
      <c r="IKZ83" s="161"/>
      <c r="ILA83" s="161"/>
      <c r="ILB83" s="168"/>
      <c r="ILC83" s="169"/>
      <c r="ILD83" s="170"/>
      <c r="ILE83" s="167"/>
      <c r="ILF83" s="43"/>
      <c r="ILG83" s="208"/>
      <c r="ILH83" s="157"/>
      <c r="ILI83" s="157"/>
      <c r="ILJ83" s="161"/>
      <c r="ILK83" s="161"/>
      <c r="ILL83" s="168"/>
      <c r="ILM83" s="169"/>
      <c r="ILN83" s="170"/>
      <c r="ILO83" s="167"/>
      <c r="ILP83" s="43"/>
      <c r="ILQ83" s="208"/>
      <c r="ILR83" s="157"/>
      <c r="ILS83" s="157"/>
      <c r="ILT83" s="161"/>
      <c r="ILU83" s="161"/>
      <c r="ILV83" s="168"/>
      <c r="ILW83" s="169"/>
      <c r="ILX83" s="170"/>
      <c r="ILY83" s="167"/>
      <c r="ILZ83" s="43"/>
      <c r="IMA83" s="208"/>
      <c r="IMB83" s="157"/>
      <c r="IMC83" s="157"/>
      <c r="IMD83" s="161"/>
      <c r="IME83" s="161"/>
      <c r="IMF83" s="168"/>
      <c r="IMG83" s="169"/>
      <c r="IMH83" s="170"/>
      <c r="IMI83" s="167"/>
      <c r="IMJ83" s="43"/>
      <c r="IMK83" s="208"/>
      <c r="IML83" s="157"/>
      <c r="IMM83" s="157"/>
      <c r="IMN83" s="161"/>
      <c r="IMO83" s="161"/>
      <c r="IMP83" s="168"/>
      <c r="IMQ83" s="169"/>
      <c r="IMR83" s="170"/>
      <c r="IMS83" s="167"/>
      <c r="IMT83" s="43"/>
      <c r="IMU83" s="208"/>
      <c r="IMV83" s="157"/>
      <c r="IMW83" s="157"/>
      <c r="IMX83" s="161"/>
      <c r="IMY83" s="161"/>
      <c r="IMZ83" s="168"/>
      <c r="INA83" s="169"/>
      <c r="INB83" s="170"/>
      <c r="INC83" s="167"/>
      <c r="IND83" s="43"/>
      <c r="INE83" s="208"/>
      <c r="INF83" s="157"/>
      <c r="ING83" s="157"/>
      <c r="INH83" s="161"/>
      <c r="INI83" s="161"/>
      <c r="INJ83" s="168"/>
      <c r="INK83" s="169"/>
      <c r="INL83" s="170"/>
      <c r="INM83" s="167"/>
      <c r="INN83" s="43"/>
      <c r="INO83" s="208"/>
      <c r="INP83" s="157"/>
      <c r="INQ83" s="157"/>
      <c r="INR83" s="161"/>
      <c r="INS83" s="161"/>
      <c r="INT83" s="168"/>
      <c r="INU83" s="169"/>
      <c r="INV83" s="170"/>
      <c r="INW83" s="167"/>
      <c r="INX83" s="43"/>
      <c r="INY83" s="208"/>
      <c r="INZ83" s="157"/>
      <c r="IOA83" s="157"/>
      <c r="IOB83" s="161"/>
      <c r="IOC83" s="161"/>
      <c r="IOD83" s="168"/>
      <c r="IOE83" s="169"/>
      <c r="IOF83" s="170"/>
      <c r="IOG83" s="167"/>
      <c r="IOH83" s="43"/>
      <c r="IOI83" s="208"/>
      <c r="IOJ83" s="157"/>
      <c r="IOK83" s="157"/>
      <c r="IOL83" s="161"/>
      <c r="IOM83" s="161"/>
      <c r="ION83" s="168"/>
      <c r="IOO83" s="169"/>
      <c r="IOP83" s="170"/>
      <c r="IOQ83" s="167"/>
      <c r="IOR83" s="43"/>
      <c r="IOS83" s="208"/>
      <c r="IOT83" s="157"/>
      <c r="IOU83" s="157"/>
      <c r="IOV83" s="161"/>
      <c r="IOW83" s="161"/>
      <c r="IOX83" s="168"/>
      <c r="IOY83" s="169"/>
      <c r="IOZ83" s="170"/>
      <c r="IPA83" s="167"/>
      <c r="IPB83" s="43"/>
      <c r="IPC83" s="208"/>
      <c r="IPD83" s="157"/>
      <c r="IPE83" s="157"/>
      <c r="IPF83" s="161"/>
      <c r="IPG83" s="161"/>
      <c r="IPH83" s="168"/>
      <c r="IPI83" s="169"/>
      <c r="IPJ83" s="170"/>
      <c r="IPK83" s="167"/>
      <c r="IPL83" s="43"/>
      <c r="IPM83" s="208"/>
      <c r="IPN83" s="157"/>
      <c r="IPO83" s="157"/>
      <c r="IPP83" s="161"/>
      <c r="IPQ83" s="161"/>
      <c r="IPR83" s="168"/>
      <c r="IPS83" s="169"/>
      <c r="IPT83" s="170"/>
      <c r="IPU83" s="167"/>
      <c r="IPV83" s="43"/>
      <c r="IPW83" s="208"/>
      <c r="IPX83" s="157"/>
      <c r="IPY83" s="157"/>
      <c r="IPZ83" s="161"/>
      <c r="IQA83" s="161"/>
      <c r="IQB83" s="168"/>
      <c r="IQC83" s="169"/>
      <c r="IQD83" s="170"/>
      <c r="IQE83" s="167"/>
      <c r="IQF83" s="43"/>
      <c r="IQG83" s="208"/>
      <c r="IQH83" s="157"/>
      <c r="IQI83" s="157"/>
      <c r="IQJ83" s="161"/>
      <c r="IQK83" s="161"/>
      <c r="IQL83" s="168"/>
      <c r="IQM83" s="169"/>
      <c r="IQN83" s="170"/>
      <c r="IQO83" s="167"/>
      <c r="IQP83" s="43"/>
      <c r="IQQ83" s="208"/>
      <c r="IQR83" s="157"/>
      <c r="IQS83" s="157"/>
      <c r="IQT83" s="161"/>
      <c r="IQU83" s="161"/>
      <c r="IQV83" s="168"/>
      <c r="IQW83" s="169"/>
      <c r="IQX83" s="170"/>
      <c r="IQY83" s="167"/>
      <c r="IQZ83" s="43"/>
      <c r="IRA83" s="208"/>
      <c r="IRB83" s="157"/>
      <c r="IRC83" s="157"/>
      <c r="IRD83" s="161"/>
      <c r="IRE83" s="161"/>
      <c r="IRF83" s="168"/>
      <c r="IRG83" s="169"/>
      <c r="IRH83" s="170"/>
      <c r="IRI83" s="167"/>
      <c r="IRJ83" s="43"/>
      <c r="IRK83" s="208"/>
      <c r="IRL83" s="157"/>
      <c r="IRM83" s="157"/>
      <c r="IRN83" s="161"/>
      <c r="IRO83" s="161"/>
      <c r="IRP83" s="168"/>
      <c r="IRQ83" s="169"/>
      <c r="IRR83" s="170"/>
      <c r="IRS83" s="167"/>
      <c r="IRT83" s="43"/>
      <c r="IRU83" s="208"/>
      <c r="IRV83" s="157"/>
      <c r="IRW83" s="157"/>
      <c r="IRX83" s="161"/>
      <c r="IRY83" s="161"/>
      <c r="IRZ83" s="168"/>
      <c r="ISA83" s="169"/>
      <c r="ISB83" s="170"/>
      <c r="ISC83" s="167"/>
      <c r="ISD83" s="43"/>
      <c r="ISE83" s="208"/>
      <c r="ISF83" s="157"/>
      <c r="ISG83" s="157"/>
      <c r="ISH83" s="161"/>
      <c r="ISI83" s="161"/>
      <c r="ISJ83" s="168"/>
      <c r="ISK83" s="169"/>
      <c r="ISL83" s="170"/>
      <c r="ISM83" s="167"/>
      <c r="ISN83" s="43"/>
      <c r="ISO83" s="208"/>
      <c r="ISP83" s="157"/>
      <c r="ISQ83" s="157"/>
      <c r="ISR83" s="161"/>
      <c r="ISS83" s="161"/>
      <c r="IST83" s="168"/>
      <c r="ISU83" s="169"/>
      <c r="ISV83" s="170"/>
      <c r="ISW83" s="167"/>
      <c r="ISX83" s="43"/>
      <c r="ISY83" s="208"/>
      <c r="ISZ83" s="157"/>
      <c r="ITA83" s="157"/>
      <c r="ITB83" s="161"/>
      <c r="ITC83" s="161"/>
      <c r="ITD83" s="168"/>
      <c r="ITE83" s="169"/>
      <c r="ITF83" s="170"/>
      <c r="ITG83" s="167"/>
      <c r="ITH83" s="43"/>
      <c r="ITI83" s="208"/>
      <c r="ITJ83" s="157"/>
      <c r="ITK83" s="157"/>
      <c r="ITL83" s="161"/>
      <c r="ITM83" s="161"/>
      <c r="ITN83" s="168"/>
      <c r="ITO83" s="169"/>
      <c r="ITP83" s="170"/>
      <c r="ITQ83" s="167"/>
      <c r="ITR83" s="43"/>
      <c r="ITS83" s="208"/>
      <c r="ITT83" s="157"/>
      <c r="ITU83" s="157"/>
      <c r="ITV83" s="161"/>
      <c r="ITW83" s="161"/>
      <c r="ITX83" s="168"/>
      <c r="ITY83" s="169"/>
      <c r="ITZ83" s="170"/>
      <c r="IUA83" s="167"/>
      <c r="IUB83" s="43"/>
      <c r="IUC83" s="208"/>
      <c r="IUD83" s="157"/>
      <c r="IUE83" s="157"/>
      <c r="IUF83" s="161"/>
      <c r="IUG83" s="161"/>
      <c r="IUH83" s="168"/>
      <c r="IUI83" s="169"/>
      <c r="IUJ83" s="170"/>
      <c r="IUK83" s="167"/>
      <c r="IUL83" s="43"/>
      <c r="IUM83" s="208"/>
      <c r="IUN83" s="157"/>
      <c r="IUO83" s="157"/>
      <c r="IUP83" s="161"/>
      <c r="IUQ83" s="161"/>
      <c r="IUR83" s="168"/>
      <c r="IUS83" s="169"/>
      <c r="IUT83" s="170"/>
      <c r="IUU83" s="167"/>
      <c r="IUV83" s="43"/>
      <c r="IUW83" s="208"/>
      <c r="IUX83" s="157"/>
      <c r="IUY83" s="157"/>
      <c r="IUZ83" s="161"/>
      <c r="IVA83" s="161"/>
      <c r="IVB83" s="168"/>
      <c r="IVC83" s="169"/>
      <c r="IVD83" s="170"/>
      <c r="IVE83" s="167"/>
      <c r="IVF83" s="43"/>
      <c r="IVG83" s="208"/>
      <c r="IVH83" s="157"/>
      <c r="IVI83" s="157"/>
      <c r="IVJ83" s="161"/>
      <c r="IVK83" s="161"/>
      <c r="IVL83" s="168"/>
      <c r="IVM83" s="169"/>
      <c r="IVN83" s="170"/>
      <c r="IVO83" s="167"/>
      <c r="IVP83" s="43"/>
      <c r="IVQ83" s="208"/>
      <c r="IVR83" s="157"/>
      <c r="IVS83" s="157"/>
      <c r="IVT83" s="161"/>
      <c r="IVU83" s="161"/>
      <c r="IVV83" s="168"/>
      <c r="IVW83" s="169"/>
      <c r="IVX83" s="170"/>
      <c r="IVY83" s="167"/>
      <c r="IVZ83" s="43"/>
      <c r="IWA83" s="208"/>
      <c r="IWB83" s="157"/>
      <c r="IWC83" s="157"/>
      <c r="IWD83" s="161"/>
      <c r="IWE83" s="161"/>
      <c r="IWF83" s="168"/>
      <c r="IWG83" s="169"/>
      <c r="IWH83" s="170"/>
      <c r="IWI83" s="167"/>
      <c r="IWJ83" s="43"/>
      <c r="IWK83" s="208"/>
      <c r="IWL83" s="157"/>
      <c r="IWM83" s="157"/>
      <c r="IWN83" s="161"/>
      <c r="IWO83" s="161"/>
      <c r="IWP83" s="168"/>
      <c r="IWQ83" s="169"/>
      <c r="IWR83" s="170"/>
      <c r="IWS83" s="167"/>
      <c r="IWT83" s="43"/>
      <c r="IWU83" s="208"/>
      <c r="IWV83" s="157"/>
      <c r="IWW83" s="157"/>
      <c r="IWX83" s="161"/>
      <c r="IWY83" s="161"/>
      <c r="IWZ83" s="168"/>
      <c r="IXA83" s="169"/>
      <c r="IXB83" s="170"/>
      <c r="IXC83" s="167"/>
      <c r="IXD83" s="43"/>
      <c r="IXE83" s="208"/>
      <c r="IXF83" s="157"/>
      <c r="IXG83" s="157"/>
      <c r="IXH83" s="161"/>
      <c r="IXI83" s="161"/>
      <c r="IXJ83" s="168"/>
      <c r="IXK83" s="169"/>
      <c r="IXL83" s="170"/>
      <c r="IXM83" s="167"/>
      <c r="IXN83" s="43"/>
      <c r="IXO83" s="208"/>
      <c r="IXP83" s="157"/>
      <c r="IXQ83" s="157"/>
      <c r="IXR83" s="161"/>
      <c r="IXS83" s="161"/>
      <c r="IXT83" s="168"/>
      <c r="IXU83" s="169"/>
      <c r="IXV83" s="170"/>
      <c r="IXW83" s="167"/>
      <c r="IXX83" s="43"/>
      <c r="IXY83" s="208"/>
      <c r="IXZ83" s="157"/>
      <c r="IYA83" s="157"/>
      <c r="IYB83" s="161"/>
      <c r="IYC83" s="161"/>
      <c r="IYD83" s="168"/>
      <c r="IYE83" s="169"/>
      <c r="IYF83" s="170"/>
      <c r="IYG83" s="167"/>
      <c r="IYH83" s="43"/>
      <c r="IYI83" s="208"/>
      <c r="IYJ83" s="157"/>
      <c r="IYK83" s="157"/>
      <c r="IYL83" s="161"/>
      <c r="IYM83" s="161"/>
      <c r="IYN83" s="168"/>
      <c r="IYO83" s="169"/>
      <c r="IYP83" s="170"/>
      <c r="IYQ83" s="167"/>
      <c r="IYR83" s="43"/>
      <c r="IYS83" s="208"/>
      <c r="IYT83" s="157"/>
      <c r="IYU83" s="157"/>
      <c r="IYV83" s="161"/>
      <c r="IYW83" s="161"/>
      <c r="IYX83" s="168"/>
      <c r="IYY83" s="169"/>
      <c r="IYZ83" s="170"/>
      <c r="IZA83" s="167"/>
      <c r="IZB83" s="43"/>
      <c r="IZC83" s="208"/>
      <c r="IZD83" s="157"/>
      <c r="IZE83" s="157"/>
      <c r="IZF83" s="161"/>
      <c r="IZG83" s="161"/>
      <c r="IZH83" s="168"/>
      <c r="IZI83" s="169"/>
      <c r="IZJ83" s="170"/>
      <c r="IZK83" s="167"/>
      <c r="IZL83" s="43"/>
      <c r="IZM83" s="208"/>
      <c r="IZN83" s="157"/>
      <c r="IZO83" s="157"/>
      <c r="IZP83" s="161"/>
      <c r="IZQ83" s="161"/>
      <c r="IZR83" s="168"/>
      <c r="IZS83" s="169"/>
      <c r="IZT83" s="170"/>
      <c r="IZU83" s="167"/>
      <c r="IZV83" s="43"/>
      <c r="IZW83" s="208"/>
      <c r="IZX83" s="157"/>
      <c r="IZY83" s="157"/>
      <c r="IZZ83" s="161"/>
      <c r="JAA83" s="161"/>
      <c r="JAB83" s="168"/>
      <c r="JAC83" s="169"/>
      <c r="JAD83" s="170"/>
      <c r="JAE83" s="167"/>
      <c r="JAF83" s="43"/>
      <c r="JAG83" s="208"/>
      <c r="JAH83" s="157"/>
      <c r="JAI83" s="157"/>
      <c r="JAJ83" s="161"/>
      <c r="JAK83" s="161"/>
      <c r="JAL83" s="168"/>
      <c r="JAM83" s="169"/>
      <c r="JAN83" s="170"/>
      <c r="JAO83" s="167"/>
      <c r="JAP83" s="43"/>
      <c r="JAQ83" s="208"/>
      <c r="JAR83" s="157"/>
      <c r="JAS83" s="157"/>
      <c r="JAT83" s="161"/>
      <c r="JAU83" s="161"/>
      <c r="JAV83" s="168"/>
      <c r="JAW83" s="169"/>
      <c r="JAX83" s="170"/>
      <c r="JAY83" s="167"/>
      <c r="JAZ83" s="43"/>
      <c r="JBA83" s="208"/>
      <c r="JBB83" s="157"/>
      <c r="JBC83" s="157"/>
      <c r="JBD83" s="161"/>
      <c r="JBE83" s="161"/>
      <c r="JBF83" s="168"/>
      <c r="JBG83" s="169"/>
      <c r="JBH83" s="170"/>
      <c r="JBI83" s="167"/>
      <c r="JBJ83" s="43"/>
      <c r="JBK83" s="208"/>
      <c r="JBL83" s="157"/>
      <c r="JBM83" s="157"/>
      <c r="JBN83" s="161"/>
      <c r="JBO83" s="161"/>
      <c r="JBP83" s="168"/>
      <c r="JBQ83" s="169"/>
      <c r="JBR83" s="170"/>
      <c r="JBS83" s="167"/>
      <c r="JBT83" s="43"/>
      <c r="JBU83" s="208"/>
      <c r="JBV83" s="157"/>
      <c r="JBW83" s="157"/>
      <c r="JBX83" s="161"/>
      <c r="JBY83" s="161"/>
      <c r="JBZ83" s="168"/>
      <c r="JCA83" s="169"/>
      <c r="JCB83" s="170"/>
      <c r="JCC83" s="167"/>
      <c r="JCD83" s="43"/>
      <c r="JCE83" s="208"/>
      <c r="JCF83" s="157"/>
      <c r="JCG83" s="157"/>
      <c r="JCH83" s="161"/>
      <c r="JCI83" s="161"/>
      <c r="JCJ83" s="168"/>
      <c r="JCK83" s="169"/>
      <c r="JCL83" s="170"/>
      <c r="JCM83" s="167"/>
      <c r="JCN83" s="43"/>
      <c r="JCO83" s="208"/>
      <c r="JCP83" s="157"/>
      <c r="JCQ83" s="157"/>
      <c r="JCR83" s="161"/>
      <c r="JCS83" s="161"/>
      <c r="JCT83" s="168"/>
      <c r="JCU83" s="169"/>
      <c r="JCV83" s="170"/>
      <c r="JCW83" s="167"/>
      <c r="JCX83" s="43"/>
      <c r="JCY83" s="208"/>
      <c r="JCZ83" s="157"/>
      <c r="JDA83" s="157"/>
      <c r="JDB83" s="161"/>
      <c r="JDC83" s="161"/>
      <c r="JDD83" s="168"/>
      <c r="JDE83" s="169"/>
      <c r="JDF83" s="170"/>
      <c r="JDG83" s="167"/>
      <c r="JDH83" s="43"/>
      <c r="JDI83" s="208"/>
      <c r="JDJ83" s="157"/>
      <c r="JDK83" s="157"/>
      <c r="JDL83" s="161"/>
      <c r="JDM83" s="161"/>
      <c r="JDN83" s="168"/>
      <c r="JDO83" s="169"/>
      <c r="JDP83" s="170"/>
      <c r="JDQ83" s="167"/>
      <c r="JDR83" s="43"/>
      <c r="JDS83" s="208"/>
      <c r="JDT83" s="157"/>
      <c r="JDU83" s="157"/>
      <c r="JDV83" s="161"/>
      <c r="JDW83" s="161"/>
      <c r="JDX83" s="168"/>
      <c r="JDY83" s="169"/>
      <c r="JDZ83" s="170"/>
      <c r="JEA83" s="167"/>
      <c r="JEB83" s="43"/>
      <c r="JEC83" s="208"/>
      <c r="JED83" s="157"/>
      <c r="JEE83" s="157"/>
      <c r="JEF83" s="161"/>
      <c r="JEG83" s="161"/>
      <c r="JEH83" s="168"/>
      <c r="JEI83" s="169"/>
      <c r="JEJ83" s="170"/>
      <c r="JEK83" s="167"/>
      <c r="JEL83" s="43"/>
      <c r="JEM83" s="208"/>
      <c r="JEN83" s="157"/>
      <c r="JEO83" s="157"/>
      <c r="JEP83" s="161"/>
      <c r="JEQ83" s="161"/>
      <c r="JER83" s="168"/>
      <c r="JES83" s="169"/>
      <c r="JET83" s="170"/>
      <c r="JEU83" s="167"/>
      <c r="JEV83" s="43"/>
      <c r="JEW83" s="208"/>
      <c r="JEX83" s="157"/>
      <c r="JEY83" s="157"/>
      <c r="JEZ83" s="161"/>
      <c r="JFA83" s="161"/>
      <c r="JFB83" s="168"/>
      <c r="JFC83" s="169"/>
      <c r="JFD83" s="170"/>
      <c r="JFE83" s="167"/>
      <c r="JFF83" s="43"/>
      <c r="JFG83" s="208"/>
      <c r="JFH83" s="157"/>
      <c r="JFI83" s="157"/>
      <c r="JFJ83" s="161"/>
      <c r="JFK83" s="161"/>
      <c r="JFL83" s="168"/>
      <c r="JFM83" s="169"/>
      <c r="JFN83" s="170"/>
      <c r="JFO83" s="167"/>
      <c r="JFP83" s="43"/>
      <c r="JFQ83" s="208"/>
      <c r="JFR83" s="157"/>
      <c r="JFS83" s="157"/>
      <c r="JFT83" s="161"/>
      <c r="JFU83" s="161"/>
      <c r="JFV83" s="168"/>
      <c r="JFW83" s="169"/>
      <c r="JFX83" s="170"/>
      <c r="JFY83" s="167"/>
      <c r="JFZ83" s="43"/>
      <c r="JGA83" s="208"/>
      <c r="JGB83" s="157"/>
      <c r="JGC83" s="157"/>
      <c r="JGD83" s="161"/>
      <c r="JGE83" s="161"/>
      <c r="JGF83" s="168"/>
      <c r="JGG83" s="169"/>
      <c r="JGH83" s="170"/>
      <c r="JGI83" s="167"/>
      <c r="JGJ83" s="43"/>
      <c r="JGK83" s="208"/>
      <c r="JGL83" s="157"/>
      <c r="JGM83" s="157"/>
      <c r="JGN83" s="161"/>
      <c r="JGO83" s="161"/>
      <c r="JGP83" s="168"/>
      <c r="JGQ83" s="169"/>
      <c r="JGR83" s="170"/>
      <c r="JGS83" s="167"/>
      <c r="JGT83" s="43"/>
      <c r="JGU83" s="208"/>
      <c r="JGV83" s="157"/>
      <c r="JGW83" s="157"/>
      <c r="JGX83" s="161"/>
      <c r="JGY83" s="161"/>
      <c r="JGZ83" s="168"/>
      <c r="JHA83" s="169"/>
      <c r="JHB83" s="170"/>
      <c r="JHC83" s="167"/>
      <c r="JHD83" s="43"/>
      <c r="JHE83" s="208"/>
      <c r="JHF83" s="157"/>
      <c r="JHG83" s="157"/>
      <c r="JHH83" s="161"/>
      <c r="JHI83" s="161"/>
      <c r="JHJ83" s="168"/>
      <c r="JHK83" s="169"/>
      <c r="JHL83" s="170"/>
      <c r="JHM83" s="167"/>
      <c r="JHN83" s="43"/>
      <c r="JHO83" s="208"/>
      <c r="JHP83" s="157"/>
      <c r="JHQ83" s="157"/>
      <c r="JHR83" s="161"/>
      <c r="JHS83" s="161"/>
      <c r="JHT83" s="168"/>
      <c r="JHU83" s="169"/>
      <c r="JHV83" s="170"/>
      <c r="JHW83" s="167"/>
      <c r="JHX83" s="43"/>
      <c r="JHY83" s="208"/>
      <c r="JHZ83" s="157"/>
      <c r="JIA83" s="157"/>
      <c r="JIB83" s="161"/>
      <c r="JIC83" s="161"/>
      <c r="JID83" s="168"/>
      <c r="JIE83" s="169"/>
      <c r="JIF83" s="170"/>
      <c r="JIG83" s="167"/>
      <c r="JIH83" s="43"/>
      <c r="JII83" s="208"/>
      <c r="JIJ83" s="157"/>
      <c r="JIK83" s="157"/>
      <c r="JIL83" s="161"/>
      <c r="JIM83" s="161"/>
      <c r="JIN83" s="168"/>
      <c r="JIO83" s="169"/>
      <c r="JIP83" s="170"/>
      <c r="JIQ83" s="167"/>
      <c r="JIR83" s="43"/>
      <c r="JIS83" s="208"/>
      <c r="JIT83" s="157"/>
      <c r="JIU83" s="157"/>
      <c r="JIV83" s="161"/>
      <c r="JIW83" s="161"/>
      <c r="JIX83" s="168"/>
      <c r="JIY83" s="169"/>
      <c r="JIZ83" s="170"/>
      <c r="JJA83" s="167"/>
      <c r="JJB83" s="43"/>
      <c r="JJC83" s="208"/>
      <c r="JJD83" s="157"/>
      <c r="JJE83" s="157"/>
      <c r="JJF83" s="161"/>
      <c r="JJG83" s="161"/>
      <c r="JJH83" s="168"/>
      <c r="JJI83" s="169"/>
      <c r="JJJ83" s="170"/>
      <c r="JJK83" s="167"/>
      <c r="JJL83" s="43"/>
      <c r="JJM83" s="208"/>
      <c r="JJN83" s="157"/>
      <c r="JJO83" s="157"/>
      <c r="JJP83" s="161"/>
      <c r="JJQ83" s="161"/>
      <c r="JJR83" s="168"/>
      <c r="JJS83" s="169"/>
      <c r="JJT83" s="170"/>
      <c r="JJU83" s="167"/>
      <c r="JJV83" s="43"/>
      <c r="JJW83" s="208"/>
      <c r="JJX83" s="157"/>
      <c r="JJY83" s="157"/>
      <c r="JJZ83" s="161"/>
      <c r="JKA83" s="161"/>
      <c r="JKB83" s="168"/>
      <c r="JKC83" s="169"/>
      <c r="JKD83" s="170"/>
      <c r="JKE83" s="167"/>
      <c r="JKF83" s="43"/>
      <c r="JKG83" s="208"/>
      <c r="JKH83" s="157"/>
      <c r="JKI83" s="157"/>
      <c r="JKJ83" s="161"/>
      <c r="JKK83" s="161"/>
      <c r="JKL83" s="168"/>
      <c r="JKM83" s="169"/>
      <c r="JKN83" s="170"/>
      <c r="JKO83" s="167"/>
      <c r="JKP83" s="43"/>
      <c r="JKQ83" s="208"/>
      <c r="JKR83" s="157"/>
      <c r="JKS83" s="157"/>
      <c r="JKT83" s="161"/>
      <c r="JKU83" s="161"/>
      <c r="JKV83" s="168"/>
      <c r="JKW83" s="169"/>
      <c r="JKX83" s="170"/>
      <c r="JKY83" s="167"/>
      <c r="JKZ83" s="43"/>
      <c r="JLA83" s="208"/>
      <c r="JLB83" s="157"/>
      <c r="JLC83" s="157"/>
      <c r="JLD83" s="161"/>
      <c r="JLE83" s="161"/>
      <c r="JLF83" s="168"/>
      <c r="JLG83" s="169"/>
      <c r="JLH83" s="170"/>
      <c r="JLI83" s="167"/>
      <c r="JLJ83" s="43"/>
      <c r="JLK83" s="208"/>
      <c r="JLL83" s="157"/>
      <c r="JLM83" s="157"/>
      <c r="JLN83" s="161"/>
      <c r="JLO83" s="161"/>
      <c r="JLP83" s="168"/>
      <c r="JLQ83" s="169"/>
      <c r="JLR83" s="170"/>
      <c r="JLS83" s="167"/>
      <c r="JLT83" s="43"/>
      <c r="JLU83" s="208"/>
      <c r="JLV83" s="157"/>
      <c r="JLW83" s="157"/>
      <c r="JLX83" s="161"/>
      <c r="JLY83" s="161"/>
      <c r="JLZ83" s="168"/>
      <c r="JMA83" s="169"/>
      <c r="JMB83" s="170"/>
      <c r="JMC83" s="167"/>
      <c r="JMD83" s="43"/>
      <c r="JME83" s="208"/>
      <c r="JMF83" s="157"/>
      <c r="JMG83" s="157"/>
      <c r="JMH83" s="161"/>
      <c r="JMI83" s="161"/>
      <c r="JMJ83" s="168"/>
      <c r="JMK83" s="169"/>
      <c r="JML83" s="170"/>
      <c r="JMM83" s="167"/>
      <c r="JMN83" s="43"/>
      <c r="JMO83" s="208"/>
      <c r="JMP83" s="157"/>
      <c r="JMQ83" s="157"/>
      <c r="JMR83" s="161"/>
      <c r="JMS83" s="161"/>
      <c r="JMT83" s="168"/>
      <c r="JMU83" s="169"/>
      <c r="JMV83" s="170"/>
      <c r="JMW83" s="167"/>
      <c r="JMX83" s="43"/>
      <c r="JMY83" s="208"/>
      <c r="JMZ83" s="157"/>
      <c r="JNA83" s="157"/>
      <c r="JNB83" s="161"/>
      <c r="JNC83" s="161"/>
      <c r="JND83" s="168"/>
      <c r="JNE83" s="169"/>
      <c r="JNF83" s="170"/>
      <c r="JNG83" s="167"/>
      <c r="JNH83" s="43"/>
      <c r="JNI83" s="208"/>
      <c r="JNJ83" s="157"/>
      <c r="JNK83" s="157"/>
      <c r="JNL83" s="161"/>
      <c r="JNM83" s="161"/>
      <c r="JNN83" s="168"/>
      <c r="JNO83" s="169"/>
      <c r="JNP83" s="170"/>
      <c r="JNQ83" s="167"/>
      <c r="JNR83" s="43"/>
      <c r="JNS83" s="208"/>
      <c r="JNT83" s="157"/>
      <c r="JNU83" s="157"/>
      <c r="JNV83" s="161"/>
      <c r="JNW83" s="161"/>
      <c r="JNX83" s="168"/>
      <c r="JNY83" s="169"/>
      <c r="JNZ83" s="170"/>
      <c r="JOA83" s="167"/>
      <c r="JOB83" s="43"/>
      <c r="JOC83" s="208"/>
      <c r="JOD83" s="157"/>
      <c r="JOE83" s="157"/>
      <c r="JOF83" s="161"/>
      <c r="JOG83" s="161"/>
      <c r="JOH83" s="168"/>
      <c r="JOI83" s="169"/>
      <c r="JOJ83" s="170"/>
      <c r="JOK83" s="167"/>
      <c r="JOL83" s="43"/>
      <c r="JOM83" s="208"/>
      <c r="JON83" s="157"/>
      <c r="JOO83" s="157"/>
      <c r="JOP83" s="161"/>
      <c r="JOQ83" s="161"/>
      <c r="JOR83" s="168"/>
      <c r="JOS83" s="169"/>
      <c r="JOT83" s="170"/>
      <c r="JOU83" s="167"/>
      <c r="JOV83" s="43"/>
      <c r="JOW83" s="208"/>
      <c r="JOX83" s="157"/>
      <c r="JOY83" s="157"/>
      <c r="JOZ83" s="161"/>
      <c r="JPA83" s="161"/>
      <c r="JPB83" s="168"/>
      <c r="JPC83" s="169"/>
      <c r="JPD83" s="170"/>
      <c r="JPE83" s="167"/>
      <c r="JPF83" s="43"/>
      <c r="JPG83" s="208"/>
      <c r="JPH83" s="157"/>
      <c r="JPI83" s="157"/>
      <c r="JPJ83" s="161"/>
      <c r="JPK83" s="161"/>
      <c r="JPL83" s="168"/>
      <c r="JPM83" s="169"/>
      <c r="JPN83" s="170"/>
      <c r="JPO83" s="167"/>
      <c r="JPP83" s="43"/>
      <c r="JPQ83" s="208"/>
      <c r="JPR83" s="157"/>
      <c r="JPS83" s="157"/>
      <c r="JPT83" s="161"/>
      <c r="JPU83" s="161"/>
      <c r="JPV83" s="168"/>
      <c r="JPW83" s="169"/>
      <c r="JPX83" s="170"/>
      <c r="JPY83" s="167"/>
      <c r="JPZ83" s="43"/>
      <c r="JQA83" s="208"/>
      <c r="JQB83" s="157"/>
      <c r="JQC83" s="157"/>
      <c r="JQD83" s="161"/>
      <c r="JQE83" s="161"/>
      <c r="JQF83" s="168"/>
      <c r="JQG83" s="169"/>
      <c r="JQH83" s="170"/>
      <c r="JQI83" s="167"/>
      <c r="JQJ83" s="43"/>
      <c r="JQK83" s="208"/>
      <c r="JQL83" s="157"/>
      <c r="JQM83" s="157"/>
      <c r="JQN83" s="161"/>
      <c r="JQO83" s="161"/>
      <c r="JQP83" s="168"/>
      <c r="JQQ83" s="169"/>
      <c r="JQR83" s="170"/>
      <c r="JQS83" s="167"/>
      <c r="JQT83" s="43"/>
      <c r="JQU83" s="208"/>
      <c r="JQV83" s="157"/>
      <c r="JQW83" s="157"/>
      <c r="JQX83" s="161"/>
      <c r="JQY83" s="161"/>
      <c r="JQZ83" s="168"/>
      <c r="JRA83" s="169"/>
      <c r="JRB83" s="170"/>
      <c r="JRC83" s="167"/>
      <c r="JRD83" s="43"/>
      <c r="JRE83" s="208"/>
      <c r="JRF83" s="157"/>
      <c r="JRG83" s="157"/>
      <c r="JRH83" s="161"/>
      <c r="JRI83" s="161"/>
      <c r="JRJ83" s="168"/>
      <c r="JRK83" s="169"/>
      <c r="JRL83" s="170"/>
      <c r="JRM83" s="167"/>
      <c r="JRN83" s="43"/>
      <c r="JRO83" s="208"/>
      <c r="JRP83" s="157"/>
      <c r="JRQ83" s="157"/>
      <c r="JRR83" s="161"/>
      <c r="JRS83" s="161"/>
      <c r="JRT83" s="168"/>
      <c r="JRU83" s="169"/>
      <c r="JRV83" s="170"/>
      <c r="JRW83" s="167"/>
      <c r="JRX83" s="43"/>
      <c r="JRY83" s="208"/>
      <c r="JRZ83" s="157"/>
      <c r="JSA83" s="157"/>
      <c r="JSB83" s="161"/>
      <c r="JSC83" s="161"/>
      <c r="JSD83" s="168"/>
      <c r="JSE83" s="169"/>
      <c r="JSF83" s="170"/>
      <c r="JSG83" s="167"/>
      <c r="JSH83" s="43"/>
      <c r="JSI83" s="208"/>
      <c r="JSJ83" s="157"/>
      <c r="JSK83" s="157"/>
      <c r="JSL83" s="161"/>
      <c r="JSM83" s="161"/>
      <c r="JSN83" s="168"/>
      <c r="JSO83" s="169"/>
      <c r="JSP83" s="170"/>
      <c r="JSQ83" s="167"/>
      <c r="JSR83" s="43"/>
      <c r="JSS83" s="208"/>
      <c r="JST83" s="157"/>
      <c r="JSU83" s="157"/>
      <c r="JSV83" s="161"/>
      <c r="JSW83" s="161"/>
      <c r="JSX83" s="168"/>
      <c r="JSY83" s="169"/>
      <c r="JSZ83" s="170"/>
      <c r="JTA83" s="167"/>
      <c r="JTB83" s="43"/>
      <c r="JTC83" s="208"/>
      <c r="JTD83" s="157"/>
      <c r="JTE83" s="157"/>
      <c r="JTF83" s="161"/>
      <c r="JTG83" s="161"/>
      <c r="JTH83" s="168"/>
      <c r="JTI83" s="169"/>
      <c r="JTJ83" s="170"/>
      <c r="JTK83" s="167"/>
      <c r="JTL83" s="43"/>
      <c r="JTM83" s="208"/>
      <c r="JTN83" s="157"/>
      <c r="JTO83" s="157"/>
      <c r="JTP83" s="161"/>
      <c r="JTQ83" s="161"/>
      <c r="JTR83" s="168"/>
      <c r="JTS83" s="169"/>
      <c r="JTT83" s="170"/>
      <c r="JTU83" s="167"/>
      <c r="JTV83" s="43"/>
      <c r="JTW83" s="208"/>
      <c r="JTX83" s="157"/>
      <c r="JTY83" s="157"/>
      <c r="JTZ83" s="161"/>
      <c r="JUA83" s="161"/>
      <c r="JUB83" s="168"/>
      <c r="JUC83" s="169"/>
      <c r="JUD83" s="170"/>
      <c r="JUE83" s="167"/>
      <c r="JUF83" s="43"/>
      <c r="JUG83" s="208"/>
      <c r="JUH83" s="157"/>
      <c r="JUI83" s="157"/>
      <c r="JUJ83" s="161"/>
      <c r="JUK83" s="161"/>
      <c r="JUL83" s="168"/>
      <c r="JUM83" s="169"/>
      <c r="JUN83" s="170"/>
      <c r="JUO83" s="167"/>
      <c r="JUP83" s="43"/>
      <c r="JUQ83" s="208"/>
      <c r="JUR83" s="157"/>
      <c r="JUS83" s="157"/>
      <c r="JUT83" s="161"/>
      <c r="JUU83" s="161"/>
      <c r="JUV83" s="168"/>
      <c r="JUW83" s="169"/>
      <c r="JUX83" s="170"/>
      <c r="JUY83" s="167"/>
      <c r="JUZ83" s="43"/>
      <c r="JVA83" s="208"/>
      <c r="JVB83" s="157"/>
      <c r="JVC83" s="157"/>
      <c r="JVD83" s="161"/>
      <c r="JVE83" s="161"/>
      <c r="JVF83" s="168"/>
      <c r="JVG83" s="169"/>
      <c r="JVH83" s="170"/>
      <c r="JVI83" s="167"/>
      <c r="JVJ83" s="43"/>
      <c r="JVK83" s="208"/>
      <c r="JVL83" s="157"/>
      <c r="JVM83" s="157"/>
      <c r="JVN83" s="161"/>
      <c r="JVO83" s="161"/>
      <c r="JVP83" s="168"/>
      <c r="JVQ83" s="169"/>
      <c r="JVR83" s="170"/>
      <c r="JVS83" s="167"/>
      <c r="JVT83" s="43"/>
      <c r="JVU83" s="208"/>
      <c r="JVV83" s="157"/>
      <c r="JVW83" s="157"/>
      <c r="JVX83" s="161"/>
      <c r="JVY83" s="161"/>
      <c r="JVZ83" s="168"/>
      <c r="JWA83" s="169"/>
      <c r="JWB83" s="170"/>
      <c r="JWC83" s="167"/>
      <c r="JWD83" s="43"/>
      <c r="JWE83" s="208"/>
      <c r="JWF83" s="157"/>
      <c r="JWG83" s="157"/>
      <c r="JWH83" s="161"/>
      <c r="JWI83" s="161"/>
      <c r="JWJ83" s="168"/>
      <c r="JWK83" s="169"/>
      <c r="JWL83" s="170"/>
      <c r="JWM83" s="167"/>
      <c r="JWN83" s="43"/>
      <c r="JWO83" s="208"/>
      <c r="JWP83" s="157"/>
      <c r="JWQ83" s="157"/>
      <c r="JWR83" s="161"/>
      <c r="JWS83" s="161"/>
      <c r="JWT83" s="168"/>
      <c r="JWU83" s="169"/>
      <c r="JWV83" s="170"/>
      <c r="JWW83" s="167"/>
      <c r="JWX83" s="43"/>
      <c r="JWY83" s="208"/>
      <c r="JWZ83" s="157"/>
      <c r="JXA83" s="157"/>
      <c r="JXB83" s="161"/>
      <c r="JXC83" s="161"/>
      <c r="JXD83" s="168"/>
      <c r="JXE83" s="169"/>
      <c r="JXF83" s="170"/>
      <c r="JXG83" s="167"/>
      <c r="JXH83" s="43"/>
      <c r="JXI83" s="208"/>
      <c r="JXJ83" s="157"/>
      <c r="JXK83" s="157"/>
      <c r="JXL83" s="161"/>
      <c r="JXM83" s="161"/>
      <c r="JXN83" s="168"/>
      <c r="JXO83" s="169"/>
      <c r="JXP83" s="170"/>
      <c r="JXQ83" s="167"/>
      <c r="JXR83" s="43"/>
      <c r="JXS83" s="208"/>
      <c r="JXT83" s="157"/>
      <c r="JXU83" s="157"/>
      <c r="JXV83" s="161"/>
      <c r="JXW83" s="161"/>
      <c r="JXX83" s="168"/>
      <c r="JXY83" s="169"/>
      <c r="JXZ83" s="170"/>
      <c r="JYA83" s="167"/>
      <c r="JYB83" s="43"/>
      <c r="JYC83" s="208"/>
      <c r="JYD83" s="157"/>
      <c r="JYE83" s="157"/>
      <c r="JYF83" s="161"/>
      <c r="JYG83" s="161"/>
      <c r="JYH83" s="168"/>
      <c r="JYI83" s="169"/>
      <c r="JYJ83" s="170"/>
      <c r="JYK83" s="167"/>
      <c r="JYL83" s="43"/>
      <c r="JYM83" s="208"/>
      <c r="JYN83" s="157"/>
      <c r="JYO83" s="157"/>
      <c r="JYP83" s="161"/>
      <c r="JYQ83" s="161"/>
      <c r="JYR83" s="168"/>
      <c r="JYS83" s="169"/>
      <c r="JYT83" s="170"/>
      <c r="JYU83" s="167"/>
      <c r="JYV83" s="43"/>
      <c r="JYW83" s="208"/>
      <c r="JYX83" s="157"/>
      <c r="JYY83" s="157"/>
      <c r="JYZ83" s="161"/>
      <c r="JZA83" s="161"/>
      <c r="JZB83" s="168"/>
      <c r="JZC83" s="169"/>
      <c r="JZD83" s="170"/>
      <c r="JZE83" s="167"/>
      <c r="JZF83" s="43"/>
      <c r="JZG83" s="208"/>
      <c r="JZH83" s="157"/>
      <c r="JZI83" s="157"/>
      <c r="JZJ83" s="161"/>
      <c r="JZK83" s="161"/>
      <c r="JZL83" s="168"/>
      <c r="JZM83" s="169"/>
      <c r="JZN83" s="170"/>
      <c r="JZO83" s="167"/>
      <c r="JZP83" s="43"/>
      <c r="JZQ83" s="208"/>
      <c r="JZR83" s="157"/>
      <c r="JZS83" s="157"/>
      <c r="JZT83" s="161"/>
      <c r="JZU83" s="161"/>
      <c r="JZV83" s="168"/>
      <c r="JZW83" s="169"/>
      <c r="JZX83" s="170"/>
      <c r="JZY83" s="167"/>
      <c r="JZZ83" s="43"/>
      <c r="KAA83" s="208"/>
      <c r="KAB83" s="157"/>
      <c r="KAC83" s="157"/>
      <c r="KAD83" s="161"/>
      <c r="KAE83" s="161"/>
      <c r="KAF83" s="168"/>
      <c r="KAG83" s="169"/>
      <c r="KAH83" s="170"/>
      <c r="KAI83" s="167"/>
      <c r="KAJ83" s="43"/>
      <c r="KAK83" s="208"/>
      <c r="KAL83" s="157"/>
      <c r="KAM83" s="157"/>
      <c r="KAN83" s="161"/>
      <c r="KAO83" s="161"/>
      <c r="KAP83" s="168"/>
      <c r="KAQ83" s="169"/>
      <c r="KAR83" s="170"/>
      <c r="KAS83" s="167"/>
      <c r="KAT83" s="43"/>
      <c r="KAU83" s="208"/>
      <c r="KAV83" s="157"/>
      <c r="KAW83" s="157"/>
      <c r="KAX83" s="161"/>
      <c r="KAY83" s="161"/>
      <c r="KAZ83" s="168"/>
      <c r="KBA83" s="169"/>
      <c r="KBB83" s="170"/>
      <c r="KBC83" s="167"/>
      <c r="KBD83" s="43"/>
      <c r="KBE83" s="208"/>
      <c r="KBF83" s="157"/>
      <c r="KBG83" s="157"/>
      <c r="KBH83" s="161"/>
      <c r="KBI83" s="161"/>
      <c r="KBJ83" s="168"/>
      <c r="KBK83" s="169"/>
      <c r="KBL83" s="170"/>
      <c r="KBM83" s="167"/>
      <c r="KBN83" s="43"/>
      <c r="KBO83" s="208"/>
      <c r="KBP83" s="157"/>
      <c r="KBQ83" s="157"/>
      <c r="KBR83" s="161"/>
      <c r="KBS83" s="161"/>
      <c r="KBT83" s="168"/>
      <c r="KBU83" s="169"/>
      <c r="KBV83" s="170"/>
      <c r="KBW83" s="167"/>
      <c r="KBX83" s="43"/>
      <c r="KBY83" s="208"/>
      <c r="KBZ83" s="157"/>
      <c r="KCA83" s="157"/>
      <c r="KCB83" s="161"/>
      <c r="KCC83" s="161"/>
      <c r="KCD83" s="168"/>
      <c r="KCE83" s="169"/>
      <c r="KCF83" s="170"/>
      <c r="KCG83" s="167"/>
      <c r="KCH83" s="43"/>
      <c r="KCI83" s="208"/>
      <c r="KCJ83" s="157"/>
      <c r="KCK83" s="157"/>
      <c r="KCL83" s="161"/>
      <c r="KCM83" s="161"/>
      <c r="KCN83" s="168"/>
      <c r="KCO83" s="169"/>
      <c r="KCP83" s="170"/>
      <c r="KCQ83" s="167"/>
      <c r="KCR83" s="43"/>
      <c r="KCS83" s="208"/>
      <c r="KCT83" s="157"/>
      <c r="KCU83" s="157"/>
      <c r="KCV83" s="161"/>
      <c r="KCW83" s="161"/>
      <c r="KCX83" s="168"/>
      <c r="KCY83" s="169"/>
      <c r="KCZ83" s="170"/>
      <c r="KDA83" s="167"/>
      <c r="KDB83" s="43"/>
      <c r="KDC83" s="208"/>
      <c r="KDD83" s="157"/>
      <c r="KDE83" s="157"/>
      <c r="KDF83" s="161"/>
      <c r="KDG83" s="161"/>
      <c r="KDH83" s="168"/>
      <c r="KDI83" s="169"/>
      <c r="KDJ83" s="170"/>
      <c r="KDK83" s="167"/>
      <c r="KDL83" s="43"/>
      <c r="KDM83" s="208"/>
      <c r="KDN83" s="157"/>
      <c r="KDO83" s="157"/>
      <c r="KDP83" s="161"/>
      <c r="KDQ83" s="161"/>
      <c r="KDR83" s="168"/>
      <c r="KDS83" s="169"/>
      <c r="KDT83" s="170"/>
      <c r="KDU83" s="167"/>
      <c r="KDV83" s="43"/>
      <c r="KDW83" s="208"/>
      <c r="KDX83" s="157"/>
      <c r="KDY83" s="157"/>
      <c r="KDZ83" s="161"/>
      <c r="KEA83" s="161"/>
      <c r="KEB83" s="168"/>
      <c r="KEC83" s="169"/>
      <c r="KED83" s="170"/>
      <c r="KEE83" s="167"/>
      <c r="KEF83" s="43"/>
      <c r="KEG83" s="208"/>
      <c r="KEH83" s="157"/>
      <c r="KEI83" s="157"/>
      <c r="KEJ83" s="161"/>
      <c r="KEK83" s="161"/>
      <c r="KEL83" s="168"/>
      <c r="KEM83" s="169"/>
      <c r="KEN83" s="170"/>
      <c r="KEO83" s="167"/>
      <c r="KEP83" s="43"/>
      <c r="KEQ83" s="208"/>
      <c r="KER83" s="157"/>
      <c r="KES83" s="157"/>
      <c r="KET83" s="161"/>
      <c r="KEU83" s="161"/>
      <c r="KEV83" s="168"/>
      <c r="KEW83" s="169"/>
      <c r="KEX83" s="170"/>
      <c r="KEY83" s="167"/>
      <c r="KEZ83" s="43"/>
      <c r="KFA83" s="208"/>
      <c r="KFB83" s="157"/>
      <c r="KFC83" s="157"/>
      <c r="KFD83" s="161"/>
      <c r="KFE83" s="161"/>
      <c r="KFF83" s="168"/>
      <c r="KFG83" s="169"/>
      <c r="KFH83" s="170"/>
      <c r="KFI83" s="167"/>
      <c r="KFJ83" s="43"/>
      <c r="KFK83" s="208"/>
      <c r="KFL83" s="157"/>
      <c r="KFM83" s="157"/>
      <c r="KFN83" s="161"/>
      <c r="KFO83" s="161"/>
      <c r="KFP83" s="168"/>
      <c r="KFQ83" s="169"/>
      <c r="KFR83" s="170"/>
      <c r="KFS83" s="167"/>
      <c r="KFT83" s="43"/>
      <c r="KFU83" s="208"/>
      <c r="KFV83" s="157"/>
      <c r="KFW83" s="157"/>
      <c r="KFX83" s="161"/>
      <c r="KFY83" s="161"/>
      <c r="KFZ83" s="168"/>
      <c r="KGA83" s="169"/>
      <c r="KGB83" s="170"/>
      <c r="KGC83" s="167"/>
      <c r="KGD83" s="43"/>
      <c r="KGE83" s="208"/>
      <c r="KGF83" s="157"/>
      <c r="KGG83" s="157"/>
      <c r="KGH83" s="161"/>
      <c r="KGI83" s="161"/>
      <c r="KGJ83" s="168"/>
      <c r="KGK83" s="169"/>
      <c r="KGL83" s="170"/>
      <c r="KGM83" s="167"/>
      <c r="KGN83" s="43"/>
      <c r="KGO83" s="208"/>
      <c r="KGP83" s="157"/>
      <c r="KGQ83" s="157"/>
      <c r="KGR83" s="161"/>
      <c r="KGS83" s="161"/>
      <c r="KGT83" s="168"/>
      <c r="KGU83" s="169"/>
      <c r="KGV83" s="170"/>
      <c r="KGW83" s="167"/>
      <c r="KGX83" s="43"/>
      <c r="KGY83" s="208"/>
      <c r="KGZ83" s="157"/>
      <c r="KHA83" s="157"/>
      <c r="KHB83" s="161"/>
      <c r="KHC83" s="161"/>
      <c r="KHD83" s="168"/>
      <c r="KHE83" s="169"/>
      <c r="KHF83" s="170"/>
      <c r="KHG83" s="167"/>
      <c r="KHH83" s="43"/>
      <c r="KHI83" s="208"/>
      <c r="KHJ83" s="157"/>
      <c r="KHK83" s="157"/>
      <c r="KHL83" s="161"/>
      <c r="KHM83" s="161"/>
      <c r="KHN83" s="168"/>
      <c r="KHO83" s="169"/>
      <c r="KHP83" s="170"/>
      <c r="KHQ83" s="167"/>
      <c r="KHR83" s="43"/>
      <c r="KHS83" s="208"/>
      <c r="KHT83" s="157"/>
      <c r="KHU83" s="157"/>
      <c r="KHV83" s="161"/>
      <c r="KHW83" s="161"/>
      <c r="KHX83" s="168"/>
      <c r="KHY83" s="169"/>
      <c r="KHZ83" s="170"/>
      <c r="KIA83" s="167"/>
      <c r="KIB83" s="43"/>
      <c r="KIC83" s="208"/>
      <c r="KID83" s="157"/>
      <c r="KIE83" s="157"/>
      <c r="KIF83" s="161"/>
      <c r="KIG83" s="161"/>
      <c r="KIH83" s="168"/>
      <c r="KII83" s="169"/>
      <c r="KIJ83" s="170"/>
      <c r="KIK83" s="167"/>
      <c r="KIL83" s="43"/>
      <c r="KIM83" s="208"/>
      <c r="KIN83" s="157"/>
      <c r="KIO83" s="157"/>
      <c r="KIP83" s="161"/>
      <c r="KIQ83" s="161"/>
      <c r="KIR83" s="168"/>
      <c r="KIS83" s="169"/>
      <c r="KIT83" s="170"/>
      <c r="KIU83" s="167"/>
      <c r="KIV83" s="43"/>
      <c r="KIW83" s="208"/>
      <c r="KIX83" s="157"/>
      <c r="KIY83" s="157"/>
      <c r="KIZ83" s="161"/>
      <c r="KJA83" s="161"/>
      <c r="KJB83" s="168"/>
      <c r="KJC83" s="169"/>
      <c r="KJD83" s="170"/>
      <c r="KJE83" s="167"/>
      <c r="KJF83" s="43"/>
      <c r="KJG83" s="208"/>
      <c r="KJH83" s="157"/>
      <c r="KJI83" s="157"/>
      <c r="KJJ83" s="161"/>
      <c r="KJK83" s="161"/>
      <c r="KJL83" s="168"/>
      <c r="KJM83" s="169"/>
      <c r="KJN83" s="170"/>
      <c r="KJO83" s="167"/>
      <c r="KJP83" s="43"/>
      <c r="KJQ83" s="208"/>
      <c r="KJR83" s="157"/>
      <c r="KJS83" s="157"/>
      <c r="KJT83" s="161"/>
      <c r="KJU83" s="161"/>
      <c r="KJV83" s="168"/>
      <c r="KJW83" s="169"/>
      <c r="KJX83" s="170"/>
      <c r="KJY83" s="167"/>
      <c r="KJZ83" s="43"/>
      <c r="KKA83" s="208"/>
      <c r="KKB83" s="157"/>
      <c r="KKC83" s="157"/>
      <c r="KKD83" s="161"/>
      <c r="KKE83" s="161"/>
      <c r="KKF83" s="168"/>
      <c r="KKG83" s="169"/>
      <c r="KKH83" s="170"/>
      <c r="KKI83" s="167"/>
      <c r="KKJ83" s="43"/>
      <c r="KKK83" s="208"/>
      <c r="KKL83" s="157"/>
      <c r="KKM83" s="157"/>
      <c r="KKN83" s="161"/>
      <c r="KKO83" s="161"/>
      <c r="KKP83" s="168"/>
      <c r="KKQ83" s="169"/>
      <c r="KKR83" s="170"/>
      <c r="KKS83" s="167"/>
      <c r="KKT83" s="43"/>
      <c r="KKU83" s="208"/>
      <c r="KKV83" s="157"/>
      <c r="KKW83" s="157"/>
      <c r="KKX83" s="161"/>
      <c r="KKY83" s="161"/>
      <c r="KKZ83" s="168"/>
      <c r="KLA83" s="169"/>
      <c r="KLB83" s="170"/>
      <c r="KLC83" s="167"/>
      <c r="KLD83" s="43"/>
      <c r="KLE83" s="208"/>
      <c r="KLF83" s="157"/>
      <c r="KLG83" s="157"/>
      <c r="KLH83" s="161"/>
      <c r="KLI83" s="161"/>
      <c r="KLJ83" s="168"/>
      <c r="KLK83" s="169"/>
      <c r="KLL83" s="170"/>
      <c r="KLM83" s="167"/>
      <c r="KLN83" s="43"/>
      <c r="KLO83" s="208"/>
      <c r="KLP83" s="157"/>
      <c r="KLQ83" s="157"/>
      <c r="KLR83" s="161"/>
      <c r="KLS83" s="161"/>
      <c r="KLT83" s="168"/>
      <c r="KLU83" s="169"/>
      <c r="KLV83" s="170"/>
      <c r="KLW83" s="167"/>
      <c r="KLX83" s="43"/>
      <c r="KLY83" s="208"/>
      <c r="KLZ83" s="157"/>
      <c r="KMA83" s="157"/>
      <c r="KMB83" s="161"/>
      <c r="KMC83" s="161"/>
      <c r="KMD83" s="168"/>
      <c r="KME83" s="169"/>
      <c r="KMF83" s="170"/>
      <c r="KMG83" s="167"/>
      <c r="KMH83" s="43"/>
      <c r="KMI83" s="208"/>
      <c r="KMJ83" s="157"/>
      <c r="KMK83" s="157"/>
      <c r="KML83" s="161"/>
      <c r="KMM83" s="161"/>
      <c r="KMN83" s="168"/>
      <c r="KMO83" s="169"/>
      <c r="KMP83" s="170"/>
      <c r="KMQ83" s="167"/>
      <c r="KMR83" s="43"/>
      <c r="KMS83" s="208"/>
      <c r="KMT83" s="157"/>
      <c r="KMU83" s="157"/>
      <c r="KMV83" s="161"/>
      <c r="KMW83" s="161"/>
      <c r="KMX83" s="168"/>
      <c r="KMY83" s="169"/>
      <c r="KMZ83" s="170"/>
      <c r="KNA83" s="167"/>
      <c r="KNB83" s="43"/>
      <c r="KNC83" s="208"/>
      <c r="KND83" s="157"/>
      <c r="KNE83" s="157"/>
      <c r="KNF83" s="161"/>
      <c r="KNG83" s="161"/>
      <c r="KNH83" s="168"/>
      <c r="KNI83" s="169"/>
      <c r="KNJ83" s="170"/>
      <c r="KNK83" s="167"/>
      <c r="KNL83" s="43"/>
      <c r="KNM83" s="208"/>
      <c r="KNN83" s="157"/>
      <c r="KNO83" s="157"/>
      <c r="KNP83" s="161"/>
      <c r="KNQ83" s="161"/>
      <c r="KNR83" s="168"/>
      <c r="KNS83" s="169"/>
      <c r="KNT83" s="170"/>
      <c r="KNU83" s="167"/>
      <c r="KNV83" s="43"/>
      <c r="KNW83" s="208"/>
      <c r="KNX83" s="157"/>
      <c r="KNY83" s="157"/>
      <c r="KNZ83" s="161"/>
      <c r="KOA83" s="161"/>
      <c r="KOB83" s="168"/>
      <c r="KOC83" s="169"/>
      <c r="KOD83" s="170"/>
      <c r="KOE83" s="167"/>
      <c r="KOF83" s="43"/>
      <c r="KOG83" s="208"/>
      <c r="KOH83" s="157"/>
      <c r="KOI83" s="157"/>
      <c r="KOJ83" s="161"/>
      <c r="KOK83" s="161"/>
      <c r="KOL83" s="168"/>
      <c r="KOM83" s="169"/>
      <c r="KON83" s="170"/>
      <c r="KOO83" s="167"/>
      <c r="KOP83" s="43"/>
      <c r="KOQ83" s="208"/>
      <c r="KOR83" s="157"/>
      <c r="KOS83" s="157"/>
      <c r="KOT83" s="161"/>
      <c r="KOU83" s="161"/>
      <c r="KOV83" s="168"/>
      <c r="KOW83" s="169"/>
      <c r="KOX83" s="170"/>
      <c r="KOY83" s="167"/>
      <c r="KOZ83" s="43"/>
      <c r="KPA83" s="208"/>
      <c r="KPB83" s="157"/>
      <c r="KPC83" s="157"/>
      <c r="KPD83" s="161"/>
      <c r="KPE83" s="161"/>
      <c r="KPF83" s="168"/>
      <c r="KPG83" s="169"/>
      <c r="KPH83" s="170"/>
      <c r="KPI83" s="167"/>
      <c r="KPJ83" s="43"/>
      <c r="KPK83" s="208"/>
      <c r="KPL83" s="157"/>
      <c r="KPM83" s="157"/>
      <c r="KPN83" s="161"/>
      <c r="KPO83" s="161"/>
      <c r="KPP83" s="168"/>
      <c r="KPQ83" s="169"/>
      <c r="KPR83" s="170"/>
      <c r="KPS83" s="167"/>
      <c r="KPT83" s="43"/>
      <c r="KPU83" s="208"/>
      <c r="KPV83" s="157"/>
      <c r="KPW83" s="157"/>
      <c r="KPX83" s="161"/>
      <c r="KPY83" s="161"/>
      <c r="KPZ83" s="168"/>
      <c r="KQA83" s="169"/>
      <c r="KQB83" s="170"/>
      <c r="KQC83" s="167"/>
      <c r="KQD83" s="43"/>
      <c r="KQE83" s="208"/>
      <c r="KQF83" s="157"/>
      <c r="KQG83" s="157"/>
      <c r="KQH83" s="161"/>
      <c r="KQI83" s="161"/>
      <c r="KQJ83" s="168"/>
      <c r="KQK83" s="169"/>
      <c r="KQL83" s="170"/>
      <c r="KQM83" s="167"/>
      <c r="KQN83" s="43"/>
      <c r="KQO83" s="208"/>
      <c r="KQP83" s="157"/>
      <c r="KQQ83" s="157"/>
      <c r="KQR83" s="161"/>
      <c r="KQS83" s="161"/>
      <c r="KQT83" s="168"/>
      <c r="KQU83" s="169"/>
      <c r="KQV83" s="170"/>
      <c r="KQW83" s="167"/>
      <c r="KQX83" s="43"/>
      <c r="KQY83" s="208"/>
      <c r="KQZ83" s="157"/>
      <c r="KRA83" s="157"/>
      <c r="KRB83" s="161"/>
      <c r="KRC83" s="161"/>
      <c r="KRD83" s="168"/>
      <c r="KRE83" s="169"/>
      <c r="KRF83" s="170"/>
      <c r="KRG83" s="167"/>
      <c r="KRH83" s="43"/>
      <c r="KRI83" s="208"/>
      <c r="KRJ83" s="157"/>
      <c r="KRK83" s="157"/>
      <c r="KRL83" s="161"/>
      <c r="KRM83" s="161"/>
      <c r="KRN83" s="168"/>
      <c r="KRO83" s="169"/>
      <c r="KRP83" s="170"/>
      <c r="KRQ83" s="167"/>
      <c r="KRR83" s="43"/>
      <c r="KRS83" s="208"/>
      <c r="KRT83" s="157"/>
      <c r="KRU83" s="157"/>
      <c r="KRV83" s="161"/>
      <c r="KRW83" s="161"/>
      <c r="KRX83" s="168"/>
      <c r="KRY83" s="169"/>
      <c r="KRZ83" s="170"/>
      <c r="KSA83" s="167"/>
      <c r="KSB83" s="43"/>
      <c r="KSC83" s="208"/>
      <c r="KSD83" s="157"/>
      <c r="KSE83" s="157"/>
      <c r="KSF83" s="161"/>
      <c r="KSG83" s="161"/>
      <c r="KSH83" s="168"/>
      <c r="KSI83" s="169"/>
      <c r="KSJ83" s="170"/>
      <c r="KSK83" s="167"/>
      <c r="KSL83" s="43"/>
      <c r="KSM83" s="208"/>
      <c r="KSN83" s="157"/>
      <c r="KSO83" s="157"/>
      <c r="KSP83" s="161"/>
      <c r="KSQ83" s="161"/>
      <c r="KSR83" s="168"/>
      <c r="KSS83" s="169"/>
      <c r="KST83" s="170"/>
      <c r="KSU83" s="167"/>
      <c r="KSV83" s="43"/>
      <c r="KSW83" s="208"/>
      <c r="KSX83" s="157"/>
      <c r="KSY83" s="157"/>
      <c r="KSZ83" s="161"/>
      <c r="KTA83" s="161"/>
      <c r="KTB83" s="168"/>
      <c r="KTC83" s="169"/>
      <c r="KTD83" s="170"/>
      <c r="KTE83" s="167"/>
      <c r="KTF83" s="43"/>
      <c r="KTG83" s="208"/>
      <c r="KTH83" s="157"/>
      <c r="KTI83" s="157"/>
      <c r="KTJ83" s="161"/>
      <c r="KTK83" s="161"/>
      <c r="KTL83" s="168"/>
      <c r="KTM83" s="169"/>
      <c r="KTN83" s="170"/>
      <c r="KTO83" s="167"/>
      <c r="KTP83" s="43"/>
      <c r="KTQ83" s="208"/>
      <c r="KTR83" s="157"/>
      <c r="KTS83" s="157"/>
      <c r="KTT83" s="161"/>
      <c r="KTU83" s="161"/>
      <c r="KTV83" s="168"/>
      <c r="KTW83" s="169"/>
      <c r="KTX83" s="170"/>
      <c r="KTY83" s="167"/>
      <c r="KTZ83" s="43"/>
      <c r="KUA83" s="208"/>
      <c r="KUB83" s="157"/>
      <c r="KUC83" s="157"/>
      <c r="KUD83" s="161"/>
      <c r="KUE83" s="161"/>
      <c r="KUF83" s="168"/>
      <c r="KUG83" s="169"/>
      <c r="KUH83" s="170"/>
      <c r="KUI83" s="167"/>
      <c r="KUJ83" s="43"/>
      <c r="KUK83" s="208"/>
      <c r="KUL83" s="157"/>
      <c r="KUM83" s="157"/>
      <c r="KUN83" s="161"/>
      <c r="KUO83" s="161"/>
      <c r="KUP83" s="168"/>
      <c r="KUQ83" s="169"/>
      <c r="KUR83" s="170"/>
      <c r="KUS83" s="167"/>
      <c r="KUT83" s="43"/>
      <c r="KUU83" s="208"/>
      <c r="KUV83" s="157"/>
      <c r="KUW83" s="157"/>
      <c r="KUX83" s="161"/>
      <c r="KUY83" s="161"/>
      <c r="KUZ83" s="168"/>
      <c r="KVA83" s="169"/>
      <c r="KVB83" s="170"/>
      <c r="KVC83" s="167"/>
      <c r="KVD83" s="43"/>
      <c r="KVE83" s="208"/>
      <c r="KVF83" s="157"/>
      <c r="KVG83" s="157"/>
      <c r="KVH83" s="161"/>
      <c r="KVI83" s="161"/>
      <c r="KVJ83" s="168"/>
      <c r="KVK83" s="169"/>
      <c r="KVL83" s="170"/>
      <c r="KVM83" s="167"/>
      <c r="KVN83" s="43"/>
      <c r="KVO83" s="208"/>
      <c r="KVP83" s="157"/>
      <c r="KVQ83" s="157"/>
      <c r="KVR83" s="161"/>
      <c r="KVS83" s="161"/>
      <c r="KVT83" s="168"/>
      <c r="KVU83" s="169"/>
      <c r="KVV83" s="170"/>
      <c r="KVW83" s="167"/>
      <c r="KVX83" s="43"/>
      <c r="KVY83" s="208"/>
      <c r="KVZ83" s="157"/>
      <c r="KWA83" s="157"/>
      <c r="KWB83" s="161"/>
      <c r="KWC83" s="161"/>
      <c r="KWD83" s="168"/>
      <c r="KWE83" s="169"/>
      <c r="KWF83" s="170"/>
      <c r="KWG83" s="167"/>
      <c r="KWH83" s="43"/>
      <c r="KWI83" s="208"/>
      <c r="KWJ83" s="157"/>
      <c r="KWK83" s="157"/>
      <c r="KWL83" s="161"/>
      <c r="KWM83" s="161"/>
      <c r="KWN83" s="168"/>
      <c r="KWO83" s="169"/>
      <c r="KWP83" s="170"/>
      <c r="KWQ83" s="167"/>
      <c r="KWR83" s="43"/>
      <c r="KWS83" s="208"/>
      <c r="KWT83" s="157"/>
      <c r="KWU83" s="157"/>
      <c r="KWV83" s="161"/>
      <c r="KWW83" s="161"/>
      <c r="KWX83" s="168"/>
      <c r="KWY83" s="169"/>
      <c r="KWZ83" s="170"/>
      <c r="KXA83" s="167"/>
      <c r="KXB83" s="43"/>
      <c r="KXC83" s="208"/>
      <c r="KXD83" s="157"/>
      <c r="KXE83" s="157"/>
      <c r="KXF83" s="161"/>
      <c r="KXG83" s="161"/>
      <c r="KXH83" s="168"/>
      <c r="KXI83" s="169"/>
      <c r="KXJ83" s="170"/>
      <c r="KXK83" s="167"/>
      <c r="KXL83" s="43"/>
      <c r="KXM83" s="208"/>
      <c r="KXN83" s="157"/>
      <c r="KXO83" s="157"/>
      <c r="KXP83" s="161"/>
      <c r="KXQ83" s="161"/>
      <c r="KXR83" s="168"/>
      <c r="KXS83" s="169"/>
      <c r="KXT83" s="170"/>
      <c r="KXU83" s="167"/>
      <c r="KXV83" s="43"/>
      <c r="KXW83" s="208"/>
      <c r="KXX83" s="157"/>
      <c r="KXY83" s="157"/>
      <c r="KXZ83" s="161"/>
      <c r="KYA83" s="161"/>
      <c r="KYB83" s="168"/>
      <c r="KYC83" s="169"/>
      <c r="KYD83" s="170"/>
      <c r="KYE83" s="167"/>
      <c r="KYF83" s="43"/>
      <c r="KYG83" s="208"/>
      <c r="KYH83" s="157"/>
      <c r="KYI83" s="157"/>
      <c r="KYJ83" s="161"/>
      <c r="KYK83" s="161"/>
      <c r="KYL83" s="168"/>
      <c r="KYM83" s="169"/>
      <c r="KYN83" s="170"/>
      <c r="KYO83" s="167"/>
      <c r="KYP83" s="43"/>
      <c r="KYQ83" s="208"/>
      <c r="KYR83" s="157"/>
      <c r="KYS83" s="157"/>
      <c r="KYT83" s="161"/>
      <c r="KYU83" s="161"/>
      <c r="KYV83" s="168"/>
      <c r="KYW83" s="169"/>
      <c r="KYX83" s="170"/>
      <c r="KYY83" s="167"/>
      <c r="KYZ83" s="43"/>
      <c r="KZA83" s="208"/>
      <c r="KZB83" s="157"/>
      <c r="KZC83" s="157"/>
      <c r="KZD83" s="161"/>
      <c r="KZE83" s="161"/>
      <c r="KZF83" s="168"/>
      <c r="KZG83" s="169"/>
      <c r="KZH83" s="170"/>
      <c r="KZI83" s="167"/>
      <c r="KZJ83" s="43"/>
      <c r="KZK83" s="208"/>
      <c r="KZL83" s="157"/>
      <c r="KZM83" s="157"/>
      <c r="KZN83" s="161"/>
      <c r="KZO83" s="161"/>
      <c r="KZP83" s="168"/>
      <c r="KZQ83" s="169"/>
      <c r="KZR83" s="170"/>
      <c r="KZS83" s="167"/>
      <c r="KZT83" s="43"/>
      <c r="KZU83" s="208"/>
      <c r="KZV83" s="157"/>
      <c r="KZW83" s="157"/>
      <c r="KZX83" s="161"/>
      <c r="KZY83" s="161"/>
      <c r="KZZ83" s="168"/>
      <c r="LAA83" s="169"/>
      <c r="LAB83" s="170"/>
      <c r="LAC83" s="167"/>
      <c r="LAD83" s="43"/>
      <c r="LAE83" s="208"/>
      <c r="LAF83" s="157"/>
      <c r="LAG83" s="157"/>
      <c r="LAH83" s="161"/>
      <c r="LAI83" s="161"/>
      <c r="LAJ83" s="168"/>
      <c r="LAK83" s="169"/>
      <c r="LAL83" s="170"/>
      <c r="LAM83" s="167"/>
      <c r="LAN83" s="43"/>
      <c r="LAO83" s="208"/>
      <c r="LAP83" s="157"/>
      <c r="LAQ83" s="157"/>
      <c r="LAR83" s="161"/>
      <c r="LAS83" s="161"/>
      <c r="LAT83" s="168"/>
      <c r="LAU83" s="169"/>
      <c r="LAV83" s="170"/>
      <c r="LAW83" s="167"/>
      <c r="LAX83" s="43"/>
      <c r="LAY83" s="208"/>
      <c r="LAZ83" s="157"/>
      <c r="LBA83" s="157"/>
      <c r="LBB83" s="161"/>
      <c r="LBC83" s="161"/>
      <c r="LBD83" s="168"/>
      <c r="LBE83" s="169"/>
      <c r="LBF83" s="170"/>
      <c r="LBG83" s="167"/>
      <c r="LBH83" s="43"/>
      <c r="LBI83" s="208"/>
      <c r="LBJ83" s="157"/>
      <c r="LBK83" s="157"/>
      <c r="LBL83" s="161"/>
      <c r="LBM83" s="161"/>
      <c r="LBN83" s="168"/>
      <c r="LBO83" s="169"/>
      <c r="LBP83" s="170"/>
      <c r="LBQ83" s="167"/>
      <c r="LBR83" s="43"/>
      <c r="LBS83" s="208"/>
      <c r="LBT83" s="157"/>
      <c r="LBU83" s="157"/>
      <c r="LBV83" s="161"/>
      <c r="LBW83" s="161"/>
      <c r="LBX83" s="168"/>
      <c r="LBY83" s="169"/>
      <c r="LBZ83" s="170"/>
      <c r="LCA83" s="167"/>
      <c r="LCB83" s="43"/>
      <c r="LCC83" s="208"/>
      <c r="LCD83" s="157"/>
      <c r="LCE83" s="157"/>
      <c r="LCF83" s="161"/>
      <c r="LCG83" s="161"/>
      <c r="LCH83" s="168"/>
      <c r="LCI83" s="169"/>
      <c r="LCJ83" s="170"/>
      <c r="LCK83" s="167"/>
      <c r="LCL83" s="43"/>
      <c r="LCM83" s="208"/>
      <c r="LCN83" s="157"/>
      <c r="LCO83" s="157"/>
      <c r="LCP83" s="161"/>
      <c r="LCQ83" s="161"/>
      <c r="LCR83" s="168"/>
      <c r="LCS83" s="169"/>
      <c r="LCT83" s="170"/>
      <c r="LCU83" s="167"/>
      <c r="LCV83" s="43"/>
      <c r="LCW83" s="208"/>
      <c r="LCX83" s="157"/>
      <c r="LCY83" s="157"/>
      <c r="LCZ83" s="161"/>
      <c r="LDA83" s="161"/>
      <c r="LDB83" s="168"/>
      <c r="LDC83" s="169"/>
      <c r="LDD83" s="170"/>
      <c r="LDE83" s="167"/>
      <c r="LDF83" s="43"/>
      <c r="LDG83" s="208"/>
      <c r="LDH83" s="157"/>
      <c r="LDI83" s="157"/>
      <c r="LDJ83" s="161"/>
      <c r="LDK83" s="161"/>
      <c r="LDL83" s="168"/>
      <c r="LDM83" s="169"/>
      <c r="LDN83" s="170"/>
      <c r="LDO83" s="167"/>
      <c r="LDP83" s="43"/>
      <c r="LDQ83" s="208"/>
      <c r="LDR83" s="157"/>
      <c r="LDS83" s="157"/>
      <c r="LDT83" s="161"/>
      <c r="LDU83" s="161"/>
      <c r="LDV83" s="168"/>
      <c r="LDW83" s="169"/>
      <c r="LDX83" s="170"/>
      <c r="LDY83" s="167"/>
      <c r="LDZ83" s="43"/>
      <c r="LEA83" s="208"/>
      <c r="LEB83" s="157"/>
      <c r="LEC83" s="157"/>
      <c r="LED83" s="161"/>
      <c r="LEE83" s="161"/>
      <c r="LEF83" s="168"/>
      <c r="LEG83" s="169"/>
      <c r="LEH83" s="170"/>
      <c r="LEI83" s="167"/>
      <c r="LEJ83" s="43"/>
      <c r="LEK83" s="208"/>
      <c r="LEL83" s="157"/>
      <c r="LEM83" s="157"/>
      <c r="LEN83" s="161"/>
      <c r="LEO83" s="161"/>
      <c r="LEP83" s="168"/>
      <c r="LEQ83" s="169"/>
      <c r="LER83" s="170"/>
      <c r="LES83" s="167"/>
      <c r="LET83" s="43"/>
      <c r="LEU83" s="208"/>
      <c r="LEV83" s="157"/>
      <c r="LEW83" s="157"/>
      <c r="LEX83" s="161"/>
      <c r="LEY83" s="161"/>
      <c r="LEZ83" s="168"/>
      <c r="LFA83" s="169"/>
      <c r="LFB83" s="170"/>
      <c r="LFC83" s="167"/>
      <c r="LFD83" s="43"/>
      <c r="LFE83" s="208"/>
      <c r="LFF83" s="157"/>
      <c r="LFG83" s="157"/>
      <c r="LFH83" s="161"/>
      <c r="LFI83" s="161"/>
      <c r="LFJ83" s="168"/>
      <c r="LFK83" s="169"/>
      <c r="LFL83" s="170"/>
      <c r="LFM83" s="167"/>
      <c r="LFN83" s="43"/>
      <c r="LFO83" s="208"/>
      <c r="LFP83" s="157"/>
      <c r="LFQ83" s="157"/>
      <c r="LFR83" s="161"/>
      <c r="LFS83" s="161"/>
      <c r="LFT83" s="168"/>
      <c r="LFU83" s="169"/>
      <c r="LFV83" s="170"/>
      <c r="LFW83" s="167"/>
      <c r="LFX83" s="43"/>
      <c r="LFY83" s="208"/>
      <c r="LFZ83" s="157"/>
      <c r="LGA83" s="157"/>
      <c r="LGB83" s="161"/>
      <c r="LGC83" s="161"/>
      <c r="LGD83" s="168"/>
      <c r="LGE83" s="169"/>
      <c r="LGF83" s="170"/>
      <c r="LGG83" s="167"/>
      <c r="LGH83" s="43"/>
      <c r="LGI83" s="208"/>
      <c r="LGJ83" s="157"/>
      <c r="LGK83" s="157"/>
      <c r="LGL83" s="161"/>
      <c r="LGM83" s="161"/>
      <c r="LGN83" s="168"/>
      <c r="LGO83" s="169"/>
      <c r="LGP83" s="170"/>
      <c r="LGQ83" s="167"/>
      <c r="LGR83" s="43"/>
      <c r="LGS83" s="208"/>
      <c r="LGT83" s="157"/>
      <c r="LGU83" s="157"/>
      <c r="LGV83" s="161"/>
      <c r="LGW83" s="161"/>
      <c r="LGX83" s="168"/>
      <c r="LGY83" s="169"/>
      <c r="LGZ83" s="170"/>
      <c r="LHA83" s="167"/>
      <c r="LHB83" s="43"/>
      <c r="LHC83" s="208"/>
      <c r="LHD83" s="157"/>
      <c r="LHE83" s="157"/>
      <c r="LHF83" s="161"/>
      <c r="LHG83" s="161"/>
      <c r="LHH83" s="168"/>
      <c r="LHI83" s="169"/>
      <c r="LHJ83" s="170"/>
      <c r="LHK83" s="167"/>
      <c r="LHL83" s="43"/>
      <c r="LHM83" s="208"/>
      <c r="LHN83" s="157"/>
      <c r="LHO83" s="157"/>
      <c r="LHP83" s="161"/>
      <c r="LHQ83" s="161"/>
      <c r="LHR83" s="168"/>
      <c r="LHS83" s="169"/>
      <c r="LHT83" s="170"/>
      <c r="LHU83" s="167"/>
      <c r="LHV83" s="43"/>
      <c r="LHW83" s="208"/>
      <c r="LHX83" s="157"/>
      <c r="LHY83" s="157"/>
      <c r="LHZ83" s="161"/>
      <c r="LIA83" s="161"/>
      <c r="LIB83" s="168"/>
      <c r="LIC83" s="169"/>
      <c r="LID83" s="170"/>
      <c r="LIE83" s="167"/>
      <c r="LIF83" s="43"/>
      <c r="LIG83" s="208"/>
      <c r="LIH83" s="157"/>
      <c r="LII83" s="157"/>
      <c r="LIJ83" s="161"/>
      <c r="LIK83" s="161"/>
      <c r="LIL83" s="168"/>
      <c r="LIM83" s="169"/>
      <c r="LIN83" s="170"/>
      <c r="LIO83" s="167"/>
      <c r="LIP83" s="43"/>
      <c r="LIQ83" s="208"/>
      <c r="LIR83" s="157"/>
      <c r="LIS83" s="157"/>
      <c r="LIT83" s="161"/>
      <c r="LIU83" s="161"/>
      <c r="LIV83" s="168"/>
      <c r="LIW83" s="169"/>
      <c r="LIX83" s="170"/>
      <c r="LIY83" s="167"/>
      <c r="LIZ83" s="43"/>
      <c r="LJA83" s="208"/>
      <c r="LJB83" s="157"/>
      <c r="LJC83" s="157"/>
      <c r="LJD83" s="161"/>
      <c r="LJE83" s="161"/>
      <c r="LJF83" s="168"/>
      <c r="LJG83" s="169"/>
      <c r="LJH83" s="170"/>
      <c r="LJI83" s="167"/>
      <c r="LJJ83" s="43"/>
      <c r="LJK83" s="208"/>
      <c r="LJL83" s="157"/>
      <c r="LJM83" s="157"/>
      <c r="LJN83" s="161"/>
      <c r="LJO83" s="161"/>
      <c r="LJP83" s="168"/>
      <c r="LJQ83" s="169"/>
      <c r="LJR83" s="170"/>
      <c r="LJS83" s="167"/>
      <c r="LJT83" s="43"/>
      <c r="LJU83" s="208"/>
      <c r="LJV83" s="157"/>
      <c r="LJW83" s="157"/>
      <c r="LJX83" s="161"/>
      <c r="LJY83" s="161"/>
      <c r="LJZ83" s="168"/>
      <c r="LKA83" s="169"/>
      <c r="LKB83" s="170"/>
      <c r="LKC83" s="167"/>
      <c r="LKD83" s="43"/>
      <c r="LKE83" s="208"/>
      <c r="LKF83" s="157"/>
      <c r="LKG83" s="157"/>
      <c r="LKH83" s="161"/>
      <c r="LKI83" s="161"/>
      <c r="LKJ83" s="168"/>
      <c r="LKK83" s="169"/>
      <c r="LKL83" s="170"/>
      <c r="LKM83" s="167"/>
      <c r="LKN83" s="43"/>
      <c r="LKO83" s="208"/>
      <c r="LKP83" s="157"/>
      <c r="LKQ83" s="157"/>
      <c r="LKR83" s="161"/>
      <c r="LKS83" s="161"/>
      <c r="LKT83" s="168"/>
      <c r="LKU83" s="169"/>
      <c r="LKV83" s="170"/>
      <c r="LKW83" s="167"/>
      <c r="LKX83" s="43"/>
      <c r="LKY83" s="208"/>
      <c r="LKZ83" s="157"/>
      <c r="LLA83" s="157"/>
      <c r="LLB83" s="161"/>
      <c r="LLC83" s="161"/>
      <c r="LLD83" s="168"/>
      <c r="LLE83" s="169"/>
      <c r="LLF83" s="170"/>
      <c r="LLG83" s="167"/>
      <c r="LLH83" s="43"/>
      <c r="LLI83" s="208"/>
      <c r="LLJ83" s="157"/>
      <c r="LLK83" s="157"/>
      <c r="LLL83" s="161"/>
      <c r="LLM83" s="161"/>
      <c r="LLN83" s="168"/>
      <c r="LLO83" s="169"/>
      <c r="LLP83" s="170"/>
      <c r="LLQ83" s="167"/>
      <c r="LLR83" s="43"/>
      <c r="LLS83" s="208"/>
      <c r="LLT83" s="157"/>
      <c r="LLU83" s="157"/>
      <c r="LLV83" s="161"/>
      <c r="LLW83" s="161"/>
      <c r="LLX83" s="168"/>
      <c r="LLY83" s="169"/>
      <c r="LLZ83" s="170"/>
      <c r="LMA83" s="167"/>
      <c r="LMB83" s="43"/>
      <c r="LMC83" s="208"/>
      <c r="LMD83" s="157"/>
      <c r="LME83" s="157"/>
      <c r="LMF83" s="161"/>
      <c r="LMG83" s="161"/>
      <c r="LMH83" s="168"/>
      <c r="LMI83" s="169"/>
      <c r="LMJ83" s="170"/>
      <c r="LMK83" s="167"/>
      <c r="LML83" s="43"/>
      <c r="LMM83" s="208"/>
      <c r="LMN83" s="157"/>
      <c r="LMO83" s="157"/>
      <c r="LMP83" s="161"/>
      <c r="LMQ83" s="161"/>
      <c r="LMR83" s="168"/>
      <c r="LMS83" s="169"/>
      <c r="LMT83" s="170"/>
      <c r="LMU83" s="167"/>
      <c r="LMV83" s="43"/>
      <c r="LMW83" s="208"/>
      <c r="LMX83" s="157"/>
      <c r="LMY83" s="157"/>
      <c r="LMZ83" s="161"/>
      <c r="LNA83" s="161"/>
      <c r="LNB83" s="168"/>
      <c r="LNC83" s="169"/>
      <c r="LND83" s="170"/>
      <c r="LNE83" s="167"/>
      <c r="LNF83" s="43"/>
      <c r="LNG83" s="208"/>
      <c r="LNH83" s="157"/>
      <c r="LNI83" s="157"/>
      <c r="LNJ83" s="161"/>
      <c r="LNK83" s="161"/>
      <c r="LNL83" s="168"/>
      <c r="LNM83" s="169"/>
      <c r="LNN83" s="170"/>
      <c r="LNO83" s="167"/>
      <c r="LNP83" s="43"/>
      <c r="LNQ83" s="208"/>
      <c r="LNR83" s="157"/>
      <c r="LNS83" s="157"/>
      <c r="LNT83" s="161"/>
      <c r="LNU83" s="161"/>
      <c r="LNV83" s="168"/>
      <c r="LNW83" s="169"/>
      <c r="LNX83" s="170"/>
      <c r="LNY83" s="167"/>
      <c r="LNZ83" s="43"/>
      <c r="LOA83" s="208"/>
      <c r="LOB83" s="157"/>
      <c r="LOC83" s="157"/>
      <c r="LOD83" s="161"/>
      <c r="LOE83" s="161"/>
      <c r="LOF83" s="168"/>
      <c r="LOG83" s="169"/>
      <c r="LOH83" s="170"/>
      <c r="LOI83" s="167"/>
      <c r="LOJ83" s="43"/>
      <c r="LOK83" s="208"/>
      <c r="LOL83" s="157"/>
      <c r="LOM83" s="157"/>
      <c r="LON83" s="161"/>
      <c r="LOO83" s="161"/>
      <c r="LOP83" s="168"/>
      <c r="LOQ83" s="169"/>
      <c r="LOR83" s="170"/>
      <c r="LOS83" s="167"/>
      <c r="LOT83" s="43"/>
      <c r="LOU83" s="208"/>
      <c r="LOV83" s="157"/>
      <c r="LOW83" s="157"/>
      <c r="LOX83" s="161"/>
      <c r="LOY83" s="161"/>
      <c r="LOZ83" s="168"/>
      <c r="LPA83" s="169"/>
      <c r="LPB83" s="170"/>
      <c r="LPC83" s="167"/>
      <c r="LPD83" s="43"/>
      <c r="LPE83" s="208"/>
      <c r="LPF83" s="157"/>
      <c r="LPG83" s="157"/>
      <c r="LPH83" s="161"/>
      <c r="LPI83" s="161"/>
      <c r="LPJ83" s="168"/>
      <c r="LPK83" s="169"/>
      <c r="LPL83" s="170"/>
      <c r="LPM83" s="167"/>
      <c r="LPN83" s="43"/>
      <c r="LPO83" s="208"/>
      <c r="LPP83" s="157"/>
      <c r="LPQ83" s="157"/>
      <c r="LPR83" s="161"/>
      <c r="LPS83" s="161"/>
      <c r="LPT83" s="168"/>
      <c r="LPU83" s="169"/>
      <c r="LPV83" s="170"/>
      <c r="LPW83" s="167"/>
      <c r="LPX83" s="43"/>
      <c r="LPY83" s="208"/>
      <c r="LPZ83" s="157"/>
      <c r="LQA83" s="157"/>
      <c r="LQB83" s="161"/>
      <c r="LQC83" s="161"/>
      <c r="LQD83" s="168"/>
      <c r="LQE83" s="169"/>
      <c r="LQF83" s="170"/>
      <c r="LQG83" s="167"/>
      <c r="LQH83" s="43"/>
      <c r="LQI83" s="208"/>
      <c r="LQJ83" s="157"/>
      <c r="LQK83" s="157"/>
      <c r="LQL83" s="161"/>
      <c r="LQM83" s="161"/>
      <c r="LQN83" s="168"/>
      <c r="LQO83" s="169"/>
      <c r="LQP83" s="170"/>
      <c r="LQQ83" s="167"/>
      <c r="LQR83" s="43"/>
      <c r="LQS83" s="208"/>
      <c r="LQT83" s="157"/>
      <c r="LQU83" s="157"/>
      <c r="LQV83" s="161"/>
      <c r="LQW83" s="161"/>
      <c r="LQX83" s="168"/>
      <c r="LQY83" s="169"/>
      <c r="LQZ83" s="170"/>
      <c r="LRA83" s="167"/>
      <c r="LRB83" s="43"/>
      <c r="LRC83" s="208"/>
      <c r="LRD83" s="157"/>
      <c r="LRE83" s="157"/>
      <c r="LRF83" s="161"/>
      <c r="LRG83" s="161"/>
      <c r="LRH83" s="168"/>
      <c r="LRI83" s="169"/>
      <c r="LRJ83" s="170"/>
      <c r="LRK83" s="167"/>
      <c r="LRL83" s="43"/>
      <c r="LRM83" s="208"/>
      <c r="LRN83" s="157"/>
      <c r="LRO83" s="157"/>
      <c r="LRP83" s="161"/>
      <c r="LRQ83" s="161"/>
      <c r="LRR83" s="168"/>
      <c r="LRS83" s="169"/>
      <c r="LRT83" s="170"/>
      <c r="LRU83" s="167"/>
      <c r="LRV83" s="43"/>
      <c r="LRW83" s="208"/>
      <c r="LRX83" s="157"/>
      <c r="LRY83" s="157"/>
      <c r="LRZ83" s="161"/>
      <c r="LSA83" s="161"/>
      <c r="LSB83" s="168"/>
      <c r="LSC83" s="169"/>
      <c r="LSD83" s="170"/>
      <c r="LSE83" s="167"/>
      <c r="LSF83" s="43"/>
      <c r="LSG83" s="208"/>
      <c r="LSH83" s="157"/>
      <c r="LSI83" s="157"/>
      <c r="LSJ83" s="161"/>
      <c r="LSK83" s="161"/>
      <c r="LSL83" s="168"/>
      <c r="LSM83" s="169"/>
      <c r="LSN83" s="170"/>
      <c r="LSO83" s="167"/>
      <c r="LSP83" s="43"/>
      <c r="LSQ83" s="208"/>
      <c r="LSR83" s="157"/>
      <c r="LSS83" s="157"/>
      <c r="LST83" s="161"/>
      <c r="LSU83" s="161"/>
      <c r="LSV83" s="168"/>
      <c r="LSW83" s="169"/>
      <c r="LSX83" s="170"/>
      <c r="LSY83" s="167"/>
      <c r="LSZ83" s="43"/>
      <c r="LTA83" s="208"/>
      <c r="LTB83" s="157"/>
      <c r="LTC83" s="157"/>
      <c r="LTD83" s="161"/>
      <c r="LTE83" s="161"/>
      <c r="LTF83" s="168"/>
      <c r="LTG83" s="169"/>
      <c r="LTH83" s="170"/>
      <c r="LTI83" s="167"/>
      <c r="LTJ83" s="43"/>
      <c r="LTK83" s="208"/>
      <c r="LTL83" s="157"/>
      <c r="LTM83" s="157"/>
      <c r="LTN83" s="161"/>
      <c r="LTO83" s="161"/>
      <c r="LTP83" s="168"/>
      <c r="LTQ83" s="169"/>
      <c r="LTR83" s="170"/>
      <c r="LTS83" s="167"/>
      <c r="LTT83" s="43"/>
      <c r="LTU83" s="208"/>
      <c r="LTV83" s="157"/>
      <c r="LTW83" s="157"/>
      <c r="LTX83" s="161"/>
      <c r="LTY83" s="161"/>
      <c r="LTZ83" s="168"/>
      <c r="LUA83" s="169"/>
      <c r="LUB83" s="170"/>
      <c r="LUC83" s="167"/>
      <c r="LUD83" s="43"/>
      <c r="LUE83" s="208"/>
      <c r="LUF83" s="157"/>
      <c r="LUG83" s="157"/>
      <c r="LUH83" s="161"/>
      <c r="LUI83" s="161"/>
      <c r="LUJ83" s="168"/>
      <c r="LUK83" s="169"/>
      <c r="LUL83" s="170"/>
      <c r="LUM83" s="167"/>
      <c r="LUN83" s="43"/>
      <c r="LUO83" s="208"/>
      <c r="LUP83" s="157"/>
      <c r="LUQ83" s="157"/>
      <c r="LUR83" s="161"/>
      <c r="LUS83" s="161"/>
      <c r="LUT83" s="168"/>
      <c r="LUU83" s="169"/>
      <c r="LUV83" s="170"/>
      <c r="LUW83" s="167"/>
      <c r="LUX83" s="43"/>
      <c r="LUY83" s="208"/>
      <c r="LUZ83" s="157"/>
      <c r="LVA83" s="157"/>
      <c r="LVB83" s="161"/>
      <c r="LVC83" s="161"/>
      <c r="LVD83" s="168"/>
      <c r="LVE83" s="169"/>
      <c r="LVF83" s="170"/>
      <c r="LVG83" s="167"/>
      <c r="LVH83" s="43"/>
      <c r="LVI83" s="208"/>
      <c r="LVJ83" s="157"/>
      <c r="LVK83" s="157"/>
      <c r="LVL83" s="161"/>
      <c r="LVM83" s="161"/>
      <c r="LVN83" s="168"/>
      <c r="LVO83" s="169"/>
      <c r="LVP83" s="170"/>
      <c r="LVQ83" s="167"/>
      <c r="LVR83" s="43"/>
      <c r="LVS83" s="208"/>
      <c r="LVT83" s="157"/>
      <c r="LVU83" s="157"/>
      <c r="LVV83" s="161"/>
      <c r="LVW83" s="161"/>
      <c r="LVX83" s="168"/>
      <c r="LVY83" s="169"/>
      <c r="LVZ83" s="170"/>
      <c r="LWA83" s="167"/>
      <c r="LWB83" s="43"/>
      <c r="LWC83" s="208"/>
      <c r="LWD83" s="157"/>
      <c r="LWE83" s="157"/>
      <c r="LWF83" s="161"/>
      <c r="LWG83" s="161"/>
      <c r="LWH83" s="168"/>
      <c r="LWI83" s="169"/>
      <c r="LWJ83" s="170"/>
      <c r="LWK83" s="167"/>
      <c r="LWL83" s="43"/>
      <c r="LWM83" s="208"/>
      <c r="LWN83" s="157"/>
      <c r="LWO83" s="157"/>
      <c r="LWP83" s="161"/>
      <c r="LWQ83" s="161"/>
      <c r="LWR83" s="168"/>
      <c r="LWS83" s="169"/>
      <c r="LWT83" s="170"/>
      <c r="LWU83" s="167"/>
      <c r="LWV83" s="43"/>
      <c r="LWW83" s="208"/>
      <c r="LWX83" s="157"/>
      <c r="LWY83" s="157"/>
      <c r="LWZ83" s="161"/>
      <c r="LXA83" s="161"/>
      <c r="LXB83" s="168"/>
      <c r="LXC83" s="169"/>
      <c r="LXD83" s="170"/>
      <c r="LXE83" s="167"/>
      <c r="LXF83" s="43"/>
      <c r="LXG83" s="208"/>
      <c r="LXH83" s="157"/>
      <c r="LXI83" s="157"/>
      <c r="LXJ83" s="161"/>
      <c r="LXK83" s="161"/>
      <c r="LXL83" s="168"/>
      <c r="LXM83" s="169"/>
      <c r="LXN83" s="170"/>
      <c r="LXO83" s="167"/>
      <c r="LXP83" s="43"/>
      <c r="LXQ83" s="208"/>
      <c r="LXR83" s="157"/>
      <c r="LXS83" s="157"/>
      <c r="LXT83" s="161"/>
      <c r="LXU83" s="161"/>
      <c r="LXV83" s="168"/>
      <c r="LXW83" s="169"/>
      <c r="LXX83" s="170"/>
      <c r="LXY83" s="167"/>
      <c r="LXZ83" s="43"/>
      <c r="LYA83" s="208"/>
      <c r="LYB83" s="157"/>
      <c r="LYC83" s="157"/>
      <c r="LYD83" s="161"/>
      <c r="LYE83" s="161"/>
      <c r="LYF83" s="168"/>
      <c r="LYG83" s="169"/>
      <c r="LYH83" s="170"/>
      <c r="LYI83" s="167"/>
      <c r="LYJ83" s="43"/>
      <c r="LYK83" s="208"/>
      <c r="LYL83" s="157"/>
      <c r="LYM83" s="157"/>
      <c r="LYN83" s="161"/>
      <c r="LYO83" s="161"/>
      <c r="LYP83" s="168"/>
      <c r="LYQ83" s="169"/>
      <c r="LYR83" s="170"/>
      <c r="LYS83" s="167"/>
      <c r="LYT83" s="43"/>
      <c r="LYU83" s="208"/>
      <c r="LYV83" s="157"/>
      <c r="LYW83" s="157"/>
      <c r="LYX83" s="161"/>
      <c r="LYY83" s="161"/>
      <c r="LYZ83" s="168"/>
      <c r="LZA83" s="169"/>
      <c r="LZB83" s="170"/>
      <c r="LZC83" s="167"/>
      <c r="LZD83" s="43"/>
      <c r="LZE83" s="208"/>
      <c r="LZF83" s="157"/>
      <c r="LZG83" s="157"/>
      <c r="LZH83" s="161"/>
      <c r="LZI83" s="161"/>
      <c r="LZJ83" s="168"/>
      <c r="LZK83" s="169"/>
      <c r="LZL83" s="170"/>
      <c r="LZM83" s="167"/>
      <c r="LZN83" s="43"/>
      <c r="LZO83" s="208"/>
      <c r="LZP83" s="157"/>
      <c r="LZQ83" s="157"/>
      <c r="LZR83" s="161"/>
      <c r="LZS83" s="161"/>
      <c r="LZT83" s="168"/>
      <c r="LZU83" s="169"/>
      <c r="LZV83" s="170"/>
      <c r="LZW83" s="167"/>
      <c r="LZX83" s="43"/>
      <c r="LZY83" s="208"/>
      <c r="LZZ83" s="157"/>
      <c r="MAA83" s="157"/>
      <c r="MAB83" s="161"/>
      <c r="MAC83" s="161"/>
      <c r="MAD83" s="168"/>
      <c r="MAE83" s="169"/>
      <c r="MAF83" s="170"/>
      <c r="MAG83" s="167"/>
      <c r="MAH83" s="43"/>
      <c r="MAI83" s="208"/>
      <c r="MAJ83" s="157"/>
      <c r="MAK83" s="157"/>
      <c r="MAL83" s="161"/>
      <c r="MAM83" s="161"/>
      <c r="MAN83" s="168"/>
      <c r="MAO83" s="169"/>
      <c r="MAP83" s="170"/>
      <c r="MAQ83" s="167"/>
      <c r="MAR83" s="43"/>
      <c r="MAS83" s="208"/>
      <c r="MAT83" s="157"/>
      <c r="MAU83" s="157"/>
      <c r="MAV83" s="161"/>
      <c r="MAW83" s="161"/>
      <c r="MAX83" s="168"/>
      <c r="MAY83" s="169"/>
      <c r="MAZ83" s="170"/>
      <c r="MBA83" s="167"/>
      <c r="MBB83" s="43"/>
      <c r="MBC83" s="208"/>
      <c r="MBD83" s="157"/>
      <c r="MBE83" s="157"/>
      <c r="MBF83" s="161"/>
      <c r="MBG83" s="161"/>
      <c r="MBH83" s="168"/>
      <c r="MBI83" s="169"/>
      <c r="MBJ83" s="170"/>
      <c r="MBK83" s="167"/>
      <c r="MBL83" s="43"/>
      <c r="MBM83" s="208"/>
      <c r="MBN83" s="157"/>
      <c r="MBO83" s="157"/>
      <c r="MBP83" s="161"/>
      <c r="MBQ83" s="161"/>
      <c r="MBR83" s="168"/>
      <c r="MBS83" s="169"/>
      <c r="MBT83" s="170"/>
      <c r="MBU83" s="167"/>
      <c r="MBV83" s="43"/>
      <c r="MBW83" s="208"/>
      <c r="MBX83" s="157"/>
      <c r="MBY83" s="157"/>
      <c r="MBZ83" s="161"/>
      <c r="MCA83" s="161"/>
      <c r="MCB83" s="168"/>
      <c r="MCC83" s="169"/>
      <c r="MCD83" s="170"/>
      <c r="MCE83" s="167"/>
      <c r="MCF83" s="43"/>
      <c r="MCG83" s="208"/>
      <c r="MCH83" s="157"/>
      <c r="MCI83" s="157"/>
      <c r="MCJ83" s="161"/>
      <c r="MCK83" s="161"/>
      <c r="MCL83" s="168"/>
      <c r="MCM83" s="169"/>
      <c r="MCN83" s="170"/>
      <c r="MCO83" s="167"/>
      <c r="MCP83" s="43"/>
      <c r="MCQ83" s="208"/>
      <c r="MCR83" s="157"/>
      <c r="MCS83" s="157"/>
      <c r="MCT83" s="161"/>
      <c r="MCU83" s="161"/>
      <c r="MCV83" s="168"/>
      <c r="MCW83" s="169"/>
      <c r="MCX83" s="170"/>
      <c r="MCY83" s="167"/>
      <c r="MCZ83" s="43"/>
      <c r="MDA83" s="208"/>
      <c r="MDB83" s="157"/>
      <c r="MDC83" s="157"/>
      <c r="MDD83" s="161"/>
      <c r="MDE83" s="161"/>
      <c r="MDF83" s="168"/>
      <c r="MDG83" s="169"/>
      <c r="MDH83" s="170"/>
      <c r="MDI83" s="167"/>
      <c r="MDJ83" s="43"/>
      <c r="MDK83" s="208"/>
      <c r="MDL83" s="157"/>
      <c r="MDM83" s="157"/>
      <c r="MDN83" s="161"/>
      <c r="MDO83" s="161"/>
      <c r="MDP83" s="168"/>
      <c r="MDQ83" s="169"/>
      <c r="MDR83" s="170"/>
      <c r="MDS83" s="167"/>
      <c r="MDT83" s="43"/>
      <c r="MDU83" s="208"/>
      <c r="MDV83" s="157"/>
      <c r="MDW83" s="157"/>
      <c r="MDX83" s="161"/>
      <c r="MDY83" s="161"/>
      <c r="MDZ83" s="168"/>
      <c r="MEA83" s="169"/>
      <c r="MEB83" s="170"/>
      <c r="MEC83" s="167"/>
      <c r="MED83" s="43"/>
      <c r="MEE83" s="208"/>
      <c r="MEF83" s="157"/>
      <c r="MEG83" s="157"/>
      <c r="MEH83" s="161"/>
      <c r="MEI83" s="161"/>
      <c r="MEJ83" s="168"/>
      <c r="MEK83" s="169"/>
      <c r="MEL83" s="170"/>
      <c r="MEM83" s="167"/>
      <c r="MEN83" s="43"/>
      <c r="MEO83" s="208"/>
      <c r="MEP83" s="157"/>
      <c r="MEQ83" s="157"/>
      <c r="MER83" s="161"/>
      <c r="MES83" s="161"/>
      <c r="MET83" s="168"/>
      <c r="MEU83" s="169"/>
      <c r="MEV83" s="170"/>
      <c r="MEW83" s="167"/>
      <c r="MEX83" s="43"/>
      <c r="MEY83" s="208"/>
      <c r="MEZ83" s="157"/>
      <c r="MFA83" s="157"/>
      <c r="MFB83" s="161"/>
      <c r="MFC83" s="161"/>
      <c r="MFD83" s="168"/>
      <c r="MFE83" s="169"/>
      <c r="MFF83" s="170"/>
      <c r="MFG83" s="167"/>
      <c r="MFH83" s="43"/>
      <c r="MFI83" s="208"/>
      <c r="MFJ83" s="157"/>
      <c r="MFK83" s="157"/>
      <c r="MFL83" s="161"/>
      <c r="MFM83" s="161"/>
      <c r="MFN83" s="168"/>
      <c r="MFO83" s="169"/>
      <c r="MFP83" s="170"/>
      <c r="MFQ83" s="167"/>
      <c r="MFR83" s="43"/>
      <c r="MFS83" s="208"/>
      <c r="MFT83" s="157"/>
      <c r="MFU83" s="157"/>
      <c r="MFV83" s="161"/>
      <c r="MFW83" s="161"/>
      <c r="MFX83" s="168"/>
      <c r="MFY83" s="169"/>
      <c r="MFZ83" s="170"/>
      <c r="MGA83" s="167"/>
      <c r="MGB83" s="43"/>
      <c r="MGC83" s="208"/>
      <c r="MGD83" s="157"/>
      <c r="MGE83" s="157"/>
      <c r="MGF83" s="161"/>
      <c r="MGG83" s="161"/>
      <c r="MGH83" s="168"/>
      <c r="MGI83" s="169"/>
      <c r="MGJ83" s="170"/>
      <c r="MGK83" s="167"/>
      <c r="MGL83" s="43"/>
      <c r="MGM83" s="208"/>
      <c r="MGN83" s="157"/>
      <c r="MGO83" s="157"/>
      <c r="MGP83" s="161"/>
      <c r="MGQ83" s="161"/>
      <c r="MGR83" s="168"/>
      <c r="MGS83" s="169"/>
      <c r="MGT83" s="170"/>
      <c r="MGU83" s="167"/>
      <c r="MGV83" s="43"/>
      <c r="MGW83" s="208"/>
      <c r="MGX83" s="157"/>
      <c r="MGY83" s="157"/>
      <c r="MGZ83" s="161"/>
      <c r="MHA83" s="161"/>
      <c r="MHB83" s="168"/>
      <c r="MHC83" s="169"/>
      <c r="MHD83" s="170"/>
      <c r="MHE83" s="167"/>
      <c r="MHF83" s="43"/>
      <c r="MHG83" s="208"/>
      <c r="MHH83" s="157"/>
      <c r="MHI83" s="157"/>
      <c r="MHJ83" s="161"/>
      <c r="MHK83" s="161"/>
      <c r="MHL83" s="168"/>
      <c r="MHM83" s="169"/>
      <c r="MHN83" s="170"/>
      <c r="MHO83" s="167"/>
      <c r="MHP83" s="43"/>
      <c r="MHQ83" s="208"/>
      <c r="MHR83" s="157"/>
      <c r="MHS83" s="157"/>
      <c r="MHT83" s="161"/>
      <c r="MHU83" s="161"/>
      <c r="MHV83" s="168"/>
      <c r="MHW83" s="169"/>
      <c r="MHX83" s="170"/>
      <c r="MHY83" s="167"/>
      <c r="MHZ83" s="43"/>
      <c r="MIA83" s="208"/>
      <c r="MIB83" s="157"/>
      <c r="MIC83" s="157"/>
      <c r="MID83" s="161"/>
      <c r="MIE83" s="161"/>
      <c r="MIF83" s="168"/>
      <c r="MIG83" s="169"/>
      <c r="MIH83" s="170"/>
      <c r="MII83" s="167"/>
      <c r="MIJ83" s="43"/>
      <c r="MIK83" s="208"/>
      <c r="MIL83" s="157"/>
      <c r="MIM83" s="157"/>
      <c r="MIN83" s="161"/>
      <c r="MIO83" s="161"/>
      <c r="MIP83" s="168"/>
      <c r="MIQ83" s="169"/>
      <c r="MIR83" s="170"/>
      <c r="MIS83" s="167"/>
      <c r="MIT83" s="43"/>
      <c r="MIU83" s="208"/>
      <c r="MIV83" s="157"/>
      <c r="MIW83" s="157"/>
      <c r="MIX83" s="161"/>
      <c r="MIY83" s="161"/>
      <c r="MIZ83" s="168"/>
      <c r="MJA83" s="169"/>
      <c r="MJB83" s="170"/>
      <c r="MJC83" s="167"/>
      <c r="MJD83" s="43"/>
      <c r="MJE83" s="208"/>
      <c r="MJF83" s="157"/>
      <c r="MJG83" s="157"/>
      <c r="MJH83" s="161"/>
      <c r="MJI83" s="161"/>
      <c r="MJJ83" s="168"/>
      <c r="MJK83" s="169"/>
      <c r="MJL83" s="170"/>
      <c r="MJM83" s="167"/>
      <c r="MJN83" s="43"/>
      <c r="MJO83" s="208"/>
      <c r="MJP83" s="157"/>
      <c r="MJQ83" s="157"/>
      <c r="MJR83" s="161"/>
      <c r="MJS83" s="161"/>
      <c r="MJT83" s="168"/>
      <c r="MJU83" s="169"/>
      <c r="MJV83" s="170"/>
      <c r="MJW83" s="167"/>
      <c r="MJX83" s="43"/>
      <c r="MJY83" s="208"/>
      <c r="MJZ83" s="157"/>
      <c r="MKA83" s="157"/>
      <c r="MKB83" s="161"/>
      <c r="MKC83" s="161"/>
      <c r="MKD83" s="168"/>
      <c r="MKE83" s="169"/>
      <c r="MKF83" s="170"/>
      <c r="MKG83" s="167"/>
      <c r="MKH83" s="43"/>
      <c r="MKI83" s="208"/>
      <c r="MKJ83" s="157"/>
      <c r="MKK83" s="157"/>
      <c r="MKL83" s="161"/>
      <c r="MKM83" s="161"/>
      <c r="MKN83" s="168"/>
      <c r="MKO83" s="169"/>
      <c r="MKP83" s="170"/>
      <c r="MKQ83" s="167"/>
      <c r="MKR83" s="43"/>
      <c r="MKS83" s="208"/>
      <c r="MKT83" s="157"/>
      <c r="MKU83" s="157"/>
      <c r="MKV83" s="161"/>
      <c r="MKW83" s="161"/>
      <c r="MKX83" s="168"/>
      <c r="MKY83" s="169"/>
      <c r="MKZ83" s="170"/>
      <c r="MLA83" s="167"/>
      <c r="MLB83" s="43"/>
      <c r="MLC83" s="208"/>
      <c r="MLD83" s="157"/>
      <c r="MLE83" s="157"/>
      <c r="MLF83" s="161"/>
      <c r="MLG83" s="161"/>
      <c r="MLH83" s="168"/>
      <c r="MLI83" s="169"/>
      <c r="MLJ83" s="170"/>
      <c r="MLK83" s="167"/>
      <c r="MLL83" s="43"/>
      <c r="MLM83" s="208"/>
      <c r="MLN83" s="157"/>
      <c r="MLO83" s="157"/>
      <c r="MLP83" s="161"/>
      <c r="MLQ83" s="161"/>
      <c r="MLR83" s="168"/>
      <c r="MLS83" s="169"/>
      <c r="MLT83" s="170"/>
      <c r="MLU83" s="167"/>
      <c r="MLV83" s="43"/>
      <c r="MLW83" s="208"/>
      <c r="MLX83" s="157"/>
      <c r="MLY83" s="157"/>
      <c r="MLZ83" s="161"/>
      <c r="MMA83" s="161"/>
      <c r="MMB83" s="168"/>
      <c r="MMC83" s="169"/>
      <c r="MMD83" s="170"/>
      <c r="MME83" s="167"/>
      <c r="MMF83" s="43"/>
      <c r="MMG83" s="208"/>
      <c r="MMH83" s="157"/>
      <c r="MMI83" s="157"/>
      <c r="MMJ83" s="161"/>
      <c r="MMK83" s="161"/>
      <c r="MML83" s="168"/>
      <c r="MMM83" s="169"/>
      <c r="MMN83" s="170"/>
      <c r="MMO83" s="167"/>
      <c r="MMP83" s="43"/>
      <c r="MMQ83" s="208"/>
      <c r="MMR83" s="157"/>
      <c r="MMS83" s="157"/>
      <c r="MMT83" s="161"/>
      <c r="MMU83" s="161"/>
      <c r="MMV83" s="168"/>
      <c r="MMW83" s="169"/>
      <c r="MMX83" s="170"/>
      <c r="MMY83" s="167"/>
      <c r="MMZ83" s="43"/>
      <c r="MNA83" s="208"/>
      <c r="MNB83" s="157"/>
      <c r="MNC83" s="157"/>
      <c r="MND83" s="161"/>
      <c r="MNE83" s="161"/>
      <c r="MNF83" s="168"/>
      <c r="MNG83" s="169"/>
      <c r="MNH83" s="170"/>
      <c r="MNI83" s="167"/>
      <c r="MNJ83" s="43"/>
      <c r="MNK83" s="208"/>
      <c r="MNL83" s="157"/>
      <c r="MNM83" s="157"/>
      <c r="MNN83" s="161"/>
      <c r="MNO83" s="161"/>
      <c r="MNP83" s="168"/>
      <c r="MNQ83" s="169"/>
      <c r="MNR83" s="170"/>
      <c r="MNS83" s="167"/>
      <c r="MNT83" s="43"/>
      <c r="MNU83" s="208"/>
      <c r="MNV83" s="157"/>
      <c r="MNW83" s="157"/>
      <c r="MNX83" s="161"/>
      <c r="MNY83" s="161"/>
      <c r="MNZ83" s="168"/>
      <c r="MOA83" s="169"/>
      <c r="MOB83" s="170"/>
      <c r="MOC83" s="167"/>
      <c r="MOD83" s="43"/>
      <c r="MOE83" s="208"/>
      <c r="MOF83" s="157"/>
      <c r="MOG83" s="157"/>
      <c r="MOH83" s="161"/>
      <c r="MOI83" s="161"/>
      <c r="MOJ83" s="168"/>
      <c r="MOK83" s="169"/>
      <c r="MOL83" s="170"/>
      <c r="MOM83" s="167"/>
      <c r="MON83" s="43"/>
      <c r="MOO83" s="208"/>
      <c r="MOP83" s="157"/>
      <c r="MOQ83" s="157"/>
      <c r="MOR83" s="161"/>
      <c r="MOS83" s="161"/>
      <c r="MOT83" s="168"/>
      <c r="MOU83" s="169"/>
      <c r="MOV83" s="170"/>
      <c r="MOW83" s="167"/>
      <c r="MOX83" s="43"/>
      <c r="MOY83" s="208"/>
      <c r="MOZ83" s="157"/>
      <c r="MPA83" s="157"/>
      <c r="MPB83" s="161"/>
      <c r="MPC83" s="161"/>
      <c r="MPD83" s="168"/>
      <c r="MPE83" s="169"/>
      <c r="MPF83" s="170"/>
      <c r="MPG83" s="167"/>
      <c r="MPH83" s="43"/>
      <c r="MPI83" s="208"/>
      <c r="MPJ83" s="157"/>
      <c r="MPK83" s="157"/>
      <c r="MPL83" s="161"/>
      <c r="MPM83" s="161"/>
      <c r="MPN83" s="168"/>
      <c r="MPO83" s="169"/>
      <c r="MPP83" s="170"/>
      <c r="MPQ83" s="167"/>
      <c r="MPR83" s="43"/>
      <c r="MPS83" s="208"/>
      <c r="MPT83" s="157"/>
      <c r="MPU83" s="157"/>
      <c r="MPV83" s="161"/>
      <c r="MPW83" s="161"/>
      <c r="MPX83" s="168"/>
      <c r="MPY83" s="169"/>
      <c r="MPZ83" s="170"/>
      <c r="MQA83" s="167"/>
      <c r="MQB83" s="43"/>
      <c r="MQC83" s="208"/>
      <c r="MQD83" s="157"/>
      <c r="MQE83" s="157"/>
      <c r="MQF83" s="161"/>
      <c r="MQG83" s="161"/>
      <c r="MQH83" s="168"/>
      <c r="MQI83" s="169"/>
      <c r="MQJ83" s="170"/>
      <c r="MQK83" s="167"/>
      <c r="MQL83" s="43"/>
      <c r="MQM83" s="208"/>
      <c r="MQN83" s="157"/>
      <c r="MQO83" s="157"/>
      <c r="MQP83" s="161"/>
      <c r="MQQ83" s="161"/>
      <c r="MQR83" s="168"/>
      <c r="MQS83" s="169"/>
      <c r="MQT83" s="170"/>
      <c r="MQU83" s="167"/>
      <c r="MQV83" s="43"/>
      <c r="MQW83" s="208"/>
      <c r="MQX83" s="157"/>
      <c r="MQY83" s="157"/>
      <c r="MQZ83" s="161"/>
      <c r="MRA83" s="161"/>
      <c r="MRB83" s="168"/>
      <c r="MRC83" s="169"/>
      <c r="MRD83" s="170"/>
      <c r="MRE83" s="167"/>
      <c r="MRF83" s="43"/>
      <c r="MRG83" s="208"/>
      <c r="MRH83" s="157"/>
      <c r="MRI83" s="157"/>
      <c r="MRJ83" s="161"/>
      <c r="MRK83" s="161"/>
      <c r="MRL83" s="168"/>
      <c r="MRM83" s="169"/>
      <c r="MRN83" s="170"/>
      <c r="MRO83" s="167"/>
      <c r="MRP83" s="43"/>
      <c r="MRQ83" s="208"/>
      <c r="MRR83" s="157"/>
      <c r="MRS83" s="157"/>
      <c r="MRT83" s="161"/>
      <c r="MRU83" s="161"/>
      <c r="MRV83" s="168"/>
      <c r="MRW83" s="169"/>
      <c r="MRX83" s="170"/>
      <c r="MRY83" s="167"/>
      <c r="MRZ83" s="43"/>
      <c r="MSA83" s="208"/>
      <c r="MSB83" s="157"/>
      <c r="MSC83" s="157"/>
      <c r="MSD83" s="161"/>
      <c r="MSE83" s="161"/>
      <c r="MSF83" s="168"/>
      <c r="MSG83" s="169"/>
      <c r="MSH83" s="170"/>
      <c r="MSI83" s="167"/>
      <c r="MSJ83" s="43"/>
      <c r="MSK83" s="208"/>
      <c r="MSL83" s="157"/>
      <c r="MSM83" s="157"/>
      <c r="MSN83" s="161"/>
      <c r="MSO83" s="161"/>
      <c r="MSP83" s="168"/>
      <c r="MSQ83" s="169"/>
      <c r="MSR83" s="170"/>
      <c r="MSS83" s="167"/>
      <c r="MST83" s="43"/>
      <c r="MSU83" s="208"/>
      <c r="MSV83" s="157"/>
      <c r="MSW83" s="157"/>
      <c r="MSX83" s="161"/>
      <c r="MSY83" s="161"/>
      <c r="MSZ83" s="168"/>
      <c r="MTA83" s="169"/>
      <c r="MTB83" s="170"/>
      <c r="MTC83" s="167"/>
      <c r="MTD83" s="43"/>
      <c r="MTE83" s="208"/>
      <c r="MTF83" s="157"/>
      <c r="MTG83" s="157"/>
      <c r="MTH83" s="161"/>
      <c r="MTI83" s="161"/>
      <c r="MTJ83" s="168"/>
      <c r="MTK83" s="169"/>
      <c r="MTL83" s="170"/>
      <c r="MTM83" s="167"/>
      <c r="MTN83" s="43"/>
      <c r="MTO83" s="208"/>
      <c r="MTP83" s="157"/>
      <c r="MTQ83" s="157"/>
      <c r="MTR83" s="161"/>
      <c r="MTS83" s="161"/>
      <c r="MTT83" s="168"/>
      <c r="MTU83" s="169"/>
      <c r="MTV83" s="170"/>
      <c r="MTW83" s="167"/>
      <c r="MTX83" s="43"/>
      <c r="MTY83" s="208"/>
      <c r="MTZ83" s="157"/>
      <c r="MUA83" s="157"/>
      <c r="MUB83" s="161"/>
      <c r="MUC83" s="161"/>
      <c r="MUD83" s="168"/>
      <c r="MUE83" s="169"/>
      <c r="MUF83" s="170"/>
      <c r="MUG83" s="167"/>
      <c r="MUH83" s="43"/>
      <c r="MUI83" s="208"/>
      <c r="MUJ83" s="157"/>
      <c r="MUK83" s="157"/>
      <c r="MUL83" s="161"/>
      <c r="MUM83" s="161"/>
      <c r="MUN83" s="168"/>
      <c r="MUO83" s="169"/>
      <c r="MUP83" s="170"/>
      <c r="MUQ83" s="167"/>
      <c r="MUR83" s="43"/>
      <c r="MUS83" s="208"/>
      <c r="MUT83" s="157"/>
      <c r="MUU83" s="157"/>
      <c r="MUV83" s="161"/>
      <c r="MUW83" s="161"/>
      <c r="MUX83" s="168"/>
      <c r="MUY83" s="169"/>
      <c r="MUZ83" s="170"/>
      <c r="MVA83" s="167"/>
      <c r="MVB83" s="43"/>
      <c r="MVC83" s="208"/>
      <c r="MVD83" s="157"/>
      <c r="MVE83" s="157"/>
      <c r="MVF83" s="161"/>
      <c r="MVG83" s="161"/>
      <c r="MVH83" s="168"/>
      <c r="MVI83" s="169"/>
      <c r="MVJ83" s="170"/>
      <c r="MVK83" s="167"/>
      <c r="MVL83" s="43"/>
      <c r="MVM83" s="208"/>
      <c r="MVN83" s="157"/>
      <c r="MVO83" s="157"/>
      <c r="MVP83" s="161"/>
      <c r="MVQ83" s="161"/>
      <c r="MVR83" s="168"/>
      <c r="MVS83" s="169"/>
      <c r="MVT83" s="170"/>
      <c r="MVU83" s="167"/>
      <c r="MVV83" s="43"/>
      <c r="MVW83" s="208"/>
      <c r="MVX83" s="157"/>
      <c r="MVY83" s="157"/>
      <c r="MVZ83" s="161"/>
      <c r="MWA83" s="161"/>
      <c r="MWB83" s="168"/>
      <c r="MWC83" s="169"/>
      <c r="MWD83" s="170"/>
      <c r="MWE83" s="167"/>
      <c r="MWF83" s="43"/>
      <c r="MWG83" s="208"/>
      <c r="MWH83" s="157"/>
      <c r="MWI83" s="157"/>
      <c r="MWJ83" s="161"/>
      <c r="MWK83" s="161"/>
      <c r="MWL83" s="168"/>
      <c r="MWM83" s="169"/>
      <c r="MWN83" s="170"/>
      <c r="MWO83" s="167"/>
      <c r="MWP83" s="43"/>
      <c r="MWQ83" s="208"/>
      <c r="MWR83" s="157"/>
      <c r="MWS83" s="157"/>
      <c r="MWT83" s="161"/>
      <c r="MWU83" s="161"/>
      <c r="MWV83" s="168"/>
      <c r="MWW83" s="169"/>
      <c r="MWX83" s="170"/>
      <c r="MWY83" s="167"/>
      <c r="MWZ83" s="43"/>
      <c r="MXA83" s="208"/>
      <c r="MXB83" s="157"/>
      <c r="MXC83" s="157"/>
      <c r="MXD83" s="161"/>
      <c r="MXE83" s="161"/>
      <c r="MXF83" s="168"/>
      <c r="MXG83" s="169"/>
      <c r="MXH83" s="170"/>
      <c r="MXI83" s="167"/>
      <c r="MXJ83" s="43"/>
      <c r="MXK83" s="208"/>
      <c r="MXL83" s="157"/>
      <c r="MXM83" s="157"/>
      <c r="MXN83" s="161"/>
      <c r="MXO83" s="161"/>
      <c r="MXP83" s="168"/>
      <c r="MXQ83" s="169"/>
      <c r="MXR83" s="170"/>
      <c r="MXS83" s="167"/>
      <c r="MXT83" s="43"/>
      <c r="MXU83" s="208"/>
      <c r="MXV83" s="157"/>
      <c r="MXW83" s="157"/>
      <c r="MXX83" s="161"/>
      <c r="MXY83" s="161"/>
      <c r="MXZ83" s="168"/>
      <c r="MYA83" s="169"/>
      <c r="MYB83" s="170"/>
      <c r="MYC83" s="167"/>
      <c r="MYD83" s="43"/>
      <c r="MYE83" s="208"/>
      <c r="MYF83" s="157"/>
      <c r="MYG83" s="157"/>
      <c r="MYH83" s="161"/>
      <c r="MYI83" s="161"/>
      <c r="MYJ83" s="168"/>
      <c r="MYK83" s="169"/>
      <c r="MYL83" s="170"/>
      <c r="MYM83" s="167"/>
      <c r="MYN83" s="43"/>
      <c r="MYO83" s="208"/>
      <c r="MYP83" s="157"/>
      <c r="MYQ83" s="157"/>
      <c r="MYR83" s="161"/>
      <c r="MYS83" s="161"/>
      <c r="MYT83" s="168"/>
      <c r="MYU83" s="169"/>
      <c r="MYV83" s="170"/>
      <c r="MYW83" s="167"/>
      <c r="MYX83" s="43"/>
      <c r="MYY83" s="208"/>
      <c r="MYZ83" s="157"/>
      <c r="MZA83" s="157"/>
      <c r="MZB83" s="161"/>
      <c r="MZC83" s="161"/>
      <c r="MZD83" s="168"/>
      <c r="MZE83" s="169"/>
      <c r="MZF83" s="170"/>
      <c r="MZG83" s="167"/>
      <c r="MZH83" s="43"/>
      <c r="MZI83" s="208"/>
      <c r="MZJ83" s="157"/>
      <c r="MZK83" s="157"/>
      <c r="MZL83" s="161"/>
      <c r="MZM83" s="161"/>
      <c r="MZN83" s="168"/>
      <c r="MZO83" s="169"/>
      <c r="MZP83" s="170"/>
      <c r="MZQ83" s="167"/>
      <c r="MZR83" s="43"/>
      <c r="MZS83" s="208"/>
      <c r="MZT83" s="157"/>
      <c r="MZU83" s="157"/>
      <c r="MZV83" s="161"/>
      <c r="MZW83" s="161"/>
      <c r="MZX83" s="168"/>
      <c r="MZY83" s="169"/>
      <c r="MZZ83" s="170"/>
      <c r="NAA83" s="167"/>
      <c r="NAB83" s="43"/>
      <c r="NAC83" s="208"/>
      <c r="NAD83" s="157"/>
      <c r="NAE83" s="157"/>
      <c r="NAF83" s="161"/>
      <c r="NAG83" s="161"/>
      <c r="NAH83" s="168"/>
      <c r="NAI83" s="169"/>
      <c r="NAJ83" s="170"/>
      <c r="NAK83" s="167"/>
      <c r="NAL83" s="43"/>
      <c r="NAM83" s="208"/>
      <c r="NAN83" s="157"/>
      <c r="NAO83" s="157"/>
      <c r="NAP83" s="161"/>
      <c r="NAQ83" s="161"/>
      <c r="NAR83" s="168"/>
      <c r="NAS83" s="169"/>
      <c r="NAT83" s="170"/>
      <c r="NAU83" s="167"/>
      <c r="NAV83" s="43"/>
      <c r="NAW83" s="208"/>
      <c r="NAX83" s="157"/>
      <c r="NAY83" s="157"/>
      <c r="NAZ83" s="161"/>
      <c r="NBA83" s="161"/>
      <c r="NBB83" s="168"/>
      <c r="NBC83" s="169"/>
      <c r="NBD83" s="170"/>
      <c r="NBE83" s="167"/>
      <c r="NBF83" s="43"/>
      <c r="NBG83" s="208"/>
      <c r="NBH83" s="157"/>
      <c r="NBI83" s="157"/>
      <c r="NBJ83" s="161"/>
      <c r="NBK83" s="161"/>
      <c r="NBL83" s="168"/>
      <c r="NBM83" s="169"/>
      <c r="NBN83" s="170"/>
      <c r="NBO83" s="167"/>
      <c r="NBP83" s="43"/>
      <c r="NBQ83" s="208"/>
      <c r="NBR83" s="157"/>
      <c r="NBS83" s="157"/>
      <c r="NBT83" s="161"/>
      <c r="NBU83" s="161"/>
      <c r="NBV83" s="168"/>
      <c r="NBW83" s="169"/>
      <c r="NBX83" s="170"/>
      <c r="NBY83" s="167"/>
      <c r="NBZ83" s="43"/>
      <c r="NCA83" s="208"/>
      <c r="NCB83" s="157"/>
      <c r="NCC83" s="157"/>
      <c r="NCD83" s="161"/>
      <c r="NCE83" s="161"/>
      <c r="NCF83" s="168"/>
      <c r="NCG83" s="169"/>
      <c r="NCH83" s="170"/>
      <c r="NCI83" s="167"/>
      <c r="NCJ83" s="43"/>
      <c r="NCK83" s="208"/>
      <c r="NCL83" s="157"/>
      <c r="NCM83" s="157"/>
      <c r="NCN83" s="161"/>
      <c r="NCO83" s="161"/>
      <c r="NCP83" s="168"/>
      <c r="NCQ83" s="169"/>
      <c r="NCR83" s="170"/>
      <c r="NCS83" s="167"/>
      <c r="NCT83" s="43"/>
      <c r="NCU83" s="208"/>
      <c r="NCV83" s="157"/>
      <c r="NCW83" s="157"/>
      <c r="NCX83" s="161"/>
      <c r="NCY83" s="161"/>
      <c r="NCZ83" s="168"/>
      <c r="NDA83" s="169"/>
      <c r="NDB83" s="170"/>
      <c r="NDC83" s="167"/>
      <c r="NDD83" s="43"/>
      <c r="NDE83" s="208"/>
      <c r="NDF83" s="157"/>
      <c r="NDG83" s="157"/>
      <c r="NDH83" s="161"/>
      <c r="NDI83" s="161"/>
      <c r="NDJ83" s="168"/>
      <c r="NDK83" s="169"/>
      <c r="NDL83" s="170"/>
      <c r="NDM83" s="167"/>
      <c r="NDN83" s="43"/>
      <c r="NDO83" s="208"/>
      <c r="NDP83" s="157"/>
      <c r="NDQ83" s="157"/>
      <c r="NDR83" s="161"/>
      <c r="NDS83" s="161"/>
      <c r="NDT83" s="168"/>
      <c r="NDU83" s="169"/>
      <c r="NDV83" s="170"/>
      <c r="NDW83" s="167"/>
      <c r="NDX83" s="43"/>
      <c r="NDY83" s="208"/>
      <c r="NDZ83" s="157"/>
      <c r="NEA83" s="157"/>
      <c r="NEB83" s="161"/>
      <c r="NEC83" s="161"/>
      <c r="NED83" s="168"/>
      <c r="NEE83" s="169"/>
      <c r="NEF83" s="170"/>
      <c r="NEG83" s="167"/>
      <c r="NEH83" s="43"/>
      <c r="NEI83" s="208"/>
      <c r="NEJ83" s="157"/>
      <c r="NEK83" s="157"/>
      <c r="NEL83" s="161"/>
      <c r="NEM83" s="161"/>
      <c r="NEN83" s="168"/>
      <c r="NEO83" s="169"/>
      <c r="NEP83" s="170"/>
      <c r="NEQ83" s="167"/>
      <c r="NER83" s="43"/>
      <c r="NES83" s="208"/>
      <c r="NET83" s="157"/>
      <c r="NEU83" s="157"/>
      <c r="NEV83" s="161"/>
      <c r="NEW83" s="161"/>
      <c r="NEX83" s="168"/>
      <c r="NEY83" s="169"/>
      <c r="NEZ83" s="170"/>
      <c r="NFA83" s="167"/>
      <c r="NFB83" s="43"/>
      <c r="NFC83" s="208"/>
      <c r="NFD83" s="157"/>
      <c r="NFE83" s="157"/>
      <c r="NFF83" s="161"/>
      <c r="NFG83" s="161"/>
      <c r="NFH83" s="168"/>
      <c r="NFI83" s="169"/>
      <c r="NFJ83" s="170"/>
      <c r="NFK83" s="167"/>
      <c r="NFL83" s="43"/>
      <c r="NFM83" s="208"/>
      <c r="NFN83" s="157"/>
      <c r="NFO83" s="157"/>
      <c r="NFP83" s="161"/>
      <c r="NFQ83" s="161"/>
      <c r="NFR83" s="168"/>
      <c r="NFS83" s="169"/>
      <c r="NFT83" s="170"/>
      <c r="NFU83" s="167"/>
      <c r="NFV83" s="43"/>
      <c r="NFW83" s="208"/>
      <c r="NFX83" s="157"/>
      <c r="NFY83" s="157"/>
      <c r="NFZ83" s="161"/>
      <c r="NGA83" s="161"/>
      <c r="NGB83" s="168"/>
      <c r="NGC83" s="169"/>
      <c r="NGD83" s="170"/>
      <c r="NGE83" s="167"/>
      <c r="NGF83" s="43"/>
      <c r="NGG83" s="208"/>
      <c r="NGH83" s="157"/>
      <c r="NGI83" s="157"/>
      <c r="NGJ83" s="161"/>
      <c r="NGK83" s="161"/>
      <c r="NGL83" s="168"/>
      <c r="NGM83" s="169"/>
      <c r="NGN83" s="170"/>
      <c r="NGO83" s="167"/>
      <c r="NGP83" s="43"/>
      <c r="NGQ83" s="208"/>
      <c r="NGR83" s="157"/>
      <c r="NGS83" s="157"/>
      <c r="NGT83" s="161"/>
      <c r="NGU83" s="161"/>
      <c r="NGV83" s="168"/>
      <c r="NGW83" s="169"/>
      <c r="NGX83" s="170"/>
      <c r="NGY83" s="167"/>
      <c r="NGZ83" s="43"/>
      <c r="NHA83" s="208"/>
      <c r="NHB83" s="157"/>
      <c r="NHC83" s="157"/>
      <c r="NHD83" s="161"/>
      <c r="NHE83" s="161"/>
      <c r="NHF83" s="168"/>
      <c r="NHG83" s="169"/>
      <c r="NHH83" s="170"/>
      <c r="NHI83" s="167"/>
      <c r="NHJ83" s="43"/>
      <c r="NHK83" s="208"/>
      <c r="NHL83" s="157"/>
      <c r="NHM83" s="157"/>
      <c r="NHN83" s="161"/>
      <c r="NHO83" s="161"/>
      <c r="NHP83" s="168"/>
      <c r="NHQ83" s="169"/>
      <c r="NHR83" s="170"/>
      <c r="NHS83" s="167"/>
      <c r="NHT83" s="43"/>
      <c r="NHU83" s="208"/>
      <c r="NHV83" s="157"/>
      <c r="NHW83" s="157"/>
      <c r="NHX83" s="161"/>
      <c r="NHY83" s="161"/>
      <c r="NHZ83" s="168"/>
      <c r="NIA83" s="169"/>
      <c r="NIB83" s="170"/>
      <c r="NIC83" s="167"/>
      <c r="NID83" s="43"/>
      <c r="NIE83" s="208"/>
      <c r="NIF83" s="157"/>
      <c r="NIG83" s="157"/>
      <c r="NIH83" s="161"/>
      <c r="NII83" s="161"/>
      <c r="NIJ83" s="168"/>
      <c r="NIK83" s="169"/>
      <c r="NIL83" s="170"/>
      <c r="NIM83" s="167"/>
      <c r="NIN83" s="43"/>
      <c r="NIO83" s="208"/>
      <c r="NIP83" s="157"/>
      <c r="NIQ83" s="157"/>
      <c r="NIR83" s="161"/>
      <c r="NIS83" s="161"/>
      <c r="NIT83" s="168"/>
      <c r="NIU83" s="169"/>
      <c r="NIV83" s="170"/>
      <c r="NIW83" s="167"/>
      <c r="NIX83" s="43"/>
      <c r="NIY83" s="208"/>
      <c r="NIZ83" s="157"/>
      <c r="NJA83" s="157"/>
      <c r="NJB83" s="161"/>
      <c r="NJC83" s="161"/>
      <c r="NJD83" s="168"/>
      <c r="NJE83" s="169"/>
      <c r="NJF83" s="170"/>
      <c r="NJG83" s="167"/>
      <c r="NJH83" s="43"/>
      <c r="NJI83" s="208"/>
      <c r="NJJ83" s="157"/>
      <c r="NJK83" s="157"/>
      <c r="NJL83" s="161"/>
      <c r="NJM83" s="161"/>
      <c r="NJN83" s="168"/>
      <c r="NJO83" s="169"/>
      <c r="NJP83" s="170"/>
      <c r="NJQ83" s="167"/>
      <c r="NJR83" s="43"/>
      <c r="NJS83" s="208"/>
      <c r="NJT83" s="157"/>
      <c r="NJU83" s="157"/>
      <c r="NJV83" s="161"/>
      <c r="NJW83" s="161"/>
      <c r="NJX83" s="168"/>
      <c r="NJY83" s="169"/>
      <c r="NJZ83" s="170"/>
      <c r="NKA83" s="167"/>
      <c r="NKB83" s="43"/>
      <c r="NKC83" s="208"/>
      <c r="NKD83" s="157"/>
      <c r="NKE83" s="157"/>
      <c r="NKF83" s="161"/>
      <c r="NKG83" s="161"/>
      <c r="NKH83" s="168"/>
      <c r="NKI83" s="169"/>
      <c r="NKJ83" s="170"/>
      <c r="NKK83" s="167"/>
      <c r="NKL83" s="43"/>
      <c r="NKM83" s="208"/>
      <c r="NKN83" s="157"/>
      <c r="NKO83" s="157"/>
      <c r="NKP83" s="161"/>
      <c r="NKQ83" s="161"/>
      <c r="NKR83" s="168"/>
      <c r="NKS83" s="169"/>
      <c r="NKT83" s="170"/>
      <c r="NKU83" s="167"/>
      <c r="NKV83" s="43"/>
      <c r="NKW83" s="208"/>
      <c r="NKX83" s="157"/>
      <c r="NKY83" s="157"/>
      <c r="NKZ83" s="161"/>
      <c r="NLA83" s="161"/>
      <c r="NLB83" s="168"/>
      <c r="NLC83" s="169"/>
      <c r="NLD83" s="170"/>
      <c r="NLE83" s="167"/>
      <c r="NLF83" s="43"/>
      <c r="NLG83" s="208"/>
      <c r="NLH83" s="157"/>
      <c r="NLI83" s="157"/>
      <c r="NLJ83" s="161"/>
      <c r="NLK83" s="161"/>
      <c r="NLL83" s="168"/>
      <c r="NLM83" s="169"/>
      <c r="NLN83" s="170"/>
      <c r="NLO83" s="167"/>
      <c r="NLP83" s="43"/>
      <c r="NLQ83" s="208"/>
      <c r="NLR83" s="157"/>
      <c r="NLS83" s="157"/>
      <c r="NLT83" s="161"/>
      <c r="NLU83" s="161"/>
      <c r="NLV83" s="168"/>
      <c r="NLW83" s="169"/>
      <c r="NLX83" s="170"/>
      <c r="NLY83" s="167"/>
      <c r="NLZ83" s="43"/>
      <c r="NMA83" s="208"/>
      <c r="NMB83" s="157"/>
      <c r="NMC83" s="157"/>
      <c r="NMD83" s="161"/>
      <c r="NME83" s="161"/>
      <c r="NMF83" s="168"/>
      <c r="NMG83" s="169"/>
      <c r="NMH83" s="170"/>
      <c r="NMI83" s="167"/>
      <c r="NMJ83" s="43"/>
      <c r="NMK83" s="208"/>
      <c r="NML83" s="157"/>
      <c r="NMM83" s="157"/>
      <c r="NMN83" s="161"/>
      <c r="NMO83" s="161"/>
      <c r="NMP83" s="168"/>
      <c r="NMQ83" s="169"/>
      <c r="NMR83" s="170"/>
      <c r="NMS83" s="167"/>
      <c r="NMT83" s="43"/>
      <c r="NMU83" s="208"/>
      <c r="NMV83" s="157"/>
      <c r="NMW83" s="157"/>
      <c r="NMX83" s="161"/>
      <c r="NMY83" s="161"/>
      <c r="NMZ83" s="168"/>
      <c r="NNA83" s="169"/>
      <c r="NNB83" s="170"/>
      <c r="NNC83" s="167"/>
      <c r="NND83" s="43"/>
      <c r="NNE83" s="208"/>
      <c r="NNF83" s="157"/>
      <c r="NNG83" s="157"/>
      <c r="NNH83" s="161"/>
      <c r="NNI83" s="161"/>
      <c r="NNJ83" s="168"/>
      <c r="NNK83" s="169"/>
      <c r="NNL83" s="170"/>
      <c r="NNM83" s="167"/>
      <c r="NNN83" s="43"/>
      <c r="NNO83" s="208"/>
      <c r="NNP83" s="157"/>
      <c r="NNQ83" s="157"/>
      <c r="NNR83" s="161"/>
      <c r="NNS83" s="161"/>
      <c r="NNT83" s="168"/>
      <c r="NNU83" s="169"/>
      <c r="NNV83" s="170"/>
      <c r="NNW83" s="167"/>
      <c r="NNX83" s="43"/>
      <c r="NNY83" s="208"/>
      <c r="NNZ83" s="157"/>
      <c r="NOA83" s="157"/>
      <c r="NOB83" s="161"/>
      <c r="NOC83" s="161"/>
      <c r="NOD83" s="168"/>
      <c r="NOE83" s="169"/>
      <c r="NOF83" s="170"/>
      <c r="NOG83" s="167"/>
      <c r="NOH83" s="43"/>
      <c r="NOI83" s="208"/>
      <c r="NOJ83" s="157"/>
      <c r="NOK83" s="157"/>
      <c r="NOL83" s="161"/>
      <c r="NOM83" s="161"/>
      <c r="NON83" s="168"/>
      <c r="NOO83" s="169"/>
      <c r="NOP83" s="170"/>
      <c r="NOQ83" s="167"/>
      <c r="NOR83" s="43"/>
      <c r="NOS83" s="208"/>
      <c r="NOT83" s="157"/>
      <c r="NOU83" s="157"/>
      <c r="NOV83" s="161"/>
      <c r="NOW83" s="161"/>
      <c r="NOX83" s="168"/>
      <c r="NOY83" s="169"/>
      <c r="NOZ83" s="170"/>
      <c r="NPA83" s="167"/>
      <c r="NPB83" s="43"/>
      <c r="NPC83" s="208"/>
      <c r="NPD83" s="157"/>
      <c r="NPE83" s="157"/>
      <c r="NPF83" s="161"/>
      <c r="NPG83" s="161"/>
      <c r="NPH83" s="168"/>
      <c r="NPI83" s="169"/>
      <c r="NPJ83" s="170"/>
      <c r="NPK83" s="167"/>
      <c r="NPL83" s="43"/>
      <c r="NPM83" s="208"/>
      <c r="NPN83" s="157"/>
      <c r="NPO83" s="157"/>
      <c r="NPP83" s="161"/>
      <c r="NPQ83" s="161"/>
      <c r="NPR83" s="168"/>
      <c r="NPS83" s="169"/>
      <c r="NPT83" s="170"/>
      <c r="NPU83" s="167"/>
      <c r="NPV83" s="43"/>
      <c r="NPW83" s="208"/>
      <c r="NPX83" s="157"/>
      <c r="NPY83" s="157"/>
      <c r="NPZ83" s="161"/>
      <c r="NQA83" s="161"/>
      <c r="NQB83" s="168"/>
      <c r="NQC83" s="169"/>
      <c r="NQD83" s="170"/>
      <c r="NQE83" s="167"/>
      <c r="NQF83" s="43"/>
      <c r="NQG83" s="208"/>
      <c r="NQH83" s="157"/>
      <c r="NQI83" s="157"/>
      <c r="NQJ83" s="161"/>
      <c r="NQK83" s="161"/>
      <c r="NQL83" s="168"/>
      <c r="NQM83" s="169"/>
      <c r="NQN83" s="170"/>
      <c r="NQO83" s="167"/>
      <c r="NQP83" s="43"/>
      <c r="NQQ83" s="208"/>
      <c r="NQR83" s="157"/>
      <c r="NQS83" s="157"/>
      <c r="NQT83" s="161"/>
      <c r="NQU83" s="161"/>
      <c r="NQV83" s="168"/>
      <c r="NQW83" s="169"/>
      <c r="NQX83" s="170"/>
      <c r="NQY83" s="167"/>
      <c r="NQZ83" s="43"/>
      <c r="NRA83" s="208"/>
      <c r="NRB83" s="157"/>
      <c r="NRC83" s="157"/>
      <c r="NRD83" s="161"/>
      <c r="NRE83" s="161"/>
      <c r="NRF83" s="168"/>
      <c r="NRG83" s="169"/>
      <c r="NRH83" s="170"/>
      <c r="NRI83" s="167"/>
      <c r="NRJ83" s="43"/>
      <c r="NRK83" s="208"/>
      <c r="NRL83" s="157"/>
      <c r="NRM83" s="157"/>
      <c r="NRN83" s="161"/>
      <c r="NRO83" s="161"/>
      <c r="NRP83" s="168"/>
      <c r="NRQ83" s="169"/>
      <c r="NRR83" s="170"/>
      <c r="NRS83" s="167"/>
      <c r="NRT83" s="43"/>
      <c r="NRU83" s="208"/>
      <c r="NRV83" s="157"/>
      <c r="NRW83" s="157"/>
      <c r="NRX83" s="161"/>
      <c r="NRY83" s="161"/>
      <c r="NRZ83" s="168"/>
      <c r="NSA83" s="169"/>
      <c r="NSB83" s="170"/>
      <c r="NSC83" s="167"/>
      <c r="NSD83" s="43"/>
      <c r="NSE83" s="208"/>
      <c r="NSF83" s="157"/>
      <c r="NSG83" s="157"/>
      <c r="NSH83" s="161"/>
      <c r="NSI83" s="161"/>
      <c r="NSJ83" s="168"/>
      <c r="NSK83" s="169"/>
      <c r="NSL83" s="170"/>
      <c r="NSM83" s="167"/>
      <c r="NSN83" s="43"/>
      <c r="NSO83" s="208"/>
      <c r="NSP83" s="157"/>
      <c r="NSQ83" s="157"/>
      <c r="NSR83" s="161"/>
      <c r="NSS83" s="161"/>
      <c r="NST83" s="168"/>
      <c r="NSU83" s="169"/>
      <c r="NSV83" s="170"/>
      <c r="NSW83" s="167"/>
      <c r="NSX83" s="43"/>
      <c r="NSY83" s="208"/>
      <c r="NSZ83" s="157"/>
      <c r="NTA83" s="157"/>
      <c r="NTB83" s="161"/>
      <c r="NTC83" s="161"/>
      <c r="NTD83" s="168"/>
      <c r="NTE83" s="169"/>
      <c r="NTF83" s="170"/>
      <c r="NTG83" s="167"/>
      <c r="NTH83" s="43"/>
      <c r="NTI83" s="208"/>
      <c r="NTJ83" s="157"/>
      <c r="NTK83" s="157"/>
      <c r="NTL83" s="161"/>
      <c r="NTM83" s="161"/>
      <c r="NTN83" s="168"/>
      <c r="NTO83" s="169"/>
      <c r="NTP83" s="170"/>
      <c r="NTQ83" s="167"/>
      <c r="NTR83" s="43"/>
      <c r="NTS83" s="208"/>
      <c r="NTT83" s="157"/>
      <c r="NTU83" s="157"/>
      <c r="NTV83" s="161"/>
      <c r="NTW83" s="161"/>
      <c r="NTX83" s="168"/>
      <c r="NTY83" s="169"/>
      <c r="NTZ83" s="170"/>
      <c r="NUA83" s="167"/>
      <c r="NUB83" s="43"/>
      <c r="NUC83" s="208"/>
      <c r="NUD83" s="157"/>
      <c r="NUE83" s="157"/>
      <c r="NUF83" s="161"/>
      <c r="NUG83" s="161"/>
      <c r="NUH83" s="168"/>
      <c r="NUI83" s="169"/>
      <c r="NUJ83" s="170"/>
      <c r="NUK83" s="167"/>
      <c r="NUL83" s="43"/>
      <c r="NUM83" s="208"/>
      <c r="NUN83" s="157"/>
      <c r="NUO83" s="157"/>
      <c r="NUP83" s="161"/>
      <c r="NUQ83" s="161"/>
      <c r="NUR83" s="168"/>
      <c r="NUS83" s="169"/>
      <c r="NUT83" s="170"/>
      <c r="NUU83" s="167"/>
      <c r="NUV83" s="43"/>
      <c r="NUW83" s="208"/>
      <c r="NUX83" s="157"/>
      <c r="NUY83" s="157"/>
      <c r="NUZ83" s="161"/>
      <c r="NVA83" s="161"/>
      <c r="NVB83" s="168"/>
      <c r="NVC83" s="169"/>
      <c r="NVD83" s="170"/>
      <c r="NVE83" s="167"/>
      <c r="NVF83" s="43"/>
      <c r="NVG83" s="208"/>
      <c r="NVH83" s="157"/>
      <c r="NVI83" s="157"/>
      <c r="NVJ83" s="161"/>
      <c r="NVK83" s="161"/>
      <c r="NVL83" s="168"/>
      <c r="NVM83" s="169"/>
      <c r="NVN83" s="170"/>
      <c r="NVO83" s="167"/>
      <c r="NVP83" s="43"/>
      <c r="NVQ83" s="208"/>
      <c r="NVR83" s="157"/>
      <c r="NVS83" s="157"/>
      <c r="NVT83" s="161"/>
      <c r="NVU83" s="161"/>
      <c r="NVV83" s="168"/>
      <c r="NVW83" s="169"/>
      <c r="NVX83" s="170"/>
      <c r="NVY83" s="167"/>
      <c r="NVZ83" s="43"/>
      <c r="NWA83" s="208"/>
      <c r="NWB83" s="157"/>
      <c r="NWC83" s="157"/>
      <c r="NWD83" s="161"/>
      <c r="NWE83" s="161"/>
      <c r="NWF83" s="168"/>
      <c r="NWG83" s="169"/>
      <c r="NWH83" s="170"/>
      <c r="NWI83" s="167"/>
      <c r="NWJ83" s="43"/>
      <c r="NWK83" s="208"/>
      <c r="NWL83" s="157"/>
      <c r="NWM83" s="157"/>
      <c r="NWN83" s="161"/>
      <c r="NWO83" s="161"/>
      <c r="NWP83" s="168"/>
      <c r="NWQ83" s="169"/>
      <c r="NWR83" s="170"/>
      <c r="NWS83" s="167"/>
      <c r="NWT83" s="43"/>
      <c r="NWU83" s="208"/>
      <c r="NWV83" s="157"/>
      <c r="NWW83" s="157"/>
      <c r="NWX83" s="161"/>
      <c r="NWY83" s="161"/>
      <c r="NWZ83" s="168"/>
      <c r="NXA83" s="169"/>
      <c r="NXB83" s="170"/>
      <c r="NXC83" s="167"/>
      <c r="NXD83" s="43"/>
      <c r="NXE83" s="208"/>
      <c r="NXF83" s="157"/>
      <c r="NXG83" s="157"/>
      <c r="NXH83" s="161"/>
      <c r="NXI83" s="161"/>
      <c r="NXJ83" s="168"/>
      <c r="NXK83" s="169"/>
      <c r="NXL83" s="170"/>
      <c r="NXM83" s="167"/>
      <c r="NXN83" s="43"/>
      <c r="NXO83" s="208"/>
      <c r="NXP83" s="157"/>
      <c r="NXQ83" s="157"/>
      <c r="NXR83" s="161"/>
      <c r="NXS83" s="161"/>
      <c r="NXT83" s="168"/>
      <c r="NXU83" s="169"/>
      <c r="NXV83" s="170"/>
      <c r="NXW83" s="167"/>
      <c r="NXX83" s="43"/>
      <c r="NXY83" s="208"/>
      <c r="NXZ83" s="157"/>
      <c r="NYA83" s="157"/>
      <c r="NYB83" s="161"/>
      <c r="NYC83" s="161"/>
      <c r="NYD83" s="168"/>
      <c r="NYE83" s="169"/>
      <c r="NYF83" s="170"/>
      <c r="NYG83" s="167"/>
      <c r="NYH83" s="43"/>
      <c r="NYI83" s="208"/>
      <c r="NYJ83" s="157"/>
      <c r="NYK83" s="157"/>
      <c r="NYL83" s="161"/>
      <c r="NYM83" s="161"/>
      <c r="NYN83" s="168"/>
      <c r="NYO83" s="169"/>
      <c r="NYP83" s="170"/>
      <c r="NYQ83" s="167"/>
      <c r="NYR83" s="43"/>
      <c r="NYS83" s="208"/>
      <c r="NYT83" s="157"/>
      <c r="NYU83" s="157"/>
      <c r="NYV83" s="161"/>
      <c r="NYW83" s="161"/>
      <c r="NYX83" s="168"/>
      <c r="NYY83" s="169"/>
      <c r="NYZ83" s="170"/>
      <c r="NZA83" s="167"/>
      <c r="NZB83" s="43"/>
      <c r="NZC83" s="208"/>
      <c r="NZD83" s="157"/>
      <c r="NZE83" s="157"/>
      <c r="NZF83" s="161"/>
      <c r="NZG83" s="161"/>
      <c r="NZH83" s="168"/>
      <c r="NZI83" s="169"/>
      <c r="NZJ83" s="170"/>
      <c r="NZK83" s="167"/>
      <c r="NZL83" s="43"/>
      <c r="NZM83" s="208"/>
      <c r="NZN83" s="157"/>
      <c r="NZO83" s="157"/>
      <c r="NZP83" s="161"/>
      <c r="NZQ83" s="161"/>
      <c r="NZR83" s="168"/>
      <c r="NZS83" s="169"/>
      <c r="NZT83" s="170"/>
      <c r="NZU83" s="167"/>
      <c r="NZV83" s="43"/>
      <c r="NZW83" s="208"/>
      <c r="NZX83" s="157"/>
      <c r="NZY83" s="157"/>
      <c r="NZZ83" s="161"/>
      <c r="OAA83" s="161"/>
      <c r="OAB83" s="168"/>
      <c r="OAC83" s="169"/>
      <c r="OAD83" s="170"/>
      <c r="OAE83" s="167"/>
      <c r="OAF83" s="43"/>
      <c r="OAG83" s="208"/>
      <c r="OAH83" s="157"/>
      <c r="OAI83" s="157"/>
      <c r="OAJ83" s="161"/>
      <c r="OAK83" s="161"/>
      <c r="OAL83" s="168"/>
      <c r="OAM83" s="169"/>
      <c r="OAN83" s="170"/>
      <c r="OAO83" s="167"/>
      <c r="OAP83" s="43"/>
      <c r="OAQ83" s="208"/>
      <c r="OAR83" s="157"/>
      <c r="OAS83" s="157"/>
      <c r="OAT83" s="161"/>
      <c r="OAU83" s="161"/>
      <c r="OAV83" s="168"/>
      <c r="OAW83" s="169"/>
      <c r="OAX83" s="170"/>
      <c r="OAY83" s="167"/>
      <c r="OAZ83" s="43"/>
      <c r="OBA83" s="208"/>
      <c r="OBB83" s="157"/>
      <c r="OBC83" s="157"/>
      <c r="OBD83" s="161"/>
      <c r="OBE83" s="161"/>
      <c r="OBF83" s="168"/>
      <c r="OBG83" s="169"/>
      <c r="OBH83" s="170"/>
      <c r="OBI83" s="167"/>
      <c r="OBJ83" s="43"/>
      <c r="OBK83" s="208"/>
      <c r="OBL83" s="157"/>
      <c r="OBM83" s="157"/>
      <c r="OBN83" s="161"/>
      <c r="OBO83" s="161"/>
      <c r="OBP83" s="168"/>
      <c r="OBQ83" s="169"/>
      <c r="OBR83" s="170"/>
      <c r="OBS83" s="167"/>
      <c r="OBT83" s="43"/>
      <c r="OBU83" s="208"/>
      <c r="OBV83" s="157"/>
      <c r="OBW83" s="157"/>
      <c r="OBX83" s="161"/>
      <c r="OBY83" s="161"/>
      <c r="OBZ83" s="168"/>
      <c r="OCA83" s="169"/>
      <c r="OCB83" s="170"/>
      <c r="OCC83" s="167"/>
      <c r="OCD83" s="43"/>
      <c r="OCE83" s="208"/>
      <c r="OCF83" s="157"/>
      <c r="OCG83" s="157"/>
      <c r="OCH83" s="161"/>
      <c r="OCI83" s="161"/>
      <c r="OCJ83" s="168"/>
      <c r="OCK83" s="169"/>
      <c r="OCL83" s="170"/>
      <c r="OCM83" s="167"/>
      <c r="OCN83" s="43"/>
      <c r="OCO83" s="208"/>
      <c r="OCP83" s="157"/>
      <c r="OCQ83" s="157"/>
      <c r="OCR83" s="161"/>
      <c r="OCS83" s="161"/>
      <c r="OCT83" s="168"/>
      <c r="OCU83" s="169"/>
      <c r="OCV83" s="170"/>
      <c r="OCW83" s="167"/>
      <c r="OCX83" s="43"/>
      <c r="OCY83" s="208"/>
      <c r="OCZ83" s="157"/>
      <c r="ODA83" s="157"/>
      <c r="ODB83" s="161"/>
      <c r="ODC83" s="161"/>
      <c r="ODD83" s="168"/>
      <c r="ODE83" s="169"/>
      <c r="ODF83" s="170"/>
      <c r="ODG83" s="167"/>
      <c r="ODH83" s="43"/>
      <c r="ODI83" s="208"/>
      <c r="ODJ83" s="157"/>
      <c r="ODK83" s="157"/>
      <c r="ODL83" s="161"/>
      <c r="ODM83" s="161"/>
      <c r="ODN83" s="168"/>
      <c r="ODO83" s="169"/>
      <c r="ODP83" s="170"/>
      <c r="ODQ83" s="167"/>
      <c r="ODR83" s="43"/>
      <c r="ODS83" s="208"/>
      <c r="ODT83" s="157"/>
      <c r="ODU83" s="157"/>
      <c r="ODV83" s="161"/>
      <c r="ODW83" s="161"/>
      <c r="ODX83" s="168"/>
      <c r="ODY83" s="169"/>
      <c r="ODZ83" s="170"/>
      <c r="OEA83" s="167"/>
      <c r="OEB83" s="43"/>
      <c r="OEC83" s="208"/>
      <c r="OED83" s="157"/>
      <c r="OEE83" s="157"/>
      <c r="OEF83" s="161"/>
      <c r="OEG83" s="161"/>
      <c r="OEH83" s="168"/>
      <c r="OEI83" s="169"/>
      <c r="OEJ83" s="170"/>
      <c r="OEK83" s="167"/>
      <c r="OEL83" s="43"/>
      <c r="OEM83" s="208"/>
      <c r="OEN83" s="157"/>
      <c r="OEO83" s="157"/>
      <c r="OEP83" s="161"/>
      <c r="OEQ83" s="161"/>
      <c r="OER83" s="168"/>
      <c r="OES83" s="169"/>
      <c r="OET83" s="170"/>
      <c r="OEU83" s="167"/>
      <c r="OEV83" s="43"/>
      <c r="OEW83" s="208"/>
      <c r="OEX83" s="157"/>
      <c r="OEY83" s="157"/>
      <c r="OEZ83" s="161"/>
      <c r="OFA83" s="161"/>
      <c r="OFB83" s="168"/>
      <c r="OFC83" s="169"/>
      <c r="OFD83" s="170"/>
      <c r="OFE83" s="167"/>
      <c r="OFF83" s="43"/>
      <c r="OFG83" s="208"/>
      <c r="OFH83" s="157"/>
      <c r="OFI83" s="157"/>
      <c r="OFJ83" s="161"/>
      <c r="OFK83" s="161"/>
      <c r="OFL83" s="168"/>
      <c r="OFM83" s="169"/>
      <c r="OFN83" s="170"/>
      <c r="OFO83" s="167"/>
      <c r="OFP83" s="43"/>
      <c r="OFQ83" s="208"/>
      <c r="OFR83" s="157"/>
      <c r="OFS83" s="157"/>
      <c r="OFT83" s="161"/>
      <c r="OFU83" s="161"/>
      <c r="OFV83" s="168"/>
      <c r="OFW83" s="169"/>
      <c r="OFX83" s="170"/>
      <c r="OFY83" s="167"/>
      <c r="OFZ83" s="43"/>
      <c r="OGA83" s="208"/>
      <c r="OGB83" s="157"/>
      <c r="OGC83" s="157"/>
      <c r="OGD83" s="161"/>
      <c r="OGE83" s="161"/>
      <c r="OGF83" s="168"/>
      <c r="OGG83" s="169"/>
      <c r="OGH83" s="170"/>
      <c r="OGI83" s="167"/>
      <c r="OGJ83" s="43"/>
      <c r="OGK83" s="208"/>
      <c r="OGL83" s="157"/>
      <c r="OGM83" s="157"/>
      <c r="OGN83" s="161"/>
      <c r="OGO83" s="161"/>
      <c r="OGP83" s="168"/>
      <c r="OGQ83" s="169"/>
      <c r="OGR83" s="170"/>
      <c r="OGS83" s="167"/>
      <c r="OGT83" s="43"/>
      <c r="OGU83" s="208"/>
      <c r="OGV83" s="157"/>
      <c r="OGW83" s="157"/>
      <c r="OGX83" s="161"/>
      <c r="OGY83" s="161"/>
      <c r="OGZ83" s="168"/>
      <c r="OHA83" s="169"/>
      <c r="OHB83" s="170"/>
      <c r="OHC83" s="167"/>
      <c r="OHD83" s="43"/>
      <c r="OHE83" s="208"/>
      <c r="OHF83" s="157"/>
      <c r="OHG83" s="157"/>
      <c r="OHH83" s="161"/>
      <c r="OHI83" s="161"/>
      <c r="OHJ83" s="168"/>
      <c r="OHK83" s="169"/>
      <c r="OHL83" s="170"/>
      <c r="OHM83" s="167"/>
      <c r="OHN83" s="43"/>
      <c r="OHO83" s="208"/>
      <c r="OHP83" s="157"/>
      <c r="OHQ83" s="157"/>
      <c r="OHR83" s="161"/>
      <c r="OHS83" s="161"/>
      <c r="OHT83" s="168"/>
      <c r="OHU83" s="169"/>
      <c r="OHV83" s="170"/>
      <c r="OHW83" s="167"/>
      <c r="OHX83" s="43"/>
      <c r="OHY83" s="208"/>
      <c r="OHZ83" s="157"/>
      <c r="OIA83" s="157"/>
      <c r="OIB83" s="161"/>
      <c r="OIC83" s="161"/>
      <c r="OID83" s="168"/>
      <c r="OIE83" s="169"/>
      <c r="OIF83" s="170"/>
      <c r="OIG83" s="167"/>
      <c r="OIH83" s="43"/>
      <c r="OII83" s="208"/>
      <c r="OIJ83" s="157"/>
      <c r="OIK83" s="157"/>
      <c r="OIL83" s="161"/>
      <c r="OIM83" s="161"/>
      <c r="OIN83" s="168"/>
      <c r="OIO83" s="169"/>
      <c r="OIP83" s="170"/>
      <c r="OIQ83" s="167"/>
      <c r="OIR83" s="43"/>
      <c r="OIS83" s="208"/>
      <c r="OIT83" s="157"/>
      <c r="OIU83" s="157"/>
      <c r="OIV83" s="161"/>
      <c r="OIW83" s="161"/>
      <c r="OIX83" s="168"/>
      <c r="OIY83" s="169"/>
      <c r="OIZ83" s="170"/>
      <c r="OJA83" s="167"/>
      <c r="OJB83" s="43"/>
      <c r="OJC83" s="208"/>
      <c r="OJD83" s="157"/>
      <c r="OJE83" s="157"/>
      <c r="OJF83" s="161"/>
      <c r="OJG83" s="161"/>
      <c r="OJH83" s="168"/>
      <c r="OJI83" s="169"/>
      <c r="OJJ83" s="170"/>
      <c r="OJK83" s="167"/>
      <c r="OJL83" s="43"/>
      <c r="OJM83" s="208"/>
      <c r="OJN83" s="157"/>
      <c r="OJO83" s="157"/>
      <c r="OJP83" s="161"/>
      <c r="OJQ83" s="161"/>
      <c r="OJR83" s="168"/>
      <c r="OJS83" s="169"/>
      <c r="OJT83" s="170"/>
      <c r="OJU83" s="167"/>
      <c r="OJV83" s="43"/>
      <c r="OJW83" s="208"/>
      <c r="OJX83" s="157"/>
      <c r="OJY83" s="157"/>
      <c r="OJZ83" s="161"/>
      <c r="OKA83" s="161"/>
      <c r="OKB83" s="168"/>
      <c r="OKC83" s="169"/>
      <c r="OKD83" s="170"/>
      <c r="OKE83" s="167"/>
      <c r="OKF83" s="43"/>
      <c r="OKG83" s="208"/>
      <c r="OKH83" s="157"/>
      <c r="OKI83" s="157"/>
      <c r="OKJ83" s="161"/>
      <c r="OKK83" s="161"/>
      <c r="OKL83" s="168"/>
      <c r="OKM83" s="169"/>
      <c r="OKN83" s="170"/>
      <c r="OKO83" s="167"/>
      <c r="OKP83" s="43"/>
      <c r="OKQ83" s="208"/>
      <c r="OKR83" s="157"/>
      <c r="OKS83" s="157"/>
      <c r="OKT83" s="161"/>
      <c r="OKU83" s="161"/>
      <c r="OKV83" s="168"/>
      <c r="OKW83" s="169"/>
      <c r="OKX83" s="170"/>
      <c r="OKY83" s="167"/>
      <c r="OKZ83" s="43"/>
      <c r="OLA83" s="208"/>
      <c r="OLB83" s="157"/>
      <c r="OLC83" s="157"/>
      <c r="OLD83" s="161"/>
      <c r="OLE83" s="161"/>
      <c r="OLF83" s="168"/>
      <c r="OLG83" s="169"/>
      <c r="OLH83" s="170"/>
      <c r="OLI83" s="167"/>
      <c r="OLJ83" s="43"/>
      <c r="OLK83" s="208"/>
      <c r="OLL83" s="157"/>
      <c r="OLM83" s="157"/>
      <c r="OLN83" s="161"/>
      <c r="OLO83" s="161"/>
      <c r="OLP83" s="168"/>
      <c r="OLQ83" s="169"/>
      <c r="OLR83" s="170"/>
      <c r="OLS83" s="167"/>
      <c r="OLT83" s="43"/>
      <c r="OLU83" s="208"/>
      <c r="OLV83" s="157"/>
      <c r="OLW83" s="157"/>
      <c r="OLX83" s="161"/>
      <c r="OLY83" s="161"/>
      <c r="OLZ83" s="168"/>
      <c r="OMA83" s="169"/>
      <c r="OMB83" s="170"/>
      <c r="OMC83" s="167"/>
      <c r="OMD83" s="43"/>
      <c r="OME83" s="208"/>
      <c r="OMF83" s="157"/>
      <c r="OMG83" s="157"/>
      <c r="OMH83" s="161"/>
      <c r="OMI83" s="161"/>
      <c r="OMJ83" s="168"/>
      <c r="OMK83" s="169"/>
      <c r="OML83" s="170"/>
      <c r="OMM83" s="167"/>
      <c r="OMN83" s="43"/>
      <c r="OMO83" s="208"/>
      <c r="OMP83" s="157"/>
      <c r="OMQ83" s="157"/>
      <c r="OMR83" s="161"/>
      <c r="OMS83" s="161"/>
      <c r="OMT83" s="168"/>
      <c r="OMU83" s="169"/>
      <c r="OMV83" s="170"/>
      <c r="OMW83" s="167"/>
      <c r="OMX83" s="43"/>
      <c r="OMY83" s="208"/>
      <c r="OMZ83" s="157"/>
      <c r="ONA83" s="157"/>
      <c r="ONB83" s="161"/>
      <c r="ONC83" s="161"/>
      <c r="OND83" s="168"/>
      <c r="ONE83" s="169"/>
      <c r="ONF83" s="170"/>
      <c r="ONG83" s="167"/>
      <c r="ONH83" s="43"/>
      <c r="ONI83" s="208"/>
      <c r="ONJ83" s="157"/>
      <c r="ONK83" s="157"/>
      <c r="ONL83" s="161"/>
      <c r="ONM83" s="161"/>
      <c r="ONN83" s="168"/>
      <c r="ONO83" s="169"/>
      <c r="ONP83" s="170"/>
      <c r="ONQ83" s="167"/>
      <c r="ONR83" s="43"/>
      <c r="ONS83" s="208"/>
      <c r="ONT83" s="157"/>
      <c r="ONU83" s="157"/>
      <c r="ONV83" s="161"/>
      <c r="ONW83" s="161"/>
      <c r="ONX83" s="168"/>
      <c r="ONY83" s="169"/>
      <c r="ONZ83" s="170"/>
      <c r="OOA83" s="167"/>
      <c r="OOB83" s="43"/>
      <c r="OOC83" s="208"/>
      <c r="OOD83" s="157"/>
      <c r="OOE83" s="157"/>
      <c r="OOF83" s="161"/>
      <c r="OOG83" s="161"/>
      <c r="OOH83" s="168"/>
      <c r="OOI83" s="169"/>
      <c r="OOJ83" s="170"/>
      <c r="OOK83" s="167"/>
      <c r="OOL83" s="43"/>
      <c r="OOM83" s="208"/>
      <c r="OON83" s="157"/>
      <c r="OOO83" s="157"/>
      <c r="OOP83" s="161"/>
      <c r="OOQ83" s="161"/>
      <c r="OOR83" s="168"/>
      <c r="OOS83" s="169"/>
      <c r="OOT83" s="170"/>
      <c r="OOU83" s="167"/>
      <c r="OOV83" s="43"/>
      <c r="OOW83" s="208"/>
      <c r="OOX83" s="157"/>
      <c r="OOY83" s="157"/>
      <c r="OOZ83" s="161"/>
      <c r="OPA83" s="161"/>
      <c r="OPB83" s="168"/>
      <c r="OPC83" s="169"/>
      <c r="OPD83" s="170"/>
      <c r="OPE83" s="167"/>
      <c r="OPF83" s="43"/>
      <c r="OPG83" s="208"/>
      <c r="OPH83" s="157"/>
      <c r="OPI83" s="157"/>
      <c r="OPJ83" s="161"/>
      <c r="OPK83" s="161"/>
      <c r="OPL83" s="168"/>
      <c r="OPM83" s="169"/>
      <c r="OPN83" s="170"/>
      <c r="OPO83" s="167"/>
      <c r="OPP83" s="43"/>
      <c r="OPQ83" s="208"/>
      <c r="OPR83" s="157"/>
      <c r="OPS83" s="157"/>
      <c r="OPT83" s="161"/>
      <c r="OPU83" s="161"/>
      <c r="OPV83" s="168"/>
      <c r="OPW83" s="169"/>
      <c r="OPX83" s="170"/>
      <c r="OPY83" s="167"/>
      <c r="OPZ83" s="43"/>
      <c r="OQA83" s="208"/>
      <c r="OQB83" s="157"/>
      <c r="OQC83" s="157"/>
      <c r="OQD83" s="161"/>
      <c r="OQE83" s="161"/>
      <c r="OQF83" s="168"/>
      <c r="OQG83" s="169"/>
      <c r="OQH83" s="170"/>
      <c r="OQI83" s="167"/>
      <c r="OQJ83" s="43"/>
      <c r="OQK83" s="208"/>
      <c r="OQL83" s="157"/>
      <c r="OQM83" s="157"/>
      <c r="OQN83" s="161"/>
      <c r="OQO83" s="161"/>
      <c r="OQP83" s="168"/>
      <c r="OQQ83" s="169"/>
      <c r="OQR83" s="170"/>
      <c r="OQS83" s="167"/>
      <c r="OQT83" s="43"/>
      <c r="OQU83" s="208"/>
      <c r="OQV83" s="157"/>
      <c r="OQW83" s="157"/>
      <c r="OQX83" s="161"/>
      <c r="OQY83" s="161"/>
      <c r="OQZ83" s="168"/>
      <c r="ORA83" s="169"/>
      <c r="ORB83" s="170"/>
      <c r="ORC83" s="167"/>
      <c r="ORD83" s="43"/>
      <c r="ORE83" s="208"/>
      <c r="ORF83" s="157"/>
      <c r="ORG83" s="157"/>
      <c r="ORH83" s="161"/>
      <c r="ORI83" s="161"/>
      <c r="ORJ83" s="168"/>
      <c r="ORK83" s="169"/>
      <c r="ORL83" s="170"/>
      <c r="ORM83" s="167"/>
      <c r="ORN83" s="43"/>
      <c r="ORO83" s="208"/>
      <c r="ORP83" s="157"/>
      <c r="ORQ83" s="157"/>
      <c r="ORR83" s="161"/>
      <c r="ORS83" s="161"/>
      <c r="ORT83" s="168"/>
      <c r="ORU83" s="169"/>
      <c r="ORV83" s="170"/>
      <c r="ORW83" s="167"/>
      <c r="ORX83" s="43"/>
      <c r="ORY83" s="208"/>
      <c r="ORZ83" s="157"/>
      <c r="OSA83" s="157"/>
      <c r="OSB83" s="161"/>
      <c r="OSC83" s="161"/>
      <c r="OSD83" s="168"/>
      <c r="OSE83" s="169"/>
      <c r="OSF83" s="170"/>
      <c r="OSG83" s="167"/>
      <c r="OSH83" s="43"/>
      <c r="OSI83" s="208"/>
      <c r="OSJ83" s="157"/>
      <c r="OSK83" s="157"/>
      <c r="OSL83" s="161"/>
      <c r="OSM83" s="161"/>
      <c r="OSN83" s="168"/>
      <c r="OSO83" s="169"/>
      <c r="OSP83" s="170"/>
      <c r="OSQ83" s="167"/>
      <c r="OSR83" s="43"/>
      <c r="OSS83" s="208"/>
      <c r="OST83" s="157"/>
      <c r="OSU83" s="157"/>
      <c r="OSV83" s="161"/>
      <c r="OSW83" s="161"/>
      <c r="OSX83" s="168"/>
      <c r="OSY83" s="169"/>
      <c r="OSZ83" s="170"/>
      <c r="OTA83" s="167"/>
      <c r="OTB83" s="43"/>
      <c r="OTC83" s="208"/>
      <c r="OTD83" s="157"/>
      <c r="OTE83" s="157"/>
      <c r="OTF83" s="161"/>
      <c r="OTG83" s="161"/>
      <c r="OTH83" s="168"/>
      <c r="OTI83" s="169"/>
      <c r="OTJ83" s="170"/>
      <c r="OTK83" s="167"/>
      <c r="OTL83" s="43"/>
      <c r="OTM83" s="208"/>
      <c r="OTN83" s="157"/>
      <c r="OTO83" s="157"/>
      <c r="OTP83" s="161"/>
      <c r="OTQ83" s="161"/>
      <c r="OTR83" s="168"/>
      <c r="OTS83" s="169"/>
      <c r="OTT83" s="170"/>
      <c r="OTU83" s="167"/>
      <c r="OTV83" s="43"/>
      <c r="OTW83" s="208"/>
      <c r="OTX83" s="157"/>
      <c r="OTY83" s="157"/>
      <c r="OTZ83" s="161"/>
      <c r="OUA83" s="161"/>
      <c r="OUB83" s="168"/>
      <c r="OUC83" s="169"/>
      <c r="OUD83" s="170"/>
      <c r="OUE83" s="167"/>
      <c r="OUF83" s="43"/>
      <c r="OUG83" s="208"/>
      <c r="OUH83" s="157"/>
      <c r="OUI83" s="157"/>
      <c r="OUJ83" s="161"/>
      <c r="OUK83" s="161"/>
      <c r="OUL83" s="168"/>
      <c r="OUM83" s="169"/>
      <c r="OUN83" s="170"/>
      <c r="OUO83" s="167"/>
      <c r="OUP83" s="43"/>
      <c r="OUQ83" s="208"/>
      <c r="OUR83" s="157"/>
      <c r="OUS83" s="157"/>
      <c r="OUT83" s="161"/>
      <c r="OUU83" s="161"/>
      <c r="OUV83" s="168"/>
      <c r="OUW83" s="169"/>
      <c r="OUX83" s="170"/>
      <c r="OUY83" s="167"/>
      <c r="OUZ83" s="43"/>
      <c r="OVA83" s="208"/>
      <c r="OVB83" s="157"/>
      <c r="OVC83" s="157"/>
      <c r="OVD83" s="161"/>
      <c r="OVE83" s="161"/>
      <c r="OVF83" s="168"/>
      <c r="OVG83" s="169"/>
      <c r="OVH83" s="170"/>
      <c r="OVI83" s="167"/>
      <c r="OVJ83" s="43"/>
      <c r="OVK83" s="208"/>
      <c r="OVL83" s="157"/>
      <c r="OVM83" s="157"/>
      <c r="OVN83" s="161"/>
      <c r="OVO83" s="161"/>
      <c r="OVP83" s="168"/>
      <c r="OVQ83" s="169"/>
      <c r="OVR83" s="170"/>
      <c r="OVS83" s="167"/>
      <c r="OVT83" s="43"/>
      <c r="OVU83" s="208"/>
      <c r="OVV83" s="157"/>
      <c r="OVW83" s="157"/>
      <c r="OVX83" s="161"/>
      <c r="OVY83" s="161"/>
      <c r="OVZ83" s="168"/>
      <c r="OWA83" s="169"/>
      <c r="OWB83" s="170"/>
      <c r="OWC83" s="167"/>
      <c r="OWD83" s="43"/>
      <c r="OWE83" s="208"/>
      <c r="OWF83" s="157"/>
      <c r="OWG83" s="157"/>
      <c r="OWH83" s="161"/>
      <c r="OWI83" s="161"/>
      <c r="OWJ83" s="168"/>
      <c r="OWK83" s="169"/>
      <c r="OWL83" s="170"/>
      <c r="OWM83" s="167"/>
      <c r="OWN83" s="43"/>
      <c r="OWO83" s="208"/>
      <c r="OWP83" s="157"/>
      <c r="OWQ83" s="157"/>
      <c r="OWR83" s="161"/>
      <c r="OWS83" s="161"/>
      <c r="OWT83" s="168"/>
      <c r="OWU83" s="169"/>
      <c r="OWV83" s="170"/>
      <c r="OWW83" s="167"/>
      <c r="OWX83" s="43"/>
      <c r="OWY83" s="208"/>
      <c r="OWZ83" s="157"/>
      <c r="OXA83" s="157"/>
      <c r="OXB83" s="161"/>
      <c r="OXC83" s="161"/>
      <c r="OXD83" s="168"/>
      <c r="OXE83" s="169"/>
      <c r="OXF83" s="170"/>
      <c r="OXG83" s="167"/>
      <c r="OXH83" s="43"/>
      <c r="OXI83" s="208"/>
      <c r="OXJ83" s="157"/>
      <c r="OXK83" s="157"/>
      <c r="OXL83" s="161"/>
      <c r="OXM83" s="161"/>
      <c r="OXN83" s="168"/>
      <c r="OXO83" s="169"/>
      <c r="OXP83" s="170"/>
      <c r="OXQ83" s="167"/>
      <c r="OXR83" s="43"/>
      <c r="OXS83" s="208"/>
      <c r="OXT83" s="157"/>
      <c r="OXU83" s="157"/>
      <c r="OXV83" s="161"/>
      <c r="OXW83" s="161"/>
      <c r="OXX83" s="168"/>
      <c r="OXY83" s="169"/>
      <c r="OXZ83" s="170"/>
      <c r="OYA83" s="167"/>
      <c r="OYB83" s="43"/>
      <c r="OYC83" s="208"/>
      <c r="OYD83" s="157"/>
      <c r="OYE83" s="157"/>
      <c r="OYF83" s="161"/>
      <c r="OYG83" s="161"/>
      <c r="OYH83" s="168"/>
      <c r="OYI83" s="169"/>
      <c r="OYJ83" s="170"/>
      <c r="OYK83" s="167"/>
      <c r="OYL83" s="43"/>
      <c r="OYM83" s="208"/>
      <c r="OYN83" s="157"/>
      <c r="OYO83" s="157"/>
      <c r="OYP83" s="161"/>
      <c r="OYQ83" s="161"/>
      <c r="OYR83" s="168"/>
      <c r="OYS83" s="169"/>
      <c r="OYT83" s="170"/>
      <c r="OYU83" s="167"/>
      <c r="OYV83" s="43"/>
      <c r="OYW83" s="208"/>
      <c r="OYX83" s="157"/>
      <c r="OYY83" s="157"/>
      <c r="OYZ83" s="161"/>
      <c r="OZA83" s="161"/>
      <c r="OZB83" s="168"/>
      <c r="OZC83" s="169"/>
      <c r="OZD83" s="170"/>
      <c r="OZE83" s="167"/>
      <c r="OZF83" s="43"/>
      <c r="OZG83" s="208"/>
      <c r="OZH83" s="157"/>
      <c r="OZI83" s="157"/>
      <c r="OZJ83" s="161"/>
      <c r="OZK83" s="161"/>
      <c r="OZL83" s="168"/>
      <c r="OZM83" s="169"/>
      <c r="OZN83" s="170"/>
      <c r="OZO83" s="167"/>
      <c r="OZP83" s="43"/>
      <c r="OZQ83" s="208"/>
      <c r="OZR83" s="157"/>
      <c r="OZS83" s="157"/>
      <c r="OZT83" s="161"/>
      <c r="OZU83" s="161"/>
      <c r="OZV83" s="168"/>
      <c r="OZW83" s="169"/>
      <c r="OZX83" s="170"/>
      <c r="OZY83" s="167"/>
      <c r="OZZ83" s="43"/>
      <c r="PAA83" s="208"/>
      <c r="PAB83" s="157"/>
      <c r="PAC83" s="157"/>
      <c r="PAD83" s="161"/>
      <c r="PAE83" s="161"/>
      <c r="PAF83" s="168"/>
      <c r="PAG83" s="169"/>
      <c r="PAH83" s="170"/>
      <c r="PAI83" s="167"/>
      <c r="PAJ83" s="43"/>
      <c r="PAK83" s="208"/>
      <c r="PAL83" s="157"/>
      <c r="PAM83" s="157"/>
      <c r="PAN83" s="161"/>
      <c r="PAO83" s="161"/>
      <c r="PAP83" s="168"/>
      <c r="PAQ83" s="169"/>
      <c r="PAR83" s="170"/>
      <c r="PAS83" s="167"/>
      <c r="PAT83" s="43"/>
      <c r="PAU83" s="208"/>
      <c r="PAV83" s="157"/>
      <c r="PAW83" s="157"/>
      <c r="PAX83" s="161"/>
      <c r="PAY83" s="161"/>
      <c r="PAZ83" s="168"/>
      <c r="PBA83" s="169"/>
      <c r="PBB83" s="170"/>
      <c r="PBC83" s="167"/>
      <c r="PBD83" s="43"/>
      <c r="PBE83" s="208"/>
      <c r="PBF83" s="157"/>
      <c r="PBG83" s="157"/>
      <c r="PBH83" s="161"/>
      <c r="PBI83" s="161"/>
      <c r="PBJ83" s="168"/>
      <c r="PBK83" s="169"/>
      <c r="PBL83" s="170"/>
      <c r="PBM83" s="167"/>
      <c r="PBN83" s="43"/>
      <c r="PBO83" s="208"/>
      <c r="PBP83" s="157"/>
      <c r="PBQ83" s="157"/>
      <c r="PBR83" s="161"/>
      <c r="PBS83" s="161"/>
      <c r="PBT83" s="168"/>
      <c r="PBU83" s="169"/>
      <c r="PBV83" s="170"/>
      <c r="PBW83" s="167"/>
      <c r="PBX83" s="43"/>
      <c r="PBY83" s="208"/>
      <c r="PBZ83" s="157"/>
      <c r="PCA83" s="157"/>
      <c r="PCB83" s="161"/>
      <c r="PCC83" s="161"/>
      <c r="PCD83" s="168"/>
      <c r="PCE83" s="169"/>
      <c r="PCF83" s="170"/>
      <c r="PCG83" s="167"/>
      <c r="PCH83" s="43"/>
      <c r="PCI83" s="208"/>
      <c r="PCJ83" s="157"/>
      <c r="PCK83" s="157"/>
      <c r="PCL83" s="161"/>
      <c r="PCM83" s="161"/>
      <c r="PCN83" s="168"/>
      <c r="PCO83" s="169"/>
      <c r="PCP83" s="170"/>
      <c r="PCQ83" s="167"/>
      <c r="PCR83" s="43"/>
      <c r="PCS83" s="208"/>
      <c r="PCT83" s="157"/>
      <c r="PCU83" s="157"/>
      <c r="PCV83" s="161"/>
      <c r="PCW83" s="161"/>
      <c r="PCX83" s="168"/>
      <c r="PCY83" s="169"/>
      <c r="PCZ83" s="170"/>
      <c r="PDA83" s="167"/>
      <c r="PDB83" s="43"/>
      <c r="PDC83" s="208"/>
      <c r="PDD83" s="157"/>
      <c r="PDE83" s="157"/>
      <c r="PDF83" s="161"/>
      <c r="PDG83" s="161"/>
      <c r="PDH83" s="168"/>
      <c r="PDI83" s="169"/>
      <c r="PDJ83" s="170"/>
      <c r="PDK83" s="167"/>
      <c r="PDL83" s="43"/>
      <c r="PDM83" s="208"/>
      <c r="PDN83" s="157"/>
      <c r="PDO83" s="157"/>
      <c r="PDP83" s="161"/>
      <c r="PDQ83" s="161"/>
      <c r="PDR83" s="168"/>
      <c r="PDS83" s="169"/>
      <c r="PDT83" s="170"/>
      <c r="PDU83" s="167"/>
      <c r="PDV83" s="43"/>
      <c r="PDW83" s="208"/>
      <c r="PDX83" s="157"/>
      <c r="PDY83" s="157"/>
      <c r="PDZ83" s="161"/>
      <c r="PEA83" s="161"/>
      <c r="PEB83" s="168"/>
      <c r="PEC83" s="169"/>
      <c r="PED83" s="170"/>
      <c r="PEE83" s="167"/>
      <c r="PEF83" s="43"/>
      <c r="PEG83" s="208"/>
      <c r="PEH83" s="157"/>
      <c r="PEI83" s="157"/>
      <c r="PEJ83" s="161"/>
      <c r="PEK83" s="161"/>
      <c r="PEL83" s="168"/>
      <c r="PEM83" s="169"/>
      <c r="PEN83" s="170"/>
      <c r="PEO83" s="167"/>
      <c r="PEP83" s="43"/>
      <c r="PEQ83" s="208"/>
      <c r="PER83" s="157"/>
      <c r="PES83" s="157"/>
      <c r="PET83" s="161"/>
      <c r="PEU83" s="161"/>
      <c r="PEV83" s="168"/>
      <c r="PEW83" s="169"/>
      <c r="PEX83" s="170"/>
      <c r="PEY83" s="167"/>
      <c r="PEZ83" s="43"/>
      <c r="PFA83" s="208"/>
      <c r="PFB83" s="157"/>
      <c r="PFC83" s="157"/>
      <c r="PFD83" s="161"/>
      <c r="PFE83" s="161"/>
      <c r="PFF83" s="168"/>
      <c r="PFG83" s="169"/>
      <c r="PFH83" s="170"/>
      <c r="PFI83" s="167"/>
      <c r="PFJ83" s="43"/>
      <c r="PFK83" s="208"/>
      <c r="PFL83" s="157"/>
      <c r="PFM83" s="157"/>
      <c r="PFN83" s="161"/>
      <c r="PFO83" s="161"/>
      <c r="PFP83" s="168"/>
      <c r="PFQ83" s="169"/>
      <c r="PFR83" s="170"/>
      <c r="PFS83" s="167"/>
      <c r="PFT83" s="43"/>
      <c r="PFU83" s="208"/>
      <c r="PFV83" s="157"/>
      <c r="PFW83" s="157"/>
      <c r="PFX83" s="161"/>
      <c r="PFY83" s="161"/>
      <c r="PFZ83" s="168"/>
      <c r="PGA83" s="169"/>
      <c r="PGB83" s="170"/>
      <c r="PGC83" s="167"/>
      <c r="PGD83" s="43"/>
      <c r="PGE83" s="208"/>
      <c r="PGF83" s="157"/>
      <c r="PGG83" s="157"/>
      <c r="PGH83" s="161"/>
      <c r="PGI83" s="161"/>
      <c r="PGJ83" s="168"/>
      <c r="PGK83" s="169"/>
      <c r="PGL83" s="170"/>
      <c r="PGM83" s="167"/>
      <c r="PGN83" s="43"/>
      <c r="PGO83" s="208"/>
      <c r="PGP83" s="157"/>
      <c r="PGQ83" s="157"/>
      <c r="PGR83" s="161"/>
      <c r="PGS83" s="161"/>
      <c r="PGT83" s="168"/>
      <c r="PGU83" s="169"/>
      <c r="PGV83" s="170"/>
      <c r="PGW83" s="167"/>
      <c r="PGX83" s="43"/>
      <c r="PGY83" s="208"/>
      <c r="PGZ83" s="157"/>
      <c r="PHA83" s="157"/>
      <c r="PHB83" s="161"/>
      <c r="PHC83" s="161"/>
      <c r="PHD83" s="168"/>
      <c r="PHE83" s="169"/>
      <c r="PHF83" s="170"/>
      <c r="PHG83" s="167"/>
      <c r="PHH83" s="43"/>
      <c r="PHI83" s="208"/>
      <c r="PHJ83" s="157"/>
      <c r="PHK83" s="157"/>
      <c r="PHL83" s="161"/>
      <c r="PHM83" s="161"/>
      <c r="PHN83" s="168"/>
      <c r="PHO83" s="169"/>
      <c r="PHP83" s="170"/>
      <c r="PHQ83" s="167"/>
      <c r="PHR83" s="43"/>
      <c r="PHS83" s="208"/>
      <c r="PHT83" s="157"/>
      <c r="PHU83" s="157"/>
      <c r="PHV83" s="161"/>
      <c r="PHW83" s="161"/>
      <c r="PHX83" s="168"/>
      <c r="PHY83" s="169"/>
      <c r="PHZ83" s="170"/>
      <c r="PIA83" s="167"/>
      <c r="PIB83" s="43"/>
      <c r="PIC83" s="208"/>
      <c r="PID83" s="157"/>
      <c r="PIE83" s="157"/>
      <c r="PIF83" s="161"/>
      <c r="PIG83" s="161"/>
      <c r="PIH83" s="168"/>
      <c r="PII83" s="169"/>
      <c r="PIJ83" s="170"/>
      <c r="PIK83" s="167"/>
      <c r="PIL83" s="43"/>
      <c r="PIM83" s="208"/>
      <c r="PIN83" s="157"/>
      <c r="PIO83" s="157"/>
      <c r="PIP83" s="161"/>
      <c r="PIQ83" s="161"/>
      <c r="PIR83" s="168"/>
      <c r="PIS83" s="169"/>
      <c r="PIT83" s="170"/>
      <c r="PIU83" s="167"/>
      <c r="PIV83" s="43"/>
      <c r="PIW83" s="208"/>
      <c r="PIX83" s="157"/>
      <c r="PIY83" s="157"/>
      <c r="PIZ83" s="161"/>
      <c r="PJA83" s="161"/>
      <c r="PJB83" s="168"/>
      <c r="PJC83" s="169"/>
      <c r="PJD83" s="170"/>
      <c r="PJE83" s="167"/>
      <c r="PJF83" s="43"/>
      <c r="PJG83" s="208"/>
      <c r="PJH83" s="157"/>
      <c r="PJI83" s="157"/>
      <c r="PJJ83" s="161"/>
      <c r="PJK83" s="161"/>
      <c r="PJL83" s="168"/>
      <c r="PJM83" s="169"/>
      <c r="PJN83" s="170"/>
      <c r="PJO83" s="167"/>
      <c r="PJP83" s="43"/>
      <c r="PJQ83" s="208"/>
      <c r="PJR83" s="157"/>
      <c r="PJS83" s="157"/>
      <c r="PJT83" s="161"/>
      <c r="PJU83" s="161"/>
      <c r="PJV83" s="168"/>
      <c r="PJW83" s="169"/>
      <c r="PJX83" s="170"/>
      <c r="PJY83" s="167"/>
      <c r="PJZ83" s="43"/>
      <c r="PKA83" s="208"/>
      <c r="PKB83" s="157"/>
      <c r="PKC83" s="157"/>
      <c r="PKD83" s="161"/>
      <c r="PKE83" s="161"/>
      <c r="PKF83" s="168"/>
      <c r="PKG83" s="169"/>
      <c r="PKH83" s="170"/>
      <c r="PKI83" s="167"/>
      <c r="PKJ83" s="43"/>
      <c r="PKK83" s="208"/>
      <c r="PKL83" s="157"/>
      <c r="PKM83" s="157"/>
      <c r="PKN83" s="161"/>
      <c r="PKO83" s="161"/>
      <c r="PKP83" s="168"/>
      <c r="PKQ83" s="169"/>
      <c r="PKR83" s="170"/>
      <c r="PKS83" s="167"/>
      <c r="PKT83" s="43"/>
      <c r="PKU83" s="208"/>
      <c r="PKV83" s="157"/>
      <c r="PKW83" s="157"/>
      <c r="PKX83" s="161"/>
      <c r="PKY83" s="161"/>
      <c r="PKZ83" s="168"/>
      <c r="PLA83" s="169"/>
      <c r="PLB83" s="170"/>
      <c r="PLC83" s="167"/>
      <c r="PLD83" s="43"/>
      <c r="PLE83" s="208"/>
      <c r="PLF83" s="157"/>
      <c r="PLG83" s="157"/>
      <c r="PLH83" s="161"/>
      <c r="PLI83" s="161"/>
      <c r="PLJ83" s="168"/>
      <c r="PLK83" s="169"/>
      <c r="PLL83" s="170"/>
      <c r="PLM83" s="167"/>
      <c r="PLN83" s="43"/>
      <c r="PLO83" s="208"/>
      <c r="PLP83" s="157"/>
      <c r="PLQ83" s="157"/>
      <c r="PLR83" s="161"/>
      <c r="PLS83" s="161"/>
      <c r="PLT83" s="168"/>
      <c r="PLU83" s="169"/>
      <c r="PLV83" s="170"/>
      <c r="PLW83" s="167"/>
      <c r="PLX83" s="43"/>
      <c r="PLY83" s="208"/>
      <c r="PLZ83" s="157"/>
      <c r="PMA83" s="157"/>
      <c r="PMB83" s="161"/>
      <c r="PMC83" s="161"/>
      <c r="PMD83" s="168"/>
      <c r="PME83" s="169"/>
      <c r="PMF83" s="170"/>
      <c r="PMG83" s="167"/>
      <c r="PMH83" s="43"/>
      <c r="PMI83" s="208"/>
      <c r="PMJ83" s="157"/>
      <c r="PMK83" s="157"/>
      <c r="PML83" s="161"/>
      <c r="PMM83" s="161"/>
      <c r="PMN83" s="168"/>
      <c r="PMO83" s="169"/>
      <c r="PMP83" s="170"/>
      <c r="PMQ83" s="167"/>
      <c r="PMR83" s="43"/>
      <c r="PMS83" s="208"/>
      <c r="PMT83" s="157"/>
      <c r="PMU83" s="157"/>
      <c r="PMV83" s="161"/>
      <c r="PMW83" s="161"/>
      <c r="PMX83" s="168"/>
      <c r="PMY83" s="169"/>
      <c r="PMZ83" s="170"/>
      <c r="PNA83" s="167"/>
      <c r="PNB83" s="43"/>
      <c r="PNC83" s="208"/>
      <c r="PND83" s="157"/>
      <c r="PNE83" s="157"/>
      <c r="PNF83" s="161"/>
      <c r="PNG83" s="161"/>
      <c r="PNH83" s="168"/>
      <c r="PNI83" s="169"/>
      <c r="PNJ83" s="170"/>
      <c r="PNK83" s="167"/>
      <c r="PNL83" s="43"/>
      <c r="PNM83" s="208"/>
      <c r="PNN83" s="157"/>
      <c r="PNO83" s="157"/>
      <c r="PNP83" s="161"/>
      <c r="PNQ83" s="161"/>
      <c r="PNR83" s="168"/>
      <c r="PNS83" s="169"/>
      <c r="PNT83" s="170"/>
      <c r="PNU83" s="167"/>
      <c r="PNV83" s="43"/>
      <c r="PNW83" s="208"/>
      <c r="PNX83" s="157"/>
      <c r="PNY83" s="157"/>
      <c r="PNZ83" s="161"/>
      <c r="POA83" s="161"/>
      <c r="POB83" s="168"/>
      <c r="POC83" s="169"/>
      <c r="POD83" s="170"/>
      <c r="POE83" s="167"/>
      <c r="POF83" s="43"/>
      <c r="POG83" s="208"/>
      <c r="POH83" s="157"/>
      <c r="POI83" s="157"/>
      <c r="POJ83" s="161"/>
      <c r="POK83" s="161"/>
      <c r="POL83" s="168"/>
      <c r="POM83" s="169"/>
      <c r="PON83" s="170"/>
      <c r="POO83" s="167"/>
      <c r="POP83" s="43"/>
      <c r="POQ83" s="208"/>
      <c r="POR83" s="157"/>
      <c r="POS83" s="157"/>
      <c r="POT83" s="161"/>
      <c r="POU83" s="161"/>
      <c r="POV83" s="168"/>
      <c r="POW83" s="169"/>
      <c r="POX83" s="170"/>
      <c r="POY83" s="167"/>
      <c r="POZ83" s="43"/>
      <c r="PPA83" s="208"/>
      <c r="PPB83" s="157"/>
      <c r="PPC83" s="157"/>
      <c r="PPD83" s="161"/>
      <c r="PPE83" s="161"/>
      <c r="PPF83" s="168"/>
      <c r="PPG83" s="169"/>
      <c r="PPH83" s="170"/>
      <c r="PPI83" s="167"/>
      <c r="PPJ83" s="43"/>
      <c r="PPK83" s="208"/>
      <c r="PPL83" s="157"/>
      <c r="PPM83" s="157"/>
      <c r="PPN83" s="161"/>
      <c r="PPO83" s="161"/>
      <c r="PPP83" s="168"/>
      <c r="PPQ83" s="169"/>
      <c r="PPR83" s="170"/>
      <c r="PPS83" s="167"/>
      <c r="PPT83" s="43"/>
      <c r="PPU83" s="208"/>
      <c r="PPV83" s="157"/>
      <c r="PPW83" s="157"/>
      <c r="PPX83" s="161"/>
      <c r="PPY83" s="161"/>
      <c r="PPZ83" s="168"/>
      <c r="PQA83" s="169"/>
      <c r="PQB83" s="170"/>
      <c r="PQC83" s="167"/>
      <c r="PQD83" s="43"/>
      <c r="PQE83" s="208"/>
      <c r="PQF83" s="157"/>
      <c r="PQG83" s="157"/>
      <c r="PQH83" s="161"/>
      <c r="PQI83" s="161"/>
      <c r="PQJ83" s="168"/>
      <c r="PQK83" s="169"/>
      <c r="PQL83" s="170"/>
      <c r="PQM83" s="167"/>
      <c r="PQN83" s="43"/>
      <c r="PQO83" s="208"/>
      <c r="PQP83" s="157"/>
      <c r="PQQ83" s="157"/>
      <c r="PQR83" s="161"/>
      <c r="PQS83" s="161"/>
      <c r="PQT83" s="168"/>
      <c r="PQU83" s="169"/>
      <c r="PQV83" s="170"/>
      <c r="PQW83" s="167"/>
      <c r="PQX83" s="43"/>
      <c r="PQY83" s="208"/>
      <c r="PQZ83" s="157"/>
      <c r="PRA83" s="157"/>
      <c r="PRB83" s="161"/>
      <c r="PRC83" s="161"/>
      <c r="PRD83" s="168"/>
      <c r="PRE83" s="169"/>
      <c r="PRF83" s="170"/>
      <c r="PRG83" s="167"/>
      <c r="PRH83" s="43"/>
      <c r="PRI83" s="208"/>
      <c r="PRJ83" s="157"/>
      <c r="PRK83" s="157"/>
      <c r="PRL83" s="161"/>
      <c r="PRM83" s="161"/>
      <c r="PRN83" s="168"/>
      <c r="PRO83" s="169"/>
      <c r="PRP83" s="170"/>
      <c r="PRQ83" s="167"/>
      <c r="PRR83" s="43"/>
      <c r="PRS83" s="208"/>
      <c r="PRT83" s="157"/>
      <c r="PRU83" s="157"/>
      <c r="PRV83" s="161"/>
      <c r="PRW83" s="161"/>
      <c r="PRX83" s="168"/>
      <c r="PRY83" s="169"/>
      <c r="PRZ83" s="170"/>
      <c r="PSA83" s="167"/>
      <c r="PSB83" s="43"/>
      <c r="PSC83" s="208"/>
      <c r="PSD83" s="157"/>
      <c r="PSE83" s="157"/>
      <c r="PSF83" s="161"/>
      <c r="PSG83" s="161"/>
      <c r="PSH83" s="168"/>
      <c r="PSI83" s="169"/>
      <c r="PSJ83" s="170"/>
      <c r="PSK83" s="167"/>
      <c r="PSL83" s="43"/>
      <c r="PSM83" s="208"/>
      <c r="PSN83" s="157"/>
      <c r="PSO83" s="157"/>
      <c r="PSP83" s="161"/>
      <c r="PSQ83" s="161"/>
      <c r="PSR83" s="168"/>
      <c r="PSS83" s="169"/>
      <c r="PST83" s="170"/>
      <c r="PSU83" s="167"/>
      <c r="PSV83" s="43"/>
      <c r="PSW83" s="208"/>
      <c r="PSX83" s="157"/>
      <c r="PSY83" s="157"/>
      <c r="PSZ83" s="161"/>
      <c r="PTA83" s="161"/>
      <c r="PTB83" s="168"/>
      <c r="PTC83" s="169"/>
      <c r="PTD83" s="170"/>
      <c r="PTE83" s="167"/>
      <c r="PTF83" s="43"/>
      <c r="PTG83" s="208"/>
      <c r="PTH83" s="157"/>
      <c r="PTI83" s="157"/>
      <c r="PTJ83" s="161"/>
      <c r="PTK83" s="161"/>
      <c r="PTL83" s="168"/>
      <c r="PTM83" s="169"/>
      <c r="PTN83" s="170"/>
      <c r="PTO83" s="167"/>
      <c r="PTP83" s="43"/>
      <c r="PTQ83" s="208"/>
      <c r="PTR83" s="157"/>
      <c r="PTS83" s="157"/>
      <c r="PTT83" s="161"/>
      <c r="PTU83" s="161"/>
      <c r="PTV83" s="168"/>
      <c r="PTW83" s="169"/>
      <c r="PTX83" s="170"/>
      <c r="PTY83" s="167"/>
      <c r="PTZ83" s="43"/>
      <c r="PUA83" s="208"/>
      <c r="PUB83" s="157"/>
      <c r="PUC83" s="157"/>
      <c r="PUD83" s="161"/>
      <c r="PUE83" s="161"/>
      <c r="PUF83" s="168"/>
      <c r="PUG83" s="169"/>
      <c r="PUH83" s="170"/>
      <c r="PUI83" s="167"/>
      <c r="PUJ83" s="43"/>
      <c r="PUK83" s="208"/>
      <c r="PUL83" s="157"/>
      <c r="PUM83" s="157"/>
      <c r="PUN83" s="161"/>
      <c r="PUO83" s="161"/>
      <c r="PUP83" s="168"/>
      <c r="PUQ83" s="169"/>
      <c r="PUR83" s="170"/>
      <c r="PUS83" s="167"/>
      <c r="PUT83" s="43"/>
      <c r="PUU83" s="208"/>
      <c r="PUV83" s="157"/>
      <c r="PUW83" s="157"/>
      <c r="PUX83" s="161"/>
      <c r="PUY83" s="161"/>
      <c r="PUZ83" s="168"/>
      <c r="PVA83" s="169"/>
      <c r="PVB83" s="170"/>
      <c r="PVC83" s="167"/>
      <c r="PVD83" s="43"/>
      <c r="PVE83" s="208"/>
      <c r="PVF83" s="157"/>
      <c r="PVG83" s="157"/>
      <c r="PVH83" s="161"/>
      <c r="PVI83" s="161"/>
      <c r="PVJ83" s="168"/>
      <c r="PVK83" s="169"/>
      <c r="PVL83" s="170"/>
      <c r="PVM83" s="167"/>
      <c r="PVN83" s="43"/>
      <c r="PVO83" s="208"/>
      <c r="PVP83" s="157"/>
      <c r="PVQ83" s="157"/>
      <c r="PVR83" s="161"/>
      <c r="PVS83" s="161"/>
      <c r="PVT83" s="168"/>
      <c r="PVU83" s="169"/>
      <c r="PVV83" s="170"/>
      <c r="PVW83" s="167"/>
      <c r="PVX83" s="43"/>
      <c r="PVY83" s="208"/>
      <c r="PVZ83" s="157"/>
      <c r="PWA83" s="157"/>
      <c r="PWB83" s="161"/>
      <c r="PWC83" s="161"/>
      <c r="PWD83" s="168"/>
      <c r="PWE83" s="169"/>
      <c r="PWF83" s="170"/>
      <c r="PWG83" s="167"/>
      <c r="PWH83" s="43"/>
      <c r="PWI83" s="208"/>
      <c r="PWJ83" s="157"/>
      <c r="PWK83" s="157"/>
      <c r="PWL83" s="161"/>
      <c r="PWM83" s="161"/>
      <c r="PWN83" s="168"/>
      <c r="PWO83" s="169"/>
      <c r="PWP83" s="170"/>
      <c r="PWQ83" s="167"/>
      <c r="PWR83" s="43"/>
      <c r="PWS83" s="208"/>
      <c r="PWT83" s="157"/>
      <c r="PWU83" s="157"/>
      <c r="PWV83" s="161"/>
      <c r="PWW83" s="161"/>
      <c r="PWX83" s="168"/>
      <c r="PWY83" s="169"/>
      <c r="PWZ83" s="170"/>
      <c r="PXA83" s="167"/>
      <c r="PXB83" s="43"/>
      <c r="PXC83" s="208"/>
      <c r="PXD83" s="157"/>
      <c r="PXE83" s="157"/>
      <c r="PXF83" s="161"/>
      <c r="PXG83" s="161"/>
      <c r="PXH83" s="168"/>
      <c r="PXI83" s="169"/>
      <c r="PXJ83" s="170"/>
      <c r="PXK83" s="167"/>
      <c r="PXL83" s="43"/>
      <c r="PXM83" s="208"/>
      <c r="PXN83" s="157"/>
      <c r="PXO83" s="157"/>
      <c r="PXP83" s="161"/>
      <c r="PXQ83" s="161"/>
      <c r="PXR83" s="168"/>
      <c r="PXS83" s="169"/>
      <c r="PXT83" s="170"/>
      <c r="PXU83" s="167"/>
      <c r="PXV83" s="43"/>
      <c r="PXW83" s="208"/>
      <c r="PXX83" s="157"/>
      <c r="PXY83" s="157"/>
      <c r="PXZ83" s="161"/>
      <c r="PYA83" s="161"/>
      <c r="PYB83" s="168"/>
      <c r="PYC83" s="169"/>
      <c r="PYD83" s="170"/>
      <c r="PYE83" s="167"/>
      <c r="PYF83" s="43"/>
      <c r="PYG83" s="208"/>
      <c r="PYH83" s="157"/>
      <c r="PYI83" s="157"/>
      <c r="PYJ83" s="161"/>
      <c r="PYK83" s="161"/>
      <c r="PYL83" s="168"/>
      <c r="PYM83" s="169"/>
      <c r="PYN83" s="170"/>
      <c r="PYO83" s="167"/>
      <c r="PYP83" s="43"/>
      <c r="PYQ83" s="208"/>
      <c r="PYR83" s="157"/>
      <c r="PYS83" s="157"/>
      <c r="PYT83" s="161"/>
      <c r="PYU83" s="161"/>
      <c r="PYV83" s="168"/>
      <c r="PYW83" s="169"/>
      <c r="PYX83" s="170"/>
      <c r="PYY83" s="167"/>
      <c r="PYZ83" s="43"/>
      <c r="PZA83" s="208"/>
      <c r="PZB83" s="157"/>
      <c r="PZC83" s="157"/>
      <c r="PZD83" s="161"/>
      <c r="PZE83" s="161"/>
      <c r="PZF83" s="168"/>
      <c r="PZG83" s="169"/>
      <c r="PZH83" s="170"/>
      <c r="PZI83" s="167"/>
      <c r="PZJ83" s="43"/>
      <c r="PZK83" s="208"/>
      <c r="PZL83" s="157"/>
      <c r="PZM83" s="157"/>
      <c r="PZN83" s="161"/>
      <c r="PZO83" s="161"/>
      <c r="PZP83" s="168"/>
      <c r="PZQ83" s="169"/>
      <c r="PZR83" s="170"/>
      <c r="PZS83" s="167"/>
      <c r="PZT83" s="43"/>
      <c r="PZU83" s="208"/>
      <c r="PZV83" s="157"/>
      <c r="PZW83" s="157"/>
      <c r="PZX83" s="161"/>
      <c r="PZY83" s="161"/>
      <c r="PZZ83" s="168"/>
      <c r="QAA83" s="169"/>
      <c r="QAB83" s="170"/>
      <c r="QAC83" s="167"/>
      <c r="QAD83" s="43"/>
      <c r="QAE83" s="208"/>
      <c r="QAF83" s="157"/>
      <c r="QAG83" s="157"/>
      <c r="QAH83" s="161"/>
      <c r="QAI83" s="161"/>
      <c r="QAJ83" s="168"/>
      <c r="QAK83" s="169"/>
      <c r="QAL83" s="170"/>
      <c r="QAM83" s="167"/>
      <c r="QAN83" s="43"/>
      <c r="QAO83" s="208"/>
      <c r="QAP83" s="157"/>
      <c r="QAQ83" s="157"/>
      <c r="QAR83" s="161"/>
      <c r="QAS83" s="161"/>
      <c r="QAT83" s="168"/>
      <c r="QAU83" s="169"/>
      <c r="QAV83" s="170"/>
      <c r="QAW83" s="167"/>
      <c r="QAX83" s="43"/>
      <c r="QAY83" s="208"/>
      <c r="QAZ83" s="157"/>
      <c r="QBA83" s="157"/>
      <c r="QBB83" s="161"/>
      <c r="QBC83" s="161"/>
      <c r="QBD83" s="168"/>
      <c r="QBE83" s="169"/>
      <c r="QBF83" s="170"/>
      <c r="QBG83" s="167"/>
      <c r="QBH83" s="43"/>
      <c r="QBI83" s="208"/>
      <c r="QBJ83" s="157"/>
      <c r="QBK83" s="157"/>
      <c r="QBL83" s="161"/>
      <c r="QBM83" s="161"/>
      <c r="QBN83" s="168"/>
      <c r="QBO83" s="169"/>
      <c r="QBP83" s="170"/>
      <c r="QBQ83" s="167"/>
      <c r="QBR83" s="43"/>
      <c r="QBS83" s="208"/>
      <c r="QBT83" s="157"/>
      <c r="QBU83" s="157"/>
      <c r="QBV83" s="161"/>
      <c r="QBW83" s="161"/>
      <c r="QBX83" s="168"/>
      <c r="QBY83" s="169"/>
      <c r="QBZ83" s="170"/>
      <c r="QCA83" s="167"/>
      <c r="QCB83" s="43"/>
      <c r="QCC83" s="208"/>
      <c r="QCD83" s="157"/>
      <c r="QCE83" s="157"/>
      <c r="QCF83" s="161"/>
      <c r="QCG83" s="161"/>
      <c r="QCH83" s="168"/>
      <c r="QCI83" s="169"/>
      <c r="QCJ83" s="170"/>
      <c r="QCK83" s="167"/>
      <c r="QCL83" s="43"/>
      <c r="QCM83" s="208"/>
      <c r="QCN83" s="157"/>
      <c r="QCO83" s="157"/>
      <c r="QCP83" s="161"/>
      <c r="QCQ83" s="161"/>
      <c r="QCR83" s="168"/>
      <c r="QCS83" s="169"/>
      <c r="QCT83" s="170"/>
      <c r="QCU83" s="167"/>
      <c r="QCV83" s="43"/>
      <c r="QCW83" s="208"/>
      <c r="QCX83" s="157"/>
      <c r="QCY83" s="157"/>
      <c r="QCZ83" s="161"/>
      <c r="QDA83" s="161"/>
      <c r="QDB83" s="168"/>
      <c r="QDC83" s="169"/>
      <c r="QDD83" s="170"/>
      <c r="QDE83" s="167"/>
      <c r="QDF83" s="43"/>
      <c r="QDG83" s="208"/>
      <c r="QDH83" s="157"/>
      <c r="QDI83" s="157"/>
      <c r="QDJ83" s="161"/>
      <c r="QDK83" s="161"/>
      <c r="QDL83" s="168"/>
      <c r="QDM83" s="169"/>
      <c r="QDN83" s="170"/>
      <c r="QDO83" s="167"/>
      <c r="QDP83" s="43"/>
      <c r="QDQ83" s="208"/>
      <c r="QDR83" s="157"/>
      <c r="QDS83" s="157"/>
      <c r="QDT83" s="161"/>
      <c r="QDU83" s="161"/>
      <c r="QDV83" s="168"/>
      <c r="QDW83" s="169"/>
      <c r="QDX83" s="170"/>
      <c r="QDY83" s="167"/>
      <c r="QDZ83" s="43"/>
      <c r="QEA83" s="208"/>
      <c r="QEB83" s="157"/>
      <c r="QEC83" s="157"/>
      <c r="QED83" s="161"/>
      <c r="QEE83" s="161"/>
      <c r="QEF83" s="168"/>
      <c r="QEG83" s="169"/>
      <c r="QEH83" s="170"/>
      <c r="QEI83" s="167"/>
      <c r="QEJ83" s="43"/>
      <c r="QEK83" s="208"/>
      <c r="QEL83" s="157"/>
      <c r="QEM83" s="157"/>
      <c r="QEN83" s="161"/>
      <c r="QEO83" s="161"/>
      <c r="QEP83" s="168"/>
      <c r="QEQ83" s="169"/>
      <c r="QER83" s="170"/>
      <c r="QES83" s="167"/>
      <c r="QET83" s="43"/>
      <c r="QEU83" s="208"/>
      <c r="QEV83" s="157"/>
      <c r="QEW83" s="157"/>
      <c r="QEX83" s="161"/>
      <c r="QEY83" s="161"/>
      <c r="QEZ83" s="168"/>
      <c r="QFA83" s="169"/>
      <c r="QFB83" s="170"/>
      <c r="QFC83" s="167"/>
      <c r="QFD83" s="43"/>
      <c r="QFE83" s="208"/>
      <c r="QFF83" s="157"/>
      <c r="QFG83" s="157"/>
      <c r="QFH83" s="161"/>
      <c r="QFI83" s="161"/>
      <c r="QFJ83" s="168"/>
      <c r="QFK83" s="169"/>
      <c r="QFL83" s="170"/>
      <c r="QFM83" s="167"/>
      <c r="QFN83" s="43"/>
      <c r="QFO83" s="208"/>
      <c r="QFP83" s="157"/>
      <c r="QFQ83" s="157"/>
      <c r="QFR83" s="161"/>
      <c r="QFS83" s="161"/>
      <c r="QFT83" s="168"/>
      <c r="QFU83" s="169"/>
      <c r="QFV83" s="170"/>
      <c r="QFW83" s="167"/>
      <c r="QFX83" s="43"/>
      <c r="QFY83" s="208"/>
      <c r="QFZ83" s="157"/>
      <c r="QGA83" s="157"/>
      <c r="QGB83" s="161"/>
      <c r="QGC83" s="161"/>
      <c r="QGD83" s="168"/>
      <c r="QGE83" s="169"/>
      <c r="QGF83" s="170"/>
      <c r="QGG83" s="167"/>
      <c r="QGH83" s="43"/>
      <c r="QGI83" s="208"/>
      <c r="QGJ83" s="157"/>
      <c r="QGK83" s="157"/>
      <c r="QGL83" s="161"/>
      <c r="QGM83" s="161"/>
      <c r="QGN83" s="168"/>
      <c r="QGO83" s="169"/>
      <c r="QGP83" s="170"/>
      <c r="QGQ83" s="167"/>
      <c r="QGR83" s="43"/>
      <c r="QGS83" s="208"/>
      <c r="QGT83" s="157"/>
      <c r="QGU83" s="157"/>
      <c r="QGV83" s="161"/>
      <c r="QGW83" s="161"/>
      <c r="QGX83" s="168"/>
      <c r="QGY83" s="169"/>
      <c r="QGZ83" s="170"/>
      <c r="QHA83" s="167"/>
      <c r="QHB83" s="43"/>
      <c r="QHC83" s="208"/>
      <c r="QHD83" s="157"/>
      <c r="QHE83" s="157"/>
      <c r="QHF83" s="161"/>
      <c r="QHG83" s="161"/>
      <c r="QHH83" s="168"/>
      <c r="QHI83" s="169"/>
      <c r="QHJ83" s="170"/>
      <c r="QHK83" s="167"/>
      <c r="QHL83" s="43"/>
      <c r="QHM83" s="208"/>
      <c r="QHN83" s="157"/>
      <c r="QHO83" s="157"/>
      <c r="QHP83" s="161"/>
      <c r="QHQ83" s="161"/>
      <c r="QHR83" s="168"/>
      <c r="QHS83" s="169"/>
      <c r="QHT83" s="170"/>
      <c r="QHU83" s="167"/>
      <c r="QHV83" s="43"/>
      <c r="QHW83" s="208"/>
      <c r="QHX83" s="157"/>
      <c r="QHY83" s="157"/>
      <c r="QHZ83" s="161"/>
      <c r="QIA83" s="161"/>
      <c r="QIB83" s="168"/>
      <c r="QIC83" s="169"/>
      <c r="QID83" s="170"/>
      <c r="QIE83" s="167"/>
      <c r="QIF83" s="43"/>
      <c r="QIG83" s="208"/>
      <c r="QIH83" s="157"/>
      <c r="QII83" s="157"/>
      <c r="QIJ83" s="161"/>
      <c r="QIK83" s="161"/>
      <c r="QIL83" s="168"/>
      <c r="QIM83" s="169"/>
      <c r="QIN83" s="170"/>
      <c r="QIO83" s="167"/>
      <c r="QIP83" s="43"/>
      <c r="QIQ83" s="208"/>
      <c r="QIR83" s="157"/>
      <c r="QIS83" s="157"/>
      <c r="QIT83" s="161"/>
      <c r="QIU83" s="161"/>
      <c r="QIV83" s="168"/>
      <c r="QIW83" s="169"/>
      <c r="QIX83" s="170"/>
      <c r="QIY83" s="167"/>
      <c r="QIZ83" s="43"/>
      <c r="QJA83" s="208"/>
      <c r="QJB83" s="157"/>
      <c r="QJC83" s="157"/>
      <c r="QJD83" s="161"/>
      <c r="QJE83" s="161"/>
      <c r="QJF83" s="168"/>
      <c r="QJG83" s="169"/>
      <c r="QJH83" s="170"/>
      <c r="QJI83" s="167"/>
      <c r="QJJ83" s="43"/>
      <c r="QJK83" s="208"/>
      <c r="QJL83" s="157"/>
      <c r="QJM83" s="157"/>
      <c r="QJN83" s="161"/>
      <c r="QJO83" s="161"/>
      <c r="QJP83" s="168"/>
      <c r="QJQ83" s="169"/>
      <c r="QJR83" s="170"/>
      <c r="QJS83" s="167"/>
      <c r="QJT83" s="43"/>
      <c r="QJU83" s="208"/>
      <c r="QJV83" s="157"/>
      <c r="QJW83" s="157"/>
      <c r="QJX83" s="161"/>
      <c r="QJY83" s="161"/>
      <c r="QJZ83" s="168"/>
      <c r="QKA83" s="169"/>
      <c r="QKB83" s="170"/>
      <c r="QKC83" s="167"/>
      <c r="QKD83" s="43"/>
      <c r="QKE83" s="208"/>
      <c r="QKF83" s="157"/>
      <c r="QKG83" s="157"/>
      <c r="QKH83" s="161"/>
      <c r="QKI83" s="161"/>
      <c r="QKJ83" s="168"/>
      <c r="QKK83" s="169"/>
      <c r="QKL83" s="170"/>
      <c r="QKM83" s="167"/>
      <c r="QKN83" s="43"/>
      <c r="QKO83" s="208"/>
      <c r="QKP83" s="157"/>
      <c r="QKQ83" s="157"/>
      <c r="QKR83" s="161"/>
      <c r="QKS83" s="161"/>
      <c r="QKT83" s="168"/>
      <c r="QKU83" s="169"/>
      <c r="QKV83" s="170"/>
      <c r="QKW83" s="167"/>
      <c r="QKX83" s="43"/>
      <c r="QKY83" s="208"/>
      <c r="QKZ83" s="157"/>
      <c r="QLA83" s="157"/>
      <c r="QLB83" s="161"/>
      <c r="QLC83" s="161"/>
      <c r="QLD83" s="168"/>
      <c r="QLE83" s="169"/>
      <c r="QLF83" s="170"/>
      <c r="QLG83" s="167"/>
      <c r="QLH83" s="43"/>
      <c r="QLI83" s="208"/>
      <c r="QLJ83" s="157"/>
      <c r="QLK83" s="157"/>
      <c r="QLL83" s="161"/>
      <c r="QLM83" s="161"/>
      <c r="QLN83" s="168"/>
      <c r="QLO83" s="169"/>
      <c r="QLP83" s="170"/>
      <c r="QLQ83" s="167"/>
      <c r="QLR83" s="43"/>
      <c r="QLS83" s="208"/>
      <c r="QLT83" s="157"/>
      <c r="QLU83" s="157"/>
      <c r="QLV83" s="161"/>
      <c r="QLW83" s="161"/>
      <c r="QLX83" s="168"/>
      <c r="QLY83" s="169"/>
      <c r="QLZ83" s="170"/>
      <c r="QMA83" s="167"/>
      <c r="QMB83" s="43"/>
      <c r="QMC83" s="208"/>
      <c r="QMD83" s="157"/>
      <c r="QME83" s="157"/>
      <c r="QMF83" s="161"/>
      <c r="QMG83" s="161"/>
      <c r="QMH83" s="168"/>
      <c r="QMI83" s="169"/>
      <c r="QMJ83" s="170"/>
      <c r="QMK83" s="167"/>
      <c r="QML83" s="43"/>
      <c r="QMM83" s="208"/>
      <c r="QMN83" s="157"/>
      <c r="QMO83" s="157"/>
      <c r="QMP83" s="161"/>
      <c r="QMQ83" s="161"/>
      <c r="QMR83" s="168"/>
      <c r="QMS83" s="169"/>
      <c r="QMT83" s="170"/>
      <c r="QMU83" s="167"/>
      <c r="QMV83" s="43"/>
      <c r="QMW83" s="208"/>
      <c r="QMX83" s="157"/>
      <c r="QMY83" s="157"/>
      <c r="QMZ83" s="161"/>
      <c r="QNA83" s="161"/>
      <c r="QNB83" s="168"/>
      <c r="QNC83" s="169"/>
      <c r="QND83" s="170"/>
      <c r="QNE83" s="167"/>
      <c r="QNF83" s="43"/>
      <c r="QNG83" s="208"/>
      <c r="QNH83" s="157"/>
      <c r="QNI83" s="157"/>
      <c r="QNJ83" s="161"/>
      <c r="QNK83" s="161"/>
      <c r="QNL83" s="168"/>
      <c r="QNM83" s="169"/>
      <c r="QNN83" s="170"/>
      <c r="QNO83" s="167"/>
      <c r="QNP83" s="43"/>
      <c r="QNQ83" s="208"/>
      <c r="QNR83" s="157"/>
      <c r="QNS83" s="157"/>
      <c r="QNT83" s="161"/>
      <c r="QNU83" s="161"/>
      <c r="QNV83" s="168"/>
      <c r="QNW83" s="169"/>
      <c r="QNX83" s="170"/>
      <c r="QNY83" s="167"/>
      <c r="QNZ83" s="43"/>
      <c r="QOA83" s="208"/>
      <c r="QOB83" s="157"/>
      <c r="QOC83" s="157"/>
      <c r="QOD83" s="161"/>
      <c r="QOE83" s="161"/>
      <c r="QOF83" s="168"/>
      <c r="QOG83" s="169"/>
      <c r="QOH83" s="170"/>
      <c r="QOI83" s="167"/>
      <c r="QOJ83" s="43"/>
      <c r="QOK83" s="208"/>
      <c r="QOL83" s="157"/>
      <c r="QOM83" s="157"/>
      <c r="QON83" s="161"/>
      <c r="QOO83" s="161"/>
      <c r="QOP83" s="168"/>
      <c r="QOQ83" s="169"/>
      <c r="QOR83" s="170"/>
      <c r="QOS83" s="167"/>
      <c r="QOT83" s="43"/>
      <c r="QOU83" s="208"/>
      <c r="QOV83" s="157"/>
      <c r="QOW83" s="157"/>
      <c r="QOX83" s="161"/>
      <c r="QOY83" s="161"/>
      <c r="QOZ83" s="168"/>
      <c r="QPA83" s="169"/>
      <c r="QPB83" s="170"/>
      <c r="QPC83" s="167"/>
      <c r="QPD83" s="43"/>
      <c r="QPE83" s="208"/>
      <c r="QPF83" s="157"/>
      <c r="QPG83" s="157"/>
      <c r="QPH83" s="161"/>
      <c r="QPI83" s="161"/>
      <c r="QPJ83" s="168"/>
      <c r="QPK83" s="169"/>
      <c r="QPL83" s="170"/>
      <c r="QPM83" s="167"/>
      <c r="QPN83" s="43"/>
      <c r="QPO83" s="208"/>
      <c r="QPP83" s="157"/>
      <c r="QPQ83" s="157"/>
      <c r="QPR83" s="161"/>
      <c r="QPS83" s="161"/>
      <c r="QPT83" s="168"/>
      <c r="QPU83" s="169"/>
      <c r="QPV83" s="170"/>
      <c r="QPW83" s="167"/>
      <c r="QPX83" s="43"/>
      <c r="QPY83" s="208"/>
      <c r="QPZ83" s="157"/>
      <c r="QQA83" s="157"/>
      <c r="QQB83" s="161"/>
      <c r="QQC83" s="161"/>
      <c r="QQD83" s="168"/>
      <c r="QQE83" s="169"/>
      <c r="QQF83" s="170"/>
      <c r="QQG83" s="167"/>
      <c r="QQH83" s="43"/>
      <c r="QQI83" s="208"/>
      <c r="QQJ83" s="157"/>
      <c r="QQK83" s="157"/>
      <c r="QQL83" s="161"/>
      <c r="QQM83" s="161"/>
      <c r="QQN83" s="168"/>
      <c r="QQO83" s="169"/>
      <c r="QQP83" s="170"/>
      <c r="QQQ83" s="167"/>
      <c r="QQR83" s="43"/>
      <c r="QQS83" s="208"/>
      <c r="QQT83" s="157"/>
      <c r="QQU83" s="157"/>
      <c r="QQV83" s="161"/>
      <c r="QQW83" s="161"/>
      <c r="QQX83" s="168"/>
      <c r="QQY83" s="169"/>
      <c r="QQZ83" s="170"/>
      <c r="QRA83" s="167"/>
      <c r="QRB83" s="43"/>
      <c r="QRC83" s="208"/>
      <c r="QRD83" s="157"/>
      <c r="QRE83" s="157"/>
      <c r="QRF83" s="161"/>
      <c r="QRG83" s="161"/>
      <c r="QRH83" s="168"/>
      <c r="QRI83" s="169"/>
      <c r="QRJ83" s="170"/>
      <c r="QRK83" s="167"/>
      <c r="QRL83" s="43"/>
      <c r="QRM83" s="208"/>
      <c r="QRN83" s="157"/>
      <c r="QRO83" s="157"/>
      <c r="QRP83" s="161"/>
      <c r="QRQ83" s="161"/>
      <c r="QRR83" s="168"/>
      <c r="QRS83" s="169"/>
      <c r="QRT83" s="170"/>
      <c r="QRU83" s="167"/>
      <c r="QRV83" s="43"/>
      <c r="QRW83" s="208"/>
      <c r="QRX83" s="157"/>
      <c r="QRY83" s="157"/>
      <c r="QRZ83" s="161"/>
      <c r="QSA83" s="161"/>
      <c r="QSB83" s="168"/>
      <c r="QSC83" s="169"/>
      <c r="QSD83" s="170"/>
      <c r="QSE83" s="167"/>
      <c r="QSF83" s="43"/>
      <c r="QSG83" s="208"/>
      <c r="QSH83" s="157"/>
      <c r="QSI83" s="157"/>
      <c r="QSJ83" s="161"/>
      <c r="QSK83" s="161"/>
      <c r="QSL83" s="168"/>
      <c r="QSM83" s="169"/>
      <c r="QSN83" s="170"/>
      <c r="QSO83" s="167"/>
      <c r="QSP83" s="43"/>
      <c r="QSQ83" s="208"/>
      <c r="QSR83" s="157"/>
      <c r="QSS83" s="157"/>
      <c r="QST83" s="161"/>
      <c r="QSU83" s="161"/>
      <c r="QSV83" s="168"/>
      <c r="QSW83" s="169"/>
      <c r="QSX83" s="170"/>
      <c r="QSY83" s="167"/>
      <c r="QSZ83" s="43"/>
      <c r="QTA83" s="208"/>
      <c r="QTB83" s="157"/>
      <c r="QTC83" s="157"/>
      <c r="QTD83" s="161"/>
      <c r="QTE83" s="161"/>
      <c r="QTF83" s="168"/>
      <c r="QTG83" s="169"/>
      <c r="QTH83" s="170"/>
      <c r="QTI83" s="167"/>
      <c r="QTJ83" s="43"/>
      <c r="QTK83" s="208"/>
      <c r="QTL83" s="157"/>
      <c r="QTM83" s="157"/>
      <c r="QTN83" s="161"/>
      <c r="QTO83" s="161"/>
      <c r="QTP83" s="168"/>
      <c r="QTQ83" s="169"/>
      <c r="QTR83" s="170"/>
      <c r="QTS83" s="167"/>
      <c r="QTT83" s="43"/>
      <c r="QTU83" s="208"/>
      <c r="QTV83" s="157"/>
      <c r="QTW83" s="157"/>
      <c r="QTX83" s="161"/>
      <c r="QTY83" s="161"/>
      <c r="QTZ83" s="168"/>
      <c r="QUA83" s="169"/>
      <c r="QUB83" s="170"/>
      <c r="QUC83" s="167"/>
      <c r="QUD83" s="43"/>
      <c r="QUE83" s="208"/>
      <c r="QUF83" s="157"/>
      <c r="QUG83" s="157"/>
      <c r="QUH83" s="161"/>
      <c r="QUI83" s="161"/>
      <c r="QUJ83" s="168"/>
      <c r="QUK83" s="169"/>
      <c r="QUL83" s="170"/>
      <c r="QUM83" s="167"/>
      <c r="QUN83" s="43"/>
      <c r="QUO83" s="208"/>
      <c r="QUP83" s="157"/>
      <c r="QUQ83" s="157"/>
      <c r="QUR83" s="161"/>
      <c r="QUS83" s="161"/>
      <c r="QUT83" s="168"/>
      <c r="QUU83" s="169"/>
      <c r="QUV83" s="170"/>
      <c r="QUW83" s="167"/>
      <c r="QUX83" s="43"/>
      <c r="QUY83" s="208"/>
      <c r="QUZ83" s="157"/>
      <c r="QVA83" s="157"/>
      <c r="QVB83" s="161"/>
      <c r="QVC83" s="161"/>
      <c r="QVD83" s="168"/>
      <c r="QVE83" s="169"/>
      <c r="QVF83" s="170"/>
      <c r="QVG83" s="167"/>
      <c r="QVH83" s="43"/>
      <c r="QVI83" s="208"/>
      <c r="QVJ83" s="157"/>
      <c r="QVK83" s="157"/>
      <c r="QVL83" s="161"/>
      <c r="QVM83" s="161"/>
      <c r="QVN83" s="168"/>
      <c r="QVO83" s="169"/>
      <c r="QVP83" s="170"/>
      <c r="QVQ83" s="167"/>
      <c r="QVR83" s="43"/>
      <c r="QVS83" s="208"/>
      <c r="QVT83" s="157"/>
      <c r="QVU83" s="157"/>
      <c r="QVV83" s="161"/>
      <c r="QVW83" s="161"/>
      <c r="QVX83" s="168"/>
      <c r="QVY83" s="169"/>
      <c r="QVZ83" s="170"/>
      <c r="QWA83" s="167"/>
      <c r="QWB83" s="43"/>
      <c r="QWC83" s="208"/>
      <c r="QWD83" s="157"/>
      <c r="QWE83" s="157"/>
      <c r="QWF83" s="161"/>
      <c r="QWG83" s="161"/>
      <c r="QWH83" s="168"/>
      <c r="QWI83" s="169"/>
      <c r="QWJ83" s="170"/>
      <c r="QWK83" s="167"/>
      <c r="QWL83" s="43"/>
      <c r="QWM83" s="208"/>
      <c r="QWN83" s="157"/>
      <c r="QWO83" s="157"/>
      <c r="QWP83" s="161"/>
      <c r="QWQ83" s="161"/>
      <c r="QWR83" s="168"/>
      <c r="QWS83" s="169"/>
      <c r="QWT83" s="170"/>
      <c r="QWU83" s="167"/>
      <c r="QWV83" s="43"/>
      <c r="QWW83" s="208"/>
      <c r="QWX83" s="157"/>
      <c r="QWY83" s="157"/>
      <c r="QWZ83" s="161"/>
      <c r="QXA83" s="161"/>
      <c r="QXB83" s="168"/>
      <c r="QXC83" s="169"/>
      <c r="QXD83" s="170"/>
      <c r="QXE83" s="167"/>
      <c r="QXF83" s="43"/>
      <c r="QXG83" s="208"/>
      <c r="QXH83" s="157"/>
      <c r="QXI83" s="157"/>
      <c r="QXJ83" s="161"/>
      <c r="QXK83" s="161"/>
      <c r="QXL83" s="168"/>
      <c r="QXM83" s="169"/>
      <c r="QXN83" s="170"/>
      <c r="QXO83" s="167"/>
      <c r="QXP83" s="43"/>
      <c r="QXQ83" s="208"/>
      <c r="QXR83" s="157"/>
      <c r="QXS83" s="157"/>
      <c r="QXT83" s="161"/>
      <c r="QXU83" s="161"/>
      <c r="QXV83" s="168"/>
      <c r="QXW83" s="169"/>
      <c r="QXX83" s="170"/>
      <c r="QXY83" s="167"/>
      <c r="QXZ83" s="43"/>
      <c r="QYA83" s="208"/>
      <c r="QYB83" s="157"/>
      <c r="QYC83" s="157"/>
      <c r="QYD83" s="161"/>
      <c r="QYE83" s="161"/>
      <c r="QYF83" s="168"/>
      <c r="QYG83" s="169"/>
      <c r="QYH83" s="170"/>
      <c r="QYI83" s="167"/>
      <c r="QYJ83" s="43"/>
      <c r="QYK83" s="208"/>
      <c r="QYL83" s="157"/>
      <c r="QYM83" s="157"/>
      <c r="QYN83" s="161"/>
      <c r="QYO83" s="161"/>
      <c r="QYP83" s="168"/>
      <c r="QYQ83" s="169"/>
      <c r="QYR83" s="170"/>
      <c r="QYS83" s="167"/>
      <c r="QYT83" s="43"/>
      <c r="QYU83" s="208"/>
      <c r="QYV83" s="157"/>
      <c r="QYW83" s="157"/>
      <c r="QYX83" s="161"/>
      <c r="QYY83" s="161"/>
      <c r="QYZ83" s="168"/>
      <c r="QZA83" s="169"/>
      <c r="QZB83" s="170"/>
      <c r="QZC83" s="167"/>
      <c r="QZD83" s="43"/>
      <c r="QZE83" s="208"/>
      <c r="QZF83" s="157"/>
      <c r="QZG83" s="157"/>
      <c r="QZH83" s="161"/>
      <c r="QZI83" s="161"/>
      <c r="QZJ83" s="168"/>
      <c r="QZK83" s="169"/>
      <c r="QZL83" s="170"/>
      <c r="QZM83" s="167"/>
      <c r="QZN83" s="43"/>
      <c r="QZO83" s="208"/>
      <c r="QZP83" s="157"/>
      <c r="QZQ83" s="157"/>
      <c r="QZR83" s="161"/>
      <c r="QZS83" s="161"/>
      <c r="QZT83" s="168"/>
      <c r="QZU83" s="169"/>
      <c r="QZV83" s="170"/>
      <c r="QZW83" s="167"/>
      <c r="QZX83" s="43"/>
      <c r="QZY83" s="208"/>
      <c r="QZZ83" s="157"/>
      <c r="RAA83" s="157"/>
      <c r="RAB83" s="161"/>
      <c r="RAC83" s="161"/>
      <c r="RAD83" s="168"/>
      <c r="RAE83" s="169"/>
      <c r="RAF83" s="170"/>
      <c r="RAG83" s="167"/>
      <c r="RAH83" s="43"/>
      <c r="RAI83" s="208"/>
      <c r="RAJ83" s="157"/>
      <c r="RAK83" s="157"/>
      <c r="RAL83" s="161"/>
      <c r="RAM83" s="161"/>
      <c r="RAN83" s="168"/>
      <c r="RAO83" s="169"/>
      <c r="RAP83" s="170"/>
      <c r="RAQ83" s="167"/>
      <c r="RAR83" s="43"/>
      <c r="RAS83" s="208"/>
      <c r="RAT83" s="157"/>
      <c r="RAU83" s="157"/>
      <c r="RAV83" s="161"/>
      <c r="RAW83" s="161"/>
      <c r="RAX83" s="168"/>
      <c r="RAY83" s="169"/>
      <c r="RAZ83" s="170"/>
      <c r="RBA83" s="167"/>
      <c r="RBB83" s="43"/>
      <c r="RBC83" s="208"/>
      <c r="RBD83" s="157"/>
      <c r="RBE83" s="157"/>
      <c r="RBF83" s="161"/>
      <c r="RBG83" s="161"/>
      <c r="RBH83" s="168"/>
      <c r="RBI83" s="169"/>
      <c r="RBJ83" s="170"/>
      <c r="RBK83" s="167"/>
      <c r="RBL83" s="43"/>
      <c r="RBM83" s="208"/>
      <c r="RBN83" s="157"/>
      <c r="RBO83" s="157"/>
      <c r="RBP83" s="161"/>
      <c r="RBQ83" s="161"/>
      <c r="RBR83" s="168"/>
      <c r="RBS83" s="169"/>
      <c r="RBT83" s="170"/>
      <c r="RBU83" s="167"/>
      <c r="RBV83" s="43"/>
      <c r="RBW83" s="208"/>
      <c r="RBX83" s="157"/>
      <c r="RBY83" s="157"/>
      <c r="RBZ83" s="161"/>
      <c r="RCA83" s="161"/>
      <c r="RCB83" s="168"/>
      <c r="RCC83" s="169"/>
      <c r="RCD83" s="170"/>
      <c r="RCE83" s="167"/>
      <c r="RCF83" s="43"/>
      <c r="RCG83" s="208"/>
      <c r="RCH83" s="157"/>
      <c r="RCI83" s="157"/>
      <c r="RCJ83" s="161"/>
      <c r="RCK83" s="161"/>
      <c r="RCL83" s="168"/>
      <c r="RCM83" s="169"/>
      <c r="RCN83" s="170"/>
      <c r="RCO83" s="167"/>
      <c r="RCP83" s="43"/>
      <c r="RCQ83" s="208"/>
      <c r="RCR83" s="157"/>
      <c r="RCS83" s="157"/>
      <c r="RCT83" s="161"/>
      <c r="RCU83" s="161"/>
      <c r="RCV83" s="168"/>
      <c r="RCW83" s="169"/>
      <c r="RCX83" s="170"/>
      <c r="RCY83" s="167"/>
      <c r="RCZ83" s="43"/>
      <c r="RDA83" s="208"/>
      <c r="RDB83" s="157"/>
      <c r="RDC83" s="157"/>
      <c r="RDD83" s="161"/>
      <c r="RDE83" s="161"/>
      <c r="RDF83" s="168"/>
      <c r="RDG83" s="169"/>
      <c r="RDH83" s="170"/>
      <c r="RDI83" s="167"/>
      <c r="RDJ83" s="43"/>
      <c r="RDK83" s="208"/>
      <c r="RDL83" s="157"/>
      <c r="RDM83" s="157"/>
      <c r="RDN83" s="161"/>
      <c r="RDO83" s="161"/>
      <c r="RDP83" s="168"/>
      <c r="RDQ83" s="169"/>
      <c r="RDR83" s="170"/>
      <c r="RDS83" s="167"/>
      <c r="RDT83" s="43"/>
      <c r="RDU83" s="208"/>
      <c r="RDV83" s="157"/>
      <c r="RDW83" s="157"/>
      <c r="RDX83" s="161"/>
      <c r="RDY83" s="161"/>
      <c r="RDZ83" s="168"/>
      <c r="REA83" s="169"/>
      <c r="REB83" s="170"/>
      <c r="REC83" s="167"/>
      <c r="RED83" s="43"/>
      <c r="REE83" s="208"/>
      <c r="REF83" s="157"/>
      <c r="REG83" s="157"/>
      <c r="REH83" s="161"/>
      <c r="REI83" s="161"/>
      <c r="REJ83" s="168"/>
      <c r="REK83" s="169"/>
      <c r="REL83" s="170"/>
      <c r="REM83" s="167"/>
      <c r="REN83" s="43"/>
      <c r="REO83" s="208"/>
      <c r="REP83" s="157"/>
      <c r="REQ83" s="157"/>
      <c r="RER83" s="161"/>
      <c r="RES83" s="161"/>
      <c r="RET83" s="168"/>
      <c r="REU83" s="169"/>
      <c r="REV83" s="170"/>
      <c r="REW83" s="167"/>
      <c r="REX83" s="43"/>
      <c r="REY83" s="208"/>
      <c r="REZ83" s="157"/>
      <c r="RFA83" s="157"/>
      <c r="RFB83" s="161"/>
      <c r="RFC83" s="161"/>
      <c r="RFD83" s="168"/>
      <c r="RFE83" s="169"/>
      <c r="RFF83" s="170"/>
      <c r="RFG83" s="167"/>
      <c r="RFH83" s="43"/>
      <c r="RFI83" s="208"/>
      <c r="RFJ83" s="157"/>
      <c r="RFK83" s="157"/>
      <c r="RFL83" s="161"/>
      <c r="RFM83" s="161"/>
      <c r="RFN83" s="168"/>
      <c r="RFO83" s="169"/>
      <c r="RFP83" s="170"/>
      <c r="RFQ83" s="167"/>
      <c r="RFR83" s="43"/>
      <c r="RFS83" s="208"/>
      <c r="RFT83" s="157"/>
      <c r="RFU83" s="157"/>
      <c r="RFV83" s="161"/>
      <c r="RFW83" s="161"/>
      <c r="RFX83" s="168"/>
      <c r="RFY83" s="169"/>
      <c r="RFZ83" s="170"/>
      <c r="RGA83" s="167"/>
      <c r="RGB83" s="43"/>
      <c r="RGC83" s="208"/>
      <c r="RGD83" s="157"/>
      <c r="RGE83" s="157"/>
      <c r="RGF83" s="161"/>
      <c r="RGG83" s="161"/>
      <c r="RGH83" s="168"/>
      <c r="RGI83" s="169"/>
      <c r="RGJ83" s="170"/>
      <c r="RGK83" s="167"/>
      <c r="RGL83" s="43"/>
      <c r="RGM83" s="208"/>
      <c r="RGN83" s="157"/>
      <c r="RGO83" s="157"/>
      <c r="RGP83" s="161"/>
      <c r="RGQ83" s="161"/>
      <c r="RGR83" s="168"/>
      <c r="RGS83" s="169"/>
      <c r="RGT83" s="170"/>
      <c r="RGU83" s="167"/>
      <c r="RGV83" s="43"/>
      <c r="RGW83" s="208"/>
      <c r="RGX83" s="157"/>
      <c r="RGY83" s="157"/>
      <c r="RGZ83" s="161"/>
      <c r="RHA83" s="161"/>
      <c r="RHB83" s="168"/>
      <c r="RHC83" s="169"/>
      <c r="RHD83" s="170"/>
      <c r="RHE83" s="167"/>
      <c r="RHF83" s="43"/>
      <c r="RHG83" s="208"/>
      <c r="RHH83" s="157"/>
      <c r="RHI83" s="157"/>
      <c r="RHJ83" s="161"/>
      <c r="RHK83" s="161"/>
      <c r="RHL83" s="168"/>
      <c r="RHM83" s="169"/>
      <c r="RHN83" s="170"/>
      <c r="RHO83" s="167"/>
      <c r="RHP83" s="43"/>
      <c r="RHQ83" s="208"/>
      <c r="RHR83" s="157"/>
      <c r="RHS83" s="157"/>
      <c r="RHT83" s="161"/>
      <c r="RHU83" s="161"/>
      <c r="RHV83" s="168"/>
      <c r="RHW83" s="169"/>
      <c r="RHX83" s="170"/>
      <c r="RHY83" s="167"/>
      <c r="RHZ83" s="43"/>
      <c r="RIA83" s="208"/>
      <c r="RIB83" s="157"/>
      <c r="RIC83" s="157"/>
      <c r="RID83" s="161"/>
      <c r="RIE83" s="161"/>
      <c r="RIF83" s="168"/>
      <c r="RIG83" s="169"/>
      <c r="RIH83" s="170"/>
      <c r="RII83" s="167"/>
      <c r="RIJ83" s="43"/>
      <c r="RIK83" s="208"/>
      <c r="RIL83" s="157"/>
      <c r="RIM83" s="157"/>
      <c r="RIN83" s="161"/>
      <c r="RIO83" s="161"/>
      <c r="RIP83" s="168"/>
      <c r="RIQ83" s="169"/>
      <c r="RIR83" s="170"/>
      <c r="RIS83" s="167"/>
      <c r="RIT83" s="43"/>
      <c r="RIU83" s="208"/>
      <c r="RIV83" s="157"/>
      <c r="RIW83" s="157"/>
      <c r="RIX83" s="161"/>
      <c r="RIY83" s="161"/>
      <c r="RIZ83" s="168"/>
      <c r="RJA83" s="169"/>
      <c r="RJB83" s="170"/>
      <c r="RJC83" s="167"/>
      <c r="RJD83" s="43"/>
      <c r="RJE83" s="208"/>
      <c r="RJF83" s="157"/>
      <c r="RJG83" s="157"/>
      <c r="RJH83" s="161"/>
      <c r="RJI83" s="161"/>
      <c r="RJJ83" s="168"/>
      <c r="RJK83" s="169"/>
      <c r="RJL83" s="170"/>
      <c r="RJM83" s="167"/>
      <c r="RJN83" s="43"/>
      <c r="RJO83" s="208"/>
      <c r="RJP83" s="157"/>
      <c r="RJQ83" s="157"/>
      <c r="RJR83" s="161"/>
      <c r="RJS83" s="161"/>
      <c r="RJT83" s="168"/>
      <c r="RJU83" s="169"/>
      <c r="RJV83" s="170"/>
      <c r="RJW83" s="167"/>
      <c r="RJX83" s="43"/>
      <c r="RJY83" s="208"/>
      <c r="RJZ83" s="157"/>
      <c r="RKA83" s="157"/>
      <c r="RKB83" s="161"/>
      <c r="RKC83" s="161"/>
      <c r="RKD83" s="168"/>
      <c r="RKE83" s="169"/>
      <c r="RKF83" s="170"/>
      <c r="RKG83" s="167"/>
      <c r="RKH83" s="43"/>
      <c r="RKI83" s="208"/>
      <c r="RKJ83" s="157"/>
      <c r="RKK83" s="157"/>
      <c r="RKL83" s="161"/>
      <c r="RKM83" s="161"/>
      <c r="RKN83" s="168"/>
      <c r="RKO83" s="169"/>
      <c r="RKP83" s="170"/>
      <c r="RKQ83" s="167"/>
      <c r="RKR83" s="43"/>
      <c r="RKS83" s="208"/>
      <c r="RKT83" s="157"/>
      <c r="RKU83" s="157"/>
      <c r="RKV83" s="161"/>
      <c r="RKW83" s="161"/>
      <c r="RKX83" s="168"/>
      <c r="RKY83" s="169"/>
      <c r="RKZ83" s="170"/>
      <c r="RLA83" s="167"/>
      <c r="RLB83" s="43"/>
      <c r="RLC83" s="208"/>
      <c r="RLD83" s="157"/>
      <c r="RLE83" s="157"/>
      <c r="RLF83" s="161"/>
      <c r="RLG83" s="161"/>
      <c r="RLH83" s="168"/>
      <c r="RLI83" s="169"/>
      <c r="RLJ83" s="170"/>
      <c r="RLK83" s="167"/>
      <c r="RLL83" s="43"/>
      <c r="RLM83" s="208"/>
      <c r="RLN83" s="157"/>
      <c r="RLO83" s="157"/>
      <c r="RLP83" s="161"/>
      <c r="RLQ83" s="161"/>
      <c r="RLR83" s="168"/>
      <c r="RLS83" s="169"/>
      <c r="RLT83" s="170"/>
      <c r="RLU83" s="167"/>
      <c r="RLV83" s="43"/>
      <c r="RLW83" s="208"/>
      <c r="RLX83" s="157"/>
      <c r="RLY83" s="157"/>
      <c r="RLZ83" s="161"/>
      <c r="RMA83" s="161"/>
      <c r="RMB83" s="168"/>
      <c r="RMC83" s="169"/>
      <c r="RMD83" s="170"/>
      <c r="RME83" s="167"/>
      <c r="RMF83" s="43"/>
      <c r="RMG83" s="208"/>
      <c r="RMH83" s="157"/>
      <c r="RMI83" s="157"/>
      <c r="RMJ83" s="161"/>
      <c r="RMK83" s="161"/>
      <c r="RML83" s="168"/>
      <c r="RMM83" s="169"/>
      <c r="RMN83" s="170"/>
      <c r="RMO83" s="167"/>
      <c r="RMP83" s="43"/>
      <c r="RMQ83" s="208"/>
      <c r="RMR83" s="157"/>
      <c r="RMS83" s="157"/>
      <c r="RMT83" s="161"/>
      <c r="RMU83" s="161"/>
      <c r="RMV83" s="168"/>
      <c r="RMW83" s="169"/>
      <c r="RMX83" s="170"/>
      <c r="RMY83" s="167"/>
      <c r="RMZ83" s="43"/>
      <c r="RNA83" s="208"/>
      <c r="RNB83" s="157"/>
      <c r="RNC83" s="157"/>
      <c r="RND83" s="161"/>
      <c r="RNE83" s="161"/>
      <c r="RNF83" s="168"/>
      <c r="RNG83" s="169"/>
      <c r="RNH83" s="170"/>
      <c r="RNI83" s="167"/>
      <c r="RNJ83" s="43"/>
      <c r="RNK83" s="208"/>
      <c r="RNL83" s="157"/>
      <c r="RNM83" s="157"/>
      <c r="RNN83" s="161"/>
      <c r="RNO83" s="161"/>
      <c r="RNP83" s="168"/>
      <c r="RNQ83" s="169"/>
      <c r="RNR83" s="170"/>
      <c r="RNS83" s="167"/>
      <c r="RNT83" s="43"/>
      <c r="RNU83" s="208"/>
      <c r="RNV83" s="157"/>
      <c r="RNW83" s="157"/>
      <c r="RNX83" s="161"/>
      <c r="RNY83" s="161"/>
      <c r="RNZ83" s="168"/>
      <c r="ROA83" s="169"/>
      <c r="ROB83" s="170"/>
      <c r="ROC83" s="167"/>
      <c r="ROD83" s="43"/>
      <c r="ROE83" s="208"/>
      <c r="ROF83" s="157"/>
      <c r="ROG83" s="157"/>
      <c r="ROH83" s="161"/>
      <c r="ROI83" s="161"/>
      <c r="ROJ83" s="168"/>
      <c r="ROK83" s="169"/>
      <c r="ROL83" s="170"/>
      <c r="ROM83" s="167"/>
      <c r="RON83" s="43"/>
      <c r="ROO83" s="208"/>
      <c r="ROP83" s="157"/>
      <c r="ROQ83" s="157"/>
      <c r="ROR83" s="161"/>
      <c r="ROS83" s="161"/>
      <c r="ROT83" s="168"/>
      <c r="ROU83" s="169"/>
      <c r="ROV83" s="170"/>
      <c r="ROW83" s="167"/>
      <c r="ROX83" s="43"/>
      <c r="ROY83" s="208"/>
      <c r="ROZ83" s="157"/>
      <c r="RPA83" s="157"/>
      <c r="RPB83" s="161"/>
      <c r="RPC83" s="161"/>
      <c r="RPD83" s="168"/>
      <c r="RPE83" s="169"/>
      <c r="RPF83" s="170"/>
      <c r="RPG83" s="167"/>
      <c r="RPH83" s="43"/>
      <c r="RPI83" s="208"/>
      <c r="RPJ83" s="157"/>
      <c r="RPK83" s="157"/>
      <c r="RPL83" s="161"/>
      <c r="RPM83" s="161"/>
      <c r="RPN83" s="168"/>
      <c r="RPO83" s="169"/>
      <c r="RPP83" s="170"/>
      <c r="RPQ83" s="167"/>
      <c r="RPR83" s="43"/>
      <c r="RPS83" s="208"/>
      <c r="RPT83" s="157"/>
      <c r="RPU83" s="157"/>
      <c r="RPV83" s="161"/>
      <c r="RPW83" s="161"/>
      <c r="RPX83" s="168"/>
      <c r="RPY83" s="169"/>
      <c r="RPZ83" s="170"/>
      <c r="RQA83" s="167"/>
      <c r="RQB83" s="43"/>
      <c r="RQC83" s="208"/>
      <c r="RQD83" s="157"/>
      <c r="RQE83" s="157"/>
      <c r="RQF83" s="161"/>
      <c r="RQG83" s="161"/>
      <c r="RQH83" s="168"/>
      <c r="RQI83" s="169"/>
      <c r="RQJ83" s="170"/>
      <c r="RQK83" s="167"/>
      <c r="RQL83" s="43"/>
      <c r="RQM83" s="208"/>
      <c r="RQN83" s="157"/>
      <c r="RQO83" s="157"/>
      <c r="RQP83" s="161"/>
      <c r="RQQ83" s="161"/>
      <c r="RQR83" s="168"/>
      <c r="RQS83" s="169"/>
      <c r="RQT83" s="170"/>
      <c r="RQU83" s="167"/>
      <c r="RQV83" s="43"/>
      <c r="RQW83" s="208"/>
      <c r="RQX83" s="157"/>
      <c r="RQY83" s="157"/>
      <c r="RQZ83" s="161"/>
      <c r="RRA83" s="161"/>
      <c r="RRB83" s="168"/>
      <c r="RRC83" s="169"/>
      <c r="RRD83" s="170"/>
      <c r="RRE83" s="167"/>
      <c r="RRF83" s="43"/>
      <c r="RRG83" s="208"/>
      <c r="RRH83" s="157"/>
      <c r="RRI83" s="157"/>
      <c r="RRJ83" s="161"/>
      <c r="RRK83" s="161"/>
      <c r="RRL83" s="168"/>
      <c r="RRM83" s="169"/>
      <c r="RRN83" s="170"/>
      <c r="RRO83" s="167"/>
      <c r="RRP83" s="43"/>
      <c r="RRQ83" s="208"/>
      <c r="RRR83" s="157"/>
      <c r="RRS83" s="157"/>
      <c r="RRT83" s="161"/>
      <c r="RRU83" s="161"/>
      <c r="RRV83" s="168"/>
      <c r="RRW83" s="169"/>
      <c r="RRX83" s="170"/>
      <c r="RRY83" s="167"/>
      <c r="RRZ83" s="43"/>
      <c r="RSA83" s="208"/>
      <c r="RSB83" s="157"/>
      <c r="RSC83" s="157"/>
      <c r="RSD83" s="161"/>
      <c r="RSE83" s="161"/>
      <c r="RSF83" s="168"/>
      <c r="RSG83" s="169"/>
      <c r="RSH83" s="170"/>
      <c r="RSI83" s="167"/>
      <c r="RSJ83" s="43"/>
      <c r="RSK83" s="208"/>
      <c r="RSL83" s="157"/>
      <c r="RSM83" s="157"/>
      <c r="RSN83" s="161"/>
      <c r="RSO83" s="161"/>
      <c r="RSP83" s="168"/>
      <c r="RSQ83" s="169"/>
      <c r="RSR83" s="170"/>
      <c r="RSS83" s="167"/>
      <c r="RST83" s="43"/>
      <c r="RSU83" s="208"/>
      <c r="RSV83" s="157"/>
      <c r="RSW83" s="157"/>
      <c r="RSX83" s="161"/>
      <c r="RSY83" s="161"/>
      <c r="RSZ83" s="168"/>
      <c r="RTA83" s="169"/>
      <c r="RTB83" s="170"/>
      <c r="RTC83" s="167"/>
      <c r="RTD83" s="43"/>
      <c r="RTE83" s="208"/>
      <c r="RTF83" s="157"/>
      <c r="RTG83" s="157"/>
      <c r="RTH83" s="161"/>
      <c r="RTI83" s="161"/>
      <c r="RTJ83" s="168"/>
      <c r="RTK83" s="169"/>
      <c r="RTL83" s="170"/>
      <c r="RTM83" s="167"/>
      <c r="RTN83" s="43"/>
      <c r="RTO83" s="208"/>
      <c r="RTP83" s="157"/>
      <c r="RTQ83" s="157"/>
      <c r="RTR83" s="161"/>
      <c r="RTS83" s="161"/>
      <c r="RTT83" s="168"/>
      <c r="RTU83" s="169"/>
      <c r="RTV83" s="170"/>
      <c r="RTW83" s="167"/>
      <c r="RTX83" s="43"/>
      <c r="RTY83" s="208"/>
      <c r="RTZ83" s="157"/>
      <c r="RUA83" s="157"/>
      <c r="RUB83" s="161"/>
      <c r="RUC83" s="161"/>
      <c r="RUD83" s="168"/>
      <c r="RUE83" s="169"/>
      <c r="RUF83" s="170"/>
      <c r="RUG83" s="167"/>
      <c r="RUH83" s="43"/>
      <c r="RUI83" s="208"/>
      <c r="RUJ83" s="157"/>
      <c r="RUK83" s="157"/>
      <c r="RUL83" s="161"/>
      <c r="RUM83" s="161"/>
      <c r="RUN83" s="168"/>
      <c r="RUO83" s="169"/>
      <c r="RUP83" s="170"/>
      <c r="RUQ83" s="167"/>
      <c r="RUR83" s="43"/>
      <c r="RUS83" s="208"/>
      <c r="RUT83" s="157"/>
      <c r="RUU83" s="157"/>
      <c r="RUV83" s="161"/>
      <c r="RUW83" s="161"/>
      <c r="RUX83" s="168"/>
      <c r="RUY83" s="169"/>
      <c r="RUZ83" s="170"/>
      <c r="RVA83" s="167"/>
      <c r="RVB83" s="43"/>
      <c r="RVC83" s="208"/>
      <c r="RVD83" s="157"/>
      <c r="RVE83" s="157"/>
      <c r="RVF83" s="161"/>
      <c r="RVG83" s="161"/>
      <c r="RVH83" s="168"/>
      <c r="RVI83" s="169"/>
      <c r="RVJ83" s="170"/>
      <c r="RVK83" s="167"/>
      <c r="RVL83" s="43"/>
      <c r="RVM83" s="208"/>
      <c r="RVN83" s="157"/>
      <c r="RVO83" s="157"/>
      <c r="RVP83" s="161"/>
      <c r="RVQ83" s="161"/>
      <c r="RVR83" s="168"/>
      <c r="RVS83" s="169"/>
      <c r="RVT83" s="170"/>
      <c r="RVU83" s="167"/>
      <c r="RVV83" s="43"/>
      <c r="RVW83" s="208"/>
      <c r="RVX83" s="157"/>
      <c r="RVY83" s="157"/>
      <c r="RVZ83" s="161"/>
      <c r="RWA83" s="161"/>
      <c r="RWB83" s="168"/>
      <c r="RWC83" s="169"/>
      <c r="RWD83" s="170"/>
      <c r="RWE83" s="167"/>
      <c r="RWF83" s="43"/>
      <c r="RWG83" s="208"/>
      <c r="RWH83" s="157"/>
      <c r="RWI83" s="157"/>
      <c r="RWJ83" s="161"/>
      <c r="RWK83" s="161"/>
      <c r="RWL83" s="168"/>
      <c r="RWM83" s="169"/>
      <c r="RWN83" s="170"/>
      <c r="RWO83" s="167"/>
      <c r="RWP83" s="43"/>
      <c r="RWQ83" s="208"/>
      <c r="RWR83" s="157"/>
      <c r="RWS83" s="157"/>
      <c r="RWT83" s="161"/>
      <c r="RWU83" s="161"/>
      <c r="RWV83" s="168"/>
      <c r="RWW83" s="169"/>
      <c r="RWX83" s="170"/>
      <c r="RWY83" s="167"/>
      <c r="RWZ83" s="43"/>
      <c r="RXA83" s="208"/>
      <c r="RXB83" s="157"/>
      <c r="RXC83" s="157"/>
      <c r="RXD83" s="161"/>
      <c r="RXE83" s="161"/>
      <c r="RXF83" s="168"/>
      <c r="RXG83" s="169"/>
      <c r="RXH83" s="170"/>
      <c r="RXI83" s="167"/>
      <c r="RXJ83" s="43"/>
      <c r="RXK83" s="208"/>
      <c r="RXL83" s="157"/>
      <c r="RXM83" s="157"/>
      <c r="RXN83" s="161"/>
      <c r="RXO83" s="161"/>
      <c r="RXP83" s="168"/>
      <c r="RXQ83" s="169"/>
      <c r="RXR83" s="170"/>
      <c r="RXS83" s="167"/>
      <c r="RXT83" s="43"/>
      <c r="RXU83" s="208"/>
      <c r="RXV83" s="157"/>
      <c r="RXW83" s="157"/>
      <c r="RXX83" s="161"/>
      <c r="RXY83" s="161"/>
      <c r="RXZ83" s="168"/>
      <c r="RYA83" s="169"/>
      <c r="RYB83" s="170"/>
      <c r="RYC83" s="167"/>
      <c r="RYD83" s="43"/>
      <c r="RYE83" s="208"/>
      <c r="RYF83" s="157"/>
      <c r="RYG83" s="157"/>
      <c r="RYH83" s="161"/>
      <c r="RYI83" s="161"/>
      <c r="RYJ83" s="168"/>
      <c r="RYK83" s="169"/>
      <c r="RYL83" s="170"/>
      <c r="RYM83" s="167"/>
      <c r="RYN83" s="43"/>
      <c r="RYO83" s="208"/>
      <c r="RYP83" s="157"/>
      <c r="RYQ83" s="157"/>
      <c r="RYR83" s="161"/>
      <c r="RYS83" s="161"/>
      <c r="RYT83" s="168"/>
      <c r="RYU83" s="169"/>
      <c r="RYV83" s="170"/>
      <c r="RYW83" s="167"/>
      <c r="RYX83" s="43"/>
      <c r="RYY83" s="208"/>
      <c r="RYZ83" s="157"/>
      <c r="RZA83" s="157"/>
      <c r="RZB83" s="161"/>
      <c r="RZC83" s="161"/>
      <c r="RZD83" s="168"/>
      <c r="RZE83" s="169"/>
      <c r="RZF83" s="170"/>
      <c r="RZG83" s="167"/>
      <c r="RZH83" s="43"/>
      <c r="RZI83" s="208"/>
      <c r="RZJ83" s="157"/>
      <c r="RZK83" s="157"/>
      <c r="RZL83" s="161"/>
      <c r="RZM83" s="161"/>
      <c r="RZN83" s="168"/>
      <c r="RZO83" s="169"/>
      <c r="RZP83" s="170"/>
      <c r="RZQ83" s="167"/>
      <c r="RZR83" s="43"/>
      <c r="RZS83" s="208"/>
      <c r="RZT83" s="157"/>
      <c r="RZU83" s="157"/>
      <c r="RZV83" s="161"/>
      <c r="RZW83" s="161"/>
      <c r="RZX83" s="168"/>
      <c r="RZY83" s="169"/>
      <c r="RZZ83" s="170"/>
      <c r="SAA83" s="167"/>
      <c r="SAB83" s="43"/>
      <c r="SAC83" s="208"/>
      <c r="SAD83" s="157"/>
      <c r="SAE83" s="157"/>
      <c r="SAF83" s="161"/>
      <c r="SAG83" s="161"/>
      <c r="SAH83" s="168"/>
      <c r="SAI83" s="169"/>
      <c r="SAJ83" s="170"/>
      <c r="SAK83" s="167"/>
      <c r="SAL83" s="43"/>
      <c r="SAM83" s="208"/>
      <c r="SAN83" s="157"/>
      <c r="SAO83" s="157"/>
      <c r="SAP83" s="161"/>
      <c r="SAQ83" s="161"/>
      <c r="SAR83" s="168"/>
      <c r="SAS83" s="169"/>
      <c r="SAT83" s="170"/>
      <c r="SAU83" s="167"/>
      <c r="SAV83" s="43"/>
      <c r="SAW83" s="208"/>
      <c r="SAX83" s="157"/>
      <c r="SAY83" s="157"/>
      <c r="SAZ83" s="161"/>
      <c r="SBA83" s="161"/>
      <c r="SBB83" s="168"/>
      <c r="SBC83" s="169"/>
      <c r="SBD83" s="170"/>
      <c r="SBE83" s="167"/>
      <c r="SBF83" s="43"/>
      <c r="SBG83" s="208"/>
      <c r="SBH83" s="157"/>
      <c r="SBI83" s="157"/>
      <c r="SBJ83" s="161"/>
      <c r="SBK83" s="161"/>
      <c r="SBL83" s="168"/>
      <c r="SBM83" s="169"/>
      <c r="SBN83" s="170"/>
      <c r="SBO83" s="167"/>
      <c r="SBP83" s="43"/>
      <c r="SBQ83" s="208"/>
      <c r="SBR83" s="157"/>
      <c r="SBS83" s="157"/>
      <c r="SBT83" s="161"/>
      <c r="SBU83" s="161"/>
      <c r="SBV83" s="168"/>
      <c r="SBW83" s="169"/>
      <c r="SBX83" s="170"/>
      <c r="SBY83" s="167"/>
      <c r="SBZ83" s="43"/>
      <c r="SCA83" s="208"/>
      <c r="SCB83" s="157"/>
      <c r="SCC83" s="157"/>
      <c r="SCD83" s="161"/>
      <c r="SCE83" s="161"/>
      <c r="SCF83" s="168"/>
      <c r="SCG83" s="169"/>
      <c r="SCH83" s="170"/>
      <c r="SCI83" s="167"/>
      <c r="SCJ83" s="43"/>
      <c r="SCK83" s="208"/>
      <c r="SCL83" s="157"/>
      <c r="SCM83" s="157"/>
      <c r="SCN83" s="161"/>
      <c r="SCO83" s="161"/>
      <c r="SCP83" s="168"/>
      <c r="SCQ83" s="169"/>
      <c r="SCR83" s="170"/>
      <c r="SCS83" s="167"/>
      <c r="SCT83" s="43"/>
      <c r="SCU83" s="208"/>
      <c r="SCV83" s="157"/>
      <c r="SCW83" s="157"/>
      <c r="SCX83" s="161"/>
      <c r="SCY83" s="161"/>
      <c r="SCZ83" s="168"/>
      <c r="SDA83" s="169"/>
      <c r="SDB83" s="170"/>
      <c r="SDC83" s="167"/>
      <c r="SDD83" s="43"/>
      <c r="SDE83" s="208"/>
      <c r="SDF83" s="157"/>
      <c r="SDG83" s="157"/>
      <c r="SDH83" s="161"/>
      <c r="SDI83" s="161"/>
      <c r="SDJ83" s="168"/>
      <c r="SDK83" s="169"/>
      <c r="SDL83" s="170"/>
      <c r="SDM83" s="167"/>
      <c r="SDN83" s="43"/>
      <c r="SDO83" s="208"/>
      <c r="SDP83" s="157"/>
      <c r="SDQ83" s="157"/>
      <c r="SDR83" s="161"/>
      <c r="SDS83" s="161"/>
      <c r="SDT83" s="168"/>
      <c r="SDU83" s="169"/>
      <c r="SDV83" s="170"/>
      <c r="SDW83" s="167"/>
      <c r="SDX83" s="43"/>
      <c r="SDY83" s="208"/>
      <c r="SDZ83" s="157"/>
      <c r="SEA83" s="157"/>
      <c r="SEB83" s="161"/>
      <c r="SEC83" s="161"/>
      <c r="SED83" s="168"/>
      <c r="SEE83" s="169"/>
      <c r="SEF83" s="170"/>
      <c r="SEG83" s="167"/>
      <c r="SEH83" s="43"/>
      <c r="SEI83" s="208"/>
      <c r="SEJ83" s="157"/>
      <c r="SEK83" s="157"/>
      <c r="SEL83" s="161"/>
      <c r="SEM83" s="161"/>
      <c r="SEN83" s="168"/>
      <c r="SEO83" s="169"/>
      <c r="SEP83" s="170"/>
      <c r="SEQ83" s="167"/>
      <c r="SER83" s="43"/>
      <c r="SES83" s="208"/>
      <c r="SET83" s="157"/>
      <c r="SEU83" s="157"/>
      <c r="SEV83" s="161"/>
      <c r="SEW83" s="161"/>
      <c r="SEX83" s="168"/>
      <c r="SEY83" s="169"/>
      <c r="SEZ83" s="170"/>
      <c r="SFA83" s="167"/>
      <c r="SFB83" s="43"/>
      <c r="SFC83" s="208"/>
      <c r="SFD83" s="157"/>
      <c r="SFE83" s="157"/>
      <c r="SFF83" s="161"/>
      <c r="SFG83" s="161"/>
      <c r="SFH83" s="168"/>
      <c r="SFI83" s="169"/>
      <c r="SFJ83" s="170"/>
      <c r="SFK83" s="167"/>
      <c r="SFL83" s="43"/>
      <c r="SFM83" s="208"/>
      <c r="SFN83" s="157"/>
      <c r="SFO83" s="157"/>
      <c r="SFP83" s="161"/>
      <c r="SFQ83" s="161"/>
      <c r="SFR83" s="168"/>
      <c r="SFS83" s="169"/>
      <c r="SFT83" s="170"/>
      <c r="SFU83" s="167"/>
      <c r="SFV83" s="43"/>
      <c r="SFW83" s="208"/>
      <c r="SFX83" s="157"/>
      <c r="SFY83" s="157"/>
      <c r="SFZ83" s="161"/>
      <c r="SGA83" s="161"/>
      <c r="SGB83" s="168"/>
      <c r="SGC83" s="169"/>
      <c r="SGD83" s="170"/>
      <c r="SGE83" s="167"/>
      <c r="SGF83" s="43"/>
      <c r="SGG83" s="208"/>
      <c r="SGH83" s="157"/>
      <c r="SGI83" s="157"/>
      <c r="SGJ83" s="161"/>
      <c r="SGK83" s="161"/>
      <c r="SGL83" s="168"/>
      <c r="SGM83" s="169"/>
      <c r="SGN83" s="170"/>
      <c r="SGO83" s="167"/>
      <c r="SGP83" s="43"/>
      <c r="SGQ83" s="208"/>
      <c r="SGR83" s="157"/>
      <c r="SGS83" s="157"/>
      <c r="SGT83" s="161"/>
      <c r="SGU83" s="161"/>
      <c r="SGV83" s="168"/>
      <c r="SGW83" s="169"/>
      <c r="SGX83" s="170"/>
      <c r="SGY83" s="167"/>
      <c r="SGZ83" s="43"/>
      <c r="SHA83" s="208"/>
      <c r="SHB83" s="157"/>
      <c r="SHC83" s="157"/>
      <c r="SHD83" s="161"/>
      <c r="SHE83" s="161"/>
      <c r="SHF83" s="168"/>
      <c r="SHG83" s="169"/>
      <c r="SHH83" s="170"/>
      <c r="SHI83" s="167"/>
      <c r="SHJ83" s="43"/>
      <c r="SHK83" s="208"/>
      <c r="SHL83" s="157"/>
      <c r="SHM83" s="157"/>
      <c r="SHN83" s="161"/>
      <c r="SHO83" s="161"/>
      <c r="SHP83" s="168"/>
      <c r="SHQ83" s="169"/>
      <c r="SHR83" s="170"/>
      <c r="SHS83" s="167"/>
      <c r="SHT83" s="43"/>
      <c r="SHU83" s="208"/>
      <c r="SHV83" s="157"/>
      <c r="SHW83" s="157"/>
      <c r="SHX83" s="161"/>
      <c r="SHY83" s="161"/>
      <c r="SHZ83" s="168"/>
      <c r="SIA83" s="169"/>
      <c r="SIB83" s="170"/>
      <c r="SIC83" s="167"/>
      <c r="SID83" s="43"/>
      <c r="SIE83" s="208"/>
      <c r="SIF83" s="157"/>
      <c r="SIG83" s="157"/>
      <c r="SIH83" s="161"/>
      <c r="SII83" s="161"/>
      <c r="SIJ83" s="168"/>
      <c r="SIK83" s="169"/>
      <c r="SIL83" s="170"/>
      <c r="SIM83" s="167"/>
      <c r="SIN83" s="43"/>
      <c r="SIO83" s="208"/>
      <c r="SIP83" s="157"/>
      <c r="SIQ83" s="157"/>
      <c r="SIR83" s="161"/>
      <c r="SIS83" s="161"/>
      <c r="SIT83" s="168"/>
      <c r="SIU83" s="169"/>
      <c r="SIV83" s="170"/>
      <c r="SIW83" s="167"/>
      <c r="SIX83" s="43"/>
      <c r="SIY83" s="208"/>
      <c r="SIZ83" s="157"/>
      <c r="SJA83" s="157"/>
      <c r="SJB83" s="161"/>
      <c r="SJC83" s="161"/>
      <c r="SJD83" s="168"/>
      <c r="SJE83" s="169"/>
      <c r="SJF83" s="170"/>
      <c r="SJG83" s="167"/>
      <c r="SJH83" s="43"/>
      <c r="SJI83" s="208"/>
      <c r="SJJ83" s="157"/>
      <c r="SJK83" s="157"/>
      <c r="SJL83" s="161"/>
      <c r="SJM83" s="161"/>
      <c r="SJN83" s="168"/>
      <c r="SJO83" s="169"/>
      <c r="SJP83" s="170"/>
      <c r="SJQ83" s="167"/>
      <c r="SJR83" s="43"/>
      <c r="SJS83" s="208"/>
      <c r="SJT83" s="157"/>
      <c r="SJU83" s="157"/>
      <c r="SJV83" s="161"/>
      <c r="SJW83" s="161"/>
      <c r="SJX83" s="168"/>
      <c r="SJY83" s="169"/>
      <c r="SJZ83" s="170"/>
      <c r="SKA83" s="167"/>
      <c r="SKB83" s="43"/>
      <c r="SKC83" s="208"/>
      <c r="SKD83" s="157"/>
      <c r="SKE83" s="157"/>
      <c r="SKF83" s="161"/>
      <c r="SKG83" s="161"/>
      <c r="SKH83" s="168"/>
      <c r="SKI83" s="169"/>
      <c r="SKJ83" s="170"/>
      <c r="SKK83" s="167"/>
      <c r="SKL83" s="43"/>
      <c r="SKM83" s="208"/>
      <c r="SKN83" s="157"/>
      <c r="SKO83" s="157"/>
      <c r="SKP83" s="161"/>
      <c r="SKQ83" s="161"/>
      <c r="SKR83" s="168"/>
      <c r="SKS83" s="169"/>
      <c r="SKT83" s="170"/>
      <c r="SKU83" s="167"/>
      <c r="SKV83" s="43"/>
      <c r="SKW83" s="208"/>
      <c r="SKX83" s="157"/>
      <c r="SKY83" s="157"/>
      <c r="SKZ83" s="161"/>
      <c r="SLA83" s="161"/>
      <c r="SLB83" s="168"/>
      <c r="SLC83" s="169"/>
      <c r="SLD83" s="170"/>
      <c r="SLE83" s="167"/>
      <c r="SLF83" s="43"/>
      <c r="SLG83" s="208"/>
      <c r="SLH83" s="157"/>
      <c r="SLI83" s="157"/>
      <c r="SLJ83" s="161"/>
      <c r="SLK83" s="161"/>
      <c r="SLL83" s="168"/>
      <c r="SLM83" s="169"/>
      <c r="SLN83" s="170"/>
      <c r="SLO83" s="167"/>
      <c r="SLP83" s="43"/>
      <c r="SLQ83" s="208"/>
      <c r="SLR83" s="157"/>
      <c r="SLS83" s="157"/>
      <c r="SLT83" s="161"/>
      <c r="SLU83" s="161"/>
      <c r="SLV83" s="168"/>
      <c r="SLW83" s="169"/>
      <c r="SLX83" s="170"/>
      <c r="SLY83" s="167"/>
      <c r="SLZ83" s="43"/>
      <c r="SMA83" s="208"/>
      <c r="SMB83" s="157"/>
      <c r="SMC83" s="157"/>
      <c r="SMD83" s="161"/>
      <c r="SME83" s="161"/>
      <c r="SMF83" s="168"/>
      <c r="SMG83" s="169"/>
      <c r="SMH83" s="170"/>
      <c r="SMI83" s="167"/>
      <c r="SMJ83" s="43"/>
      <c r="SMK83" s="208"/>
      <c r="SML83" s="157"/>
      <c r="SMM83" s="157"/>
      <c r="SMN83" s="161"/>
      <c r="SMO83" s="161"/>
      <c r="SMP83" s="168"/>
      <c r="SMQ83" s="169"/>
      <c r="SMR83" s="170"/>
      <c r="SMS83" s="167"/>
      <c r="SMT83" s="43"/>
      <c r="SMU83" s="208"/>
      <c r="SMV83" s="157"/>
      <c r="SMW83" s="157"/>
      <c r="SMX83" s="161"/>
      <c r="SMY83" s="161"/>
      <c r="SMZ83" s="168"/>
      <c r="SNA83" s="169"/>
      <c r="SNB83" s="170"/>
      <c r="SNC83" s="167"/>
      <c r="SND83" s="43"/>
      <c r="SNE83" s="208"/>
      <c r="SNF83" s="157"/>
      <c r="SNG83" s="157"/>
      <c r="SNH83" s="161"/>
      <c r="SNI83" s="161"/>
      <c r="SNJ83" s="168"/>
      <c r="SNK83" s="169"/>
      <c r="SNL83" s="170"/>
      <c r="SNM83" s="167"/>
      <c r="SNN83" s="43"/>
      <c r="SNO83" s="208"/>
      <c r="SNP83" s="157"/>
      <c r="SNQ83" s="157"/>
      <c r="SNR83" s="161"/>
      <c r="SNS83" s="161"/>
      <c r="SNT83" s="168"/>
      <c r="SNU83" s="169"/>
      <c r="SNV83" s="170"/>
      <c r="SNW83" s="167"/>
      <c r="SNX83" s="43"/>
      <c r="SNY83" s="208"/>
      <c r="SNZ83" s="157"/>
      <c r="SOA83" s="157"/>
      <c r="SOB83" s="161"/>
      <c r="SOC83" s="161"/>
      <c r="SOD83" s="168"/>
      <c r="SOE83" s="169"/>
      <c r="SOF83" s="170"/>
      <c r="SOG83" s="167"/>
      <c r="SOH83" s="43"/>
      <c r="SOI83" s="208"/>
      <c r="SOJ83" s="157"/>
      <c r="SOK83" s="157"/>
      <c r="SOL83" s="161"/>
      <c r="SOM83" s="161"/>
      <c r="SON83" s="168"/>
      <c r="SOO83" s="169"/>
      <c r="SOP83" s="170"/>
      <c r="SOQ83" s="167"/>
      <c r="SOR83" s="43"/>
      <c r="SOS83" s="208"/>
      <c r="SOT83" s="157"/>
      <c r="SOU83" s="157"/>
      <c r="SOV83" s="161"/>
      <c r="SOW83" s="161"/>
      <c r="SOX83" s="168"/>
      <c r="SOY83" s="169"/>
      <c r="SOZ83" s="170"/>
      <c r="SPA83" s="167"/>
      <c r="SPB83" s="43"/>
      <c r="SPC83" s="208"/>
      <c r="SPD83" s="157"/>
      <c r="SPE83" s="157"/>
      <c r="SPF83" s="161"/>
      <c r="SPG83" s="161"/>
      <c r="SPH83" s="168"/>
      <c r="SPI83" s="169"/>
      <c r="SPJ83" s="170"/>
      <c r="SPK83" s="167"/>
      <c r="SPL83" s="43"/>
      <c r="SPM83" s="208"/>
      <c r="SPN83" s="157"/>
      <c r="SPO83" s="157"/>
      <c r="SPP83" s="161"/>
      <c r="SPQ83" s="161"/>
      <c r="SPR83" s="168"/>
      <c r="SPS83" s="169"/>
      <c r="SPT83" s="170"/>
      <c r="SPU83" s="167"/>
      <c r="SPV83" s="43"/>
      <c r="SPW83" s="208"/>
      <c r="SPX83" s="157"/>
      <c r="SPY83" s="157"/>
      <c r="SPZ83" s="161"/>
      <c r="SQA83" s="161"/>
      <c r="SQB83" s="168"/>
      <c r="SQC83" s="169"/>
      <c r="SQD83" s="170"/>
      <c r="SQE83" s="167"/>
      <c r="SQF83" s="43"/>
      <c r="SQG83" s="208"/>
      <c r="SQH83" s="157"/>
      <c r="SQI83" s="157"/>
      <c r="SQJ83" s="161"/>
      <c r="SQK83" s="161"/>
      <c r="SQL83" s="168"/>
      <c r="SQM83" s="169"/>
      <c r="SQN83" s="170"/>
      <c r="SQO83" s="167"/>
      <c r="SQP83" s="43"/>
      <c r="SQQ83" s="208"/>
      <c r="SQR83" s="157"/>
      <c r="SQS83" s="157"/>
      <c r="SQT83" s="161"/>
      <c r="SQU83" s="161"/>
      <c r="SQV83" s="168"/>
      <c r="SQW83" s="169"/>
      <c r="SQX83" s="170"/>
      <c r="SQY83" s="167"/>
      <c r="SQZ83" s="43"/>
      <c r="SRA83" s="208"/>
      <c r="SRB83" s="157"/>
      <c r="SRC83" s="157"/>
      <c r="SRD83" s="161"/>
      <c r="SRE83" s="161"/>
      <c r="SRF83" s="168"/>
      <c r="SRG83" s="169"/>
      <c r="SRH83" s="170"/>
      <c r="SRI83" s="167"/>
      <c r="SRJ83" s="43"/>
      <c r="SRK83" s="208"/>
      <c r="SRL83" s="157"/>
      <c r="SRM83" s="157"/>
      <c r="SRN83" s="161"/>
      <c r="SRO83" s="161"/>
      <c r="SRP83" s="168"/>
      <c r="SRQ83" s="169"/>
      <c r="SRR83" s="170"/>
      <c r="SRS83" s="167"/>
      <c r="SRT83" s="43"/>
      <c r="SRU83" s="208"/>
      <c r="SRV83" s="157"/>
      <c r="SRW83" s="157"/>
      <c r="SRX83" s="161"/>
      <c r="SRY83" s="161"/>
      <c r="SRZ83" s="168"/>
      <c r="SSA83" s="169"/>
      <c r="SSB83" s="170"/>
      <c r="SSC83" s="167"/>
      <c r="SSD83" s="43"/>
      <c r="SSE83" s="208"/>
      <c r="SSF83" s="157"/>
      <c r="SSG83" s="157"/>
      <c r="SSH83" s="161"/>
      <c r="SSI83" s="161"/>
      <c r="SSJ83" s="168"/>
      <c r="SSK83" s="169"/>
      <c r="SSL83" s="170"/>
      <c r="SSM83" s="167"/>
      <c r="SSN83" s="43"/>
      <c r="SSO83" s="208"/>
      <c r="SSP83" s="157"/>
      <c r="SSQ83" s="157"/>
      <c r="SSR83" s="161"/>
      <c r="SSS83" s="161"/>
      <c r="SST83" s="168"/>
      <c r="SSU83" s="169"/>
      <c r="SSV83" s="170"/>
      <c r="SSW83" s="167"/>
      <c r="SSX83" s="43"/>
      <c r="SSY83" s="208"/>
      <c r="SSZ83" s="157"/>
      <c r="STA83" s="157"/>
      <c r="STB83" s="161"/>
      <c r="STC83" s="161"/>
      <c r="STD83" s="168"/>
      <c r="STE83" s="169"/>
      <c r="STF83" s="170"/>
      <c r="STG83" s="167"/>
      <c r="STH83" s="43"/>
      <c r="STI83" s="208"/>
      <c r="STJ83" s="157"/>
      <c r="STK83" s="157"/>
      <c r="STL83" s="161"/>
      <c r="STM83" s="161"/>
      <c r="STN83" s="168"/>
      <c r="STO83" s="169"/>
      <c r="STP83" s="170"/>
      <c r="STQ83" s="167"/>
      <c r="STR83" s="43"/>
      <c r="STS83" s="208"/>
      <c r="STT83" s="157"/>
      <c r="STU83" s="157"/>
      <c r="STV83" s="161"/>
      <c r="STW83" s="161"/>
      <c r="STX83" s="168"/>
      <c r="STY83" s="169"/>
      <c r="STZ83" s="170"/>
      <c r="SUA83" s="167"/>
      <c r="SUB83" s="43"/>
      <c r="SUC83" s="208"/>
      <c r="SUD83" s="157"/>
      <c r="SUE83" s="157"/>
      <c r="SUF83" s="161"/>
      <c r="SUG83" s="161"/>
      <c r="SUH83" s="168"/>
      <c r="SUI83" s="169"/>
      <c r="SUJ83" s="170"/>
      <c r="SUK83" s="167"/>
      <c r="SUL83" s="43"/>
      <c r="SUM83" s="208"/>
      <c r="SUN83" s="157"/>
      <c r="SUO83" s="157"/>
      <c r="SUP83" s="161"/>
      <c r="SUQ83" s="161"/>
      <c r="SUR83" s="168"/>
      <c r="SUS83" s="169"/>
      <c r="SUT83" s="170"/>
      <c r="SUU83" s="167"/>
      <c r="SUV83" s="43"/>
      <c r="SUW83" s="208"/>
      <c r="SUX83" s="157"/>
      <c r="SUY83" s="157"/>
      <c r="SUZ83" s="161"/>
      <c r="SVA83" s="161"/>
      <c r="SVB83" s="168"/>
      <c r="SVC83" s="169"/>
      <c r="SVD83" s="170"/>
      <c r="SVE83" s="167"/>
      <c r="SVF83" s="43"/>
      <c r="SVG83" s="208"/>
      <c r="SVH83" s="157"/>
      <c r="SVI83" s="157"/>
      <c r="SVJ83" s="161"/>
      <c r="SVK83" s="161"/>
      <c r="SVL83" s="168"/>
      <c r="SVM83" s="169"/>
      <c r="SVN83" s="170"/>
      <c r="SVO83" s="167"/>
      <c r="SVP83" s="43"/>
      <c r="SVQ83" s="208"/>
      <c r="SVR83" s="157"/>
      <c r="SVS83" s="157"/>
      <c r="SVT83" s="161"/>
      <c r="SVU83" s="161"/>
      <c r="SVV83" s="168"/>
      <c r="SVW83" s="169"/>
      <c r="SVX83" s="170"/>
      <c r="SVY83" s="167"/>
      <c r="SVZ83" s="43"/>
      <c r="SWA83" s="208"/>
      <c r="SWB83" s="157"/>
      <c r="SWC83" s="157"/>
      <c r="SWD83" s="161"/>
      <c r="SWE83" s="161"/>
      <c r="SWF83" s="168"/>
      <c r="SWG83" s="169"/>
      <c r="SWH83" s="170"/>
      <c r="SWI83" s="167"/>
      <c r="SWJ83" s="43"/>
      <c r="SWK83" s="208"/>
      <c r="SWL83" s="157"/>
      <c r="SWM83" s="157"/>
      <c r="SWN83" s="161"/>
      <c r="SWO83" s="161"/>
      <c r="SWP83" s="168"/>
      <c r="SWQ83" s="169"/>
      <c r="SWR83" s="170"/>
      <c r="SWS83" s="167"/>
      <c r="SWT83" s="43"/>
      <c r="SWU83" s="208"/>
      <c r="SWV83" s="157"/>
      <c r="SWW83" s="157"/>
      <c r="SWX83" s="161"/>
      <c r="SWY83" s="161"/>
      <c r="SWZ83" s="168"/>
      <c r="SXA83" s="169"/>
      <c r="SXB83" s="170"/>
      <c r="SXC83" s="167"/>
      <c r="SXD83" s="43"/>
      <c r="SXE83" s="208"/>
      <c r="SXF83" s="157"/>
      <c r="SXG83" s="157"/>
      <c r="SXH83" s="161"/>
      <c r="SXI83" s="161"/>
      <c r="SXJ83" s="168"/>
      <c r="SXK83" s="169"/>
      <c r="SXL83" s="170"/>
      <c r="SXM83" s="167"/>
      <c r="SXN83" s="43"/>
      <c r="SXO83" s="208"/>
      <c r="SXP83" s="157"/>
      <c r="SXQ83" s="157"/>
      <c r="SXR83" s="161"/>
      <c r="SXS83" s="161"/>
      <c r="SXT83" s="168"/>
      <c r="SXU83" s="169"/>
      <c r="SXV83" s="170"/>
      <c r="SXW83" s="167"/>
      <c r="SXX83" s="43"/>
      <c r="SXY83" s="208"/>
      <c r="SXZ83" s="157"/>
      <c r="SYA83" s="157"/>
      <c r="SYB83" s="161"/>
      <c r="SYC83" s="161"/>
      <c r="SYD83" s="168"/>
      <c r="SYE83" s="169"/>
      <c r="SYF83" s="170"/>
      <c r="SYG83" s="167"/>
      <c r="SYH83" s="43"/>
      <c r="SYI83" s="208"/>
      <c r="SYJ83" s="157"/>
      <c r="SYK83" s="157"/>
      <c r="SYL83" s="161"/>
      <c r="SYM83" s="161"/>
      <c r="SYN83" s="168"/>
      <c r="SYO83" s="169"/>
      <c r="SYP83" s="170"/>
      <c r="SYQ83" s="167"/>
      <c r="SYR83" s="43"/>
      <c r="SYS83" s="208"/>
      <c r="SYT83" s="157"/>
      <c r="SYU83" s="157"/>
      <c r="SYV83" s="161"/>
      <c r="SYW83" s="161"/>
      <c r="SYX83" s="168"/>
      <c r="SYY83" s="169"/>
      <c r="SYZ83" s="170"/>
      <c r="SZA83" s="167"/>
      <c r="SZB83" s="43"/>
      <c r="SZC83" s="208"/>
      <c r="SZD83" s="157"/>
      <c r="SZE83" s="157"/>
      <c r="SZF83" s="161"/>
      <c r="SZG83" s="161"/>
      <c r="SZH83" s="168"/>
      <c r="SZI83" s="169"/>
      <c r="SZJ83" s="170"/>
      <c r="SZK83" s="167"/>
      <c r="SZL83" s="43"/>
      <c r="SZM83" s="208"/>
      <c r="SZN83" s="157"/>
      <c r="SZO83" s="157"/>
      <c r="SZP83" s="161"/>
      <c r="SZQ83" s="161"/>
      <c r="SZR83" s="168"/>
      <c r="SZS83" s="169"/>
      <c r="SZT83" s="170"/>
      <c r="SZU83" s="167"/>
      <c r="SZV83" s="43"/>
      <c r="SZW83" s="208"/>
      <c r="SZX83" s="157"/>
      <c r="SZY83" s="157"/>
      <c r="SZZ83" s="161"/>
      <c r="TAA83" s="161"/>
      <c r="TAB83" s="168"/>
      <c r="TAC83" s="169"/>
      <c r="TAD83" s="170"/>
      <c r="TAE83" s="167"/>
      <c r="TAF83" s="43"/>
      <c r="TAG83" s="208"/>
      <c r="TAH83" s="157"/>
      <c r="TAI83" s="157"/>
      <c r="TAJ83" s="161"/>
      <c r="TAK83" s="161"/>
      <c r="TAL83" s="168"/>
      <c r="TAM83" s="169"/>
      <c r="TAN83" s="170"/>
      <c r="TAO83" s="167"/>
      <c r="TAP83" s="43"/>
      <c r="TAQ83" s="208"/>
      <c r="TAR83" s="157"/>
      <c r="TAS83" s="157"/>
      <c r="TAT83" s="161"/>
      <c r="TAU83" s="161"/>
      <c r="TAV83" s="168"/>
      <c r="TAW83" s="169"/>
      <c r="TAX83" s="170"/>
      <c r="TAY83" s="167"/>
      <c r="TAZ83" s="43"/>
      <c r="TBA83" s="208"/>
      <c r="TBB83" s="157"/>
      <c r="TBC83" s="157"/>
      <c r="TBD83" s="161"/>
      <c r="TBE83" s="161"/>
      <c r="TBF83" s="168"/>
      <c r="TBG83" s="169"/>
      <c r="TBH83" s="170"/>
      <c r="TBI83" s="167"/>
      <c r="TBJ83" s="43"/>
      <c r="TBK83" s="208"/>
      <c r="TBL83" s="157"/>
      <c r="TBM83" s="157"/>
      <c r="TBN83" s="161"/>
      <c r="TBO83" s="161"/>
      <c r="TBP83" s="168"/>
      <c r="TBQ83" s="169"/>
      <c r="TBR83" s="170"/>
      <c r="TBS83" s="167"/>
      <c r="TBT83" s="43"/>
      <c r="TBU83" s="208"/>
      <c r="TBV83" s="157"/>
      <c r="TBW83" s="157"/>
      <c r="TBX83" s="161"/>
      <c r="TBY83" s="161"/>
      <c r="TBZ83" s="168"/>
      <c r="TCA83" s="169"/>
      <c r="TCB83" s="170"/>
      <c r="TCC83" s="167"/>
      <c r="TCD83" s="43"/>
      <c r="TCE83" s="208"/>
      <c r="TCF83" s="157"/>
      <c r="TCG83" s="157"/>
      <c r="TCH83" s="161"/>
      <c r="TCI83" s="161"/>
      <c r="TCJ83" s="168"/>
      <c r="TCK83" s="169"/>
      <c r="TCL83" s="170"/>
      <c r="TCM83" s="167"/>
      <c r="TCN83" s="43"/>
      <c r="TCO83" s="208"/>
      <c r="TCP83" s="157"/>
      <c r="TCQ83" s="157"/>
      <c r="TCR83" s="161"/>
      <c r="TCS83" s="161"/>
      <c r="TCT83" s="168"/>
      <c r="TCU83" s="169"/>
      <c r="TCV83" s="170"/>
      <c r="TCW83" s="167"/>
      <c r="TCX83" s="43"/>
      <c r="TCY83" s="208"/>
      <c r="TCZ83" s="157"/>
      <c r="TDA83" s="157"/>
      <c r="TDB83" s="161"/>
      <c r="TDC83" s="161"/>
      <c r="TDD83" s="168"/>
      <c r="TDE83" s="169"/>
      <c r="TDF83" s="170"/>
      <c r="TDG83" s="167"/>
      <c r="TDH83" s="43"/>
      <c r="TDI83" s="208"/>
      <c r="TDJ83" s="157"/>
      <c r="TDK83" s="157"/>
      <c r="TDL83" s="161"/>
      <c r="TDM83" s="161"/>
      <c r="TDN83" s="168"/>
      <c r="TDO83" s="169"/>
      <c r="TDP83" s="170"/>
      <c r="TDQ83" s="167"/>
      <c r="TDR83" s="43"/>
      <c r="TDS83" s="208"/>
      <c r="TDT83" s="157"/>
      <c r="TDU83" s="157"/>
      <c r="TDV83" s="161"/>
      <c r="TDW83" s="161"/>
      <c r="TDX83" s="168"/>
      <c r="TDY83" s="169"/>
      <c r="TDZ83" s="170"/>
      <c r="TEA83" s="167"/>
      <c r="TEB83" s="43"/>
      <c r="TEC83" s="208"/>
      <c r="TED83" s="157"/>
      <c r="TEE83" s="157"/>
      <c r="TEF83" s="161"/>
      <c r="TEG83" s="161"/>
      <c r="TEH83" s="168"/>
      <c r="TEI83" s="169"/>
      <c r="TEJ83" s="170"/>
      <c r="TEK83" s="167"/>
      <c r="TEL83" s="43"/>
      <c r="TEM83" s="208"/>
      <c r="TEN83" s="157"/>
      <c r="TEO83" s="157"/>
      <c r="TEP83" s="161"/>
      <c r="TEQ83" s="161"/>
      <c r="TER83" s="168"/>
      <c r="TES83" s="169"/>
      <c r="TET83" s="170"/>
      <c r="TEU83" s="167"/>
      <c r="TEV83" s="43"/>
      <c r="TEW83" s="208"/>
      <c r="TEX83" s="157"/>
      <c r="TEY83" s="157"/>
      <c r="TEZ83" s="161"/>
      <c r="TFA83" s="161"/>
      <c r="TFB83" s="168"/>
      <c r="TFC83" s="169"/>
      <c r="TFD83" s="170"/>
      <c r="TFE83" s="167"/>
      <c r="TFF83" s="43"/>
      <c r="TFG83" s="208"/>
      <c r="TFH83" s="157"/>
      <c r="TFI83" s="157"/>
      <c r="TFJ83" s="161"/>
      <c r="TFK83" s="161"/>
      <c r="TFL83" s="168"/>
      <c r="TFM83" s="169"/>
      <c r="TFN83" s="170"/>
      <c r="TFO83" s="167"/>
      <c r="TFP83" s="43"/>
      <c r="TFQ83" s="208"/>
      <c r="TFR83" s="157"/>
      <c r="TFS83" s="157"/>
      <c r="TFT83" s="161"/>
      <c r="TFU83" s="161"/>
      <c r="TFV83" s="168"/>
      <c r="TFW83" s="169"/>
      <c r="TFX83" s="170"/>
      <c r="TFY83" s="167"/>
      <c r="TFZ83" s="43"/>
      <c r="TGA83" s="208"/>
      <c r="TGB83" s="157"/>
      <c r="TGC83" s="157"/>
      <c r="TGD83" s="161"/>
      <c r="TGE83" s="161"/>
      <c r="TGF83" s="168"/>
      <c r="TGG83" s="169"/>
      <c r="TGH83" s="170"/>
      <c r="TGI83" s="167"/>
      <c r="TGJ83" s="43"/>
      <c r="TGK83" s="208"/>
      <c r="TGL83" s="157"/>
      <c r="TGM83" s="157"/>
      <c r="TGN83" s="161"/>
      <c r="TGO83" s="161"/>
      <c r="TGP83" s="168"/>
      <c r="TGQ83" s="169"/>
      <c r="TGR83" s="170"/>
      <c r="TGS83" s="167"/>
      <c r="TGT83" s="43"/>
      <c r="TGU83" s="208"/>
      <c r="TGV83" s="157"/>
      <c r="TGW83" s="157"/>
      <c r="TGX83" s="161"/>
      <c r="TGY83" s="161"/>
      <c r="TGZ83" s="168"/>
      <c r="THA83" s="169"/>
      <c r="THB83" s="170"/>
      <c r="THC83" s="167"/>
      <c r="THD83" s="43"/>
      <c r="THE83" s="208"/>
      <c r="THF83" s="157"/>
      <c r="THG83" s="157"/>
      <c r="THH83" s="161"/>
      <c r="THI83" s="161"/>
      <c r="THJ83" s="168"/>
      <c r="THK83" s="169"/>
      <c r="THL83" s="170"/>
      <c r="THM83" s="167"/>
      <c r="THN83" s="43"/>
      <c r="THO83" s="208"/>
      <c r="THP83" s="157"/>
      <c r="THQ83" s="157"/>
      <c r="THR83" s="161"/>
      <c r="THS83" s="161"/>
      <c r="THT83" s="168"/>
      <c r="THU83" s="169"/>
      <c r="THV83" s="170"/>
      <c r="THW83" s="167"/>
      <c r="THX83" s="43"/>
      <c r="THY83" s="208"/>
      <c r="THZ83" s="157"/>
      <c r="TIA83" s="157"/>
      <c r="TIB83" s="161"/>
      <c r="TIC83" s="161"/>
      <c r="TID83" s="168"/>
      <c r="TIE83" s="169"/>
      <c r="TIF83" s="170"/>
      <c r="TIG83" s="167"/>
      <c r="TIH83" s="43"/>
      <c r="TII83" s="208"/>
      <c r="TIJ83" s="157"/>
      <c r="TIK83" s="157"/>
      <c r="TIL83" s="161"/>
      <c r="TIM83" s="161"/>
      <c r="TIN83" s="168"/>
      <c r="TIO83" s="169"/>
      <c r="TIP83" s="170"/>
      <c r="TIQ83" s="167"/>
      <c r="TIR83" s="43"/>
      <c r="TIS83" s="208"/>
      <c r="TIT83" s="157"/>
      <c r="TIU83" s="157"/>
      <c r="TIV83" s="161"/>
      <c r="TIW83" s="161"/>
      <c r="TIX83" s="168"/>
      <c r="TIY83" s="169"/>
      <c r="TIZ83" s="170"/>
      <c r="TJA83" s="167"/>
      <c r="TJB83" s="43"/>
      <c r="TJC83" s="208"/>
      <c r="TJD83" s="157"/>
      <c r="TJE83" s="157"/>
      <c r="TJF83" s="161"/>
      <c r="TJG83" s="161"/>
      <c r="TJH83" s="168"/>
      <c r="TJI83" s="169"/>
      <c r="TJJ83" s="170"/>
      <c r="TJK83" s="167"/>
      <c r="TJL83" s="43"/>
      <c r="TJM83" s="208"/>
      <c r="TJN83" s="157"/>
      <c r="TJO83" s="157"/>
      <c r="TJP83" s="161"/>
      <c r="TJQ83" s="161"/>
      <c r="TJR83" s="168"/>
      <c r="TJS83" s="169"/>
      <c r="TJT83" s="170"/>
      <c r="TJU83" s="167"/>
      <c r="TJV83" s="43"/>
      <c r="TJW83" s="208"/>
      <c r="TJX83" s="157"/>
      <c r="TJY83" s="157"/>
      <c r="TJZ83" s="161"/>
      <c r="TKA83" s="161"/>
      <c r="TKB83" s="168"/>
      <c r="TKC83" s="169"/>
      <c r="TKD83" s="170"/>
      <c r="TKE83" s="167"/>
      <c r="TKF83" s="43"/>
      <c r="TKG83" s="208"/>
      <c r="TKH83" s="157"/>
      <c r="TKI83" s="157"/>
      <c r="TKJ83" s="161"/>
      <c r="TKK83" s="161"/>
      <c r="TKL83" s="168"/>
      <c r="TKM83" s="169"/>
      <c r="TKN83" s="170"/>
      <c r="TKO83" s="167"/>
      <c r="TKP83" s="43"/>
      <c r="TKQ83" s="208"/>
      <c r="TKR83" s="157"/>
      <c r="TKS83" s="157"/>
      <c r="TKT83" s="161"/>
      <c r="TKU83" s="161"/>
      <c r="TKV83" s="168"/>
      <c r="TKW83" s="169"/>
      <c r="TKX83" s="170"/>
      <c r="TKY83" s="167"/>
      <c r="TKZ83" s="43"/>
      <c r="TLA83" s="208"/>
      <c r="TLB83" s="157"/>
      <c r="TLC83" s="157"/>
      <c r="TLD83" s="161"/>
      <c r="TLE83" s="161"/>
      <c r="TLF83" s="168"/>
      <c r="TLG83" s="169"/>
      <c r="TLH83" s="170"/>
      <c r="TLI83" s="167"/>
      <c r="TLJ83" s="43"/>
      <c r="TLK83" s="208"/>
      <c r="TLL83" s="157"/>
      <c r="TLM83" s="157"/>
      <c r="TLN83" s="161"/>
      <c r="TLO83" s="161"/>
      <c r="TLP83" s="168"/>
      <c r="TLQ83" s="169"/>
      <c r="TLR83" s="170"/>
      <c r="TLS83" s="167"/>
      <c r="TLT83" s="43"/>
      <c r="TLU83" s="208"/>
      <c r="TLV83" s="157"/>
      <c r="TLW83" s="157"/>
      <c r="TLX83" s="161"/>
      <c r="TLY83" s="161"/>
      <c r="TLZ83" s="168"/>
      <c r="TMA83" s="169"/>
      <c r="TMB83" s="170"/>
      <c r="TMC83" s="167"/>
      <c r="TMD83" s="43"/>
      <c r="TME83" s="208"/>
      <c r="TMF83" s="157"/>
      <c r="TMG83" s="157"/>
      <c r="TMH83" s="161"/>
      <c r="TMI83" s="161"/>
      <c r="TMJ83" s="168"/>
      <c r="TMK83" s="169"/>
      <c r="TML83" s="170"/>
      <c r="TMM83" s="167"/>
      <c r="TMN83" s="43"/>
      <c r="TMO83" s="208"/>
      <c r="TMP83" s="157"/>
      <c r="TMQ83" s="157"/>
      <c r="TMR83" s="161"/>
      <c r="TMS83" s="161"/>
      <c r="TMT83" s="168"/>
      <c r="TMU83" s="169"/>
      <c r="TMV83" s="170"/>
      <c r="TMW83" s="167"/>
      <c r="TMX83" s="43"/>
      <c r="TMY83" s="208"/>
      <c r="TMZ83" s="157"/>
      <c r="TNA83" s="157"/>
      <c r="TNB83" s="161"/>
      <c r="TNC83" s="161"/>
      <c r="TND83" s="168"/>
      <c r="TNE83" s="169"/>
      <c r="TNF83" s="170"/>
      <c r="TNG83" s="167"/>
      <c r="TNH83" s="43"/>
      <c r="TNI83" s="208"/>
      <c r="TNJ83" s="157"/>
      <c r="TNK83" s="157"/>
      <c r="TNL83" s="161"/>
      <c r="TNM83" s="161"/>
      <c r="TNN83" s="168"/>
      <c r="TNO83" s="169"/>
      <c r="TNP83" s="170"/>
      <c r="TNQ83" s="167"/>
      <c r="TNR83" s="43"/>
      <c r="TNS83" s="208"/>
      <c r="TNT83" s="157"/>
      <c r="TNU83" s="157"/>
      <c r="TNV83" s="161"/>
      <c r="TNW83" s="161"/>
      <c r="TNX83" s="168"/>
      <c r="TNY83" s="169"/>
      <c r="TNZ83" s="170"/>
      <c r="TOA83" s="167"/>
      <c r="TOB83" s="43"/>
      <c r="TOC83" s="208"/>
      <c r="TOD83" s="157"/>
      <c r="TOE83" s="157"/>
      <c r="TOF83" s="161"/>
      <c r="TOG83" s="161"/>
      <c r="TOH83" s="168"/>
      <c r="TOI83" s="169"/>
      <c r="TOJ83" s="170"/>
      <c r="TOK83" s="167"/>
      <c r="TOL83" s="43"/>
      <c r="TOM83" s="208"/>
      <c r="TON83" s="157"/>
      <c r="TOO83" s="157"/>
      <c r="TOP83" s="161"/>
      <c r="TOQ83" s="161"/>
      <c r="TOR83" s="168"/>
      <c r="TOS83" s="169"/>
      <c r="TOT83" s="170"/>
      <c r="TOU83" s="167"/>
      <c r="TOV83" s="43"/>
      <c r="TOW83" s="208"/>
      <c r="TOX83" s="157"/>
      <c r="TOY83" s="157"/>
      <c r="TOZ83" s="161"/>
      <c r="TPA83" s="161"/>
      <c r="TPB83" s="168"/>
      <c r="TPC83" s="169"/>
      <c r="TPD83" s="170"/>
      <c r="TPE83" s="167"/>
      <c r="TPF83" s="43"/>
      <c r="TPG83" s="208"/>
      <c r="TPH83" s="157"/>
      <c r="TPI83" s="157"/>
      <c r="TPJ83" s="161"/>
      <c r="TPK83" s="161"/>
      <c r="TPL83" s="168"/>
      <c r="TPM83" s="169"/>
      <c r="TPN83" s="170"/>
      <c r="TPO83" s="167"/>
      <c r="TPP83" s="43"/>
      <c r="TPQ83" s="208"/>
      <c r="TPR83" s="157"/>
      <c r="TPS83" s="157"/>
      <c r="TPT83" s="161"/>
      <c r="TPU83" s="161"/>
      <c r="TPV83" s="168"/>
      <c r="TPW83" s="169"/>
      <c r="TPX83" s="170"/>
      <c r="TPY83" s="167"/>
      <c r="TPZ83" s="43"/>
      <c r="TQA83" s="208"/>
      <c r="TQB83" s="157"/>
      <c r="TQC83" s="157"/>
      <c r="TQD83" s="161"/>
      <c r="TQE83" s="161"/>
      <c r="TQF83" s="168"/>
      <c r="TQG83" s="169"/>
      <c r="TQH83" s="170"/>
      <c r="TQI83" s="167"/>
      <c r="TQJ83" s="43"/>
      <c r="TQK83" s="208"/>
      <c r="TQL83" s="157"/>
      <c r="TQM83" s="157"/>
      <c r="TQN83" s="161"/>
      <c r="TQO83" s="161"/>
      <c r="TQP83" s="168"/>
      <c r="TQQ83" s="169"/>
      <c r="TQR83" s="170"/>
      <c r="TQS83" s="167"/>
      <c r="TQT83" s="43"/>
      <c r="TQU83" s="208"/>
      <c r="TQV83" s="157"/>
      <c r="TQW83" s="157"/>
      <c r="TQX83" s="161"/>
      <c r="TQY83" s="161"/>
      <c r="TQZ83" s="168"/>
      <c r="TRA83" s="169"/>
      <c r="TRB83" s="170"/>
      <c r="TRC83" s="167"/>
      <c r="TRD83" s="43"/>
      <c r="TRE83" s="208"/>
      <c r="TRF83" s="157"/>
      <c r="TRG83" s="157"/>
      <c r="TRH83" s="161"/>
      <c r="TRI83" s="161"/>
      <c r="TRJ83" s="168"/>
      <c r="TRK83" s="169"/>
      <c r="TRL83" s="170"/>
      <c r="TRM83" s="167"/>
      <c r="TRN83" s="43"/>
      <c r="TRO83" s="208"/>
      <c r="TRP83" s="157"/>
      <c r="TRQ83" s="157"/>
      <c r="TRR83" s="161"/>
      <c r="TRS83" s="161"/>
      <c r="TRT83" s="168"/>
      <c r="TRU83" s="169"/>
      <c r="TRV83" s="170"/>
      <c r="TRW83" s="167"/>
      <c r="TRX83" s="43"/>
      <c r="TRY83" s="208"/>
      <c r="TRZ83" s="157"/>
      <c r="TSA83" s="157"/>
      <c r="TSB83" s="161"/>
      <c r="TSC83" s="161"/>
      <c r="TSD83" s="168"/>
      <c r="TSE83" s="169"/>
      <c r="TSF83" s="170"/>
      <c r="TSG83" s="167"/>
      <c r="TSH83" s="43"/>
      <c r="TSI83" s="208"/>
      <c r="TSJ83" s="157"/>
      <c r="TSK83" s="157"/>
      <c r="TSL83" s="161"/>
      <c r="TSM83" s="161"/>
      <c r="TSN83" s="168"/>
      <c r="TSO83" s="169"/>
      <c r="TSP83" s="170"/>
      <c r="TSQ83" s="167"/>
      <c r="TSR83" s="43"/>
      <c r="TSS83" s="208"/>
      <c r="TST83" s="157"/>
      <c r="TSU83" s="157"/>
      <c r="TSV83" s="161"/>
      <c r="TSW83" s="161"/>
      <c r="TSX83" s="168"/>
      <c r="TSY83" s="169"/>
      <c r="TSZ83" s="170"/>
      <c r="TTA83" s="167"/>
      <c r="TTB83" s="43"/>
      <c r="TTC83" s="208"/>
      <c r="TTD83" s="157"/>
      <c r="TTE83" s="157"/>
      <c r="TTF83" s="161"/>
      <c r="TTG83" s="161"/>
      <c r="TTH83" s="168"/>
      <c r="TTI83" s="169"/>
      <c r="TTJ83" s="170"/>
      <c r="TTK83" s="167"/>
      <c r="TTL83" s="43"/>
      <c r="TTM83" s="208"/>
      <c r="TTN83" s="157"/>
      <c r="TTO83" s="157"/>
      <c r="TTP83" s="161"/>
      <c r="TTQ83" s="161"/>
      <c r="TTR83" s="168"/>
      <c r="TTS83" s="169"/>
      <c r="TTT83" s="170"/>
      <c r="TTU83" s="167"/>
      <c r="TTV83" s="43"/>
      <c r="TTW83" s="208"/>
      <c r="TTX83" s="157"/>
      <c r="TTY83" s="157"/>
      <c r="TTZ83" s="161"/>
      <c r="TUA83" s="161"/>
      <c r="TUB83" s="168"/>
      <c r="TUC83" s="169"/>
      <c r="TUD83" s="170"/>
      <c r="TUE83" s="167"/>
      <c r="TUF83" s="43"/>
      <c r="TUG83" s="208"/>
      <c r="TUH83" s="157"/>
      <c r="TUI83" s="157"/>
      <c r="TUJ83" s="161"/>
      <c r="TUK83" s="161"/>
      <c r="TUL83" s="168"/>
      <c r="TUM83" s="169"/>
      <c r="TUN83" s="170"/>
      <c r="TUO83" s="167"/>
      <c r="TUP83" s="43"/>
      <c r="TUQ83" s="208"/>
      <c r="TUR83" s="157"/>
      <c r="TUS83" s="157"/>
      <c r="TUT83" s="161"/>
      <c r="TUU83" s="161"/>
      <c r="TUV83" s="168"/>
      <c r="TUW83" s="169"/>
      <c r="TUX83" s="170"/>
      <c r="TUY83" s="167"/>
      <c r="TUZ83" s="43"/>
      <c r="TVA83" s="208"/>
      <c r="TVB83" s="157"/>
      <c r="TVC83" s="157"/>
      <c r="TVD83" s="161"/>
      <c r="TVE83" s="161"/>
      <c r="TVF83" s="168"/>
      <c r="TVG83" s="169"/>
      <c r="TVH83" s="170"/>
      <c r="TVI83" s="167"/>
      <c r="TVJ83" s="43"/>
      <c r="TVK83" s="208"/>
      <c r="TVL83" s="157"/>
      <c r="TVM83" s="157"/>
      <c r="TVN83" s="161"/>
      <c r="TVO83" s="161"/>
      <c r="TVP83" s="168"/>
      <c r="TVQ83" s="169"/>
      <c r="TVR83" s="170"/>
      <c r="TVS83" s="167"/>
      <c r="TVT83" s="43"/>
      <c r="TVU83" s="208"/>
      <c r="TVV83" s="157"/>
      <c r="TVW83" s="157"/>
      <c r="TVX83" s="161"/>
      <c r="TVY83" s="161"/>
      <c r="TVZ83" s="168"/>
      <c r="TWA83" s="169"/>
      <c r="TWB83" s="170"/>
      <c r="TWC83" s="167"/>
      <c r="TWD83" s="43"/>
      <c r="TWE83" s="208"/>
      <c r="TWF83" s="157"/>
      <c r="TWG83" s="157"/>
      <c r="TWH83" s="161"/>
      <c r="TWI83" s="161"/>
      <c r="TWJ83" s="168"/>
      <c r="TWK83" s="169"/>
      <c r="TWL83" s="170"/>
      <c r="TWM83" s="167"/>
      <c r="TWN83" s="43"/>
      <c r="TWO83" s="208"/>
      <c r="TWP83" s="157"/>
      <c r="TWQ83" s="157"/>
      <c r="TWR83" s="161"/>
      <c r="TWS83" s="161"/>
      <c r="TWT83" s="168"/>
      <c r="TWU83" s="169"/>
      <c r="TWV83" s="170"/>
      <c r="TWW83" s="167"/>
      <c r="TWX83" s="43"/>
      <c r="TWY83" s="208"/>
      <c r="TWZ83" s="157"/>
      <c r="TXA83" s="157"/>
      <c r="TXB83" s="161"/>
      <c r="TXC83" s="161"/>
      <c r="TXD83" s="168"/>
      <c r="TXE83" s="169"/>
      <c r="TXF83" s="170"/>
      <c r="TXG83" s="167"/>
      <c r="TXH83" s="43"/>
      <c r="TXI83" s="208"/>
      <c r="TXJ83" s="157"/>
      <c r="TXK83" s="157"/>
      <c r="TXL83" s="161"/>
      <c r="TXM83" s="161"/>
      <c r="TXN83" s="168"/>
      <c r="TXO83" s="169"/>
      <c r="TXP83" s="170"/>
      <c r="TXQ83" s="167"/>
      <c r="TXR83" s="43"/>
      <c r="TXS83" s="208"/>
      <c r="TXT83" s="157"/>
      <c r="TXU83" s="157"/>
      <c r="TXV83" s="161"/>
      <c r="TXW83" s="161"/>
      <c r="TXX83" s="168"/>
      <c r="TXY83" s="169"/>
      <c r="TXZ83" s="170"/>
      <c r="TYA83" s="167"/>
      <c r="TYB83" s="43"/>
      <c r="TYC83" s="208"/>
      <c r="TYD83" s="157"/>
      <c r="TYE83" s="157"/>
      <c r="TYF83" s="161"/>
      <c r="TYG83" s="161"/>
      <c r="TYH83" s="168"/>
      <c r="TYI83" s="169"/>
      <c r="TYJ83" s="170"/>
      <c r="TYK83" s="167"/>
      <c r="TYL83" s="43"/>
      <c r="TYM83" s="208"/>
      <c r="TYN83" s="157"/>
      <c r="TYO83" s="157"/>
      <c r="TYP83" s="161"/>
      <c r="TYQ83" s="161"/>
      <c r="TYR83" s="168"/>
      <c r="TYS83" s="169"/>
      <c r="TYT83" s="170"/>
      <c r="TYU83" s="167"/>
      <c r="TYV83" s="43"/>
      <c r="TYW83" s="208"/>
      <c r="TYX83" s="157"/>
      <c r="TYY83" s="157"/>
      <c r="TYZ83" s="161"/>
      <c r="TZA83" s="161"/>
      <c r="TZB83" s="168"/>
      <c r="TZC83" s="169"/>
      <c r="TZD83" s="170"/>
      <c r="TZE83" s="167"/>
      <c r="TZF83" s="43"/>
      <c r="TZG83" s="208"/>
      <c r="TZH83" s="157"/>
      <c r="TZI83" s="157"/>
      <c r="TZJ83" s="161"/>
      <c r="TZK83" s="161"/>
      <c r="TZL83" s="168"/>
      <c r="TZM83" s="169"/>
      <c r="TZN83" s="170"/>
      <c r="TZO83" s="167"/>
      <c r="TZP83" s="43"/>
      <c r="TZQ83" s="208"/>
      <c r="TZR83" s="157"/>
      <c r="TZS83" s="157"/>
      <c r="TZT83" s="161"/>
      <c r="TZU83" s="161"/>
      <c r="TZV83" s="168"/>
      <c r="TZW83" s="169"/>
      <c r="TZX83" s="170"/>
      <c r="TZY83" s="167"/>
      <c r="TZZ83" s="43"/>
      <c r="UAA83" s="208"/>
      <c r="UAB83" s="157"/>
      <c r="UAC83" s="157"/>
      <c r="UAD83" s="161"/>
      <c r="UAE83" s="161"/>
      <c r="UAF83" s="168"/>
      <c r="UAG83" s="169"/>
      <c r="UAH83" s="170"/>
      <c r="UAI83" s="167"/>
      <c r="UAJ83" s="43"/>
      <c r="UAK83" s="208"/>
      <c r="UAL83" s="157"/>
      <c r="UAM83" s="157"/>
      <c r="UAN83" s="161"/>
      <c r="UAO83" s="161"/>
      <c r="UAP83" s="168"/>
      <c r="UAQ83" s="169"/>
      <c r="UAR83" s="170"/>
      <c r="UAS83" s="167"/>
      <c r="UAT83" s="43"/>
      <c r="UAU83" s="208"/>
      <c r="UAV83" s="157"/>
      <c r="UAW83" s="157"/>
      <c r="UAX83" s="161"/>
      <c r="UAY83" s="161"/>
      <c r="UAZ83" s="168"/>
      <c r="UBA83" s="169"/>
      <c r="UBB83" s="170"/>
      <c r="UBC83" s="167"/>
      <c r="UBD83" s="43"/>
      <c r="UBE83" s="208"/>
      <c r="UBF83" s="157"/>
      <c r="UBG83" s="157"/>
      <c r="UBH83" s="161"/>
      <c r="UBI83" s="161"/>
      <c r="UBJ83" s="168"/>
      <c r="UBK83" s="169"/>
      <c r="UBL83" s="170"/>
      <c r="UBM83" s="167"/>
      <c r="UBN83" s="43"/>
      <c r="UBO83" s="208"/>
      <c r="UBP83" s="157"/>
      <c r="UBQ83" s="157"/>
      <c r="UBR83" s="161"/>
      <c r="UBS83" s="161"/>
      <c r="UBT83" s="168"/>
      <c r="UBU83" s="169"/>
      <c r="UBV83" s="170"/>
      <c r="UBW83" s="167"/>
      <c r="UBX83" s="43"/>
      <c r="UBY83" s="208"/>
      <c r="UBZ83" s="157"/>
      <c r="UCA83" s="157"/>
      <c r="UCB83" s="161"/>
      <c r="UCC83" s="161"/>
      <c r="UCD83" s="168"/>
      <c r="UCE83" s="169"/>
      <c r="UCF83" s="170"/>
      <c r="UCG83" s="167"/>
      <c r="UCH83" s="43"/>
      <c r="UCI83" s="208"/>
      <c r="UCJ83" s="157"/>
      <c r="UCK83" s="157"/>
      <c r="UCL83" s="161"/>
      <c r="UCM83" s="161"/>
      <c r="UCN83" s="168"/>
      <c r="UCO83" s="169"/>
      <c r="UCP83" s="170"/>
      <c r="UCQ83" s="167"/>
      <c r="UCR83" s="43"/>
      <c r="UCS83" s="208"/>
      <c r="UCT83" s="157"/>
      <c r="UCU83" s="157"/>
      <c r="UCV83" s="161"/>
      <c r="UCW83" s="161"/>
      <c r="UCX83" s="168"/>
      <c r="UCY83" s="169"/>
      <c r="UCZ83" s="170"/>
      <c r="UDA83" s="167"/>
      <c r="UDB83" s="43"/>
      <c r="UDC83" s="208"/>
      <c r="UDD83" s="157"/>
      <c r="UDE83" s="157"/>
      <c r="UDF83" s="161"/>
      <c r="UDG83" s="161"/>
      <c r="UDH83" s="168"/>
      <c r="UDI83" s="169"/>
      <c r="UDJ83" s="170"/>
      <c r="UDK83" s="167"/>
      <c r="UDL83" s="43"/>
      <c r="UDM83" s="208"/>
      <c r="UDN83" s="157"/>
      <c r="UDO83" s="157"/>
      <c r="UDP83" s="161"/>
      <c r="UDQ83" s="161"/>
      <c r="UDR83" s="168"/>
      <c r="UDS83" s="169"/>
      <c r="UDT83" s="170"/>
      <c r="UDU83" s="167"/>
      <c r="UDV83" s="43"/>
      <c r="UDW83" s="208"/>
      <c r="UDX83" s="157"/>
      <c r="UDY83" s="157"/>
      <c r="UDZ83" s="161"/>
      <c r="UEA83" s="161"/>
      <c r="UEB83" s="168"/>
      <c r="UEC83" s="169"/>
      <c r="UED83" s="170"/>
      <c r="UEE83" s="167"/>
      <c r="UEF83" s="43"/>
      <c r="UEG83" s="208"/>
      <c r="UEH83" s="157"/>
      <c r="UEI83" s="157"/>
      <c r="UEJ83" s="161"/>
      <c r="UEK83" s="161"/>
      <c r="UEL83" s="168"/>
      <c r="UEM83" s="169"/>
      <c r="UEN83" s="170"/>
      <c r="UEO83" s="167"/>
      <c r="UEP83" s="43"/>
      <c r="UEQ83" s="208"/>
      <c r="UER83" s="157"/>
      <c r="UES83" s="157"/>
      <c r="UET83" s="161"/>
      <c r="UEU83" s="161"/>
      <c r="UEV83" s="168"/>
      <c r="UEW83" s="169"/>
      <c r="UEX83" s="170"/>
      <c r="UEY83" s="167"/>
      <c r="UEZ83" s="43"/>
      <c r="UFA83" s="208"/>
      <c r="UFB83" s="157"/>
      <c r="UFC83" s="157"/>
      <c r="UFD83" s="161"/>
      <c r="UFE83" s="161"/>
      <c r="UFF83" s="168"/>
      <c r="UFG83" s="169"/>
      <c r="UFH83" s="170"/>
      <c r="UFI83" s="167"/>
      <c r="UFJ83" s="43"/>
      <c r="UFK83" s="208"/>
      <c r="UFL83" s="157"/>
      <c r="UFM83" s="157"/>
      <c r="UFN83" s="161"/>
      <c r="UFO83" s="161"/>
      <c r="UFP83" s="168"/>
      <c r="UFQ83" s="169"/>
      <c r="UFR83" s="170"/>
      <c r="UFS83" s="167"/>
      <c r="UFT83" s="43"/>
      <c r="UFU83" s="208"/>
      <c r="UFV83" s="157"/>
      <c r="UFW83" s="157"/>
      <c r="UFX83" s="161"/>
      <c r="UFY83" s="161"/>
      <c r="UFZ83" s="168"/>
      <c r="UGA83" s="169"/>
      <c r="UGB83" s="170"/>
      <c r="UGC83" s="167"/>
      <c r="UGD83" s="43"/>
      <c r="UGE83" s="208"/>
      <c r="UGF83" s="157"/>
      <c r="UGG83" s="157"/>
      <c r="UGH83" s="161"/>
      <c r="UGI83" s="161"/>
      <c r="UGJ83" s="168"/>
      <c r="UGK83" s="169"/>
      <c r="UGL83" s="170"/>
      <c r="UGM83" s="167"/>
      <c r="UGN83" s="43"/>
      <c r="UGO83" s="208"/>
      <c r="UGP83" s="157"/>
      <c r="UGQ83" s="157"/>
      <c r="UGR83" s="161"/>
      <c r="UGS83" s="161"/>
      <c r="UGT83" s="168"/>
      <c r="UGU83" s="169"/>
      <c r="UGV83" s="170"/>
      <c r="UGW83" s="167"/>
      <c r="UGX83" s="43"/>
      <c r="UGY83" s="208"/>
      <c r="UGZ83" s="157"/>
      <c r="UHA83" s="157"/>
      <c r="UHB83" s="161"/>
      <c r="UHC83" s="161"/>
      <c r="UHD83" s="168"/>
      <c r="UHE83" s="169"/>
      <c r="UHF83" s="170"/>
      <c r="UHG83" s="167"/>
      <c r="UHH83" s="43"/>
      <c r="UHI83" s="208"/>
      <c r="UHJ83" s="157"/>
      <c r="UHK83" s="157"/>
      <c r="UHL83" s="161"/>
      <c r="UHM83" s="161"/>
      <c r="UHN83" s="168"/>
      <c r="UHO83" s="169"/>
      <c r="UHP83" s="170"/>
      <c r="UHQ83" s="167"/>
      <c r="UHR83" s="43"/>
      <c r="UHS83" s="208"/>
      <c r="UHT83" s="157"/>
      <c r="UHU83" s="157"/>
      <c r="UHV83" s="161"/>
      <c r="UHW83" s="161"/>
      <c r="UHX83" s="168"/>
      <c r="UHY83" s="169"/>
      <c r="UHZ83" s="170"/>
      <c r="UIA83" s="167"/>
      <c r="UIB83" s="43"/>
      <c r="UIC83" s="208"/>
      <c r="UID83" s="157"/>
      <c r="UIE83" s="157"/>
      <c r="UIF83" s="161"/>
      <c r="UIG83" s="161"/>
      <c r="UIH83" s="168"/>
      <c r="UII83" s="169"/>
      <c r="UIJ83" s="170"/>
      <c r="UIK83" s="167"/>
      <c r="UIL83" s="43"/>
      <c r="UIM83" s="208"/>
      <c r="UIN83" s="157"/>
      <c r="UIO83" s="157"/>
      <c r="UIP83" s="161"/>
      <c r="UIQ83" s="161"/>
      <c r="UIR83" s="168"/>
      <c r="UIS83" s="169"/>
      <c r="UIT83" s="170"/>
      <c r="UIU83" s="167"/>
      <c r="UIV83" s="43"/>
      <c r="UIW83" s="208"/>
      <c r="UIX83" s="157"/>
      <c r="UIY83" s="157"/>
      <c r="UIZ83" s="161"/>
      <c r="UJA83" s="161"/>
      <c r="UJB83" s="168"/>
      <c r="UJC83" s="169"/>
      <c r="UJD83" s="170"/>
      <c r="UJE83" s="167"/>
      <c r="UJF83" s="43"/>
      <c r="UJG83" s="208"/>
      <c r="UJH83" s="157"/>
      <c r="UJI83" s="157"/>
      <c r="UJJ83" s="161"/>
      <c r="UJK83" s="161"/>
      <c r="UJL83" s="168"/>
      <c r="UJM83" s="169"/>
      <c r="UJN83" s="170"/>
      <c r="UJO83" s="167"/>
      <c r="UJP83" s="43"/>
      <c r="UJQ83" s="208"/>
      <c r="UJR83" s="157"/>
      <c r="UJS83" s="157"/>
      <c r="UJT83" s="161"/>
      <c r="UJU83" s="161"/>
      <c r="UJV83" s="168"/>
      <c r="UJW83" s="169"/>
      <c r="UJX83" s="170"/>
      <c r="UJY83" s="167"/>
      <c r="UJZ83" s="43"/>
      <c r="UKA83" s="208"/>
      <c r="UKB83" s="157"/>
      <c r="UKC83" s="157"/>
      <c r="UKD83" s="161"/>
      <c r="UKE83" s="161"/>
      <c r="UKF83" s="168"/>
      <c r="UKG83" s="169"/>
      <c r="UKH83" s="170"/>
      <c r="UKI83" s="167"/>
      <c r="UKJ83" s="43"/>
      <c r="UKK83" s="208"/>
      <c r="UKL83" s="157"/>
      <c r="UKM83" s="157"/>
      <c r="UKN83" s="161"/>
      <c r="UKO83" s="161"/>
      <c r="UKP83" s="168"/>
      <c r="UKQ83" s="169"/>
      <c r="UKR83" s="170"/>
      <c r="UKS83" s="167"/>
      <c r="UKT83" s="43"/>
      <c r="UKU83" s="208"/>
      <c r="UKV83" s="157"/>
      <c r="UKW83" s="157"/>
      <c r="UKX83" s="161"/>
      <c r="UKY83" s="161"/>
      <c r="UKZ83" s="168"/>
      <c r="ULA83" s="169"/>
      <c r="ULB83" s="170"/>
      <c r="ULC83" s="167"/>
      <c r="ULD83" s="43"/>
      <c r="ULE83" s="208"/>
      <c r="ULF83" s="157"/>
      <c r="ULG83" s="157"/>
      <c r="ULH83" s="161"/>
      <c r="ULI83" s="161"/>
      <c r="ULJ83" s="168"/>
      <c r="ULK83" s="169"/>
      <c r="ULL83" s="170"/>
      <c r="ULM83" s="167"/>
      <c r="ULN83" s="43"/>
      <c r="ULO83" s="208"/>
      <c r="ULP83" s="157"/>
      <c r="ULQ83" s="157"/>
      <c r="ULR83" s="161"/>
      <c r="ULS83" s="161"/>
      <c r="ULT83" s="168"/>
      <c r="ULU83" s="169"/>
      <c r="ULV83" s="170"/>
      <c r="ULW83" s="167"/>
      <c r="ULX83" s="43"/>
      <c r="ULY83" s="208"/>
      <c r="ULZ83" s="157"/>
      <c r="UMA83" s="157"/>
      <c r="UMB83" s="161"/>
      <c r="UMC83" s="161"/>
      <c r="UMD83" s="168"/>
      <c r="UME83" s="169"/>
      <c r="UMF83" s="170"/>
      <c r="UMG83" s="167"/>
      <c r="UMH83" s="43"/>
      <c r="UMI83" s="208"/>
      <c r="UMJ83" s="157"/>
      <c r="UMK83" s="157"/>
      <c r="UML83" s="161"/>
      <c r="UMM83" s="161"/>
      <c r="UMN83" s="168"/>
      <c r="UMO83" s="169"/>
      <c r="UMP83" s="170"/>
      <c r="UMQ83" s="167"/>
      <c r="UMR83" s="43"/>
      <c r="UMS83" s="208"/>
      <c r="UMT83" s="157"/>
      <c r="UMU83" s="157"/>
      <c r="UMV83" s="161"/>
      <c r="UMW83" s="161"/>
      <c r="UMX83" s="168"/>
      <c r="UMY83" s="169"/>
      <c r="UMZ83" s="170"/>
      <c r="UNA83" s="167"/>
      <c r="UNB83" s="43"/>
      <c r="UNC83" s="208"/>
      <c r="UND83" s="157"/>
      <c r="UNE83" s="157"/>
      <c r="UNF83" s="161"/>
      <c r="UNG83" s="161"/>
      <c r="UNH83" s="168"/>
      <c r="UNI83" s="169"/>
      <c r="UNJ83" s="170"/>
      <c r="UNK83" s="167"/>
      <c r="UNL83" s="43"/>
      <c r="UNM83" s="208"/>
      <c r="UNN83" s="157"/>
      <c r="UNO83" s="157"/>
      <c r="UNP83" s="161"/>
      <c r="UNQ83" s="161"/>
      <c r="UNR83" s="168"/>
      <c r="UNS83" s="169"/>
      <c r="UNT83" s="170"/>
      <c r="UNU83" s="167"/>
      <c r="UNV83" s="43"/>
      <c r="UNW83" s="208"/>
      <c r="UNX83" s="157"/>
      <c r="UNY83" s="157"/>
      <c r="UNZ83" s="161"/>
      <c r="UOA83" s="161"/>
      <c r="UOB83" s="168"/>
      <c r="UOC83" s="169"/>
      <c r="UOD83" s="170"/>
      <c r="UOE83" s="167"/>
      <c r="UOF83" s="43"/>
      <c r="UOG83" s="208"/>
      <c r="UOH83" s="157"/>
      <c r="UOI83" s="157"/>
      <c r="UOJ83" s="161"/>
      <c r="UOK83" s="161"/>
      <c r="UOL83" s="168"/>
      <c r="UOM83" s="169"/>
      <c r="UON83" s="170"/>
      <c r="UOO83" s="167"/>
      <c r="UOP83" s="43"/>
      <c r="UOQ83" s="208"/>
      <c r="UOR83" s="157"/>
      <c r="UOS83" s="157"/>
      <c r="UOT83" s="161"/>
      <c r="UOU83" s="161"/>
      <c r="UOV83" s="168"/>
      <c r="UOW83" s="169"/>
      <c r="UOX83" s="170"/>
      <c r="UOY83" s="167"/>
      <c r="UOZ83" s="43"/>
      <c r="UPA83" s="208"/>
      <c r="UPB83" s="157"/>
      <c r="UPC83" s="157"/>
      <c r="UPD83" s="161"/>
      <c r="UPE83" s="161"/>
      <c r="UPF83" s="168"/>
      <c r="UPG83" s="169"/>
      <c r="UPH83" s="170"/>
      <c r="UPI83" s="167"/>
      <c r="UPJ83" s="43"/>
      <c r="UPK83" s="208"/>
      <c r="UPL83" s="157"/>
      <c r="UPM83" s="157"/>
      <c r="UPN83" s="161"/>
      <c r="UPO83" s="161"/>
      <c r="UPP83" s="168"/>
      <c r="UPQ83" s="169"/>
      <c r="UPR83" s="170"/>
      <c r="UPS83" s="167"/>
      <c r="UPT83" s="43"/>
      <c r="UPU83" s="208"/>
      <c r="UPV83" s="157"/>
      <c r="UPW83" s="157"/>
      <c r="UPX83" s="161"/>
      <c r="UPY83" s="161"/>
      <c r="UPZ83" s="168"/>
      <c r="UQA83" s="169"/>
      <c r="UQB83" s="170"/>
      <c r="UQC83" s="167"/>
      <c r="UQD83" s="43"/>
      <c r="UQE83" s="208"/>
      <c r="UQF83" s="157"/>
      <c r="UQG83" s="157"/>
      <c r="UQH83" s="161"/>
      <c r="UQI83" s="161"/>
      <c r="UQJ83" s="168"/>
      <c r="UQK83" s="169"/>
      <c r="UQL83" s="170"/>
      <c r="UQM83" s="167"/>
      <c r="UQN83" s="43"/>
      <c r="UQO83" s="208"/>
      <c r="UQP83" s="157"/>
      <c r="UQQ83" s="157"/>
      <c r="UQR83" s="161"/>
      <c r="UQS83" s="161"/>
      <c r="UQT83" s="168"/>
      <c r="UQU83" s="169"/>
      <c r="UQV83" s="170"/>
      <c r="UQW83" s="167"/>
      <c r="UQX83" s="43"/>
      <c r="UQY83" s="208"/>
      <c r="UQZ83" s="157"/>
      <c r="URA83" s="157"/>
      <c r="URB83" s="161"/>
      <c r="URC83" s="161"/>
      <c r="URD83" s="168"/>
      <c r="URE83" s="169"/>
      <c r="URF83" s="170"/>
      <c r="URG83" s="167"/>
      <c r="URH83" s="43"/>
      <c r="URI83" s="208"/>
      <c r="URJ83" s="157"/>
      <c r="URK83" s="157"/>
      <c r="URL83" s="161"/>
      <c r="URM83" s="161"/>
      <c r="URN83" s="168"/>
      <c r="URO83" s="169"/>
      <c r="URP83" s="170"/>
      <c r="URQ83" s="167"/>
      <c r="URR83" s="43"/>
      <c r="URS83" s="208"/>
      <c r="URT83" s="157"/>
      <c r="URU83" s="157"/>
      <c r="URV83" s="161"/>
      <c r="URW83" s="161"/>
      <c r="URX83" s="168"/>
      <c r="URY83" s="169"/>
      <c r="URZ83" s="170"/>
      <c r="USA83" s="167"/>
      <c r="USB83" s="43"/>
      <c r="USC83" s="208"/>
      <c r="USD83" s="157"/>
      <c r="USE83" s="157"/>
      <c r="USF83" s="161"/>
      <c r="USG83" s="161"/>
      <c r="USH83" s="168"/>
      <c r="USI83" s="169"/>
      <c r="USJ83" s="170"/>
      <c r="USK83" s="167"/>
      <c r="USL83" s="43"/>
      <c r="USM83" s="208"/>
      <c r="USN83" s="157"/>
      <c r="USO83" s="157"/>
      <c r="USP83" s="161"/>
      <c r="USQ83" s="161"/>
      <c r="USR83" s="168"/>
      <c r="USS83" s="169"/>
      <c r="UST83" s="170"/>
      <c r="USU83" s="167"/>
      <c r="USV83" s="43"/>
      <c r="USW83" s="208"/>
      <c r="USX83" s="157"/>
      <c r="USY83" s="157"/>
      <c r="USZ83" s="161"/>
      <c r="UTA83" s="161"/>
      <c r="UTB83" s="168"/>
      <c r="UTC83" s="169"/>
      <c r="UTD83" s="170"/>
      <c r="UTE83" s="167"/>
      <c r="UTF83" s="43"/>
      <c r="UTG83" s="208"/>
      <c r="UTH83" s="157"/>
      <c r="UTI83" s="157"/>
      <c r="UTJ83" s="161"/>
      <c r="UTK83" s="161"/>
      <c r="UTL83" s="168"/>
      <c r="UTM83" s="169"/>
      <c r="UTN83" s="170"/>
      <c r="UTO83" s="167"/>
      <c r="UTP83" s="43"/>
      <c r="UTQ83" s="208"/>
      <c r="UTR83" s="157"/>
      <c r="UTS83" s="157"/>
      <c r="UTT83" s="161"/>
      <c r="UTU83" s="161"/>
      <c r="UTV83" s="168"/>
      <c r="UTW83" s="169"/>
      <c r="UTX83" s="170"/>
      <c r="UTY83" s="167"/>
      <c r="UTZ83" s="43"/>
      <c r="UUA83" s="208"/>
      <c r="UUB83" s="157"/>
      <c r="UUC83" s="157"/>
      <c r="UUD83" s="161"/>
      <c r="UUE83" s="161"/>
      <c r="UUF83" s="168"/>
      <c r="UUG83" s="169"/>
      <c r="UUH83" s="170"/>
      <c r="UUI83" s="167"/>
      <c r="UUJ83" s="43"/>
      <c r="UUK83" s="208"/>
      <c r="UUL83" s="157"/>
      <c r="UUM83" s="157"/>
      <c r="UUN83" s="161"/>
      <c r="UUO83" s="161"/>
      <c r="UUP83" s="168"/>
      <c r="UUQ83" s="169"/>
      <c r="UUR83" s="170"/>
      <c r="UUS83" s="167"/>
      <c r="UUT83" s="43"/>
      <c r="UUU83" s="208"/>
      <c r="UUV83" s="157"/>
      <c r="UUW83" s="157"/>
      <c r="UUX83" s="161"/>
      <c r="UUY83" s="161"/>
      <c r="UUZ83" s="168"/>
      <c r="UVA83" s="169"/>
      <c r="UVB83" s="170"/>
      <c r="UVC83" s="167"/>
      <c r="UVD83" s="43"/>
      <c r="UVE83" s="208"/>
      <c r="UVF83" s="157"/>
      <c r="UVG83" s="157"/>
      <c r="UVH83" s="161"/>
      <c r="UVI83" s="161"/>
      <c r="UVJ83" s="168"/>
      <c r="UVK83" s="169"/>
      <c r="UVL83" s="170"/>
      <c r="UVM83" s="167"/>
      <c r="UVN83" s="43"/>
      <c r="UVO83" s="208"/>
      <c r="UVP83" s="157"/>
      <c r="UVQ83" s="157"/>
      <c r="UVR83" s="161"/>
      <c r="UVS83" s="161"/>
      <c r="UVT83" s="168"/>
      <c r="UVU83" s="169"/>
      <c r="UVV83" s="170"/>
      <c r="UVW83" s="167"/>
      <c r="UVX83" s="43"/>
      <c r="UVY83" s="208"/>
      <c r="UVZ83" s="157"/>
      <c r="UWA83" s="157"/>
      <c r="UWB83" s="161"/>
      <c r="UWC83" s="161"/>
      <c r="UWD83" s="168"/>
      <c r="UWE83" s="169"/>
      <c r="UWF83" s="170"/>
      <c r="UWG83" s="167"/>
      <c r="UWH83" s="43"/>
      <c r="UWI83" s="208"/>
      <c r="UWJ83" s="157"/>
      <c r="UWK83" s="157"/>
      <c r="UWL83" s="161"/>
      <c r="UWM83" s="161"/>
      <c r="UWN83" s="168"/>
      <c r="UWO83" s="169"/>
      <c r="UWP83" s="170"/>
      <c r="UWQ83" s="167"/>
      <c r="UWR83" s="43"/>
      <c r="UWS83" s="208"/>
      <c r="UWT83" s="157"/>
      <c r="UWU83" s="157"/>
      <c r="UWV83" s="161"/>
      <c r="UWW83" s="161"/>
      <c r="UWX83" s="168"/>
      <c r="UWY83" s="169"/>
      <c r="UWZ83" s="170"/>
      <c r="UXA83" s="167"/>
      <c r="UXB83" s="43"/>
      <c r="UXC83" s="208"/>
      <c r="UXD83" s="157"/>
      <c r="UXE83" s="157"/>
      <c r="UXF83" s="161"/>
      <c r="UXG83" s="161"/>
      <c r="UXH83" s="168"/>
      <c r="UXI83" s="169"/>
      <c r="UXJ83" s="170"/>
      <c r="UXK83" s="167"/>
      <c r="UXL83" s="43"/>
      <c r="UXM83" s="208"/>
      <c r="UXN83" s="157"/>
      <c r="UXO83" s="157"/>
      <c r="UXP83" s="161"/>
      <c r="UXQ83" s="161"/>
      <c r="UXR83" s="168"/>
      <c r="UXS83" s="169"/>
      <c r="UXT83" s="170"/>
      <c r="UXU83" s="167"/>
      <c r="UXV83" s="43"/>
      <c r="UXW83" s="208"/>
      <c r="UXX83" s="157"/>
      <c r="UXY83" s="157"/>
      <c r="UXZ83" s="161"/>
      <c r="UYA83" s="161"/>
      <c r="UYB83" s="168"/>
      <c r="UYC83" s="169"/>
      <c r="UYD83" s="170"/>
      <c r="UYE83" s="167"/>
      <c r="UYF83" s="43"/>
      <c r="UYG83" s="208"/>
      <c r="UYH83" s="157"/>
      <c r="UYI83" s="157"/>
      <c r="UYJ83" s="161"/>
      <c r="UYK83" s="161"/>
      <c r="UYL83" s="168"/>
      <c r="UYM83" s="169"/>
      <c r="UYN83" s="170"/>
      <c r="UYO83" s="167"/>
      <c r="UYP83" s="43"/>
      <c r="UYQ83" s="208"/>
      <c r="UYR83" s="157"/>
      <c r="UYS83" s="157"/>
      <c r="UYT83" s="161"/>
      <c r="UYU83" s="161"/>
      <c r="UYV83" s="168"/>
      <c r="UYW83" s="169"/>
      <c r="UYX83" s="170"/>
      <c r="UYY83" s="167"/>
      <c r="UYZ83" s="43"/>
      <c r="UZA83" s="208"/>
      <c r="UZB83" s="157"/>
      <c r="UZC83" s="157"/>
      <c r="UZD83" s="161"/>
      <c r="UZE83" s="161"/>
      <c r="UZF83" s="168"/>
      <c r="UZG83" s="169"/>
      <c r="UZH83" s="170"/>
      <c r="UZI83" s="167"/>
      <c r="UZJ83" s="43"/>
      <c r="UZK83" s="208"/>
      <c r="UZL83" s="157"/>
      <c r="UZM83" s="157"/>
      <c r="UZN83" s="161"/>
      <c r="UZO83" s="161"/>
      <c r="UZP83" s="168"/>
      <c r="UZQ83" s="169"/>
      <c r="UZR83" s="170"/>
      <c r="UZS83" s="167"/>
      <c r="UZT83" s="43"/>
      <c r="UZU83" s="208"/>
      <c r="UZV83" s="157"/>
      <c r="UZW83" s="157"/>
      <c r="UZX83" s="161"/>
      <c r="UZY83" s="161"/>
      <c r="UZZ83" s="168"/>
      <c r="VAA83" s="169"/>
      <c r="VAB83" s="170"/>
      <c r="VAC83" s="167"/>
      <c r="VAD83" s="43"/>
      <c r="VAE83" s="208"/>
      <c r="VAF83" s="157"/>
      <c r="VAG83" s="157"/>
      <c r="VAH83" s="161"/>
      <c r="VAI83" s="161"/>
      <c r="VAJ83" s="168"/>
      <c r="VAK83" s="169"/>
      <c r="VAL83" s="170"/>
      <c r="VAM83" s="167"/>
      <c r="VAN83" s="43"/>
      <c r="VAO83" s="208"/>
      <c r="VAP83" s="157"/>
      <c r="VAQ83" s="157"/>
      <c r="VAR83" s="161"/>
      <c r="VAS83" s="161"/>
      <c r="VAT83" s="168"/>
      <c r="VAU83" s="169"/>
      <c r="VAV83" s="170"/>
      <c r="VAW83" s="167"/>
      <c r="VAX83" s="43"/>
      <c r="VAY83" s="208"/>
      <c r="VAZ83" s="157"/>
      <c r="VBA83" s="157"/>
      <c r="VBB83" s="161"/>
      <c r="VBC83" s="161"/>
      <c r="VBD83" s="168"/>
      <c r="VBE83" s="169"/>
      <c r="VBF83" s="170"/>
      <c r="VBG83" s="167"/>
      <c r="VBH83" s="43"/>
      <c r="VBI83" s="208"/>
      <c r="VBJ83" s="157"/>
      <c r="VBK83" s="157"/>
      <c r="VBL83" s="161"/>
      <c r="VBM83" s="161"/>
      <c r="VBN83" s="168"/>
      <c r="VBO83" s="169"/>
      <c r="VBP83" s="170"/>
      <c r="VBQ83" s="167"/>
      <c r="VBR83" s="43"/>
      <c r="VBS83" s="208"/>
      <c r="VBT83" s="157"/>
      <c r="VBU83" s="157"/>
      <c r="VBV83" s="161"/>
      <c r="VBW83" s="161"/>
      <c r="VBX83" s="168"/>
      <c r="VBY83" s="169"/>
      <c r="VBZ83" s="170"/>
      <c r="VCA83" s="167"/>
      <c r="VCB83" s="43"/>
      <c r="VCC83" s="208"/>
      <c r="VCD83" s="157"/>
      <c r="VCE83" s="157"/>
      <c r="VCF83" s="161"/>
      <c r="VCG83" s="161"/>
      <c r="VCH83" s="168"/>
      <c r="VCI83" s="169"/>
      <c r="VCJ83" s="170"/>
      <c r="VCK83" s="167"/>
      <c r="VCL83" s="43"/>
      <c r="VCM83" s="208"/>
      <c r="VCN83" s="157"/>
      <c r="VCO83" s="157"/>
      <c r="VCP83" s="161"/>
      <c r="VCQ83" s="161"/>
      <c r="VCR83" s="168"/>
      <c r="VCS83" s="169"/>
      <c r="VCT83" s="170"/>
      <c r="VCU83" s="167"/>
      <c r="VCV83" s="43"/>
      <c r="VCW83" s="208"/>
      <c r="VCX83" s="157"/>
      <c r="VCY83" s="157"/>
      <c r="VCZ83" s="161"/>
      <c r="VDA83" s="161"/>
      <c r="VDB83" s="168"/>
      <c r="VDC83" s="169"/>
      <c r="VDD83" s="170"/>
      <c r="VDE83" s="167"/>
      <c r="VDF83" s="43"/>
      <c r="VDG83" s="208"/>
      <c r="VDH83" s="157"/>
      <c r="VDI83" s="157"/>
      <c r="VDJ83" s="161"/>
      <c r="VDK83" s="161"/>
      <c r="VDL83" s="168"/>
      <c r="VDM83" s="169"/>
      <c r="VDN83" s="170"/>
      <c r="VDO83" s="167"/>
      <c r="VDP83" s="43"/>
      <c r="VDQ83" s="208"/>
      <c r="VDR83" s="157"/>
      <c r="VDS83" s="157"/>
      <c r="VDT83" s="161"/>
      <c r="VDU83" s="161"/>
      <c r="VDV83" s="168"/>
      <c r="VDW83" s="169"/>
      <c r="VDX83" s="170"/>
      <c r="VDY83" s="167"/>
      <c r="VDZ83" s="43"/>
      <c r="VEA83" s="208"/>
      <c r="VEB83" s="157"/>
      <c r="VEC83" s="157"/>
      <c r="VED83" s="161"/>
      <c r="VEE83" s="161"/>
      <c r="VEF83" s="168"/>
      <c r="VEG83" s="169"/>
      <c r="VEH83" s="170"/>
      <c r="VEI83" s="167"/>
      <c r="VEJ83" s="43"/>
      <c r="VEK83" s="208"/>
      <c r="VEL83" s="157"/>
      <c r="VEM83" s="157"/>
      <c r="VEN83" s="161"/>
      <c r="VEO83" s="161"/>
      <c r="VEP83" s="168"/>
      <c r="VEQ83" s="169"/>
      <c r="VER83" s="170"/>
      <c r="VES83" s="167"/>
      <c r="VET83" s="43"/>
      <c r="VEU83" s="208"/>
      <c r="VEV83" s="157"/>
      <c r="VEW83" s="157"/>
      <c r="VEX83" s="161"/>
      <c r="VEY83" s="161"/>
      <c r="VEZ83" s="168"/>
      <c r="VFA83" s="169"/>
      <c r="VFB83" s="170"/>
      <c r="VFC83" s="167"/>
      <c r="VFD83" s="43"/>
      <c r="VFE83" s="208"/>
      <c r="VFF83" s="157"/>
      <c r="VFG83" s="157"/>
      <c r="VFH83" s="161"/>
      <c r="VFI83" s="161"/>
      <c r="VFJ83" s="168"/>
      <c r="VFK83" s="169"/>
      <c r="VFL83" s="170"/>
      <c r="VFM83" s="167"/>
      <c r="VFN83" s="43"/>
      <c r="VFO83" s="208"/>
      <c r="VFP83" s="157"/>
      <c r="VFQ83" s="157"/>
      <c r="VFR83" s="161"/>
      <c r="VFS83" s="161"/>
      <c r="VFT83" s="168"/>
      <c r="VFU83" s="169"/>
      <c r="VFV83" s="170"/>
      <c r="VFW83" s="167"/>
      <c r="VFX83" s="43"/>
      <c r="VFY83" s="208"/>
      <c r="VFZ83" s="157"/>
      <c r="VGA83" s="157"/>
      <c r="VGB83" s="161"/>
      <c r="VGC83" s="161"/>
      <c r="VGD83" s="168"/>
      <c r="VGE83" s="169"/>
      <c r="VGF83" s="170"/>
      <c r="VGG83" s="167"/>
      <c r="VGH83" s="43"/>
      <c r="VGI83" s="208"/>
      <c r="VGJ83" s="157"/>
      <c r="VGK83" s="157"/>
      <c r="VGL83" s="161"/>
      <c r="VGM83" s="161"/>
      <c r="VGN83" s="168"/>
      <c r="VGO83" s="169"/>
      <c r="VGP83" s="170"/>
      <c r="VGQ83" s="167"/>
      <c r="VGR83" s="43"/>
      <c r="VGS83" s="208"/>
      <c r="VGT83" s="157"/>
      <c r="VGU83" s="157"/>
      <c r="VGV83" s="161"/>
      <c r="VGW83" s="161"/>
      <c r="VGX83" s="168"/>
      <c r="VGY83" s="169"/>
      <c r="VGZ83" s="170"/>
      <c r="VHA83" s="167"/>
      <c r="VHB83" s="43"/>
      <c r="VHC83" s="208"/>
      <c r="VHD83" s="157"/>
      <c r="VHE83" s="157"/>
      <c r="VHF83" s="161"/>
      <c r="VHG83" s="161"/>
      <c r="VHH83" s="168"/>
      <c r="VHI83" s="169"/>
      <c r="VHJ83" s="170"/>
      <c r="VHK83" s="167"/>
      <c r="VHL83" s="43"/>
      <c r="VHM83" s="208"/>
      <c r="VHN83" s="157"/>
      <c r="VHO83" s="157"/>
      <c r="VHP83" s="161"/>
      <c r="VHQ83" s="161"/>
      <c r="VHR83" s="168"/>
      <c r="VHS83" s="169"/>
      <c r="VHT83" s="170"/>
      <c r="VHU83" s="167"/>
      <c r="VHV83" s="43"/>
      <c r="VHW83" s="208"/>
      <c r="VHX83" s="157"/>
      <c r="VHY83" s="157"/>
      <c r="VHZ83" s="161"/>
      <c r="VIA83" s="161"/>
      <c r="VIB83" s="168"/>
      <c r="VIC83" s="169"/>
      <c r="VID83" s="170"/>
      <c r="VIE83" s="167"/>
      <c r="VIF83" s="43"/>
      <c r="VIG83" s="208"/>
      <c r="VIH83" s="157"/>
      <c r="VII83" s="157"/>
      <c r="VIJ83" s="161"/>
      <c r="VIK83" s="161"/>
      <c r="VIL83" s="168"/>
      <c r="VIM83" s="169"/>
      <c r="VIN83" s="170"/>
      <c r="VIO83" s="167"/>
      <c r="VIP83" s="43"/>
      <c r="VIQ83" s="208"/>
      <c r="VIR83" s="157"/>
      <c r="VIS83" s="157"/>
      <c r="VIT83" s="161"/>
      <c r="VIU83" s="161"/>
      <c r="VIV83" s="168"/>
      <c r="VIW83" s="169"/>
      <c r="VIX83" s="170"/>
      <c r="VIY83" s="167"/>
      <c r="VIZ83" s="43"/>
      <c r="VJA83" s="208"/>
      <c r="VJB83" s="157"/>
      <c r="VJC83" s="157"/>
      <c r="VJD83" s="161"/>
      <c r="VJE83" s="161"/>
      <c r="VJF83" s="168"/>
      <c r="VJG83" s="169"/>
      <c r="VJH83" s="170"/>
      <c r="VJI83" s="167"/>
      <c r="VJJ83" s="43"/>
      <c r="VJK83" s="208"/>
      <c r="VJL83" s="157"/>
      <c r="VJM83" s="157"/>
      <c r="VJN83" s="161"/>
      <c r="VJO83" s="161"/>
      <c r="VJP83" s="168"/>
      <c r="VJQ83" s="169"/>
      <c r="VJR83" s="170"/>
      <c r="VJS83" s="167"/>
      <c r="VJT83" s="43"/>
      <c r="VJU83" s="208"/>
      <c r="VJV83" s="157"/>
      <c r="VJW83" s="157"/>
      <c r="VJX83" s="161"/>
      <c r="VJY83" s="161"/>
      <c r="VJZ83" s="168"/>
      <c r="VKA83" s="169"/>
      <c r="VKB83" s="170"/>
      <c r="VKC83" s="167"/>
      <c r="VKD83" s="43"/>
      <c r="VKE83" s="208"/>
      <c r="VKF83" s="157"/>
      <c r="VKG83" s="157"/>
      <c r="VKH83" s="161"/>
      <c r="VKI83" s="161"/>
      <c r="VKJ83" s="168"/>
      <c r="VKK83" s="169"/>
      <c r="VKL83" s="170"/>
      <c r="VKM83" s="167"/>
      <c r="VKN83" s="43"/>
      <c r="VKO83" s="208"/>
      <c r="VKP83" s="157"/>
      <c r="VKQ83" s="157"/>
      <c r="VKR83" s="161"/>
      <c r="VKS83" s="161"/>
      <c r="VKT83" s="168"/>
      <c r="VKU83" s="169"/>
      <c r="VKV83" s="170"/>
      <c r="VKW83" s="167"/>
      <c r="VKX83" s="43"/>
      <c r="VKY83" s="208"/>
      <c r="VKZ83" s="157"/>
      <c r="VLA83" s="157"/>
      <c r="VLB83" s="161"/>
      <c r="VLC83" s="161"/>
      <c r="VLD83" s="168"/>
      <c r="VLE83" s="169"/>
      <c r="VLF83" s="170"/>
      <c r="VLG83" s="167"/>
      <c r="VLH83" s="43"/>
      <c r="VLI83" s="208"/>
      <c r="VLJ83" s="157"/>
      <c r="VLK83" s="157"/>
      <c r="VLL83" s="161"/>
      <c r="VLM83" s="161"/>
      <c r="VLN83" s="168"/>
      <c r="VLO83" s="169"/>
      <c r="VLP83" s="170"/>
      <c r="VLQ83" s="167"/>
      <c r="VLR83" s="43"/>
      <c r="VLS83" s="208"/>
      <c r="VLT83" s="157"/>
      <c r="VLU83" s="157"/>
      <c r="VLV83" s="161"/>
      <c r="VLW83" s="161"/>
      <c r="VLX83" s="168"/>
      <c r="VLY83" s="169"/>
      <c r="VLZ83" s="170"/>
      <c r="VMA83" s="167"/>
      <c r="VMB83" s="43"/>
      <c r="VMC83" s="208"/>
      <c r="VMD83" s="157"/>
      <c r="VME83" s="157"/>
      <c r="VMF83" s="161"/>
      <c r="VMG83" s="161"/>
      <c r="VMH83" s="168"/>
      <c r="VMI83" s="169"/>
      <c r="VMJ83" s="170"/>
      <c r="VMK83" s="167"/>
      <c r="VML83" s="43"/>
      <c r="VMM83" s="208"/>
      <c r="VMN83" s="157"/>
      <c r="VMO83" s="157"/>
      <c r="VMP83" s="161"/>
      <c r="VMQ83" s="161"/>
      <c r="VMR83" s="168"/>
      <c r="VMS83" s="169"/>
      <c r="VMT83" s="170"/>
      <c r="VMU83" s="167"/>
      <c r="VMV83" s="43"/>
      <c r="VMW83" s="208"/>
      <c r="VMX83" s="157"/>
      <c r="VMY83" s="157"/>
      <c r="VMZ83" s="161"/>
      <c r="VNA83" s="161"/>
      <c r="VNB83" s="168"/>
      <c r="VNC83" s="169"/>
      <c r="VND83" s="170"/>
      <c r="VNE83" s="167"/>
      <c r="VNF83" s="43"/>
      <c r="VNG83" s="208"/>
      <c r="VNH83" s="157"/>
      <c r="VNI83" s="157"/>
      <c r="VNJ83" s="161"/>
      <c r="VNK83" s="161"/>
      <c r="VNL83" s="168"/>
      <c r="VNM83" s="169"/>
      <c r="VNN83" s="170"/>
      <c r="VNO83" s="167"/>
      <c r="VNP83" s="43"/>
      <c r="VNQ83" s="208"/>
      <c r="VNR83" s="157"/>
      <c r="VNS83" s="157"/>
      <c r="VNT83" s="161"/>
      <c r="VNU83" s="161"/>
      <c r="VNV83" s="168"/>
      <c r="VNW83" s="169"/>
      <c r="VNX83" s="170"/>
      <c r="VNY83" s="167"/>
      <c r="VNZ83" s="43"/>
      <c r="VOA83" s="208"/>
      <c r="VOB83" s="157"/>
      <c r="VOC83" s="157"/>
      <c r="VOD83" s="161"/>
      <c r="VOE83" s="161"/>
      <c r="VOF83" s="168"/>
      <c r="VOG83" s="169"/>
      <c r="VOH83" s="170"/>
      <c r="VOI83" s="167"/>
      <c r="VOJ83" s="43"/>
      <c r="VOK83" s="208"/>
      <c r="VOL83" s="157"/>
      <c r="VOM83" s="157"/>
      <c r="VON83" s="161"/>
      <c r="VOO83" s="161"/>
      <c r="VOP83" s="168"/>
      <c r="VOQ83" s="169"/>
      <c r="VOR83" s="170"/>
      <c r="VOS83" s="167"/>
      <c r="VOT83" s="43"/>
      <c r="VOU83" s="208"/>
      <c r="VOV83" s="157"/>
      <c r="VOW83" s="157"/>
      <c r="VOX83" s="161"/>
      <c r="VOY83" s="161"/>
      <c r="VOZ83" s="168"/>
      <c r="VPA83" s="169"/>
      <c r="VPB83" s="170"/>
      <c r="VPC83" s="167"/>
      <c r="VPD83" s="43"/>
      <c r="VPE83" s="208"/>
      <c r="VPF83" s="157"/>
      <c r="VPG83" s="157"/>
      <c r="VPH83" s="161"/>
      <c r="VPI83" s="161"/>
      <c r="VPJ83" s="168"/>
      <c r="VPK83" s="169"/>
      <c r="VPL83" s="170"/>
      <c r="VPM83" s="167"/>
      <c r="VPN83" s="43"/>
      <c r="VPO83" s="208"/>
      <c r="VPP83" s="157"/>
      <c r="VPQ83" s="157"/>
      <c r="VPR83" s="161"/>
      <c r="VPS83" s="161"/>
      <c r="VPT83" s="168"/>
      <c r="VPU83" s="169"/>
      <c r="VPV83" s="170"/>
      <c r="VPW83" s="167"/>
      <c r="VPX83" s="43"/>
      <c r="VPY83" s="208"/>
      <c r="VPZ83" s="157"/>
      <c r="VQA83" s="157"/>
      <c r="VQB83" s="161"/>
      <c r="VQC83" s="161"/>
      <c r="VQD83" s="168"/>
      <c r="VQE83" s="169"/>
      <c r="VQF83" s="170"/>
      <c r="VQG83" s="167"/>
      <c r="VQH83" s="43"/>
      <c r="VQI83" s="208"/>
      <c r="VQJ83" s="157"/>
      <c r="VQK83" s="157"/>
      <c r="VQL83" s="161"/>
      <c r="VQM83" s="161"/>
      <c r="VQN83" s="168"/>
      <c r="VQO83" s="169"/>
      <c r="VQP83" s="170"/>
      <c r="VQQ83" s="167"/>
      <c r="VQR83" s="43"/>
      <c r="VQS83" s="208"/>
      <c r="VQT83" s="157"/>
      <c r="VQU83" s="157"/>
      <c r="VQV83" s="161"/>
      <c r="VQW83" s="161"/>
      <c r="VQX83" s="168"/>
      <c r="VQY83" s="169"/>
      <c r="VQZ83" s="170"/>
      <c r="VRA83" s="167"/>
      <c r="VRB83" s="43"/>
      <c r="VRC83" s="208"/>
      <c r="VRD83" s="157"/>
      <c r="VRE83" s="157"/>
      <c r="VRF83" s="161"/>
      <c r="VRG83" s="161"/>
      <c r="VRH83" s="168"/>
      <c r="VRI83" s="169"/>
      <c r="VRJ83" s="170"/>
      <c r="VRK83" s="167"/>
      <c r="VRL83" s="43"/>
      <c r="VRM83" s="208"/>
      <c r="VRN83" s="157"/>
      <c r="VRO83" s="157"/>
      <c r="VRP83" s="161"/>
      <c r="VRQ83" s="161"/>
      <c r="VRR83" s="168"/>
      <c r="VRS83" s="169"/>
      <c r="VRT83" s="170"/>
      <c r="VRU83" s="167"/>
      <c r="VRV83" s="43"/>
      <c r="VRW83" s="208"/>
      <c r="VRX83" s="157"/>
      <c r="VRY83" s="157"/>
      <c r="VRZ83" s="161"/>
      <c r="VSA83" s="161"/>
      <c r="VSB83" s="168"/>
      <c r="VSC83" s="169"/>
      <c r="VSD83" s="170"/>
      <c r="VSE83" s="167"/>
      <c r="VSF83" s="43"/>
      <c r="VSG83" s="208"/>
      <c r="VSH83" s="157"/>
      <c r="VSI83" s="157"/>
      <c r="VSJ83" s="161"/>
      <c r="VSK83" s="161"/>
      <c r="VSL83" s="168"/>
      <c r="VSM83" s="169"/>
      <c r="VSN83" s="170"/>
      <c r="VSO83" s="167"/>
      <c r="VSP83" s="43"/>
      <c r="VSQ83" s="208"/>
      <c r="VSR83" s="157"/>
      <c r="VSS83" s="157"/>
      <c r="VST83" s="161"/>
      <c r="VSU83" s="161"/>
      <c r="VSV83" s="168"/>
      <c r="VSW83" s="169"/>
      <c r="VSX83" s="170"/>
      <c r="VSY83" s="167"/>
      <c r="VSZ83" s="43"/>
      <c r="VTA83" s="208"/>
      <c r="VTB83" s="157"/>
      <c r="VTC83" s="157"/>
      <c r="VTD83" s="161"/>
      <c r="VTE83" s="161"/>
      <c r="VTF83" s="168"/>
      <c r="VTG83" s="169"/>
      <c r="VTH83" s="170"/>
      <c r="VTI83" s="167"/>
      <c r="VTJ83" s="43"/>
      <c r="VTK83" s="208"/>
      <c r="VTL83" s="157"/>
      <c r="VTM83" s="157"/>
      <c r="VTN83" s="161"/>
      <c r="VTO83" s="161"/>
      <c r="VTP83" s="168"/>
      <c r="VTQ83" s="169"/>
      <c r="VTR83" s="170"/>
      <c r="VTS83" s="167"/>
      <c r="VTT83" s="43"/>
      <c r="VTU83" s="208"/>
      <c r="VTV83" s="157"/>
      <c r="VTW83" s="157"/>
      <c r="VTX83" s="161"/>
      <c r="VTY83" s="161"/>
      <c r="VTZ83" s="168"/>
      <c r="VUA83" s="169"/>
      <c r="VUB83" s="170"/>
      <c r="VUC83" s="167"/>
      <c r="VUD83" s="43"/>
      <c r="VUE83" s="208"/>
      <c r="VUF83" s="157"/>
      <c r="VUG83" s="157"/>
      <c r="VUH83" s="161"/>
      <c r="VUI83" s="161"/>
      <c r="VUJ83" s="168"/>
      <c r="VUK83" s="169"/>
      <c r="VUL83" s="170"/>
      <c r="VUM83" s="167"/>
      <c r="VUN83" s="43"/>
      <c r="VUO83" s="208"/>
      <c r="VUP83" s="157"/>
      <c r="VUQ83" s="157"/>
      <c r="VUR83" s="161"/>
      <c r="VUS83" s="161"/>
      <c r="VUT83" s="168"/>
      <c r="VUU83" s="169"/>
      <c r="VUV83" s="170"/>
      <c r="VUW83" s="167"/>
      <c r="VUX83" s="43"/>
      <c r="VUY83" s="208"/>
      <c r="VUZ83" s="157"/>
      <c r="VVA83" s="157"/>
      <c r="VVB83" s="161"/>
      <c r="VVC83" s="161"/>
      <c r="VVD83" s="168"/>
      <c r="VVE83" s="169"/>
      <c r="VVF83" s="170"/>
      <c r="VVG83" s="167"/>
      <c r="VVH83" s="43"/>
      <c r="VVI83" s="208"/>
      <c r="VVJ83" s="157"/>
      <c r="VVK83" s="157"/>
      <c r="VVL83" s="161"/>
      <c r="VVM83" s="161"/>
      <c r="VVN83" s="168"/>
      <c r="VVO83" s="169"/>
      <c r="VVP83" s="170"/>
      <c r="VVQ83" s="167"/>
      <c r="VVR83" s="43"/>
      <c r="VVS83" s="208"/>
      <c r="VVT83" s="157"/>
      <c r="VVU83" s="157"/>
      <c r="VVV83" s="161"/>
      <c r="VVW83" s="161"/>
      <c r="VVX83" s="168"/>
      <c r="VVY83" s="169"/>
      <c r="VVZ83" s="170"/>
      <c r="VWA83" s="167"/>
      <c r="VWB83" s="43"/>
      <c r="VWC83" s="208"/>
      <c r="VWD83" s="157"/>
      <c r="VWE83" s="157"/>
      <c r="VWF83" s="161"/>
      <c r="VWG83" s="161"/>
      <c r="VWH83" s="168"/>
      <c r="VWI83" s="169"/>
      <c r="VWJ83" s="170"/>
      <c r="VWK83" s="167"/>
      <c r="VWL83" s="43"/>
      <c r="VWM83" s="208"/>
      <c r="VWN83" s="157"/>
      <c r="VWO83" s="157"/>
      <c r="VWP83" s="161"/>
      <c r="VWQ83" s="161"/>
      <c r="VWR83" s="168"/>
      <c r="VWS83" s="169"/>
      <c r="VWT83" s="170"/>
      <c r="VWU83" s="167"/>
      <c r="VWV83" s="43"/>
      <c r="VWW83" s="208"/>
      <c r="VWX83" s="157"/>
      <c r="VWY83" s="157"/>
      <c r="VWZ83" s="161"/>
      <c r="VXA83" s="161"/>
      <c r="VXB83" s="168"/>
      <c r="VXC83" s="169"/>
      <c r="VXD83" s="170"/>
      <c r="VXE83" s="167"/>
      <c r="VXF83" s="43"/>
      <c r="VXG83" s="208"/>
      <c r="VXH83" s="157"/>
      <c r="VXI83" s="157"/>
      <c r="VXJ83" s="161"/>
      <c r="VXK83" s="161"/>
      <c r="VXL83" s="168"/>
      <c r="VXM83" s="169"/>
      <c r="VXN83" s="170"/>
      <c r="VXO83" s="167"/>
      <c r="VXP83" s="43"/>
      <c r="VXQ83" s="208"/>
      <c r="VXR83" s="157"/>
      <c r="VXS83" s="157"/>
      <c r="VXT83" s="161"/>
      <c r="VXU83" s="161"/>
      <c r="VXV83" s="168"/>
      <c r="VXW83" s="169"/>
      <c r="VXX83" s="170"/>
      <c r="VXY83" s="167"/>
      <c r="VXZ83" s="43"/>
      <c r="VYA83" s="208"/>
      <c r="VYB83" s="157"/>
      <c r="VYC83" s="157"/>
      <c r="VYD83" s="161"/>
      <c r="VYE83" s="161"/>
      <c r="VYF83" s="168"/>
      <c r="VYG83" s="169"/>
      <c r="VYH83" s="170"/>
      <c r="VYI83" s="167"/>
      <c r="VYJ83" s="43"/>
      <c r="VYK83" s="208"/>
      <c r="VYL83" s="157"/>
      <c r="VYM83" s="157"/>
      <c r="VYN83" s="161"/>
      <c r="VYO83" s="161"/>
      <c r="VYP83" s="168"/>
      <c r="VYQ83" s="169"/>
      <c r="VYR83" s="170"/>
      <c r="VYS83" s="167"/>
      <c r="VYT83" s="43"/>
      <c r="VYU83" s="208"/>
      <c r="VYV83" s="157"/>
      <c r="VYW83" s="157"/>
      <c r="VYX83" s="161"/>
      <c r="VYY83" s="161"/>
      <c r="VYZ83" s="168"/>
      <c r="VZA83" s="169"/>
      <c r="VZB83" s="170"/>
      <c r="VZC83" s="167"/>
      <c r="VZD83" s="43"/>
      <c r="VZE83" s="208"/>
      <c r="VZF83" s="157"/>
      <c r="VZG83" s="157"/>
      <c r="VZH83" s="161"/>
      <c r="VZI83" s="161"/>
      <c r="VZJ83" s="168"/>
      <c r="VZK83" s="169"/>
      <c r="VZL83" s="170"/>
      <c r="VZM83" s="167"/>
      <c r="VZN83" s="43"/>
      <c r="VZO83" s="208"/>
      <c r="VZP83" s="157"/>
      <c r="VZQ83" s="157"/>
      <c r="VZR83" s="161"/>
      <c r="VZS83" s="161"/>
      <c r="VZT83" s="168"/>
      <c r="VZU83" s="169"/>
      <c r="VZV83" s="170"/>
      <c r="VZW83" s="167"/>
      <c r="VZX83" s="43"/>
      <c r="VZY83" s="208"/>
      <c r="VZZ83" s="157"/>
      <c r="WAA83" s="157"/>
      <c r="WAB83" s="161"/>
      <c r="WAC83" s="161"/>
      <c r="WAD83" s="168"/>
      <c r="WAE83" s="169"/>
      <c r="WAF83" s="170"/>
      <c r="WAG83" s="167"/>
      <c r="WAH83" s="43"/>
      <c r="WAI83" s="208"/>
      <c r="WAJ83" s="157"/>
      <c r="WAK83" s="157"/>
      <c r="WAL83" s="161"/>
      <c r="WAM83" s="161"/>
      <c r="WAN83" s="168"/>
      <c r="WAO83" s="169"/>
      <c r="WAP83" s="170"/>
      <c r="WAQ83" s="167"/>
      <c r="WAR83" s="43"/>
      <c r="WAS83" s="208"/>
      <c r="WAT83" s="157"/>
      <c r="WAU83" s="157"/>
      <c r="WAV83" s="161"/>
      <c r="WAW83" s="161"/>
      <c r="WAX83" s="168"/>
      <c r="WAY83" s="169"/>
      <c r="WAZ83" s="170"/>
      <c r="WBA83" s="167"/>
      <c r="WBB83" s="43"/>
      <c r="WBC83" s="208"/>
      <c r="WBD83" s="157"/>
      <c r="WBE83" s="157"/>
      <c r="WBF83" s="161"/>
      <c r="WBG83" s="161"/>
      <c r="WBH83" s="168"/>
      <c r="WBI83" s="169"/>
      <c r="WBJ83" s="170"/>
      <c r="WBK83" s="167"/>
      <c r="WBL83" s="43"/>
      <c r="WBM83" s="208"/>
      <c r="WBN83" s="157"/>
      <c r="WBO83" s="157"/>
      <c r="WBP83" s="161"/>
      <c r="WBQ83" s="161"/>
      <c r="WBR83" s="168"/>
      <c r="WBS83" s="169"/>
      <c r="WBT83" s="170"/>
      <c r="WBU83" s="167"/>
      <c r="WBV83" s="43"/>
      <c r="WBW83" s="208"/>
      <c r="WBX83" s="157"/>
      <c r="WBY83" s="157"/>
      <c r="WBZ83" s="161"/>
      <c r="WCA83" s="161"/>
      <c r="WCB83" s="168"/>
      <c r="WCC83" s="169"/>
      <c r="WCD83" s="170"/>
      <c r="WCE83" s="167"/>
      <c r="WCF83" s="43"/>
      <c r="WCG83" s="208"/>
      <c r="WCH83" s="157"/>
      <c r="WCI83" s="157"/>
      <c r="WCJ83" s="161"/>
      <c r="WCK83" s="161"/>
      <c r="WCL83" s="168"/>
      <c r="WCM83" s="169"/>
      <c r="WCN83" s="170"/>
      <c r="WCO83" s="167"/>
      <c r="WCP83" s="43"/>
      <c r="WCQ83" s="208"/>
      <c r="WCR83" s="157"/>
      <c r="WCS83" s="157"/>
      <c r="WCT83" s="161"/>
      <c r="WCU83" s="161"/>
      <c r="WCV83" s="168"/>
      <c r="WCW83" s="169"/>
      <c r="WCX83" s="170"/>
      <c r="WCY83" s="167"/>
      <c r="WCZ83" s="43"/>
      <c r="WDA83" s="208"/>
      <c r="WDB83" s="157"/>
      <c r="WDC83" s="157"/>
      <c r="WDD83" s="161"/>
      <c r="WDE83" s="161"/>
      <c r="WDF83" s="168"/>
      <c r="WDG83" s="169"/>
      <c r="WDH83" s="170"/>
      <c r="WDI83" s="167"/>
      <c r="WDJ83" s="43"/>
      <c r="WDK83" s="208"/>
      <c r="WDL83" s="157"/>
      <c r="WDM83" s="157"/>
      <c r="WDN83" s="161"/>
      <c r="WDO83" s="161"/>
      <c r="WDP83" s="168"/>
      <c r="WDQ83" s="169"/>
      <c r="WDR83" s="170"/>
      <c r="WDS83" s="167"/>
      <c r="WDT83" s="43"/>
      <c r="WDU83" s="208"/>
      <c r="WDV83" s="157"/>
      <c r="WDW83" s="157"/>
      <c r="WDX83" s="161"/>
      <c r="WDY83" s="161"/>
      <c r="WDZ83" s="168"/>
      <c r="WEA83" s="169"/>
      <c r="WEB83" s="170"/>
      <c r="WEC83" s="167"/>
      <c r="WED83" s="43"/>
      <c r="WEE83" s="208"/>
      <c r="WEF83" s="157"/>
      <c r="WEG83" s="157"/>
      <c r="WEH83" s="161"/>
      <c r="WEI83" s="161"/>
      <c r="WEJ83" s="168"/>
      <c r="WEK83" s="169"/>
      <c r="WEL83" s="170"/>
      <c r="WEM83" s="167"/>
      <c r="WEN83" s="43"/>
      <c r="WEO83" s="208"/>
      <c r="WEP83" s="157"/>
      <c r="WEQ83" s="157"/>
      <c r="WER83" s="161"/>
      <c r="WES83" s="161"/>
      <c r="WET83" s="168"/>
      <c r="WEU83" s="169"/>
      <c r="WEV83" s="170"/>
      <c r="WEW83" s="167"/>
      <c r="WEX83" s="43"/>
      <c r="WEY83" s="208"/>
      <c r="WEZ83" s="157"/>
      <c r="WFA83" s="157"/>
      <c r="WFB83" s="161"/>
      <c r="WFC83" s="161"/>
      <c r="WFD83" s="168"/>
      <c r="WFE83" s="169"/>
      <c r="WFF83" s="170"/>
      <c r="WFG83" s="167"/>
      <c r="WFH83" s="43"/>
      <c r="WFI83" s="208"/>
      <c r="WFJ83" s="157"/>
      <c r="WFK83" s="157"/>
      <c r="WFL83" s="161"/>
      <c r="WFM83" s="161"/>
      <c r="WFN83" s="168"/>
      <c r="WFO83" s="169"/>
      <c r="WFP83" s="170"/>
      <c r="WFQ83" s="167"/>
      <c r="WFR83" s="43"/>
      <c r="WFS83" s="208"/>
      <c r="WFT83" s="157"/>
      <c r="WFU83" s="157"/>
      <c r="WFV83" s="161"/>
      <c r="WFW83" s="161"/>
      <c r="WFX83" s="168"/>
      <c r="WFY83" s="169"/>
      <c r="WFZ83" s="170"/>
      <c r="WGA83" s="167"/>
      <c r="WGB83" s="43"/>
      <c r="WGC83" s="208"/>
      <c r="WGD83" s="157"/>
      <c r="WGE83" s="157"/>
      <c r="WGF83" s="161"/>
      <c r="WGG83" s="161"/>
      <c r="WGH83" s="168"/>
      <c r="WGI83" s="169"/>
      <c r="WGJ83" s="170"/>
      <c r="WGK83" s="167"/>
      <c r="WGL83" s="43"/>
      <c r="WGM83" s="208"/>
      <c r="WGN83" s="157"/>
      <c r="WGO83" s="157"/>
      <c r="WGP83" s="161"/>
      <c r="WGQ83" s="161"/>
      <c r="WGR83" s="168"/>
      <c r="WGS83" s="169"/>
      <c r="WGT83" s="170"/>
      <c r="WGU83" s="167"/>
      <c r="WGV83" s="43"/>
      <c r="WGW83" s="208"/>
      <c r="WGX83" s="157"/>
      <c r="WGY83" s="157"/>
      <c r="WGZ83" s="161"/>
      <c r="WHA83" s="161"/>
      <c r="WHB83" s="168"/>
      <c r="WHC83" s="169"/>
      <c r="WHD83" s="170"/>
      <c r="WHE83" s="167"/>
      <c r="WHF83" s="43"/>
      <c r="WHG83" s="208"/>
      <c r="WHH83" s="157"/>
      <c r="WHI83" s="157"/>
      <c r="WHJ83" s="161"/>
      <c r="WHK83" s="161"/>
      <c r="WHL83" s="168"/>
      <c r="WHM83" s="169"/>
      <c r="WHN83" s="170"/>
      <c r="WHO83" s="167"/>
      <c r="WHP83" s="43"/>
      <c r="WHQ83" s="208"/>
      <c r="WHR83" s="157"/>
      <c r="WHS83" s="157"/>
      <c r="WHT83" s="161"/>
      <c r="WHU83" s="161"/>
      <c r="WHV83" s="168"/>
      <c r="WHW83" s="169"/>
      <c r="WHX83" s="170"/>
      <c r="WHY83" s="167"/>
      <c r="WHZ83" s="43"/>
      <c r="WIA83" s="208"/>
      <c r="WIB83" s="157"/>
      <c r="WIC83" s="157"/>
      <c r="WID83" s="161"/>
      <c r="WIE83" s="161"/>
      <c r="WIF83" s="168"/>
      <c r="WIG83" s="169"/>
      <c r="WIH83" s="170"/>
      <c r="WII83" s="167"/>
      <c r="WIJ83" s="43"/>
      <c r="WIK83" s="208"/>
      <c r="WIL83" s="157"/>
      <c r="WIM83" s="157"/>
      <c r="WIN83" s="161"/>
      <c r="WIO83" s="161"/>
      <c r="WIP83" s="168"/>
      <c r="WIQ83" s="169"/>
      <c r="WIR83" s="170"/>
      <c r="WIS83" s="167"/>
      <c r="WIT83" s="43"/>
      <c r="WIU83" s="208"/>
      <c r="WIV83" s="157"/>
      <c r="WIW83" s="157"/>
      <c r="WIX83" s="161"/>
      <c r="WIY83" s="161"/>
      <c r="WIZ83" s="168"/>
      <c r="WJA83" s="169"/>
      <c r="WJB83" s="170"/>
      <c r="WJC83" s="167"/>
      <c r="WJD83" s="43"/>
      <c r="WJE83" s="208"/>
      <c r="WJF83" s="157"/>
      <c r="WJG83" s="157"/>
      <c r="WJH83" s="161"/>
      <c r="WJI83" s="161"/>
      <c r="WJJ83" s="168"/>
      <c r="WJK83" s="169"/>
      <c r="WJL83" s="170"/>
      <c r="WJM83" s="167"/>
      <c r="WJN83" s="43"/>
      <c r="WJO83" s="208"/>
      <c r="WJP83" s="157"/>
      <c r="WJQ83" s="157"/>
      <c r="WJR83" s="161"/>
      <c r="WJS83" s="161"/>
      <c r="WJT83" s="168"/>
      <c r="WJU83" s="169"/>
      <c r="WJV83" s="170"/>
      <c r="WJW83" s="167"/>
      <c r="WJX83" s="43"/>
      <c r="WJY83" s="208"/>
      <c r="WJZ83" s="157"/>
      <c r="WKA83" s="157"/>
      <c r="WKB83" s="161"/>
      <c r="WKC83" s="161"/>
      <c r="WKD83" s="168"/>
      <c r="WKE83" s="169"/>
      <c r="WKF83" s="170"/>
      <c r="WKG83" s="167"/>
      <c r="WKH83" s="43"/>
      <c r="WKI83" s="208"/>
      <c r="WKJ83" s="157"/>
      <c r="WKK83" s="157"/>
      <c r="WKL83" s="161"/>
      <c r="WKM83" s="161"/>
      <c r="WKN83" s="168"/>
      <c r="WKO83" s="169"/>
      <c r="WKP83" s="170"/>
      <c r="WKQ83" s="167"/>
      <c r="WKR83" s="43"/>
      <c r="WKS83" s="208"/>
      <c r="WKT83" s="157"/>
      <c r="WKU83" s="157"/>
      <c r="WKV83" s="161"/>
      <c r="WKW83" s="161"/>
      <c r="WKX83" s="168"/>
      <c r="WKY83" s="169"/>
      <c r="WKZ83" s="170"/>
      <c r="WLA83" s="167"/>
      <c r="WLB83" s="43"/>
      <c r="WLC83" s="208"/>
      <c r="WLD83" s="157"/>
      <c r="WLE83" s="157"/>
      <c r="WLF83" s="161"/>
      <c r="WLG83" s="161"/>
      <c r="WLH83" s="168"/>
      <c r="WLI83" s="169"/>
      <c r="WLJ83" s="170"/>
      <c r="WLK83" s="167"/>
      <c r="WLL83" s="43"/>
      <c r="WLM83" s="208"/>
      <c r="WLN83" s="157"/>
      <c r="WLO83" s="157"/>
      <c r="WLP83" s="161"/>
      <c r="WLQ83" s="161"/>
      <c r="WLR83" s="168"/>
      <c r="WLS83" s="169"/>
      <c r="WLT83" s="170"/>
      <c r="WLU83" s="167"/>
      <c r="WLV83" s="43"/>
      <c r="WLW83" s="208"/>
      <c r="WLX83" s="157"/>
      <c r="WLY83" s="157"/>
      <c r="WLZ83" s="161"/>
      <c r="WMA83" s="161"/>
      <c r="WMB83" s="168"/>
      <c r="WMC83" s="169"/>
      <c r="WMD83" s="170"/>
      <c r="WME83" s="167"/>
      <c r="WMF83" s="43"/>
      <c r="WMG83" s="208"/>
      <c r="WMH83" s="157"/>
      <c r="WMI83" s="157"/>
      <c r="WMJ83" s="161"/>
      <c r="WMK83" s="161"/>
      <c r="WML83" s="168"/>
      <c r="WMM83" s="169"/>
      <c r="WMN83" s="170"/>
      <c r="WMO83" s="167"/>
      <c r="WMP83" s="43"/>
      <c r="WMQ83" s="208"/>
      <c r="WMR83" s="157"/>
      <c r="WMS83" s="157"/>
      <c r="WMT83" s="161"/>
      <c r="WMU83" s="161"/>
      <c r="WMV83" s="168"/>
      <c r="WMW83" s="169"/>
      <c r="WMX83" s="170"/>
      <c r="WMY83" s="167"/>
      <c r="WMZ83" s="43"/>
      <c r="WNA83" s="208"/>
      <c r="WNB83" s="157"/>
      <c r="WNC83" s="157"/>
      <c r="WND83" s="161"/>
      <c r="WNE83" s="161"/>
      <c r="WNF83" s="168"/>
      <c r="WNG83" s="169"/>
      <c r="WNH83" s="170"/>
      <c r="WNI83" s="167"/>
      <c r="WNJ83" s="43"/>
      <c r="WNK83" s="208"/>
      <c r="WNL83" s="157"/>
      <c r="WNM83" s="157"/>
      <c r="WNN83" s="161"/>
      <c r="WNO83" s="161"/>
      <c r="WNP83" s="168"/>
      <c r="WNQ83" s="169"/>
      <c r="WNR83" s="170"/>
      <c r="WNS83" s="167"/>
      <c r="WNT83" s="43"/>
      <c r="WNU83" s="208"/>
      <c r="WNV83" s="157"/>
      <c r="WNW83" s="157"/>
      <c r="WNX83" s="161"/>
      <c r="WNY83" s="161"/>
      <c r="WNZ83" s="168"/>
      <c r="WOA83" s="169"/>
      <c r="WOB83" s="170"/>
      <c r="WOC83" s="167"/>
      <c r="WOD83" s="43"/>
      <c r="WOE83" s="208"/>
      <c r="WOF83" s="157"/>
      <c r="WOG83" s="157"/>
      <c r="WOH83" s="161"/>
      <c r="WOI83" s="161"/>
      <c r="WOJ83" s="168"/>
      <c r="WOK83" s="169"/>
      <c r="WOL83" s="170"/>
      <c r="WOM83" s="167"/>
      <c r="WON83" s="43"/>
      <c r="WOO83" s="208"/>
      <c r="WOP83" s="157"/>
      <c r="WOQ83" s="157"/>
      <c r="WOR83" s="161"/>
      <c r="WOS83" s="161"/>
      <c r="WOT83" s="168"/>
      <c r="WOU83" s="169"/>
      <c r="WOV83" s="170"/>
      <c r="WOW83" s="167"/>
      <c r="WOX83" s="43"/>
      <c r="WOY83" s="208"/>
      <c r="WOZ83" s="157"/>
      <c r="WPA83" s="157"/>
      <c r="WPB83" s="161"/>
      <c r="WPC83" s="161"/>
      <c r="WPD83" s="168"/>
      <c r="WPE83" s="169"/>
      <c r="WPF83" s="170"/>
      <c r="WPG83" s="167"/>
      <c r="WPH83" s="43"/>
      <c r="WPI83" s="208"/>
      <c r="WPJ83" s="157"/>
      <c r="WPK83" s="157"/>
      <c r="WPL83" s="161"/>
      <c r="WPM83" s="161"/>
      <c r="WPN83" s="168"/>
      <c r="WPO83" s="169"/>
      <c r="WPP83" s="170"/>
      <c r="WPQ83" s="167"/>
      <c r="WPR83" s="43"/>
      <c r="WPS83" s="208"/>
      <c r="WPT83" s="157"/>
      <c r="WPU83" s="157"/>
      <c r="WPV83" s="161"/>
      <c r="WPW83" s="161"/>
      <c r="WPX83" s="168"/>
      <c r="WPY83" s="169"/>
      <c r="WPZ83" s="170"/>
      <c r="WQA83" s="167"/>
      <c r="WQB83" s="43"/>
      <c r="WQC83" s="208"/>
      <c r="WQD83" s="157"/>
      <c r="WQE83" s="157"/>
      <c r="WQF83" s="161"/>
      <c r="WQG83" s="161"/>
      <c r="WQH83" s="168"/>
      <c r="WQI83" s="169"/>
      <c r="WQJ83" s="170"/>
      <c r="WQK83" s="167"/>
      <c r="WQL83" s="43"/>
      <c r="WQM83" s="208"/>
      <c r="WQN83" s="157"/>
      <c r="WQO83" s="157"/>
      <c r="WQP83" s="161"/>
      <c r="WQQ83" s="161"/>
      <c r="WQR83" s="168"/>
      <c r="WQS83" s="169"/>
      <c r="WQT83" s="170"/>
      <c r="WQU83" s="167"/>
      <c r="WQV83" s="43"/>
      <c r="WQW83" s="208"/>
      <c r="WQX83" s="157"/>
      <c r="WQY83" s="157"/>
      <c r="WQZ83" s="161"/>
      <c r="WRA83" s="161"/>
      <c r="WRB83" s="168"/>
      <c r="WRC83" s="169"/>
      <c r="WRD83" s="170"/>
      <c r="WRE83" s="167"/>
      <c r="WRF83" s="43"/>
      <c r="WRG83" s="208"/>
      <c r="WRH83" s="157"/>
      <c r="WRI83" s="157"/>
      <c r="WRJ83" s="161"/>
      <c r="WRK83" s="161"/>
      <c r="WRL83" s="168"/>
      <c r="WRM83" s="169"/>
      <c r="WRN83" s="170"/>
      <c r="WRO83" s="167"/>
      <c r="WRP83" s="43"/>
      <c r="WRQ83" s="208"/>
      <c r="WRR83" s="157"/>
      <c r="WRS83" s="157"/>
      <c r="WRT83" s="161"/>
      <c r="WRU83" s="161"/>
      <c r="WRV83" s="168"/>
      <c r="WRW83" s="169"/>
      <c r="WRX83" s="170"/>
      <c r="WRY83" s="167"/>
      <c r="WRZ83" s="43"/>
      <c r="WSA83" s="208"/>
      <c r="WSB83" s="157"/>
      <c r="WSC83" s="157"/>
      <c r="WSD83" s="161"/>
      <c r="WSE83" s="161"/>
      <c r="WSF83" s="168"/>
      <c r="WSG83" s="169"/>
      <c r="WSH83" s="170"/>
      <c r="WSI83" s="167"/>
      <c r="WSJ83" s="43"/>
      <c r="WSK83" s="208"/>
      <c r="WSL83" s="157"/>
      <c r="WSM83" s="157"/>
      <c r="WSN83" s="161"/>
      <c r="WSO83" s="161"/>
      <c r="WSP83" s="168"/>
      <c r="WSQ83" s="169"/>
      <c r="WSR83" s="170"/>
      <c r="WSS83" s="167"/>
      <c r="WST83" s="43"/>
      <c r="WSU83" s="208"/>
      <c r="WSV83" s="157"/>
      <c r="WSW83" s="157"/>
      <c r="WSX83" s="161"/>
      <c r="WSY83" s="161"/>
      <c r="WSZ83" s="168"/>
      <c r="WTA83" s="169"/>
      <c r="WTB83" s="170"/>
      <c r="WTC83" s="167"/>
      <c r="WTD83" s="43"/>
      <c r="WTE83" s="208"/>
      <c r="WTF83" s="157"/>
      <c r="WTG83" s="157"/>
      <c r="WTH83" s="161"/>
      <c r="WTI83" s="161"/>
      <c r="WTJ83" s="168"/>
      <c r="WTK83" s="169"/>
      <c r="WTL83" s="170"/>
      <c r="WTM83" s="167"/>
      <c r="WTN83" s="43"/>
      <c r="WTO83" s="208"/>
      <c r="WTP83" s="157"/>
      <c r="WTQ83" s="157"/>
      <c r="WTR83" s="161"/>
      <c r="WTS83" s="161"/>
      <c r="WTT83" s="168"/>
      <c r="WTU83" s="169"/>
      <c r="WTV83" s="170"/>
      <c r="WTW83" s="167"/>
      <c r="WTX83" s="43"/>
      <c r="WTY83" s="208"/>
      <c r="WTZ83" s="157"/>
      <c r="WUA83" s="157"/>
      <c r="WUB83" s="161"/>
      <c r="WUC83" s="161"/>
      <c r="WUD83" s="168"/>
      <c r="WUE83" s="169"/>
      <c r="WUF83" s="170"/>
      <c r="WUG83" s="167"/>
      <c r="WUH83" s="43"/>
      <c r="WUI83" s="208"/>
      <c r="WUJ83" s="157"/>
      <c r="WUK83" s="157"/>
      <c r="WUL83" s="161"/>
      <c r="WUM83" s="161"/>
      <c r="WUN83" s="168"/>
      <c r="WUO83" s="169"/>
      <c r="WUP83" s="170"/>
      <c r="WUQ83" s="167"/>
      <c r="WUR83" s="43"/>
      <c r="WUS83" s="208"/>
      <c r="WUT83" s="157"/>
      <c r="WUU83" s="157"/>
      <c r="WUV83" s="161"/>
      <c r="WUW83" s="161"/>
      <c r="WUX83" s="168"/>
      <c r="WUY83" s="169"/>
      <c r="WUZ83" s="170"/>
      <c r="WVA83" s="167"/>
      <c r="WVB83" s="43"/>
      <c r="WVC83" s="208"/>
      <c r="WVD83" s="157"/>
      <c r="WVE83" s="157"/>
      <c r="WVF83" s="161"/>
      <c r="WVG83" s="161"/>
      <c r="WVH83" s="168"/>
      <c r="WVI83" s="169"/>
      <c r="WVJ83" s="170"/>
      <c r="WVK83" s="167"/>
      <c r="WVL83" s="43"/>
      <c r="WVM83" s="208"/>
      <c r="WVN83" s="157"/>
      <c r="WVO83" s="157"/>
      <c r="WVP83" s="161"/>
      <c r="WVQ83" s="161"/>
      <c r="WVR83" s="168"/>
      <c r="WVS83" s="169"/>
      <c r="WVT83" s="170"/>
      <c r="WVU83" s="167"/>
      <c r="WVV83" s="43"/>
      <c r="WVW83" s="208"/>
      <c r="WVX83" s="157"/>
      <c r="WVY83" s="157"/>
      <c r="WVZ83" s="161"/>
      <c r="WWA83" s="161"/>
      <c r="WWB83" s="168"/>
      <c r="WWC83" s="169"/>
      <c r="WWD83" s="170"/>
      <c r="WWE83" s="167"/>
      <c r="WWF83" s="43"/>
      <c r="WWG83" s="208"/>
      <c r="WWH83" s="157"/>
      <c r="WWI83" s="157"/>
      <c r="WWJ83" s="161"/>
      <c r="WWK83" s="161"/>
      <c r="WWL83" s="168"/>
      <c r="WWM83" s="169"/>
      <c r="WWN83" s="170"/>
      <c r="WWO83" s="167"/>
      <c r="WWP83" s="43"/>
      <c r="WWQ83" s="208"/>
      <c r="WWR83" s="157"/>
      <c r="WWS83" s="157"/>
      <c r="WWT83" s="161"/>
      <c r="WWU83" s="161"/>
      <c r="WWV83" s="168"/>
      <c r="WWW83" s="169"/>
      <c r="WWX83" s="170"/>
      <c r="WWY83" s="167"/>
      <c r="WWZ83" s="43"/>
      <c r="WXA83" s="208"/>
      <c r="WXB83" s="157"/>
      <c r="WXC83" s="157"/>
      <c r="WXD83" s="161"/>
      <c r="WXE83" s="161"/>
      <c r="WXF83" s="168"/>
      <c r="WXG83" s="169"/>
      <c r="WXH83" s="170"/>
      <c r="WXI83" s="167"/>
      <c r="WXJ83" s="43"/>
      <c r="WXK83" s="208"/>
      <c r="WXL83" s="157"/>
      <c r="WXM83" s="157"/>
      <c r="WXN83" s="161"/>
      <c r="WXO83" s="161"/>
      <c r="WXP83" s="168"/>
      <c r="WXQ83" s="169"/>
      <c r="WXR83" s="170"/>
      <c r="WXS83" s="167"/>
      <c r="WXT83" s="43"/>
      <c r="WXU83" s="208"/>
      <c r="WXV83" s="157"/>
      <c r="WXW83" s="157"/>
      <c r="WXX83" s="161"/>
      <c r="WXY83" s="161"/>
      <c r="WXZ83" s="168"/>
      <c r="WYA83" s="169"/>
      <c r="WYB83" s="170"/>
      <c r="WYC83" s="167"/>
      <c r="WYD83" s="43"/>
      <c r="WYE83" s="208"/>
      <c r="WYF83" s="157"/>
      <c r="WYG83" s="157"/>
      <c r="WYH83" s="161"/>
      <c r="WYI83" s="161"/>
      <c r="WYJ83" s="168"/>
      <c r="WYK83" s="169"/>
      <c r="WYL83" s="170"/>
      <c r="WYM83" s="167"/>
      <c r="WYN83" s="43"/>
      <c r="WYO83" s="208"/>
      <c r="WYP83" s="157"/>
      <c r="WYQ83" s="157"/>
      <c r="WYR83" s="161"/>
      <c r="WYS83" s="161"/>
      <c r="WYT83" s="168"/>
      <c r="WYU83" s="169"/>
      <c r="WYV83" s="170"/>
      <c r="WYW83" s="167"/>
      <c r="WYX83" s="43"/>
      <c r="WYY83" s="208"/>
      <c r="WYZ83" s="157"/>
      <c r="WZA83" s="157"/>
      <c r="WZB83" s="161"/>
      <c r="WZC83" s="161"/>
      <c r="WZD83" s="168"/>
      <c r="WZE83" s="169"/>
      <c r="WZF83" s="170"/>
      <c r="WZG83" s="167"/>
      <c r="WZH83" s="43"/>
      <c r="WZI83" s="208"/>
      <c r="WZJ83" s="157"/>
      <c r="WZK83" s="157"/>
      <c r="WZL83" s="161"/>
      <c r="WZM83" s="161"/>
      <c r="WZN83" s="168"/>
      <c r="WZO83" s="169"/>
      <c r="WZP83" s="170"/>
      <c r="WZQ83" s="167"/>
      <c r="WZR83" s="43"/>
      <c r="WZS83" s="208"/>
      <c r="WZT83" s="157"/>
      <c r="WZU83" s="157"/>
      <c r="WZV83" s="161"/>
      <c r="WZW83" s="161"/>
      <c r="WZX83" s="168"/>
      <c r="WZY83" s="169"/>
      <c r="WZZ83" s="170"/>
      <c r="XAA83" s="167"/>
      <c r="XAB83" s="43"/>
      <c r="XAC83" s="208"/>
      <c r="XAD83" s="157"/>
      <c r="XAE83" s="157"/>
      <c r="XAF83" s="161"/>
      <c r="XAG83" s="161"/>
      <c r="XAH83" s="168"/>
      <c r="XAI83" s="169"/>
      <c r="XAJ83" s="170"/>
      <c r="XAK83" s="167"/>
      <c r="XAL83" s="43"/>
      <c r="XAM83" s="208"/>
      <c r="XAN83" s="157"/>
      <c r="XAO83" s="157"/>
      <c r="XAP83" s="161"/>
      <c r="XAQ83" s="161"/>
      <c r="XAR83" s="168"/>
      <c r="XAS83" s="169"/>
      <c r="XAT83" s="170"/>
      <c r="XAU83" s="167"/>
      <c r="XAV83" s="43"/>
      <c r="XAW83" s="208"/>
      <c r="XAX83" s="157"/>
      <c r="XAY83" s="157"/>
      <c r="XAZ83" s="161"/>
      <c r="XBA83" s="161"/>
      <c r="XBB83" s="168"/>
      <c r="XBC83" s="169"/>
      <c r="XBD83" s="170"/>
      <c r="XBE83" s="167"/>
      <c r="XBF83" s="43"/>
      <c r="XBG83" s="208"/>
      <c r="XBH83" s="157"/>
      <c r="XBI83" s="157"/>
      <c r="XBJ83" s="161"/>
      <c r="XBK83" s="161"/>
      <c r="XBL83" s="168"/>
      <c r="XBM83" s="169"/>
      <c r="XBN83" s="170"/>
      <c r="XBO83" s="167"/>
      <c r="XBP83" s="43"/>
      <c r="XBQ83" s="208"/>
      <c r="XBR83" s="157"/>
      <c r="XBS83" s="157"/>
      <c r="XBT83" s="161"/>
      <c r="XBU83" s="161"/>
      <c r="XBV83" s="168"/>
      <c r="XBW83" s="169"/>
      <c r="XBX83" s="170"/>
      <c r="XBY83" s="167"/>
      <c r="XBZ83" s="43"/>
      <c r="XCA83" s="208"/>
      <c r="XCB83" s="157"/>
      <c r="XCC83" s="157"/>
      <c r="XCD83" s="161"/>
      <c r="XCE83" s="161"/>
      <c r="XCF83" s="168"/>
      <c r="XCG83" s="169"/>
      <c r="XCH83" s="170"/>
      <c r="XCI83" s="167"/>
      <c r="XCJ83" s="43"/>
      <c r="XCK83" s="208"/>
      <c r="XCL83" s="157"/>
      <c r="XCM83" s="157"/>
      <c r="XCN83" s="161"/>
      <c r="XCO83" s="161"/>
      <c r="XCP83" s="168"/>
      <c r="XCQ83" s="169"/>
      <c r="XCR83" s="170"/>
      <c r="XCS83" s="167"/>
      <c r="XCT83" s="43"/>
      <c r="XCU83" s="208"/>
      <c r="XCV83" s="157"/>
      <c r="XCW83" s="157"/>
      <c r="XCX83" s="161"/>
      <c r="XCY83" s="161"/>
      <c r="XCZ83" s="168"/>
      <c r="XDA83" s="169"/>
      <c r="XDB83" s="170"/>
      <c r="XDC83" s="167"/>
      <c r="XDD83" s="43"/>
      <c r="XDE83" s="208"/>
      <c r="XDF83" s="157"/>
      <c r="XDG83" s="157"/>
      <c r="XDH83" s="161"/>
      <c r="XDI83" s="161"/>
      <c r="XDJ83" s="168"/>
      <c r="XDK83" s="169"/>
      <c r="XDL83" s="170"/>
      <c r="XDM83" s="167"/>
      <c r="XDN83" s="43"/>
      <c r="XDO83" s="208"/>
      <c r="XDP83" s="157"/>
      <c r="XDQ83" s="157"/>
      <c r="XDR83" s="161"/>
      <c r="XDS83" s="161"/>
      <c r="XDT83" s="168"/>
      <c r="XDU83" s="169"/>
      <c r="XDV83" s="170"/>
      <c r="XDW83" s="167"/>
      <c r="XDX83" s="43"/>
      <c r="XDY83" s="208"/>
      <c r="XDZ83" s="157"/>
      <c r="XEA83" s="157"/>
      <c r="XEB83" s="161"/>
      <c r="XEC83" s="161"/>
      <c r="XED83" s="168"/>
      <c r="XEE83" s="169"/>
      <c r="XEF83" s="170"/>
      <c r="XEG83" s="167"/>
      <c r="XEH83" s="43"/>
      <c r="XEI83" s="208"/>
      <c r="XEJ83" s="157"/>
      <c r="XEK83" s="157"/>
      <c r="XEL83" s="161"/>
      <c r="XEM83" s="161"/>
      <c r="XEN83" s="168"/>
      <c r="XEO83" s="169"/>
      <c r="XEP83" s="170"/>
      <c r="XEQ83" s="167"/>
      <c r="XER83" s="43"/>
      <c r="XES83" s="208"/>
      <c r="XET83" s="157"/>
      <c r="XEU83" s="157"/>
      <c r="XEV83" s="161"/>
      <c r="XEW83" s="161"/>
      <c r="XEX83" s="168"/>
      <c r="XEY83" s="169"/>
      <c r="XEZ83" s="170"/>
      <c r="XFA83" s="167"/>
      <c r="XFB83" s="43"/>
      <c r="XFC83" s="208"/>
      <c r="XFD83" s="157"/>
    </row>
    <row r="84" spans="1:16384" s="1" customFormat="1" x14ac:dyDescent="0.35">
      <c r="A84" s="207">
        <f t="shared" si="18"/>
        <v>260.86711679999996</v>
      </c>
      <c r="B84" s="43">
        <v>6098050</v>
      </c>
      <c r="C84" s="208" t="s">
        <v>104</v>
      </c>
      <c r="D84" s="99">
        <v>88.600241624202312</v>
      </c>
      <c r="E84" s="209"/>
      <c r="F84" s="161">
        <f t="shared" si="25"/>
        <v>46095.507533112417</v>
      </c>
      <c r="G84" s="161">
        <f t="shared" si="24"/>
        <v>46095.847170559675</v>
      </c>
      <c r="H84" s="168">
        <f>$G$68*O84</f>
        <v>16.126799999999999</v>
      </c>
      <c r="I84" s="171">
        <f t="shared" si="19"/>
        <v>5.4939753468885533</v>
      </c>
      <c r="J84" s="170">
        <f>$G$69</f>
        <v>0.67400000000000004</v>
      </c>
      <c r="K84" s="99"/>
      <c r="L84" s="171">
        <f t="shared" si="20"/>
        <v>2.6573233873674598</v>
      </c>
      <c r="M84" s="171">
        <f t="shared" si="21"/>
        <v>0.33963744726066719</v>
      </c>
      <c r="N84" s="53">
        <f t="shared" si="22"/>
        <v>260.86711679999996</v>
      </c>
      <c r="O84" s="54">
        <f t="shared" si="23"/>
        <v>1</v>
      </c>
      <c r="P84" s="53"/>
      <c r="Q84" s="99">
        <v>0</v>
      </c>
      <c r="R84" s="99">
        <f t="shared" si="26"/>
        <v>-88.600241624202312</v>
      </c>
      <c r="S84" s="18">
        <f t="shared" si="27"/>
        <v>0</v>
      </c>
      <c r="T84" s="99"/>
      <c r="Z84" s="69"/>
    </row>
    <row r="85" spans="1:16384" s="1" customFormat="1" ht="15" customHeight="1" x14ac:dyDescent="0.35">
      <c r="A85" s="207">
        <f t="shared" si="18"/>
        <v>260.86711679999996</v>
      </c>
      <c r="B85" s="43">
        <v>6098049</v>
      </c>
      <c r="C85" s="208" t="s">
        <v>105</v>
      </c>
      <c r="D85" s="99">
        <v>1238.5483164682998</v>
      </c>
      <c r="E85" s="209"/>
      <c r="F85" s="161">
        <f t="shared" si="25"/>
        <v>46095.847170559675</v>
      </c>
      <c r="G85" s="161">
        <f t="shared" si="24"/>
        <v>46100.594983667208</v>
      </c>
      <c r="H85" s="168">
        <f>$G$68*O85</f>
        <v>16.126799999999999</v>
      </c>
      <c r="I85" s="171">
        <f t="shared" si="19"/>
        <v>76.800624827510717</v>
      </c>
      <c r="J85" s="170">
        <f>$G$69</f>
        <v>0.67400000000000004</v>
      </c>
      <c r="K85" s="99"/>
      <c r="L85" s="171">
        <f t="shared" si="20"/>
        <v>37.146889753365713</v>
      </c>
      <c r="M85" s="171">
        <f t="shared" si="21"/>
        <v>4.7478131075365182</v>
      </c>
      <c r="N85" s="53">
        <f t="shared" si="22"/>
        <v>260.86711679999996</v>
      </c>
      <c r="O85" s="54">
        <v>1</v>
      </c>
      <c r="P85" s="202"/>
      <c r="Q85" s="99">
        <v>1175.9999999999998</v>
      </c>
      <c r="R85" s="99">
        <f t="shared" si="26"/>
        <v>-62.548316468300072</v>
      </c>
      <c r="S85" s="18">
        <f t="shared" si="27"/>
        <v>0.94949868677981364</v>
      </c>
      <c r="T85" s="99"/>
      <c r="Z85" s="69"/>
    </row>
    <row r="86" spans="1:16384" s="1" customFormat="1" ht="15.75" customHeight="1" x14ac:dyDescent="0.35">
      <c r="A86" s="207">
        <f t="shared" si="18"/>
        <v>260.86711679999996</v>
      </c>
      <c r="B86" s="43">
        <v>6099563</v>
      </c>
      <c r="C86" s="208" t="s">
        <v>107</v>
      </c>
      <c r="D86" s="99">
        <v>137.22882223013707</v>
      </c>
      <c r="E86" s="209">
        <v>14</v>
      </c>
      <c r="F86" s="161">
        <f t="shared" si="25"/>
        <v>46100.594983667208</v>
      </c>
      <c r="G86" s="161">
        <f t="shared" si="24"/>
        <v>46101.121032423041</v>
      </c>
      <c r="H86" s="168">
        <f>$G$68*O86</f>
        <v>16.126799999999999</v>
      </c>
      <c r="I86" s="171">
        <f t="shared" si="19"/>
        <v>8.5093646743394267</v>
      </c>
      <c r="J86" s="170">
        <f>$G$69</f>
        <v>0.67400000000000004</v>
      </c>
      <c r="K86" s="99">
        <v>16</v>
      </c>
      <c r="L86" s="171">
        <f t="shared" si="20"/>
        <v>4.1158054656300482</v>
      </c>
      <c r="M86" s="171">
        <f t="shared" si="21"/>
        <v>0.52604875583206145</v>
      </c>
      <c r="N86" s="53">
        <f t="shared" si="22"/>
        <v>260.86711679999996</v>
      </c>
      <c r="O86" s="54">
        <f>$P$75</f>
        <v>1</v>
      </c>
      <c r="P86" s="53"/>
      <c r="Q86" s="99">
        <v>154.01424564572272</v>
      </c>
      <c r="R86" s="99">
        <f t="shared" si="26"/>
        <v>16.785423415585655</v>
      </c>
      <c r="S86" s="18">
        <f t="shared" si="27"/>
        <v>1.1223170405662739</v>
      </c>
      <c r="T86" s="99"/>
      <c r="X86" s="214"/>
      <c r="Y86" s="214"/>
      <c r="Z86" s="69"/>
      <c r="AE86" s="157"/>
      <c r="AF86" s="157"/>
    </row>
    <row r="87" spans="1:16384" s="1" customFormat="1" x14ac:dyDescent="0.35">
      <c r="A87" s="206">
        <f t="shared" si="18"/>
        <v>259.18414367999998</v>
      </c>
      <c r="B87" s="28">
        <v>6098040</v>
      </c>
      <c r="C87" s="90" t="s">
        <v>93</v>
      </c>
      <c r="D87" s="69">
        <v>1302.9425919243804</v>
      </c>
      <c r="E87" s="203"/>
      <c r="F87" s="92">
        <f t="shared" si="25"/>
        <v>46102.371032423041</v>
      </c>
      <c r="G87" s="92">
        <f t="shared" si="24"/>
        <v>46107.398124641819</v>
      </c>
      <c r="H87" s="93">
        <f>$J$68*O87</f>
        <v>16.79524</v>
      </c>
      <c r="I87" s="52">
        <f t="shared" si="19"/>
        <v>77.578087120182886</v>
      </c>
      <c r="J87" s="94">
        <f>$J$69</f>
        <v>0.64300000000000002</v>
      </c>
      <c r="K87" s="69"/>
      <c r="L87" s="171">
        <f>I87/J87-I87</f>
        <v>43.072126130490346</v>
      </c>
      <c r="M87" s="171">
        <f>(I87+L87)/24</f>
        <v>5.0270922187780513</v>
      </c>
      <c r="N87" s="53">
        <f>A87-P87</f>
        <v>-1.5856320000011692E-2</v>
      </c>
      <c r="O87" s="54">
        <f t="shared" ref="O87:O111" si="28">$P$75</f>
        <v>1</v>
      </c>
      <c r="P87" s="53">
        <v>259.2</v>
      </c>
      <c r="Q87" s="99">
        <v>300</v>
      </c>
      <c r="R87" s="99">
        <f t="shared" si="26"/>
        <v>-1002.9425919243804</v>
      </c>
      <c r="S87" s="18"/>
      <c r="T87" s="99"/>
      <c r="AX87">
        <v>24</v>
      </c>
      <c r="AY87">
        <f>AX87*$AX$75</f>
        <v>240</v>
      </c>
    </row>
    <row r="88" spans="1:16384" s="1" customFormat="1" x14ac:dyDescent="0.35">
      <c r="A88" s="206">
        <f t="shared" si="18"/>
        <v>259.18414367999998</v>
      </c>
      <c r="B88" s="28">
        <v>6099559</v>
      </c>
      <c r="C88" s="90" t="s">
        <v>94</v>
      </c>
      <c r="D88" s="69">
        <v>27.054599261178709</v>
      </c>
      <c r="E88" s="203"/>
      <c r="F88" s="92">
        <f t="shared" si="25"/>
        <v>46107.398124641819</v>
      </c>
      <c r="G88" s="92">
        <f t="shared" si="24"/>
        <v>46107.502508339356</v>
      </c>
      <c r="H88" s="93">
        <f>$J$68*O88</f>
        <v>16.79524</v>
      </c>
      <c r="I88" s="52">
        <f t="shared" si="19"/>
        <v>1.6108492204445253</v>
      </c>
      <c r="J88" s="94">
        <f>$J$69</f>
        <v>0.64300000000000002</v>
      </c>
      <c r="K88" s="69"/>
      <c r="L88" s="171">
        <f>I88/J88-I88</f>
        <v>0.89435952052674272</v>
      </c>
      <c r="M88" s="171">
        <f>(I88+L88)/24</f>
        <v>0.1043836975404695</v>
      </c>
      <c r="N88" s="53">
        <f>A88-P88</f>
        <v>-1.5856320000011692E-2</v>
      </c>
      <c r="O88" s="54">
        <f t="shared" si="28"/>
        <v>1</v>
      </c>
      <c r="P88" s="53">
        <v>259.2</v>
      </c>
      <c r="Q88" s="99">
        <v>0</v>
      </c>
      <c r="R88" s="99">
        <f t="shared" si="26"/>
        <v>-27.054599261178709</v>
      </c>
      <c r="S88" s="18"/>
      <c r="T88" s="99"/>
      <c r="AX88">
        <v>24</v>
      </c>
      <c r="AY88">
        <f>AX88*$AX$75</f>
        <v>240</v>
      </c>
    </row>
    <row r="89" spans="1:16384" s="1" customFormat="1" x14ac:dyDescent="0.35">
      <c r="A89" s="206">
        <f t="shared" si="18"/>
        <v>259.18414367999998</v>
      </c>
      <c r="B89" s="28">
        <v>6163951</v>
      </c>
      <c r="C89" s="90" t="s">
        <v>95</v>
      </c>
      <c r="D89" s="69">
        <v>0</v>
      </c>
      <c r="E89" s="203"/>
      <c r="F89" s="92">
        <f t="shared" si="25"/>
        <v>46107.502508339356</v>
      </c>
      <c r="G89" s="92">
        <f t="shared" si="24"/>
        <v>46107.502508339356</v>
      </c>
      <c r="H89" s="93">
        <f>$J$68*O89</f>
        <v>16.79524</v>
      </c>
      <c r="I89" s="52">
        <f t="shared" si="19"/>
        <v>0</v>
      </c>
      <c r="J89" s="94">
        <f>$J$69</f>
        <v>0.64300000000000002</v>
      </c>
      <c r="K89" s="69"/>
      <c r="L89" s="171">
        <f>I89/J89-I89</f>
        <v>0</v>
      </c>
      <c r="M89" s="171">
        <f>(I89+L89)/24</f>
        <v>0</v>
      </c>
      <c r="N89" s="53">
        <f>A89-P89</f>
        <v>-1.5856320000011692E-2</v>
      </c>
      <c r="O89" s="54">
        <f t="shared" si="28"/>
        <v>1</v>
      </c>
      <c r="P89" s="53">
        <v>259.2</v>
      </c>
      <c r="Q89" s="99">
        <v>0</v>
      </c>
      <c r="R89" s="99">
        <f t="shared" si="26"/>
        <v>0</v>
      </c>
      <c r="S89" s="18"/>
      <c r="T89" s="99"/>
      <c r="AX89"/>
    </row>
    <row r="90" spans="1:16384" s="1" customFormat="1" ht="16.5" customHeight="1" x14ac:dyDescent="0.35">
      <c r="A90" s="206">
        <f t="shared" si="18"/>
        <v>259.18414367999998</v>
      </c>
      <c r="B90" s="28">
        <v>6099560</v>
      </c>
      <c r="C90" s="90" t="s">
        <v>96</v>
      </c>
      <c r="D90" s="69">
        <v>0</v>
      </c>
      <c r="E90" s="203"/>
      <c r="F90" s="92">
        <f t="shared" si="25"/>
        <v>46107.502508339356</v>
      </c>
      <c r="G90" s="92">
        <f t="shared" si="24"/>
        <v>46107.502508339356</v>
      </c>
      <c r="H90" s="93">
        <f>$J$68*O90</f>
        <v>16.79524</v>
      </c>
      <c r="I90" s="52">
        <f t="shared" si="19"/>
        <v>0</v>
      </c>
      <c r="J90" s="94">
        <f>$J$69</f>
        <v>0.64300000000000002</v>
      </c>
      <c r="K90" s="69">
        <v>16</v>
      </c>
      <c r="L90" s="171">
        <f>I90/J90-I90</f>
        <v>0</v>
      </c>
      <c r="M90" s="171">
        <f>(I90+L90)/24</f>
        <v>0</v>
      </c>
      <c r="N90" s="53">
        <f>A90-P90</f>
        <v>-1.5856320000011692E-2</v>
      </c>
      <c r="O90" s="54">
        <f t="shared" si="28"/>
        <v>1</v>
      </c>
      <c r="P90" s="53">
        <v>259.2</v>
      </c>
      <c r="Q90" s="99">
        <v>0</v>
      </c>
      <c r="R90" s="99">
        <f t="shared" si="26"/>
        <v>0</v>
      </c>
      <c r="S90" s="18"/>
      <c r="T90" s="99"/>
      <c r="AX90"/>
    </row>
    <row r="91" spans="1:16384" s="80" customFormat="1" x14ac:dyDescent="0.35">
      <c r="A91" s="207">
        <f t="shared" si="18"/>
        <v>259.8116976</v>
      </c>
      <c r="B91" s="43">
        <v>6099400</v>
      </c>
      <c r="C91" s="208" t="s">
        <v>108</v>
      </c>
      <c r="D91" s="99">
        <v>8.8246301369863041</v>
      </c>
      <c r="E91" s="209"/>
      <c r="F91" s="161">
        <f t="shared" si="25"/>
        <v>46108.16917500602</v>
      </c>
      <c r="G91" s="161">
        <f t="shared" si="24"/>
        <v>46108.203140490325</v>
      </c>
      <c r="H91" s="168">
        <f>$I$68*O91</f>
        <v>18.072599999999998</v>
      </c>
      <c r="I91" s="171">
        <f t="shared" si="19"/>
        <v>0.48828780236304159</v>
      </c>
      <c r="J91" s="170">
        <f>$I$69</f>
        <v>0.59899999999999998</v>
      </c>
      <c r="K91" s="99"/>
      <c r="L91" s="171">
        <f t="shared" si="20"/>
        <v>0.32688382094754542</v>
      </c>
      <c r="M91" s="171">
        <f t="shared" si="21"/>
        <v>3.3965484304607794E-2</v>
      </c>
      <c r="N91" s="53">
        <f t="shared" si="22"/>
        <v>259.8116976</v>
      </c>
      <c r="O91" s="54">
        <f t="shared" si="28"/>
        <v>1</v>
      </c>
      <c r="P91" s="72"/>
      <c r="Q91" s="69">
        <v>139.82127272727274</v>
      </c>
      <c r="R91" s="69">
        <f t="shared" si="26"/>
        <v>130.99664259028643</v>
      </c>
      <c r="S91" s="18">
        <f t="shared" si="27"/>
        <v>15.844434333994993</v>
      </c>
      <c r="T91" s="69"/>
      <c r="U91" s="62"/>
      <c r="V91" s="75"/>
      <c r="W91" s="76"/>
      <c r="X91" s="216"/>
      <c r="Y91" s="75"/>
      <c r="Z91" s="75"/>
      <c r="AA91" s="204"/>
      <c r="AB91" s="205"/>
      <c r="AC91" s="72"/>
      <c r="AD91" s="70"/>
      <c r="AE91" s="73"/>
      <c r="AF91" s="74"/>
      <c r="AG91" s="74"/>
      <c r="AH91" s="62"/>
      <c r="AI91" s="75"/>
      <c r="AJ91" s="76"/>
      <c r="AK91" s="216"/>
      <c r="AL91" s="75"/>
      <c r="AM91" s="75"/>
      <c r="AN91" s="204"/>
      <c r="AO91" s="205"/>
      <c r="AP91" s="72"/>
      <c r="AQ91" s="70"/>
      <c r="AR91" s="73"/>
      <c r="AS91" s="74"/>
      <c r="AT91" s="74"/>
      <c r="AU91" s="62"/>
      <c r="AV91" s="75"/>
      <c r="AW91" s="76"/>
      <c r="AX91" s="216"/>
      <c r="AY91" s="75"/>
      <c r="AZ91" s="75"/>
      <c r="BA91" s="204"/>
      <c r="BB91" s="205"/>
      <c r="BC91" s="72"/>
      <c r="BD91" s="70"/>
      <c r="BE91" s="73"/>
      <c r="BF91" s="74"/>
      <c r="BG91" s="74"/>
      <c r="BH91" s="62"/>
      <c r="BI91" s="75"/>
      <c r="BJ91" s="76"/>
      <c r="BK91" s="216"/>
      <c r="BL91" s="75"/>
      <c r="BM91" s="75"/>
      <c r="BN91" s="204"/>
      <c r="BO91" s="205"/>
      <c r="BP91" s="72"/>
      <c r="BQ91" s="70"/>
      <c r="BR91" s="73"/>
      <c r="BS91" s="74"/>
      <c r="BT91" s="74"/>
      <c r="BU91" s="62"/>
      <c r="BV91" s="75"/>
      <c r="BW91" s="76"/>
      <c r="BX91" s="216"/>
      <c r="BY91" s="75"/>
      <c r="BZ91" s="75"/>
      <c r="CA91" s="204"/>
      <c r="CB91" s="205"/>
      <c r="CC91" s="72"/>
      <c r="CD91" s="70"/>
      <c r="CE91" s="73"/>
      <c r="CF91" s="74"/>
      <c r="CG91" s="74"/>
      <c r="CH91" s="62"/>
      <c r="CI91" s="75"/>
      <c r="CJ91" s="76"/>
      <c r="CK91" s="216"/>
      <c r="CL91" s="75"/>
      <c r="CM91" s="75"/>
      <c r="CN91" s="204"/>
      <c r="CO91" s="205"/>
      <c r="CP91" s="72"/>
      <c r="CQ91" s="70"/>
      <c r="CR91" s="73"/>
      <c r="CS91" s="74"/>
      <c r="CT91" s="74"/>
      <c r="CU91" s="62"/>
      <c r="CV91" s="75"/>
      <c r="CW91" s="76"/>
      <c r="CX91" s="216"/>
      <c r="CY91" s="75"/>
      <c r="CZ91" s="75"/>
      <c r="DA91" s="204"/>
      <c r="DB91" s="205"/>
      <c r="DC91" s="72"/>
      <c r="DD91" s="70"/>
      <c r="DE91" s="73"/>
      <c r="DF91" s="74"/>
      <c r="DG91" s="74"/>
      <c r="DH91" s="62"/>
      <c r="DI91" s="75"/>
      <c r="DJ91" s="76"/>
      <c r="DK91" s="216"/>
      <c r="DL91" s="75"/>
      <c r="DM91" s="75"/>
      <c r="DN91" s="204"/>
      <c r="DO91" s="205"/>
      <c r="DP91" s="72"/>
      <c r="DQ91" s="70"/>
      <c r="DR91" s="73"/>
      <c r="DS91" s="74"/>
      <c r="DT91" s="74"/>
      <c r="DU91" s="62"/>
      <c r="DV91" s="75"/>
      <c r="DW91" s="76"/>
      <c r="DX91" s="216"/>
      <c r="DY91" s="75"/>
      <c r="DZ91" s="75"/>
      <c r="EA91" s="204"/>
      <c r="EB91" s="205"/>
      <c r="EC91" s="72"/>
      <c r="ED91" s="70"/>
      <c r="EE91" s="73"/>
      <c r="EF91" s="74"/>
      <c r="EG91" s="74"/>
      <c r="EH91" s="62"/>
      <c r="EI91" s="75"/>
      <c r="EJ91" s="76"/>
      <c r="EK91" s="216"/>
      <c r="EL91" s="75"/>
      <c r="EM91" s="75"/>
      <c r="EN91" s="204"/>
      <c r="EO91" s="205"/>
      <c r="EP91" s="72"/>
      <c r="EQ91" s="70"/>
      <c r="ER91" s="73"/>
      <c r="ES91" s="74"/>
      <c r="ET91" s="74"/>
      <c r="EU91" s="62"/>
      <c r="EV91" s="75"/>
      <c r="EW91" s="76"/>
      <c r="EX91" s="216"/>
      <c r="EY91" s="75"/>
      <c r="EZ91" s="75"/>
      <c r="FA91" s="204"/>
      <c r="FB91" s="205"/>
      <c r="FC91" s="72"/>
      <c r="FD91" s="70"/>
      <c r="FE91" s="73"/>
      <c r="FF91" s="74"/>
      <c r="FG91" s="74"/>
      <c r="FH91" s="62"/>
      <c r="FI91" s="75"/>
      <c r="FJ91" s="76"/>
      <c r="FK91" s="216"/>
      <c r="FL91" s="75"/>
      <c r="FM91" s="75"/>
      <c r="FN91" s="204"/>
      <c r="FO91" s="205"/>
      <c r="FP91" s="72"/>
      <c r="FQ91" s="70"/>
      <c r="FR91" s="73"/>
      <c r="FS91" s="74"/>
      <c r="FT91" s="74"/>
      <c r="FU91" s="62"/>
      <c r="FV91" s="75"/>
      <c r="FW91" s="76"/>
      <c r="FX91" s="216"/>
      <c r="FY91" s="75"/>
      <c r="FZ91" s="75"/>
      <c r="GA91" s="204"/>
      <c r="GB91" s="205"/>
      <c r="GC91" s="72"/>
      <c r="GD91" s="70"/>
      <c r="GE91" s="73"/>
      <c r="GF91" s="74"/>
      <c r="GG91" s="74"/>
      <c r="GH91" s="62"/>
      <c r="GI91" s="75"/>
      <c r="GJ91" s="76"/>
      <c r="GK91" s="216"/>
      <c r="GL91" s="75"/>
      <c r="GM91" s="75"/>
      <c r="GN91" s="204"/>
      <c r="GO91" s="205"/>
      <c r="GP91" s="72"/>
      <c r="GQ91" s="70"/>
      <c r="GR91" s="73"/>
      <c r="GS91" s="74"/>
      <c r="GT91" s="74"/>
      <c r="GU91" s="62"/>
      <c r="GV91" s="75"/>
      <c r="GW91" s="76"/>
      <c r="GX91" s="216"/>
      <c r="GY91" s="75"/>
      <c r="GZ91" s="75"/>
      <c r="HA91" s="204"/>
      <c r="HB91" s="205"/>
      <c r="HC91" s="72"/>
      <c r="HD91" s="70"/>
      <c r="HE91" s="73"/>
      <c r="HF91" s="74"/>
      <c r="HG91" s="74"/>
      <c r="HH91" s="62"/>
      <c r="HI91" s="75"/>
      <c r="HJ91" s="76"/>
      <c r="HK91" s="216"/>
      <c r="HL91" s="75"/>
      <c r="HM91" s="75"/>
      <c r="HN91" s="204"/>
      <c r="HO91" s="205"/>
      <c r="HP91" s="72"/>
      <c r="HQ91" s="70"/>
      <c r="HR91" s="73"/>
      <c r="HS91" s="74"/>
      <c r="HT91" s="74"/>
      <c r="HU91" s="62"/>
      <c r="HV91" s="75"/>
      <c r="HW91" s="76"/>
      <c r="HX91" s="216"/>
      <c r="HY91" s="75"/>
      <c r="HZ91" s="75"/>
      <c r="IA91" s="204"/>
      <c r="IB91" s="205"/>
      <c r="IC91" s="72"/>
      <c r="ID91" s="70"/>
      <c r="IE91" s="73"/>
      <c r="IF91" s="74"/>
      <c r="IG91" s="74"/>
      <c r="IH91" s="62"/>
      <c r="II91" s="75"/>
      <c r="IJ91" s="76"/>
      <c r="IK91" s="216"/>
      <c r="IL91" s="75"/>
      <c r="IM91" s="75"/>
      <c r="IN91" s="204"/>
      <c r="IO91" s="205"/>
      <c r="IP91" s="72"/>
      <c r="IQ91" s="70"/>
      <c r="IR91" s="73"/>
      <c r="IS91" s="74"/>
      <c r="IT91" s="74"/>
      <c r="IU91" s="62"/>
      <c r="IV91" s="75"/>
      <c r="IW91" s="76"/>
      <c r="IX91" s="216"/>
      <c r="IY91" s="75"/>
      <c r="IZ91" s="75"/>
      <c r="JA91" s="204"/>
      <c r="JB91" s="205"/>
      <c r="JC91" s="72"/>
      <c r="JD91" s="70"/>
      <c r="JE91" s="73"/>
      <c r="JF91" s="74"/>
      <c r="JG91" s="74"/>
      <c r="JH91" s="62"/>
      <c r="JI91" s="75"/>
      <c r="JJ91" s="76"/>
      <c r="JK91" s="216"/>
      <c r="JL91" s="75"/>
      <c r="JM91" s="75"/>
      <c r="JN91" s="204"/>
      <c r="JO91" s="205"/>
      <c r="JP91" s="72"/>
      <c r="JQ91" s="70"/>
      <c r="JR91" s="73"/>
      <c r="JS91" s="74"/>
      <c r="JT91" s="74"/>
      <c r="JU91" s="62"/>
      <c r="JV91" s="75"/>
      <c r="JW91" s="76"/>
      <c r="JX91" s="216"/>
      <c r="JY91" s="75"/>
      <c r="JZ91" s="75"/>
      <c r="KA91" s="204"/>
      <c r="KB91" s="205"/>
      <c r="KC91" s="72"/>
      <c r="KD91" s="70"/>
      <c r="KE91" s="73"/>
      <c r="KF91" s="74"/>
      <c r="KG91" s="74"/>
      <c r="KH91" s="62"/>
      <c r="KI91" s="75"/>
      <c r="KJ91" s="76"/>
      <c r="KK91" s="216"/>
      <c r="KL91" s="75"/>
      <c r="KM91" s="75"/>
      <c r="KN91" s="204"/>
      <c r="KO91" s="205"/>
      <c r="KP91" s="72"/>
      <c r="KQ91" s="70"/>
      <c r="KR91" s="73"/>
      <c r="KS91" s="74"/>
      <c r="KT91" s="74"/>
      <c r="KU91" s="62"/>
      <c r="KV91" s="75"/>
      <c r="KW91" s="76"/>
      <c r="KX91" s="216"/>
      <c r="KY91" s="75"/>
      <c r="KZ91" s="75"/>
      <c r="LA91" s="204"/>
      <c r="LB91" s="205"/>
      <c r="LC91" s="72"/>
      <c r="LD91" s="70"/>
      <c r="LE91" s="73"/>
      <c r="LF91" s="74"/>
      <c r="LG91" s="74"/>
      <c r="LH91" s="62"/>
      <c r="LI91" s="75"/>
      <c r="LJ91" s="76"/>
      <c r="LK91" s="216"/>
      <c r="LL91" s="75"/>
      <c r="LM91" s="75"/>
      <c r="LN91" s="204"/>
      <c r="LO91" s="205"/>
      <c r="LP91" s="72"/>
      <c r="LQ91" s="70"/>
      <c r="LR91" s="73"/>
      <c r="LS91" s="74"/>
      <c r="LT91" s="74"/>
      <c r="LU91" s="62"/>
      <c r="LV91" s="75"/>
      <c r="LW91" s="76"/>
      <c r="LX91" s="216"/>
      <c r="LY91" s="75"/>
      <c r="LZ91" s="75"/>
      <c r="MA91" s="204"/>
      <c r="MB91" s="205"/>
      <c r="MC91" s="72"/>
      <c r="MD91" s="70"/>
      <c r="ME91" s="73"/>
      <c r="MF91" s="74"/>
      <c r="MG91" s="74"/>
      <c r="MH91" s="62"/>
      <c r="MI91" s="75"/>
      <c r="MJ91" s="76"/>
      <c r="MK91" s="216"/>
      <c r="ML91" s="75"/>
      <c r="MM91" s="75"/>
      <c r="MN91" s="204"/>
      <c r="MO91" s="205"/>
      <c r="MP91" s="72"/>
      <c r="MQ91" s="70"/>
      <c r="MR91" s="73"/>
      <c r="MS91" s="74"/>
      <c r="MT91" s="74"/>
      <c r="MU91" s="62"/>
      <c r="MV91" s="75"/>
      <c r="MW91" s="76"/>
      <c r="MX91" s="216"/>
      <c r="MY91" s="75"/>
      <c r="MZ91" s="75"/>
      <c r="NA91" s="204"/>
      <c r="NB91" s="205"/>
      <c r="NC91" s="72"/>
      <c r="ND91" s="70"/>
      <c r="NE91" s="73"/>
      <c r="NF91" s="74"/>
      <c r="NG91" s="74"/>
      <c r="NH91" s="62"/>
      <c r="NI91" s="75"/>
      <c r="NJ91" s="76"/>
      <c r="NK91" s="216"/>
      <c r="NL91" s="75"/>
      <c r="NM91" s="75"/>
      <c r="NN91" s="204"/>
      <c r="NO91" s="205"/>
      <c r="NP91" s="72"/>
      <c r="NQ91" s="70"/>
      <c r="NR91" s="73"/>
      <c r="NS91" s="74"/>
      <c r="NT91" s="74"/>
      <c r="NU91" s="62"/>
      <c r="NV91" s="75"/>
      <c r="NW91" s="76"/>
      <c r="NX91" s="216"/>
      <c r="NY91" s="75"/>
      <c r="NZ91" s="75"/>
      <c r="OA91" s="204"/>
      <c r="OB91" s="205"/>
      <c r="OC91" s="72"/>
      <c r="OD91" s="70"/>
      <c r="OE91" s="73"/>
      <c r="OF91" s="74"/>
      <c r="OG91" s="74"/>
      <c r="OH91" s="62"/>
      <c r="OI91" s="75"/>
      <c r="OJ91" s="76"/>
      <c r="OK91" s="216"/>
      <c r="OL91" s="75"/>
      <c r="OM91" s="75"/>
      <c r="ON91" s="204"/>
      <c r="OO91" s="205"/>
      <c r="OP91" s="72"/>
      <c r="OQ91" s="70"/>
      <c r="OR91" s="73"/>
      <c r="OS91" s="74"/>
      <c r="OT91" s="74"/>
      <c r="OU91" s="62"/>
      <c r="OV91" s="75"/>
      <c r="OW91" s="76"/>
      <c r="OX91" s="216"/>
      <c r="OY91" s="75"/>
      <c r="OZ91" s="75"/>
      <c r="PA91" s="204"/>
      <c r="PB91" s="205"/>
      <c r="PC91" s="72"/>
      <c r="PD91" s="70"/>
      <c r="PE91" s="73"/>
      <c r="PF91" s="74"/>
      <c r="PG91" s="74"/>
      <c r="PH91" s="62"/>
      <c r="PI91" s="75"/>
      <c r="PJ91" s="76"/>
      <c r="PK91" s="216"/>
      <c r="PL91" s="75"/>
      <c r="PM91" s="75"/>
      <c r="PN91" s="204"/>
      <c r="PO91" s="205"/>
      <c r="PP91" s="72"/>
      <c r="PQ91" s="70"/>
      <c r="PR91" s="73"/>
      <c r="PS91" s="74"/>
      <c r="PT91" s="74"/>
      <c r="PU91" s="62"/>
      <c r="PV91" s="75"/>
      <c r="PW91" s="76"/>
      <c r="PX91" s="216"/>
      <c r="PY91" s="75"/>
      <c r="PZ91" s="75"/>
      <c r="QA91" s="204"/>
      <c r="QB91" s="205"/>
      <c r="QC91" s="72"/>
      <c r="QD91" s="70"/>
      <c r="QE91" s="73"/>
      <c r="QF91" s="74"/>
      <c r="QG91" s="74"/>
      <c r="QH91" s="62"/>
      <c r="QI91" s="75"/>
      <c r="QJ91" s="76"/>
      <c r="QK91" s="216"/>
      <c r="QL91" s="75"/>
      <c r="QM91" s="75"/>
      <c r="QN91" s="204"/>
      <c r="QO91" s="205"/>
      <c r="QP91" s="72"/>
      <c r="QQ91" s="70"/>
      <c r="QR91" s="73"/>
      <c r="QS91" s="74"/>
      <c r="QT91" s="74"/>
      <c r="QU91" s="62"/>
      <c r="QV91" s="75"/>
      <c r="QW91" s="76"/>
      <c r="QX91" s="216"/>
      <c r="QY91" s="75"/>
      <c r="QZ91" s="75"/>
      <c r="RA91" s="204"/>
      <c r="RB91" s="205"/>
      <c r="RC91" s="72"/>
      <c r="RD91" s="70"/>
      <c r="RE91" s="73"/>
      <c r="RF91" s="74"/>
      <c r="RG91" s="74"/>
      <c r="RH91" s="62"/>
      <c r="RI91" s="75"/>
      <c r="RJ91" s="76"/>
      <c r="RK91" s="216"/>
      <c r="RL91" s="75"/>
      <c r="RM91" s="75"/>
      <c r="RN91" s="204"/>
      <c r="RO91" s="205"/>
      <c r="RP91" s="72"/>
      <c r="RQ91" s="70"/>
      <c r="RR91" s="73"/>
      <c r="RS91" s="74"/>
      <c r="RT91" s="74"/>
      <c r="RU91" s="62"/>
      <c r="RV91" s="75"/>
      <c r="RW91" s="76"/>
      <c r="RX91" s="216"/>
      <c r="RY91" s="75"/>
      <c r="RZ91" s="75"/>
      <c r="SA91" s="204"/>
      <c r="SB91" s="205"/>
      <c r="SC91" s="72"/>
      <c r="SD91" s="70"/>
      <c r="SE91" s="73"/>
      <c r="SF91" s="74"/>
      <c r="SG91" s="74"/>
      <c r="SH91" s="62"/>
      <c r="SI91" s="75"/>
      <c r="SJ91" s="76"/>
      <c r="SK91" s="216"/>
      <c r="SL91" s="75"/>
      <c r="SM91" s="75"/>
      <c r="SN91" s="204"/>
      <c r="SO91" s="205"/>
      <c r="SP91" s="72"/>
      <c r="SQ91" s="70"/>
      <c r="SR91" s="73"/>
      <c r="SS91" s="74"/>
      <c r="ST91" s="74"/>
      <c r="SU91" s="62"/>
      <c r="SV91" s="75"/>
      <c r="SW91" s="76"/>
      <c r="SX91" s="216"/>
      <c r="SY91" s="75"/>
      <c r="SZ91" s="75"/>
      <c r="TA91" s="204"/>
      <c r="TB91" s="205"/>
      <c r="TC91" s="72"/>
      <c r="TD91" s="70"/>
      <c r="TE91" s="73"/>
      <c r="TF91" s="74"/>
      <c r="TG91" s="74"/>
      <c r="TH91" s="62"/>
      <c r="TI91" s="75"/>
      <c r="TJ91" s="76"/>
      <c r="TK91" s="216"/>
      <c r="TL91" s="75"/>
      <c r="TM91" s="75"/>
      <c r="TN91" s="204"/>
      <c r="TO91" s="205"/>
      <c r="TP91" s="72"/>
      <c r="TQ91" s="70"/>
      <c r="TR91" s="73"/>
      <c r="TS91" s="74"/>
      <c r="TT91" s="74"/>
      <c r="TU91" s="62"/>
      <c r="TV91" s="75"/>
      <c r="TW91" s="76"/>
      <c r="TX91" s="216"/>
      <c r="TY91" s="75"/>
      <c r="TZ91" s="75"/>
      <c r="UA91" s="204"/>
      <c r="UB91" s="205"/>
      <c r="UC91" s="72"/>
      <c r="UD91" s="70"/>
      <c r="UE91" s="73"/>
      <c r="UF91" s="74"/>
      <c r="UG91" s="74"/>
      <c r="UH91" s="62"/>
      <c r="UI91" s="75"/>
      <c r="UJ91" s="76"/>
      <c r="UK91" s="216"/>
      <c r="UL91" s="75"/>
      <c r="UM91" s="75"/>
      <c r="UN91" s="204"/>
      <c r="UO91" s="205"/>
      <c r="UP91" s="72"/>
      <c r="UQ91" s="70"/>
      <c r="UR91" s="73"/>
      <c r="US91" s="74"/>
      <c r="UT91" s="74"/>
      <c r="UU91" s="62"/>
      <c r="UV91" s="75"/>
      <c r="UW91" s="76"/>
      <c r="UX91" s="216"/>
      <c r="UY91" s="75"/>
      <c r="UZ91" s="75"/>
      <c r="VA91" s="204"/>
      <c r="VB91" s="205"/>
      <c r="VC91" s="72"/>
      <c r="VD91" s="70"/>
      <c r="VE91" s="73"/>
      <c r="VF91" s="74"/>
      <c r="VG91" s="74"/>
      <c r="VH91" s="62"/>
      <c r="VI91" s="75"/>
      <c r="VJ91" s="76"/>
      <c r="VK91" s="216"/>
      <c r="VL91" s="75"/>
      <c r="VM91" s="75"/>
      <c r="VN91" s="204"/>
      <c r="VO91" s="205"/>
      <c r="VP91" s="72"/>
      <c r="VQ91" s="70"/>
      <c r="VR91" s="73"/>
      <c r="VS91" s="74"/>
      <c r="VT91" s="74"/>
      <c r="VU91" s="62"/>
      <c r="VV91" s="75"/>
      <c r="VW91" s="76"/>
      <c r="VX91" s="216"/>
      <c r="VY91" s="75"/>
      <c r="VZ91" s="75"/>
      <c r="WA91" s="204"/>
      <c r="WB91" s="205"/>
      <c r="WC91" s="72"/>
      <c r="WD91" s="70"/>
      <c r="WE91" s="73"/>
      <c r="WF91" s="74"/>
      <c r="WG91" s="74"/>
      <c r="WH91" s="62"/>
      <c r="WI91" s="75"/>
      <c r="WJ91" s="76"/>
      <c r="WK91" s="216"/>
      <c r="WL91" s="75"/>
      <c r="WM91" s="75"/>
      <c r="WN91" s="204"/>
      <c r="WO91" s="205"/>
      <c r="WP91" s="72"/>
      <c r="WQ91" s="70"/>
      <c r="WR91" s="73"/>
      <c r="WS91" s="74"/>
      <c r="WT91" s="74"/>
      <c r="WU91" s="62"/>
      <c r="WV91" s="75"/>
      <c r="WW91" s="76"/>
      <c r="WX91" s="216"/>
      <c r="WY91" s="75"/>
      <c r="WZ91" s="75"/>
      <c r="XA91" s="204"/>
      <c r="XB91" s="205"/>
      <c r="XC91" s="72"/>
      <c r="XD91" s="70"/>
      <c r="XE91" s="73"/>
      <c r="XF91" s="74"/>
      <c r="XG91" s="74"/>
      <c r="XH91" s="62"/>
      <c r="XI91" s="75"/>
      <c r="XJ91" s="76"/>
      <c r="XK91" s="216"/>
      <c r="XL91" s="75"/>
      <c r="XM91" s="75"/>
      <c r="XN91" s="204"/>
      <c r="XO91" s="205"/>
      <c r="XP91" s="72"/>
      <c r="XQ91" s="70"/>
      <c r="XR91" s="73"/>
      <c r="XS91" s="74"/>
      <c r="XT91" s="74"/>
      <c r="XU91" s="62"/>
      <c r="XV91" s="75"/>
      <c r="XW91" s="76"/>
      <c r="XX91" s="216"/>
      <c r="XY91" s="75"/>
      <c r="XZ91" s="75"/>
      <c r="YA91" s="204"/>
      <c r="YB91" s="205"/>
      <c r="YC91" s="72"/>
      <c r="YD91" s="70"/>
      <c r="YE91" s="73"/>
      <c r="YF91" s="74"/>
      <c r="YG91" s="74"/>
      <c r="YH91" s="62"/>
      <c r="YI91" s="75"/>
      <c r="YJ91" s="76"/>
      <c r="YK91" s="216"/>
      <c r="YL91" s="75"/>
      <c r="YM91" s="75"/>
      <c r="YN91" s="204"/>
      <c r="YO91" s="205"/>
      <c r="YP91" s="72"/>
      <c r="YQ91" s="70"/>
      <c r="YR91" s="73"/>
      <c r="YS91" s="74"/>
      <c r="YT91" s="74"/>
      <c r="YU91" s="62"/>
      <c r="YV91" s="75"/>
      <c r="YW91" s="76"/>
      <c r="YX91" s="216"/>
      <c r="YY91" s="75"/>
      <c r="YZ91" s="75"/>
      <c r="ZA91" s="204"/>
      <c r="ZB91" s="205"/>
      <c r="ZC91" s="72"/>
      <c r="ZD91" s="70"/>
      <c r="ZE91" s="73"/>
      <c r="ZF91" s="74"/>
      <c r="ZG91" s="74"/>
      <c r="ZH91" s="62"/>
      <c r="ZI91" s="75"/>
      <c r="ZJ91" s="76"/>
      <c r="ZK91" s="216"/>
      <c r="ZL91" s="75"/>
      <c r="ZM91" s="75"/>
      <c r="ZN91" s="204"/>
      <c r="ZO91" s="205"/>
      <c r="ZP91" s="72"/>
      <c r="ZQ91" s="70"/>
      <c r="ZR91" s="73"/>
      <c r="ZS91" s="74"/>
      <c r="ZT91" s="74"/>
      <c r="ZU91" s="62"/>
      <c r="ZV91" s="75"/>
      <c r="ZW91" s="76"/>
      <c r="ZX91" s="216"/>
      <c r="ZY91" s="75"/>
      <c r="ZZ91" s="75"/>
      <c r="AAA91" s="204"/>
      <c r="AAB91" s="205"/>
      <c r="AAC91" s="72"/>
      <c r="AAD91" s="70"/>
      <c r="AAE91" s="73"/>
      <c r="AAF91" s="74"/>
      <c r="AAG91" s="74"/>
      <c r="AAH91" s="62"/>
      <c r="AAI91" s="75"/>
      <c r="AAJ91" s="76"/>
      <c r="AAK91" s="216"/>
      <c r="AAL91" s="75"/>
      <c r="AAM91" s="75"/>
      <c r="AAN91" s="204"/>
      <c r="AAO91" s="205"/>
      <c r="AAP91" s="72"/>
      <c r="AAQ91" s="70"/>
      <c r="AAR91" s="73"/>
      <c r="AAS91" s="74"/>
      <c r="AAT91" s="74"/>
      <c r="AAU91" s="62"/>
      <c r="AAV91" s="75"/>
      <c r="AAW91" s="76"/>
      <c r="AAX91" s="216"/>
      <c r="AAY91" s="75"/>
      <c r="AAZ91" s="75"/>
      <c r="ABA91" s="204"/>
      <c r="ABB91" s="205"/>
      <c r="ABC91" s="72"/>
      <c r="ABD91" s="70"/>
      <c r="ABE91" s="73"/>
      <c r="ABF91" s="74"/>
      <c r="ABG91" s="74"/>
      <c r="ABH91" s="62"/>
      <c r="ABI91" s="75"/>
      <c r="ABJ91" s="76"/>
      <c r="ABK91" s="216"/>
      <c r="ABL91" s="75"/>
      <c r="ABM91" s="75"/>
      <c r="ABN91" s="204"/>
      <c r="ABO91" s="205"/>
      <c r="ABP91" s="72"/>
      <c r="ABQ91" s="70"/>
      <c r="ABR91" s="73"/>
      <c r="ABS91" s="74"/>
      <c r="ABT91" s="74"/>
      <c r="ABU91" s="62"/>
      <c r="ABV91" s="75"/>
      <c r="ABW91" s="76"/>
      <c r="ABX91" s="216"/>
      <c r="ABY91" s="75"/>
      <c r="ABZ91" s="75"/>
      <c r="ACA91" s="204"/>
      <c r="ACB91" s="205"/>
      <c r="ACC91" s="72"/>
      <c r="ACD91" s="70"/>
      <c r="ACE91" s="73"/>
      <c r="ACF91" s="74"/>
      <c r="ACG91" s="74"/>
      <c r="ACH91" s="62"/>
      <c r="ACI91" s="75"/>
      <c r="ACJ91" s="76"/>
      <c r="ACK91" s="216"/>
      <c r="ACL91" s="75"/>
      <c r="ACM91" s="75"/>
      <c r="ACN91" s="204"/>
      <c r="ACO91" s="205"/>
      <c r="ACP91" s="72"/>
      <c r="ACQ91" s="70"/>
      <c r="ACR91" s="73"/>
      <c r="ACS91" s="74"/>
      <c r="ACT91" s="74"/>
      <c r="ACU91" s="62"/>
      <c r="ACV91" s="75"/>
      <c r="ACW91" s="76"/>
      <c r="ACX91" s="216"/>
      <c r="ACY91" s="75"/>
      <c r="ACZ91" s="75"/>
      <c r="ADA91" s="204"/>
      <c r="ADB91" s="205"/>
      <c r="ADC91" s="72"/>
      <c r="ADD91" s="70"/>
      <c r="ADE91" s="73"/>
      <c r="ADF91" s="74"/>
      <c r="ADG91" s="74"/>
      <c r="ADH91" s="62"/>
      <c r="ADI91" s="75"/>
      <c r="ADJ91" s="76"/>
      <c r="ADK91" s="216"/>
      <c r="ADL91" s="75"/>
      <c r="ADM91" s="75"/>
      <c r="ADN91" s="204"/>
      <c r="ADO91" s="205"/>
      <c r="ADP91" s="72"/>
      <c r="ADQ91" s="70"/>
      <c r="ADR91" s="73"/>
      <c r="ADS91" s="74"/>
      <c r="ADT91" s="74"/>
      <c r="ADU91" s="62"/>
      <c r="ADV91" s="75"/>
      <c r="ADW91" s="76"/>
      <c r="ADX91" s="216"/>
      <c r="ADY91" s="75"/>
      <c r="ADZ91" s="75"/>
      <c r="AEA91" s="204"/>
      <c r="AEB91" s="205"/>
      <c r="AEC91" s="72"/>
      <c r="AED91" s="70"/>
      <c r="AEE91" s="73"/>
      <c r="AEF91" s="74"/>
      <c r="AEG91" s="74"/>
      <c r="AEH91" s="62"/>
      <c r="AEI91" s="75"/>
      <c r="AEJ91" s="76"/>
      <c r="AEK91" s="216"/>
      <c r="AEL91" s="75"/>
      <c r="AEM91" s="75"/>
      <c r="AEN91" s="204"/>
      <c r="AEO91" s="205"/>
      <c r="AEP91" s="72"/>
      <c r="AEQ91" s="70"/>
      <c r="AER91" s="73"/>
      <c r="AES91" s="74"/>
      <c r="AET91" s="74"/>
      <c r="AEU91" s="62"/>
      <c r="AEV91" s="75"/>
      <c r="AEW91" s="76"/>
      <c r="AEX91" s="216"/>
      <c r="AEY91" s="75"/>
      <c r="AEZ91" s="75"/>
      <c r="AFA91" s="204"/>
      <c r="AFB91" s="205"/>
      <c r="AFC91" s="72"/>
      <c r="AFD91" s="70"/>
      <c r="AFE91" s="73"/>
      <c r="AFF91" s="74"/>
      <c r="AFG91" s="74"/>
      <c r="AFH91" s="62"/>
      <c r="AFI91" s="75"/>
      <c r="AFJ91" s="76"/>
      <c r="AFK91" s="216"/>
      <c r="AFL91" s="75"/>
      <c r="AFM91" s="75"/>
      <c r="AFN91" s="204"/>
      <c r="AFO91" s="205"/>
      <c r="AFP91" s="72"/>
      <c r="AFQ91" s="70"/>
      <c r="AFR91" s="73"/>
      <c r="AFS91" s="74"/>
      <c r="AFT91" s="74"/>
      <c r="AFU91" s="62"/>
      <c r="AFV91" s="75"/>
      <c r="AFW91" s="76"/>
      <c r="AFX91" s="216"/>
      <c r="AFY91" s="75"/>
      <c r="AFZ91" s="75"/>
      <c r="AGA91" s="204"/>
      <c r="AGB91" s="205"/>
      <c r="AGC91" s="72"/>
      <c r="AGD91" s="70"/>
      <c r="AGE91" s="73"/>
      <c r="AGF91" s="74"/>
      <c r="AGG91" s="74"/>
      <c r="AGH91" s="62"/>
      <c r="AGI91" s="75"/>
      <c r="AGJ91" s="76"/>
      <c r="AGK91" s="216"/>
      <c r="AGL91" s="75"/>
      <c r="AGM91" s="75"/>
      <c r="AGN91" s="204"/>
      <c r="AGO91" s="205"/>
      <c r="AGP91" s="72"/>
      <c r="AGQ91" s="70"/>
      <c r="AGR91" s="73"/>
      <c r="AGS91" s="74"/>
      <c r="AGT91" s="74"/>
      <c r="AGU91" s="62"/>
      <c r="AGV91" s="75"/>
      <c r="AGW91" s="76"/>
      <c r="AGX91" s="216"/>
      <c r="AGY91" s="75"/>
      <c r="AGZ91" s="75"/>
      <c r="AHA91" s="204"/>
      <c r="AHB91" s="205"/>
      <c r="AHC91" s="72"/>
      <c r="AHD91" s="70"/>
      <c r="AHE91" s="73"/>
      <c r="AHF91" s="74"/>
      <c r="AHG91" s="74"/>
      <c r="AHH91" s="62"/>
      <c r="AHI91" s="75"/>
      <c r="AHJ91" s="76"/>
      <c r="AHK91" s="216"/>
      <c r="AHL91" s="75"/>
      <c r="AHM91" s="75"/>
      <c r="AHN91" s="204"/>
      <c r="AHO91" s="205"/>
      <c r="AHP91" s="72"/>
      <c r="AHQ91" s="70"/>
      <c r="AHR91" s="73"/>
      <c r="AHS91" s="74"/>
      <c r="AHT91" s="74"/>
      <c r="AHU91" s="62"/>
      <c r="AHV91" s="75"/>
      <c r="AHW91" s="76"/>
      <c r="AHX91" s="216"/>
      <c r="AHY91" s="75"/>
      <c r="AHZ91" s="75"/>
      <c r="AIA91" s="204"/>
      <c r="AIB91" s="205"/>
      <c r="AIC91" s="72"/>
      <c r="AID91" s="70"/>
      <c r="AIE91" s="73"/>
      <c r="AIF91" s="74"/>
      <c r="AIG91" s="74"/>
      <c r="AIH91" s="62"/>
      <c r="AII91" s="75"/>
      <c r="AIJ91" s="76"/>
      <c r="AIK91" s="216"/>
      <c r="AIL91" s="75"/>
      <c r="AIM91" s="75"/>
      <c r="AIN91" s="204"/>
      <c r="AIO91" s="205"/>
      <c r="AIP91" s="72"/>
      <c r="AIQ91" s="70"/>
      <c r="AIR91" s="73"/>
      <c r="AIS91" s="74"/>
      <c r="AIT91" s="74"/>
      <c r="AIU91" s="62"/>
      <c r="AIV91" s="75"/>
      <c r="AIW91" s="76"/>
      <c r="AIX91" s="216"/>
      <c r="AIY91" s="75"/>
      <c r="AIZ91" s="75"/>
      <c r="AJA91" s="204"/>
      <c r="AJB91" s="205"/>
      <c r="AJC91" s="72"/>
      <c r="AJD91" s="70"/>
      <c r="AJE91" s="73"/>
      <c r="AJF91" s="74"/>
      <c r="AJG91" s="74"/>
      <c r="AJH91" s="62"/>
      <c r="AJI91" s="75"/>
      <c r="AJJ91" s="76"/>
      <c r="AJK91" s="216"/>
      <c r="AJL91" s="75"/>
      <c r="AJM91" s="75"/>
      <c r="AJN91" s="204"/>
      <c r="AJO91" s="205"/>
      <c r="AJP91" s="72"/>
      <c r="AJQ91" s="70"/>
      <c r="AJR91" s="73"/>
      <c r="AJS91" s="74"/>
      <c r="AJT91" s="74"/>
      <c r="AJU91" s="62"/>
      <c r="AJV91" s="75"/>
      <c r="AJW91" s="76"/>
      <c r="AJX91" s="216"/>
      <c r="AJY91" s="75"/>
      <c r="AJZ91" s="75"/>
      <c r="AKA91" s="204"/>
      <c r="AKB91" s="205"/>
      <c r="AKC91" s="72"/>
      <c r="AKD91" s="70"/>
      <c r="AKE91" s="73"/>
      <c r="AKF91" s="74"/>
      <c r="AKG91" s="74"/>
      <c r="AKH91" s="62"/>
      <c r="AKI91" s="75"/>
      <c r="AKJ91" s="76"/>
      <c r="AKK91" s="216"/>
      <c r="AKL91" s="75"/>
      <c r="AKM91" s="75"/>
      <c r="AKN91" s="204"/>
      <c r="AKO91" s="205"/>
      <c r="AKP91" s="72"/>
      <c r="AKQ91" s="70"/>
      <c r="AKR91" s="73"/>
      <c r="AKS91" s="74"/>
      <c r="AKT91" s="74"/>
      <c r="AKU91" s="62"/>
      <c r="AKV91" s="75"/>
      <c r="AKW91" s="76"/>
      <c r="AKX91" s="216"/>
      <c r="AKY91" s="75"/>
      <c r="AKZ91" s="75"/>
      <c r="ALA91" s="204"/>
      <c r="ALB91" s="205"/>
      <c r="ALC91" s="72"/>
      <c r="ALD91" s="70"/>
      <c r="ALE91" s="73"/>
      <c r="ALF91" s="74"/>
      <c r="ALG91" s="74"/>
      <c r="ALH91" s="62"/>
      <c r="ALI91" s="75"/>
      <c r="ALJ91" s="76"/>
      <c r="ALK91" s="216"/>
      <c r="ALL91" s="75"/>
      <c r="ALM91" s="75"/>
      <c r="ALN91" s="204"/>
      <c r="ALO91" s="205"/>
      <c r="ALP91" s="72"/>
      <c r="ALQ91" s="70"/>
      <c r="ALR91" s="73"/>
      <c r="ALS91" s="74"/>
      <c r="ALT91" s="74"/>
      <c r="ALU91" s="62"/>
      <c r="ALV91" s="75"/>
      <c r="ALW91" s="76"/>
      <c r="ALX91" s="216"/>
      <c r="ALY91" s="75"/>
      <c r="ALZ91" s="75"/>
      <c r="AMA91" s="204"/>
      <c r="AMB91" s="205"/>
      <c r="AMC91" s="72"/>
      <c r="AMD91" s="70"/>
      <c r="AME91" s="73"/>
      <c r="AMF91" s="74"/>
      <c r="AMG91" s="74"/>
      <c r="AMH91" s="62"/>
      <c r="AMI91" s="75"/>
      <c r="AMJ91" s="76"/>
      <c r="AMK91" s="216"/>
      <c r="AML91" s="75"/>
      <c r="AMM91" s="75"/>
      <c r="AMN91" s="204"/>
      <c r="AMO91" s="205"/>
      <c r="AMP91" s="72"/>
      <c r="AMQ91" s="70"/>
      <c r="AMR91" s="73"/>
      <c r="AMS91" s="74"/>
      <c r="AMT91" s="74"/>
      <c r="AMU91" s="62"/>
      <c r="AMV91" s="75"/>
      <c r="AMW91" s="76"/>
      <c r="AMX91" s="216"/>
      <c r="AMY91" s="75"/>
      <c r="AMZ91" s="75"/>
      <c r="ANA91" s="204"/>
      <c r="ANB91" s="205"/>
      <c r="ANC91" s="72"/>
      <c r="AND91" s="70"/>
      <c r="ANE91" s="73"/>
      <c r="ANF91" s="74"/>
      <c r="ANG91" s="74"/>
      <c r="ANH91" s="62"/>
      <c r="ANI91" s="75"/>
      <c r="ANJ91" s="76"/>
      <c r="ANK91" s="216"/>
      <c r="ANL91" s="75"/>
      <c r="ANM91" s="75"/>
      <c r="ANN91" s="204"/>
      <c r="ANO91" s="205"/>
      <c r="ANP91" s="72"/>
      <c r="ANQ91" s="70"/>
      <c r="ANR91" s="73"/>
      <c r="ANS91" s="74"/>
      <c r="ANT91" s="74"/>
      <c r="ANU91" s="62"/>
      <c r="ANV91" s="75"/>
      <c r="ANW91" s="76"/>
      <c r="ANX91" s="216"/>
      <c r="ANY91" s="75"/>
      <c r="ANZ91" s="75"/>
      <c r="AOA91" s="204"/>
      <c r="AOB91" s="205"/>
      <c r="AOC91" s="72"/>
      <c r="AOD91" s="70"/>
      <c r="AOE91" s="73"/>
      <c r="AOF91" s="74"/>
      <c r="AOG91" s="74"/>
      <c r="AOH91" s="62"/>
      <c r="AOI91" s="75"/>
      <c r="AOJ91" s="76"/>
      <c r="AOK91" s="216"/>
      <c r="AOL91" s="75"/>
      <c r="AOM91" s="75"/>
      <c r="AON91" s="204"/>
      <c r="AOO91" s="205"/>
      <c r="AOP91" s="72"/>
      <c r="AOQ91" s="70"/>
      <c r="AOR91" s="73"/>
      <c r="AOS91" s="74"/>
      <c r="AOT91" s="74"/>
      <c r="AOU91" s="62"/>
      <c r="AOV91" s="75"/>
      <c r="AOW91" s="76"/>
      <c r="AOX91" s="216"/>
      <c r="AOY91" s="75"/>
      <c r="AOZ91" s="75"/>
      <c r="APA91" s="204"/>
      <c r="APB91" s="205"/>
      <c r="APC91" s="72"/>
      <c r="APD91" s="70"/>
      <c r="APE91" s="73"/>
      <c r="APF91" s="74"/>
      <c r="APG91" s="74"/>
      <c r="APH91" s="62"/>
      <c r="API91" s="75"/>
      <c r="APJ91" s="76"/>
      <c r="APK91" s="216"/>
      <c r="APL91" s="75"/>
      <c r="APM91" s="75"/>
      <c r="APN91" s="204"/>
      <c r="APO91" s="205"/>
      <c r="APP91" s="72"/>
      <c r="APQ91" s="70"/>
      <c r="APR91" s="73"/>
      <c r="APS91" s="74"/>
      <c r="APT91" s="74"/>
      <c r="APU91" s="62"/>
      <c r="APV91" s="75"/>
      <c r="APW91" s="76"/>
      <c r="APX91" s="216"/>
      <c r="APY91" s="75"/>
      <c r="APZ91" s="75"/>
      <c r="AQA91" s="204"/>
      <c r="AQB91" s="205"/>
      <c r="AQC91" s="72"/>
      <c r="AQD91" s="70"/>
      <c r="AQE91" s="73"/>
      <c r="AQF91" s="74"/>
      <c r="AQG91" s="74"/>
      <c r="AQH91" s="62"/>
      <c r="AQI91" s="75"/>
      <c r="AQJ91" s="76"/>
      <c r="AQK91" s="216"/>
      <c r="AQL91" s="75"/>
      <c r="AQM91" s="75"/>
      <c r="AQN91" s="204"/>
      <c r="AQO91" s="205"/>
      <c r="AQP91" s="72"/>
      <c r="AQQ91" s="70"/>
      <c r="AQR91" s="73"/>
      <c r="AQS91" s="74"/>
      <c r="AQT91" s="74"/>
      <c r="AQU91" s="62"/>
      <c r="AQV91" s="75"/>
      <c r="AQW91" s="76"/>
      <c r="AQX91" s="216"/>
      <c r="AQY91" s="75"/>
      <c r="AQZ91" s="75"/>
      <c r="ARA91" s="204"/>
      <c r="ARB91" s="205"/>
      <c r="ARC91" s="72"/>
      <c r="ARD91" s="70"/>
      <c r="ARE91" s="73"/>
      <c r="ARF91" s="74"/>
      <c r="ARG91" s="74"/>
      <c r="ARH91" s="62"/>
      <c r="ARI91" s="75"/>
      <c r="ARJ91" s="76"/>
      <c r="ARK91" s="216"/>
      <c r="ARL91" s="75"/>
      <c r="ARM91" s="75"/>
      <c r="ARN91" s="204"/>
      <c r="ARO91" s="205"/>
      <c r="ARP91" s="72"/>
      <c r="ARQ91" s="70"/>
      <c r="ARR91" s="73"/>
      <c r="ARS91" s="74"/>
      <c r="ART91" s="74"/>
      <c r="ARU91" s="62"/>
      <c r="ARV91" s="75"/>
      <c r="ARW91" s="76"/>
      <c r="ARX91" s="216"/>
      <c r="ARY91" s="75"/>
      <c r="ARZ91" s="75"/>
      <c r="ASA91" s="204"/>
      <c r="ASB91" s="205"/>
      <c r="ASC91" s="72"/>
      <c r="ASD91" s="70"/>
      <c r="ASE91" s="73"/>
      <c r="ASF91" s="74"/>
      <c r="ASG91" s="74"/>
      <c r="ASH91" s="62"/>
      <c r="ASI91" s="75"/>
      <c r="ASJ91" s="76"/>
      <c r="ASK91" s="216"/>
      <c r="ASL91" s="75"/>
      <c r="ASM91" s="75"/>
      <c r="ASN91" s="204"/>
      <c r="ASO91" s="205"/>
      <c r="ASP91" s="72"/>
      <c r="ASQ91" s="70"/>
      <c r="ASR91" s="73"/>
      <c r="ASS91" s="74"/>
      <c r="AST91" s="74"/>
      <c r="ASU91" s="62"/>
      <c r="ASV91" s="75"/>
      <c r="ASW91" s="76"/>
      <c r="ASX91" s="216"/>
      <c r="ASY91" s="75"/>
      <c r="ASZ91" s="75"/>
      <c r="ATA91" s="204"/>
      <c r="ATB91" s="205"/>
      <c r="ATC91" s="72"/>
      <c r="ATD91" s="70"/>
      <c r="ATE91" s="73"/>
      <c r="ATF91" s="74"/>
      <c r="ATG91" s="74"/>
      <c r="ATH91" s="62"/>
      <c r="ATI91" s="75"/>
      <c r="ATJ91" s="76"/>
      <c r="ATK91" s="216"/>
      <c r="ATL91" s="75"/>
      <c r="ATM91" s="75"/>
      <c r="ATN91" s="204"/>
      <c r="ATO91" s="205"/>
      <c r="ATP91" s="72"/>
      <c r="ATQ91" s="70"/>
      <c r="ATR91" s="73"/>
      <c r="ATS91" s="74"/>
      <c r="ATT91" s="74"/>
      <c r="ATU91" s="62"/>
      <c r="ATV91" s="75"/>
      <c r="ATW91" s="76"/>
      <c r="ATX91" s="216"/>
      <c r="ATY91" s="75"/>
      <c r="ATZ91" s="75"/>
      <c r="AUA91" s="204"/>
      <c r="AUB91" s="205"/>
      <c r="AUC91" s="72"/>
      <c r="AUD91" s="70"/>
      <c r="AUE91" s="73"/>
      <c r="AUF91" s="74"/>
      <c r="AUG91" s="74"/>
      <c r="AUH91" s="62"/>
      <c r="AUI91" s="75"/>
      <c r="AUJ91" s="76"/>
      <c r="AUK91" s="216"/>
      <c r="AUL91" s="75"/>
      <c r="AUM91" s="75"/>
      <c r="AUN91" s="204"/>
      <c r="AUO91" s="205"/>
      <c r="AUP91" s="72"/>
      <c r="AUQ91" s="70"/>
      <c r="AUR91" s="73"/>
      <c r="AUS91" s="74"/>
      <c r="AUT91" s="74"/>
      <c r="AUU91" s="62"/>
      <c r="AUV91" s="75"/>
      <c r="AUW91" s="76"/>
      <c r="AUX91" s="216"/>
      <c r="AUY91" s="75"/>
      <c r="AUZ91" s="75"/>
      <c r="AVA91" s="204"/>
      <c r="AVB91" s="205"/>
      <c r="AVC91" s="72"/>
      <c r="AVD91" s="70"/>
      <c r="AVE91" s="73"/>
      <c r="AVF91" s="74"/>
      <c r="AVG91" s="74"/>
      <c r="AVH91" s="62"/>
      <c r="AVI91" s="75"/>
      <c r="AVJ91" s="76"/>
      <c r="AVK91" s="216"/>
      <c r="AVL91" s="75"/>
      <c r="AVM91" s="75"/>
      <c r="AVN91" s="204"/>
      <c r="AVO91" s="205"/>
      <c r="AVP91" s="72"/>
      <c r="AVQ91" s="70"/>
      <c r="AVR91" s="73"/>
      <c r="AVS91" s="74"/>
      <c r="AVT91" s="74"/>
      <c r="AVU91" s="62"/>
      <c r="AVV91" s="75"/>
      <c r="AVW91" s="76"/>
      <c r="AVX91" s="216"/>
      <c r="AVY91" s="75"/>
      <c r="AVZ91" s="75"/>
      <c r="AWA91" s="204"/>
      <c r="AWB91" s="205"/>
      <c r="AWC91" s="72"/>
      <c r="AWD91" s="70"/>
      <c r="AWE91" s="73"/>
      <c r="AWF91" s="74"/>
      <c r="AWG91" s="74"/>
      <c r="AWH91" s="62"/>
      <c r="AWI91" s="75"/>
      <c r="AWJ91" s="76"/>
      <c r="AWK91" s="216"/>
      <c r="AWL91" s="75"/>
      <c r="AWM91" s="75"/>
      <c r="AWN91" s="204"/>
      <c r="AWO91" s="205"/>
      <c r="AWP91" s="72"/>
      <c r="AWQ91" s="70"/>
      <c r="AWR91" s="73"/>
      <c r="AWS91" s="74"/>
      <c r="AWT91" s="74"/>
      <c r="AWU91" s="62"/>
      <c r="AWV91" s="75"/>
      <c r="AWW91" s="76"/>
      <c r="AWX91" s="216"/>
      <c r="AWY91" s="75"/>
      <c r="AWZ91" s="75"/>
      <c r="AXA91" s="204"/>
      <c r="AXB91" s="205"/>
      <c r="AXC91" s="72"/>
      <c r="AXD91" s="70"/>
      <c r="AXE91" s="73"/>
      <c r="AXF91" s="74"/>
      <c r="AXG91" s="74"/>
      <c r="AXH91" s="62"/>
      <c r="AXI91" s="75"/>
      <c r="AXJ91" s="76"/>
      <c r="AXK91" s="216"/>
      <c r="AXL91" s="75"/>
      <c r="AXM91" s="75"/>
      <c r="AXN91" s="204"/>
      <c r="AXO91" s="205"/>
      <c r="AXP91" s="72"/>
      <c r="AXQ91" s="70"/>
      <c r="AXR91" s="73"/>
      <c r="AXS91" s="74"/>
      <c r="AXT91" s="74"/>
      <c r="AXU91" s="62"/>
      <c r="AXV91" s="75"/>
      <c r="AXW91" s="76"/>
      <c r="AXX91" s="216"/>
      <c r="AXY91" s="75"/>
      <c r="AXZ91" s="75"/>
      <c r="AYA91" s="204"/>
      <c r="AYB91" s="205"/>
      <c r="AYC91" s="72"/>
      <c r="AYD91" s="70"/>
      <c r="AYE91" s="73"/>
      <c r="AYF91" s="74"/>
      <c r="AYG91" s="74"/>
      <c r="AYH91" s="62"/>
      <c r="AYI91" s="75"/>
      <c r="AYJ91" s="76"/>
      <c r="AYK91" s="216"/>
      <c r="AYL91" s="75"/>
      <c r="AYM91" s="75"/>
      <c r="AYN91" s="204"/>
      <c r="AYO91" s="205"/>
      <c r="AYP91" s="72"/>
      <c r="AYQ91" s="70"/>
      <c r="AYR91" s="73"/>
      <c r="AYS91" s="74"/>
      <c r="AYT91" s="74"/>
      <c r="AYU91" s="62"/>
      <c r="AYV91" s="75"/>
      <c r="AYW91" s="76"/>
      <c r="AYX91" s="216"/>
      <c r="AYY91" s="75"/>
      <c r="AYZ91" s="75"/>
      <c r="AZA91" s="204"/>
      <c r="AZB91" s="205"/>
      <c r="AZC91" s="72"/>
      <c r="AZD91" s="70"/>
      <c r="AZE91" s="73"/>
      <c r="AZF91" s="74"/>
      <c r="AZG91" s="74"/>
      <c r="AZH91" s="62"/>
      <c r="AZI91" s="75"/>
      <c r="AZJ91" s="76"/>
      <c r="AZK91" s="216"/>
      <c r="AZL91" s="75"/>
      <c r="AZM91" s="75"/>
      <c r="AZN91" s="204"/>
      <c r="AZO91" s="205"/>
      <c r="AZP91" s="72"/>
      <c r="AZQ91" s="70"/>
      <c r="AZR91" s="73"/>
      <c r="AZS91" s="74"/>
      <c r="AZT91" s="74"/>
      <c r="AZU91" s="62"/>
      <c r="AZV91" s="75"/>
      <c r="AZW91" s="76"/>
      <c r="AZX91" s="216"/>
      <c r="AZY91" s="75"/>
      <c r="AZZ91" s="75"/>
      <c r="BAA91" s="204"/>
      <c r="BAB91" s="205"/>
      <c r="BAC91" s="72"/>
      <c r="BAD91" s="70"/>
      <c r="BAE91" s="73"/>
      <c r="BAF91" s="74"/>
      <c r="BAG91" s="74"/>
      <c r="BAH91" s="62"/>
      <c r="BAI91" s="75"/>
      <c r="BAJ91" s="76"/>
      <c r="BAK91" s="216"/>
      <c r="BAL91" s="75"/>
      <c r="BAM91" s="75"/>
      <c r="BAN91" s="204"/>
      <c r="BAO91" s="205"/>
      <c r="BAP91" s="72"/>
      <c r="BAQ91" s="70"/>
      <c r="BAR91" s="73"/>
      <c r="BAS91" s="74"/>
      <c r="BAT91" s="74"/>
      <c r="BAU91" s="62"/>
      <c r="BAV91" s="75"/>
      <c r="BAW91" s="76"/>
      <c r="BAX91" s="216"/>
      <c r="BAY91" s="75"/>
      <c r="BAZ91" s="75"/>
      <c r="BBA91" s="204"/>
      <c r="BBB91" s="205"/>
      <c r="BBC91" s="72"/>
      <c r="BBD91" s="70"/>
      <c r="BBE91" s="73"/>
      <c r="BBF91" s="74"/>
      <c r="BBG91" s="74"/>
      <c r="BBH91" s="62"/>
      <c r="BBI91" s="75"/>
      <c r="BBJ91" s="76"/>
      <c r="BBK91" s="216"/>
      <c r="BBL91" s="75"/>
      <c r="BBM91" s="75"/>
      <c r="BBN91" s="204"/>
      <c r="BBO91" s="205"/>
      <c r="BBP91" s="72"/>
      <c r="BBQ91" s="70"/>
      <c r="BBR91" s="73"/>
      <c r="BBS91" s="74"/>
      <c r="BBT91" s="74"/>
      <c r="BBU91" s="62"/>
      <c r="BBV91" s="75"/>
      <c r="BBW91" s="76"/>
      <c r="BBX91" s="216"/>
      <c r="BBY91" s="75"/>
      <c r="BBZ91" s="75"/>
      <c r="BCA91" s="204"/>
      <c r="BCB91" s="205"/>
      <c r="BCC91" s="72"/>
      <c r="BCD91" s="70"/>
      <c r="BCE91" s="73"/>
      <c r="BCF91" s="74"/>
      <c r="BCG91" s="74"/>
      <c r="BCH91" s="62"/>
      <c r="BCI91" s="75"/>
      <c r="BCJ91" s="76"/>
      <c r="BCK91" s="216"/>
      <c r="BCL91" s="75"/>
      <c r="BCM91" s="75"/>
      <c r="BCN91" s="204"/>
      <c r="BCO91" s="205"/>
      <c r="BCP91" s="72"/>
      <c r="BCQ91" s="70"/>
      <c r="BCR91" s="73"/>
      <c r="BCS91" s="74"/>
      <c r="BCT91" s="74"/>
      <c r="BCU91" s="62"/>
      <c r="BCV91" s="75"/>
      <c r="BCW91" s="76"/>
      <c r="BCX91" s="216"/>
      <c r="BCY91" s="75"/>
      <c r="BCZ91" s="75"/>
      <c r="BDA91" s="204"/>
      <c r="BDB91" s="205"/>
      <c r="BDC91" s="72"/>
      <c r="BDD91" s="70"/>
      <c r="BDE91" s="73"/>
      <c r="BDF91" s="74"/>
      <c r="BDG91" s="74"/>
      <c r="BDH91" s="62"/>
      <c r="BDI91" s="75"/>
      <c r="BDJ91" s="76"/>
      <c r="BDK91" s="216"/>
      <c r="BDL91" s="75"/>
      <c r="BDM91" s="75"/>
      <c r="BDN91" s="204"/>
      <c r="BDO91" s="205"/>
      <c r="BDP91" s="72"/>
      <c r="BDQ91" s="70"/>
      <c r="BDR91" s="73"/>
      <c r="BDS91" s="74"/>
      <c r="BDT91" s="74"/>
      <c r="BDU91" s="62"/>
      <c r="BDV91" s="75"/>
      <c r="BDW91" s="76"/>
      <c r="BDX91" s="216"/>
      <c r="BDY91" s="75"/>
      <c r="BDZ91" s="75"/>
      <c r="BEA91" s="204"/>
      <c r="BEB91" s="205"/>
      <c r="BEC91" s="72"/>
      <c r="BED91" s="70"/>
      <c r="BEE91" s="73"/>
      <c r="BEF91" s="74"/>
      <c r="BEG91" s="74"/>
      <c r="BEH91" s="62"/>
      <c r="BEI91" s="75"/>
      <c r="BEJ91" s="76"/>
      <c r="BEK91" s="216"/>
      <c r="BEL91" s="75"/>
      <c r="BEM91" s="75"/>
      <c r="BEN91" s="204"/>
      <c r="BEO91" s="205"/>
      <c r="BEP91" s="72"/>
      <c r="BEQ91" s="70"/>
      <c r="BER91" s="73"/>
      <c r="BES91" s="74"/>
      <c r="BET91" s="74"/>
      <c r="BEU91" s="62"/>
      <c r="BEV91" s="75"/>
      <c r="BEW91" s="76"/>
      <c r="BEX91" s="216"/>
      <c r="BEY91" s="75"/>
      <c r="BEZ91" s="75"/>
      <c r="BFA91" s="204"/>
      <c r="BFB91" s="205"/>
      <c r="BFC91" s="72"/>
      <c r="BFD91" s="70"/>
      <c r="BFE91" s="73"/>
      <c r="BFF91" s="74"/>
      <c r="BFG91" s="74"/>
      <c r="BFH91" s="62"/>
      <c r="BFI91" s="75"/>
      <c r="BFJ91" s="76"/>
      <c r="BFK91" s="216"/>
      <c r="BFL91" s="75"/>
      <c r="BFM91" s="75"/>
      <c r="BFN91" s="204"/>
      <c r="BFO91" s="205"/>
      <c r="BFP91" s="72"/>
      <c r="BFQ91" s="70"/>
      <c r="BFR91" s="73"/>
      <c r="BFS91" s="74"/>
      <c r="BFT91" s="74"/>
      <c r="BFU91" s="62"/>
      <c r="BFV91" s="75"/>
      <c r="BFW91" s="76"/>
      <c r="BFX91" s="216"/>
      <c r="BFY91" s="75"/>
      <c r="BFZ91" s="75"/>
      <c r="BGA91" s="204"/>
      <c r="BGB91" s="205"/>
      <c r="BGC91" s="72"/>
      <c r="BGD91" s="70"/>
      <c r="BGE91" s="73"/>
      <c r="BGF91" s="74"/>
      <c r="BGG91" s="74"/>
      <c r="BGH91" s="62"/>
      <c r="BGI91" s="75"/>
      <c r="BGJ91" s="76"/>
      <c r="BGK91" s="216"/>
      <c r="BGL91" s="75"/>
      <c r="BGM91" s="75"/>
      <c r="BGN91" s="204"/>
      <c r="BGO91" s="205"/>
      <c r="BGP91" s="72"/>
      <c r="BGQ91" s="70"/>
      <c r="BGR91" s="73"/>
      <c r="BGS91" s="74"/>
      <c r="BGT91" s="74"/>
      <c r="BGU91" s="62"/>
      <c r="BGV91" s="75"/>
      <c r="BGW91" s="76"/>
      <c r="BGX91" s="216"/>
      <c r="BGY91" s="75"/>
      <c r="BGZ91" s="75"/>
      <c r="BHA91" s="204"/>
      <c r="BHB91" s="205"/>
      <c r="BHC91" s="72"/>
      <c r="BHD91" s="70"/>
      <c r="BHE91" s="73"/>
      <c r="BHF91" s="74"/>
      <c r="BHG91" s="74"/>
      <c r="BHH91" s="62"/>
      <c r="BHI91" s="75"/>
      <c r="BHJ91" s="76"/>
      <c r="BHK91" s="216"/>
      <c r="BHL91" s="75"/>
      <c r="BHM91" s="75"/>
      <c r="BHN91" s="204"/>
      <c r="BHO91" s="205"/>
      <c r="BHP91" s="72"/>
      <c r="BHQ91" s="70"/>
      <c r="BHR91" s="73"/>
      <c r="BHS91" s="74"/>
      <c r="BHT91" s="74"/>
      <c r="BHU91" s="62"/>
      <c r="BHV91" s="75"/>
      <c r="BHW91" s="76"/>
      <c r="BHX91" s="216"/>
      <c r="BHY91" s="75"/>
      <c r="BHZ91" s="75"/>
      <c r="BIA91" s="204"/>
      <c r="BIB91" s="205"/>
      <c r="BIC91" s="72"/>
      <c r="BID91" s="70"/>
      <c r="BIE91" s="73"/>
      <c r="BIF91" s="74"/>
      <c r="BIG91" s="74"/>
      <c r="BIH91" s="62"/>
      <c r="BII91" s="75"/>
      <c r="BIJ91" s="76"/>
      <c r="BIK91" s="216"/>
      <c r="BIL91" s="75"/>
      <c r="BIM91" s="75"/>
      <c r="BIN91" s="204"/>
      <c r="BIO91" s="205"/>
      <c r="BIP91" s="72"/>
      <c r="BIQ91" s="70"/>
      <c r="BIR91" s="73"/>
      <c r="BIS91" s="74"/>
      <c r="BIT91" s="74"/>
      <c r="BIU91" s="62"/>
      <c r="BIV91" s="75"/>
      <c r="BIW91" s="76"/>
      <c r="BIX91" s="216"/>
      <c r="BIY91" s="75"/>
      <c r="BIZ91" s="75"/>
      <c r="BJA91" s="204"/>
      <c r="BJB91" s="205"/>
      <c r="BJC91" s="72"/>
      <c r="BJD91" s="70"/>
      <c r="BJE91" s="73"/>
      <c r="BJF91" s="74"/>
      <c r="BJG91" s="74"/>
      <c r="BJH91" s="62"/>
      <c r="BJI91" s="75"/>
      <c r="BJJ91" s="76"/>
      <c r="BJK91" s="216"/>
      <c r="BJL91" s="75"/>
      <c r="BJM91" s="75"/>
      <c r="BJN91" s="204"/>
      <c r="BJO91" s="205"/>
      <c r="BJP91" s="72"/>
      <c r="BJQ91" s="70"/>
      <c r="BJR91" s="73"/>
      <c r="BJS91" s="74"/>
      <c r="BJT91" s="74"/>
      <c r="BJU91" s="62"/>
      <c r="BJV91" s="75"/>
      <c r="BJW91" s="76"/>
      <c r="BJX91" s="216"/>
      <c r="BJY91" s="75"/>
      <c r="BJZ91" s="75"/>
      <c r="BKA91" s="204"/>
      <c r="BKB91" s="205"/>
      <c r="BKC91" s="72"/>
      <c r="BKD91" s="70"/>
      <c r="BKE91" s="73"/>
      <c r="BKF91" s="74"/>
      <c r="BKG91" s="74"/>
      <c r="BKH91" s="62"/>
      <c r="BKI91" s="75"/>
      <c r="BKJ91" s="76"/>
      <c r="BKK91" s="216"/>
      <c r="BKL91" s="75"/>
      <c r="BKM91" s="75"/>
      <c r="BKN91" s="204"/>
      <c r="BKO91" s="205"/>
      <c r="BKP91" s="72"/>
      <c r="BKQ91" s="70"/>
      <c r="BKR91" s="73"/>
      <c r="BKS91" s="74"/>
      <c r="BKT91" s="74"/>
      <c r="BKU91" s="62"/>
      <c r="BKV91" s="75"/>
      <c r="BKW91" s="76"/>
      <c r="BKX91" s="216"/>
      <c r="BKY91" s="75"/>
      <c r="BKZ91" s="75"/>
      <c r="BLA91" s="204"/>
      <c r="BLB91" s="205"/>
      <c r="BLC91" s="72"/>
      <c r="BLD91" s="70"/>
      <c r="BLE91" s="73"/>
      <c r="BLF91" s="74"/>
      <c r="BLG91" s="74"/>
      <c r="BLH91" s="62"/>
      <c r="BLI91" s="75"/>
      <c r="BLJ91" s="76"/>
      <c r="BLK91" s="216"/>
      <c r="BLL91" s="75"/>
      <c r="BLM91" s="75"/>
      <c r="BLN91" s="204"/>
      <c r="BLO91" s="205"/>
      <c r="BLP91" s="72"/>
      <c r="BLQ91" s="70"/>
      <c r="BLR91" s="73"/>
      <c r="BLS91" s="74"/>
      <c r="BLT91" s="74"/>
      <c r="BLU91" s="62"/>
      <c r="BLV91" s="75"/>
      <c r="BLW91" s="76"/>
      <c r="BLX91" s="216"/>
      <c r="BLY91" s="75"/>
      <c r="BLZ91" s="75"/>
      <c r="BMA91" s="204"/>
      <c r="BMB91" s="205"/>
      <c r="BMC91" s="72"/>
      <c r="BMD91" s="70"/>
      <c r="BME91" s="73"/>
      <c r="BMF91" s="74"/>
      <c r="BMG91" s="74"/>
      <c r="BMH91" s="62"/>
      <c r="BMI91" s="75"/>
      <c r="BMJ91" s="76"/>
      <c r="BMK91" s="216"/>
      <c r="BML91" s="75"/>
      <c r="BMM91" s="75"/>
      <c r="BMN91" s="204"/>
      <c r="BMO91" s="205"/>
      <c r="BMP91" s="72"/>
      <c r="BMQ91" s="70"/>
      <c r="BMR91" s="73"/>
      <c r="BMS91" s="74"/>
      <c r="BMT91" s="74"/>
      <c r="BMU91" s="62"/>
      <c r="BMV91" s="75"/>
      <c r="BMW91" s="76"/>
      <c r="BMX91" s="216"/>
      <c r="BMY91" s="75"/>
      <c r="BMZ91" s="75"/>
      <c r="BNA91" s="204"/>
      <c r="BNB91" s="205"/>
      <c r="BNC91" s="72"/>
      <c r="BND91" s="70"/>
      <c r="BNE91" s="73"/>
      <c r="BNF91" s="74"/>
      <c r="BNG91" s="74"/>
      <c r="BNH91" s="62"/>
      <c r="BNI91" s="75"/>
      <c r="BNJ91" s="76"/>
      <c r="BNK91" s="216"/>
      <c r="BNL91" s="75"/>
      <c r="BNM91" s="75"/>
      <c r="BNN91" s="204"/>
      <c r="BNO91" s="205"/>
      <c r="BNP91" s="72"/>
      <c r="BNQ91" s="70"/>
      <c r="BNR91" s="73"/>
      <c r="BNS91" s="74"/>
      <c r="BNT91" s="74"/>
      <c r="BNU91" s="62"/>
      <c r="BNV91" s="75"/>
      <c r="BNW91" s="76"/>
      <c r="BNX91" s="216"/>
      <c r="BNY91" s="75"/>
      <c r="BNZ91" s="75"/>
      <c r="BOA91" s="204"/>
      <c r="BOB91" s="205"/>
      <c r="BOC91" s="72"/>
      <c r="BOD91" s="70"/>
      <c r="BOE91" s="73"/>
      <c r="BOF91" s="74"/>
      <c r="BOG91" s="74"/>
      <c r="BOH91" s="62"/>
      <c r="BOI91" s="75"/>
      <c r="BOJ91" s="76"/>
      <c r="BOK91" s="216"/>
      <c r="BOL91" s="75"/>
      <c r="BOM91" s="75"/>
      <c r="BON91" s="204"/>
      <c r="BOO91" s="205"/>
      <c r="BOP91" s="72"/>
      <c r="BOQ91" s="70"/>
      <c r="BOR91" s="73"/>
      <c r="BOS91" s="74"/>
      <c r="BOT91" s="74"/>
      <c r="BOU91" s="62"/>
      <c r="BOV91" s="75"/>
      <c r="BOW91" s="76"/>
      <c r="BOX91" s="216"/>
      <c r="BOY91" s="75"/>
      <c r="BOZ91" s="75"/>
      <c r="BPA91" s="204"/>
      <c r="BPB91" s="205"/>
      <c r="BPC91" s="72"/>
      <c r="BPD91" s="70"/>
      <c r="BPE91" s="73"/>
      <c r="BPF91" s="74"/>
      <c r="BPG91" s="74"/>
      <c r="BPH91" s="62"/>
      <c r="BPI91" s="75"/>
      <c r="BPJ91" s="76"/>
      <c r="BPK91" s="216"/>
      <c r="BPL91" s="75"/>
      <c r="BPM91" s="75"/>
      <c r="BPN91" s="204"/>
      <c r="BPO91" s="205"/>
      <c r="BPP91" s="72"/>
      <c r="BPQ91" s="70"/>
      <c r="BPR91" s="73"/>
      <c r="BPS91" s="74"/>
      <c r="BPT91" s="74"/>
      <c r="BPU91" s="62"/>
      <c r="BPV91" s="75"/>
      <c r="BPW91" s="76"/>
      <c r="BPX91" s="216"/>
      <c r="BPY91" s="75"/>
      <c r="BPZ91" s="75"/>
      <c r="BQA91" s="204"/>
      <c r="BQB91" s="205"/>
      <c r="BQC91" s="72"/>
      <c r="BQD91" s="70"/>
      <c r="BQE91" s="73"/>
      <c r="BQF91" s="74"/>
      <c r="BQG91" s="74"/>
      <c r="BQH91" s="62"/>
      <c r="BQI91" s="75"/>
      <c r="BQJ91" s="76"/>
      <c r="BQK91" s="216"/>
      <c r="BQL91" s="75"/>
      <c r="BQM91" s="75"/>
      <c r="BQN91" s="204"/>
      <c r="BQO91" s="205"/>
      <c r="BQP91" s="72"/>
      <c r="BQQ91" s="70"/>
      <c r="BQR91" s="73"/>
      <c r="BQS91" s="74"/>
      <c r="BQT91" s="74"/>
      <c r="BQU91" s="62"/>
      <c r="BQV91" s="75"/>
      <c r="BQW91" s="76"/>
      <c r="BQX91" s="216"/>
      <c r="BQY91" s="75"/>
      <c r="BQZ91" s="75"/>
      <c r="BRA91" s="204"/>
      <c r="BRB91" s="205"/>
      <c r="BRC91" s="72"/>
      <c r="BRD91" s="70"/>
      <c r="BRE91" s="73"/>
      <c r="BRF91" s="74"/>
      <c r="BRG91" s="74"/>
      <c r="BRH91" s="62"/>
      <c r="BRI91" s="75"/>
      <c r="BRJ91" s="76"/>
      <c r="BRK91" s="216"/>
      <c r="BRL91" s="75"/>
      <c r="BRM91" s="75"/>
      <c r="BRN91" s="204"/>
      <c r="BRO91" s="205"/>
      <c r="BRP91" s="72"/>
      <c r="BRQ91" s="70"/>
      <c r="BRR91" s="73"/>
      <c r="BRS91" s="74"/>
      <c r="BRT91" s="74"/>
      <c r="BRU91" s="62"/>
      <c r="BRV91" s="75"/>
      <c r="BRW91" s="76"/>
      <c r="BRX91" s="216"/>
      <c r="BRY91" s="75"/>
      <c r="BRZ91" s="75"/>
      <c r="BSA91" s="204"/>
      <c r="BSB91" s="205"/>
      <c r="BSC91" s="72"/>
      <c r="BSD91" s="70"/>
      <c r="BSE91" s="73"/>
      <c r="BSF91" s="74"/>
      <c r="BSG91" s="74"/>
      <c r="BSH91" s="62"/>
      <c r="BSI91" s="75"/>
      <c r="BSJ91" s="76"/>
      <c r="BSK91" s="216"/>
      <c r="BSL91" s="75"/>
      <c r="BSM91" s="75"/>
      <c r="BSN91" s="204"/>
      <c r="BSO91" s="205"/>
      <c r="BSP91" s="72"/>
      <c r="BSQ91" s="70"/>
      <c r="BSR91" s="73"/>
      <c r="BSS91" s="74"/>
      <c r="BST91" s="74"/>
      <c r="BSU91" s="62"/>
      <c r="BSV91" s="75"/>
      <c r="BSW91" s="76"/>
      <c r="BSX91" s="216"/>
      <c r="BSY91" s="75"/>
      <c r="BSZ91" s="75"/>
      <c r="BTA91" s="204"/>
      <c r="BTB91" s="205"/>
      <c r="BTC91" s="72"/>
      <c r="BTD91" s="70"/>
      <c r="BTE91" s="73"/>
      <c r="BTF91" s="74"/>
      <c r="BTG91" s="74"/>
      <c r="BTH91" s="62"/>
      <c r="BTI91" s="75"/>
      <c r="BTJ91" s="76"/>
      <c r="BTK91" s="216"/>
      <c r="BTL91" s="75"/>
      <c r="BTM91" s="75"/>
      <c r="BTN91" s="204"/>
      <c r="BTO91" s="205"/>
      <c r="BTP91" s="72"/>
      <c r="BTQ91" s="70"/>
      <c r="BTR91" s="73"/>
      <c r="BTS91" s="74"/>
      <c r="BTT91" s="74"/>
      <c r="BTU91" s="62"/>
      <c r="BTV91" s="75"/>
      <c r="BTW91" s="76"/>
      <c r="BTX91" s="216"/>
      <c r="BTY91" s="75"/>
      <c r="BTZ91" s="75"/>
      <c r="BUA91" s="204"/>
      <c r="BUB91" s="205"/>
      <c r="BUC91" s="72"/>
      <c r="BUD91" s="70"/>
      <c r="BUE91" s="73"/>
      <c r="BUF91" s="74"/>
      <c r="BUG91" s="74"/>
      <c r="BUH91" s="62"/>
      <c r="BUI91" s="75"/>
      <c r="BUJ91" s="76"/>
      <c r="BUK91" s="216"/>
      <c r="BUL91" s="75"/>
      <c r="BUM91" s="75"/>
      <c r="BUN91" s="204"/>
      <c r="BUO91" s="205"/>
      <c r="BUP91" s="72"/>
      <c r="BUQ91" s="70"/>
      <c r="BUR91" s="73"/>
      <c r="BUS91" s="74"/>
      <c r="BUT91" s="74"/>
      <c r="BUU91" s="62"/>
      <c r="BUV91" s="75"/>
      <c r="BUW91" s="76"/>
      <c r="BUX91" s="216"/>
      <c r="BUY91" s="75"/>
      <c r="BUZ91" s="75"/>
      <c r="BVA91" s="204"/>
      <c r="BVB91" s="205"/>
      <c r="BVC91" s="72"/>
      <c r="BVD91" s="70"/>
      <c r="BVE91" s="73"/>
      <c r="BVF91" s="74"/>
      <c r="BVG91" s="74"/>
      <c r="BVH91" s="62"/>
      <c r="BVI91" s="75"/>
      <c r="BVJ91" s="76"/>
      <c r="BVK91" s="216"/>
      <c r="BVL91" s="75"/>
      <c r="BVM91" s="75"/>
      <c r="BVN91" s="204"/>
      <c r="BVO91" s="205"/>
      <c r="BVP91" s="72"/>
      <c r="BVQ91" s="70"/>
      <c r="BVR91" s="73"/>
      <c r="BVS91" s="74"/>
      <c r="BVT91" s="74"/>
      <c r="BVU91" s="62"/>
      <c r="BVV91" s="75"/>
      <c r="BVW91" s="76"/>
      <c r="BVX91" s="216"/>
      <c r="BVY91" s="75"/>
      <c r="BVZ91" s="75"/>
      <c r="BWA91" s="204"/>
      <c r="BWB91" s="205"/>
      <c r="BWC91" s="72"/>
      <c r="BWD91" s="70"/>
      <c r="BWE91" s="73"/>
      <c r="BWF91" s="74"/>
      <c r="BWG91" s="74"/>
      <c r="BWH91" s="62"/>
      <c r="BWI91" s="75"/>
      <c r="BWJ91" s="76"/>
      <c r="BWK91" s="216"/>
      <c r="BWL91" s="75"/>
      <c r="BWM91" s="75"/>
      <c r="BWN91" s="204"/>
      <c r="BWO91" s="205"/>
      <c r="BWP91" s="72"/>
      <c r="BWQ91" s="70"/>
      <c r="BWR91" s="73"/>
      <c r="BWS91" s="74"/>
      <c r="BWT91" s="74"/>
      <c r="BWU91" s="62"/>
      <c r="BWV91" s="75"/>
      <c r="BWW91" s="76"/>
      <c r="BWX91" s="216"/>
      <c r="BWY91" s="75"/>
      <c r="BWZ91" s="75"/>
      <c r="BXA91" s="204"/>
      <c r="BXB91" s="205"/>
      <c r="BXC91" s="72"/>
      <c r="BXD91" s="70"/>
      <c r="BXE91" s="73"/>
      <c r="BXF91" s="74"/>
      <c r="BXG91" s="74"/>
      <c r="BXH91" s="62"/>
      <c r="BXI91" s="75"/>
      <c r="BXJ91" s="76"/>
      <c r="BXK91" s="216"/>
      <c r="BXL91" s="75"/>
      <c r="BXM91" s="75"/>
      <c r="BXN91" s="204"/>
      <c r="BXO91" s="205"/>
      <c r="BXP91" s="72"/>
      <c r="BXQ91" s="70"/>
      <c r="BXR91" s="73"/>
      <c r="BXS91" s="74"/>
      <c r="BXT91" s="74"/>
      <c r="BXU91" s="62"/>
      <c r="BXV91" s="75"/>
      <c r="BXW91" s="76"/>
      <c r="BXX91" s="216"/>
      <c r="BXY91" s="75"/>
      <c r="BXZ91" s="75"/>
      <c r="BYA91" s="204"/>
      <c r="BYB91" s="205"/>
      <c r="BYC91" s="72"/>
      <c r="BYD91" s="70"/>
      <c r="BYE91" s="73"/>
      <c r="BYF91" s="74"/>
      <c r="BYG91" s="74"/>
      <c r="BYH91" s="62"/>
      <c r="BYI91" s="75"/>
      <c r="BYJ91" s="76"/>
      <c r="BYK91" s="216"/>
      <c r="BYL91" s="75"/>
      <c r="BYM91" s="75"/>
      <c r="BYN91" s="204"/>
      <c r="BYO91" s="205"/>
      <c r="BYP91" s="72"/>
      <c r="BYQ91" s="70"/>
      <c r="BYR91" s="73"/>
      <c r="BYS91" s="74"/>
      <c r="BYT91" s="74"/>
      <c r="BYU91" s="62"/>
      <c r="BYV91" s="75"/>
      <c r="BYW91" s="76"/>
      <c r="BYX91" s="216"/>
      <c r="BYY91" s="75"/>
      <c r="BYZ91" s="75"/>
      <c r="BZA91" s="204"/>
      <c r="BZB91" s="205"/>
      <c r="BZC91" s="72"/>
      <c r="BZD91" s="70"/>
      <c r="BZE91" s="73"/>
      <c r="BZF91" s="74"/>
      <c r="BZG91" s="74"/>
      <c r="BZH91" s="62"/>
      <c r="BZI91" s="75"/>
      <c r="BZJ91" s="76"/>
      <c r="BZK91" s="216"/>
      <c r="BZL91" s="75"/>
      <c r="BZM91" s="75"/>
      <c r="BZN91" s="204"/>
      <c r="BZO91" s="205"/>
      <c r="BZP91" s="72"/>
      <c r="BZQ91" s="70"/>
      <c r="BZR91" s="73"/>
      <c r="BZS91" s="74"/>
      <c r="BZT91" s="74"/>
      <c r="BZU91" s="62"/>
      <c r="BZV91" s="75"/>
      <c r="BZW91" s="76"/>
      <c r="BZX91" s="216"/>
      <c r="BZY91" s="75"/>
      <c r="BZZ91" s="75"/>
      <c r="CAA91" s="204"/>
      <c r="CAB91" s="205"/>
      <c r="CAC91" s="72"/>
      <c r="CAD91" s="70"/>
      <c r="CAE91" s="73"/>
      <c r="CAF91" s="74"/>
      <c r="CAG91" s="74"/>
      <c r="CAH91" s="62"/>
      <c r="CAI91" s="75"/>
      <c r="CAJ91" s="76"/>
      <c r="CAK91" s="216"/>
      <c r="CAL91" s="75"/>
      <c r="CAM91" s="75"/>
      <c r="CAN91" s="204"/>
      <c r="CAO91" s="205"/>
      <c r="CAP91" s="72"/>
      <c r="CAQ91" s="70"/>
      <c r="CAR91" s="73"/>
      <c r="CAS91" s="74"/>
      <c r="CAT91" s="74"/>
      <c r="CAU91" s="62"/>
      <c r="CAV91" s="75"/>
      <c r="CAW91" s="76"/>
      <c r="CAX91" s="216"/>
      <c r="CAY91" s="75"/>
      <c r="CAZ91" s="75"/>
      <c r="CBA91" s="204"/>
      <c r="CBB91" s="205"/>
      <c r="CBC91" s="72"/>
      <c r="CBD91" s="70"/>
      <c r="CBE91" s="73"/>
      <c r="CBF91" s="74"/>
      <c r="CBG91" s="74"/>
      <c r="CBH91" s="62"/>
      <c r="CBI91" s="75"/>
      <c r="CBJ91" s="76"/>
      <c r="CBK91" s="216"/>
      <c r="CBL91" s="75"/>
      <c r="CBM91" s="75"/>
      <c r="CBN91" s="204"/>
      <c r="CBO91" s="205"/>
      <c r="CBP91" s="72"/>
      <c r="CBQ91" s="70"/>
      <c r="CBR91" s="73"/>
      <c r="CBS91" s="74"/>
      <c r="CBT91" s="74"/>
      <c r="CBU91" s="62"/>
      <c r="CBV91" s="75"/>
      <c r="CBW91" s="76"/>
      <c r="CBX91" s="216"/>
      <c r="CBY91" s="75"/>
      <c r="CBZ91" s="75"/>
      <c r="CCA91" s="204"/>
      <c r="CCB91" s="205"/>
      <c r="CCC91" s="72"/>
      <c r="CCD91" s="70"/>
      <c r="CCE91" s="73"/>
      <c r="CCF91" s="74"/>
      <c r="CCG91" s="74"/>
      <c r="CCH91" s="62"/>
      <c r="CCI91" s="75"/>
      <c r="CCJ91" s="76"/>
      <c r="CCK91" s="216"/>
      <c r="CCL91" s="75"/>
      <c r="CCM91" s="75"/>
      <c r="CCN91" s="204"/>
      <c r="CCO91" s="205"/>
      <c r="CCP91" s="72"/>
      <c r="CCQ91" s="70"/>
      <c r="CCR91" s="73"/>
      <c r="CCS91" s="74"/>
      <c r="CCT91" s="74"/>
      <c r="CCU91" s="62"/>
      <c r="CCV91" s="75"/>
      <c r="CCW91" s="76"/>
      <c r="CCX91" s="216"/>
      <c r="CCY91" s="75"/>
      <c r="CCZ91" s="75"/>
      <c r="CDA91" s="204"/>
      <c r="CDB91" s="205"/>
      <c r="CDC91" s="72"/>
      <c r="CDD91" s="70"/>
      <c r="CDE91" s="73"/>
      <c r="CDF91" s="74"/>
      <c r="CDG91" s="74"/>
      <c r="CDH91" s="62"/>
      <c r="CDI91" s="75"/>
      <c r="CDJ91" s="76"/>
      <c r="CDK91" s="216"/>
      <c r="CDL91" s="75"/>
      <c r="CDM91" s="75"/>
      <c r="CDN91" s="204"/>
      <c r="CDO91" s="205"/>
      <c r="CDP91" s="72"/>
      <c r="CDQ91" s="70"/>
      <c r="CDR91" s="73"/>
      <c r="CDS91" s="74"/>
      <c r="CDT91" s="74"/>
      <c r="CDU91" s="62"/>
      <c r="CDV91" s="75"/>
      <c r="CDW91" s="76"/>
      <c r="CDX91" s="216"/>
      <c r="CDY91" s="75"/>
      <c r="CDZ91" s="75"/>
      <c r="CEA91" s="204"/>
      <c r="CEB91" s="205"/>
      <c r="CEC91" s="72"/>
      <c r="CED91" s="70"/>
      <c r="CEE91" s="73"/>
      <c r="CEF91" s="74"/>
      <c r="CEG91" s="74"/>
      <c r="CEH91" s="62"/>
      <c r="CEI91" s="75"/>
      <c r="CEJ91" s="76"/>
      <c r="CEK91" s="216"/>
      <c r="CEL91" s="75"/>
      <c r="CEM91" s="75"/>
      <c r="CEN91" s="204"/>
      <c r="CEO91" s="205"/>
      <c r="CEP91" s="72"/>
      <c r="CEQ91" s="70"/>
      <c r="CER91" s="73"/>
      <c r="CES91" s="74"/>
      <c r="CET91" s="74"/>
      <c r="CEU91" s="62"/>
      <c r="CEV91" s="75"/>
      <c r="CEW91" s="76"/>
      <c r="CEX91" s="216"/>
      <c r="CEY91" s="75"/>
      <c r="CEZ91" s="75"/>
      <c r="CFA91" s="204"/>
      <c r="CFB91" s="205"/>
      <c r="CFC91" s="72"/>
      <c r="CFD91" s="70"/>
      <c r="CFE91" s="73"/>
      <c r="CFF91" s="74"/>
      <c r="CFG91" s="74"/>
      <c r="CFH91" s="62"/>
      <c r="CFI91" s="75"/>
      <c r="CFJ91" s="76"/>
      <c r="CFK91" s="216"/>
      <c r="CFL91" s="75"/>
      <c r="CFM91" s="75"/>
      <c r="CFN91" s="204"/>
      <c r="CFO91" s="205"/>
      <c r="CFP91" s="72"/>
      <c r="CFQ91" s="70"/>
      <c r="CFR91" s="73"/>
      <c r="CFS91" s="74"/>
      <c r="CFT91" s="74"/>
      <c r="CFU91" s="62"/>
      <c r="CFV91" s="75"/>
      <c r="CFW91" s="76"/>
      <c r="CFX91" s="216"/>
      <c r="CFY91" s="75"/>
      <c r="CFZ91" s="75"/>
      <c r="CGA91" s="204"/>
      <c r="CGB91" s="205"/>
      <c r="CGC91" s="72"/>
      <c r="CGD91" s="70"/>
      <c r="CGE91" s="73"/>
      <c r="CGF91" s="74"/>
      <c r="CGG91" s="74"/>
      <c r="CGH91" s="62"/>
      <c r="CGI91" s="75"/>
      <c r="CGJ91" s="76"/>
      <c r="CGK91" s="216"/>
      <c r="CGL91" s="75"/>
      <c r="CGM91" s="75"/>
      <c r="CGN91" s="204"/>
      <c r="CGO91" s="205"/>
      <c r="CGP91" s="72"/>
      <c r="CGQ91" s="70"/>
      <c r="CGR91" s="73"/>
      <c r="CGS91" s="74"/>
      <c r="CGT91" s="74"/>
      <c r="CGU91" s="62"/>
      <c r="CGV91" s="75"/>
      <c r="CGW91" s="76"/>
      <c r="CGX91" s="216"/>
      <c r="CGY91" s="75"/>
      <c r="CGZ91" s="75"/>
      <c r="CHA91" s="204"/>
      <c r="CHB91" s="205"/>
      <c r="CHC91" s="72"/>
      <c r="CHD91" s="70"/>
      <c r="CHE91" s="73"/>
      <c r="CHF91" s="74"/>
      <c r="CHG91" s="74"/>
      <c r="CHH91" s="62"/>
      <c r="CHI91" s="75"/>
      <c r="CHJ91" s="76"/>
      <c r="CHK91" s="216"/>
      <c r="CHL91" s="75"/>
      <c r="CHM91" s="75"/>
      <c r="CHN91" s="204"/>
      <c r="CHO91" s="205"/>
      <c r="CHP91" s="72"/>
      <c r="CHQ91" s="70"/>
      <c r="CHR91" s="73"/>
      <c r="CHS91" s="74"/>
      <c r="CHT91" s="74"/>
      <c r="CHU91" s="62"/>
      <c r="CHV91" s="75"/>
      <c r="CHW91" s="76"/>
      <c r="CHX91" s="216"/>
      <c r="CHY91" s="75"/>
      <c r="CHZ91" s="75"/>
      <c r="CIA91" s="204"/>
      <c r="CIB91" s="205"/>
      <c r="CIC91" s="72"/>
      <c r="CID91" s="70"/>
      <c r="CIE91" s="73"/>
      <c r="CIF91" s="74"/>
      <c r="CIG91" s="74"/>
      <c r="CIH91" s="62"/>
      <c r="CII91" s="75"/>
      <c r="CIJ91" s="76"/>
      <c r="CIK91" s="216"/>
      <c r="CIL91" s="75"/>
      <c r="CIM91" s="75"/>
      <c r="CIN91" s="204"/>
      <c r="CIO91" s="205"/>
      <c r="CIP91" s="72"/>
      <c r="CIQ91" s="70"/>
      <c r="CIR91" s="73"/>
      <c r="CIS91" s="74"/>
      <c r="CIT91" s="74"/>
      <c r="CIU91" s="62"/>
      <c r="CIV91" s="75"/>
      <c r="CIW91" s="76"/>
      <c r="CIX91" s="216"/>
      <c r="CIY91" s="75"/>
      <c r="CIZ91" s="75"/>
      <c r="CJA91" s="204"/>
      <c r="CJB91" s="205"/>
      <c r="CJC91" s="72"/>
      <c r="CJD91" s="70"/>
      <c r="CJE91" s="73"/>
      <c r="CJF91" s="74"/>
      <c r="CJG91" s="74"/>
      <c r="CJH91" s="62"/>
      <c r="CJI91" s="75"/>
      <c r="CJJ91" s="76"/>
      <c r="CJK91" s="216"/>
      <c r="CJL91" s="75"/>
      <c r="CJM91" s="75"/>
      <c r="CJN91" s="204"/>
      <c r="CJO91" s="205"/>
      <c r="CJP91" s="72"/>
      <c r="CJQ91" s="70"/>
      <c r="CJR91" s="73"/>
      <c r="CJS91" s="74"/>
      <c r="CJT91" s="74"/>
      <c r="CJU91" s="62"/>
      <c r="CJV91" s="75"/>
      <c r="CJW91" s="76"/>
      <c r="CJX91" s="216"/>
      <c r="CJY91" s="75"/>
      <c r="CJZ91" s="75"/>
      <c r="CKA91" s="204"/>
      <c r="CKB91" s="205"/>
      <c r="CKC91" s="72"/>
      <c r="CKD91" s="70"/>
      <c r="CKE91" s="73"/>
      <c r="CKF91" s="74"/>
      <c r="CKG91" s="74"/>
      <c r="CKH91" s="62"/>
      <c r="CKI91" s="75"/>
      <c r="CKJ91" s="76"/>
      <c r="CKK91" s="216"/>
      <c r="CKL91" s="75"/>
      <c r="CKM91" s="75"/>
      <c r="CKN91" s="204"/>
      <c r="CKO91" s="205"/>
      <c r="CKP91" s="72"/>
      <c r="CKQ91" s="70"/>
      <c r="CKR91" s="73"/>
      <c r="CKS91" s="74"/>
      <c r="CKT91" s="74"/>
      <c r="CKU91" s="62"/>
      <c r="CKV91" s="75"/>
      <c r="CKW91" s="76"/>
      <c r="CKX91" s="216"/>
      <c r="CKY91" s="75"/>
      <c r="CKZ91" s="75"/>
      <c r="CLA91" s="204"/>
      <c r="CLB91" s="205"/>
      <c r="CLC91" s="72"/>
      <c r="CLD91" s="70"/>
      <c r="CLE91" s="73"/>
      <c r="CLF91" s="74"/>
      <c r="CLG91" s="74"/>
      <c r="CLH91" s="62"/>
      <c r="CLI91" s="75"/>
      <c r="CLJ91" s="76"/>
      <c r="CLK91" s="216"/>
      <c r="CLL91" s="75"/>
      <c r="CLM91" s="75"/>
      <c r="CLN91" s="204"/>
      <c r="CLO91" s="205"/>
      <c r="CLP91" s="72"/>
      <c r="CLQ91" s="70"/>
      <c r="CLR91" s="73"/>
      <c r="CLS91" s="74"/>
      <c r="CLT91" s="74"/>
      <c r="CLU91" s="62"/>
      <c r="CLV91" s="75"/>
      <c r="CLW91" s="76"/>
      <c r="CLX91" s="216"/>
      <c r="CLY91" s="75"/>
      <c r="CLZ91" s="75"/>
      <c r="CMA91" s="204"/>
      <c r="CMB91" s="205"/>
      <c r="CMC91" s="72"/>
      <c r="CMD91" s="70"/>
      <c r="CME91" s="73"/>
      <c r="CMF91" s="74"/>
      <c r="CMG91" s="74"/>
      <c r="CMH91" s="62"/>
      <c r="CMI91" s="75"/>
      <c r="CMJ91" s="76"/>
      <c r="CMK91" s="216"/>
      <c r="CML91" s="75"/>
      <c r="CMM91" s="75"/>
      <c r="CMN91" s="204"/>
      <c r="CMO91" s="205"/>
      <c r="CMP91" s="72"/>
      <c r="CMQ91" s="70"/>
      <c r="CMR91" s="73"/>
      <c r="CMS91" s="74"/>
      <c r="CMT91" s="74"/>
      <c r="CMU91" s="62"/>
      <c r="CMV91" s="75"/>
      <c r="CMW91" s="76"/>
      <c r="CMX91" s="216"/>
      <c r="CMY91" s="75"/>
      <c r="CMZ91" s="75"/>
      <c r="CNA91" s="204"/>
      <c r="CNB91" s="205"/>
      <c r="CNC91" s="72"/>
      <c r="CND91" s="70"/>
      <c r="CNE91" s="73"/>
      <c r="CNF91" s="74"/>
      <c r="CNG91" s="74"/>
      <c r="CNH91" s="62"/>
      <c r="CNI91" s="75"/>
      <c r="CNJ91" s="76"/>
      <c r="CNK91" s="216"/>
      <c r="CNL91" s="75"/>
      <c r="CNM91" s="75"/>
      <c r="CNN91" s="204"/>
      <c r="CNO91" s="205"/>
      <c r="CNP91" s="72"/>
      <c r="CNQ91" s="70"/>
      <c r="CNR91" s="73"/>
      <c r="CNS91" s="74"/>
      <c r="CNT91" s="74"/>
      <c r="CNU91" s="62"/>
      <c r="CNV91" s="75"/>
      <c r="CNW91" s="76"/>
      <c r="CNX91" s="216"/>
      <c r="CNY91" s="75"/>
      <c r="CNZ91" s="75"/>
      <c r="COA91" s="204"/>
      <c r="COB91" s="205"/>
      <c r="COC91" s="72"/>
      <c r="COD91" s="70"/>
      <c r="COE91" s="73"/>
      <c r="COF91" s="74"/>
      <c r="COG91" s="74"/>
      <c r="COH91" s="62"/>
      <c r="COI91" s="75"/>
      <c r="COJ91" s="76"/>
      <c r="COK91" s="216"/>
      <c r="COL91" s="75"/>
      <c r="COM91" s="75"/>
      <c r="CON91" s="204"/>
      <c r="COO91" s="205"/>
      <c r="COP91" s="72"/>
      <c r="COQ91" s="70"/>
      <c r="COR91" s="73"/>
      <c r="COS91" s="74"/>
      <c r="COT91" s="74"/>
      <c r="COU91" s="62"/>
      <c r="COV91" s="75"/>
      <c r="COW91" s="76"/>
      <c r="COX91" s="216"/>
      <c r="COY91" s="75"/>
      <c r="COZ91" s="75"/>
      <c r="CPA91" s="204"/>
      <c r="CPB91" s="205"/>
      <c r="CPC91" s="72"/>
      <c r="CPD91" s="70"/>
      <c r="CPE91" s="73"/>
      <c r="CPF91" s="74"/>
      <c r="CPG91" s="74"/>
      <c r="CPH91" s="62"/>
      <c r="CPI91" s="75"/>
      <c r="CPJ91" s="76"/>
      <c r="CPK91" s="216"/>
      <c r="CPL91" s="75"/>
      <c r="CPM91" s="75"/>
      <c r="CPN91" s="204"/>
      <c r="CPO91" s="205"/>
      <c r="CPP91" s="72"/>
      <c r="CPQ91" s="70"/>
      <c r="CPR91" s="73"/>
      <c r="CPS91" s="74"/>
      <c r="CPT91" s="74"/>
      <c r="CPU91" s="62"/>
      <c r="CPV91" s="75"/>
      <c r="CPW91" s="76"/>
      <c r="CPX91" s="216"/>
      <c r="CPY91" s="75"/>
      <c r="CPZ91" s="75"/>
      <c r="CQA91" s="204"/>
      <c r="CQB91" s="205"/>
      <c r="CQC91" s="72"/>
      <c r="CQD91" s="70"/>
      <c r="CQE91" s="73"/>
      <c r="CQF91" s="74"/>
      <c r="CQG91" s="74"/>
      <c r="CQH91" s="62"/>
      <c r="CQI91" s="75"/>
      <c r="CQJ91" s="76"/>
      <c r="CQK91" s="216"/>
      <c r="CQL91" s="75"/>
      <c r="CQM91" s="75"/>
      <c r="CQN91" s="204"/>
      <c r="CQO91" s="205"/>
      <c r="CQP91" s="72"/>
      <c r="CQQ91" s="70"/>
      <c r="CQR91" s="73"/>
      <c r="CQS91" s="74"/>
      <c r="CQT91" s="74"/>
      <c r="CQU91" s="62"/>
      <c r="CQV91" s="75"/>
      <c r="CQW91" s="76"/>
      <c r="CQX91" s="216"/>
      <c r="CQY91" s="75"/>
      <c r="CQZ91" s="75"/>
      <c r="CRA91" s="204"/>
      <c r="CRB91" s="205"/>
      <c r="CRC91" s="72"/>
      <c r="CRD91" s="70"/>
      <c r="CRE91" s="73"/>
      <c r="CRF91" s="74"/>
      <c r="CRG91" s="74"/>
      <c r="CRH91" s="62"/>
      <c r="CRI91" s="75"/>
      <c r="CRJ91" s="76"/>
      <c r="CRK91" s="216"/>
      <c r="CRL91" s="75"/>
      <c r="CRM91" s="75"/>
      <c r="CRN91" s="204"/>
      <c r="CRO91" s="205"/>
      <c r="CRP91" s="72"/>
      <c r="CRQ91" s="70"/>
      <c r="CRR91" s="73"/>
      <c r="CRS91" s="74"/>
      <c r="CRT91" s="74"/>
      <c r="CRU91" s="62"/>
      <c r="CRV91" s="75"/>
      <c r="CRW91" s="76"/>
      <c r="CRX91" s="216"/>
      <c r="CRY91" s="75"/>
      <c r="CRZ91" s="75"/>
      <c r="CSA91" s="204"/>
      <c r="CSB91" s="205"/>
      <c r="CSC91" s="72"/>
      <c r="CSD91" s="70"/>
      <c r="CSE91" s="73"/>
      <c r="CSF91" s="74"/>
      <c r="CSG91" s="74"/>
      <c r="CSH91" s="62"/>
      <c r="CSI91" s="75"/>
      <c r="CSJ91" s="76"/>
      <c r="CSK91" s="216"/>
      <c r="CSL91" s="75"/>
      <c r="CSM91" s="75"/>
      <c r="CSN91" s="204"/>
      <c r="CSO91" s="205"/>
      <c r="CSP91" s="72"/>
      <c r="CSQ91" s="70"/>
      <c r="CSR91" s="73"/>
      <c r="CSS91" s="74"/>
      <c r="CST91" s="74"/>
      <c r="CSU91" s="62"/>
      <c r="CSV91" s="75"/>
      <c r="CSW91" s="76"/>
      <c r="CSX91" s="216"/>
      <c r="CSY91" s="75"/>
      <c r="CSZ91" s="75"/>
      <c r="CTA91" s="204"/>
      <c r="CTB91" s="205"/>
      <c r="CTC91" s="72"/>
      <c r="CTD91" s="70"/>
      <c r="CTE91" s="73"/>
      <c r="CTF91" s="74"/>
      <c r="CTG91" s="74"/>
      <c r="CTH91" s="62"/>
      <c r="CTI91" s="75"/>
      <c r="CTJ91" s="76"/>
      <c r="CTK91" s="216"/>
      <c r="CTL91" s="75"/>
      <c r="CTM91" s="75"/>
      <c r="CTN91" s="204"/>
      <c r="CTO91" s="205"/>
      <c r="CTP91" s="72"/>
      <c r="CTQ91" s="70"/>
      <c r="CTR91" s="73"/>
      <c r="CTS91" s="74"/>
      <c r="CTT91" s="74"/>
      <c r="CTU91" s="62"/>
      <c r="CTV91" s="75"/>
      <c r="CTW91" s="76"/>
      <c r="CTX91" s="216"/>
      <c r="CTY91" s="75"/>
      <c r="CTZ91" s="75"/>
      <c r="CUA91" s="204"/>
      <c r="CUB91" s="205"/>
      <c r="CUC91" s="72"/>
      <c r="CUD91" s="70"/>
      <c r="CUE91" s="73"/>
      <c r="CUF91" s="74"/>
      <c r="CUG91" s="74"/>
      <c r="CUH91" s="62"/>
      <c r="CUI91" s="75"/>
      <c r="CUJ91" s="76"/>
      <c r="CUK91" s="216"/>
      <c r="CUL91" s="75"/>
      <c r="CUM91" s="75"/>
      <c r="CUN91" s="204"/>
      <c r="CUO91" s="205"/>
      <c r="CUP91" s="72"/>
      <c r="CUQ91" s="70"/>
      <c r="CUR91" s="73"/>
      <c r="CUS91" s="74"/>
      <c r="CUT91" s="74"/>
      <c r="CUU91" s="62"/>
      <c r="CUV91" s="75"/>
      <c r="CUW91" s="76"/>
      <c r="CUX91" s="216"/>
      <c r="CUY91" s="75"/>
      <c r="CUZ91" s="75"/>
      <c r="CVA91" s="204"/>
      <c r="CVB91" s="205"/>
      <c r="CVC91" s="72"/>
      <c r="CVD91" s="70"/>
      <c r="CVE91" s="73"/>
      <c r="CVF91" s="74"/>
      <c r="CVG91" s="74"/>
      <c r="CVH91" s="62"/>
      <c r="CVI91" s="75"/>
      <c r="CVJ91" s="76"/>
      <c r="CVK91" s="216"/>
      <c r="CVL91" s="75"/>
      <c r="CVM91" s="75"/>
      <c r="CVN91" s="204"/>
      <c r="CVO91" s="205"/>
      <c r="CVP91" s="72"/>
      <c r="CVQ91" s="70"/>
      <c r="CVR91" s="73"/>
      <c r="CVS91" s="74"/>
      <c r="CVT91" s="74"/>
      <c r="CVU91" s="62"/>
      <c r="CVV91" s="75"/>
      <c r="CVW91" s="76"/>
      <c r="CVX91" s="216"/>
      <c r="CVY91" s="75"/>
      <c r="CVZ91" s="75"/>
      <c r="CWA91" s="204"/>
      <c r="CWB91" s="205"/>
      <c r="CWC91" s="72"/>
      <c r="CWD91" s="70"/>
      <c r="CWE91" s="73"/>
      <c r="CWF91" s="74"/>
      <c r="CWG91" s="74"/>
      <c r="CWH91" s="62"/>
      <c r="CWI91" s="75"/>
      <c r="CWJ91" s="76"/>
      <c r="CWK91" s="216"/>
      <c r="CWL91" s="75"/>
      <c r="CWM91" s="75"/>
      <c r="CWN91" s="204"/>
      <c r="CWO91" s="205"/>
      <c r="CWP91" s="72"/>
      <c r="CWQ91" s="70"/>
      <c r="CWR91" s="73"/>
      <c r="CWS91" s="74"/>
      <c r="CWT91" s="74"/>
      <c r="CWU91" s="62"/>
      <c r="CWV91" s="75"/>
      <c r="CWW91" s="76"/>
      <c r="CWX91" s="216"/>
      <c r="CWY91" s="75"/>
      <c r="CWZ91" s="75"/>
      <c r="CXA91" s="204"/>
      <c r="CXB91" s="205"/>
      <c r="CXC91" s="72"/>
      <c r="CXD91" s="70"/>
      <c r="CXE91" s="73"/>
      <c r="CXF91" s="74"/>
      <c r="CXG91" s="74"/>
      <c r="CXH91" s="62"/>
      <c r="CXI91" s="75"/>
      <c r="CXJ91" s="76"/>
      <c r="CXK91" s="216"/>
      <c r="CXL91" s="75"/>
      <c r="CXM91" s="75"/>
      <c r="CXN91" s="204"/>
      <c r="CXO91" s="205"/>
      <c r="CXP91" s="72"/>
      <c r="CXQ91" s="70"/>
      <c r="CXR91" s="73"/>
      <c r="CXS91" s="74"/>
      <c r="CXT91" s="74"/>
      <c r="CXU91" s="62"/>
      <c r="CXV91" s="75"/>
      <c r="CXW91" s="76"/>
      <c r="CXX91" s="216"/>
      <c r="CXY91" s="75"/>
      <c r="CXZ91" s="75"/>
      <c r="CYA91" s="204"/>
      <c r="CYB91" s="205"/>
      <c r="CYC91" s="72"/>
      <c r="CYD91" s="70"/>
      <c r="CYE91" s="73"/>
      <c r="CYF91" s="74"/>
      <c r="CYG91" s="74"/>
      <c r="CYH91" s="62"/>
      <c r="CYI91" s="75"/>
      <c r="CYJ91" s="76"/>
      <c r="CYK91" s="216"/>
      <c r="CYL91" s="75"/>
      <c r="CYM91" s="75"/>
      <c r="CYN91" s="204"/>
      <c r="CYO91" s="205"/>
      <c r="CYP91" s="72"/>
      <c r="CYQ91" s="70"/>
      <c r="CYR91" s="73"/>
      <c r="CYS91" s="74"/>
      <c r="CYT91" s="74"/>
      <c r="CYU91" s="62"/>
      <c r="CYV91" s="75"/>
      <c r="CYW91" s="76"/>
      <c r="CYX91" s="216"/>
      <c r="CYY91" s="75"/>
      <c r="CYZ91" s="75"/>
      <c r="CZA91" s="204"/>
      <c r="CZB91" s="205"/>
      <c r="CZC91" s="72"/>
      <c r="CZD91" s="70"/>
      <c r="CZE91" s="73"/>
      <c r="CZF91" s="74"/>
      <c r="CZG91" s="74"/>
      <c r="CZH91" s="62"/>
      <c r="CZI91" s="75"/>
      <c r="CZJ91" s="76"/>
      <c r="CZK91" s="216"/>
      <c r="CZL91" s="75"/>
      <c r="CZM91" s="75"/>
      <c r="CZN91" s="204"/>
      <c r="CZO91" s="205"/>
      <c r="CZP91" s="72"/>
      <c r="CZQ91" s="70"/>
      <c r="CZR91" s="73"/>
      <c r="CZS91" s="74"/>
      <c r="CZT91" s="74"/>
      <c r="CZU91" s="62"/>
      <c r="CZV91" s="75"/>
      <c r="CZW91" s="76"/>
      <c r="CZX91" s="216"/>
      <c r="CZY91" s="75"/>
      <c r="CZZ91" s="75"/>
      <c r="DAA91" s="204"/>
      <c r="DAB91" s="205"/>
      <c r="DAC91" s="72"/>
      <c r="DAD91" s="70"/>
      <c r="DAE91" s="73"/>
      <c r="DAF91" s="74"/>
      <c r="DAG91" s="74"/>
      <c r="DAH91" s="62"/>
      <c r="DAI91" s="75"/>
      <c r="DAJ91" s="76"/>
      <c r="DAK91" s="216"/>
      <c r="DAL91" s="75"/>
      <c r="DAM91" s="75"/>
      <c r="DAN91" s="204"/>
      <c r="DAO91" s="205"/>
      <c r="DAP91" s="72"/>
      <c r="DAQ91" s="70"/>
      <c r="DAR91" s="73"/>
      <c r="DAS91" s="74"/>
      <c r="DAT91" s="74"/>
      <c r="DAU91" s="62"/>
      <c r="DAV91" s="75"/>
      <c r="DAW91" s="76"/>
      <c r="DAX91" s="216"/>
      <c r="DAY91" s="75"/>
      <c r="DAZ91" s="75"/>
      <c r="DBA91" s="204"/>
      <c r="DBB91" s="205"/>
      <c r="DBC91" s="72"/>
      <c r="DBD91" s="70"/>
      <c r="DBE91" s="73"/>
      <c r="DBF91" s="74"/>
      <c r="DBG91" s="74"/>
      <c r="DBH91" s="62"/>
      <c r="DBI91" s="75"/>
      <c r="DBJ91" s="76"/>
      <c r="DBK91" s="216"/>
      <c r="DBL91" s="75"/>
      <c r="DBM91" s="75"/>
      <c r="DBN91" s="204"/>
      <c r="DBO91" s="205"/>
      <c r="DBP91" s="72"/>
      <c r="DBQ91" s="70"/>
      <c r="DBR91" s="73"/>
      <c r="DBS91" s="74"/>
      <c r="DBT91" s="74"/>
      <c r="DBU91" s="62"/>
      <c r="DBV91" s="75"/>
      <c r="DBW91" s="76"/>
      <c r="DBX91" s="216"/>
      <c r="DBY91" s="75"/>
      <c r="DBZ91" s="75"/>
      <c r="DCA91" s="204"/>
      <c r="DCB91" s="205"/>
      <c r="DCC91" s="72"/>
      <c r="DCD91" s="70"/>
      <c r="DCE91" s="73"/>
      <c r="DCF91" s="74"/>
      <c r="DCG91" s="74"/>
      <c r="DCH91" s="62"/>
      <c r="DCI91" s="75"/>
      <c r="DCJ91" s="76"/>
      <c r="DCK91" s="216"/>
      <c r="DCL91" s="75"/>
      <c r="DCM91" s="75"/>
      <c r="DCN91" s="204"/>
      <c r="DCO91" s="205"/>
      <c r="DCP91" s="72"/>
      <c r="DCQ91" s="70"/>
      <c r="DCR91" s="73"/>
      <c r="DCS91" s="74"/>
      <c r="DCT91" s="74"/>
      <c r="DCU91" s="62"/>
      <c r="DCV91" s="75"/>
      <c r="DCW91" s="76"/>
      <c r="DCX91" s="216"/>
      <c r="DCY91" s="75"/>
      <c r="DCZ91" s="75"/>
      <c r="DDA91" s="204"/>
      <c r="DDB91" s="205"/>
      <c r="DDC91" s="72"/>
      <c r="DDD91" s="70"/>
      <c r="DDE91" s="73"/>
      <c r="DDF91" s="74"/>
      <c r="DDG91" s="74"/>
      <c r="DDH91" s="62"/>
      <c r="DDI91" s="75"/>
      <c r="DDJ91" s="76"/>
      <c r="DDK91" s="216"/>
      <c r="DDL91" s="75"/>
      <c r="DDM91" s="75"/>
      <c r="DDN91" s="204"/>
      <c r="DDO91" s="205"/>
      <c r="DDP91" s="72"/>
      <c r="DDQ91" s="70"/>
      <c r="DDR91" s="73"/>
      <c r="DDS91" s="74"/>
      <c r="DDT91" s="74"/>
      <c r="DDU91" s="62"/>
      <c r="DDV91" s="75"/>
      <c r="DDW91" s="76"/>
      <c r="DDX91" s="216"/>
      <c r="DDY91" s="75"/>
      <c r="DDZ91" s="75"/>
      <c r="DEA91" s="204"/>
      <c r="DEB91" s="205"/>
      <c r="DEC91" s="72"/>
      <c r="DED91" s="70"/>
      <c r="DEE91" s="73"/>
      <c r="DEF91" s="74"/>
      <c r="DEG91" s="74"/>
      <c r="DEH91" s="62"/>
      <c r="DEI91" s="75"/>
      <c r="DEJ91" s="76"/>
      <c r="DEK91" s="216"/>
      <c r="DEL91" s="75"/>
      <c r="DEM91" s="75"/>
      <c r="DEN91" s="204"/>
      <c r="DEO91" s="205"/>
      <c r="DEP91" s="72"/>
      <c r="DEQ91" s="70"/>
      <c r="DER91" s="73"/>
      <c r="DES91" s="74"/>
      <c r="DET91" s="74"/>
      <c r="DEU91" s="62"/>
      <c r="DEV91" s="75"/>
      <c r="DEW91" s="76"/>
      <c r="DEX91" s="216"/>
      <c r="DEY91" s="75"/>
      <c r="DEZ91" s="75"/>
      <c r="DFA91" s="204"/>
      <c r="DFB91" s="205"/>
      <c r="DFC91" s="72"/>
      <c r="DFD91" s="70"/>
      <c r="DFE91" s="73"/>
      <c r="DFF91" s="74"/>
      <c r="DFG91" s="74"/>
      <c r="DFH91" s="62"/>
      <c r="DFI91" s="75"/>
      <c r="DFJ91" s="76"/>
      <c r="DFK91" s="216"/>
      <c r="DFL91" s="75"/>
      <c r="DFM91" s="75"/>
      <c r="DFN91" s="204"/>
      <c r="DFO91" s="205"/>
      <c r="DFP91" s="72"/>
      <c r="DFQ91" s="70"/>
      <c r="DFR91" s="73"/>
      <c r="DFS91" s="74"/>
      <c r="DFT91" s="74"/>
      <c r="DFU91" s="62"/>
      <c r="DFV91" s="75"/>
      <c r="DFW91" s="76"/>
      <c r="DFX91" s="216"/>
      <c r="DFY91" s="75"/>
      <c r="DFZ91" s="75"/>
      <c r="DGA91" s="204"/>
      <c r="DGB91" s="205"/>
      <c r="DGC91" s="72"/>
      <c r="DGD91" s="70"/>
      <c r="DGE91" s="73"/>
      <c r="DGF91" s="74"/>
      <c r="DGG91" s="74"/>
      <c r="DGH91" s="62"/>
      <c r="DGI91" s="75"/>
      <c r="DGJ91" s="76"/>
      <c r="DGK91" s="216"/>
      <c r="DGL91" s="75"/>
      <c r="DGM91" s="75"/>
      <c r="DGN91" s="204"/>
      <c r="DGO91" s="205"/>
      <c r="DGP91" s="72"/>
      <c r="DGQ91" s="70"/>
      <c r="DGR91" s="73"/>
      <c r="DGS91" s="74"/>
      <c r="DGT91" s="74"/>
      <c r="DGU91" s="62"/>
      <c r="DGV91" s="75"/>
      <c r="DGW91" s="76"/>
      <c r="DGX91" s="216"/>
      <c r="DGY91" s="75"/>
      <c r="DGZ91" s="75"/>
      <c r="DHA91" s="204"/>
      <c r="DHB91" s="205"/>
      <c r="DHC91" s="72"/>
      <c r="DHD91" s="70"/>
      <c r="DHE91" s="73"/>
      <c r="DHF91" s="74"/>
      <c r="DHG91" s="74"/>
      <c r="DHH91" s="62"/>
      <c r="DHI91" s="75"/>
      <c r="DHJ91" s="76"/>
      <c r="DHK91" s="216"/>
      <c r="DHL91" s="75"/>
      <c r="DHM91" s="75"/>
      <c r="DHN91" s="204"/>
      <c r="DHO91" s="205"/>
      <c r="DHP91" s="72"/>
      <c r="DHQ91" s="70"/>
      <c r="DHR91" s="73"/>
      <c r="DHS91" s="74"/>
      <c r="DHT91" s="74"/>
      <c r="DHU91" s="62"/>
      <c r="DHV91" s="75"/>
      <c r="DHW91" s="76"/>
      <c r="DHX91" s="216"/>
      <c r="DHY91" s="75"/>
      <c r="DHZ91" s="75"/>
      <c r="DIA91" s="204"/>
      <c r="DIB91" s="205"/>
      <c r="DIC91" s="72"/>
      <c r="DID91" s="70"/>
      <c r="DIE91" s="73"/>
      <c r="DIF91" s="74"/>
      <c r="DIG91" s="74"/>
      <c r="DIH91" s="62"/>
      <c r="DII91" s="75"/>
      <c r="DIJ91" s="76"/>
      <c r="DIK91" s="216"/>
      <c r="DIL91" s="75"/>
      <c r="DIM91" s="75"/>
      <c r="DIN91" s="204"/>
      <c r="DIO91" s="205"/>
      <c r="DIP91" s="72"/>
      <c r="DIQ91" s="70"/>
      <c r="DIR91" s="73"/>
      <c r="DIS91" s="74"/>
      <c r="DIT91" s="74"/>
      <c r="DIU91" s="62"/>
      <c r="DIV91" s="75"/>
      <c r="DIW91" s="76"/>
      <c r="DIX91" s="216"/>
      <c r="DIY91" s="75"/>
      <c r="DIZ91" s="75"/>
      <c r="DJA91" s="204"/>
      <c r="DJB91" s="205"/>
      <c r="DJC91" s="72"/>
      <c r="DJD91" s="70"/>
      <c r="DJE91" s="73"/>
      <c r="DJF91" s="74"/>
      <c r="DJG91" s="74"/>
      <c r="DJH91" s="62"/>
      <c r="DJI91" s="75"/>
      <c r="DJJ91" s="76"/>
      <c r="DJK91" s="216"/>
      <c r="DJL91" s="75"/>
      <c r="DJM91" s="75"/>
      <c r="DJN91" s="204"/>
      <c r="DJO91" s="205"/>
      <c r="DJP91" s="72"/>
      <c r="DJQ91" s="70"/>
      <c r="DJR91" s="73"/>
      <c r="DJS91" s="74"/>
      <c r="DJT91" s="74"/>
      <c r="DJU91" s="62"/>
      <c r="DJV91" s="75"/>
      <c r="DJW91" s="76"/>
      <c r="DJX91" s="216"/>
      <c r="DJY91" s="75"/>
      <c r="DJZ91" s="75"/>
      <c r="DKA91" s="204"/>
      <c r="DKB91" s="205"/>
      <c r="DKC91" s="72"/>
      <c r="DKD91" s="70"/>
      <c r="DKE91" s="73"/>
      <c r="DKF91" s="74"/>
      <c r="DKG91" s="74"/>
      <c r="DKH91" s="62"/>
      <c r="DKI91" s="75"/>
      <c r="DKJ91" s="76"/>
      <c r="DKK91" s="216"/>
      <c r="DKL91" s="75"/>
      <c r="DKM91" s="75"/>
      <c r="DKN91" s="204"/>
      <c r="DKO91" s="205"/>
      <c r="DKP91" s="72"/>
      <c r="DKQ91" s="70"/>
      <c r="DKR91" s="73"/>
      <c r="DKS91" s="74"/>
      <c r="DKT91" s="74"/>
      <c r="DKU91" s="62"/>
      <c r="DKV91" s="75"/>
      <c r="DKW91" s="76"/>
      <c r="DKX91" s="216"/>
      <c r="DKY91" s="75"/>
      <c r="DKZ91" s="75"/>
      <c r="DLA91" s="204"/>
      <c r="DLB91" s="205"/>
      <c r="DLC91" s="72"/>
      <c r="DLD91" s="70"/>
      <c r="DLE91" s="73"/>
      <c r="DLF91" s="74"/>
      <c r="DLG91" s="74"/>
      <c r="DLH91" s="62"/>
      <c r="DLI91" s="75"/>
      <c r="DLJ91" s="76"/>
      <c r="DLK91" s="216"/>
      <c r="DLL91" s="75"/>
      <c r="DLM91" s="75"/>
      <c r="DLN91" s="204"/>
      <c r="DLO91" s="205"/>
      <c r="DLP91" s="72"/>
      <c r="DLQ91" s="70"/>
      <c r="DLR91" s="73"/>
      <c r="DLS91" s="74"/>
      <c r="DLT91" s="74"/>
      <c r="DLU91" s="62"/>
      <c r="DLV91" s="75"/>
      <c r="DLW91" s="76"/>
      <c r="DLX91" s="216"/>
      <c r="DLY91" s="75"/>
      <c r="DLZ91" s="75"/>
      <c r="DMA91" s="204"/>
      <c r="DMB91" s="205"/>
      <c r="DMC91" s="72"/>
      <c r="DMD91" s="70"/>
      <c r="DME91" s="73"/>
      <c r="DMF91" s="74"/>
      <c r="DMG91" s="74"/>
      <c r="DMH91" s="62"/>
      <c r="DMI91" s="75"/>
      <c r="DMJ91" s="76"/>
      <c r="DMK91" s="216"/>
      <c r="DML91" s="75"/>
      <c r="DMM91" s="75"/>
      <c r="DMN91" s="204"/>
      <c r="DMO91" s="205"/>
      <c r="DMP91" s="72"/>
      <c r="DMQ91" s="70"/>
      <c r="DMR91" s="73"/>
      <c r="DMS91" s="74"/>
      <c r="DMT91" s="74"/>
      <c r="DMU91" s="62"/>
      <c r="DMV91" s="75"/>
      <c r="DMW91" s="76"/>
      <c r="DMX91" s="216"/>
      <c r="DMY91" s="75"/>
      <c r="DMZ91" s="75"/>
      <c r="DNA91" s="204"/>
      <c r="DNB91" s="205"/>
      <c r="DNC91" s="72"/>
      <c r="DND91" s="70"/>
      <c r="DNE91" s="73"/>
      <c r="DNF91" s="74"/>
      <c r="DNG91" s="74"/>
      <c r="DNH91" s="62"/>
      <c r="DNI91" s="75"/>
      <c r="DNJ91" s="76"/>
      <c r="DNK91" s="216"/>
      <c r="DNL91" s="75"/>
      <c r="DNM91" s="75"/>
      <c r="DNN91" s="204"/>
      <c r="DNO91" s="205"/>
      <c r="DNP91" s="72"/>
      <c r="DNQ91" s="70"/>
      <c r="DNR91" s="73"/>
      <c r="DNS91" s="74"/>
      <c r="DNT91" s="74"/>
      <c r="DNU91" s="62"/>
      <c r="DNV91" s="75"/>
      <c r="DNW91" s="76"/>
      <c r="DNX91" s="216"/>
      <c r="DNY91" s="75"/>
      <c r="DNZ91" s="75"/>
      <c r="DOA91" s="204"/>
      <c r="DOB91" s="205"/>
      <c r="DOC91" s="72"/>
      <c r="DOD91" s="70"/>
      <c r="DOE91" s="73"/>
      <c r="DOF91" s="74"/>
      <c r="DOG91" s="74"/>
      <c r="DOH91" s="62"/>
      <c r="DOI91" s="75"/>
      <c r="DOJ91" s="76"/>
      <c r="DOK91" s="216"/>
      <c r="DOL91" s="75"/>
      <c r="DOM91" s="75"/>
      <c r="DON91" s="204"/>
      <c r="DOO91" s="205"/>
      <c r="DOP91" s="72"/>
      <c r="DOQ91" s="70"/>
      <c r="DOR91" s="73"/>
      <c r="DOS91" s="74"/>
      <c r="DOT91" s="74"/>
      <c r="DOU91" s="62"/>
      <c r="DOV91" s="75"/>
      <c r="DOW91" s="76"/>
      <c r="DOX91" s="216"/>
      <c r="DOY91" s="75"/>
      <c r="DOZ91" s="75"/>
      <c r="DPA91" s="204"/>
      <c r="DPB91" s="205"/>
      <c r="DPC91" s="72"/>
      <c r="DPD91" s="70"/>
      <c r="DPE91" s="73"/>
      <c r="DPF91" s="74"/>
      <c r="DPG91" s="74"/>
      <c r="DPH91" s="62"/>
      <c r="DPI91" s="75"/>
      <c r="DPJ91" s="76"/>
      <c r="DPK91" s="216"/>
      <c r="DPL91" s="75"/>
      <c r="DPM91" s="75"/>
      <c r="DPN91" s="204"/>
      <c r="DPO91" s="205"/>
      <c r="DPP91" s="72"/>
      <c r="DPQ91" s="70"/>
      <c r="DPR91" s="73"/>
      <c r="DPS91" s="74"/>
      <c r="DPT91" s="74"/>
      <c r="DPU91" s="62"/>
      <c r="DPV91" s="75"/>
      <c r="DPW91" s="76"/>
      <c r="DPX91" s="216"/>
      <c r="DPY91" s="75"/>
      <c r="DPZ91" s="75"/>
      <c r="DQA91" s="204"/>
      <c r="DQB91" s="205"/>
      <c r="DQC91" s="72"/>
      <c r="DQD91" s="70"/>
      <c r="DQE91" s="73"/>
      <c r="DQF91" s="74"/>
      <c r="DQG91" s="74"/>
      <c r="DQH91" s="62"/>
      <c r="DQI91" s="75"/>
      <c r="DQJ91" s="76"/>
      <c r="DQK91" s="216"/>
      <c r="DQL91" s="75"/>
      <c r="DQM91" s="75"/>
      <c r="DQN91" s="204"/>
      <c r="DQO91" s="205"/>
      <c r="DQP91" s="72"/>
      <c r="DQQ91" s="70"/>
      <c r="DQR91" s="73"/>
      <c r="DQS91" s="74"/>
      <c r="DQT91" s="74"/>
      <c r="DQU91" s="62"/>
      <c r="DQV91" s="75"/>
      <c r="DQW91" s="76"/>
      <c r="DQX91" s="216"/>
      <c r="DQY91" s="75"/>
      <c r="DQZ91" s="75"/>
      <c r="DRA91" s="204"/>
      <c r="DRB91" s="205"/>
      <c r="DRC91" s="72"/>
      <c r="DRD91" s="70"/>
      <c r="DRE91" s="73"/>
      <c r="DRF91" s="74"/>
      <c r="DRG91" s="74"/>
      <c r="DRH91" s="62"/>
      <c r="DRI91" s="75"/>
      <c r="DRJ91" s="76"/>
      <c r="DRK91" s="216"/>
      <c r="DRL91" s="75"/>
      <c r="DRM91" s="75"/>
      <c r="DRN91" s="204"/>
      <c r="DRO91" s="205"/>
      <c r="DRP91" s="72"/>
      <c r="DRQ91" s="70"/>
      <c r="DRR91" s="73"/>
      <c r="DRS91" s="74"/>
      <c r="DRT91" s="74"/>
      <c r="DRU91" s="62"/>
      <c r="DRV91" s="75"/>
      <c r="DRW91" s="76"/>
      <c r="DRX91" s="216"/>
      <c r="DRY91" s="75"/>
      <c r="DRZ91" s="75"/>
      <c r="DSA91" s="204"/>
      <c r="DSB91" s="205"/>
      <c r="DSC91" s="72"/>
      <c r="DSD91" s="70"/>
      <c r="DSE91" s="73"/>
      <c r="DSF91" s="74"/>
      <c r="DSG91" s="74"/>
      <c r="DSH91" s="62"/>
      <c r="DSI91" s="75"/>
      <c r="DSJ91" s="76"/>
      <c r="DSK91" s="216"/>
      <c r="DSL91" s="75"/>
      <c r="DSM91" s="75"/>
      <c r="DSN91" s="204"/>
      <c r="DSO91" s="205"/>
      <c r="DSP91" s="72"/>
      <c r="DSQ91" s="70"/>
      <c r="DSR91" s="73"/>
      <c r="DSS91" s="74"/>
      <c r="DST91" s="74"/>
      <c r="DSU91" s="62"/>
      <c r="DSV91" s="75"/>
      <c r="DSW91" s="76"/>
      <c r="DSX91" s="216"/>
      <c r="DSY91" s="75"/>
      <c r="DSZ91" s="75"/>
      <c r="DTA91" s="204"/>
      <c r="DTB91" s="205"/>
      <c r="DTC91" s="72"/>
      <c r="DTD91" s="70"/>
      <c r="DTE91" s="73"/>
      <c r="DTF91" s="74"/>
      <c r="DTG91" s="74"/>
      <c r="DTH91" s="62"/>
      <c r="DTI91" s="75"/>
      <c r="DTJ91" s="76"/>
      <c r="DTK91" s="216"/>
      <c r="DTL91" s="75"/>
      <c r="DTM91" s="75"/>
      <c r="DTN91" s="204"/>
      <c r="DTO91" s="205"/>
      <c r="DTP91" s="72"/>
      <c r="DTQ91" s="70"/>
      <c r="DTR91" s="73"/>
      <c r="DTS91" s="74"/>
      <c r="DTT91" s="74"/>
      <c r="DTU91" s="62"/>
      <c r="DTV91" s="75"/>
      <c r="DTW91" s="76"/>
      <c r="DTX91" s="216"/>
      <c r="DTY91" s="75"/>
      <c r="DTZ91" s="75"/>
      <c r="DUA91" s="204"/>
      <c r="DUB91" s="205"/>
      <c r="DUC91" s="72"/>
      <c r="DUD91" s="70"/>
      <c r="DUE91" s="73"/>
      <c r="DUF91" s="74"/>
      <c r="DUG91" s="74"/>
      <c r="DUH91" s="62"/>
      <c r="DUI91" s="75"/>
      <c r="DUJ91" s="76"/>
      <c r="DUK91" s="216"/>
      <c r="DUL91" s="75"/>
      <c r="DUM91" s="75"/>
      <c r="DUN91" s="204"/>
      <c r="DUO91" s="205"/>
      <c r="DUP91" s="72"/>
      <c r="DUQ91" s="70"/>
      <c r="DUR91" s="73"/>
      <c r="DUS91" s="74"/>
      <c r="DUT91" s="74"/>
      <c r="DUU91" s="62"/>
      <c r="DUV91" s="75"/>
      <c r="DUW91" s="76"/>
      <c r="DUX91" s="216"/>
      <c r="DUY91" s="75"/>
      <c r="DUZ91" s="75"/>
      <c r="DVA91" s="204"/>
      <c r="DVB91" s="205"/>
      <c r="DVC91" s="72"/>
      <c r="DVD91" s="70"/>
      <c r="DVE91" s="73"/>
      <c r="DVF91" s="74"/>
      <c r="DVG91" s="74"/>
      <c r="DVH91" s="62"/>
      <c r="DVI91" s="75"/>
      <c r="DVJ91" s="76"/>
      <c r="DVK91" s="216"/>
      <c r="DVL91" s="75"/>
      <c r="DVM91" s="75"/>
      <c r="DVN91" s="204"/>
      <c r="DVO91" s="205"/>
      <c r="DVP91" s="72"/>
      <c r="DVQ91" s="70"/>
      <c r="DVR91" s="73"/>
      <c r="DVS91" s="74"/>
      <c r="DVT91" s="74"/>
      <c r="DVU91" s="62"/>
      <c r="DVV91" s="75"/>
      <c r="DVW91" s="76"/>
      <c r="DVX91" s="216"/>
      <c r="DVY91" s="75"/>
      <c r="DVZ91" s="75"/>
      <c r="DWA91" s="204"/>
      <c r="DWB91" s="205"/>
      <c r="DWC91" s="72"/>
      <c r="DWD91" s="70"/>
      <c r="DWE91" s="73"/>
      <c r="DWF91" s="74"/>
      <c r="DWG91" s="74"/>
      <c r="DWH91" s="62"/>
      <c r="DWI91" s="75"/>
      <c r="DWJ91" s="76"/>
      <c r="DWK91" s="216"/>
      <c r="DWL91" s="75"/>
      <c r="DWM91" s="75"/>
      <c r="DWN91" s="204"/>
      <c r="DWO91" s="205"/>
      <c r="DWP91" s="72"/>
      <c r="DWQ91" s="70"/>
      <c r="DWR91" s="73"/>
      <c r="DWS91" s="74"/>
      <c r="DWT91" s="74"/>
      <c r="DWU91" s="62"/>
      <c r="DWV91" s="75"/>
      <c r="DWW91" s="76"/>
      <c r="DWX91" s="216"/>
      <c r="DWY91" s="75"/>
      <c r="DWZ91" s="75"/>
      <c r="DXA91" s="204"/>
      <c r="DXB91" s="205"/>
      <c r="DXC91" s="72"/>
      <c r="DXD91" s="70"/>
      <c r="DXE91" s="73"/>
      <c r="DXF91" s="74"/>
      <c r="DXG91" s="74"/>
      <c r="DXH91" s="62"/>
      <c r="DXI91" s="75"/>
      <c r="DXJ91" s="76"/>
      <c r="DXK91" s="216"/>
      <c r="DXL91" s="75"/>
      <c r="DXM91" s="75"/>
      <c r="DXN91" s="204"/>
      <c r="DXO91" s="205"/>
      <c r="DXP91" s="72"/>
      <c r="DXQ91" s="70"/>
      <c r="DXR91" s="73"/>
      <c r="DXS91" s="74"/>
      <c r="DXT91" s="74"/>
      <c r="DXU91" s="62"/>
      <c r="DXV91" s="75"/>
      <c r="DXW91" s="76"/>
      <c r="DXX91" s="216"/>
      <c r="DXY91" s="75"/>
      <c r="DXZ91" s="75"/>
      <c r="DYA91" s="204"/>
      <c r="DYB91" s="205"/>
      <c r="DYC91" s="72"/>
      <c r="DYD91" s="70"/>
      <c r="DYE91" s="73"/>
      <c r="DYF91" s="74"/>
      <c r="DYG91" s="74"/>
      <c r="DYH91" s="62"/>
      <c r="DYI91" s="75"/>
      <c r="DYJ91" s="76"/>
      <c r="DYK91" s="216"/>
      <c r="DYL91" s="75"/>
      <c r="DYM91" s="75"/>
      <c r="DYN91" s="204"/>
      <c r="DYO91" s="205"/>
      <c r="DYP91" s="72"/>
      <c r="DYQ91" s="70"/>
      <c r="DYR91" s="73"/>
      <c r="DYS91" s="74"/>
      <c r="DYT91" s="74"/>
      <c r="DYU91" s="62"/>
      <c r="DYV91" s="75"/>
      <c r="DYW91" s="76"/>
      <c r="DYX91" s="216"/>
      <c r="DYY91" s="75"/>
      <c r="DYZ91" s="75"/>
      <c r="DZA91" s="204"/>
      <c r="DZB91" s="205"/>
      <c r="DZC91" s="72"/>
      <c r="DZD91" s="70"/>
      <c r="DZE91" s="73"/>
      <c r="DZF91" s="74"/>
      <c r="DZG91" s="74"/>
      <c r="DZH91" s="62"/>
      <c r="DZI91" s="75"/>
      <c r="DZJ91" s="76"/>
      <c r="DZK91" s="216"/>
      <c r="DZL91" s="75"/>
      <c r="DZM91" s="75"/>
      <c r="DZN91" s="204"/>
      <c r="DZO91" s="205"/>
      <c r="DZP91" s="72"/>
      <c r="DZQ91" s="70"/>
      <c r="DZR91" s="73"/>
      <c r="DZS91" s="74"/>
      <c r="DZT91" s="74"/>
      <c r="DZU91" s="62"/>
      <c r="DZV91" s="75"/>
      <c r="DZW91" s="76"/>
      <c r="DZX91" s="216"/>
      <c r="DZY91" s="75"/>
      <c r="DZZ91" s="75"/>
      <c r="EAA91" s="204"/>
      <c r="EAB91" s="205"/>
      <c r="EAC91" s="72"/>
      <c r="EAD91" s="70"/>
      <c r="EAE91" s="73"/>
      <c r="EAF91" s="74"/>
      <c r="EAG91" s="74"/>
      <c r="EAH91" s="62"/>
      <c r="EAI91" s="75"/>
      <c r="EAJ91" s="76"/>
      <c r="EAK91" s="216"/>
      <c r="EAL91" s="75"/>
      <c r="EAM91" s="75"/>
      <c r="EAN91" s="204"/>
      <c r="EAO91" s="205"/>
      <c r="EAP91" s="72"/>
      <c r="EAQ91" s="70"/>
      <c r="EAR91" s="73"/>
      <c r="EAS91" s="74"/>
      <c r="EAT91" s="74"/>
      <c r="EAU91" s="62"/>
      <c r="EAV91" s="75"/>
      <c r="EAW91" s="76"/>
      <c r="EAX91" s="216"/>
      <c r="EAY91" s="75"/>
      <c r="EAZ91" s="75"/>
      <c r="EBA91" s="204"/>
      <c r="EBB91" s="205"/>
      <c r="EBC91" s="72"/>
      <c r="EBD91" s="70"/>
      <c r="EBE91" s="73"/>
      <c r="EBF91" s="74"/>
      <c r="EBG91" s="74"/>
      <c r="EBH91" s="62"/>
      <c r="EBI91" s="75"/>
      <c r="EBJ91" s="76"/>
      <c r="EBK91" s="216"/>
      <c r="EBL91" s="75"/>
      <c r="EBM91" s="75"/>
      <c r="EBN91" s="204"/>
      <c r="EBO91" s="205"/>
      <c r="EBP91" s="72"/>
      <c r="EBQ91" s="70"/>
      <c r="EBR91" s="73"/>
      <c r="EBS91" s="74"/>
      <c r="EBT91" s="74"/>
      <c r="EBU91" s="62"/>
      <c r="EBV91" s="75"/>
      <c r="EBW91" s="76"/>
      <c r="EBX91" s="216"/>
      <c r="EBY91" s="75"/>
      <c r="EBZ91" s="75"/>
      <c r="ECA91" s="204"/>
      <c r="ECB91" s="205"/>
      <c r="ECC91" s="72"/>
      <c r="ECD91" s="70"/>
      <c r="ECE91" s="73"/>
      <c r="ECF91" s="74"/>
      <c r="ECG91" s="74"/>
      <c r="ECH91" s="62"/>
      <c r="ECI91" s="75"/>
      <c r="ECJ91" s="76"/>
      <c r="ECK91" s="216"/>
      <c r="ECL91" s="75"/>
      <c r="ECM91" s="75"/>
      <c r="ECN91" s="204"/>
      <c r="ECO91" s="205"/>
      <c r="ECP91" s="72"/>
      <c r="ECQ91" s="70"/>
      <c r="ECR91" s="73"/>
      <c r="ECS91" s="74"/>
      <c r="ECT91" s="74"/>
      <c r="ECU91" s="62"/>
      <c r="ECV91" s="75"/>
      <c r="ECW91" s="76"/>
      <c r="ECX91" s="216"/>
      <c r="ECY91" s="75"/>
      <c r="ECZ91" s="75"/>
      <c r="EDA91" s="204"/>
      <c r="EDB91" s="205"/>
      <c r="EDC91" s="72"/>
      <c r="EDD91" s="70"/>
      <c r="EDE91" s="73"/>
      <c r="EDF91" s="74"/>
      <c r="EDG91" s="74"/>
      <c r="EDH91" s="62"/>
      <c r="EDI91" s="75"/>
      <c r="EDJ91" s="76"/>
      <c r="EDK91" s="216"/>
      <c r="EDL91" s="75"/>
      <c r="EDM91" s="75"/>
      <c r="EDN91" s="204"/>
      <c r="EDO91" s="205"/>
      <c r="EDP91" s="72"/>
      <c r="EDQ91" s="70"/>
      <c r="EDR91" s="73"/>
      <c r="EDS91" s="74"/>
      <c r="EDT91" s="74"/>
      <c r="EDU91" s="62"/>
      <c r="EDV91" s="75"/>
      <c r="EDW91" s="76"/>
      <c r="EDX91" s="216"/>
      <c r="EDY91" s="75"/>
      <c r="EDZ91" s="75"/>
      <c r="EEA91" s="204"/>
      <c r="EEB91" s="205"/>
      <c r="EEC91" s="72"/>
      <c r="EED91" s="70"/>
      <c r="EEE91" s="73"/>
      <c r="EEF91" s="74"/>
      <c r="EEG91" s="74"/>
      <c r="EEH91" s="62"/>
      <c r="EEI91" s="75"/>
      <c r="EEJ91" s="76"/>
      <c r="EEK91" s="216"/>
      <c r="EEL91" s="75"/>
      <c r="EEM91" s="75"/>
      <c r="EEN91" s="204"/>
      <c r="EEO91" s="205"/>
      <c r="EEP91" s="72"/>
      <c r="EEQ91" s="70"/>
      <c r="EER91" s="73"/>
      <c r="EES91" s="74"/>
      <c r="EET91" s="74"/>
      <c r="EEU91" s="62"/>
      <c r="EEV91" s="75"/>
      <c r="EEW91" s="76"/>
      <c r="EEX91" s="216"/>
      <c r="EEY91" s="75"/>
      <c r="EEZ91" s="75"/>
      <c r="EFA91" s="204"/>
      <c r="EFB91" s="205"/>
      <c r="EFC91" s="72"/>
      <c r="EFD91" s="70"/>
      <c r="EFE91" s="73"/>
      <c r="EFF91" s="74"/>
      <c r="EFG91" s="74"/>
      <c r="EFH91" s="62"/>
      <c r="EFI91" s="75"/>
      <c r="EFJ91" s="76"/>
      <c r="EFK91" s="216"/>
      <c r="EFL91" s="75"/>
      <c r="EFM91" s="75"/>
      <c r="EFN91" s="204"/>
      <c r="EFO91" s="205"/>
      <c r="EFP91" s="72"/>
      <c r="EFQ91" s="70"/>
      <c r="EFR91" s="73"/>
      <c r="EFS91" s="74"/>
      <c r="EFT91" s="74"/>
      <c r="EFU91" s="62"/>
      <c r="EFV91" s="75"/>
      <c r="EFW91" s="76"/>
      <c r="EFX91" s="216"/>
      <c r="EFY91" s="75"/>
      <c r="EFZ91" s="75"/>
      <c r="EGA91" s="204"/>
      <c r="EGB91" s="205"/>
      <c r="EGC91" s="72"/>
      <c r="EGD91" s="70"/>
      <c r="EGE91" s="73"/>
      <c r="EGF91" s="74"/>
      <c r="EGG91" s="74"/>
      <c r="EGH91" s="62"/>
      <c r="EGI91" s="75"/>
      <c r="EGJ91" s="76"/>
      <c r="EGK91" s="216"/>
      <c r="EGL91" s="75"/>
      <c r="EGM91" s="75"/>
      <c r="EGN91" s="204"/>
      <c r="EGO91" s="205"/>
      <c r="EGP91" s="72"/>
      <c r="EGQ91" s="70"/>
      <c r="EGR91" s="73"/>
      <c r="EGS91" s="74"/>
      <c r="EGT91" s="74"/>
      <c r="EGU91" s="62"/>
      <c r="EGV91" s="75"/>
      <c r="EGW91" s="76"/>
      <c r="EGX91" s="216"/>
      <c r="EGY91" s="75"/>
      <c r="EGZ91" s="75"/>
      <c r="EHA91" s="204"/>
      <c r="EHB91" s="205"/>
      <c r="EHC91" s="72"/>
      <c r="EHD91" s="70"/>
      <c r="EHE91" s="73"/>
      <c r="EHF91" s="74"/>
      <c r="EHG91" s="74"/>
      <c r="EHH91" s="62"/>
      <c r="EHI91" s="75"/>
      <c r="EHJ91" s="76"/>
      <c r="EHK91" s="216"/>
      <c r="EHL91" s="75"/>
      <c r="EHM91" s="75"/>
      <c r="EHN91" s="204"/>
      <c r="EHO91" s="205"/>
      <c r="EHP91" s="72"/>
      <c r="EHQ91" s="70"/>
      <c r="EHR91" s="73"/>
      <c r="EHS91" s="74"/>
      <c r="EHT91" s="74"/>
      <c r="EHU91" s="62"/>
      <c r="EHV91" s="75"/>
      <c r="EHW91" s="76"/>
      <c r="EHX91" s="216"/>
      <c r="EHY91" s="75"/>
      <c r="EHZ91" s="75"/>
      <c r="EIA91" s="204"/>
      <c r="EIB91" s="205"/>
      <c r="EIC91" s="72"/>
      <c r="EID91" s="70"/>
      <c r="EIE91" s="73"/>
      <c r="EIF91" s="74"/>
      <c r="EIG91" s="74"/>
      <c r="EIH91" s="62"/>
      <c r="EII91" s="75"/>
      <c r="EIJ91" s="76"/>
      <c r="EIK91" s="216"/>
      <c r="EIL91" s="75"/>
      <c r="EIM91" s="75"/>
      <c r="EIN91" s="204"/>
      <c r="EIO91" s="205"/>
      <c r="EIP91" s="72"/>
      <c r="EIQ91" s="70"/>
      <c r="EIR91" s="73"/>
      <c r="EIS91" s="74"/>
      <c r="EIT91" s="74"/>
      <c r="EIU91" s="62"/>
      <c r="EIV91" s="75"/>
      <c r="EIW91" s="76"/>
      <c r="EIX91" s="216"/>
      <c r="EIY91" s="75"/>
      <c r="EIZ91" s="75"/>
      <c r="EJA91" s="204"/>
      <c r="EJB91" s="205"/>
      <c r="EJC91" s="72"/>
      <c r="EJD91" s="70"/>
      <c r="EJE91" s="73"/>
      <c r="EJF91" s="74"/>
      <c r="EJG91" s="74"/>
      <c r="EJH91" s="62"/>
      <c r="EJI91" s="75"/>
      <c r="EJJ91" s="76"/>
      <c r="EJK91" s="216"/>
      <c r="EJL91" s="75"/>
      <c r="EJM91" s="75"/>
      <c r="EJN91" s="204"/>
      <c r="EJO91" s="205"/>
      <c r="EJP91" s="72"/>
      <c r="EJQ91" s="70"/>
      <c r="EJR91" s="73"/>
      <c r="EJS91" s="74"/>
      <c r="EJT91" s="74"/>
      <c r="EJU91" s="62"/>
      <c r="EJV91" s="75"/>
      <c r="EJW91" s="76"/>
      <c r="EJX91" s="216"/>
      <c r="EJY91" s="75"/>
      <c r="EJZ91" s="75"/>
      <c r="EKA91" s="204"/>
      <c r="EKB91" s="205"/>
      <c r="EKC91" s="72"/>
      <c r="EKD91" s="70"/>
      <c r="EKE91" s="73"/>
      <c r="EKF91" s="74"/>
      <c r="EKG91" s="74"/>
      <c r="EKH91" s="62"/>
      <c r="EKI91" s="75"/>
      <c r="EKJ91" s="76"/>
      <c r="EKK91" s="216"/>
      <c r="EKL91" s="75"/>
      <c r="EKM91" s="75"/>
      <c r="EKN91" s="204"/>
      <c r="EKO91" s="205"/>
      <c r="EKP91" s="72"/>
      <c r="EKQ91" s="70"/>
      <c r="EKR91" s="73"/>
      <c r="EKS91" s="74"/>
      <c r="EKT91" s="74"/>
      <c r="EKU91" s="62"/>
      <c r="EKV91" s="75"/>
      <c r="EKW91" s="76"/>
      <c r="EKX91" s="216"/>
      <c r="EKY91" s="75"/>
      <c r="EKZ91" s="75"/>
      <c r="ELA91" s="204"/>
      <c r="ELB91" s="205"/>
      <c r="ELC91" s="72"/>
      <c r="ELD91" s="70"/>
      <c r="ELE91" s="73"/>
      <c r="ELF91" s="74"/>
      <c r="ELG91" s="74"/>
      <c r="ELH91" s="62"/>
      <c r="ELI91" s="75"/>
      <c r="ELJ91" s="76"/>
      <c r="ELK91" s="216"/>
      <c r="ELL91" s="75"/>
      <c r="ELM91" s="75"/>
      <c r="ELN91" s="204"/>
      <c r="ELO91" s="205"/>
      <c r="ELP91" s="72"/>
      <c r="ELQ91" s="70"/>
      <c r="ELR91" s="73"/>
      <c r="ELS91" s="74"/>
      <c r="ELT91" s="74"/>
      <c r="ELU91" s="62"/>
      <c r="ELV91" s="75"/>
      <c r="ELW91" s="76"/>
      <c r="ELX91" s="216"/>
      <c r="ELY91" s="75"/>
      <c r="ELZ91" s="75"/>
      <c r="EMA91" s="204"/>
      <c r="EMB91" s="205"/>
      <c r="EMC91" s="72"/>
      <c r="EMD91" s="70"/>
      <c r="EME91" s="73"/>
      <c r="EMF91" s="74"/>
      <c r="EMG91" s="74"/>
      <c r="EMH91" s="62"/>
      <c r="EMI91" s="75"/>
      <c r="EMJ91" s="76"/>
      <c r="EMK91" s="216"/>
      <c r="EML91" s="75"/>
      <c r="EMM91" s="75"/>
      <c r="EMN91" s="204"/>
      <c r="EMO91" s="205"/>
      <c r="EMP91" s="72"/>
      <c r="EMQ91" s="70"/>
      <c r="EMR91" s="73"/>
      <c r="EMS91" s="74"/>
      <c r="EMT91" s="74"/>
      <c r="EMU91" s="62"/>
      <c r="EMV91" s="75"/>
      <c r="EMW91" s="76"/>
      <c r="EMX91" s="216"/>
      <c r="EMY91" s="75"/>
      <c r="EMZ91" s="75"/>
      <c r="ENA91" s="204"/>
      <c r="ENB91" s="205"/>
      <c r="ENC91" s="72"/>
      <c r="END91" s="70"/>
      <c r="ENE91" s="73"/>
      <c r="ENF91" s="74"/>
      <c r="ENG91" s="74"/>
      <c r="ENH91" s="62"/>
      <c r="ENI91" s="75"/>
      <c r="ENJ91" s="76"/>
      <c r="ENK91" s="216"/>
      <c r="ENL91" s="75"/>
      <c r="ENM91" s="75"/>
      <c r="ENN91" s="204"/>
      <c r="ENO91" s="205"/>
      <c r="ENP91" s="72"/>
      <c r="ENQ91" s="70"/>
      <c r="ENR91" s="73"/>
      <c r="ENS91" s="74"/>
      <c r="ENT91" s="74"/>
      <c r="ENU91" s="62"/>
      <c r="ENV91" s="75"/>
      <c r="ENW91" s="76"/>
      <c r="ENX91" s="216"/>
      <c r="ENY91" s="75"/>
      <c r="ENZ91" s="75"/>
      <c r="EOA91" s="204"/>
      <c r="EOB91" s="205"/>
      <c r="EOC91" s="72"/>
      <c r="EOD91" s="70"/>
      <c r="EOE91" s="73"/>
      <c r="EOF91" s="74"/>
      <c r="EOG91" s="74"/>
      <c r="EOH91" s="62"/>
      <c r="EOI91" s="75"/>
      <c r="EOJ91" s="76"/>
      <c r="EOK91" s="216"/>
      <c r="EOL91" s="75"/>
      <c r="EOM91" s="75"/>
      <c r="EON91" s="204"/>
      <c r="EOO91" s="205"/>
      <c r="EOP91" s="72"/>
      <c r="EOQ91" s="70"/>
      <c r="EOR91" s="73"/>
      <c r="EOS91" s="74"/>
      <c r="EOT91" s="74"/>
      <c r="EOU91" s="62"/>
      <c r="EOV91" s="75"/>
      <c r="EOW91" s="76"/>
      <c r="EOX91" s="216"/>
      <c r="EOY91" s="75"/>
      <c r="EOZ91" s="75"/>
      <c r="EPA91" s="204"/>
      <c r="EPB91" s="205"/>
      <c r="EPC91" s="72"/>
      <c r="EPD91" s="70"/>
      <c r="EPE91" s="73"/>
      <c r="EPF91" s="74"/>
      <c r="EPG91" s="74"/>
      <c r="EPH91" s="62"/>
      <c r="EPI91" s="75"/>
      <c r="EPJ91" s="76"/>
      <c r="EPK91" s="216"/>
      <c r="EPL91" s="75"/>
      <c r="EPM91" s="75"/>
      <c r="EPN91" s="204"/>
      <c r="EPO91" s="205"/>
      <c r="EPP91" s="72"/>
      <c r="EPQ91" s="70"/>
      <c r="EPR91" s="73"/>
      <c r="EPS91" s="74"/>
      <c r="EPT91" s="74"/>
      <c r="EPU91" s="62"/>
      <c r="EPV91" s="75"/>
      <c r="EPW91" s="76"/>
      <c r="EPX91" s="216"/>
      <c r="EPY91" s="75"/>
      <c r="EPZ91" s="75"/>
      <c r="EQA91" s="204"/>
      <c r="EQB91" s="205"/>
      <c r="EQC91" s="72"/>
      <c r="EQD91" s="70"/>
      <c r="EQE91" s="73"/>
      <c r="EQF91" s="74"/>
      <c r="EQG91" s="74"/>
      <c r="EQH91" s="62"/>
      <c r="EQI91" s="75"/>
      <c r="EQJ91" s="76"/>
      <c r="EQK91" s="216"/>
      <c r="EQL91" s="75"/>
      <c r="EQM91" s="75"/>
      <c r="EQN91" s="204"/>
      <c r="EQO91" s="205"/>
      <c r="EQP91" s="72"/>
      <c r="EQQ91" s="70"/>
      <c r="EQR91" s="73"/>
      <c r="EQS91" s="74"/>
      <c r="EQT91" s="74"/>
      <c r="EQU91" s="62"/>
      <c r="EQV91" s="75"/>
      <c r="EQW91" s="76"/>
      <c r="EQX91" s="216"/>
      <c r="EQY91" s="75"/>
      <c r="EQZ91" s="75"/>
      <c r="ERA91" s="204"/>
      <c r="ERB91" s="205"/>
      <c r="ERC91" s="72"/>
      <c r="ERD91" s="70"/>
      <c r="ERE91" s="73"/>
      <c r="ERF91" s="74"/>
      <c r="ERG91" s="74"/>
      <c r="ERH91" s="62"/>
      <c r="ERI91" s="75"/>
      <c r="ERJ91" s="76"/>
      <c r="ERK91" s="216"/>
      <c r="ERL91" s="75"/>
      <c r="ERM91" s="75"/>
      <c r="ERN91" s="204"/>
      <c r="ERO91" s="205"/>
      <c r="ERP91" s="72"/>
      <c r="ERQ91" s="70"/>
      <c r="ERR91" s="73"/>
      <c r="ERS91" s="74"/>
      <c r="ERT91" s="74"/>
      <c r="ERU91" s="62"/>
      <c r="ERV91" s="75"/>
      <c r="ERW91" s="76"/>
      <c r="ERX91" s="216"/>
      <c r="ERY91" s="75"/>
      <c r="ERZ91" s="75"/>
      <c r="ESA91" s="204"/>
      <c r="ESB91" s="205"/>
      <c r="ESC91" s="72"/>
      <c r="ESD91" s="70"/>
      <c r="ESE91" s="73"/>
      <c r="ESF91" s="74"/>
      <c r="ESG91" s="74"/>
      <c r="ESH91" s="62"/>
      <c r="ESI91" s="75"/>
      <c r="ESJ91" s="76"/>
      <c r="ESK91" s="216"/>
      <c r="ESL91" s="75"/>
      <c r="ESM91" s="75"/>
      <c r="ESN91" s="204"/>
      <c r="ESO91" s="205"/>
      <c r="ESP91" s="72"/>
      <c r="ESQ91" s="70"/>
      <c r="ESR91" s="73"/>
      <c r="ESS91" s="74"/>
      <c r="EST91" s="74"/>
      <c r="ESU91" s="62"/>
      <c r="ESV91" s="75"/>
      <c r="ESW91" s="76"/>
      <c r="ESX91" s="216"/>
      <c r="ESY91" s="75"/>
      <c r="ESZ91" s="75"/>
      <c r="ETA91" s="204"/>
      <c r="ETB91" s="205"/>
      <c r="ETC91" s="72"/>
      <c r="ETD91" s="70"/>
      <c r="ETE91" s="73"/>
      <c r="ETF91" s="74"/>
      <c r="ETG91" s="74"/>
      <c r="ETH91" s="62"/>
      <c r="ETI91" s="75"/>
      <c r="ETJ91" s="76"/>
      <c r="ETK91" s="216"/>
      <c r="ETL91" s="75"/>
      <c r="ETM91" s="75"/>
      <c r="ETN91" s="204"/>
      <c r="ETO91" s="205"/>
      <c r="ETP91" s="72"/>
      <c r="ETQ91" s="70"/>
      <c r="ETR91" s="73"/>
      <c r="ETS91" s="74"/>
      <c r="ETT91" s="74"/>
      <c r="ETU91" s="62"/>
      <c r="ETV91" s="75"/>
      <c r="ETW91" s="76"/>
      <c r="ETX91" s="216"/>
      <c r="ETY91" s="75"/>
      <c r="ETZ91" s="75"/>
      <c r="EUA91" s="204"/>
      <c r="EUB91" s="205"/>
      <c r="EUC91" s="72"/>
      <c r="EUD91" s="70"/>
      <c r="EUE91" s="73"/>
      <c r="EUF91" s="74"/>
      <c r="EUG91" s="74"/>
      <c r="EUH91" s="62"/>
      <c r="EUI91" s="75"/>
      <c r="EUJ91" s="76"/>
      <c r="EUK91" s="216"/>
      <c r="EUL91" s="75"/>
      <c r="EUM91" s="75"/>
      <c r="EUN91" s="204"/>
      <c r="EUO91" s="205"/>
      <c r="EUP91" s="72"/>
      <c r="EUQ91" s="70"/>
      <c r="EUR91" s="73"/>
      <c r="EUS91" s="74"/>
      <c r="EUT91" s="74"/>
      <c r="EUU91" s="62"/>
      <c r="EUV91" s="75"/>
      <c r="EUW91" s="76"/>
      <c r="EUX91" s="216"/>
      <c r="EUY91" s="75"/>
      <c r="EUZ91" s="75"/>
      <c r="EVA91" s="204"/>
      <c r="EVB91" s="205"/>
      <c r="EVC91" s="72"/>
      <c r="EVD91" s="70"/>
      <c r="EVE91" s="73"/>
      <c r="EVF91" s="74"/>
      <c r="EVG91" s="74"/>
      <c r="EVH91" s="62"/>
      <c r="EVI91" s="75"/>
      <c r="EVJ91" s="76"/>
      <c r="EVK91" s="216"/>
      <c r="EVL91" s="75"/>
      <c r="EVM91" s="75"/>
      <c r="EVN91" s="204"/>
      <c r="EVO91" s="205"/>
      <c r="EVP91" s="72"/>
      <c r="EVQ91" s="70"/>
      <c r="EVR91" s="73"/>
      <c r="EVS91" s="74"/>
      <c r="EVT91" s="74"/>
      <c r="EVU91" s="62"/>
      <c r="EVV91" s="75"/>
      <c r="EVW91" s="76"/>
      <c r="EVX91" s="216"/>
      <c r="EVY91" s="75"/>
      <c r="EVZ91" s="75"/>
      <c r="EWA91" s="204"/>
      <c r="EWB91" s="205"/>
      <c r="EWC91" s="72"/>
      <c r="EWD91" s="70"/>
      <c r="EWE91" s="73"/>
      <c r="EWF91" s="74"/>
      <c r="EWG91" s="74"/>
      <c r="EWH91" s="62"/>
      <c r="EWI91" s="75"/>
      <c r="EWJ91" s="76"/>
      <c r="EWK91" s="216"/>
      <c r="EWL91" s="75"/>
      <c r="EWM91" s="75"/>
      <c r="EWN91" s="204"/>
      <c r="EWO91" s="205"/>
      <c r="EWP91" s="72"/>
      <c r="EWQ91" s="70"/>
      <c r="EWR91" s="73"/>
      <c r="EWS91" s="74"/>
      <c r="EWT91" s="74"/>
      <c r="EWU91" s="62"/>
      <c r="EWV91" s="75"/>
      <c r="EWW91" s="76"/>
      <c r="EWX91" s="216"/>
      <c r="EWY91" s="75"/>
      <c r="EWZ91" s="75"/>
      <c r="EXA91" s="204"/>
      <c r="EXB91" s="205"/>
      <c r="EXC91" s="72"/>
      <c r="EXD91" s="70"/>
      <c r="EXE91" s="73"/>
      <c r="EXF91" s="74"/>
      <c r="EXG91" s="74"/>
      <c r="EXH91" s="62"/>
      <c r="EXI91" s="75"/>
      <c r="EXJ91" s="76"/>
      <c r="EXK91" s="216"/>
      <c r="EXL91" s="75"/>
      <c r="EXM91" s="75"/>
      <c r="EXN91" s="204"/>
      <c r="EXO91" s="205"/>
      <c r="EXP91" s="72"/>
      <c r="EXQ91" s="70"/>
      <c r="EXR91" s="73"/>
      <c r="EXS91" s="74"/>
      <c r="EXT91" s="74"/>
      <c r="EXU91" s="62"/>
      <c r="EXV91" s="75"/>
      <c r="EXW91" s="76"/>
      <c r="EXX91" s="216"/>
      <c r="EXY91" s="75"/>
      <c r="EXZ91" s="75"/>
      <c r="EYA91" s="204"/>
      <c r="EYB91" s="205"/>
      <c r="EYC91" s="72"/>
      <c r="EYD91" s="70"/>
      <c r="EYE91" s="73"/>
      <c r="EYF91" s="74"/>
      <c r="EYG91" s="74"/>
      <c r="EYH91" s="62"/>
      <c r="EYI91" s="75"/>
      <c r="EYJ91" s="76"/>
      <c r="EYK91" s="216"/>
      <c r="EYL91" s="75"/>
      <c r="EYM91" s="75"/>
      <c r="EYN91" s="204"/>
      <c r="EYO91" s="205"/>
      <c r="EYP91" s="72"/>
      <c r="EYQ91" s="70"/>
      <c r="EYR91" s="73"/>
      <c r="EYS91" s="74"/>
      <c r="EYT91" s="74"/>
      <c r="EYU91" s="62"/>
      <c r="EYV91" s="75"/>
      <c r="EYW91" s="76"/>
      <c r="EYX91" s="216"/>
      <c r="EYY91" s="75"/>
      <c r="EYZ91" s="75"/>
      <c r="EZA91" s="204"/>
      <c r="EZB91" s="205"/>
      <c r="EZC91" s="72"/>
      <c r="EZD91" s="70"/>
      <c r="EZE91" s="73"/>
      <c r="EZF91" s="74"/>
      <c r="EZG91" s="74"/>
      <c r="EZH91" s="62"/>
      <c r="EZI91" s="75"/>
      <c r="EZJ91" s="76"/>
      <c r="EZK91" s="216"/>
      <c r="EZL91" s="75"/>
      <c r="EZM91" s="75"/>
      <c r="EZN91" s="204"/>
      <c r="EZO91" s="205"/>
      <c r="EZP91" s="72"/>
      <c r="EZQ91" s="70"/>
      <c r="EZR91" s="73"/>
      <c r="EZS91" s="74"/>
      <c r="EZT91" s="74"/>
      <c r="EZU91" s="62"/>
      <c r="EZV91" s="75"/>
      <c r="EZW91" s="76"/>
      <c r="EZX91" s="216"/>
      <c r="EZY91" s="75"/>
      <c r="EZZ91" s="75"/>
      <c r="FAA91" s="204"/>
      <c r="FAB91" s="205"/>
      <c r="FAC91" s="72"/>
      <c r="FAD91" s="70"/>
      <c r="FAE91" s="73"/>
      <c r="FAF91" s="74"/>
      <c r="FAG91" s="74"/>
      <c r="FAH91" s="62"/>
      <c r="FAI91" s="75"/>
      <c r="FAJ91" s="76"/>
      <c r="FAK91" s="216"/>
      <c r="FAL91" s="75"/>
      <c r="FAM91" s="75"/>
      <c r="FAN91" s="204"/>
      <c r="FAO91" s="205"/>
      <c r="FAP91" s="72"/>
      <c r="FAQ91" s="70"/>
      <c r="FAR91" s="73"/>
      <c r="FAS91" s="74"/>
      <c r="FAT91" s="74"/>
      <c r="FAU91" s="62"/>
      <c r="FAV91" s="75"/>
      <c r="FAW91" s="76"/>
      <c r="FAX91" s="216"/>
      <c r="FAY91" s="75"/>
      <c r="FAZ91" s="75"/>
      <c r="FBA91" s="204"/>
      <c r="FBB91" s="205"/>
      <c r="FBC91" s="72"/>
      <c r="FBD91" s="70"/>
      <c r="FBE91" s="73"/>
      <c r="FBF91" s="74"/>
      <c r="FBG91" s="74"/>
      <c r="FBH91" s="62"/>
      <c r="FBI91" s="75"/>
      <c r="FBJ91" s="76"/>
      <c r="FBK91" s="216"/>
      <c r="FBL91" s="75"/>
      <c r="FBM91" s="75"/>
      <c r="FBN91" s="204"/>
      <c r="FBO91" s="205"/>
      <c r="FBP91" s="72"/>
      <c r="FBQ91" s="70"/>
      <c r="FBR91" s="73"/>
      <c r="FBS91" s="74"/>
      <c r="FBT91" s="74"/>
      <c r="FBU91" s="62"/>
      <c r="FBV91" s="75"/>
      <c r="FBW91" s="76"/>
      <c r="FBX91" s="216"/>
      <c r="FBY91" s="75"/>
      <c r="FBZ91" s="75"/>
      <c r="FCA91" s="204"/>
      <c r="FCB91" s="205"/>
      <c r="FCC91" s="72"/>
      <c r="FCD91" s="70"/>
      <c r="FCE91" s="73"/>
      <c r="FCF91" s="74"/>
      <c r="FCG91" s="74"/>
      <c r="FCH91" s="62"/>
      <c r="FCI91" s="75"/>
      <c r="FCJ91" s="76"/>
      <c r="FCK91" s="216"/>
      <c r="FCL91" s="75"/>
      <c r="FCM91" s="75"/>
      <c r="FCN91" s="204"/>
      <c r="FCO91" s="205"/>
      <c r="FCP91" s="72"/>
      <c r="FCQ91" s="70"/>
      <c r="FCR91" s="73"/>
      <c r="FCS91" s="74"/>
      <c r="FCT91" s="74"/>
      <c r="FCU91" s="62"/>
      <c r="FCV91" s="75"/>
      <c r="FCW91" s="76"/>
      <c r="FCX91" s="216"/>
      <c r="FCY91" s="75"/>
      <c r="FCZ91" s="75"/>
      <c r="FDA91" s="204"/>
      <c r="FDB91" s="205"/>
      <c r="FDC91" s="72"/>
      <c r="FDD91" s="70"/>
      <c r="FDE91" s="73"/>
      <c r="FDF91" s="74"/>
      <c r="FDG91" s="74"/>
      <c r="FDH91" s="62"/>
      <c r="FDI91" s="75"/>
      <c r="FDJ91" s="76"/>
      <c r="FDK91" s="216"/>
      <c r="FDL91" s="75"/>
      <c r="FDM91" s="75"/>
      <c r="FDN91" s="204"/>
      <c r="FDO91" s="205"/>
      <c r="FDP91" s="72"/>
      <c r="FDQ91" s="70"/>
      <c r="FDR91" s="73"/>
      <c r="FDS91" s="74"/>
      <c r="FDT91" s="74"/>
      <c r="FDU91" s="62"/>
      <c r="FDV91" s="75"/>
      <c r="FDW91" s="76"/>
      <c r="FDX91" s="216"/>
      <c r="FDY91" s="75"/>
      <c r="FDZ91" s="75"/>
      <c r="FEA91" s="204"/>
      <c r="FEB91" s="205"/>
      <c r="FEC91" s="72"/>
      <c r="FED91" s="70"/>
      <c r="FEE91" s="73"/>
      <c r="FEF91" s="74"/>
      <c r="FEG91" s="74"/>
      <c r="FEH91" s="62"/>
      <c r="FEI91" s="75"/>
      <c r="FEJ91" s="76"/>
      <c r="FEK91" s="216"/>
      <c r="FEL91" s="75"/>
      <c r="FEM91" s="75"/>
      <c r="FEN91" s="204"/>
      <c r="FEO91" s="205"/>
      <c r="FEP91" s="72"/>
      <c r="FEQ91" s="70"/>
      <c r="FER91" s="73"/>
      <c r="FES91" s="74"/>
      <c r="FET91" s="74"/>
      <c r="FEU91" s="62"/>
      <c r="FEV91" s="75"/>
      <c r="FEW91" s="76"/>
      <c r="FEX91" s="216"/>
      <c r="FEY91" s="75"/>
      <c r="FEZ91" s="75"/>
      <c r="FFA91" s="204"/>
      <c r="FFB91" s="205"/>
      <c r="FFC91" s="72"/>
      <c r="FFD91" s="70"/>
      <c r="FFE91" s="73"/>
      <c r="FFF91" s="74"/>
      <c r="FFG91" s="74"/>
      <c r="FFH91" s="62"/>
      <c r="FFI91" s="75"/>
      <c r="FFJ91" s="76"/>
      <c r="FFK91" s="216"/>
      <c r="FFL91" s="75"/>
      <c r="FFM91" s="75"/>
      <c r="FFN91" s="204"/>
      <c r="FFO91" s="205"/>
      <c r="FFP91" s="72"/>
      <c r="FFQ91" s="70"/>
      <c r="FFR91" s="73"/>
      <c r="FFS91" s="74"/>
      <c r="FFT91" s="74"/>
      <c r="FFU91" s="62"/>
      <c r="FFV91" s="75"/>
      <c r="FFW91" s="76"/>
      <c r="FFX91" s="216"/>
      <c r="FFY91" s="75"/>
      <c r="FFZ91" s="75"/>
      <c r="FGA91" s="204"/>
      <c r="FGB91" s="205"/>
      <c r="FGC91" s="72"/>
      <c r="FGD91" s="70"/>
      <c r="FGE91" s="73"/>
      <c r="FGF91" s="74"/>
      <c r="FGG91" s="74"/>
      <c r="FGH91" s="62"/>
      <c r="FGI91" s="75"/>
      <c r="FGJ91" s="76"/>
      <c r="FGK91" s="216"/>
      <c r="FGL91" s="75"/>
      <c r="FGM91" s="75"/>
      <c r="FGN91" s="204"/>
      <c r="FGO91" s="205"/>
      <c r="FGP91" s="72"/>
      <c r="FGQ91" s="70"/>
      <c r="FGR91" s="73"/>
      <c r="FGS91" s="74"/>
      <c r="FGT91" s="74"/>
      <c r="FGU91" s="62"/>
      <c r="FGV91" s="75"/>
      <c r="FGW91" s="76"/>
      <c r="FGX91" s="216"/>
      <c r="FGY91" s="75"/>
      <c r="FGZ91" s="75"/>
      <c r="FHA91" s="204"/>
      <c r="FHB91" s="205"/>
      <c r="FHC91" s="72"/>
      <c r="FHD91" s="70"/>
      <c r="FHE91" s="73"/>
      <c r="FHF91" s="74"/>
      <c r="FHG91" s="74"/>
      <c r="FHH91" s="62"/>
      <c r="FHI91" s="75"/>
      <c r="FHJ91" s="76"/>
      <c r="FHK91" s="216"/>
      <c r="FHL91" s="75"/>
      <c r="FHM91" s="75"/>
      <c r="FHN91" s="204"/>
      <c r="FHO91" s="205"/>
      <c r="FHP91" s="72"/>
      <c r="FHQ91" s="70"/>
      <c r="FHR91" s="73"/>
      <c r="FHS91" s="74"/>
      <c r="FHT91" s="74"/>
      <c r="FHU91" s="62"/>
      <c r="FHV91" s="75"/>
      <c r="FHW91" s="76"/>
      <c r="FHX91" s="216"/>
      <c r="FHY91" s="75"/>
      <c r="FHZ91" s="75"/>
      <c r="FIA91" s="204"/>
      <c r="FIB91" s="205"/>
      <c r="FIC91" s="72"/>
      <c r="FID91" s="70"/>
      <c r="FIE91" s="73"/>
      <c r="FIF91" s="74"/>
      <c r="FIG91" s="74"/>
      <c r="FIH91" s="62"/>
      <c r="FII91" s="75"/>
      <c r="FIJ91" s="76"/>
      <c r="FIK91" s="216"/>
      <c r="FIL91" s="75"/>
      <c r="FIM91" s="75"/>
      <c r="FIN91" s="204"/>
      <c r="FIO91" s="205"/>
      <c r="FIP91" s="72"/>
      <c r="FIQ91" s="70"/>
      <c r="FIR91" s="73"/>
      <c r="FIS91" s="74"/>
      <c r="FIT91" s="74"/>
      <c r="FIU91" s="62"/>
      <c r="FIV91" s="75"/>
      <c r="FIW91" s="76"/>
      <c r="FIX91" s="216"/>
      <c r="FIY91" s="75"/>
      <c r="FIZ91" s="75"/>
      <c r="FJA91" s="204"/>
      <c r="FJB91" s="205"/>
      <c r="FJC91" s="72"/>
      <c r="FJD91" s="70"/>
      <c r="FJE91" s="73"/>
      <c r="FJF91" s="74"/>
      <c r="FJG91" s="74"/>
      <c r="FJH91" s="62"/>
      <c r="FJI91" s="75"/>
      <c r="FJJ91" s="76"/>
      <c r="FJK91" s="216"/>
      <c r="FJL91" s="75"/>
      <c r="FJM91" s="75"/>
      <c r="FJN91" s="204"/>
      <c r="FJO91" s="205"/>
      <c r="FJP91" s="72"/>
      <c r="FJQ91" s="70"/>
      <c r="FJR91" s="73"/>
      <c r="FJS91" s="74"/>
      <c r="FJT91" s="74"/>
      <c r="FJU91" s="62"/>
      <c r="FJV91" s="75"/>
      <c r="FJW91" s="76"/>
      <c r="FJX91" s="216"/>
      <c r="FJY91" s="75"/>
      <c r="FJZ91" s="75"/>
      <c r="FKA91" s="204"/>
      <c r="FKB91" s="205"/>
      <c r="FKC91" s="72"/>
      <c r="FKD91" s="70"/>
      <c r="FKE91" s="73"/>
      <c r="FKF91" s="74"/>
      <c r="FKG91" s="74"/>
      <c r="FKH91" s="62"/>
      <c r="FKI91" s="75"/>
      <c r="FKJ91" s="76"/>
      <c r="FKK91" s="216"/>
      <c r="FKL91" s="75"/>
      <c r="FKM91" s="75"/>
      <c r="FKN91" s="204"/>
      <c r="FKO91" s="205"/>
      <c r="FKP91" s="72"/>
      <c r="FKQ91" s="70"/>
      <c r="FKR91" s="73"/>
      <c r="FKS91" s="74"/>
      <c r="FKT91" s="74"/>
      <c r="FKU91" s="62"/>
      <c r="FKV91" s="75"/>
      <c r="FKW91" s="76"/>
      <c r="FKX91" s="216"/>
      <c r="FKY91" s="75"/>
      <c r="FKZ91" s="75"/>
      <c r="FLA91" s="204"/>
      <c r="FLB91" s="205"/>
      <c r="FLC91" s="72"/>
      <c r="FLD91" s="70"/>
      <c r="FLE91" s="73"/>
      <c r="FLF91" s="74"/>
      <c r="FLG91" s="74"/>
      <c r="FLH91" s="62"/>
      <c r="FLI91" s="75"/>
      <c r="FLJ91" s="76"/>
      <c r="FLK91" s="216"/>
      <c r="FLL91" s="75"/>
      <c r="FLM91" s="75"/>
      <c r="FLN91" s="204"/>
      <c r="FLO91" s="205"/>
      <c r="FLP91" s="72"/>
      <c r="FLQ91" s="70"/>
      <c r="FLR91" s="73"/>
      <c r="FLS91" s="74"/>
      <c r="FLT91" s="74"/>
      <c r="FLU91" s="62"/>
      <c r="FLV91" s="75"/>
      <c r="FLW91" s="76"/>
      <c r="FLX91" s="216"/>
      <c r="FLY91" s="75"/>
      <c r="FLZ91" s="75"/>
      <c r="FMA91" s="204"/>
      <c r="FMB91" s="205"/>
      <c r="FMC91" s="72"/>
      <c r="FMD91" s="70"/>
      <c r="FME91" s="73"/>
      <c r="FMF91" s="74"/>
      <c r="FMG91" s="74"/>
      <c r="FMH91" s="62"/>
      <c r="FMI91" s="75"/>
      <c r="FMJ91" s="76"/>
      <c r="FMK91" s="216"/>
      <c r="FML91" s="75"/>
      <c r="FMM91" s="75"/>
      <c r="FMN91" s="204"/>
      <c r="FMO91" s="205"/>
      <c r="FMP91" s="72"/>
      <c r="FMQ91" s="70"/>
      <c r="FMR91" s="73"/>
      <c r="FMS91" s="74"/>
      <c r="FMT91" s="74"/>
      <c r="FMU91" s="62"/>
      <c r="FMV91" s="75"/>
      <c r="FMW91" s="76"/>
      <c r="FMX91" s="216"/>
      <c r="FMY91" s="75"/>
      <c r="FMZ91" s="75"/>
      <c r="FNA91" s="204"/>
      <c r="FNB91" s="205"/>
      <c r="FNC91" s="72"/>
      <c r="FND91" s="70"/>
      <c r="FNE91" s="73"/>
      <c r="FNF91" s="74"/>
      <c r="FNG91" s="74"/>
      <c r="FNH91" s="62"/>
      <c r="FNI91" s="75"/>
      <c r="FNJ91" s="76"/>
      <c r="FNK91" s="216"/>
      <c r="FNL91" s="75"/>
      <c r="FNM91" s="75"/>
      <c r="FNN91" s="204"/>
      <c r="FNO91" s="205"/>
      <c r="FNP91" s="72"/>
      <c r="FNQ91" s="70"/>
      <c r="FNR91" s="73"/>
      <c r="FNS91" s="74"/>
      <c r="FNT91" s="74"/>
      <c r="FNU91" s="62"/>
      <c r="FNV91" s="75"/>
      <c r="FNW91" s="76"/>
      <c r="FNX91" s="216"/>
      <c r="FNY91" s="75"/>
      <c r="FNZ91" s="75"/>
      <c r="FOA91" s="204"/>
      <c r="FOB91" s="205"/>
      <c r="FOC91" s="72"/>
      <c r="FOD91" s="70"/>
      <c r="FOE91" s="73"/>
      <c r="FOF91" s="74"/>
      <c r="FOG91" s="74"/>
      <c r="FOH91" s="62"/>
      <c r="FOI91" s="75"/>
      <c r="FOJ91" s="76"/>
      <c r="FOK91" s="216"/>
      <c r="FOL91" s="75"/>
      <c r="FOM91" s="75"/>
      <c r="FON91" s="204"/>
      <c r="FOO91" s="205"/>
      <c r="FOP91" s="72"/>
      <c r="FOQ91" s="70"/>
      <c r="FOR91" s="73"/>
      <c r="FOS91" s="74"/>
      <c r="FOT91" s="74"/>
      <c r="FOU91" s="62"/>
      <c r="FOV91" s="75"/>
      <c r="FOW91" s="76"/>
      <c r="FOX91" s="216"/>
      <c r="FOY91" s="75"/>
      <c r="FOZ91" s="75"/>
      <c r="FPA91" s="204"/>
      <c r="FPB91" s="205"/>
      <c r="FPC91" s="72"/>
      <c r="FPD91" s="70"/>
      <c r="FPE91" s="73"/>
      <c r="FPF91" s="74"/>
      <c r="FPG91" s="74"/>
      <c r="FPH91" s="62"/>
      <c r="FPI91" s="75"/>
      <c r="FPJ91" s="76"/>
      <c r="FPK91" s="216"/>
      <c r="FPL91" s="75"/>
      <c r="FPM91" s="75"/>
      <c r="FPN91" s="204"/>
      <c r="FPO91" s="205"/>
      <c r="FPP91" s="72"/>
      <c r="FPQ91" s="70"/>
      <c r="FPR91" s="73"/>
      <c r="FPS91" s="74"/>
      <c r="FPT91" s="74"/>
      <c r="FPU91" s="62"/>
      <c r="FPV91" s="75"/>
      <c r="FPW91" s="76"/>
      <c r="FPX91" s="216"/>
      <c r="FPY91" s="75"/>
      <c r="FPZ91" s="75"/>
      <c r="FQA91" s="204"/>
      <c r="FQB91" s="205"/>
      <c r="FQC91" s="72"/>
      <c r="FQD91" s="70"/>
      <c r="FQE91" s="73"/>
      <c r="FQF91" s="74"/>
      <c r="FQG91" s="74"/>
      <c r="FQH91" s="62"/>
      <c r="FQI91" s="75"/>
      <c r="FQJ91" s="76"/>
      <c r="FQK91" s="216"/>
      <c r="FQL91" s="75"/>
      <c r="FQM91" s="75"/>
      <c r="FQN91" s="204"/>
      <c r="FQO91" s="205"/>
      <c r="FQP91" s="72"/>
      <c r="FQQ91" s="70"/>
      <c r="FQR91" s="73"/>
      <c r="FQS91" s="74"/>
      <c r="FQT91" s="74"/>
      <c r="FQU91" s="62"/>
      <c r="FQV91" s="75"/>
      <c r="FQW91" s="76"/>
      <c r="FQX91" s="216"/>
      <c r="FQY91" s="75"/>
      <c r="FQZ91" s="75"/>
      <c r="FRA91" s="204"/>
      <c r="FRB91" s="205"/>
      <c r="FRC91" s="72"/>
      <c r="FRD91" s="70"/>
      <c r="FRE91" s="73"/>
      <c r="FRF91" s="74"/>
      <c r="FRG91" s="74"/>
      <c r="FRH91" s="62"/>
      <c r="FRI91" s="75"/>
      <c r="FRJ91" s="76"/>
      <c r="FRK91" s="216"/>
      <c r="FRL91" s="75"/>
      <c r="FRM91" s="75"/>
      <c r="FRN91" s="204"/>
      <c r="FRO91" s="205"/>
      <c r="FRP91" s="72"/>
      <c r="FRQ91" s="70"/>
      <c r="FRR91" s="73"/>
      <c r="FRS91" s="74"/>
      <c r="FRT91" s="74"/>
      <c r="FRU91" s="62"/>
      <c r="FRV91" s="75"/>
      <c r="FRW91" s="76"/>
      <c r="FRX91" s="216"/>
      <c r="FRY91" s="75"/>
      <c r="FRZ91" s="75"/>
      <c r="FSA91" s="204"/>
      <c r="FSB91" s="205"/>
      <c r="FSC91" s="72"/>
      <c r="FSD91" s="70"/>
      <c r="FSE91" s="73"/>
      <c r="FSF91" s="74"/>
      <c r="FSG91" s="74"/>
      <c r="FSH91" s="62"/>
      <c r="FSI91" s="75"/>
      <c r="FSJ91" s="76"/>
      <c r="FSK91" s="216"/>
      <c r="FSL91" s="75"/>
      <c r="FSM91" s="75"/>
      <c r="FSN91" s="204"/>
      <c r="FSO91" s="205"/>
      <c r="FSP91" s="72"/>
      <c r="FSQ91" s="70"/>
      <c r="FSR91" s="73"/>
      <c r="FSS91" s="74"/>
      <c r="FST91" s="74"/>
      <c r="FSU91" s="62"/>
      <c r="FSV91" s="75"/>
      <c r="FSW91" s="76"/>
      <c r="FSX91" s="216"/>
      <c r="FSY91" s="75"/>
      <c r="FSZ91" s="75"/>
      <c r="FTA91" s="204"/>
      <c r="FTB91" s="205"/>
      <c r="FTC91" s="72"/>
      <c r="FTD91" s="70"/>
      <c r="FTE91" s="73"/>
      <c r="FTF91" s="74"/>
      <c r="FTG91" s="74"/>
      <c r="FTH91" s="62"/>
      <c r="FTI91" s="75"/>
      <c r="FTJ91" s="76"/>
      <c r="FTK91" s="216"/>
      <c r="FTL91" s="75"/>
      <c r="FTM91" s="75"/>
      <c r="FTN91" s="204"/>
      <c r="FTO91" s="205"/>
      <c r="FTP91" s="72"/>
      <c r="FTQ91" s="70"/>
      <c r="FTR91" s="73"/>
      <c r="FTS91" s="74"/>
      <c r="FTT91" s="74"/>
      <c r="FTU91" s="62"/>
      <c r="FTV91" s="75"/>
      <c r="FTW91" s="76"/>
      <c r="FTX91" s="216"/>
      <c r="FTY91" s="75"/>
      <c r="FTZ91" s="75"/>
      <c r="FUA91" s="204"/>
      <c r="FUB91" s="205"/>
      <c r="FUC91" s="72"/>
      <c r="FUD91" s="70"/>
      <c r="FUE91" s="73"/>
      <c r="FUF91" s="74"/>
      <c r="FUG91" s="74"/>
      <c r="FUH91" s="62"/>
      <c r="FUI91" s="75"/>
      <c r="FUJ91" s="76"/>
      <c r="FUK91" s="216"/>
      <c r="FUL91" s="75"/>
      <c r="FUM91" s="75"/>
      <c r="FUN91" s="204"/>
      <c r="FUO91" s="205"/>
      <c r="FUP91" s="72"/>
      <c r="FUQ91" s="70"/>
      <c r="FUR91" s="73"/>
      <c r="FUS91" s="74"/>
      <c r="FUT91" s="74"/>
      <c r="FUU91" s="62"/>
      <c r="FUV91" s="75"/>
      <c r="FUW91" s="76"/>
      <c r="FUX91" s="216"/>
      <c r="FUY91" s="75"/>
      <c r="FUZ91" s="75"/>
      <c r="FVA91" s="204"/>
      <c r="FVB91" s="205"/>
      <c r="FVC91" s="72"/>
      <c r="FVD91" s="70"/>
      <c r="FVE91" s="73"/>
      <c r="FVF91" s="74"/>
      <c r="FVG91" s="74"/>
      <c r="FVH91" s="62"/>
      <c r="FVI91" s="75"/>
      <c r="FVJ91" s="76"/>
      <c r="FVK91" s="216"/>
      <c r="FVL91" s="75"/>
      <c r="FVM91" s="75"/>
      <c r="FVN91" s="204"/>
      <c r="FVO91" s="205"/>
      <c r="FVP91" s="72"/>
      <c r="FVQ91" s="70"/>
      <c r="FVR91" s="73"/>
      <c r="FVS91" s="74"/>
      <c r="FVT91" s="74"/>
      <c r="FVU91" s="62"/>
      <c r="FVV91" s="75"/>
      <c r="FVW91" s="76"/>
      <c r="FVX91" s="216"/>
      <c r="FVY91" s="75"/>
      <c r="FVZ91" s="75"/>
      <c r="FWA91" s="204"/>
      <c r="FWB91" s="205"/>
      <c r="FWC91" s="72"/>
      <c r="FWD91" s="70"/>
      <c r="FWE91" s="73"/>
      <c r="FWF91" s="74"/>
      <c r="FWG91" s="74"/>
      <c r="FWH91" s="62"/>
      <c r="FWI91" s="75"/>
      <c r="FWJ91" s="76"/>
      <c r="FWK91" s="216"/>
      <c r="FWL91" s="75"/>
      <c r="FWM91" s="75"/>
      <c r="FWN91" s="204"/>
      <c r="FWO91" s="205"/>
      <c r="FWP91" s="72"/>
      <c r="FWQ91" s="70"/>
      <c r="FWR91" s="73"/>
      <c r="FWS91" s="74"/>
      <c r="FWT91" s="74"/>
      <c r="FWU91" s="62"/>
      <c r="FWV91" s="75"/>
      <c r="FWW91" s="76"/>
      <c r="FWX91" s="216"/>
      <c r="FWY91" s="75"/>
      <c r="FWZ91" s="75"/>
      <c r="FXA91" s="204"/>
      <c r="FXB91" s="205"/>
      <c r="FXC91" s="72"/>
      <c r="FXD91" s="70"/>
      <c r="FXE91" s="73"/>
      <c r="FXF91" s="74"/>
      <c r="FXG91" s="74"/>
      <c r="FXH91" s="62"/>
      <c r="FXI91" s="75"/>
      <c r="FXJ91" s="76"/>
      <c r="FXK91" s="216"/>
      <c r="FXL91" s="75"/>
      <c r="FXM91" s="75"/>
      <c r="FXN91" s="204"/>
      <c r="FXO91" s="205"/>
      <c r="FXP91" s="72"/>
      <c r="FXQ91" s="70"/>
      <c r="FXR91" s="73"/>
      <c r="FXS91" s="74"/>
      <c r="FXT91" s="74"/>
      <c r="FXU91" s="62"/>
      <c r="FXV91" s="75"/>
      <c r="FXW91" s="76"/>
      <c r="FXX91" s="216"/>
      <c r="FXY91" s="75"/>
      <c r="FXZ91" s="75"/>
      <c r="FYA91" s="204"/>
      <c r="FYB91" s="205"/>
      <c r="FYC91" s="72"/>
      <c r="FYD91" s="70"/>
      <c r="FYE91" s="73"/>
      <c r="FYF91" s="74"/>
      <c r="FYG91" s="74"/>
      <c r="FYH91" s="62"/>
      <c r="FYI91" s="75"/>
      <c r="FYJ91" s="76"/>
      <c r="FYK91" s="216"/>
      <c r="FYL91" s="75"/>
      <c r="FYM91" s="75"/>
      <c r="FYN91" s="204"/>
      <c r="FYO91" s="205"/>
      <c r="FYP91" s="72"/>
      <c r="FYQ91" s="70"/>
      <c r="FYR91" s="73"/>
      <c r="FYS91" s="74"/>
      <c r="FYT91" s="74"/>
      <c r="FYU91" s="62"/>
      <c r="FYV91" s="75"/>
      <c r="FYW91" s="76"/>
      <c r="FYX91" s="216"/>
      <c r="FYY91" s="75"/>
      <c r="FYZ91" s="75"/>
      <c r="FZA91" s="204"/>
      <c r="FZB91" s="205"/>
      <c r="FZC91" s="72"/>
      <c r="FZD91" s="70"/>
      <c r="FZE91" s="73"/>
      <c r="FZF91" s="74"/>
      <c r="FZG91" s="74"/>
      <c r="FZH91" s="62"/>
      <c r="FZI91" s="75"/>
      <c r="FZJ91" s="76"/>
      <c r="FZK91" s="216"/>
      <c r="FZL91" s="75"/>
      <c r="FZM91" s="75"/>
      <c r="FZN91" s="204"/>
      <c r="FZO91" s="205"/>
      <c r="FZP91" s="72"/>
      <c r="FZQ91" s="70"/>
      <c r="FZR91" s="73"/>
      <c r="FZS91" s="74"/>
      <c r="FZT91" s="74"/>
      <c r="FZU91" s="62"/>
      <c r="FZV91" s="75"/>
      <c r="FZW91" s="76"/>
      <c r="FZX91" s="216"/>
      <c r="FZY91" s="75"/>
      <c r="FZZ91" s="75"/>
      <c r="GAA91" s="204"/>
      <c r="GAB91" s="205"/>
      <c r="GAC91" s="72"/>
      <c r="GAD91" s="70"/>
      <c r="GAE91" s="73"/>
      <c r="GAF91" s="74"/>
      <c r="GAG91" s="74"/>
      <c r="GAH91" s="62"/>
      <c r="GAI91" s="75"/>
      <c r="GAJ91" s="76"/>
      <c r="GAK91" s="216"/>
      <c r="GAL91" s="75"/>
      <c r="GAM91" s="75"/>
      <c r="GAN91" s="204"/>
      <c r="GAO91" s="205"/>
      <c r="GAP91" s="72"/>
      <c r="GAQ91" s="70"/>
      <c r="GAR91" s="73"/>
      <c r="GAS91" s="74"/>
      <c r="GAT91" s="74"/>
      <c r="GAU91" s="62"/>
      <c r="GAV91" s="75"/>
      <c r="GAW91" s="76"/>
      <c r="GAX91" s="216"/>
      <c r="GAY91" s="75"/>
      <c r="GAZ91" s="75"/>
      <c r="GBA91" s="204"/>
      <c r="GBB91" s="205"/>
      <c r="GBC91" s="72"/>
      <c r="GBD91" s="70"/>
      <c r="GBE91" s="73"/>
      <c r="GBF91" s="74"/>
      <c r="GBG91" s="74"/>
      <c r="GBH91" s="62"/>
      <c r="GBI91" s="75"/>
      <c r="GBJ91" s="76"/>
      <c r="GBK91" s="216"/>
      <c r="GBL91" s="75"/>
      <c r="GBM91" s="75"/>
      <c r="GBN91" s="204"/>
      <c r="GBO91" s="205"/>
      <c r="GBP91" s="72"/>
      <c r="GBQ91" s="70"/>
      <c r="GBR91" s="73"/>
      <c r="GBS91" s="74"/>
      <c r="GBT91" s="74"/>
      <c r="GBU91" s="62"/>
      <c r="GBV91" s="75"/>
      <c r="GBW91" s="76"/>
      <c r="GBX91" s="216"/>
      <c r="GBY91" s="75"/>
      <c r="GBZ91" s="75"/>
      <c r="GCA91" s="204"/>
      <c r="GCB91" s="205"/>
      <c r="GCC91" s="72"/>
      <c r="GCD91" s="70"/>
      <c r="GCE91" s="73"/>
      <c r="GCF91" s="74"/>
      <c r="GCG91" s="74"/>
      <c r="GCH91" s="62"/>
      <c r="GCI91" s="75"/>
      <c r="GCJ91" s="76"/>
      <c r="GCK91" s="216"/>
      <c r="GCL91" s="75"/>
      <c r="GCM91" s="75"/>
      <c r="GCN91" s="204"/>
      <c r="GCO91" s="205"/>
      <c r="GCP91" s="72"/>
      <c r="GCQ91" s="70"/>
      <c r="GCR91" s="73"/>
      <c r="GCS91" s="74"/>
      <c r="GCT91" s="74"/>
      <c r="GCU91" s="62"/>
      <c r="GCV91" s="75"/>
      <c r="GCW91" s="76"/>
      <c r="GCX91" s="216"/>
      <c r="GCY91" s="75"/>
      <c r="GCZ91" s="75"/>
      <c r="GDA91" s="204"/>
      <c r="GDB91" s="205"/>
      <c r="GDC91" s="72"/>
      <c r="GDD91" s="70"/>
      <c r="GDE91" s="73"/>
      <c r="GDF91" s="74"/>
      <c r="GDG91" s="74"/>
      <c r="GDH91" s="62"/>
      <c r="GDI91" s="75"/>
      <c r="GDJ91" s="76"/>
      <c r="GDK91" s="216"/>
      <c r="GDL91" s="75"/>
      <c r="GDM91" s="75"/>
      <c r="GDN91" s="204"/>
      <c r="GDO91" s="205"/>
      <c r="GDP91" s="72"/>
      <c r="GDQ91" s="70"/>
      <c r="GDR91" s="73"/>
      <c r="GDS91" s="74"/>
      <c r="GDT91" s="74"/>
      <c r="GDU91" s="62"/>
      <c r="GDV91" s="75"/>
      <c r="GDW91" s="76"/>
      <c r="GDX91" s="216"/>
      <c r="GDY91" s="75"/>
      <c r="GDZ91" s="75"/>
      <c r="GEA91" s="204"/>
      <c r="GEB91" s="205"/>
      <c r="GEC91" s="72"/>
      <c r="GED91" s="70"/>
      <c r="GEE91" s="73"/>
      <c r="GEF91" s="74"/>
      <c r="GEG91" s="74"/>
      <c r="GEH91" s="62"/>
      <c r="GEI91" s="75"/>
      <c r="GEJ91" s="76"/>
      <c r="GEK91" s="216"/>
      <c r="GEL91" s="75"/>
      <c r="GEM91" s="75"/>
      <c r="GEN91" s="204"/>
      <c r="GEO91" s="205"/>
      <c r="GEP91" s="72"/>
      <c r="GEQ91" s="70"/>
      <c r="GER91" s="73"/>
      <c r="GES91" s="74"/>
      <c r="GET91" s="74"/>
      <c r="GEU91" s="62"/>
      <c r="GEV91" s="75"/>
      <c r="GEW91" s="76"/>
      <c r="GEX91" s="216"/>
      <c r="GEY91" s="75"/>
      <c r="GEZ91" s="75"/>
      <c r="GFA91" s="204"/>
      <c r="GFB91" s="205"/>
      <c r="GFC91" s="72"/>
      <c r="GFD91" s="70"/>
      <c r="GFE91" s="73"/>
      <c r="GFF91" s="74"/>
      <c r="GFG91" s="74"/>
      <c r="GFH91" s="62"/>
      <c r="GFI91" s="75"/>
      <c r="GFJ91" s="76"/>
      <c r="GFK91" s="216"/>
      <c r="GFL91" s="75"/>
      <c r="GFM91" s="75"/>
      <c r="GFN91" s="204"/>
      <c r="GFO91" s="205"/>
      <c r="GFP91" s="72"/>
      <c r="GFQ91" s="70"/>
      <c r="GFR91" s="73"/>
      <c r="GFS91" s="74"/>
      <c r="GFT91" s="74"/>
      <c r="GFU91" s="62"/>
      <c r="GFV91" s="75"/>
      <c r="GFW91" s="76"/>
      <c r="GFX91" s="216"/>
      <c r="GFY91" s="75"/>
      <c r="GFZ91" s="75"/>
      <c r="GGA91" s="204"/>
      <c r="GGB91" s="205"/>
      <c r="GGC91" s="72"/>
      <c r="GGD91" s="70"/>
      <c r="GGE91" s="73"/>
      <c r="GGF91" s="74"/>
      <c r="GGG91" s="74"/>
      <c r="GGH91" s="62"/>
      <c r="GGI91" s="75"/>
      <c r="GGJ91" s="76"/>
      <c r="GGK91" s="216"/>
      <c r="GGL91" s="75"/>
      <c r="GGM91" s="75"/>
      <c r="GGN91" s="204"/>
      <c r="GGO91" s="205"/>
      <c r="GGP91" s="72"/>
      <c r="GGQ91" s="70"/>
      <c r="GGR91" s="73"/>
      <c r="GGS91" s="74"/>
      <c r="GGT91" s="74"/>
      <c r="GGU91" s="62"/>
      <c r="GGV91" s="75"/>
      <c r="GGW91" s="76"/>
      <c r="GGX91" s="216"/>
      <c r="GGY91" s="75"/>
      <c r="GGZ91" s="75"/>
      <c r="GHA91" s="204"/>
      <c r="GHB91" s="205"/>
      <c r="GHC91" s="72"/>
      <c r="GHD91" s="70"/>
      <c r="GHE91" s="73"/>
      <c r="GHF91" s="74"/>
      <c r="GHG91" s="74"/>
      <c r="GHH91" s="62"/>
      <c r="GHI91" s="75"/>
      <c r="GHJ91" s="76"/>
      <c r="GHK91" s="216"/>
      <c r="GHL91" s="75"/>
      <c r="GHM91" s="75"/>
      <c r="GHN91" s="204"/>
      <c r="GHO91" s="205"/>
      <c r="GHP91" s="72"/>
      <c r="GHQ91" s="70"/>
      <c r="GHR91" s="73"/>
      <c r="GHS91" s="74"/>
      <c r="GHT91" s="74"/>
      <c r="GHU91" s="62"/>
      <c r="GHV91" s="75"/>
      <c r="GHW91" s="76"/>
      <c r="GHX91" s="216"/>
      <c r="GHY91" s="75"/>
      <c r="GHZ91" s="75"/>
      <c r="GIA91" s="204"/>
      <c r="GIB91" s="205"/>
      <c r="GIC91" s="72"/>
      <c r="GID91" s="70"/>
      <c r="GIE91" s="73"/>
      <c r="GIF91" s="74"/>
      <c r="GIG91" s="74"/>
      <c r="GIH91" s="62"/>
      <c r="GII91" s="75"/>
      <c r="GIJ91" s="76"/>
      <c r="GIK91" s="216"/>
      <c r="GIL91" s="75"/>
      <c r="GIM91" s="75"/>
      <c r="GIN91" s="204"/>
      <c r="GIO91" s="205"/>
      <c r="GIP91" s="72"/>
      <c r="GIQ91" s="70"/>
      <c r="GIR91" s="73"/>
      <c r="GIS91" s="74"/>
      <c r="GIT91" s="74"/>
      <c r="GIU91" s="62"/>
      <c r="GIV91" s="75"/>
      <c r="GIW91" s="76"/>
      <c r="GIX91" s="216"/>
      <c r="GIY91" s="75"/>
      <c r="GIZ91" s="75"/>
      <c r="GJA91" s="204"/>
      <c r="GJB91" s="205"/>
      <c r="GJC91" s="72"/>
      <c r="GJD91" s="70"/>
      <c r="GJE91" s="73"/>
      <c r="GJF91" s="74"/>
      <c r="GJG91" s="74"/>
      <c r="GJH91" s="62"/>
      <c r="GJI91" s="75"/>
      <c r="GJJ91" s="76"/>
      <c r="GJK91" s="216"/>
      <c r="GJL91" s="75"/>
      <c r="GJM91" s="75"/>
      <c r="GJN91" s="204"/>
      <c r="GJO91" s="205"/>
      <c r="GJP91" s="72"/>
      <c r="GJQ91" s="70"/>
      <c r="GJR91" s="73"/>
      <c r="GJS91" s="74"/>
      <c r="GJT91" s="74"/>
      <c r="GJU91" s="62"/>
      <c r="GJV91" s="75"/>
      <c r="GJW91" s="76"/>
      <c r="GJX91" s="216"/>
      <c r="GJY91" s="75"/>
      <c r="GJZ91" s="75"/>
      <c r="GKA91" s="204"/>
      <c r="GKB91" s="205"/>
      <c r="GKC91" s="72"/>
      <c r="GKD91" s="70"/>
      <c r="GKE91" s="73"/>
      <c r="GKF91" s="74"/>
      <c r="GKG91" s="74"/>
      <c r="GKH91" s="62"/>
      <c r="GKI91" s="75"/>
      <c r="GKJ91" s="76"/>
      <c r="GKK91" s="216"/>
      <c r="GKL91" s="75"/>
      <c r="GKM91" s="75"/>
      <c r="GKN91" s="204"/>
      <c r="GKO91" s="205"/>
      <c r="GKP91" s="72"/>
      <c r="GKQ91" s="70"/>
      <c r="GKR91" s="73"/>
      <c r="GKS91" s="74"/>
      <c r="GKT91" s="74"/>
      <c r="GKU91" s="62"/>
      <c r="GKV91" s="75"/>
      <c r="GKW91" s="76"/>
      <c r="GKX91" s="216"/>
      <c r="GKY91" s="75"/>
      <c r="GKZ91" s="75"/>
      <c r="GLA91" s="204"/>
      <c r="GLB91" s="205"/>
      <c r="GLC91" s="72"/>
      <c r="GLD91" s="70"/>
      <c r="GLE91" s="73"/>
      <c r="GLF91" s="74"/>
      <c r="GLG91" s="74"/>
      <c r="GLH91" s="62"/>
      <c r="GLI91" s="75"/>
      <c r="GLJ91" s="76"/>
      <c r="GLK91" s="216"/>
      <c r="GLL91" s="75"/>
      <c r="GLM91" s="75"/>
      <c r="GLN91" s="204"/>
      <c r="GLO91" s="205"/>
      <c r="GLP91" s="72"/>
      <c r="GLQ91" s="70"/>
      <c r="GLR91" s="73"/>
      <c r="GLS91" s="74"/>
      <c r="GLT91" s="74"/>
      <c r="GLU91" s="62"/>
      <c r="GLV91" s="75"/>
      <c r="GLW91" s="76"/>
      <c r="GLX91" s="216"/>
      <c r="GLY91" s="75"/>
      <c r="GLZ91" s="75"/>
      <c r="GMA91" s="204"/>
      <c r="GMB91" s="205"/>
      <c r="GMC91" s="72"/>
      <c r="GMD91" s="70"/>
      <c r="GME91" s="73"/>
      <c r="GMF91" s="74"/>
      <c r="GMG91" s="74"/>
      <c r="GMH91" s="62"/>
      <c r="GMI91" s="75"/>
      <c r="GMJ91" s="76"/>
      <c r="GMK91" s="216"/>
      <c r="GML91" s="75"/>
      <c r="GMM91" s="75"/>
      <c r="GMN91" s="204"/>
      <c r="GMO91" s="205"/>
      <c r="GMP91" s="72"/>
      <c r="GMQ91" s="70"/>
      <c r="GMR91" s="73"/>
      <c r="GMS91" s="74"/>
      <c r="GMT91" s="74"/>
      <c r="GMU91" s="62"/>
      <c r="GMV91" s="75"/>
      <c r="GMW91" s="76"/>
      <c r="GMX91" s="216"/>
      <c r="GMY91" s="75"/>
      <c r="GMZ91" s="75"/>
      <c r="GNA91" s="204"/>
      <c r="GNB91" s="205"/>
      <c r="GNC91" s="72"/>
      <c r="GND91" s="70"/>
      <c r="GNE91" s="73"/>
      <c r="GNF91" s="74"/>
      <c r="GNG91" s="74"/>
      <c r="GNH91" s="62"/>
      <c r="GNI91" s="75"/>
      <c r="GNJ91" s="76"/>
      <c r="GNK91" s="216"/>
      <c r="GNL91" s="75"/>
      <c r="GNM91" s="75"/>
      <c r="GNN91" s="204"/>
      <c r="GNO91" s="205"/>
      <c r="GNP91" s="72"/>
      <c r="GNQ91" s="70"/>
      <c r="GNR91" s="73"/>
      <c r="GNS91" s="74"/>
      <c r="GNT91" s="74"/>
      <c r="GNU91" s="62"/>
      <c r="GNV91" s="75"/>
      <c r="GNW91" s="76"/>
      <c r="GNX91" s="216"/>
      <c r="GNY91" s="75"/>
      <c r="GNZ91" s="75"/>
      <c r="GOA91" s="204"/>
      <c r="GOB91" s="205"/>
      <c r="GOC91" s="72"/>
      <c r="GOD91" s="70"/>
      <c r="GOE91" s="73"/>
      <c r="GOF91" s="74"/>
      <c r="GOG91" s="74"/>
      <c r="GOH91" s="62"/>
      <c r="GOI91" s="75"/>
      <c r="GOJ91" s="76"/>
      <c r="GOK91" s="216"/>
      <c r="GOL91" s="75"/>
      <c r="GOM91" s="75"/>
      <c r="GON91" s="204"/>
      <c r="GOO91" s="205"/>
      <c r="GOP91" s="72"/>
      <c r="GOQ91" s="70"/>
      <c r="GOR91" s="73"/>
      <c r="GOS91" s="74"/>
      <c r="GOT91" s="74"/>
      <c r="GOU91" s="62"/>
      <c r="GOV91" s="75"/>
      <c r="GOW91" s="76"/>
      <c r="GOX91" s="216"/>
      <c r="GOY91" s="75"/>
      <c r="GOZ91" s="75"/>
      <c r="GPA91" s="204"/>
      <c r="GPB91" s="205"/>
      <c r="GPC91" s="72"/>
      <c r="GPD91" s="70"/>
      <c r="GPE91" s="73"/>
      <c r="GPF91" s="74"/>
      <c r="GPG91" s="74"/>
      <c r="GPH91" s="62"/>
      <c r="GPI91" s="75"/>
      <c r="GPJ91" s="76"/>
      <c r="GPK91" s="216"/>
      <c r="GPL91" s="75"/>
      <c r="GPM91" s="75"/>
      <c r="GPN91" s="204"/>
      <c r="GPO91" s="205"/>
      <c r="GPP91" s="72"/>
      <c r="GPQ91" s="70"/>
      <c r="GPR91" s="73"/>
      <c r="GPS91" s="74"/>
      <c r="GPT91" s="74"/>
      <c r="GPU91" s="62"/>
      <c r="GPV91" s="75"/>
      <c r="GPW91" s="76"/>
      <c r="GPX91" s="216"/>
      <c r="GPY91" s="75"/>
      <c r="GPZ91" s="75"/>
      <c r="GQA91" s="204"/>
      <c r="GQB91" s="205"/>
      <c r="GQC91" s="72"/>
      <c r="GQD91" s="70"/>
      <c r="GQE91" s="73"/>
      <c r="GQF91" s="74"/>
      <c r="GQG91" s="74"/>
      <c r="GQH91" s="62"/>
      <c r="GQI91" s="75"/>
      <c r="GQJ91" s="76"/>
      <c r="GQK91" s="216"/>
      <c r="GQL91" s="75"/>
      <c r="GQM91" s="75"/>
      <c r="GQN91" s="204"/>
      <c r="GQO91" s="205"/>
      <c r="GQP91" s="72"/>
      <c r="GQQ91" s="70"/>
      <c r="GQR91" s="73"/>
      <c r="GQS91" s="74"/>
      <c r="GQT91" s="74"/>
      <c r="GQU91" s="62"/>
      <c r="GQV91" s="75"/>
      <c r="GQW91" s="76"/>
      <c r="GQX91" s="216"/>
      <c r="GQY91" s="75"/>
      <c r="GQZ91" s="75"/>
      <c r="GRA91" s="204"/>
      <c r="GRB91" s="205"/>
      <c r="GRC91" s="72"/>
      <c r="GRD91" s="70"/>
      <c r="GRE91" s="73"/>
      <c r="GRF91" s="74"/>
      <c r="GRG91" s="74"/>
      <c r="GRH91" s="62"/>
      <c r="GRI91" s="75"/>
      <c r="GRJ91" s="76"/>
      <c r="GRK91" s="216"/>
      <c r="GRL91" s="75"/>
      <c r="GRM91" s="75"/>
      <c r="GRN91" s="204"/>
      <c r="GRO91" s="205"/>
      <c r="GRP91" s="72"/>
      <c r="GRQ91" s="70"/>
      <c r="GRR91" s="73"/>
      <c r="GRS91" s="74"/>
      <c r="GRT91" s="74"/>
      <c r="GRU91" s="62"/>
      <c r="GRV91" s="75"/>
      <c r="GRW91" s="76"/>
      <c r="GRX91" s="216"/>
      <c r="GRY91" s="75"/>
      <c r="GRZ91" s="75"/>
      <c r="GSA91" s="204"/>
      <c r="GSB91" s="205"/>
      <c r="GSC91" s="72"/>
      <c r="GSD91" s="70"/>
      <c r="GSE91" s="73"/>
      <c r="GSF91" s="74"/>
      <c r="GSG91" s="74"/>
      <c r="GSH91" s="62"/>
      <c r="GSI91" s="75"/>
      <c r="GSJ91" s="76"/>
      <c r="GSK91" s="216"/>
      <c r="GSL91" s="75"/>
      <c r="GSM91" s="75"/>
      <c r="GSN91" s="204"/>
      <c r="GSO91" s="205"/>
      <c r="GSP91" s="72"/>
      <c r="GSQ91" s="70"/>
      <c r="GSR91" s="73"/>
      <c r="GSS91" s="74"/>
      <c r="GST91" s="74"/>
      <c r="GSU91" s="62"/>
      <c r="GSV91" s="75"/>
      <c r="GSW91" s="76"/>
      <c r="GSX91" s="216"/>
      <c r="GSY91" s="75"/>
      <c r="GSZ91" s="75"/>
      <c r="GTA91" s="204"/>
      <c r="GTB91" s="205"/>
      <c r="GTC91" s="72"/>
      <c r="GTD91" s="70"/>
      <c r="GTE91" s="73"/>
      <c r="GTF91" s="74"/>
      <c r="GTG91" s="74"/>
      <c r="GTH91" s="62"/>
      <c r="GTI91" s="75"/>
      <c r="GTJ91" s="76"/>
      <c r="GTK91" s="216"/>
      <c r="GTL91" s="75"/>
      <c r="GTM91" s="75"/>
      <c r="GTN91" s="204"/>
      <c r="GTO91" s="205"/>
      <c r="GTP91" s="72"/>
      <c r="GTQ91" s="70"/>
      <c r="GTR91" s="73"/>
      <c r="GTS91" s="74"/>
      <c r="GTT91" s="74"/>
      <c r="GTU91" s="62"/>
      <c r="GTV91" s="75"/>
      <c r="GTW91" s="76"/>
      <c r="GTX91" s="216"/>
      <c r="GTY91" s="75"/>
      <c r="GTZ91" s="75"/>
      <c r="GUA91" s="204"/>
      <c r="GUB91" s="205"/>
      <c r="GUC91" s="72"/>
      <c r="GUD91" s="70"/>
      <c r="GUE91" s="73"/>
      <c r="GUF91" s="74"/>
      <c r="GUG91" s="74"/>
      <c r="GUH91" s="62"/>
      <c r="GUI91" s="75"/>
      <c r="GUJ91" s="76"/>
      <c r="GUK91" s="216"/>
      <c r="GUL91" s="75"/>
      <c r="GUM91" s="75"/>
      <c r="GUN91" s="204"/>
      <c r="GUO91" s="205"/>
      <c r="GUP91" s="72"/>
      <c r="GUQ91" s="70"/>
      <c r="GUR91" s="73"/>
      <c r="GUS91" s="74"/>
      <c r="GUT91" s="74"/>
      <c r="GUU91" s="62"/>
      <c r="GUV91" s="75"/>
      <c r="GUW91" s="76"/>
      <c r="GUX91" s="216"/>
      <c r="GUY91" s="75"/>
      <c r="GUZ91" s="75"/>
      <c r="GVA91" s="204"/>
      <c r="GVB91" s="205"/>
      <c r="GVC91" s="72"/>
      <c r="GVD91" s="70"/>
      <c r="GVE91" s="73"/>
      <c r="GVF91" s="74"/>
      <c r="GVG91" s="74"/>
      <c r="GVH91" s="62"/>
      <c r="GVI91" s="75"/>
      <c r="GVJ91" s="76"/>
      <c r="GVK91" s="216"/>
      <c r="GVL91" s="75"/>
      <c r="GVM91" s="75"/>
      <c r="GVN91" s="204"/>
      <c r="GVO91" s="205"/>
      <c r="GVP91" s="72"/>
      <c r="GVQ91" s="70"/>
      <c r="GVR91" s="73"/>
      <c r="GVS91" s="74"/>
      <c r="GVT91" s="74"/>
      <c r="GVU91" s="62"/>
      <c r="GVV91" s="75"/>
      <c r="GVW91" s="76"/>
      <c r="GVX91" s="216"/>
      <c r="GVY91" s="75"/>
      <c r="GVZ91" s="75"/>
      <c r="GWA91" s="204"/>
      <c r="GWB91" s="205"/>
      <c r="GWC91" s="72"/>
      <c r="GWD91" s="70"/>
      <c r="GWE91" s="73"/>
      <c r="GWF91" s="74"/>
      <c r="GWG91" s="74"/>
      <c r="GWH91" s="62"/>
      <c r="GWI91" s="75"/>
      <c r="GWJ91" s="76"/>
      <c r="GWK91" s="216"/>
      <c r="GWL91" s="75"/>
      <c r="GWM91" s="75"/>
      <c r="GWN91" s="204"/>
      <c r="GWO91" s="205"/>
      <c r="GWP91" s="72"/>
      <c r="GWQ91" s="70"/>
      <c r="GWR91" s="73"/>
      <c r="GWS91" s="74"/>
      <c r="GWT91" s="74"/>
      <c r="GWU91" s="62"/>
      <c r="GWV91" s="75"/>
      <c r="GWW91" s="76"/>
      <c r="GWX91" s="216"/>
      <c r="GWY91" s="75"/>
      <c r="GWZ91" s="75"/>
      <c r="GXA91" s="204"/>
      <c r="GXB91" s="205"/>
      <c r="GXC91" s="72"/>
      <c r="GXD91" s="70"/>
      <c r="GXE91" s="73"/>
      <c r="GXF91" s="74"/>
      <c r="GXG91" s="74"/>
      <c r="GXH91" s="62"/>
      <c r="GXI91" s="75"/>
      <c r="GXJ91" s="76"/>
      <c r="GXK91" s="216"/>
      <c r="GXL91" s="75"/>
      <c r="GXM91" s="75"/>
      <c r="GXN91" s="204"/>
      <c r="GXO91" s="205"/>
      <c r="GXP91" s="72"/>
      <c r="GXQ91" s="70"/>
      <c r="GXR91" s="73"/>
      <c r="GXS91" s="74"/>
      <c r="GXT91" s="74"/>
      <c r="GXU91" s="62"/>
      <c r="GXV91" s="75"/>
      <c r="GXW91" s="76"/>
      <c r="GXX91" s="216"/>
      <c r="GXY91" s="75"/>
      <c r="GXZ91" s="75"/>
      <c r="GYA91" s="204"/>
      <c r="GYB91" s="205"/>
      <c r="GYC91" s="72"/>
      <c r="GYD91" s="70"/>
      <c r="GYE91" s="73"/>
      <c r="GYF91" s="74"/>
      <c r="GYG91" s="74"/>
      <c r="GYH91" s="62"/>
      <c r="GYI91" s="75"/>
      <c r="GYJ91" s="76"/>
      <c r="GYK91" s="216"/>
      <c r="GYL91" s="75"/>
      <c r="GYM91" s="75"/>
      <c r="GYN91" s="204"/>
      <c r="GYO91" s="205"/>
      <c r="GYP91" s="72"/>
      <c r="GYQ91" s="70"/>
      <c r="GYR91" s="73"/>
      <c r="GYS91" s="74"/>
      <c r="GYT91" s="74"/>
      <c r="GYU91" s="62"/>
      <c r="GYV91" s="75"/>
      <c r="GYW91" s="76"/>
      <c r="GYX91" s="216"/>
      <c r="GYY91" s="75"/>
      <c r="GYZ91" s="75"/>
      <c r="GZA91" s="204"/>
      <c r="GZB91" s="205"/>
      <c r="GZC91" s="72"/>
      <c r="GZD91" s="70"/>
      <c r="GZE91" s="73"/>
      <c r="GZF91" s="74"/>
      <c r="GZG91" s="74"/>
      <c r="GZH91" s="62"/>
      <c r="GZI91" s="75"/>
      <c r="GZJ91" s="76"/>
      <c r="GZK91" s="216"/>
      <c r="GZL91" s="75"/>
      <c r="GZM91" s="75"/>
      <c r="GZN91" s="204"/>
      <c r="GZO91" s="205"/>
      <c r="GZP91" s="72"/>
      <c r="GZQ91" s="70"/>
      <c r="GZR91" s="73"/>
      <c r="GZS91" s="74"/>
      <c r="GZT91" s="74"/>
      <c r="GZU91" s="62"/>
      <c r="GZV91" s="75"/>
      <c r="GZW91" s="76"/>
      <c r="GZX91" s="216"/>
      <c r="GZY91" s="75"/>
      <c r="GZZ91" s="75"/>
      <c r="HAA91" s="204"/>
      <c r="HAB91" s="205"/>
      <c r="HAC91" s="72"/>
      <c r="HAD91" s="70"/>
      <c r="HAE91" s="73"/>
      <c r="HAF91" s="74"/>
      <c r="HAG91" s="74"/>
      <c r="HAH91" s="62"/>
      <c r="HAI91" s="75"/>
      <c r="HAJ91" s="76"/>
      <c r="HAK91" s="216"/>
      <c r="HAL91" s="75"/>
      <c r="HAM91" s="75"/>
      <c r="HAN91" s="204"/>
      <c r="HAO91" s="205"/>
      <c r="HAP91" s="72"/>
      <c r="HAQ91" s="70"/>
      <c r="HAR91" s="73"/>
      <c r="HAS91" s="74"/>
      <c r="HAT91" s="74"/>
      <c r="HAU91" s="62"/>
      <c r="HAV91" s="75"/>
      <c r="HAW91" s="76"/>
      <c r="HAX91" s="216"/>
      <c r="HAY91" s="75"/>
      <c r="HAZ91" s="75"/>
      <c r="HBA91" s="204"/>
      <c r="HBB91" s="205"/>
      <c r="HBC91" s="72"/>
      <c r="HBD91" s="70"/>
      <c r="HBE91" s="73"/>
      <c r="HBF91" s="74"/>
      <c r="HBG91" s="74"/>
      <c r="HBH91" s="62"/>
      <c r="HBI91" s="75"/>
      <c r="HBJ91" s="76"/>
      <c r="HBK91" s="216"/>
      <c r="HBL91" s="75"/>
      <c r="HBM91" s="75"/>
      <c r="HBN91" s="204"/>
      <c r="HBO91" s="205"/>
      <c r="HBP91" s="72"/>
      <c r="HBQ91" s="70"/>
      <c r="HBR91" s="73"/>
      <c r="HBS91" s="74"/>
      <c r="HBT91" s="74"/>
      <c r="HBU91" s="62"/>
      <c r="HBV91" s="75"/>
      <c r="HBW91" s="76"/>
      <c r="HBX91" s="216"/>
      <c r="HBY91" s="75"/>
      <c r="HBZ91" s="75"/>
      <c r="HCA91" s="204"/>
      <c r="HCB91" s="205"/>
      <c r="HCC91" s="72"/>
      <c r="HCD91" s="70"/>
      <c r="HCE91" s="73"/>
      <c r="HCF91" s="74"/>
      <c r="HCG91" s="74"/>
      <c r="HCH91" s="62"/>
      <c r="HCI91" s="75"/>
      <c r="HCJ91" s="76"/>
      <c r="HCK91" s="216"/>
      <c r="HCL91" s="75"/>
      <c r="HCM91" s="75"/>
      <c r="HCN91" s="204"/>
      <c r="HCO91" s="205"/>
      <c r="HCP91" s="72"/>
      <c r="HCQ91" s="70"/>
      <c r="HCR91" s="73"/>
      <c r="HCS91" s="74"/>
      <c r="HCT91" s="74"/>
      <c r="HCU91" s="62"/>
      <c r="HCV91" s="75"/>
      <c r="HCW91" s="76"/>
      <c r="HCX91" s="216"/>
      <c r="HCY91" s="75"/>
      <c r="HCZ91" s="75"/>
      <c r="HDA91" s="204"/>
      <c r="HDB91" s="205"/>
      <c r="HDC91" s="72"/>
      <c r="HDD91" s="70"/>
      <c r="HDE91" s="73"/>
      <c r="HDF91" s="74"/>
      <c r="HDG91" s="74"/>
      <c r="HDH91" s="62"/>
      <c r="HDI91" s="75"/>
      <c r="HDJ91" s="76"/>
      <c r="HDK91" s="216"/>
      <c r="HDL91" s="75"/>
      <c r="HDM91" s="75"/>
      <c r="HDN91" s="204"/>
      <c r="HDO91" s="205"/>
      <c r="HDP91" s="72"/>
      <c r="HDQ91" s="70"/>
      <c r="HDR91" s="73"/>
      <c r="HDS91" s="74"/>
      <c r="HDT91" s="74"/>
      <c r="HDU91" s="62"/>
      <c r="HDV91" s="75"/>
      <c r="HDW91" s="76"/>
      <c r="HDX91" s="216"/>
      <c r="HDY91" s="75"/>
      <c r="HDZ91" s="75"/>
      <c r="HEA91" s="204"/>
      <c r="HEB91" s="205"/>
      <c r="HEC91" s="72"/>
      <c r="HED91" s="70"/>
      <c r="HEE91" s="73"/>
      <c r="HEF91" s="74"/>
      <c r="HEG91" s="74"/>
      <c r="HEH91" s="62"/>
      <c r="HEI91" s="75"/>
      <c r="HEJ91" s="76"/>
      <c r="HEK91" s="216"/>
      <c r="HEL91" s="75"/>
      <c r="HEM91" s="75"/>
      <c r="HEN91" s="204"/>
      <c r="HEO91" s="205"/>
      <c r="HEP91" s="72"/>
      <c r="HEQ91" s="70"/>
      <c r="HER91" s="73"/>
      <c r="HES91" s="74"/>
      <c r="HET91" s="74"/>
      <c r="HEU91" s="62"/>
      <c r="HEV91" s="75"/>
      <c r="HEW91" s="76"/>
      <c r="HEX91" s="216"/>
      <c r="HEY91" s="75"/>
      <c r="HEZ91" s="75"/>
      <c r="HFA91" s="204"/>
      <c r="HFB91" s="205"/>
      <c r="HFC91" s="72"/>
      <c r="HFD91" s="70"/>
      <c r="HFE91" s="73"/>
      <c r="HFF91" s="74"/>
      <c r="HFG91" s="74"/>
      <c r="HFH91" s="62"/>
      <c r="HFI91" s="75"/>
      <c r="HFJ91" s="76"/>
      <c r="HFK91" s="216"/>
      <c r="HFL91" s="75"/>
      <c r="HFM91" s="75"/>
      <c r="HFN91" s="204"/>
      <c r="HFO91" s="205"/>
      <c r="HFP91" s="72"/>
      <c r="HFQ91" s="70"/>
      <c r="HFR91" s="73"/>
      <c r="HFS91" s="74"/>
      <c r="HFT91" s="74"/>
      <c r="HFU91" s="62"/>
      <c r="HFV91" s="75"/>
      <c r="HFW91" s="76"/>
      <c r="HFX91" s="216"/>
      <c r="HFY91" s="75"/>
      <c r="HFZ91" s="75"/>
      <c r="HGA91" s="204"/>
      <c r="HGB91" s="205"/>
      <c r="HGC91" s="72"/>
      <c r="HGD91" s="70"/>
      <c r="HGE91" s="73"/>
      <c r="HGF91" s="74"/>
      <c r="HGG91" s="74"/>
      <c r="HGH91" s="62"/>
      <c r="HGI91" s="75"/>
      <c r="HGJ91" s="76"/>
      <c r="HGK91" s="216"/>
      <c r="HGL91" s="75"/>
      <c r="HGM91" s="75"/>
      <c r="HGN91" s="204"/>
      <c r="HGO91" s="205"/>
      <c r="HGP91" s="72"/>
      <c r="HGQ91" s="70"/>
      <c r="HGR91" s="73"/>
      <c r="HGS91" s="74"/>
      <c r="HGT91" s="74"/>
      <c r="HGU91" s="62"/>
      <c r="HGV91" s="75"/>
      <c r="HGW91" s="76"/>
      <c r="HGX91" s="216"/>
      <c r="HGY91" s="75"/>
      <c r="HGZ91" s="75"/>
      <c r="HHA91" s="204"/>
      <c r="HHB91" s="205"/>
      <c r="HHC91" s="72"/>
      <c r="HHD91" s="70"/>
      <c r="HHE91" s="73"/>
      <c r="HHF91" s="74"/>
      <c r="HHG91" s="74"/>
      <c r="HHH91" s="62"/>
      <c r="HHI91" s="75"/>
      <c r="HHJ91" s="76"/>
      <c r="HHK91" s="216"/>
      <c r="HHL91" s="75"/>
      <c r="HHM91" s="75"/>
      <c r="HHN91" s="204"/>
      <c r="HHO91" s="205"/>
      <c r="HHP91" s="72"/>
      <c r="HHQ91" s="70"/>
      <c r="HHR91" s="73"/>
      <c r="HHS91" s="74"/>
      <c r="HHT91" s="74"/>
      <c r="HHU91" s="62"/>
      <c r="HHV91" s="75"/>
      <c r="HHW91" s="76"/>
      <c r="HHX91" s="216"/>
      <c r="HHY91" s="75"/>
      <c r="HHZ91" s="75"/>
      <c r="HIA91" s="204"/>
      <c r="HIB91" s="205"/>
      <c r="HIC91" s="72"/>
      <c r="HID91" s="70"/>
      <c r="HIE91" s="73"/>
      <c r="HIF91" s="74"/>
      <c r="HIG91" s="74"/>
      <c r="HIH91" s="62"/>
      <c r="HII91" s="75"/>
      <c r="HIJ91" s="76"/>
      <c r="HIK91" s="216"/>
      <c r="HIL91" s="75"/>
      <c r="HIM91" s="75"/>
      <c r="HIN91" s="204"/>
      <c r="HIO91" s="205"/>
      <c r="HIP91" s="72"/>
      <c r="HIQ91" s="70"/>
      <c r="HIR91" s="73"/>
      <c r="HIS91" s="74"/>
      <c r="HIT91" s="74"/>
      <c r="HIU91" s="62"/>
      <c r="HIV91" s="75"/>
      <c r="HIW91" s="76"/>
      <c r="HIX91" s="216"/>
      <c r="HIY91" s="75"/>
      <c r="HIZ91" s="75"/>
      <c r="HJA91" s="204"/>
      <c r="HJB91" s="205"/>
      <c r="HJC91" s="72"/>
      <c r="HJD91" s="70"/>
      <c r="HJE91" s="73"/>
      <c r="HJF91" s="74"/>
      <c r="HJG91" s="74"/>
      <c r="HJH91" s="62"/>
      <c r="HJI91" s="75"/>
      <c r="HJJ91" s="76"/>
      <c r="HJK91" s="216"/>
      <c r="HJL91" s="75"/>
      <c r="HJM91" s="75"/>
      <c r="HJN91" s="204"/>
      <c r="HJO91" s="205"/>
      <c r="HJP91" s="72"/>
      <c r="HJQ91" s="70"/>
      <c r="HJR91" s="73"/>
      <c r="HJS91" s="74"/>
      <c r="HJT91" s="74"/>
      <c r="HJU91" s="62"/>
      <c r="HJV91" s="75"/>
      <c r="HJW91" s="76"/>
      <c r="HJX91" s="216"/>
      <c r="HJY91" s="75"/>
      <c r="HJZ91" s="75"/>
      <c r="HKA91" s="204"/>
      <c r="HKB91" s="205"/>
      <c r="HKC91" s="72"/>
      <c r="HKD91" s="70"/>
      <c r="HKE91" s="73"/>
      <c r="HKF91" s="74"/>
      <c r="HKG91" s="74"/>
      <c r="HKH91" s="62"/>
      <c r="HKI91" s="75"/>
      <c r="HKJ91" s="76"/>
      <c r="HKK91" s="216"/>
      <c r="HKL91" s="75"/>
      <c r="HKM91" s="75"/>
      <c r="HKN91" s="204"/>
      <c r="HKO91" s="205"/>
      <c r="HKP91" s="72"/>
      <c r="HKQ91" s="70"/>
      <c r="HKR91" s="73"/>
      <c r="HKS91" s="74"/>
      <c r="HKT91" s="74"/>
      <c r="HKU91" s="62"/>
      <c r="HKV91" s="75"/>
      <c r="HKW91" s="76"/>
      <c r="HKX91" s="216"/>
      <c r="HKY91" s="75"/>
      <c r="HKZ91" s="75"/>
      <c r="HLA91" s="204"/>
      <c r="HLB91" s="205"/>
      <c r="HLC91" s="72"/>
      <c r="HLD91" s="70"/>
      <c r="HLE91" s="73"/>
      <c r="HLF91" s="74"/>
      <c r="HLG91" s="74"/>
      <c r="HLH91" s="62"/>
      <c r="HLI91" s="75"/>
      <c r="HLJ91" s="76"/>
      <c r="HLK91" s="216"/>
      <c r="HLL91" s="75"/>
      <c r="HLM91" s="75"/>
      <c r="HLN91" s="204"/>
      <c r="HLO91" s="205"/>
      <c r="HLP91" s="72"/>
      <c r="HLQ91" s="70"/>
      <c r="HLR91" s="73"/>
      <c r="HLS91" s="74"/>
      <c r="HLT91" s="74"/>
      <c r="HLU91" s="62"/>
      <c r="HLV91" s="75"/>
      <c r="HLW91" s="76"/>
      <c r="HLX91" s="216"/>
      <c r="HLY91" s="75"/>
      <c r="HLZ91" s="75"/>
      <c r="HMA91" s="204"/>
      <c r="HMB91" s="205"/>
      <c r="HMC91" s="72"/>
      <c r="HMD91" s="70"/>
      <c r="HME91" s="73"/>
      <c r="HMF91" s="74"/>
      <c r="HMG91" s="74"/>
      <c r="HMH91" s="62"/>
      <c r="HMI91" s="75"/>
      <c r="HMJ91" s="76"/>
      <c r="HMK91" s="216"/>
      <c r="HML91" s="75"/>
      <c r="HMM91" s="75"/>
      <c r="HMN91" s="204"/>
      <c r="HMO91" s="205"/>
      <c r="HMP91" s="72"/>
      <c r="HMQ91" s="70"/>
      <c r="HMR91" s="73"/>
      <c r="HMS91" s="74"/>
      <c r="HMT91" s="74"/>
      <c r="HMU91" s="62"/>
      <c r="HMV91" s="75"/>
      <c r="HMW91" s="76"/>
      <c r="HMX91" s="216"/>
      <c r="HMY91" s="75"/>
      <c r="HMZ91" s="75"/>
      <c r="HNA91" s="204"/>
      <c r="HNB91" s="205"/>
      <c r="HNC91" s="72"/>
      <c r="HND91" s="70"/>
      <c r="HNE91" s="73"/>
      <c r="HNF91" s="74"/>
      <c r="HNG91" s="74"/>
      <c r="HNH91" s="62"/>
      <c r="HNI91" s="75"/>
      <c r="HNJ91" s="76"/>
      <c r="HNK91" s="216"/>
      <c r="HNL91" s="75"/>
      <c r="HNM91" s="75"/>
      <c r="HNN91" s="204"/>
      <c r="HNO91" s="205"/>
      <c r="HNP91" s="72"/>
      <c r="HNQ91" s="70"/>
      <c r="HNR91" s="73"/>
      <c r="HNS91" s="74"/>
      <c r="HNT91" s="74"/>
      <c r="HNU91" s="62"/>
      <c r="HNV91" s="75"/>
      <c r="HNW91" s="76"/>
      <c r="HNX91" s="216"/>
      <c r="HNY91" s="75"/>
      <c r="HNZ91" s="75"/>
      <c r="HOA91" s="204"/>
      <c r="HOB91" s="205"/>
      <c r="HOC91" s="72"/>
      <c r="HOD91" s="70"/>
      <c r="HOE91" s="73"/>
      <c r="HOF91" s="74"/>
      <c r="HOG91" s="74"/>
      <c r="HOH91" s="62"/>
      <c r="HOI91" s="75"/>
      <c r="HOJ91" s="76"/>
      <c r="HOK91" s="216"/>
      <c r="HOL91" s="75"/>
      <c r="HOM91" s="75"/>
      <c r="HON91" s="204"/>
      <c r="HOO91" s="205"/>
      <c r="HOP91" s="72"/>
      <c r="HOQ91" s="70"/>
      <c r="HOR91" s="73"/>
      <c r="HOS91" s="74"/>
      <c r="HOT91" s="74"/>
      <c r="HOU91" s="62"/>
      <c r="HOV91" s="75"/>
      <c r="HOW91" s="76"/>
      <c r="HOX91" s="216"/>
      <c r="HOY91" s="75"/>
      <c r="HOZ91" s="75"/>
      <c r="HPA91" s="204"/>
      <c r="HPB91" s="205"/>
      <c r="HPC91" s="72"/>
      <c r="HPD91" s="70"/>
      <c r="HPE91" s="73"/>
      <c r="HPF91" s="74"/>
      <c r="HPG91" s="74"/>
      <c r="HPH91" s="62"/>
      <c r="HPI91" s="75"/>
      <c r="HPJ91" s="76"/>
      <c r="HPK91" s="216"/>
      <c r="HPL91" s="75"/>
      <c r="HPM91" s="75"/>
      <c r="HPN91" s="204"/>
      <c r="HPO91" s="205"/>
      <c r="HPP91" s="72"/>
      <c r="HPQ91" s="70"/>
      <c r="HPR91" s="73"/>
      <c r="HPS91" s="74"/>
      <c r="HPT91" s="74"/>
      <c r="HPU91" s="62"/>
      <c r="HPV91" s="75"/>
      <c r="HPW91" s="76"/>
      <c r="HPX91" s="216"/>
      <c r="HPY91" s="75"/>
      <c r="HPZ91" s="75"/>
      <c r="HQA91" s="204"/>
      <c r="HQB91" s="205"/>
      <c r="HQC91" s="72"/>
      <c r="HQD91" s="70"/>
      <c r="HQE91" s="73"/>
      <c r="HQF91" s="74"/>
      <c r="HQG91" s="74"/>
      <c r="HQH91" s="62"/>
      <c r="HQI91" s="75"/>
      <c r="HQJ91" s="76"/>
      <c r="HQK91" s="216"/>
      <c r="HQL91" s="75"/>
      <c r="HQM91" s="75"/>
      <c r="HQN91" s="204"/>
      <c r="HQO91" s="205"/>
      <c r="HQP91" s="72"/>
      <c r="HQQ91" s="70"/>
      <c r="HQR91" s="73"/>
      <c r="HQS91" s="74"/>
      <c r="HQT91" s="74"/>
      <c r="HQU91" s="62"/>
      <c r="HQV91" s="75"/>
      <c r="HQW91" s="76"/>
      <c r="HQX91" s="216"/>
      <c r="HQY91" s="75"/>
      <c r="HQZ91" s="75"/>
      <c r="HRA91" s="204"/>
      <c r="HRB91" s="205"/>
      <c r="HRC91" s="72"/>
      <c r="HRD91" s="70"/>
      <c r="HRE91" s="73"/>
      <c r="HRF91" s="74"/>
      <c r="HRG91" s="74"/>
      <c r="HRH91" s="62"/>
      <c r="HRI91" s="75"/>
      <c r="HRJ91" s="76"/>
      <c r="HRK91" s="216"/>
      <c r="HRL91" s="75"/>
      <c r="HRM91" s="75"/>
      <c r="HRN91" s="204"/>
      <c r="HRO91" s="205"/>
      <c r="HRP91" s="72"/>
      <c r="HRQ91" s="70"/>
      <c r="HRR91" s="73"/>
      <c r="HRS91" s="74"/>
      <c r="HRT91" s="74"/>
      <c r="HRU91" s="62"/>
      <c r="HRV91" s="75"/>
      <c r="HRW91" s="76"/>
      <c r="HRX91" s="216"/>
      <c r="HRY91" s="75"/>
      <c r="HRZ91" s="75"/>
      <c r="HSA91" s="204"/>
      <c r="HSB91" s="205"/>
      <c r="HSC91" s="72"/>
      <c r="HSD91" s="70"/>
      <c r="HSE91" s="73"/>
      <c r="HSF91" s="74"/>
      <c r="HSG91" s="74"/>
      <c r="HSH91" s="62"/>
      <c r="HSI91" s="75"/>
      <c r="HSJ91" s="76"/>
      <c r="HSK91" s="216"/>
      <c r="HSL91" s="75"/>
      <c r="HSM91" s="75"/>
      <c r="HSN91" s="204"/>
      <c r="HSO91" s="205"/>
      <c r="HSP91" s="72"/>
      <c r="HSQ91" s="70"/>
      <c r="HSR91" s="73"/>
      <c r="HSS91" s="74"/>
      <c r="HST91" s="74"/>
      <c r="HSU91" s="62"/>
      <c r="HSV91" s="75"/>
      <c r="HSW91" s="76"/>
      <c r="HSX91" s="216"/>
      <c r="HSY91" s="75"/>
      <c r="HSZ91" s="75"/>
      <c r="HTA91" s="204"/>
      <c r="HTB91" s="205"/>
      <c r="HTC91" s="72"/>
      <c r="HTD91" s="70"/>
      <c r="HTE91" s="73"/>
      <c r="HTF91" s="74"/>
      <c r="HTG91" s="74"/>
      <c r="HTH91" s="62"/>
      <c r="HTI91" s="75"/>
      <c r="HTJ91" s="76"/>
      <c r="HTK91" s="216"/>
      <c r="HTL91" s="75"/>
      <c r="HTM91" s="75"/>
      <c r="HTN91" s="204"/>
      <c r="HTO91" s="205"/>
      <c r="HTP91" s="72"/>
      <c r="HTQ91" s="70"/>
      <c r="HTR91" s="73"/>
      <c r="HTS91" s="74"/>
      <c r="HTT91" s="74"/>
      <c r="HTU91" s="62"/>
      <c r="HTV91" s="75"/>
      <c r="HTW91" s="76"/>
      <c r="HTX91" s="216"/>
      <c r="HTY91" s="75"/>
      <c r="HTZ91" s="75"/>
      <c r="HUA91" s="204"/>
      <c r="HUB91" s="205"/>
      <c r="HUC91" s="72"/>
      <c r="HUD91" s="70"/>
      <c r="HUE91" s="73"/>
      <c r="HUF91" s="74"/>
      <c r="HUG91" s="74"/>
      <c r="HUH91" s="62"/>
      <c r="HUI91" s="75"/>
      <c r="HUJ91" s="76"/>
      <c r="HUK91" s="216"/>
      <c r="HUL91" s="75"/>
      <c r="HUM91" s="75"/>
      <c r="HUN91" s="204"/>
      <c r="HUO91" s="205"/>
      <c r="HUP91" s="72"/>
      <c r="HUQ91" s="70"/>
      <c r="HUR91" s="73"/>
      <c r="HUS91" s="74"/>
      <c r="HUT91" s="74"/>
      <c r="HUU91" s="62"/>
      <c r="HUV91" s="75"/>
      <c r="HUW91" s="76"/>
      <c r="HUX91" s="216"/>
      <c r="HUY91" s="75"/>
      <c r="HUZ91" s="75"/>
      <c r="HVA91" s="204"/>
      <c r="HVB91" s="205"/>
      <c r="HVC91" s="72"/>
      <c r="HVD91" s="70"/>
      <c r="HVE91" s="73"/>
      <c r="HVF91" s="74"/>
      <c r="HVG91" s="74"/>
      <c r="HVH91" s="62"/>
      <c r="HVI91" s="75"/>
      <c r="HVJ91" s="76"/>
      <c r="HVK91" s="216"/>
      <c r="HVL91" s="75"/>
      <c r="HVM91" s="75"/>
      <c r="HVN91" s="204"/>
      <c r="HVO91" s="205"/>
      <c r="HVP91" s="72"/>
      <c r="HVQ91" s="70"/>
      <c r="HVR91" s="73"/>
      <c r="HVS91" s="74"/>
      <c r="HVT91" s="74"/>
      <c r="HVU91" s="62"/>
      <c r="HVV91" s="75"/>
      <c r="HVW91" s="76"/>
      <c r="HVX91" s="216"/>
      <c r="HVY91" s="75"/>
      <c r="HVZ91" s="75"/>
      <c r="HWA91" s="204"/>
      <c r="HWB91" s="205"/>
      <c r="HWC91" s="72"/>
      <c r="HWD91" s="70"/>
      <c r="HWE91" s="73"/>
      <c r="HWF91" s="74"/>
      <c r="HWG91" s="74"/>
      <c r="HWH91" s="62"/>
      <c r="HWI91" s="75"/>
      <c r="HWJ91" s="76"/>
      <c r="HWK91" s="216"/>
      <c r="HWL91" s="75"/>
      <c r="HWM91" s="75"/>
      <c r="HWN91" s="204"/>
      <c r="HWO91" s="205"/>
      <c r="HWP91" s="72"/>
      <c r="HWQ91" s="70"/>
      <c r="HWR91" s="73"/>
      <c r="HWS91" s="74"/>
      <c r="HWT91" s="74"/>
      <c r="HWU91" s="62"/>
      <c r="HWV91" s="75"/>
      <c r="HWW91" s="76"/>
      <c r="HWX91" s="216"/>
      <c r="HWY91" s="75"/>
      <c r="HWZ91" s="75"/>
      <c r="HXA91" s="204"/>
      <c r="HXB91" s="205"/>
      <c r="HXC91" s="72"/>
      <c r="HXD91" s="70"/>
      <c r="HXE91" s="73"/>
      <c r="HXF91" s="74"/>
      <c r="HXG91" s="74"/>
      <c r="HXH91" s="62"/>
      <c r="HXI91" s="75"/>
      <c r="HXJ91" s="76"/>
      <c r="HXK91" s="216"/>
      <c r="HXL91" s="75"/>
      <c r="HXM91" s="75"/>
      <c r="HXN91" s="204"/>
      <c r="HXO91" s="205"/>
      <c r="HXP91" s="72"/>
      <c r="HXQ91" s="70"/>
      <c r="HXR91" s="73"/>
      <c r="HXS91" s="74"/>
      <c r="HXT91" s="74"/>
      <c r="HXU91" s="62"/>
      <c r="HXV91" s="75"/>
      <c r="HXW91" s="76"/>
      <c r="HXX91" s="216"/>
      <c r="HXY91" s="75"/>
      <c r="HXZ91" s="75"/>
      <c r="HYA91" s="204"/>
      <c r="HYB91" s="205"/>
      <c r="HYC91" s="72"/>
      <c r="HYD91" s="70"/>
      <c r="HYE91" s="73"/>
      <c r="HYF91" s="74"/>
      <c r="HYG91" s="74"/>
      <c r="HYH91" s="62"/>
      <c r="HYI91" s="75"/>
      <c r="HYJ91" s="76"/>
      <c r="HYK91" s="216"/>
      <c r="HYL91" s="75"/>
      <c r="HYM91" s="75"/>
      <c r="HYN91" s="204"/>
      <c r="HYO91" s="205"/>
      <c r="HYP91" s="72"/>
      <c r="HYQ91" s="70"/>
      <c r="HYR91" s="73"/>
      <c r="HYS91" s="74"/>
      <c r="HYT91" s="74"/>
      <c r="HYU91" s="62"/>
      <c r="HYV91" s="75"/>
      <c r="HYW91" s="76"/>
      <c r="HYX91" s="216"/>
      <c r="HYY91" s="75"/>
      <c r="HYZ91" s="75"/>
      <c r="HZA91" s="204"/>
      <c r="HZB91" s="205"/>
      <c r="HZC91" s="72"/>
      <c r="HZD91" s="70"/>
      <c r="HZE91" s="73"/>
      <c r="HZF91" s="74"/>
      <c r="HZG91" s="74"/>
      <c r="HZH91" s="62"/>
      <c r="HZI91" s="75"/>
      <c r="HZJ91" s="76"/>
      <c r="HZK91" s="216"/>
      <c r="HZL91" s="75"/>
      <c r="HZM91" s="75"/>
      <c r="HZN91" s="204"/>
      <c r="HZO91" s="205"/>
      <c r="HZP91" s="72"/>
      <c r="HZQ91" s="70"/>
      <c r="HZR91" s="73"/>
      <c r="HZS91" s="74"/>
      <c r="HZT91" s="74"/>
      <c r="HZU91" s="62"/>
      <c r="HZV91" s="75"/>
      <c r="HZW91" s="76"/>
      <c r="HZX91" s="216"/>
      <c r="HZY91" s="75"/>
      <c r="HZZ91" s="75"/>
      <c r="IAA91" s="204"/>
      <c r="IAB91" s="205"/>
      <c r="IAC91" s="72"/>
      <c r="IAD91" s="70"/>
      <c r="IAE91" s="73"/>
      <c r="IAF91" s="74"/>
      <c r="IAG91" s="74"/>
      <c r="IAH91" s="62"/>
      <c r="IAI91" s="75"/>
      <c r="IAJ91" s="76"/>
      <c r="IAK91" s="216"/>
      <c r="IAL91" s="75"/>
      <c r="IAM91" s="75"/>
      <c r="IAN91" s="204"/>
      <c r="IAO91" s="205"/>
      <c r="IAP91" s="72"/>
      <c r="IAQ91" s="70"/>
      <c r="IAR91" s="73"/>
      <c r="IAS91" s="74"/>
      <c r="IAT91" s="74"/>
      <c r="IAU91" s="62"/>
      <c r="IAV91" s="75"/>
      <c r="IAW91" s="76"/>
      <c r="IAX91" s="216"/>
      <c r="IAY91" s="75"/>
      <c r="IAZ91" s="75"/>
      <c r="IBA91" s="204"/>
      <c r="IBB91" s="205"/>
      <c r="IBC91" s="72"/>
      <c r="IBD91" s="70"/>
      <c r="IBE91" s="73"/>
      <c r="IBF91" s="74"/>
      <c r="IBG91" s="74"/>
      <c r="IBH91" s="62"/>
      <c r="IBI91" s="75"/>
      <c r="IBJ91" s="76"/>
      <c r="IBK91" s="216"/>
      <c r="IBL91" s="75"/>
      <c r="IBM91" s="75"/>
      <c r="IBN91" s="204"/>
      <c r="IBO91" s="205"/>
      <c r="IBP91" s="72"/>
      <c r="IBQ91" s="70"/>
      <c r="IBR91" s="73"/>
      <c r="IBS91" s="74"/>
      <c r="IBT91" s="74"/>
      <c r="IBU91" s="62"/>
      <c r="IBV91" s="75"/>
      <c r="IBW91" s="76"/>
      <c r="IBX91" s="216"/>
      <c r="IBY91" s="75"/>
      <c r="IBZ91" s="75"/>
      <c r="ICA91" s="204"/>
      <c r="ICB91" s="205"/>
      <c r="ICC91" s="72"/>
      <c r="ICD91" s="70"/>
      <c r="ICE91" s="73"/>
      <c r="ICF91" s="74"/>
      <c r="ICG91" s="74"/>
      <c r="ICH91" s="62"/>
      <c r="ICI91" s="75"/>
      <c r="ICJ91" s="76"/>
      <c r="ICK91" s="216"/>
      <c r="ICL91" s="75"/>
      <c r="ICM91" s="75"/>
      <c r="ICN91" s="204"/>
      <c r="ICO91" s="205"/>
      <c r="ICP91" s="72"/>
      <c r="ICQ91" s="70"/>
      <c r="ICR91" s="73"/>
      <c r="ICS91" s="74"/>
      <c r="ICT91" s="74"/>
      <c r="ICU91" s="62"/>
      <c r="ICV91" s="75"/>
      <c r="ICW91" s="76"/>
      <c r="ICX91" s="216"/>
      <c r="ICY91" s="75"/>
      <c r="ICZ91" s="75"/>
      <c r="IDA91" s="204"/>
      <c r="IDB91" s="205"/>
      <c r="IDC91" s="72"/>
      <c r="IDD91" s="70"/>
      <c r="IDE91" s="73"/>
      <c r="IDF91" s="74"/>
      <c r="IDG91" s="74"/>
      <c r="IDH91" s="62"/>
      <c r="IDI91" s="75"/>
      <c r="IDJ91" s="76"/>
      <c r="IDK91" s="216"/>
      <c r="IDL91" s="75"/>
      <c r="IDM91" s="75"/>
      <c r="IDN91" s="204"/>
      <c r="IDO91" s="205"/>
      <c r="IDP91" s="72"/>
      <c r="IDQ91" s="70"/>
      <c r="IDR91" s="73"/>
      <c r="IDS91" s="74"/>
      <c r="IDT91" s="74"/>
      <c r="IDU91" s="62"/>
      <c r="IDV91" s="75"/>
      <c r="IDW91" s="76"/>
      <c r="IDX91" s="216"/>
      <c r="IDY91" s="75"/>
      <c r="IDZ91" s="75"/>
      <c r="IEA91" s="204"/>
      <c r="IEB91" s="205"/>
      <c r="IEC91" s="72"/>
      <c r="IED91" s="70"/>
      <c r="IEE91" s="73"/>
      <c r="IEF91" s="74"/>
      <c r="IEG91" s="74"/>
      <c r="IEH91" s="62"/>
      <c r="IEI91" s="75"/>
      <c r="IEJ91" s="76"/>
      <c r="IEK91" s="216"/>
      <c r="IEL91" s="75"/>
      <c r="IEM91" s="75"/>
      <c r="IEN91" s="204"/>
      <c r="IEO91" s="205"/>
      <c r="IEP91" s="72"/>
      <c r="IEQ91" s="70"/>
      <c r="IER91" s="73"/>
      <c r="IES91" s="74"/>
      <c r="IET91" s="74"/>
      <c r="IEU91" s="62"/>
      <c r="IEV91" s="75"/>
      <c r="IEW91" s="76"/>
      <c r="IEX91" s="216"/>
      <c r="IEY91" s="75"/>
      <c r="IEZ91" s="75"/>
      <c r="IFA91" s="204"/>
      <c r="IFB91" s="205"/>
      <c r="IFC91" s="72"/>
      <c r="IFD91" s="70"/>
      <c r="IFE91" s="73"/>
      <c r="IFF91" s="74"/>
      <c r="IFG91" s="74"/>
      <c r="IFH91" s="62"/>
      <c r="IFI91" s="75"/>
      <c r="IFJ91" s="76"/>
      <c r="IFK91" s="216"/>
      <c r="IFL91" s="75"/>
      <c r="IFM91" s="75"/>
      <c r="IFN91" s="204"/>
      <c r="IFO91" s="205"/>
      <c r="IFP91" s="72"/>
      <c r="IFQ91" s="70"/>
      <c r="IFR91" s="73"/>
      <c r="IFS91" s="74"/>
      <c r="IFT91" s="74"/>
      <c r="IFU91" s="62"/>
      <c r="IFV91" s="75"/>
      <c r="IFW91" s="76"/>
      <c r="IFX91" s="216"/>
      <c r="IFY91" s="75"/>
      <c r="IFZ91" s="75"/>
      <c r="IGA91" s="204"/>
      <c r="IGB91" s="205"/>
      <c r="IGC91" s="72"/>
      <c r="IGD91" s="70"/>
      <c r="IGE91" s="73"/>
      <c r="IGF91" s="74"/>
      <c r="IGG91" s="74"/>
      <c r="IGH91" s="62"/>
      <c r="IGI91" s="75"/>
      <c r="IGJ91" s="76"/>
      <c r="IGK91" s="216"/>
      <c r="IGL91" s="75"/>
      <c r="IGM91" s="75"/>
      <c r="IGN91" s="204"/>
      <c r="IGO91" s="205"/>
      <c r="IGP91" s="72"/>
      <c r="IGQ91" s="70"/>
      <c r="IGR91" s="73"/>
      <c r="IGS91" s="74"/>
      <c r="IGT91" s="74"/>
      <c r="IGU91" s="62"/>
      <c r="IGV91" s="75"/>
      <c r="IGW91" s="76"/>
      <c r="IGX91" s="216"/>
      <c r="IGY91" s="75"/>
      <c r="IGZ91" s="75"/>
      <c r="IHA91" s="204"/>
      <c r="IHB91" s="205"/>
      <c r="IHC91" s="72"/>
      <c r="IHD91" s="70"/>
      <c r="IHE91" s="73"/>
      <c r="IHF91" s="74"/>
      <c r="IHG91" s="74"/>
      <c r="IHH91" s="62"/>
      <c r="IHI91" s="75"/>
      <c r="IHJ91" s="76"/>
      <c r="IHK91" s="216"/>
      <c r="IHL91" s="75"/>
      <c r="IHM91" s="75"/>
      <c r="IHN91" s="204"/>
      <c r="IHO91" s="205"/>
      <c r="IHP91" s="72"/>
      <c r="IHQ91" s="70"/>
      <c r="IHR91" s="73"/>
      <c r="IHS91" s="74"/>
      <c r="IHT91" s="74"/>
      <c r="IHU91" s="62"/>
      <c r="IHV91" s="75"/>
      <c r="IHW91" s="76"/>
      <c r="IHX91" s="216"/>
      <c r="IHY91" s="75"/>
      <c r="IHZ91" s="75"/>
      <c r="IIA91" s="204"/>
      <c r="IIB91" s="205"/>
      <c r="IIC91" s="72"/>
      <c r="IID91" s="70"/>
      <c r="IIE91" s="73"/>
      <c r="IIF91" s="74"/>
      <c r="IIG91" s="74"/>
      <c r="IIH91" s="62"/>
      <c r="III91" s="75"/>
      <c r="IIJ91" s="76"/>
      <c r="IIK91" s="216"/>
      <c r="IIL91" s="75"/>
      <c r="IIM91" s="75"/>
      <c r="IIN91" s="204"/>
      <c r="IIO91" s="205"/>
      <c r="IIP91" s="72"/>
      <c r="IIQ91" s="70"/>
      <c r="IIR91" s="73"/>
      <c r="IIS91" s="74"/>
      <c r="IIT91" s="74"/>
      <c r="IIU91" s="62"/>
      <c r="IIV91" s="75"/>
      <c r="IIW91" s="76"/>
      <c r="IIX91" s="216"/>
      <c r="IIY91" s="75"/>
      <c r="IIZ91" s="75"/>
      <c r="IJA91" s="204"/>
      <c r="IJB91" s="205"/>
      <c r="IJC91" s="72"/>
      <c r="IJD91" s="70"/>
      <c r="IJE91" s="73"/>
      <c r="IJF91" s="74"/>
      <c r="IJG91" s="74"/>
      <c r="IJH91" s="62"/>
      <c r="IJI91" s="75"/>
      <c r="IJJ91" s="76"/>
      <c r="IJK91" s="216"/>
      <c r="IJL91" s="75"/>
      <c r="IJM91" s="75"/>
      <c r="IJN91" s="204"/>
      <c r="IJO91" s="205"/>
      <c r="IJP91" s="72"/>
      <c r="IJQ91" s="70"/>
      <c r="IJR91" s="73"/>
      <c r="IJS91" s="74"/>
      <c r="IJT91" s="74"/>
      <c r="IJU91" s="62"/>
      <c r="IJV91" s="75"/>
      <c r="IJW91" s="76"/>
      <c r="IJX91" s="216"/>
      <c r="IJY91" s="75"/>
      <c r="IJZ91" s="75"/>
      <c r="IKA91" s="204"/>
      <c r="IKB91" s="205"/>
      <c r="IKC91" s="72"/>
      <c r="IKD91" s="70"/>
      <c r="IKE91" s="73"/>
      <c r="IKF91" s="74"/>
      <c r="IKG91" s="74"/>
      <c r="IKH91" s="62"/>
      <c r="IKI91" s="75"/>
      <c r="IKJ91" s="76"/>
      <c r="IKK91" s="216"/>
      <c r="IKL91" s="75"/>
      <c r="IKM91" s="75"/>
      <c r="IKN91" s="204"/>
      <c r="IKO91" s="205"/>
      <c r="IKP91" s="72"/>
      <c r="IKQ91" s="70"/>
      <c r="IKR91" s="73"/>
      <c r="IKS91" s="74"/>
      <c r="IKT91" s="74"/>
      <c r="IKU91" s="62"/>
      <c r="IKV91" s="75"/>
      <c r="IKW91" s="76"/>
      <c r="IKX91" s="216"/>
      <c r="IKY91" s="75"/>
      <c r="IKZ91" s="75"/>
      <c r="ILA91" s="204"/>
      <c r="ILB91" s="205"/>
      <c r="ILC91" s="72"/>
      <c r="ILD91" s="70"/>
      <c r="ILE91" s="73"/>
      <c r="ILF91" s="74"/>
      <c r="ILG91" s="74"/>
      <c r="ILH91" s="62"/>
      <c r="ILI91" s="75"/>
      <c r="ILJ91" s="76"/>
      <c r="ILK91" s="216"/>
      <c r="ILL91" s="75"/>
      <c r="ILM91" s="75"/>
      <c r="ILN91" s="204"/>
      <c r="ILO91" s="205"/>
      <c r="ILP91" s="72"/>
      <c r="ILQ91" s="70"/>
      <c r="ILR91" s="73"/>
      <c r="ILS91" s="74"/>
      <c r="ILT91" s="74"/>
      <c r="ILU91" s="62"/>
      <c r="ILV91" s="75"/>
      <c r="ILW91" s="76"/>
      <c r="ILX91" s="216"/>
      <c r="ILY91" s="75"/>
      <c r="ILZ91" s="75"/>
      <c r="IMA91" s="204"/>
      <c r="IMB91" s="205"/>
      <c r="IMC91" s="72"/>
      <c r="IMD91" s="70"/>
      <c r="IME91" s="73"/>
      <c r="IMF91" s="74"/>
      <c r="IMG91" s="74"/>
      <c r="IMH91" s="62"/>
      <c r="IMI91" s="75"/>
      <c r="IMJ91" s="76"/>
      <c r="IMK91" s="216"/>
      <c r="IML91" s="75"/>
      <c r="IMM91" s="75"/>
      <c r="IMN91" s="204"/>
      <c r="IMO91" s="205"/>
      <c r="IMP91" s="72"/>
      <c r="IMQ91" s="70"/>
      <c r="IMR91" s="73"/>
      <c r="IMS91" s="74"/>
      <c r="IMT91" s="74"/>
      <c r="IMU91" s="62"/>
      <c r="IMV91" s="75"/>
      <c r="IMW91" s="76"/>
      <c r="IMX91" s="216"/>
      <c r="IMY91" s="75"/>
      <c r="IMZ91" s="75"/>
      <c r="INA91" s="204"/>
      <c r="INB91" s="205"/>
      <c r="INC91" s="72"/>
      <c r="IND91" s="70"/>
      <c r="INE91" s="73"/>
      <c r="INF91" s="74"/>
      <c r="ING91" s="74"/>
      <c r="INH91" s="62"/>
      <c r="INI91" s="75"/>
      <c r="INJ91" s="76"/>
      <c r="INK91" s="216"/>
      <c r="INL91" s="75"/>
      <c r="INM91" s="75"/>
      <c r="INN91" s="204"/>
      <c r="INO91" s="205"/>
      <c r="INP91" s="72"/>
      <c r="INQ91" s="70"/>
      <c r="INR91" s="73"/>
      <c r="INS91" s="74"/>
      <c r="INT91" s="74"/>
      <c r="INU91" s="62"/>
      <c r="INV91" s="75"/>
      <c r="INW91" s="76"/>
      <c r="INX91" s="216"/>
      <c r="INY91" s="75"/>
      <c r="INZ91" s="75"/>
      <c r="IOA91" s="204"/>
      <c r="IOB91" s="205"/>
      <c r="IOC91" s="72"/>
      <c r="IOD91" s="70"/>
      <c r="IOE91" s="73"/>
      <c r="IOF91" s="74"/>
      <c r="IOG91" s="74"/>
      <c r="IOH91" s="62"/>
      <c r="IOI91" s="75"/>
      <c r="IOJ91" s="76"/>
      <c r="IOK91" s="216"/>
      <c r="IOL91" s="75"/>
      <c r="IOM91" s="75"/>
      <c r="ION91" s="204"/>
      <c r="IOO91" s="205"/>
      <c r="IOP91" s="72"/>
      <c r="IOQ91" s="70"/>
      <c r="IOR91" s="73"/>
      <c r="IOS91" s="74"/>
      <c r="IOT91" s="74"/>
      <c r="IOU91" s="62"/>
      <c r="IOV91" s="75"/>
      <c r="IOW91" s="76"/>
      <c r="IOX91" s="216"/>
      <c r="IOY91" s="75"/>
      <c r="IOZ91" s="75"/>
      <c r="IPA91" s="204"/>
      <c r="IPB91" s="205"/>
      <c r="IPC91" s="72"/>
      <c r="IPD91" s="70"/>
      <c r="IPE91" s="73"/>
      <c r="IPF91" s="74"/>
      <c r="IPG91" s="74"/>
      <c r="IPH91" s="62"/>
      <c r="IPI91" s="75"/>
      <c r="IPJ91" s="76"/>
      <c r="IPK91" s="216"/>
      <c r="IPL91" s="75"/>
      <c r="IPM91" s="75"/>
      <c r="IPN91" s="204"/>
      <c r="IPO91" s="205"/>
      <c r="IPP91" s="72"/>
      <c r="IPQ91" s="70"/>
      <c r="IPR91" s="73"/>
      <c r="IPS91" s="74"/>
      <c r="IPT91" s="74"/>
      <c r="IPU91" s="62"/>
      <c r="IPV91" s="75"/>
      <c r="IPW91" s="76"/>
      <c r="IPX91" s="216"/>
      <c r="IPY91" s="75"/>
      <c r="IPZ91" s="75"/>
      <c r="IQA91" s="204"/>
      <c r="IQB91" s="205"/>
      <c r="IQC91" s="72"/>
      <c r="IQD91" s="70"/>
      <c r="IQE91" s="73"/>
      <c r="IQF91" s="74"/>
      <c r="IQG91" s="74"/>
      <c r="IQH91" s="62"/>
      <c r="IQI91" s="75"/>
      <c r="IQJ91" s="76"/>
      <c r="IQK91" s="216"/>
      <c r="IQL91" s="75"/>
      <c r="IQM91" s="75"/>
      <c r="IQN91" s="204"/>
      <c r="IQO91" s="205"/>
      <c r="IQP91" s="72"/>
      <c r="IQQ91" s="70"/>
      <c r="IQR91" s="73"/>
      <c r="IQS91" s="74"/>
      <c r="IQT91" s="74"/>
      <c r="IQU91" s="62"/>
      <c r="IQV91" s="75"/>
      <c r="IQW91" s="76"/>
      <c r="IQX91" s="216"/>
      <c r="IQY91" s="75"/>
      <c r="IQZ91" s="75"/>
      <c r="IRA91" s="204"/>
      <c r="IRB91" s="205"/>
      <c r="IRC91" s="72"/>
      <c r="IRD91" s="70"/>
      <c r="IRE91" s="73"/>
      <c r="IRF91" s="74"/>
      <c r="IRG91" s="74"/>
      <c r="IRH91" s="62"/>
      <c r="IRI91" s="75"/>
      <c r="IRJ91" s="76"/>
      <c r="IRK91" s="216"/>
      <c r="IRL91" s="75"/>
      <c r="IRM91" s="75"/>
      <c r="IRN91" s="204"/>
      <c r="IRO91" s="205"/>
      <c r="IRP91" s="72"/>
      <c r="IRQ91" s="70"/>
      <c r="IRR91" s="73"/>
      <c r="IRS91" s="74"/>
      <c r="IRT91" s="74"/>
      <c r="IRU91" s="62"/>
      <c r="IRV91" s="75"/>
      <c r="IRW91" s="76"/>
      <c r="IRX91" s="216"/>
      <c r="IRY91" s="75"/>
      <c r="IRZ91" s="75"/>
      <c r="ISA91" s="204"/>
      <c r="ISB91" s="205"/>
      <c r="ISC91" s="72"/>
      <c r="ISD91" s="70"/>
      <c r="ISE91" s="73"/>
      <c r="ISF91" s="74"/>
      <c r="ISG91" s="74"/>
      <c r="ISH91" s="62"/>
      <c r="ISI91" s="75"/>
      <c r="ISJ91" s="76"/>
      <c r="ISK91" s="216"/>
      <c r="ISL91" s="75"/>
      <c r="ISM91" s="75"/>
      <c r="ISN91" s="204"/>
      <c r="ISO91" s="205"/>
      <c r="ISP91" s="72"/>
      <c r="ISQ91" s="70"/>
      <c r="ISR91" s="73"/>
      <c r="ISS91" s="74"/>
      <c r="IST91" s="74"/>
      <c r="ISU91" s="62"/>
      <c r="ISV91" s="75"/>
      <c r="ISW91" s="76"/>
      <c r="ISX91" s="216"/>
      <c r="ISY91" s="75"/>
      <c r="ISZ91" s="75"/>
      <c r="ITA91" s="204"/>
      <c r="ITB91" s="205"/>
      <c r="ITC91" s="72"/>
      <c r="ITD91" s="70"/>
      <c r="ITE91" s="73"/>
      <c r="ITF91" s="74"/>
      <c r="ITG91" s="74"/>
      <c r="ITH91" s="62"/>
      <c r="ITI91" s="75"/>
      <c r="ITJ91" s="76"/>
      <c r="ITK91" s="216"/>
      <c r="ITL91" s="75"/>
      <c r="ITM91" s="75"/>
      <c r="ITN91" s="204"/>
      <c r="ITO91" s="205"/>
      <c r="ITP91" s="72"/>
      <c r="ITQ91" s="70"/>
      <c r="ITR91" s="73"/>
      <c r="ITS91" s="74"/>
      <c r="ITT91" s="74"/>
      <c r="ITU91" s="62"/>
      <c r="ITV91" s="75"/>
      <c r="ITW91" s="76"/>
      <c r="ITX91" s="216"/>
      <c r="ITY91" s="75"/>
      <c r="ITZ91" s="75"/>
      <c r="IUA91" s="204"/>
      <c r="IUB91" s="205"/>
      <c r="IUC91" s="72"/>
      <c r="IUD91" s="70"/>
      <c r="IUE91" s="73"/>
      <c r="IUF91" s="74"/>
      <c r="IUG91" s="74"/>
      <c r="IUH91" s="62"/>
      <c r="IUI91" s="75"/>
      <c r="IUJ91" s="76"/>
      <c r="IUK91" s="216"/>
      <c r="IUL91" s="75"/>
      <c r="IUM91" s="75"/>
      <c r="IUN91" s="204"/>
      <c r="IUO91" s="205"/>
      <c r="IUP91" s="72"/>
      <c r="IUQ91" s="70"/>
      <c r="IUR91" s="73"/>
      <c r="IUS91" s="74"/>
      <c r="IUT91" s="74"/>
      <c r="IUU91" s="62"/>
      <c r="IUV91" s="75"/>
      <c r="IUW91" s="76"/>
      <c r="IUX91" s="216"/>
      <c r="IUY91" s="75"/>
      <c r="IUZ91" s="75"/>
      <c r="IVA91" s="204"/>
      <c r="IVB91" s="205"/>
      <c r="IVC91" s="72"/>
      <c r="IVD91" s="70"/>
      <c r="IVE91" s="73"/>
      <c r="IVF91" s="74"/>
      <c r="IVG91" s="74"/>
      <c r="IVH91" s="62"/>
      <c r="IVI91" s="75"/>
      <c r="IVJ91" s="76"/>
      <c r="IVK91" s="216"/>
      <c r="IVL91" s="75"/>
      <c r="IVM91" s="75"/>
      <c r="IVN91" s="204"/>
      <c r="IVO91" s="205"/>
      <c r="IVP91" s="72"/>
      <c r="IVQ91" s="70"/>
      <c r="IVR91" s="73"/>
      <c r="IVS91" s="74"/>
      <c r="IVT91" s="74"/>
      <c r="IVU91" s="62"/>
      <c r="IVV91" s="75"/>
      <c r="IVW91" s="76"/>
      <c r="IVX91" s="216"/>
      <c r="IVY91" s="75"/>
      <c r="IVZ91" s="75"/>
      <c r="IWA91" s="204"/>
      <c r="IWB91" s="205"/>
      <c r="IWC91" s="72"/>
      <c r="IWD91" s="70"/>
      <c r="IWE91" s="73"/>
      <c r="IWF91" s="74"/>
      <c r="IWG91" s="74"/>
      <c r="IWH91" s="62"/>
      <c r="IWI91" s="75"/>
      <c r="IWJ91" s="76"/>
      <c r="IWK91" s="216"/>
      <c r="IWL91" s="75"/>
      <c r="IWM91" s="75"/>
      <c r="IWN91" s="204"/>
      <c r="IWO91" s="205"/>
      <c r="IWP91" s="72"/>
      <c r="IWQ91" s="70"/>
      <c r="IWR91" s="73"/>
      <c r="IWS91" s="74"/>
      <c r="IWT91" s="74"/>
      <c r="IWU91" s="62"/>
      <c r="IWV91" s="75"/>
      <c r="IWW91" s="76"/>
      <c r="IWX91" s="216"/>
      <c r="IWY91" s="75"/>
      <c r="IWZ91" s="75"/>
      <c r="IXA91" s="204"/>
      <c r="IXB91" s="205"/>
      <c r="IXC91" s="72"/>
      <c r="IXD91" s="70"/>
      <c r="IXE91" s="73"/>
      <c r="IXF91" s="74"/>
      <c r="IXG91" s="74"/>
      <c r="IXH91" s="62"/>
      <c r="IXI91" s="75"/>
      <c r="IXJ91" s="76"/>
      <c r="IXK91" s="216"/>
      <c r="IXL91" s="75"/>
      <c r="IXM91" s="75"/>
      <c r="IXN91" s="204"/>
      <c r="IXO91" s="205"/>
      <c r="IXP91" s="72"/>
      <c r="IXQ91" s="70"/>
      <c r="IXR91" s="73"/>
      <c r="IXS91" s="74"/>
      <c r="IXT91" s="74"/>
      <c r="IXU91" s="62"/>
      <c r="IXV91" s="75"/>
      <c r="IXW91" s="76"/>
      <c r="IXX91" s="216"/>
      <c r="IXY91" s="75"/>
      <c r="IXZ91" s="75"/>
      <c r="IYA91" s="204"/>
      <c r="IYB91" s="205"/>
      <c r="IYC91" s="72"/>
      <c r="IYD91" s="70"/>
      <c r="IYE91" s="73"/>
      <c r="IYF91" s="74"/>
      <c r="IYG91" s="74"/>
      <c r="IYH91" s="62"/>
      <c r="IYI91" s="75"/>
      <c r="IYJ91" s="76"/>
      <c r="IYK91" s="216"/>
      <c r="IYL91" s="75"/>
      <c r="IYM91" s="75"/>
      <c r="IYN91" s="204"/>
      <c r="IYO91" s="205"/>
      <c r="IYP91" s="72"/>
      <c r="IYQ91" s="70"/>
      <c r="IYR91" s="73"/>
      <c r="IYS91" s="74"/>
      <c r="IYT91" s="74"/>
      <c r="IYU91" s="62"/>
      <c r="IYV91" s="75"/>
      <c r="IYW91" s="76"/>
      <c r="IYX91" s="216"/>
      <c r="IYY91" s="75"/>
      <c r="IYZ91" s="75"/>
      <c r="IZA91" s="204"/>
      <c r="IZB91" s="205"/>
      <c r="IZC91" s="72"/>
      <c r="IZD91" s="70"/>
      <c r="IZE91" s="73"/>
      <c r="IZF91" s="74"/>
      <c r="IZG91" s="74"/>
      <c r="IZH91" s="62"/>
      <c r="IZI91" s="75"/>
      <c r="IZJ91" s="76"/>
      <c r="IZK91" s="216"/>
      <c r="IZL91" s="75"/>
      <c r="IZM91" s="75"/>
      <c r="IZN91" s="204"/>
      <c r="IZO91" s="205"/>
      <c r="IZP91" s="72"/>
      <c r="IZQ91" s="70"/>
      <c r="IZR91" s="73"/>
      <c r="IZS91" s="74"/>
      <c r="IZT91" s="74"/>
      <c r="IZU91" s="62"/>
      <c r="IZV91" s="75"/>
      <c r="IZW91" s="76"/>
      <c r="IZX91" s="216"/>
      <c r="IZY91" s="75"/>
      <c r="IZZ91" s="75"/>
      <c r="JAA91" s="204"/>
      <c r="JAB91" s="205"/>
      <c r="JAC91" s="72"/>
      <c r="JAD91" s="70"/>
      <c r="JAE91" s="73"/>
      <c r="JAF91" s="74"/>
      <c r="JAG91" s="74"/>
      <c r="JAH91" s="62"/>
      <c r="JAI91" s="75"/>
      <c r="JAJ91" s="76"/>
      <c r="JAK91" s="216"/>
      <c r="JAL91" s="75"/>
      <c r="JAM91" s="75"/>
      <c r="JAN91" s="204"/>
      <c r="JAO91" s="205"/>
      <c r="JAP91" s="72"/>
      <c r="JAQ91" s="70"/>
      <c r="JAR91" s="73"/>
      <c r="JAS91" s="74"/>
      <c r="JAT91" s="74"/>
      <c r="JAU91" s="62"/>
      <c r="JAV91" s="75"/>
      <c r="JAW91" s="76"/>
      <c r="JAX91" s="216"/>
      <c r="JAY91" s="75"/>
      <c r="JAZ91" s="75"/>
      <c r="JBA91" s="204"/>
      <c r="JBB91" s="205"/>
      <c r="JBC91" s="72"/>
      <c r="JBD91" s="70"/>
      <c r="JBE91" s="73"/>
      <c r="JBF91" s="74"/>
      <c r="JBG91" s="74"/>
      <c r="JBH91" s="62"/>
      <c r="JBI91" s="75"/>
      <c r="JBJ91" s="76"/>
      <c r="JBK91" s="216"/>
      <c r="JBL91" s="75"/>
      <c r="JBM91" s="75"/>
      <c r="JBN91" s="204"/>
      <c r="JBO91" s="205"/>
      <c r="JBP91" s="72"/>
      <c r="JBQ91" s="70"/>
      <c r="JBR91" s="73"/>
      <c r="JBS91" s="74"/>
      <c r="JBT91" s="74"/>
      <c r="JBU91" s="62"/>
      <c r="JBV91" s="75"/>
      <c r="JBW91" s="76"/>
      <c r="JBX91" s="216"/>
      <c r="JBY91" s="75"/>
      <c r="JBZ91" s="75"/>
      <c r="JCA91" s="204"/>
      <c r="JCB91" s="205"/>
      <c r="JCC91" s="72"/>
      <c r="JCD91" s="70"/>
      <c r="JCE91" s="73"/>
      <c r="JCF91" s="74"/>
      <c r="JCG91" s="74"/>
      <c r="JCH91" s="62"/>
      <c r="JCI91" s="75"/>
      <c r="JCJ91" s="76"/>
      <c r="JCK91" s="216"/>
      <c r="JCL91" s="75"/>
      <c r="JCM91" s="75"/>
      <c r="JCN91" s="204"/>
      <c r="JCO91" s="205"/>
      <c r="JCP91" s="72"/>
      <c r="JCQ91" s="70"/>
      <c r="JCR91" s="73"/>
      <c r="JCS91" s="74"/>
      <c r="JCT91" s="74"/>
      <c r="JCU91" s="62"/>
      <c r="JCV91" s="75"/>
      <c r="JCW91" s="76"/>
      <c r="JCX91" s="216"/>
      <c r="JCY91" s="75"/>
      <c r="JCZ91" s="75"/>
      <c r="JDA91" s="204"/>
      <c r="JDB91" s="205"/>
      <c r="JDC91" s="72"/>
      <c r="JDD91" s="70"/>
      <c r="JDE91" s="73"/>
      <c r="JDF91" s="74"/>
      <c r="JDG91" s="74"/>
      <c r="JDH91" s="62"/>
      <c r="JDI91" s="75"/>
      <c r="JDJ91" s="76"/>
      <c r="JDK91" s="216"/>
      <c r="JDL91" s="75"/>
      <c r="JDM91" s="75"/>
      <c r="JDN91" s="204"/>
      <c r="JDO91" s="205"/>
      <c r="JDP91" s="72"/>
      <c r="JDQ91" s="70"/>
      <c r="JDR91" s="73"/>
      <c r="JDS91" s="74"/>
      <c r="JDT91" s="74"/>
      <c r="JDU91" s="62"/>
      <c r="JDV91" s="75"/>
      <c r="JDW91" s="76"/>
      <c r="JDX91" s="216"/>
      <c r="JDY91" s="75"/>
      <c r="JDZ91" s="75"/>
      <c r="JEA91" s="204"/>
      <c r="JEB91" s="205"/>
      <c r="JEC91" s="72"/>
      <c r="JED91" s="70"/>
      <c r="JEE91" s="73"/>
      <c r="JEF91" s="74"/>
      <c r="JEG91" s="74"/>
      <c r="JEH91" s="62"/>
      <c r="JEI91" s="75"/>
      <c r="JEJ91" s="76"/>
      <c r="JEK91" s="216"/>
      <c r="JEL91" s="75"/>
      <c r="JEM91" s="75"/>
      <c r="JEN91" s="204"/>
      <c r="JEO91" s="205"/>
      <c r="JEP91" s="72"/>
      <c r="JEQ91" s="70"/>
      <c r="JER91" s="73"/>
      <c r="JES91" s="74"/>
      <c r="JET91" s="74"/>
      <c r="JEU91" s="62"/>
      <c r="JEV91" s="75"/>
      <c r="JEW91" s="76"/>
      <c r="JEX91" s="216"/>
      <c r="JEY91" s="75"/>
      <c r="JEZ91" s="75"/>
      <c r="JFA91" s="204"/>
      <c r="JFB91" s="205"/>
      <c r="JFC91" s="72"/>
      <c r="JFD91" s="70"/>
      <c r="JFE91" s="73"/>
      <c r="JFF91" s="74"/>
      <c r="JFG91" s="74"/>
      <c r="JFH91" s="62"/>
      <c r="JFI91" s="75"/>
      <c r="JFJ91" s="76"/>
      <c r="JFK91" s="216"/>
      <c r="JFL91" s="75"/>
      <c r="JFM91" s="75"/>
      <c r="JFN91" s="204"/>
      <c r="JFO91" s="205"/>
      <c r="JFP91" s="72"/>
      <c r="JFQ91" s="70"/>
      <c r="JFR91" s="73"/>
      <c r="JFS91" s="74"/>
      <c r="JFT91" s="74"/>
      <c r="JFU91" s="62"/>
      <c r="JFV91" s="75"/>
      <c r="JFW91" s="76"/>
      <c r="JFX91" s="216"/>
      <c r="JFY91" s="75"/>
      <c r="JFZ91" s="75"/>
      <c r="JGA91" s="204"/>
      <c r="JGB91" s="205"/>
      <c r="JGC91" s="72"/>
      <c r="JGD91" s="70"/>
      <c r="JGE91" s="73"/>
      <c r="JGF91" s="74"/>
      <c r="JGG91" s="74"/>
      <c r="JGH91" s="62"/>
      <c r="JGI91" s="75"/>
      <c r="JGJ91" s="76"/>
      <c r="JGK91" s="216"/>
      <c r="JGL91" s="75"/>
      <c r="JGM91" s="75"/>
      <c r="JGN91" s="204"/>
      <c r="JGO91" s="205"/>
      <c r="JGP91" s="72"/>
      <c r="JGQ91" s="70"/>
      <c r="JGR91" s="73"/>
      <c r="JGS91" s="74"/>
      <c r="JGT91" s="74"/>
      <c r="JGU91" s="62"/>
      <c r="JGV91" s="75"/>
      <c r="JGW91" s="76"/>
      <c r="JGX91" s="216"/>
      <c r="JGY91" s="75"/>
      <c r="JGZ91" s="75"/>
      <c r="JHA91" s="204"/>
      <c r="JHB91" s="205"/>
      <c r="JHC91" s="72"/>
      <c r="JHD91" s="70"/>
      <c r="JHE91" s="73"/>
      <c r="JHF91" s="74"/>
      <c r="JHG91" s="74"/>
      <c r="JHH91" s="62"/>
      <c r="JHI91" s="75"/>
      <c r="JHJ91" s="76"/>
      <c r="JHK91" s="216"/>
      <c r="JHL91" s="75"/>
      <c r="JHM91" s="75"/>
      <c r="JHN91" s="204"/>
      <c r="JHO91" s="205"/>
      <c r="JHP91" s="72"/>
      <c r="JHQ91" s="70"/>
      <c r="JHR91" s="73"/>
      <c r="JHS91" s="74"/>
      <c r="JHT91" s="74"/>
      <c r="JHU91" s="62"/>
      <c r="JHV91" s="75"/>
      <c r="JHW91" s="76"/>
      <c r="JHX91" s="216"/>
      <c r="JHY91" s="75"/>
      <c r="JHZ91" s="75"/>
      <c r="JIA91" s="204"/>
      <c r="JIB91" s="205"/>
      <c r="JIC91" s="72"/>
      <c r="JID91" s="70"/>
      <c r="JIE91" s="73"/>
      <c r="JIF91" s="74"/>
      <c r="JIG91" s="74"/>
      <c r="JIH91" s="62"/>
      <c r="JII91" s="75"/>
      <c r="JIJ91" s="76"/>
      <c r="JIK91" s="216"/>
      <c r="JIL91" s="75"/>
      <c r="JIM91" s="75"/>
      <c r="JIN91" s="204"/>
      <c r="JIO91" s="205"/>
      <c r="JIP91" s="72"/>
      <c r="JIQ91" s="70"/>
      <c r="JIR91" s="73"/>
      <c r="JIS91" s="74"/>
      <c r="JIT91" s="74"/>
      <c r="JIU91" s="62"/>
      <c r="JIV91" s="75"/>
      <c r="JIW91" s="76"/>
      <c r="JIX91" s="216"/>
      <c r="JIY91" s="75"/>
      <c r="JIZ91" s="75"/>
      <c r="JJA91" s="204"/>
      <c r="JJB91" s="205"/>
      <c r="JJC91" s="72"/>
      <c r="JJD91" s="70"/>
      <c r="JJE91" s="73"/>
      <c r="JJF91" s="74"/>
      <c r="JJG91" s="74"/>
      <c r="JJH91" s="62"/>
      <c r="JJI91" s="75"/>
      <c r="JJJ91" s="76"/>
      <c r="JJK91" s="216"/>
      <c r="JJL91" s="75"/>
      <c r="JJM91" s="75"/>
      <c r="JJN91" s="204"/>
      <c r="JJO91" s="205"/>
      <c r="JJP91" s="72"/>
      <c r="JJQ91" s="70"/>
      <c r="JJR91" s="73"/>
      <c r="JJS91" s="74"/>
      <c r="JJT91" s="74"/>
      <c r="JJU91" s="62"/>
      <c r="JJV91" s="75"/>
      <c r="JJW91" s="76"/>
      <c r="JJX91" s="216"/>
      <c r="JJY91" s="75"/>
      <c r="JJZ91" s="75"/>
      <c r="JKA91" s="204"/>
      <c r="JKB91" s="205"/>
      <c r="JKC91" s="72"/>
      <c r="JKD91" s="70"/>
      <c r="JKE91" s="73"/>
      <c r="JKF91" s="74"/>
      <c r="JKG91" s="74"/>
      <c r="JKH91" s="62"/>
      <c r="JKI91" s="75"/>
      <c r="JKJ91" s="76"/>
      <c r="JKK91" s="216"/>
      <c r="JKL91" s="75"/>
      <c r="JKM91" s="75"/>
      <c r="JKN91" s="204"/>
      <c r="JKO91" s="205"/>
      <c r="JKP91" s="72"/>
      <c r="JKQ91" s="70"/>
      <c r="JKR91" s="73"/>
      <c r="JKS91" s="74"/>
      <c r="JKT91" s="74"/>
      <c r="JKU91" s="62"/>
      <c r="JKV91" s="75"/>
      <c r="JKW91" s="76"/>
      <c r="JKX91" s="216"/>
      <c r="JKY91" s="75"/>
      <c r="JKZ91" s="75"/>
      <c r="JLA91" s="204"/>
      <c r="JLB91" s="205"/>
      <c r="JLC91" s="72"/>
      <c r="JLD91" s="70"/>
      <c r="JLE91" s="73"/>
      <c r="JLF91" s="74"/>
      <c r="JLG91" s="74"/>
      <c r="JLH91" s="62"/>
      <c r="JLI91" s="75"/>
      <c r="JLJ91" s="76"/>
      <c r="JLK91" s="216"/>
      <c r="JLL91" s="75"/>
      <c r="JLM91" s="75"/>
      <c r="JLN91" s="204"/>
      <c r="JLO91" s="205"/>
      <c r="JLP91" s="72"/>
      <c r="JLQ91" s="70"/>
      <c r="JLR91" s="73"/>
      <c r="JLS91" s="74"/>
      <c r="JLT91" s="74"/>
      <c r="JLU91" s="62"/>
      <c r="JLV91" s="75"/>
      <c r="JLW91" s="76"/>
      <c r="JLX91" s="216"/>
      <c r="JLY91" s="75"/>
      <c r="JLZ91" s="75"/>
      <c r="JMA91" s="204"/>
      <c r="JMB91" s="205"/>
      <c r="JMC91" s="72"/>
      <c r="JMD91" s="70"/>
      <c r="JME91" s="73"/>
      <c r="JMF91" s="74"/>
      <c r="JMG91" s="74"/>
      <c r="JMH91" s="62"/>
      <c r="JMI91" s="75"/>
      <c r="JMJ91" s="76"/>
      <c r="JMK91" s="216"/>
      <c r="JML91" s="75"/>
      <c r="JMM91" s="75"/>
      <c r="JMN91" s="204"/>
      <c r="JMO91" s="205"/>
      <c r="JMP91" s="72"/>
      <c r="JMQ91" s="70"/>
      <c r="JMR91" s="73"/>
      <c r="JMS91" s="74"/>
      <c r="JMT91" s="74"/>
      <c r="JMU91" s="62"/>
      <c r="JMV91" s="75"/>
      <c r="JMW91" s="76"/>
      <c r="JMX91" s="216"/>
      <c r="JMY91" s="75"/>
      <c r="JMZ91" s="75"/>
      <c r="JNA91" s="204"/>
      <c r="JNB91" s="205"/>
      <c r="JNC91" s="72"/>
      <c r="JND91" s="70"/>
      <c r="JNE91" s="73"/>
      <c r="JNF91" s="74"/>
      <c r="JNG91" s="74"/>
      <c r="JNH91" s="62"/>
      <c r="JNI91" s="75"/>
      <c r="JNJ91" s="76"/>
      <c r="JNK91" s="216"/>
      <c r="JNL91" s="75"/>
      <c r="JNM91" s="75"/>
      <c r="JNN91" s="204"/>
      <c r="JNO91" s="205"/>
      <c r="JNP91" s="72"/>
      <c r="JNQ91" s="70"/>
      <c r="JNR91" s="73"/>
      <c r="JNS91" s="74"/>
      <c r="JNT91" s="74"/>
      <c r="JNU91" s="62"/>
      <c r="JNV91" s="75"/>
      <c r="JNW91" s="76"/>
      <c r="JNX91" s="216"/>
      <c r="JNY91" s="75"/>
      <c r="JNZ91" s="75"/>
      <c r="JOA91" s="204"/>
      <c r="JOB91" s="205"/>
      <c r="JOC91" s="72"/>
      <c r="JOD91" s="70"/>
      <c r="JOE91" s="73"/>
      <c r="JOF91" s="74"/>
      <c r="JOG91" s="74"/>
      <c r="JOH91" s="62"/>
      <c r="JOI91" s="75"/>
      <c r="JOJ91" s="76"/>
      <c r="JOK91" s="216"/>
      <c r="JOL91" s="75"/>
      <c r="JOM91" s="75"/>
      <c r="JON91" s="204"/>
      <c r="JOO91" s="205"/>
      <c r="JOP91" s="72"/>
      <c r="JOQ91" s="70"/>
      <c r="JOR91" s="73"/>
      <c r="JOS91" s="74"/>
      <c r="JOT91" s="74"/>
      <c r="JOU91" s="62"/>
      <c r="JOV91" s="75"/>
      <c r="JOW91" s="76"/>
      <c r="JOX91" s="216"/>
      <c r="JOY91" s="75"/>
      <c r="JOZ91" s="75"/>
      <c r="JPA91" s="204"/>
      <c r="JPB91" s="205"/>
      <c r="JPC91" s="72"/>
      <c r="JPD91" s="70"/>
      <c r="JPE91" s="73"/>
      <c r="JPF91" s="74"/>
      <c r="JPG91" s="74"/>
      <c r="JPH91" s="62"/>
      <c r="JPI91" s="75"/>
      <c r="JPJ91" s="76"/>
      <c r="JPK91" s="216"/>
      <c r="JPL91" s="75"/>
      <c r="JPM91" s="75"/>
      <c r="JPN91" s="204"/>
      <c r="JPO91" s="205"/>
      <c r="JPP91" s="72"/>
      <c r="JPQ91" s="70"/>
      <c r="JPR91" s="73"/>
      <c r="JPS91" s="74"/>
      <c r="JPT91" s="74"/>
      <c r="JPU91" s="62"/>
      <c r="JPV91" s="75"/>
      <c r="JPW91" s="76"/>
      <c r="JPX91" s="216"/>
      <c r="JPY91" s="75"/>
      <c r="JPZ91" s="75"/>
      <c r="JQA91" s="204"/>
      <c r="JQB91" s="205"/>
      <c r="JQC91" s="72"/>
      <c r="JQD91" s="70"/>
      <c r="JQE91" s="73"/>
      <c r="JQF91" s="74"/>
      <c r="JQG91" s="74"/>
      <c r="JQH91" s="62"/>
      <c r="JQI91" s="75"/>
      <c r="JQJ91" s="76"/>
      <c r="JQK91" s="216"/>
      <c r="JQL91" s="75"/>
      <c r="JQM91" s="75"/>
      <c r="JQN91" s="204"/>
      <c r="JQO91" s="205"/>
      <c r="JQP91" s="72"/>
      <c r="JQQ91" s="70"/>
      <c r="JQR91" s="73"/>
      <c r="JQS91" s="74"/>
      <c r="JQT91" s="74"/>
      <c r="JQU91" s="62"/>
      <c r="JQV91" s="75"/>
      <c r="JQW91" s="76"/>
      <c r="JQX91" s="216"/>
      <c r="JQY91" s="75"/>
      <c r="JQZ91" s="75"/>
      <c r="JRA91" s="204"/>
      <c r="JRB91" s="205"/>
      <c r="JRC91" s="72"/>
      <c r="JRD91" s="70"/>
      <c r="JRE91" s="73"/>
      <c r="JRF91" s="74"/>
      <c r="JRG91" s="74"/>
      <c r="JRH91" s="62"/>
      <c r="JRI91" s="75"/>
      <c r="JRJ91" s="76"/>
      <c r="JRK91" s="216"/>
      <c r="JRL91" s="75"/>
      <c r="JRM91" s="75"/>
      <c r="JRN91" s="204"/>
      <c r="JRO91" s="205"/>
      <c r="JRP91" s="72"/>
      <c r="JRQ91" s="70"/>
      <c r="JRR91" s="73"/>
      <c r="JRS91" s="74"/>
      <c r="JRT91" s="74"/>
      <c r="JRU91" s="62"/>
      <c r="JRV91" s="75"/>
      <c r="JRW91" s="76"/>
      <c r="JRX91" s="216"/>
      <c r="JRY91" s="75"/>
      <c r="JRZ91" s="75"/>
      <c r="JSA91" s="204"/>
      <c r="JSB91" s="205"/>
      <c r="JSC91" s="72"/>
      <c r="JSD91" s="70"/>
      <c r="JSE91" s="73"/>
      <c r="JSF91" s="74"/>
      <c r="JSG91" s="74"/>
      <c r="JSH91" s="62"/>
      <c r="JSI91" s="75"/>
      <c r="JSJ91" s="76"/>
      <c r="JSK91" s="216"/>
      <c r="JSL91" s="75"/>
      <c r="JSM91" s="75"/>
      <c r="JSN91" s="204"/>
      <c r="JSO91" s="205"/>
      <c r="JSP91" s="72"/>
      <c r="JSQ91" s="70"/>
      <c r="JSR91" s="73"/>
      <c r="JSS91" s="74"/>
      <c r="JST91" s="74"/>
      <c r="JSU91" s="62"/>
      <c r="JSV91" s="75"/>
      <c r="JSW91" s="76"/>
      <c r="JSX91" s="216"/>
      <c r="JSY91" s="75"/>
      <c r="JSZ91" s="75"/>
      <c r="JTA91" s="204"/>
      <c r="JTB91" s="205"/>
      <c r="JTC91" s="72"/>
      <c r="JTD91" s="70"/>
      <c r="JTE91" s="73"/>
      <c r="JTF91" s="74"/>
      <c r="JTG91" s="74"/>
      <c r="JTH91" s="62"/>
      <c r="JTI91" s="75"/>
      <c r="JTJ91" s="76"/>
      <c r="JTK91" s="216"/>
      <c r="JTL91" s="75"/>
      <c r="JTM91" s="75"/>
      <c r="JTN91" s="204"/>
      <c r="JTO91" s="205"/>
      <c r="JTP91" s="72"/>
      <c r="JTQ91" s="70"/>
      <c r="JTR91" s="73"/>
      <c r="JTS91" s="74"/>
      <c r="JTT91" s="74"/>
      <c r="JTU91" s="62"/>
      <c r="JTV91" s="75"/>
      <c r="JTW91" s="76"/>
      <c r="JTX91" s="216"/>
      <c r="JTY91" s="75"/>
      <c r="JTZ91" s="75"/>
      <c r="JUA91" s="204"/>
      <c r="JUB91" s="205"/>
      <c r="JUC91" s="72"/>
      <c r="JUD91" s="70"/>
      <c r="JUE91" s="73"/>
      <c r="JUF91" s="74"/>
      <c r="JUG91" s="74"/>
      <c r="JUH91" s="62"/>
      <c r="JUI91" s="75"/>
      <c r="JUJ91" s="76"/>
      <c r="JUK91" s="216"/>
      <c r="JUL91" s="75"/>
      <c r="JUM91" s="75"/>
      <c r="JUN91" s="204"/>
      <c r="JUO91" s="205"/>
      <c r="JUP91" s="72"/>
      <c r="JUQ91" s="70"/>
      <c r="JUR91" s="73"/>
      <c r="JUS91" s="74"/>
      <c r="JUT91" s="74"/>
      <c r="JUU91" s="62"/>
      <c r="JUV91" s="75"/>
      <c r="JUW91" s="76"/>
      <c r="JUX91" s="216"/>
      <c r="JUY91" s="75"/>
      <c r="JUZ91" s="75"/>
      <c r="JVA91" s="204"/>
      <c r="JVB91" s="205"/>
      <c r="JVC91" s="72"/>
      <c r="JVD91" s="70"/>
      <c r="JVE91" s="73"/>
      <c r="JVF91" s="74"/>
      <c r="JVG91" s="74"/>
      <c r="JVH91" s="62"/>
      <c r="JVI91" s="75"/>
      <c r="JVJ91" s="76"/>
      <c r="JVK91" s="216"/>
      <c r="JVL91" s="75"/>
      <c r="JVM91" s="75"/>
      <c r="JVN91" s="204"/>
      <c r="JVO91" s="205"/>
      <c r="JVP91" s="72"/>
      <c r="JVQ91" s="70"/>
      <c r="JVR91" s="73"/>
      <c r="JVS91" s="74"/>
      <c r="JVT91" s="74"/>
      <c r="JVU91" s="62"/>
      <c r="JVV91" s="75"/>
      <c r="JVW91" s="76"/>
      <c r="JVX91" s="216"/>
      <c r="JVY91" s="75"/>
      <c r="JVZ91" s="75"/>
      <c r="JWA91" s="204"/>
      <c r="JWB91" s="205"/>
      <c r="JWC91" s="72"/>
      <c r="JWD91" s="70"/>
      <c r="JWE91" s="73"/>
      <c r="JWF91" s="74"/>
      <c r="JWG91" s="74"/>
      <c r="JWH91" s="62"/>
      <c r="JWI91" s="75"/>
      <c r="JWJ91" s="76"/>
      <c r="JWK91" s="216"/>
      <c r="JWL91" s="75"/>
      <c r="JWM91" s="75"/>
      <c r="JWN91" s="204"/>
      <c r="JWO91" s="205"/>
      <c r="JWP91" s="72"/>
      <c r="JWQ91" s="70"/>
      <c r="JWR91" s="73"/>
      <c r="JWS91" s="74"/>
      <c r="JWT91" s="74"/>
      <c r="JWU91" s="62"/>
      <c r="JWV91" s="75"/>
      <c r="JWW91" s="76"/>
      <c r="JWX91" s="216"/>
      <c r="JWY91" s="75"/>
      <c r="JWZ91" s="75"/>
      <c r="JXA91" s="204"/>
      <c r="JXB91" s="205"/>
      <c r="JXC91" s="72"/>
      <c r="JXD91" s="70"/>
      <c r="JXE91" s="73"/>
      <c r="JXF91" s="74"/>
      <c r="JXG91" s="74"/>
      <c r="JXH91" s="62"/>
      <c r="JXI91" s="75"/>
      <c r="JXJ91" s="76"/>
      <c r="JXK91" s="216"/>
      <c r="JXL91" s="75"/>
      <c r="JXM91" s="75"/>
      <c r="JXN91" s="204"/>
      <c r="JXO91" s="205"/>
      <c r="JXP91" s="72"/>
      <c r="JXQ91" s="70"/>
      <c r="JXR91" s="73"/>
      <c r="JXS91" s="74"/>
      <c r="JXT91" s="74"/>
      <c r="JXU91" s="62"/>
      <c r="JXV91" s="75"/>
      <c r="JXW91" s="76"/>
      <c r="JXX91" s="216"/>
      <c r="JXY91" s="75"/>
      <c r="JXZ91" s="75"/>
      <c r="JYA91" s="204"/>
      <c r="JYB91" s="205"/>
      <c r="JYC91" s="72"/>
      <c r="JYD91" s="70"/>
      <c r="JYE91" s="73"/>
      <c r="JYF91" s="74"/>
      <c r="JYG91" s="74"/>
      <c r="JYH91" s="62"/>
      <c r="JYI91" s="75"/>
      <c r="JYJ91" s="76"/>
      <c r="JYK91" s="216"/>
      <c r="JYL91" s="75"/>
      <c r="JYM91" s="75"/>
      <c r="JYN91" s="204"/>
      <c r="JYO91" s="205"/>
      <c r="JYP91" s="72"/>
      <c r="JYQ91" s="70"/>
      <c r="JYR91" s="73"/>
      <c r="JYS91" s="74"/>
      <c r="JYT91" s="74"/>
      <c r="JYU91" s="62"/>
      <c r="JYV91" s="75"/>
      <c r="JYW91" s="76"/>
      <c r="JYX91" s="216"/>
      <c r="JYY91" s="75"/>
      <c r="JYZ91" s="75"/>
      <c r="JZA91" s="204"/>
      <c r="JZB91" s="205"/>
      <c r="JZC91" s="72"/>
      <c r="JZD91" s="70"/>
      <c r="JZE91" s="73"/>
      <c r="JZF91" s="74"/>
      <c r="JZG91" s="74"/>
      <c r="JZH91" s="62"/>
      <c r="JZI91" s="75"/>
      <c r="JZJ91" s="76"/>
      <c r="JZK91" s="216"/>
      <c r="JZL91" s="75"/>
      <c r="JZM91" s="75"/>
      <c r="JZN91" s="204"/>
      <c r="JZO91" s="205"/>
      <c r="JZP91" s="72"/>
      <c r="JZQ91" s="70"/>
      <c r="JZR91" s="73"/>
      <c r="JZS91" s="74"/>
      <c r="JZT91" s="74"/>
      <c r="JZU91" s="62"/>
      <c r="JZV91" s="75"/>
      <c r="JZW91" s="76"/>
      <c r="JZX91" s="216"/>
      <c r="JZY91" s="75"/>
      <c r="JZZ91" s="75"/>
      <c r="KAA91" s="204"/>
      <c r="KAB91" s="205"/>
      <c r="KAC91" s="72"/>
      <c r="KAD91" s="70"/>
      <c r="KAE91" s="73"/>
      <c r="KAF91" s="74"/>
      <c r="KAG91" s="74"/>
      <c r="KAH91" s="62"/>
      <c r="KAI91" s="75"/>
      <c r="KAJ91" s="76"/>
      <c r="KAK91" s="216"/>
      <c r="KAL91" s="75"/>
      <c r="KAM91" s="75"/>
      <c r="KAN91" s="204"/>
      <c r="KAO91" s="205"/>
      <c r="KAP91" s="72"/>
      <c r="KAQ91" s="70"/>
      <c r="KAR91" s="73"/>
      <c r="KAS91" s="74"/>
      <c r="KAT91" s="74"/>
      <c r="KAU91" s="62"/>
      <c r="KAV91" s="75"/>
      <c r="KAW91" s="76"/>
      <c r="KAX91" s="216"/>
      <c r="KAY91" s="75"/>
      <c r="KAZ91" s="75"/>
      <c r="KBA91" s="204"/>
      <c r="KBB91" s="205"/>
      <c r="KBC91" s="72"/>
      <c r="KBD91" s="70"/>
      <c r="KBE91" s="73"/>
      <c r="KBF91" s="74"/>
      <c r="KBG91" s="74"/>
      <c r="KBH91" s="62"/>
      <c r="KBI91" s="75"/>
      <c r="KBJ91" s="76"/>
      <c r="KBK91" s="216"/>
      <c r="KBL91" s="75"/>
      <c r="KBM91" s="75"/>
      <c r="KBN91" s="204"/>
      <c r="KBO91" s="205"/>
      <c r="KBP91" s="72"/>
      <c r="KBQ91" s="70"/>
      <c r="KBR91" s="73"/>
      <c r="KBS91" s="74"/>
      <c r="KBT91" s="74"/>
      <c r="KBU91" s="62"/>
      <c r="KBV91" s="75"/>
      <c r="KBW91" s="76"/>
      <c r="KBX91" s="216"/>
      <c r="KBY91" s="75"/>
      <c r="KBZ91" s="75"/>
      <c r="KCA91" s="204"/>
      <c r="KCB91" s="205"/>
      <c r="KCC91" s="72"/>
      <c r="KCD91" s="70"/>
      <c r="KCE91" s="73"/>
      <c r="KCF91" s="74"/>
      <c r="KCG91" s="74"/>
      <c r="KCH91" s="62"/>
      <c r="KCI91" s="75"/>
      <c r="KCJ91" s="76"/>
      <c r="KCK91" s="216"/>
      <c r="KCL91" s="75"/>
      <c r="KCM91" s="75"/>
      <c r="KCN91" s="204"/>
      <c r="KCO91" s="205"/>
      <c r="KCP91" s="72"/>
      <c r="KCQ91" s="70"/>
      <c r="KCR91" s="73"/>
      <c r="KCS91" s="74"/>
      <c r="KCT91" s="74"/>
      <c r="KCU91" s="62"/>
      <c r="KCV91" s="75"/>
      <c r="KCW91" s="76"/>
      <c r="KCX91" s="216"/>
      <c r="KCY91" s="75"/>
      <c r="KCZ91" s="75"/>
      <c r="KDA91" s="204"/>
      <c r="KDB91" s="205"/>
      <c r="KDC91" s="72"/>
      <c r="KDD91" s="70"/>
      <c r="KDE91" s="73"/>
      <c r="KDF91" s="74"/>
      <c r="KDG91" s="74"/>
      <c r="KDH91" s="62"/>
      <c r="KDI91" s="75"/>
      <c r="KDJ91" s="76"/>
      <c r="KDK91" s="216"/>
      <c r="KDL91" s="75"/>
      <c r="KDM91" s="75"/>
      <c r="KDN91" s="204"/>
      <c r="KDO91" s="205"/>
      <c r="KDP91" s="72"/>
      <c r="KDQ91" s="70"/>
      <c r="KDR91" s="73"/>
      <c r="KDS91" s="74"/>
      <c r="KDT91" s="74"/>
      <c r="KDU91" s="62"/>
      <c r="KDV91" s="75"/>
      <c r="KDW91" s="76"/>
      <c r="KDX91" s="216"/>
      <c r="KDY91" s="75"/>
      <c r="KDZ91" s="75"/>
      <c r="KEA91" s="204"/>
      <c r="KEB91" s="205"/>
      <c r="KEC91" s="72"/>
      <c r="KED91" s="70"/>
      <c r="KEE91" s="73"/>
      <c r="KEF91" s="74"/>
      <c r="KEG91" s="74"/>
      <c r="KEH91" s="62"/>
      <c r="KEI91" s="75"/>
      <c r="KEJ91" s="76"/>
      <c r="KEK91" s="216"/>
      <c r="KEL91" s="75"/>
      <c r="KEM91" s="75"/>
      <c r="KEN91" s="204"/>
      <c r="KEO91" s="205"/>
      <c r="KEP91" s="72"/>
      <c r="KEQ91" s="70"/>
      <c r="KER91" s="73"/>
      <c r="KES91" s="74"/>
      <c r="KET91" s="74"/>
      <c r="KEU91" s="62"/>
      <c r="KEV91" s="75"/>
      <c r="KEW91" s="76"/>
      <c r="KEX91" s="216"/>
      <c r="KEY91" s="75"/>
      <c r="KEZ91" s="75"/>
      <c r="KFA91" s="204"/>
      <c r="KFB91" s="205"/>
      <c r="KFC91" s="72"/>
      <c r="KFD91" s="70"/>
      <c r="KFE91" s="73"/>
      <c r="KFF91" s="74"/>
      <c r="KFG91" s="74"/>
      <c r="KFH91" s="62"/>
      <c r="KFI91" s="75"/>
      <c r="KFJ91" s="76"/>
      <c r="KFK91" s="216"/>
      <c r="KFL91" s="75"/>
      <c r="KFM91" s="75"/>
      <c r="KFN91" s="204"/>
      <c r="KFO91" s="205"/>
      <c r="KFP91" s="72"/>
      <c r="KFQ91" s="70"/>
      <c r="KFR91" s="73"/>
      <c r="KFS91" s="74"/>
      <c r="KFT91" s="74"/>
      <c r="KFU91" s="62"/>
      <c r="KFV91" s="75"/>
      <c r="KFW91" s="76"/>
      <c r="KFX91" s="216"/>
      <c r="KFY91" s="75"/>
      <c r="KFZ91" s="75"/>
      <c r="KGA91" s="204"/>
      <c r="KGB91" s="205"/>
      <c r="KGC91" s="72"/>
      <c r="KGD91" s="70"/>
      <c r="KGE91" s="73"/>
      <c r="KGF91" s="74"/>
      <c r="KGG91" s="74"/>
      <c r="KGH91" s="62"/>
      <c r="KGI91" s="75"/>
      <c r="KGJ91" s="76"/>
      <c r="KGK91" s="216"/>
      <c r="KGL91" s="75"/>
      <c r="KGM91" s="75"/>
      <c r="KGN91" s="204"/>
      <c r="KGO91" s="205"/>
      <c r="KGP91" s="72"/>
      <c r="KGQ91" s="70"/>
      <c r="KGR91" s="73"/>
      <c r="KGS91" s="74"/>
      <c r="KGT91" s="74"/>
      <c r="KGU91" s="62"/>
      <c r="KGV91" s="75"/>
      <c r="KGW91" s="76"/>
      <c r="KGX91" s="216"/>
      <c r="KGY91" s="75"/>
      <c r="KGZ91" s="75"/>
      <c r="KHA91" s="204"/>
      <c r="KHB91" s="205"/>
      <c r="KHC91" s="72"/>
      <c r="KHD91" s="70"/>
      <c r="KHE91" s="73"/>
      <c r="KHF91" s="74"/>
      <c r="KHG91" s="74"/>
      <c r="KHH91" s="62"/>
      <c r="KHI91" s="75"/>
      <c r="KHJ91" s="76"/>
      <c r="KHK91" s="216"/>
      <c r="KHL91" s="75"/>
      <c r="KHM91" s="75"/>
      <c r="KHN91" s="204"/>
      <c r="KHO91" s="205"/>
      <c r="KHP91" s="72"/>
      <c r="KHQ91" s="70"/>
      <c r="KHR91" s="73"/>
      <c r="KHS91" s="74"/>
      <c r="KHT91" s="74"/>
      <c r="KHU91" s="62"/>
      <c r="KHV91" s="75"/>
      <c r="KHW91" s="76"/>
      <c r="KHX91" s="216"/>
      <c r="KHY91" s="75"/>
      <c r="KHZ91" s="75"/>
      <c r="KIA91" s="204"/>
      <c r="KIB91" s="205"/>
      <c r="KIC91" s="72"/>
      <c r="KID91" s="70"/>
      <c r="KIE91" s="73"/>
      <c r="KIF91" s="74"/>
      <c r="KIG91" s="74"/>
      <c r="KIH91" s="62"/>
      <c r="KII91" s="75"/>
      <c r="KIJ91" s="76"/>
      <c r="KIK91" s="216"/>
      <c r="KIL91" s="75"/>
      <c r="KIM91" s="75"/>
      <c r="KIN91" s="204"/>
      <c r="KIO91" s="205"/>
      <c r="KIP91" s="72"/>
      <c r="KIQ91" s="70"/>
      <c r="KIR91" s="73"/>
      <c r="KIS91" s="74"/>
      <c r="KIT91" s="74"/>
      <c r="KIU91" s="62"/>
      <c r="KIV91" s="75"/>
      <c r="KIW91" s="76"/>
      <c r="KIX91" s="216"/>
      <c r="KIY91" s="75"/>
      <c r="KIZ91" s="75"/>
      <c r="KJA91" s="204"/>
      <c r="KJB91" s="205"/>
      <c r="KJC91" s="72"/>
      <c r="KJD91" s="70"/>
      <c r="KJE91" s="73"/>
      <c r="KJF91" s="74"/>
      <c r="KJG91" s="74"/>
      <c r="KJH91" s="62"/>
      <c r="KJI91" s="75"/>
      <c r="KJJ91" s="76"/>
      <c r="KJK91" s="216"/>
      <c r="KJL91" s="75"/>
      <c r="KJM91" s="75"/>
      <c r="KJN91" s="204"/>
      <c r="KJO91" s="205"/>
      <c r="KJP91" s="72"/>
      <c r="KJQ91" s="70"/>
      <c r="KJR91" s="73"/>
      <c r="KJS91" s="74"/>
      <c r="KJT91" s="74"/>
      <c r="KJU91" s="62"/>
      <c r="KJV91" s="75"/>
      <c r="KJW91" s="76"/>
      <c r="KJX91" s="216"/>
      <c r="KJY91" s="75"/>
      <c r="KJZ91" s="75"/>
      <c r="KKA91" s="204"/>
      <c r="KKB91" s="205"/>
      <c r="KKC91" s="72"/>
      <c r="KKD91" s="70"/>
      <c r="KKE91" s="73"/>
      <c r="KKF91" s="74"/>
      <c r="KKG91" s="74"/>
      <c r="KKH91" s="62"/>
      <c r="KKI91" s="75"/>
      <c r="KKJ91" s="76"/>
      <c r="KKK91" s="216"/>
      <c r="KKL91" s="75"/>
      <c r="KKM91" s="75"/>
      <c r="KKN91" s="204"/>
      <c r="KKO91" s="205"/>
      <c r="KKP91" s="72"/>
      <c r="KKQ91" s="70"/>
      <c r="KKR91" s="73"/>
      <c r="KKS91" s="74"/>
      <c r="KKT91" s="74"/>
      <c r="KKU91" s="62"/>
      <c r="KKV91" s="75"/>
      <c r="KKW91" s="76"/>
      <c r="KKX91" s="216"/>
      <c r="KKY91" s="75"/>
      <c r="KKZ91" s="75"/>
      <c r="KLA91" s="204"/>
      <c r="KLB91" s="205"/>
      <c r="KLC91" s="72"/>
      <c r="KLD91" s="70"/>
      <c r="KLE91" s="73"/>
      <c r="KLF91" s="74"/>
      <c r="KLG91" s="74"/>
      <c r="KLH91" s="62"/>
      <c r="KLI91" s="75"/>
      <c r="KLJ91" s="76"/>
      <c r="KLK91" s="216"/>
      <c r="KLL91" s="75"/>
      <c r="KLM91" s="75"/>
      <c r="KLN91" s="204"/>
      <c r="KLO91" s="205"/>
      <c r="KLP91" s="72"/>
      <c r="KLQ91" s="70"/>
      <c r="KLR91" s="73"/>
      <c r="KLS91" s="74"/>
      <c r="KLT91" s="74"/>
      <c r="KLU91" s="62"/>
      <c r="KLV91" s="75"/>
      <c r="KLW91" s="76"/>
      <c r="KLX91" s="216"/>
      <c r="KLY91" s="75"/>
      <c r="KLZ91" s="75"/>
      <c r="KMA91" s="204"/>
      <c r="KMB91" s="205"/>
      <c r="KMC91" s="72"/>
      <c r="KMD91" s="70"/>
      <c r="KME91" s="73"/>
      <c r="KMF91" s="74"/>
      <c r="KMG91" s="74"/>
      <c r="KMH91" s="62"/>
      <c r="KMI91" s="75"/>
      <c r="KMJ91" s="76"/>
      <c r="KMK91" s="216"/>
      <c r="KML91" s="75"/>
      <c r="KMM91" s="75"/>
      <c r="KMN91" s="204"/>
      <c r="KMO91" s="205"/>
      <c r="KMP91" s="72"/>
      <c r="KMQ91" s="70"/>
      <c r="KMR91" s="73"/>
      <c r="KMS91" s="74"/>
      <c r="KMT91" s="74"/>
      <c r="KMU91" s="62"/>
      <c r="KMV91" s="75"/>
      <c r="KMW91" s="76"/>
      <c r="KMX91" s="216"/>
      <c r="KMY91" s="75"/>
      <c r="KMZ91" s="75"/>
      <c r="KNA91" s="204"/>
      <c r="KNB91" s="205"/>
      <c r="KNC91" s="72"/>
      <c r="KND91" s="70"/>
      <c r="KNE91" s="73"/>
      <c r="KNF91" s="74"/>
      <c r="KNG91" s="74"/>
      <c r="KNH91" s="62"/>
      <c r="KNI91" s="75"/>
      <c r="KNJ91" s="76"/>
      <c r="KNK91" s="216"/>
      <c r="KNL91" s="75"/>
      <c r="KNM91" s="75"/>
      <c r="KNN91" s="204"/>
      <c r="KNO91" s="205"/>
      <c r="KNP91" s="72"/>
      <c r="KNQ91" s="70"/>
      <c r="KNR91" s="73"/>
      <c r="KNS91" s="74"/>
      <c r="KNT91" s="74"/>
      <c r="KNU91" s="62"/>
      <c r="KNV91" s="75"/>
      <c r="KNW91" s="76"/>
      <c r="KNX91" s="216"/>
      <c r="KNY91" s="75"/>
      <c r="KNZ91" s="75"/>
      <c r="KOA91" s="204"/>
      <c r="KOB91" s="205"/>
      <c r="KOC91" s="72"/>
      <c r="KOD91" s="70"/>
      <c r="KOE91" s="73"/>
      <c r="KOF91" s="74"/>
      <c r="KOG91" s="74"/>
      <c r="KOH91" s="62"/>
      <c r="KOI91" s="75"/>
      <c r="KOJ91" s="76"/>
      <c r="KOK91" s="216"/>
      <c r="KOL91" s="75"/>
      <c r="KOM91" s="75"/>
      <c r="KON91" s="204"/>
      <c r="KOO91" s="205"/>
      <c r="KOP91" s="72"/>
      <c r="KOQ91" s="70"/>
      <c r="KOR91" s="73"/>
      <c r="KOS91" s="74"/>
      <c r="KOT91" s="74"/>
      <c r="KOU91" s="62"/>
      <c r="KOV91" s="75"/>
      <c r="KOW91" s="76"/>
      <c r="KOX91" s="216"/>
      <c r="KOY91" s="75"/>
      <c r="KOZ91" s="75"/>
      <c r="KPA91" s="204"/>
      <c r="KPB91" s="205"/>
      <c r="KPC91" s="72"/>
      <c r="KPD91" s="70"/>
      <c r="KPE91" s="73"/>
      <c r="KPF91" s="74"/>
      <c r="KPG91" s="74"/>
      <c r="KPH91" s="62"/>
      <c r="KPI91" s="75"/>
      <c r="KPJ91" s="76"/>
      <c r="KPK91" s="216"/>
      <c r="KPL91" s="75"/>
      <c r="KPM91" s="75"/>
      <c r="KPN91" s="204"/>
      <c r="KPO91" s="205"/>
      <c r="KPP91" s="72"/>
      <c r="KPQ91" s="70"/>
      <c r="KPR91" s="73"/>
      <c r="KPS91" s="74"/>
      <c r="KPT91" s="74"/>
      <c r="KPU91" s="62"/>
      <c r="KPV91" s="75"/>
      <c r="KPW91" s="76"/>
      <c r="KPX91" s="216"/>
      <c r="KPY91" s="75"/>
      <c r="KPZ91" s="75"/>
      <c r="KQA91" s="204"/>
      <c r="KQB91" s="205"/>
      <c r="KQC91" s="72"/>
      <c r="KQD91" s="70"/>
      <c r="KQE91" s="73"/>
      <c r="KQF91" s="74"/>
      <c r="KQG91" s="74"/>
      <c r="KQH91" s="62"/>
      <c r="KQI91" s="75"/>
      <c r="KQJ91" s="76"/>
      <c r="KQK91" s="216"/>
      <c r="KQL91" s="75"/>
      <c r="KQM91" s="75"/>
      <c r="KQN91" s="204"/>
      <c r="KQO91" s="205"/>
      <c r="KQP91" s="72"/>
      <c r="KQQ91" s="70"/>
      <c r="KQR91" s="73"/>
      <c r="KQS91" s="74"/>
      <c r="KQT91" s="74"/>
      <c r="KQU91" s="62"/>
      <c r="KQV91" s="75"/>
      <c r="KQW91" s="76"/>
      <c r="KQX91" s="216"/>
      <c r="KQY91" s="75"/>
      <c r="KQZ91" s="75"/>
      <c r="KRA91" s="204"/>
      <c r="KRB91" s="205"/>
      <c r="KRC91" s="72"/>
      <c r="KRD91" s="70"/>
      <c r="KRE91" s="73"/>
      <c r="KRF91" s="74"/>
      <c r="KRG91" s="74"/>
      <c r="KRH91" s="62"/>
      <c r="KRI91" s="75"/>
      <c r="KRJ91" s="76"/>
      <c r="KRK91" s="216"/>
      <c r="KRL91" s="75"/>
      <c r="KRM91" s="75"/>
      <c r="KRN91" s="204"/>
      <c r="KRO91" s="205"/>
      <c r="KRP91" s="72"/>
      <c r="KRQ91" s="70"/>
      <c r="KRR91" s="73"/>
      <c r="KRS91" s="74"/>
      <c r="KRT91" s="74"/>
      <c r="KRU91" s="62"/>
      <c r="KRV91" s="75"/>
      <c r="KRW91" s="76"/>
      <c r="KRX91" s="216"/>
      <c r="KRY91" s="75"/>
      <c r="KRZ91" s="75"/>
      <c r="KSA91" s="204"/>
      <c r="KSB91" s="205"/>
      <c r="KSC91" s="72"/>
      <c r="KSD91" s="70"/>
      <c r="KSE91" s="73"/>
      <c r="KSF91" s="74"/>
      <c r="KSG91" s="74"/>
      <c r="KSH91" s="62"/>
      <c r="KSI91" s="75"/>
      <c r="KSJ91" s="76"/>
      <c r="KSK91" s="216"/>
      <c r="KSL91" s="75"/>
      <c r="KSM91" s="75"/>
      <c r="KSN91" s="204"/>
      <c r="KSO91" s="205"/>
      <c r="KSP91" s="72"/>
      <c r="KSQ91" s="70"/>
      <c r="KSR91" s="73"/>
      <c r="KSS91" s="74"/>
      <c r="KST91" s="74"/>
      <c r="KSU91" s="62"/>
      <c r="KSV91" s="75"/>
      <c r="KSW91" s="76"/>
      <c r="KSX91" s="216"/>
      <c r="KSY91" s="75"/>
      <c r="KSZ91" s="75"/>
      <c r="KTA91" s="204"/>
      <c r="KTB91" s="205"/>
      <c r="KTC91" s="72"/>
      <c r="KTD91" s="70"/>
      <c r="KTE91" s="73"/>
      <c r="KTF91" s="74"/>
      <c r="KTG91" s="74"/>
      <c r="KTH91" s="62"/>
      <c r="KTI91" s="75"/>
      <c r="KTJ91" s="76"/>
      <c r="KTK91" s="216"/>
      <c r="KTL91" s="75"/>
      <c r="KTM91" s="75"/>
      <c r="KTN91" s="204"/>
      <c r="KTO91" s="205"/>
      <c r="KTP91" s="72"/>
      <c r="KTQ91" s="70"/>
      <c r="KTR91" s="73"/>
      <c r="KTS91" s="74"/>
      <c r="KTT91" s="74"/>
      <c r="KTU91" s="62"/>
      <c r="KTV91" s="75"/>
      <c r="KTW91" s="76"/>
      <c r="KTX91" s="216"/>
      <c r="KTY91" s="75"/>
      <c r="KTZ91" s="75"/>
      <c r="KUA91" s="204"/>
      <c r="KUB91" s="205"/>
      <c r="KUC91" s="72"/>
      <c r="KUD91" s="70"/>
      <c r="KUE91" s="73"/>
      <c r="KUF91" s="74"/>
      <c r="KUG91" s="74"/>
      <c r="KUH91" s="62"/>
      <c r="KUI91" s="75"/>
      <c r="KUJ91" s="76"/>
      <c r="KUK91" s="216"/>
      <c r="KUL91" s="75"/>
      <c r="KUM91" s="75"/>
      <c r="KUN91" s="204"/>
      <c r="KUO91" s="205"/>
      <c r="KUP91" s="72"/>
      <c r="KUQ91" s="70"/>
      <c r="KUR91" s="73"/>
      <c r="KUS91" s="74"/>
      <c r="KUT91" s="74"/>
      <c r="KUU91" s="62"/>
      <c r="KUV91" s="75"/>
      <c r="KUW91" s="76"/>
      <c r="KUX91" s="216"/>
      <c r="KUY91" s="75"/>
      <c r="KUZ91" s="75"/>
      <c r="KVA91" s="204"/>
      <c r="KVB91" s="205"/>
      <c r="KVC91" s="72"/>
      <c r="KVD91" s="70"/>
      <c r="KVE91" s="73"/>
      <c r="KVF91" s="74"/>
      <c r="KVG91" s="74"/>
      <c r="KVH91" s="62"/>
      <c r="KVI91" s="75"/>
      <c r="KVJ91" s="76"/>
      <c r="KVK91" s="216"/>
      <c r="KVL91" s="75"/>
      <c r="KVM91" s="75"/>
      <c r="KVN91" s="204"/>
      <c r="KVO91" s="205"/>
      <c r="KVP91" s="72"/>
      <c r="KVQ91" s="70"/>
      <c r="KVR91" s="73"/>
      <c r="KVS91" s="74"/>
      <c r="KVT91" s="74"/>
      <c r="KVU91" s="62"/>
      <c r="KVV91" s="75"/>
      <c r="KVW91" s="76"/>
      <c r="KVX91" s="216"/>
      <c r="KVY91" s="75"/>
      <c r="KVZ91" s="75"/>
      <c r="KWA91" s="204"/>
      <c r="KWB91" s="205"/>
      <c r="KWC91" s="72"/>
      <c r="KWD91" s="70"/>
      <c r="KWE91" s="73"/>
      <c r="KWF91" s="74"/>
      <c r="KWG91" s="74"/>
      <c r="KWH91" s="62"/>
      <c r="KWI91" s="75"/>
      <c r="KWJ91" s="76"/>
      <c r="KWK91" s="216"/>
      <c r="KWL91" s="75"/>
      <c r="KWM91" s="75"/>
      <c r="KWN91" s="204"/>
      <c r="KWO91" s="205"/>
      <c r="KWP91" s="72"/>
      <c r="KWQ91" s="70"/>
      <c r="KWR91" s="73"/>
      <c r="KWS91" s="74"/>
      <c r="KWT91" s="74"/>
      <c r="KWU91" s="62"/>
      <c r="KWV91" s="75"/>
      <c r="KWW91" s="76"/>
      <c r="KWX91" s="216"/>
      <c r="KWY91" s="75"/>
      <c r="KWZ91" s="75"/>
      <c r="KXA91" s="204"/>
      <c r="KXB91" s="205"/>
      <c r="KXC91" s="72"/>
      <c r="KXD91" s="70"/>
      <c r="KXE91" s="73"/>
      <c r="KXF91" s="74"/>
      <c r="KXG91" s="74"/>
      <c r="KXH91" s="62"/>
      <c r="KXI91" s="75"/>
      <c r="KXJ91" s="76"/>
      <c r="KXK91" s="216"/>
      <c r="KXL91" s="75"/>
      <c r="KXM91" s="75"/>
      <c r="KXN91" s="204"/>
      <c r="KXO91" s="205"/>
      <c r="KXP91" s="72"/>
      <c r="KXQ91" s="70"/>
      <c r="KXR91" s="73"/>
      <c r="KXS91" s="74"/>
      <c r="KXT91" s="74"/>
      <c r="KXU91" s="62"/>
      <c r="KXV91" s="75"/>
      <c r="KXW91" s="76"/>
      <c r="KXX91" s="216"/>
      <c r="KXY91" s="75"/>
      <c r="KXZ91" s="75"/>
      <c r="KYA91" s="204"/>
      <c r="KYB91" s="205"/>
      <c r="KYC91" s="72"/>
      <c r="KYD91" s="70"/>
      <c r="KYE91" s="73"/>
      <c r="KYF91" s="74"/>
      <c r="KYG91" s="74"/>
      <c r="KYH91" s="62"/>
      <c r="KYI91" s="75"/>
      <c r="KYJ91" s="76"/>
      <c r="KYK91" s="216"/>
      <c r="KYL91" s="75"/>
      <c r="KYM91" s="75"/>
      <c r="KYN91" s="204"/>
      <c r="KYO91" s="205"/>
      <c r="KYP91" s="72"/>
      <c r="KYQ91" s="70"/>
      <c r="KYR91" s="73"/>
      <c r="KYS91" s="74"/>
      <c r="KYT91" s="74"/>
      <c r="KYU91" s="62"/>
      <c r="KYV91" s="75"/>
      <c r="KYW91" s="76"/>
      <c r="KYX91" s="216"/>
      <c r="KYY91" s="75"/>
      <c r="KYZ91" s="75"/>
      <c r="KZA91" s="204"/>
      <c r="KZB91" s="205"/>
      <c r="KZC91" s="72"/>
      <c r="KZD91" s="70"/>
      <c r="KZE91" s="73"/>
      <c r="KZF91" s="74"/>
      <c r="KZG91" s="74"/>
      <c r="KZH91" s="62"/>
      <c r="KZI91" s="75"/>
      <c r="KZJ91" s="76"/>
      <c r="KZK91" s="216"/>
      <c r="KZL91" s="75"/>
      <c r="KZM91" s="75"/>
      <c r="KZN91" s="204"/>
      <c r="KZO91" s="205"/>
      <c r="KZP91" s="72"/>
      <c r="KZQ91" s="70"/>
      <c r="KZR91" s="73"/>
      <c r="KZS91" s="74"/>
      <c r="KZT91" s="74"/>
      <c r="KZU91" s="62"/>
      <c r="KZV91" s="75"/>
      <c r="KZW91" s="76"/>
      <c r="KZX91" s="216"/>
      <c r="KZY91" s="75"/>
      <c r="KZZ91" s="75"/>
      <c r="LAA91" s="204"/>
      <c r="LAB91" s="205"/>
      <c r="LAC91" s="72"/>
      <c r="LAD91" s="70"/>
      <c r="LAE91" s="73"/>
      <c r="LAF91" s="74"/>
      <c r="LAG91" s="74"/>
      <c r="LAH91" s="62"/>
      <c r="LAI91" s="75"/>
      <c r="LAJ91" s="76"/>
      <c r="LAK91" s="216"/>
      <c r="LAL91" s="75"/>
      <c r="LAM91" s="75"/>
      <c r="LAN91" s="204"/>
      <c r="LAO91" s="205"/>
      <c r="LAP91" s="72"/>
      <c r="LAQ91" s="70"/>
      <c r="LAR91" s="73"/>
      <c r="LAS91" s="74"/>
      <c r="LAT91" s="74"/>
      <c r="LAU91" s="62"/>
      <c r="LAV91" s="75"/>
      <c r="LAW91" s="76"/>
      <c r="LAX91" s="216"/>
      <c r="LAY91" s="75"/>
      <c r="LAZ91" s="75"/>
      <c r="LBA91" s="204"/>
      <c r="LBB91" s="205"/>
      <c r="LBC91" s="72"/>
      <c r="LBD91" s="70"/>
      <c r="LBE91" s="73"/>
      <c r="LBF91" s="74"/>
      <c r="LBG91" s="74"/>
      <c r="LBH91" s="62"/>
      <c r="LBI91" s="75"/>
      <c r="LBJ91" s="76"/>
      <c r="LBK91" s="216"/>
      <c r="LBL91" s="75"/>
      <c r="LBM91" s="75"/>
      <c r="LBN91" s="204"/>
      <c r="LBO91" s="205"/>
      <c r="LBP91" s="72"/>
      <c r="LBQ91" s="70"/>
      <c r="LBR91" s="73"/>
      <c r="LBS91" s="74"/>
      <c r="LBT91" s="74"/>
      <c r="LBU91" s="62"/>
      <c r="LBV91" s="75"/>
      <c r="LBW91" s="76"/>
      <c r="LBX91" s="216"/>
      <c r="LBY91" s="75"/>
      <c r="LBZ91" s="75"/>
      <c r="LCA91" s="204"/>
      <c r="LCB91" s="205"/>
      <c r="LCC91" s="72"/>
      <c r="LCD91" s="70"/>
      <c r="LCE91" s="73"/>
      <c r="LCF91" s="74"/>
      <c r="LCG91" s="74"/>
      <c r="LCH91" s="62"/>
      <c r="LCI91" s="75"/>
      <c r="LCJ91" s="76"/>
      <c r="LCK91" s="216"/>
      <c r="LCL91" s="75"/>
      <c r="LCM91" s="75"/>
      <c r="LCN91" s="204"/>
      <c r="LCO91" s="205"/>
      <c r="LCP91" s="72"/>
      <c r="LCQ91" s="70"/>
      <c r="LCR91" s="73"/>
      <c r="LCS91" s="74"/>
      <c r="LCT91" s="74"/>
      <c r="LCU91" s="62"/>
      <c r="LCV91" s="75"/>
      <c r="LCW91" s="76"/>
      <c r="LCX91" s="216"/>
      <c r="LCY91" s="75"/>
      <c r="LCZ91" s="75"/>
      <c r="LDA91" s="204"/>
      <c r="LDB91" s="205"/>
      <c r="LDC91" s="72"/>
      <c r="LDD91" s="70"/>
      <c r="LDE91" s="73"/>
      <c r="LDF91" s="74"/>
      <c r="LDG91" s="74"/>
      <c r="LDH91" s="62"/>
      <c r="LDI91" s="75"/>
      <c r="LDJ91" s="76"/>
      <c r="LDK91" s="216"/>
      <c r="LDL91" s="75"/>
      <c r="LDM91" s="75"/>
      <c r="LDN91" s="204"/>
      <c r="LDO91" s="205"/>
      <c r="LDP91" s="72"/>
      <c r="LDQ91" s="70"/>
      <c r="LDR91" s="73"/>
      <c r="LDS91" s="74"/>
      <c r="LDT91" s="74"/>
      <c r="LDU91" s="62"/>
      <c r="LDV91" s="75"/>
      <c r="LDW91" s="76"/>
      <c r="LDX91" s="216"/>
      <c r="LDY91" s="75"/>
      <c r="LDZ91" s="75"/>
      <c r="LEA91" s="204"/>
      <c r="LEB91" s="205"/>
      <c r="LEC91" s="72"/>
      <c r="LED91" s="70"/>
      <c r="LEE91" s="73"/>
      <c r="LEF91" s="74"/>
      <c r="LEG91" s="74"/>
      <c r="LEH91" s="62"/>
      <c r="LEI91" s="75"/>
      <c r="LEJ91" s="76"/>
      <c r="LEK91" s="216"/>
      <c r="LEL91" s="75"/>
      <c r="LEM91" s="75"/>
      <c r="LEN91" s="204"/>
      <c r="LEO91" s="205"/>
      <c r="LEP91" s="72"/>
      <c r="LEQ91" s="70"/>
      <c r="LER91" s="73"/>
      <c r="LES91" s="74"/>
      <c r="LET91" s="74"/>
      <c r="LEU91" s="62"/>
      <c r="LEV91" s="75"/>
      <c r="LEW91" s="76"/>
      <c r="LEX91" s="216"/>
      <c r="LEY91" s="75"/>
      <c r="LEZ91" s="75"/>
      <c r="LFA91" s="204"/>
      <c r="LFB91" s="205"/>
      <c r="LFC91" s="72"/>
      <c r="LFD91" s="70"/>
      <c r="LFE91" s="73"/>
      <c r="LFF91" s="74"/>
      <c r="LFG91" s="74"/>
      <c r="LFH91" s="62"/>
      <c r="LFI91" s="75"/>
      <c r="LFJ91" s="76"/>
      <c r="LFK91" s="216"/>
      <c r="LFL91" s="75"/>
      <c r="LFM91" s="75"/>
      <c r="LFN91" s="204"/>
      <c r="LFO91" s="205"/>
      <c r="LFP91" s="72"/>
      <c r="LFQ91" s="70"/>
      <c r="LFR91" s="73"/>
      <c r="LFS91" s="74"/>
      <c r="LFT91" s="74"/>
      <c r="LFU91" s="62"/>
      <c r="LFV91" s="75"/>
      <c r="LFW91" s="76"/>
      <c r="LFX91" s="216"/>
      <c r="LFY91" s="75"/>
      <c r="LFZ91" s="75"/>
      <c r="LGA91" s="204"/>
      <c r="LGB91" s="205"/>
      <c r="LGC91" s="72"/>
      <c r="LGD91" s="70"/>
      <c r="LGE91" s="73"/>
      <c r="LGF91" s="74"/>
      <c r="LGG91" s="74"/>
      <c r="LGH91" s="62"/>
      <c r="LGI91" s="75"/>
      <c r="LGJ91" s="76"/>
      <c r="LGK91" s="216"/>
      <c r="LGL91" s="75"/>
      <c r="LGM91" s="75"/>
      <c r="LGN91" s="204"/>
      <c r="LGO91" s="205"/>
      <c r="LGP91" s="72"/>
      <c r="LGQ91" s="70"/>
      <c r="LGR91" s="73"/>
      <c r="LGS91" s="74"/>
      <c r="LGT91" s="74"/>
      <c r="LGU91" s="62"/>
      <c r="LGV91" s="75"/>
      <c r="LGW91" s="76"/>
      <c r="LGX91" s="216"/>
      <c r="LGY91" s="75"/>
      <c r="LGZ91" s="75"/>
      <c r="LHA91" s="204"/>
      <c r="LHB91" s="205"/>
      <c r="LHC91" s="72"/>
      <c r="LHD91" s="70"/>
      <c r="LHE91" s="73"/>
      <c r="LHF91" s="74"/>
      <c r="LHG91" s="74"/>
      <c r="LHH91" s="62"/>
      <c r="LHI91" s="75"/>
      <c r="LHJ91" s="76"/>
      <c r="LHK91" s="216"/>
      <c r="LHL91" s="75"/>
      <c r="LHM91" s="75"/>
      <c r="LHN91" s="204"/>
      <c r="LHO91" s="205"/>
      <c r="LHP91" s="72"/>
      <c r="LHQ91" s="70"/>
      <c r="LHR91" s="73"/>
      <c r="LHS91" s="74"/>
      <c r="LHT91" s="74"/>
      <c r="LHU91" s="62"/>
      <c r="LHV91" s="75"/>
      <c r="LHW91" s="76"/>
      <c r="LHX91" s="216"/>
      <c r="LHY91" s="75"/>
      <c r="LHZ91" s="75"/>
      <c r="LIA91" s="204"/>
      <c r="LIB91" s="205"/>
      <c r="LIC91" s="72"/>
      <c r="LID91" s="70"/>
      <c r="LIE91" s="73"/>
      <c r="LIF91" s="74"/>
      <c r="LIG91" s="74"/>
      <c r="LIH91" s="62"/>
      <c r="LII91" s="75"/>
      <c r="LIJ91" s="76"/>
      <c r="LIK91" s="216"/>
      <c r="LIL91" s="75"/>
      <c r="LIM91" s="75"/>
      <c r="LIN91" s="204"/>
      <c r="LIO91" s="205"/>
      <c r="LIP91" s="72"/>
      <c r="LIQ91" s="70"/>
      <c r="LIR91" s="73"/>
      <c r="LIS91" s="74"/>
      <c r="LIT91" s="74"/>
      <c r="LIU91" s="62"/>
      <c r="LIV91" s="75"/>
      <c r="LIW91" s="76"/>
      <c r="LIX91" s="216"/>
      <c r="LIY91" s="75"/>
      <c r="LIZ91" s="75"/>
      <c r="LJA91" s="204"/>
      <c r="LJB91" s="205"/>
      <c r="LJC91" s="72"/>
      <c r="LJD91" s="70"/>
      <c r="LJE91" s="73"/>
      <c r="LJF91" s="74"/>
      <c r="LJG91" s="74"/>
      <c r="LJH91" s="62"/>
      <c r="LJI91" s="75"/>
      <c r="LJJ91" s="76"/>
      <c r="LJK91" s="216"/>
      <c r="LJL91" s="75"/>
      <c r="LJM91" s="75"/>
      <c r="LJN91" s="204"/>
      <c r="LJO91" s="205"/>
      <c r="LJP91" s="72"/>
      <c r="LJQ91" s="70"/>
      <c r="LJR91" s="73"/>
      <c r="LJS91" s="74"/>
      <c r="LJT91" s="74"/>
      <c r="LJU91" s="62"/>
      <c r="LJV91" s="75"/>
      <c r="LJW91" s="76"/>
      <c r="LJX91" s="216"/>
      <c r="LJY91" s="75"/>
      <c r="LJZ91" s="75"/>
      <c r="LKA91" s="204"/>
      <c r="LKB91" s="205"/>
      <c r="LKC91" s="72"/>
      <c r="LKD91" s="70"/>
      <c r="LKE91" s="73"/>
      <c r="LKF91" s="74"/>
      <c r="LKG91" s="74"/>
      <c r="LKH91" s="62"/>
      <c r="LKI91" s="75"/>
      <c r="LKJ91" s="76"/>
      <c r="LKK91" s="216"/>
      <c r="LKL91" s="75"/>
      <c r="LKM91" s="75"/>
      <c r="LKN91" s="204"/>
      <c r="LKO91" s="205"/>
      <c r="LKP91" s="72"/>
      <c r="LKQ91" s="70"/>
      <c r="LKR91" s="73"/>
      <c r="LKS91" s="74"/>
      <c r="LKT91" s="74"/>
      <c r="LKU91" s="62"/>
      <c r="LKV91" s="75"/>
      <c r="LKW91" s="76"/>
      <c r="LKX91" s="216"/>
      <c r="LKY91" s="75"/>
      <c r="LKZ91" s="75"/>
      <c r="LLA91" s="204"/>
      <c r="LLB91" s="205"/>
      <c r="LLC91" s="72"/>
      <c r="LLD91" s="70"/>
      <c r="LLE91" s="73"/>
      <c r="LLF91" s="74"/>
      <c r="LLG91" s="74"/>
      <c r="LLH91" s="62"/>
      <c r="LLI91" s="75"/>
      <c r="LLJ91" s="76"/>
      <c r="LLK91" s="216"/>
      <c r="LLL91" s="75"/>
      <c r="LLM91" s="75"/>
      <c r="LLN91" s="204"/>
      <c r="LLO91" s="205"/>
      <c r="LLP91" s="72"/>
      <c r="LLQ91" s="70"/>
      <c r="LLR91" s="73"/>
      <c r="LLS91" s="74"/>
      <c r="LLT91" s="74"/>
      <c r="LLU91" s="62"/>
      <c r="LLV91" s="75"/>
      <c r="LLW91" s="76"/>
      <c r="LLX91" s="216"/>
      <c r="LLY91" s="75"/>
      <c r="LLZ91" s="75"/>
      <c r="LMA91" s="204"/>
      <c r="LMB91" s="205"/>
      <c r="LMC91" s="72"/>
      <c r="LMD91" s="70"/>
      <c r="LME91" s="73"/>
      <c r="LMF91" s="74"/>
      <c r="LMG91" s="74"/>
      <c r="LMH91" s="62"/>
      <c r="LMI91" s="75"/>
      <c r="LMJ91" s="76"/>
      <c r="LMK91" s="216"/>
      <c r="LML91" s="75"/>
      <c r="LMM91" s="75"/>
      <c r="LMN91" s="204"/>
      <c r="LMO91" s="205"/>
      <c r="LMP91" s="72"/>
      <c r="LMQ91" s="70"/>
      <c r="LMR91" s="73"/>
      <c r="LMS91" s="74"/>
      <c r="LMT91" s="74"/>
      <c r="LMU91" s="62"/>
      <c r="LMV91" s="75"/>
      <c r="LMW91" s="76"/>
      <c r="LMX91" s="216"/>
      <c r="LMY91" s="75"/>
      <c r="LMZ91" s="75"/>
      <c r="LNA91" s="204"/>
      <c r="LNB91" s="205"/>
      <c r="LNC91" s="72"/>
      <c r="LND91" s="70"/>
      <c r="LNE91" s="73"/>
      <c r="LNF91" s="74"/>
      <c r="LNG91" s="74"/>
      <c r="LNH91" s="62"/>
      <c r="LNI91" s="75"/>
      <c r="LNJ91" s="76"/>
      <c r="LNK91" s="216"/>
      <c r="LNL91" s="75"/>
      <c r="LNM91" s="75"/>
      <c r="LNN91" s="204"/>
      <c r="LNO91" s="205"/>
      <c r="LNP91" s="72"/>
      <c r="LNQ91" s="70"/>
      <c r="LNR91" s="73"/>
      <c r="LNS91" s="74"/>
      <c r="LNT91" s="74"/>
      <c r="LNU91" s="62"/>
      <c r="LNV91" s="75"/>
      <c r="LNW91" s="76"/>
      <c r="LNX91" s="216"/>
      <c r="LNY91" s="75"/>
      <c r="LNZ91" s="75"/>
      <c r="LOA91" s="204"/>
      <c r="LOB91" s="205"/>
      <c r="LOC91" s="72"/>
      <c r="LOD91" s="70"/>
      <c r="LOE91" s="73"/>
      <c r="LOF91" s="74"/>
      <c r="LOG91" s="74"/>
      <c r="LOH91" s="62"/>
      <c r="LOI91" s="75"/>
      <c r="LOJ91" s="76"/>
      <c r="LOK91" s="216"/>
      <c r="LOL91" s="75"/>
      <c r="LOM91" s="75"/>
      <c r="LON91" s="204"/>
      <c r="LOO91" s="205"/>
      <c r="LOP91" s="72"/>
      <c r="LOQ91" s="70"/>
      <c r="LOR91" s="73"/>
      <c r="LOS91" s="74"/>
      <c r="LOT91" s="74"/>
      <c r="LOU91" s="62"/>
      <c r="LOV91" s="75"/>
      <c r="LOW91" s="76"/>
      <c r="LOX91" s="216"/>
      <c r="LOY91" s="75"/>
      <c r="LOZ91" s="75"/>
      <c r="LPA91" s="204"/>
      <c r="LPB91" s="205"/>
      <c r="LPC91" s="72"/>
      <c r="LPD91" s="70"/>
      <c r="LPE91" s="73"/>
      <c r="LPF91" s="74"/>
      <c r="LPG91" s="74"/>
      <c r="LPH91" s="62"/>
      <c r="LPI91" s="75"/>
      <c r="LPJ91" s="76"/>
      <c r="LPK91" s="216"/>
      <c r="LPL91" s="75"/>
      <c r="LPM91" s="75"/>
      <c r="LPN91" s="204"/>
      <c r="LPO91" s="205"/>
      <c r="LPP91" s="72"/>
      <c r="LPQ91" s="70"/>
      <c r="LPR91" s="73"/>
      <c r="LPS91" s="74"/>
      <c r="LPT91" s="74"/>
      <c r="LPU91" s="62"/>
      <c r="LPV91" s="75"/>
      <c r="LPW91" s="76"/>
      <c r="LPX91" s="216"/>
      <c r="LPY91" s="75"/>
      <c r="LPZ91" s="75"/>
      <c r="LQA91" s="204"/>
      <c r="LQB91" s="205"/>
      <c r="LQC91" s="72"/>
      <c r="LQD91" s="70"/>
      <c r="LQE91" s="73"/>
      <c r="LQF91" s="74"/>
      <c r="LQG91" s="74"/>
      <c r="LQH91" s="62"/>
      <c r="LQI91" s="75"/>
      <c r="LQJ91" s="76"/>
      <c r="LQK91" s="216"/>
      <c r="LQL91" s="75"/>
      <c r="LQM91" s="75"/>
      <c r="LQN91" s="204"/>
      <c r="LQO91" s="205"/>
      <c r="LQP91" s="72"/>
      <c r="LQQ91" s="70"/>
      <c r="LQR91" s="73"/>
      <c r="LQS91" s="74"/>
      <c r="LQT91" s="74"/>
      <c r="LQU91" s="62"/>
      <c r="LQV91" s="75"/>
      <c r="LQW91" s="76"/>
      <c r="LQX91" s="216"/>
      <c r="LQY91" s="75"/>
      <c r="LQZ91" s="75"/>
      <c r="LRA91" s="204"/>
      <c r="LRB91" s="205"/>
      <c r="LRC91" s="72"/>
      <c r="LRD91" s="70"/>
      <c r="LRE91" s="73"/>
      <c r="LRF91" s="74"/>
      <c r="LRG91" s="74"/>
      <c r="LRH91" s="62"/>
      <c r="LRI91" s="75"/>
      <c r="LRJ91" s="76"/>
      <c r="LRK91" s="216"/>
      <c r="LRL91" s="75"/>
      <c r="LRM91" s="75"/>
      <c r="LRN91" s="204"/>
      <c r="LRO91" s="205"/>
      <c r="LRP91" s="72"/>
      <c r="LRQ91" s="70"/>
      <c r="LRR91" s="73"/>
      <c r="LRS91" s="74"/>
      <c r="LRT91" s="74"/>
      <c r="LRU91" s="62"/>
      <c r="LRV91" s="75"/>
      <c r="LRW91" s="76"/>
      <c r="LRX91" s="216"/>
      <c r="LRY91" s="75"/>
      <c r="LRZ91" s="75"/>
      <c r="LSA91" s="204"/>
      <c r="LSB91" s="205"/>
      <c r="LSC91" s="72"/>
      <c r="LSD91" s="70"/>
      <c r="LSE91" s="73"/>
      <c r="LSF91" s="74"/>
      <c r="LSG91" s="74"/>
      <c r="LSH91" s="62"/>
      <c r="LSI91" s="75"/>
      <c r="LSJ91" s="76"/>
      <c r="LSK91" s="216"/>
      <c r="LSL91" s="75"/>
      <c r="LSM91" s="75"/>
      <c r="LSN91" s="204"/>
      <c r="LSO91" s="205"/>
      <c r="LSP91" s="72"/>
      <c r="LSQ91" s="70"/>
      <c r="LSR91" s="73"/>
      <c r="LSS91" s="74"/>
      <c r="LST91" s="74"/>
      <c r="LSU91" s="62"/>
      <c r="LSV91" s="75"/>
      <c r="LSW91" s="76"/>
      <c r="LSX91" s="216"/>
      <c r="LSY91" s="75"/>
      <c r="LSZ91" s="75"/>
      <c r="LTA91" s="204"/>
      <c r="LTB91" s="205"/>
      <c r="LTC91" s="72"/>
      <c r="LTD91" s="70"/>
      <c r="LTE91" s="73"/>
      <c r="LTF91" s="74"/>
      <c r="LTG91" s="74"/>
      <c r="LTH91" s="62"/>
      <c r="LTI91" s="75"/>
      <c r="LTJ91" s="76"/>
      <c r="LTK91" s="216"/>
      <c r="LTL91" s="75"/>
      <c r="LTM91" s="75"/>
      <c r="LTN91" s="204"/>
      <c r="LTO91" s="205"/>
      <c r="LTP91" s="72"/>
      <c r="LTQ91" s="70"/>
      <c r="LTR91" s="73"/>
      <c r="LTS91" s="74"/>
      <c r="LTT91" s="74"/>
      <c r="LTU91" s="62"/>
      <c r="LTV91" s="75"/>
      <c r="LTW91" s="76"/>
      <c r="LTX91" s="216"/>
      <c r="LTY91" s="75"/>
      <c r="LTZ91" s="75"/>
      <c r="LUA91" s="204"/>
      <c r="LUB91" s="205"/>
      <c r="LUC91" s="72"/>
      <c r="LUD91" s="70"/>
      <c r="LUE91" s="73"/>
      <c r="LUF91" s="74"/>
      <c r="LUG91" s="74"/>
      <c r="LUH91" s="62"/>
      <c r="LUI91" s="75"/>
      <c r="LUJ91" s="76"/>
      <c r="LUK91" s="216"/>
      <c r="LUL91" s="75"/>
      <c r="LUM91" s="75"/>
      <c r="LUN91" s="204"/>
      <c r="LUO91" s="205"/>
      <c r="LUP91" s="72"/>
      <c r="LUQ91" s="70"/>
      <c r="LUR91" s="73"/>
      <c r="LUS91" s="74"/>
      <c r="LUT91" s="74"/>
      <c r="LUU91" s="62"/>
      <c r="LUV91" s="75"/>
      <c r="LUW91" s="76"/>
      <c r="LUX91" s="216"/>
      <c r="LUY91" s="75"/>
      <c r="LUZ91" s="75"/>
      <c r="LVA91" s="204"/>
      <c r="LVB91" s="205"/>
      <c r="LVC91" s="72"/>
      <c r="LVD91" s="70"/>
      <c r="LVE91" s="73"/>
      <c r="LVF91" s="74"/>
      <c r="LVG91" s="74"/>
      <c r="LVH91" s="62"/>
      <c r="LVI91" s="75"/>
      <c r="LVJ91" s="76"/>
      <c r="LVK91" s="216"/>
      <c r="LVL91" s="75"/>
      <c r="LVM91" s="75"/>
      <c r="LVN91" s="204"/>
      <c r="LVO91" s="205"/>
      <c r="LVP91" s="72"/>
      <c r="LVQ91" s="70"/>
      <c r="LVR91" s="73"/>
      <c r="LVS91" s="74"/>
      <c r="LVT91" s="74"/>
      <c r="LVU91" s="62"/>
      <c r="LVV91" s="75"/>
      <c r="LVW91" s="76"/>
      <c r="LVX91" s="216"/>
      <c r="LVY91" s="75"/>
      <c r="LVZ91" s="75"/>
      <c r="LWA91" s="204"/>
      <c r="LWB91" s="205"/>
      <c r="LWC91" s="72"/>
      <c r="LWD91" s="70"/>
      <c r="LWE91" s="73"/>
      <c r="LWF91" s="74"/>
      <c r="LWG91" s="74"/>
      <c r="LWH91" s="62"/>
      <c r="LWI91" s="75"/>
      <c r="LWJ91" s="76"/>
      <c r="LWK91" s="216"/>
      <c r="LWL91" s="75"/>
      <c r="LWM91" s="75"/>
      <c r="LWN91" s="204"/>
      <c r="LWO91" s="205"/>
      <c r="LWP91" s="72"/>
      <c r="LWQ91" s="70"/>
      <c r="LWR91" s="73"/>
      <c r="LWS91" s="74"/>
      <c r="LWT91" s="74"/>
      <c r="LWU91" s="62"/>
      <c r="LWV91" s="75"/>
      <c r="LWW91" s="76"/>
      <c r="LWX91" s="216"/>
      <c r="LWY91" s="75"/>
      <c r="LWZ91" s="75"/>
      <c r="LXA91" s="204"/>
      <c r="LXB91" s="205"/>
      <c r="LXC91" s="72"/>
      <c r="LXD91" s="70"/>
      <c r="LXE91" s="73"/>
      <c r="LXF91" s="74"/>
      <c r="LXG91" s="74"/>
      <c r="LXH91" s="62"/>
      <c r="LXI91" s="75"/>
      <c r="LXJ91" s="76"/>
      <c r="LXK91" s="216"/>
      <c r="LXL91" s="75"/>
      <c r="LXM91" s="75"/>
      <c r="LXN91" s="204"/>
      <c r="LXO91" s="205"/>
      <c r="LXP91" s="72"/>
      <c r="LXQ91" s="70"/>
      <c r="LXR91" s="73"/>
      <c r="LXS91" s="74"/>
      <c r="LXT91" s="74"/>
      <c r="LXU91" s="62"/>
      <c r="LXV91" s="75"/>
      <c r="LXW91" s="76"/>
      <c r="LXX91" s="216"/>
      <c r="LXY91" s="75"/>
      <c r="LXZ91" s="75"/>
      <c r="LYA91" s="204"/>
      <c r="LYB91" s="205"/>
      <c r="LYC91" s="72"/>
      <c r="LYD91" s="70"/>
      <c r="LYE91" s="73"/>
      <c r="LYF91" s="74"/>
      <c r="LYG91" s="74"/>
      <c r="LYH91" s="62"/>
      <c r="LYI91" s="75"/>
      <c r="LYJ91" s="76"/>
      <c r="LYK91" s="216"/>
      <c r="LYL91" s="75"/>
      <c r="LYM91" s="75"/>
      <c r="LYN91" s="204"/>
      <c r="LYO91" s="205"/>
      <c r="LYP91" s="72"/>
      <c r="LYQ91" s="70"/>
      <c r="LYR91" s="73"/>
      <c r="LYS91" s="74"/>
      <c r="LYT91" s="74"/>
      <c r="LYU91" s="62"/>
      <c r="LYV91" s="75"/>
      <c r="LYW91" s="76"/>
      <c r="LYX91" s="216"/>
      <c r="LYY91" s="75"/>
      <c r="LYZ91" s="75"/>
      <c r="LZA91" s="204"/>
      <c r="LZB91" s="205"/>
      <c r="LZC91" s="72"/>
      <c r="LZD91" s="70"/>
      <c r="LZE91" s="73"/>
      <c r="LZF91" s="74"/>
      <c r="LZG91" s="74"/>
      <c r="LZH91" s="62"/>
      <c r="LZI91" s="75"/>
      <c r="LZJ91" s="76"/>
      <c r="LZK91" s="216"/>
      <c r="LZL91" s="75"/>
      <c r="LZM91" s="75"/>
      <c r="LZN91" s="204"/>
      <c r="LZO91" s="205"/>
      <c r="LZP91" s="72"/>
      <c r="LZQ91" s="70"/>
      <c r="LZR91" s="73"/>
      <c r="LZS91" s="74"/>
      <c r="LZT91" s="74"/>
      <c r="LZU91" s="62"/>
      <c r="LZV91" s="75"/>
      <c r="LZW91" s="76"/>
      <c r="LZX91" s="216"/>
      <c r="LZY91" s="75"/>
      <c r="LZZ91" s="75"/>
      <c r="MAA91" s="204"/>
      <c r="MAB91" s="205"/>
      <c r="MAC91" s="72"/>
      <c r="MAD91" s="70"/>
      <c r="MAE91" s="73"/>
      <c r="MAF91" s="74"/>
      <c r="MAG91" s="74"/>
      <c r="MAH91" s="62"/>
      <c r="MAI91" s="75"/>
      <c r="MAJ91" s="76"/>
      <c r="MAK91" s="216"/>
      <c r="MAL91" s="75"/>
      <c r="MAM91" s="75"/>
      <c r="MAN91" s="204"/>
      <c r="MAO91" s="205"/>
      <c r="MAP91" s="72"/>
      <c r="MAQ91" s="70"/>
      <c r="MAR91" s="73"/>
      <c r="MAS91" s="74"/>
      <c r="MAT91" s="74"/>
      <c r="MAU91" s="62"/>
      <c r="MAV91" s="75"/>
      <c r="MAW91" s="76"/>
      <c r="MAX91" s="216"/>
      <c r="MAY91" s="75"/>
      <c r="MAZ91" s="75"/>
      <c r="MBA91" s="204"/>
      <c r="MBB91" s="205"/>
      <c r="MBC91" s="72"/>
      <c r="MBD91" s="70"/>
      <c r="MBE91" s="73"/>
      <c r="MBF91" s="74"/>
      <c r="MBG91" s="74"/>
      <c r="MBH91" s="62"/>
      <c r="MBI91" s="75"/>
      <c r="MBJ91" s="76"/>
      <c r="MBK91" s="216"/>
      <c r="MBL91" s="75"/>
      <c r="MBM91" s="75"/>
      <c r="MBN91" s="204"/>
      <c r="MBO91" s="205"/>
      <c r="MBP91" s="72"/>
      <c r="MBQ91" s="70"/>
      <c r="MBR91" s="73"/>
      <c r="MBS91" s="74"/>
      <c r="MBT91" s="74"/>
      <c r="MBU91" s="62"/>
      <c r="MBV91" s="75"/>
      <c r="MBW91" s="76"/>
      <c r="MBX91" s="216"/>
      <c r="MBY91" s="75"/>
      <c r="MBZ91" s="75"/>
      <c r="MCA91" s="204"/>
      <c r="MCB91" s="205"/>
      <c r="MCC91" s="72"/>
      <c r="MCD91" s="70"/>
      <c r="MCE91" s="73"/>
      <c r="MCF91" s="74"/>
      <c r="MCG91" s="74"/>
      <c r="MCH91" s="62"/>
      <c r="MCI91" s="75"/>
      <c r="MCJ91" s="76"/>
      <c r="MCK91" s="216"/>
      <c r="MCL91" s="75"/>
      <c r="MCM91" s="75"/>
      <c r="MCN91" s="204"/>
      <c r="MCO91" s="205"/>
      <c r="MCP91" s="72"/>
      <c r="MCQ91" s="70"/>
      <c r="MCR91" s="73"/>
      <c r="MCS91" s="74"/>
      <c r="MCT91" s="74"/>
      <c r="MCU91" s="62"/>
      <c r="MCV91" s="75"/>
      <c r="MCW91" s="76"/>
      <c r="MCX91" s="216"/>
      <c r="MCY91" s="75"/>
      <c r="MCZ91" s="75"/>
      <c r="MDA91" s="204"/>
      <c r="MDB91" s="205"/>
      <c r="MDC91" s="72"/>
      <c r="MDD91" s="70"/>
      <c r="MDE91" s="73"/>
      <c r="MDF91" s="74"/>
      <c r="MDG91" s="74"/>
      <c r="MDH91" s="62"/>
      <c r="MDI91" s="75"/>
      <c r="MDJ91" s="76"/>
      <c r="MDK91" s="216"/>
      <c r="MDL91" s="75"/>
      <c r="MDM91" s="75"/>
      <c r="MDN91" s="204"/>
      <c r="MDO91" s="205"/>
      <c r="MDP91" s="72"/>
      <c r="MDQ91" s="70"/>
      <c r="MDR91" s="73"/>
      <c r="MDS91" s="74"/>
      <c r="MDT91" s="74"/>
      <c r="MDU91" s="62"/>
      <c r="MDV91" s="75"/>
      <c r="MDW91" s="76"/>
      <c r="MDX91" s="216"/>
      <c r="MDY91" s="75"/>
      <c r="MDZ91" s="75"/>
      <c r="MEA91" s="204"/>
      <c r="MEB91" s="205"/>
      <c r="MEC91" s="72"/>
      <c r="MED91" s="70"/>
      <c r="MEE91" s="73"/>
      <c r="MEF91" s="74"/>
      <c r="MEG91" s="74"/>
      <c r="MEH91" s="62"/>
      <c r="MEI91" s="75"/>
      <c r="MEJ91" s="76"/>
      <c r="MEK91" s="216"/>
      <c r="MEL91" s="75"/>
      <c r="MEM91" s="75"/>
      <c r="MEN91" s="204"/>
      <c r="MEO91" s="205"/>
      <c r="MEP91" s="72"/>
      <c r="MEQ91" s="70"/>
      <c r="MER91" s="73"/>
      <c r="MES91" s="74"/>
      <c r="MET91" s="74"/>
      <c r="MEU91" s="62"/>
      <c r="MEV91" s="75"/>
      <c r="MEW91" s="76"/>
      <c r="MEX91" s="216"/>
      <c r="MEY91" s="75"/>
      <c r="MEZ91" s="75"/>
      <c r="MFA91" s="204"/>
      <c r="MFB91" s="205"/>
      <c r="MFC91" s="72"/>
      <c r="MFD91" s="70"/>
      <c r="MFE91" s="73"/>
      <c r="MFF91" s="74"/>
      <c r="MFG91" s="74"/>
      <c r="MFH91" s="62"/>
      <c r="MFI91" s="75"/>
      <c r="MFJ91" s="76"/>
      <c r="MFK91" s="216"/>
      <c r="MFL91" s="75"/>
      <c r="MFM91" s="75"/>
      <c r="MFN91" s="204"/>
      <c r="MFO91" s="205"/>
      <c r="MFP91" s="72"/>
      <c r="MFQ91" s="70"/>
      <c r="MFR91" s="73"/>
      <c r="MFS91" s="74"/>
      <c r="MFT91" s="74"/>
      <c r="MFU91" s="62"/>
      <c r="MFV91" s="75"/>
      <c r="MFW91" s="76"/>
      <c r="MFX91" s="216"/>
      <c r="MFY91" s="75"/>
      <c r="MFZ91" s="75"/>
      <c r="MGA91" s="204"/>
      <c r="MGB91" s="205"/>
      <c r="MGC91" s="72"/>
      <c r="MGD91" s="70"/>
      <c r="MGE91" s="73"/>
      <c r="MGF91" s="74"/>
      <c r="MGG91" s="74"/>
      <c r="MGH91" s="62"/>
      <c r="MGI91" s="75"/>
      <c r="MGJ91" s="76"/>
      <c r="MGK91" s="216"/>
      <c r="MGL91" s="75"/>
      <c r="MGM91" s="75"/>
      <c r="MGN91" s="204"/>
      <c r="MGO91" s="205"/>
      <c r="MGP91" s="72"/>
      <c r="MGQ91" s="70"/>
      <c r="MGR91" s="73"/>
      <c r="MGS91" s="74"/>
      <c r="MGT91" s="74"/>
      <c r="MGU91" s="62"/>
      <c r="MGV91" s="75"/>
      <c r="MGW91" s="76"/>
      <c r="MGX91" s="216"/>
      <c r="MGY91" s="75"/>
      <c r="MGZ91" s="75"/>
      <c r="MHA91" s="204"/>
      <c r="MHB91" s="205"/>
      <c r="MHC91" s="72"/>
      <c r="MHD91" s="70"/>
      <c r="MHE91" s="73"/>
      <c r="MHF91" s="74"/>
      <c r="MHG91" s="74"/>
      <c r="MHH91" s="62"/>
      <c r="MHI91" s="75"/>
      <c r="MHJ91" s="76"/>
      <c r="MHK91" s="216"/>
      <c r="MHL91" s="75"/>
      <c r="MHM91" s="75"/>
      <c r="MHN91" s="204"/>
      <c r="MHO91" s="205"/>
      <c r="MHP91" s="72"/>
      <c r="MHQ91" s="70"/>
      <c r="MHR91" s="73"/>
      <c r="MHS91" s="74"/>
      <c r="MHT91" s="74"/>
      <c r="MHU91" s="62"/>
      <c r="MHV91" s="75"/>
      <c r="MHW91" s="76"/>
      <c r="MHX91" s="216"/>
      <c r="MHY91" s="75"/>
      <c r="MHZ91" s="75"/>
      <c r="MIA91" s="204"/>
      <c r="MIB91" s="205"/>
      <c r="MIC91" s="72"/>
      <c r="MID91" s="70"/>
      <c r="MIE91" s="73"/>
      <c r="MIF91" s="74"/>
      <c r="MIG91" s="74"/>
      <c r="MIH91" s="62"/>
      <c r="MII91" s="75"/>
      <c r="MIJ91" s="76"/>
      <c r="MIK91" s="216"/>
      <c r="MIL91" s="75"/>
      <c r="MIM91" s="75"/>
      <c r="MIN91" s="204"/>
      <c r="MIO91" s="205"/>
      <c r="MIP91" s="72"/>
      <c r="MIQ91" s="70"/>
      <c r="MIR91" s="73"/>
      <c r="MIS91" s="74"/>
      <c r="MIT91" s="74"/>
      <c r="MIU91" s="62"/>
      <c r="MIV91" s="75"/>
      <c r="MIW91" s="76"/>
      <c r="MIX91" s="216"/>
      <c r="MIY91" s="75"/>
      <c r="MIZ91" s="75"/>
      <c r="MJA91" s="204"/>
      <c r="MJB91" s="205"/>
      <c r="MJC91" s="72"/>
      <c r="MJD91" s="70"/>
      <c r="MJE91" s="73"/>
      <c r="MJF91" s="74"/>
      <c r="MJG91" s="74"/>
      <c r="MJH91" s="62"/>
      <c r="MJI91" s="75"/>
      <c r="MJJ91" s="76"/>
      <c r="MJK91" s="216"/>
      <c r="MJL91" s="75"/>
      <c r="MJM91" s="75"/>
      <c r="MJN91" s="204"/>
      <c r="MJO91" s="205"/>
      <c r="MJP91" s="72"/>
      <c r="MJQ91" s="70"/>
      <c r="MJR91" s="73"/>
      <c r="MJS91" s="74"/>
      <c r="MJT91" s="74"/>
      <c r="MJU91" s="62"/>
      <c r="MJV91" s="75"/>
      <c r="MJW91" s="76"/>
      <c r="MJX91" s="216"/>
      <c r="MJY91" s="75"/>
      <c r="MJZ91" s="75"/>
      <c r="MKA91" s="204"/>
      <c r="MKB91" s="205"/>
      <c r="MKC91" s="72"/>
      <c r="MKD91" s="70"/>
      <c r="MKE91" s="73"/>
      <c r="MKF91" s="74"/>
      <c r="MKG91" s="74"/>
      <c r="MKH91" s="62"/>
      <c r="MKI91" s="75"/>
      <c r="MKJ91" s="76"/>
      <c r="MKK91" s="216"/>
      <c r="MKL91" s="75"/>
      <c r="MKM91" s="75"/>
      <c r="MKN91" s="204"/>
      <c r="MKO91" s="205"/>
      <c r="MKP91" s="72"/>
      <c r="MKQ91" s="70"/>
      <c r="MKR91" s="73"/>
      <c r="MKS91" s="74"/>
      <c r="MKT91" s="74"/>
      <c r="MKU91" s="62"/>
      <c r="MKV91" s="75"/>
      <c r="MKW91" s="76"/>
      <c r="MKX91" s="216"/>
      <c r="MKY91" s="75"/>
      <c r="MKZ91" s="75"/>
      <c r="MLA91" s="204"/>
      <c r="MLB91" s="205"/>
      <c r="MLC91" s="72"/>
      <c r="MLD91" s="70"/>
      <c r="MLE91" s="73"/>
      <c r="MLF91" s="74"/>
      <c r="MLG91" s="74"/>
      <c r="MLH91" s="62"/>
      <c r="MLI91" s="75"/>
      <c r="MLJ91" s="76"/>
      <c r="MLK91" s="216"/>
      <c r="MLL91" s="75"/>
      <c r="MLM91" s="75"/>
      <c r="MLN91" s="204"/>
      <c r="MLO91" s="205"/>
      <c r="MLP91" s="72"/>
      <c r="MLQ91" s="70"/>
      <c r="MLR91" s="73"/>
      <c r="MLS91" s="74"/>
      <c r="MLT91" s="74"/>
      <c r="MLU91" s="62"/>
      <c r="MLV91" s="75"/>
      <c r="MLW91" s="76"/>
      <c r="MLX91" s="216"/>
      <c r="MLY91" s="75"/>
      <c r="MLZ91" s="75"/>
      <c r="MMA91" s="204"/>
      <c r="MMB91" s="205"/>
      <c r="MMC91" s="72"/>
      <c r="MMD91" s="70"/>
      <c r="MME91" s="73"/>
      <c r="MMF91" s="74"/>
      <c r="MMG91" s="74"/>
      <c r="MMH91" s="62"/>
      <c r="MMI91" s="75"/>
      <c r="MMJ91" s="76"/>
      <c r="MMK91" s="216"/>
      <c r="MML91" s="75"/>
      <c r="MMM91" s="75"/>
      <c r="MMN91" s="204"/>
      <c r="MMO91" s="205"/>
      <c r="MMP91" s="72"/>
      <c r="MMQ91" s="70"/>
      <c r="MMR91" s="73"/>
      <c r="MMS91" s="74"/>
      <c r="MMT91" s="74"/>
      <c r="MMU91" s="62"/>
      <c r="MMV91" s="75"/>
      <c r="MMW91" s="76"/>
      <c r="MMX91" s="216"/>
      <c r="MMY91" s="75"/>
      <c r="MMZ91" s="75"/>
      <c r="MNA91" s="204"/>
      <c r="MNB91" s="205"/>
      <c r="MNC91" s="72"/>
      <c r="MND91" s="70"/>
      <c r="MNE91" s="73"/>
      <c r="MNF91" s="74"/>
      <c r="MNG91" s="74"/>
      <c r="MNH91" s="62"/>
      <c r="MNI91" s="75"/>
      <c r="MNJ91" s="76"/>
      <c r="MNK91" s="216"/>
      <c r="MNL91" s="75"/>
      <c r="MNM91" s="75"/>
      <c r="MNN91" s="204"/>
      <c r="MNO91" s="205"/>
      <c r="MNP91" s="72"/>
      <c r="MNQ91" s="70"/>
      <c r="MNR91" s="73"/>
      <c r="MNS91" s="74"/>
      <c r="MNT91" s="74"/>
      <c r="MNU91" s="62"/>
      <c r="MNV91" s="75"/>
      <c r="MNW91" s="76"/>
      <c r="MNX91" s="216"/>
      <c r="MNY91" s="75"/>
      <c r="MNZ91" s="75"/>
      <c r="MOA91" s="204"/>
      <c r="MOB91" s="205"/>
      <c r="MOC91" s="72"/>
      <c r="MOD91" s="70"/>
      <c r="MOE91" s="73"/>
      <c r="MOF91" s="74"/>
      <c r="MOG91" s="74"/>
      <c r="MOH91" s="62"/>
      <c r="MOI91" s="75"/>
      <c r="MOJ91" s="76"/>
      <c r="MOK91" s="216"/>
      <c r="MOL91" s="75"/>
      <c r="MOM91" s="75"/>
      <c r="MON91" s="204"/>
      <c r="MOO91" s="205"/>
      <c r="MOP91" s="72"/>
      <c r="MOQ91" s="70"/>
      <c r="MOR91" s="73"/>
      <c r="MOS91" s="74"/>
      <c r="MOT91" s="74"/>
      <c r="MOU91" s="62"/>
      <c r="MOV91" s="75"/>
      <c r="MOW91" s="76"/>
      <c r="MOX91" s="216"/>
      <c r="MOY91" s="75"/>
      <c r="MOZ91" s="75"/>
      <c r="MPA91" s="204"/>
      <c r="MPB91" s="205"/>
      <c r="MPC91" s="72"/>
      <c r="MPD91" s="70"/>
      <c r="MPE91" s="73"/>
      <c r="MPF91" s="74"/>
      <c r="MPG91" s="74"/>
      <c r="MPH91" s="62"/>
      <c r="MPI91" s="75"/>
      <c r="MPJ91" s="76"/>
      <c r="MPK91" s="216"/>
      <c r="MPL91" s="75"/>
      <c r="MPM91" s="75"/>
      <c r="MPN91" s="204"/>
      <c r="MPO91" s="205"/>
      <c r="MPP91" s="72"/>
      <c r="MPQ91" s="70"/>
      <c r="MPR91" s="73"/>
      <c r="MPS91" s="74"/>
      <c r="MPT91" s="74"/>
      <c r="MPU91" s="62"/>
      <c r="MPV91" s="75"/>
      <c r="MPW91" s="76"/>
      <c r="MPX91" s="216"/>
      <c r="MPY91" s="75"/>
      <c r="MPZ91" s="75"/>
      <c r="MQA91" s="204"/>
      <c r="MQB91" s="205"/>
      <c r="MQC91" s="72"/>
      <c r="MQD91" s="70"/>
      <c r="MQE91" s="73"/>
      <c r="MQF91" s="74"/>
      <c r="MQG91" s="74"/>
      <c r="MQH91" s="62"/>
      <c r="MQI91" s="75"/>
      <c r="MQJ91" s="76"/>
      <c r="MQK91" s="216"/>
      <c r="MQL91" s="75"/>
      <c r="MQM91" s="75"/>
      <c r="MQN91" s="204"/>
      <c r="MQO91" s="205"/>
      <c r="MQP91" s="72"/>
      <c r="MQQ91" s="70"/>
      <c r="MQR91" s="73"/>
      <c r="MQS91" s="74"/>
      <c r="MQT91" s="74"/>
      <c r="MQU91" s="62"/>
      <c r="MQV91" s="75"/>
      <c r="MQW91" s="76"/>
      <c r="MQX91" s="216"/>
      <c r="MQY91" s="75"/>
      <c r="MQZ91" s="75"/>
      <c r="MRA91" s="204"/>
      <c r="MRB91" s="205"/>
      <c r="MRC91" s="72"/>
      <c r="MRD91" s="70"/>
      <c r="MRE91" s="73"/>
      <c r="MRF91" s="74"/>
      <c r="MRG91" s="74"/>
      <c r="MRH91" s="62"/>
      <c r="MRI91" s="75"/>
      <c r="MRJ91" s="76"/>
      <c r="MRK91" s="216"/>
      <c r="MRL91" s="75"/>
      <c r="MRM91" s="75"/>
      <c r="MRN91" s="204"/>
      <c r="MRO91" s="205"/>
      <c r="MRP91" s="72"/>
      <c r="MRQ91" s="70"/>
      <c r="MRR91" s="73"/>
      <c r="MRS91" s="74"/>
      <c r="MRT91" s="74"/>
      <c r="MRU91" s="62"/>
      <c r="MRV91" s="75"/>
      <c r="MRW91" s="76"/>
      <c r="MRX91" s="216"/>
      <c r="MRY91" s="75"/>
      <c r="MRZ91" s="75"/>
      <c r="MSA91" s="204"/>
      <c r="MSB91" s="205"/>
      <c r="MSC91" s="72"/>
      <c r="MSD91" s="70"/>
      <c r="MSE91" s="73"/>
      <c r="MSF91" s="74"/>
      <c r="MSG91" s="74"/>
      <c r="MSH91" s="62"/>
      <c r="MSI91" s="75"/>
      <c r="MSJ91" s="76"/>
      <c r="MSK91" s="216"/>
      <c r="MSL91" s="75"/>
      <c r="MSM91" s="75"/>
      <c r="MSN91" s="204"/>
      <c r="MSO91" s="205"/>
      <c r="MSP91" s="72"/>
      <c r="MSQ91" s="70"/>
      <c r="MSR91" s="73"/>
      <c r="MSS91" s="74"/>
      <c r="MST91" s="74"/>
      <c r="MSU91" s="62"/>
      <c r="MSV91" s="75"/>
      <c r="MSW91" s="76"/>
      <c r="MSX91" s="216"/>
      <c r="MSY91" s="75"/>
      <c r="MSZ91" s="75"/>
      <c r="MTA91" s="204"/>
      <c r="MTB91" s="205"/>
      <c r="MTC91" s="72"/>
      <c r="MTD91" s="70"/>
      <c r="MTE91" s="73"/>
      <c r="MTF91" s="74"/>
      <c r="MTG91" s="74"/>
      <c r="MTH91" s="62"/>
      <c r="MTI91" s="75"/>
      <c r="MTJ91" s="76"/>
      <c r="MTK91" s="216"/>
      <c r="MTL91" s="75"/>
      <c r="MTM91" s="75"/>
      <c r="MTN91" s="204"/>
      <c r="MTO91" s="205"/>
      <c r="MTP91" s="72"/>
      <c r="MTQ91" s="70"/>
      <c r="MTR91" s="73"/>
      <c r="MTS91" s="74"/>
      <c r="MTT91" s="74"/>
      <c r="MTU91" s="62"/>
      <c r="MTV91" s="75"/>
      <c r="MTW91" s="76"/>
      <c r="MTX91" s="216"/>
      <c r="MTY91" s="75"/>
      <c r="MTZ91" s="75"/>
      <c r="MUA91" s="204"/>
      <c r="MUB91" s="205"/>
      <c r="MUC91" s="72"/>
      <c r="MUD91" s="70"/>
      <c r="MUE91" s="73"/>
      <c r="MUF91" s="74"/>
      <c r="MUG91" s="74"/>
      <c r="MUH91" s="62"/>
      <c r="MUI91" s="75"/>
      <c r="MUJ91" s="76"/>
      <c r="MUK91" s="216"/>
      <c r="MUL91" s="75"/>
      <c r="MUM91" s="75"/>
      <c r="MUN91" s="204"/>
      <c r="MUO91" s="205"/>
      <c r="MUP91" s="72"/>
      <c r="MUQ91" s="70"/>
      <c r="MUR91" s="73"/>
      <c r="MUS91" s="74"/>
      <c r="MUT91" s="74"/>
      <c r="MUU91" s="62"/>
      <c r="MUV91" s="75"/>
      <c r="MUW91" s="76"/>
      <c r="MUX91" s="216"/>
      <c r="MUY91" s="75"/>
      <c r="MUZ91" s="75"/>
      <c r="MVA91" s="204"/>
      <c r="MVB91" s="205"/>
      <c r="MVC91" s="72"/>
      <c r="MVD91" s="70"/>
      <c r="MVE91" s="73"/>
      <c r="MVF91" s="74"/>
      <c r="MVG91" s="74"/>
      <c r="MVH91" s="62"/>
      <c r="MVI91" s="75"/>
      <c r="MVJ91" s="76"/>
      <c r="MVK91" s="216"/>
      <c r="MVL91" s="75"/>
      <c r="MVM91" s="75"/>
      <c r="MVN91" s="204"/>
      <c r="MVO91" s="205"/>
      <c r="MVP91" s="72"/>
      <c r="MVQ91" s="70"/>
      <c r="MVR91" s="73"/>
      <c r="MVS91" s="74"/>
      <c r="MVT91" s="74"/>
      <c r="MVU91" s="62"/>
      <c r="MVV91" s="75"/>
      <c r="MVW91" s="76"/>
      <c r="MVX91" s="216"/>
      <c r="MVY91" s="75"/>
      <c r="MVZ91" s="75"/>
      <c r="MWA91" s="204"/>
      <c r="MWB91" s="205"/>
      <c r="MWC91" s="72"/>
      <c r="MWD91" s="70"/>
      <c r="MWE91" s="73"/>
      <c r="MWF91" s="74"/>
      <c r="MWG91" s="74"/>
      <c r="MWH91" s="62"/>
      <c r="MWI91" s="75"/>
      <c r="MWJ91" s="76"/>
      <c r="MWK91" s="216"/>
      <c r="MWL91" s="75"/>
      <c r="MWM91" s="75"/>
      <c r="MWN91" s="204"/>
      <c r="MWO91" s="205"/>
      <c r="MWP91" s="72"/>
      <c r="MWQ91" s="70"/>
      <c r="MWR91" s="73"/>
      <c r="MWS91" s="74"/>
      <c r="MWT91" s="74"/>
      <c r="MWU91" s="62"/>
      <c r="MWV91" s="75"/>
      <c r="MWW91" s="76"/>
      <c r="MWX91" s="216"/>
      <c r="MWY91" s="75"/>
      <c r="MWZ91" s="75"/>
      <c r="MXA91" s="204"/>
      <c r="MXB91" s="205"/>
      <c r="MXC91" s="72"/>
      <c r="MXD91" s="70"/>
      <c r="MXE91" s="73"/>
      <c r="MXF91" s="74"/>
      <c r="MXG91" s="74"/>
      <c r="MXH91" s="62"/>
      <c r="MXI91" s="75"/>
      <c r="MXJ91" s="76"/>
      <c r="MXK91" s="216"/>
      <c r="MXL91" s="75"/>
      <c r="MXM91" s="75"/>
      <c r="MXN91" s="204"/>
      <c r="MXO91" s="205"/>
      <c r="MXP91" s="72"/>
      <c r="MXQ91" s="70"/>
      <c r="MXR91" s="73"/>
      <c r="MXS91" s="74"/>
      <c r="MXT91" s="74"/>
      <c r="MXU91" s="62"/>
      <c r="MXV91" s="75"/>
      <c r="MXW91" s="76"/>
      <c r="MXX91" s="216"/>
      <c r="MXY91" s="75"/>
      <c r="MXZ91" s="75"/>
      <c r="MYA91" s="204"/>
      <c r="MYB91" s="205"/>
      <c r="MYC91" s="72"/>
      <c r="MYD91" s="70"/>
      <c r="MYE91" s="73"/>
      <c r="MYF91" s="74"/>
      <c r="MYG91" s="74"/>
      <c r="MYH91" s="62"/>
      <c r="MYI91" s="75"/>
      <c r="MYJ91" s="76"/>
      <c r="MYK91" s="216"/>
      <c r="MYL91" s="75"/>
      <c r="MYM91" s="75"/>
      <c r="MYN91" s="204"/>
      <c r="MYO91" s="205"/>
      <c r="MYP91" s="72"/>
      <c r="MYQ91" s="70"/>
      <c r="MYR91" s="73"/>
      <c r="MYS91" s="74"/>
      <c r="MYT91" s="74"/>
      <c r="MYU91" s="62"/>
      <c r="MYV91" s="75"/>
      <c r="MYW91" s="76"/>
      <c r="MYX91" s="216"/>
      <c r="MYY91" s="75"/>
      <c r="MYZ91" s="75"/>
      <c r="MZA91" s="204"/>
      <c r="MZB91" s="205"/>
      <c r="MZC91" s="72"/>
      <c r="MZD91" s="70"/>
      <c r="MZE91" s="73"/>
      <c r="MZF91" s="74"/>
      <c r="MZG91" s="74"/>
      <c r="MZH91" s="62"/>
      <c r="MZI91" s="75"/>
      <c r="MZJ91" s="76"/>
      <c r="MZK91" s="216"/>
      <c r="MZL91" s="75"/>
      <c r="MZM91" s="75"/>
      <c r="MZN91" s="204"/>
      <c r="MZO91" s="205"/>
      <c r="MZP91" s="72"/>
      <c r="MZQ91" s="70"/>
      <c r="MZR91" s="73"/>
      <c r="MZS91" s="74"/>
      <c r="MZT91" s="74"/>
      <c r="MZU91" s="62"/>
      <c r="MZV91" s="75"/>
      <c r="MZW91" s="76"/>
      <c r="MZX91" s="216"/>
      <c r="MZY91" s="75"/>
      <c r="MZZ91" s="75"/>
      <c r="NAA91" s="204"/>
      <c r="NAB91" s="205"/>
      <c r="NAC91" s="72"/>
      <c r="NAD91" s="70"/>
      <c r="NAE91" s="73"/>
      <c r="NAF91" s="74"/>
      <c r="NAG91" s="74"/>
      <c r="NAH91" s="62"/>
      <c r="NAI91" s="75"/>
      <c r="NAJ91" s="76"/>
      <c r="NAK91" s="216"/>
      <c r="NAL91" s="75"/>
      <c r="NAM91" s="75"/>
      <c r="NAN91" s="204"/>
      <c r="NAO91" s="205"/>
      <c r="NAP91" s="72"/>
      <c r="NAQ91" s="70"/>
      <c r="NAR91" s="73"/>
      <c r="NAS91" s="74"/>
      <c r="NAT91" s="74"/>
      <c r="NAU91" s="62"/>
      <c r="NAV91" s="75"/>
      <c r="NAW91" s="76"/>
      <c r="NAX91" s="216"/>
      <c r="NAY91" s="75"/>
      <c r="NAZ91" s="75"/>
      <c r="NBA91" s="204"/>
      <c r="NBB91" s="205"/>
      <c r="NBC91" s="72"/>
      <c r="NBD91" s="70"/>
      <c r="NBE91" s="73"/>
      <c r="NBF91" s="74"/>
      <c r="NBG91" s="74"/>
      <c r="NBH91" s="62"/>
      <c r="NBI91" s="75"/>
      <c r="NBJ91" s="76"/>
      <c r="NBK91" s="216"/>
      <c r="NBL91" s="75"/>
      <c r="NBM91" s="75"/>
      <c r="NBN91" s="204"/>
      <c r="NBO91" s="205"/>
      <c r="NBP91" s="72"/>
      <c r="NBQ91" s="70"/>
      <c r="NBR91" s="73"/>
      <c r="NBS91" s="74"/>
      <c r="NBT91" s="74"/>
      <c r="NBU91" s="62"/>
      <c r="NBV91" s="75"/>
      <c r="NBW91" s="76"/>
      <c r="NBX91" s="216"/>
      <c r="NBY91" s="75"/>
      <c r="NBZ91" s="75"/>
      <c r="NCA91" s="204"/>
      <c r="NCB91" s="205"/>
      <c r="NCC91" s="72"/>
      <c r="NCD91" s="70"/>
      <c r="NCE91" s="73"/>
      <c r="NCF91" s="74"/>
      <c r="NCG91" s="74"/>
      <c r="NCH91" s="62"/>
      <c r="NCI91" s="75"/>
      <c r="NCJ91" s="76"/>
      <c r="NCK91" s="216"/>
      <c r="NCL91" s="75"/>
      <c r="NCM91" s="75"/>
      <c r="NCN91" s="204"/>
      <c r="NCO91" s="205"/>
      <c r="NCP91" s="72"/>
      <c r="NCQ91" s="70"/>
      <c r="NCR91" s="73"/>
      <c r="NCS91" s="74"/>
      <c r="NCT91" s="74"/>
      <c r="NCU91" s="62"/>
      <c r="NCV91" s="75"/>
      <c r="NCW91" s="76"/>
      <c r="NCX91" s="216"/>
      <c r="NCY91" s="75"/>
      <c r="NCZ91" s="75"/>
      <c r="NDA91" s="204"/>
      <c r="NDB91" s="205"/>
      <c r="NDC91" s="72"/>
      <c r="NDD91" s="70"/>
      <c r="NDE91" s="73"/>
      <c r="NDF91" s="74"/>
      <c r="NDG91" s="74"/>
      <c r="NDH91" s="62"/>
      <c r="NDI91" s="75"/>
      <c r="NDJ91" s="76"/>
      <c r="NDK91" s="216"/>
      <c r="NDL91" s="75"/>
      <c r="NDM91" s="75"/>
      <c r="NDN91" s="204"/>
      <c r="NDO91" s="205"/>
      <c r="NDP91" s="72"/>
      <c r="NDQ91" s="70"/>
      <c r="NDR91" s="73"/>
      <c r="NDS91" s="74"/>
      <c r="NDT91" s="74"/>
      <c r="NDU91" s="62"/>
      <c r="NDV91" s="75"/>
      <c r="NDW91" s="76"/>
      <c r="NDX91" s="216"/>
      <c r="NDY91" s="75"/>
      <c r="NDZ91" s="75"/>
      <c r="NEA91" s="204"/>
      <c r="NEB91" s="205"/>
      <c r="NEC91" s="72"/>
      <c r="NED91" s="70"/>
      <c r="NEE91" s="73"/>
      <c r="NEF91" s="74"/>
      <c r="NEG91" s="74"/>
      <c r="NEH91" s="62"/>
      <c r="NEI91" s="75"/>
      <c r="NEJ91" s="76"/>
      <c r="NEK91" s="216"/>
      <c r="NEL91" s="75"/>
      <c r="NEM91" s="75"/>
      <c r="NEN91" s="204"/>
      <c r="NEO91" s="205"/>
      <c r="NEP91" s="72"/>
      <c r="NEQ91" s="70"/>
      <c r="NER91" s="73"/>
      <c r="NES91" s="74"/>
      <c r="NET91" s="74"/>
      <c r="NEU91" s="62"/>
      <c r="NEV91" s="75"/>
      <c r="NEW91" s="76"/>
      <c r="NEX91" s="216"/>
      <c r="NEY91" s="75"/>
      <c r="NEZ91" s="75"/>
      <c r="NFA91" s="204"/>
      <c r="NFB91" s="205"/>
      <c r="NFC91" s="72"/>
      <c r="NFD91" s="70"/>
      <c r="NFE91" s="73"/>
      <c r="NFF91" s="74"/>
      <c r="NFG91" s="74"/>
      <c r="NFH91" s="62"/>
      <c r="NFI91" s="75"/>
      <c r="NFJ91" s="76"/>
      <c r="NFK91" s="216"/>
      <c r="NFL91" s="75"/>
      <c r="NFM91" s="75"/>
      <c r="NFN91" s="204"/>
      <c r="NFO91" s="205"/>
      <c r="NFP91" s="72"/>
      <c r="NFQ91" s="70"/>
      <c r="NFR91" s="73"/>
      <c r="NFS91" s="74"/>
      <c r="NFT91" s="74"/>
      <c r="NFU91" s="62"/>
      <c r="NFV91" s="75"/>
      <c r="NFW91" s="76"/>
      <c r="NFX91" s="216"/>
      <c r="NFY91" s="75"/>
      <c r="NFZ91" s="75"/>
      <c r="NGA91" s="204"/>
      <c r="NGB91" s="205"/>
      <c r="NGC91" s="72"/>
      <c r="NGD91" s="70"/>
      <c r="NGE91" s="73"/>
      <c r="NGF91" s="74"/>
      <c r="NGG91" s="74"/>
      <c r="NGH91" s="62"/>
      <c r="NGI91" s="75"/>
      <c r="NGJ91" s="76"/>
      <c r="NGK91" s="216"/>
      <c r="NGL91" s="75"/>
      <c r="NGM91" s="75"/>
      <c r="NGN91" s="204"/>
      <c r="NGO91" s="205"/>
      <c r="NGP91" s="72"/>
      <c r="NGQ91" s="70"/>
      <c r="NGR91" s="73"/>
      <c r="NGS91" s="74"/>
      <c r="NGT91" s="74"/>
      <c r="NGU91" s="62"/>
      <c r="NGV91" s="75"/>
      <c r="NGW91" s="76"/>
      <c r="NGX91" s="216"/>
      <c r="NGY91" s="75"/>
      <c r="NGZ91" s="75"/>
      <c r="NHA91" s="204"/>
      <c r="NHB91" s="205"/>
      <c r="NHC91" s="72"/>
      <c r="NHD91" s="70"/>
      <c r="NHE91" s="73"/>
      <c r="NHF91" s="74"/>
      <c r="NHG91" s="74"/>
      <c r="NHH91" s="62"/>
      <c r="NHI91" s="75"/>
      <c r="NHJ91" s="76"/>
      <c r="NHK91" s="216"/>
      <c r="NHL91" s="75"/>
      <c r="NHM91" s="75"/>
      <c r="NHN91" s="204"/>
      <c r="NHO91" s="205"/>
      <c r="NHP91" s="72"/>
      <c r="NHQ91" s="70"/>
      <c r="NHR91" s="73"/>
      <c r="NHS91" s="74"/>
      <c r="NHT91" s="74"/>
      <c r="NHU91" s="62"/>
      <c r="NHV91" s="75"/>
      <c r="NHW91" s="76"/>
      <c r="NHX91" s="216"/>
      <c r="NHY91" s="75"/>
      <c r="NHZ91" s="75"/>
      <c r="NIA91" s="204"/>
      <c r="NIB91" s="205"/>
      <c r="NIC91" s="72"/>
      <c r="NID91" s="70"/>
      <c r="NIE91" s="73"/>
      <c r="NIF91" s="74"/>
      <c r="NIG91" s="74"/>
      <c r="NIH91" s="62"/>
      <c r="NII91" s="75"/>
      <c r="NIJ91" s="76"/>
      <c r="NIK91" s="216"/>
      <c r="NIL91" s="75"/>
      <c r="NIM91" s="75"/>
      <c r="NIN91" s="204"/>
      <c r="NIO91" s="205"/>
      <c r="NIP91" s="72"/>
      <c r="NIQ91" s="70"/>
      <c r="NIR91" s="73"/>
      <c r="NIS91" s="74"/>
      <c r="NIT91" s="74"/>
      <c r="NIU91" s="62"/>
      <c r="NIV91" s="75"/>
      <c r="NIW91" s="76"/>
      <c r="NIX91" s="216"/>
      <c r="NIY91" s="75"/>
      <c r="NIZ91" s="75"/>
      <c r="NJA91" s="204"/>
      <c r="NJB91" s="205"/>
      <c r="NJC91" s="72"/>
      <c r="NJD91" s="70"/>
      <c r="NJE91" s="73"/>
      <c r="NJF91" s="74"/>
      <c r="NJG91" s="74"/>
      <c r="NJH91" s="62"/>
      <c r="NJI91" s="75"/>
      <c r="NJJ91" s="76"/>
      <c r="NJK91" s="216"/>
      <c r="NJL91" s="75"/>
      <c r="NJM91" s="75"/>
      <c r="NJN91" s="204"/>
      <c r="NJO91" s="205"/>
      <c r="NJP91" s="72"/>
      <c r="NJQ91" s="70"/>
      <c r="NJR91" s="73"/>
      <c r="NJS91" s="74"/>
      <c r="NJT91" s="74"/>
      <c r="NJU91" s="62"/>
      <c r="NJV91" s="75"/>
      <c r="NJW91" s="76"/>
      <c r="NJX91" s="216"/>
      <c r="NJY91" s="75"/>
      <c r="NJZ91" s="75"/>
      <c r="NKA91" s="204"/>
      <c r="NKB91" s="205"/>
      <c r="NKC91" s="72"/>
      <c r="NKD91" s="70"/>
      <c r="NKE91" s="73"/>
      <c r="NKF91" s="74"/>
      <c r="NKG91" s="74"/>
      <c r="NKH91" s="62"/>
      <c r="NKI91" s="75"/>
      <c r="NKJ91" s="76"/>
      <c r="NKK91" s="216"/>
      <c r="NKL91" s="75"/>
      <c r="NKM91" s="75"/>
      <c r="NKN91" s="204"/>
      <c r="NKO91" s="205"/>
      <c r="NKP91" s="72"/>
      <c r="NKQ91" s="70"/>
      <c r="NKR91" s="73"/>
      <c r="NKS91" s="74"/>
      <c r="NKT91" s="74"/>
      <c r="NKU91" s="62"/>
      <c r="NKV91" s="75"/>
      <c r="NKW91" s="76"/>
      <c r="NKX91" s="216"/>
      <c r="NKY91" s="75"/>
      <c r="NKZ91" s="75"/>
      <c r="NLA91" s="204"/>
      <c r="NLB91" s="205"/>
      <c r="NLC91" s="72"/>
      <c r="NLD91" s="70"/>
      <c r="NLE91" s="73"/>
      <c r="NLF91" s="74"/>
      <c r="NLG91" s="74"/>
      <c r="NLH91" s="62"/>
      <c r="NLI91" s="75"/>
      <c r="NLJ91" s="76"/>
      <c r="NLK91" s="216"/>
      <c r="NLL91" s="75"/>
      <c r="NLM91" s="75"/>
      <c r="NLN91" s="204"/>
      <c r="NLO91" s="205"/>
      <c r="NLP91" s="72"/>
      <c r="NLQ91" s="70"/>
      <c r="NLR91" s="73"/>
      <c r="NLS91" s="74"/>
      <c r="NLT91" s="74"/>
      <c r="NLU91" s="62"/>
      <c r="NLV91" s="75"/>
      <c r="NLW91" s="76"/>
      <c r="NLX91" s="216"/>
      <c r="NLY91" s="75"/>
      <c r="NLZ91" s="75"/>
      <c r="NMA91" s="204"/>
      <c r="NMB91" s="205"/>
      <c r="NMC91" s="72"/>
      <c r="NMD91" s="70"/>
      <c r="NME91" s="73"/>
      <c r="NMF91" s="74"/>
      <c r="NMG91" s="74"/>
      <c r="NMH91" s="62"/>
      <c r="NMI91" s="75"/>
      <c r="NMJ91" s="76"/>
      <c r="NMK91" s="216"/>
      <c r="NML91" s="75"/>
      <c r="NMM91" s="75"/>
      <c r="NMN91" s="204"/>
      <c r="NMO91" s="205"/>
      <c r="NMP91" s="72"/>
      <c r="NMQ91" s="70"/>
      <c r="NMR91" s="73"/>
      <c r="NMS91" s="74"/>
      <c r="NMT91" s="74"/>
      <c r="NMU91" s="62"/>
      <c r="NMV91" s="75"/>
      <c r="NMW91" s="76"/>
      <c r="NMX91" s="216"/>
      <c r="NMY91" s="75"/>
      <c r="NMZ91" s="75"/>
      <c r="NNA91" s="204"/>
      <c r="NNB91" s="205"/>
      <c r="NNC91" s="72"/>
      <c r="NND91" s="70"/>
      <c r="NNE91" s="73"/>
      <c r="NNF91" s="74"/>
      <c r="NNG91" s="74"/>
      <c r="NNH91" s="62"/>
      <c r="NNI91" s="75"/>
      <c r="NNJ91" s="76"/>
      <c r="NNK91" s="216"/>
      <c r="NNL91" s="75"/>
      <c r="NNM91" s="75"/>
      <c r="NNN91" s="204"/>
      <c r="NNO91" s="205"/>
      <c r="NNP91" s="72"/>
      <c r="NNQ91" s="70"/>
      <c r="NNR91" s="73"/>
      <c r="NNS91" s="74"/>
      <c r="NNT91" s="74"/>
      <c r="NNU91" s="62"/>
      <c r="NNV91" s="75"/>
      <c r="NNW91" s="76"/>
      <c r="NNX91" s="216"/>
      <c r="NNY91" s="75"/>
      <c r="NNZ91" s="75"/>
      <c r="NOA91" s="204"/>
      <c r="NOB91" s="205"/>
      <c r="NOC91" s="72"/>
      <c r="NOD91" s="70"/>
      <c r="NOE91" s="73"/>
      <c r="NOF91" s="74"/>
      <c r="NOG91" s="74"/>
      <c r="NOH91" s="62"/>
      <c r="NOI91" s="75"/>
      <c r="NOJ91" s="76"/>
      <c r="NOK91" s="216"/>
      <c r="NOL91" s="75"/>
      <c r="NOM91" s="75"/>
      <c r="NON91" s="204"/>
      <c r="NOO91" s="205"/>
      <c r="NOP91" s="72"/>
      <c r="NOQ91" s="70"/>
      <c r="NOR91" s="73"/>
      <c r="NOS91" s="74"/>
      <c r="NOT91" s="74"/>
      <c r="NOU91" s="62"/>
      <c r="NOV91" s="75"/>
      <c r="NOW91" s="76"/>
      <c r="NOX91" s="216"/>
      <c r="NOY91" s="75"/>
      <c r="NOZ91" s="75"/>
      <c r="NPA91" s="204"/>
      <c r="NPB91" s="205"/>
      <c r="NPC91" s="72"/>
      <c r="NPD91" s="70"/>
      <c r="NPE91" s="73"/>
      <c r="NPF91" s="74"/>
      <c r="NPG91" s="74"/>
      <c r="NPH91" s="62"/>
      <c r="NPI91" s="75"/>
      <c r="NPJ91" s="76"/>
      <c r="NPK91" s="216"/>
      <c r="NPL91" s="75"/>
      <c r="NPM91" s="75"/>
      <c r="NPN91" s="204"/>
      <c r="NPO91" s="205"/>
      <c r="NPP91" s="72"/>
      <c r="NPQ91" s="70"/>
      <c r="NPR91" s="73"/>
      <c r="NPS91" s="74"/>
      <c r="NPT91" s="74"/>
      <c r="NPU91" s="62"/>
      <c r="NPV91" s="75"/>
      <c r="NPW91" s="76"/>
      <c r="NPX91" s="216"/>
      <c r="NPY91" s="75"/>
      <c r="NPZ91" s="75"/>
      <c r="NQA91" s="204"/>
      <c r="NQB91" s="205"/>
      <c r="NQC91" s="72"/>
      <c r="NQD91" s="70"/>
      <c r="NQE91" s="73"/>
      <c r="NQF91" s="74"/>
      <c r="NQG91" s="74"/>
      <c r="NQH91" s="62"/>
      <c r="NQI91" s="75"/>
      <c r="NQJ91" s="76"/>
      <c r="NQK91" s="216"/>
      <c r="NQL91" s="75"/>
      <c r="NQM91" s="75"/>
      <c r="NQN91" s="204"/>
      <c r="NQO91" s="205"/>
      <c r="NQP91" s="72"/>
      <c r="NQQ91" s="70"/>
      <c r="NQR91" s="73"/>
      <c r="NQS91" s="74"/>
      <c r="NQT91" s="74"/>
      <c r="NQU91" s="62"/>
      <c r="NQV91" s="75"/>
      <c r="NQW91" s="76"/>
      <c r="NQX91" s="216"/>
      <c r="NQY91" s="75"/>
      <c r="NQZ91" s="75"/>
      <c r="NRA91" s="204"/>
      <c r="NRB91" s="205"/>
      <c r="NRC91" s="72"/>
      <c r="NRD91" s="70"/>
      <c r="NRE91" s="73"/>
      <c r="NRF91" s="74"/>
      <c r="NRG91" s="74"/>
      <c r="NRH91" s="62"/>
      <c r="NRI91" s="75"/>
      <c r="NRJ91" s="76"/>
      <c r="NRK91" s="216"/>
      <c r="NRL91" s="75"/>
      <c r="NRM91" s="75"/>
      <c r="NRN91" s="204"/>
      <c r="NRO91" s="205"/>
      <c r="NRP91" s="72"/>
      <c r="NRQ91" s="70"/>
      <c r="NRR91" s="73"/>
      <c r="NRS91" s="74"/>
      <c r="NRT91" s="74"/>
      <c r="NRU91" s="62"/>
      <c r="NRV91" s="75"/>
      <c r="NRW91" s="76"/>
      <c r="NRX91" s="216"/>
      <c r="NRY91" s="75"/>
      <c r="NRZ91" s="75"/>
      <c r="NSA91" s="204"/>
      <c r="NSB91" s="205"/>
      <c r="NSC91" s="72"/>
      <c r="NSD91" s="70"/>
      <c r="NSE91" s="73"/>
      <c r="NSF91" s="74"/>
      <c r="NSG91" s="74"/>
      <c r="NSH91" s="62"/>
      <c r="NSI91" s="75"/>
      <c r="NSJ91" s="76"/>
      <c r="NSK91" s="216"/>
      <c r="NSL91" s="75"/>
      <c r="NSM91" s="75"/>
      <c r="NSN91" s="204"/>
      <c r="NSO91" s="205"/>
      <c r="NSP91" s="72"/>
      <c r="NSQ91" s="70"/>
      <c r="NSR91" s="73"/>
      <c r="NSS91" s="74"/>
      <c r="NST91" s="74"/>
      <c r="NSU91" s="62"/>
      <c r="NSV91" s="75"/>
      <c r="NSW91" s="76"/>
      <c r="NSX91" s="216"/>
      <c r="NSY91" s="75"/>
      <c r="NSZ91" s="75"/>
      <c r="NTA91" s="204"/>
      <c r="NTB91" s="205"/>
      <c r="NTC91" s="72"/>
      <c r="NTD91" s="70"/>
      <c r="NTE91" s="73"/>
      <c r="NTF91" s="74"/>
      <c r="NTG91" s="74"/>
      <c r="NTH91" s="62"/>
      <c r="NTI91" s="75"/>
      <c r="NTJ91" s="76"/>
      <c r="NTK91" s="216"/>
      <c r="NTL91" s="75"/>
      <c r="NTM91" s="75"/>
      <c r="NTN91" s="204"/>
      <c r="NTO91" s="205"/>
      <c r="NTP91" s="72"/>
      <c r="NTQ91" s="70"/>
      <c r="NTR91" s="73"/>
      <c r="NTS91" s="74"/>
      <c r="NTT91" s="74"/>
      <c r="NTU91" s="62"/>
      <c r="NTV91" s="75"/>
      <c r="NTW91" s="76"/>
      <c r="NTX91" s="216"/>
      <c r="NTY91" s="75"/>
      <c r="NTZ91" s="75"/>
      <c r="NUA91" s="204"/>
      <c r="NUB91" s="205"/>
      <c r="NUC91" s="72"/>
      <c r="NUD91" s="70"/>
      <c r="NUE91" s="73"/>
      <c r="NUF91" s="74"/>
      <c r="NUG91" s="74"/>
      <c r="NUH91" s="62"/>
      <c r="NUI91" s="75"/>
      <c r="NUJ91" s="76"/>
      <c r="NUK91" s="216"/>
      <c r="NUL91" s="75"/>
      <c r="NUM91" s="75"/>
      <c r="NUN91" s="204"/>
      <c r="NUO91" s="205"/>
      <c r="NUP91" s="72"/>
      <c r="NUQ91" s="70"/>
      <c r="NUR91" s="73"/>
      <c r="NUS91" s="74"/>
      <c r="NUT91" s="74"/>
      <c r="NUU91" s="62"/>
      <c r="NUV91" s="75"/>
      <c r="NUW91" s="76"/>
      <c r="NUX91" s="216"/>
      <c r="NUY91" s="75"/>
      <c r="NUZ91" s="75"/>
      <c r="NVA91" s="204"/>
      <c r="NVB91" s="205"/>
      <c r="NVC91" s="72"/>
      <c r="NVD91" s="70"/>
      <c r="NVE91" s="73"/>
      <c r="NVF91" s="74"/>
      <c r="NVG91" s="74"/>
      <c r="NVH91" s="62"/>
      <c r="NVI91" s="75"/>
      <c r="NVJ91" s="76"/>
      <c r="NVK91" s="216"/>
      <c r="NVL91" s="75"/>
      <c r="NVM91" s="75"/>
      <c r="NVN91" s="204"/>
      <c r="NVO91" s="205"/>
      <c r="NVP91" s="72"/>
      <c r="NVQ91" s="70"/>
      <c r="NVR91" s="73"/>
      <c r="NVS91" s="74"/>
      <c r="NVT91" s="74"/>
      <c r="NVU91" s="62"/>
      <c r="NVV91" s="75"/>
      <c r="NVW91" s="76"/>
      <c r="NVX91" s="216"/>
      <c r="NVY91" s="75"/>
      <c r="NVZ91" s="75"/>
      <c r="NWA91" s="204"/>
      <c r="NWB91" s="205"/>
      <c r="NWC91" s="72"/>
      <c r="NWD91" s="70"/>
      <c r="NWE91" s="73"/>
      <c r="NWF91" s="74"/>
      <c r="NWG91" s="74"/>
      <c r="NWH91" s="62"/>
      <c r="NWI91" s="75"/>
      <c r="NWJ91" s="76"/>
      <c r="NWK91" s="216"/>
      <c r="NWL91" s="75"/>
      <c r="NWM91" s="75"/>
      <c r="NWN91" s="204"/>
      <c r="NWO91" s="205"/>
      <c r="NWP91" s="72"/>
      <c r="NWQ91" s="70"/>
      <c r="NWR91" s="73"/>
      <c r="NWS91" s="74"/>
      <c r="NWT91" s="74"/>
      <c r="NWU91" s="62"/>
      <c r="NWV91" s="75"/>
      <c r="NWW91" s="76"/>
      <c r="NWX91" s="216"/>
      <c r="NWY91" s="75"/>
      <c r="NWZ91" s="75"/>
      <c r="NXA91" s="204"/>
      <c r="NXB91" s="205"/>
      <c r="NXC91" s="72"/>
      <c r="NXD91" s="70"/>
      <c r="NXE91" s="73"/>
      <c r="NXF91" s="74"/>
      <c r="NXG91" s="74"/>
      <c r="NXH91" s="62"/>
      <c r="NXI91" s="75"/>
      <c r="NXJ91" s="76"/>
      <c r="NXK91" s="216"/>
      <c r="NXL91" s="75"/>
      <c r="NXM91" s="75"/>
      <c r="NXN91" s="204"/>
      <c r="NXO91" s="205"/>
      <c r="NXP91" s="72"/>
      <c r="NXQ91" s="70"/>
      <c r="NXR91" s="73"/>
      <c r="NXS91" s="74"/>
      <c r="NXT91" s="74"/>
      <c r="NXU91" s="62"/>
      <c r="NXV91" s="75"/>
      <c r="NXW91" s="76"/>
      <c r="NXX91" s="216"/>
      <c r="NXY91" s="75"/>
      <c r="NXZ91" s="75"/>
      <c r="NYA91" s="204"/>
      <c r="NYB91" s="205"/>
      <c r="NYC91" s="72"/>
      <c r="NYD91" s="70"/>
      <c r="NYE91" s="73"/>
      <c r="NYF91" s="74"/>
      <c r="NYG91" s="74"/>
      <c r="NYH91" s="62"/>
      <c r="NYI91" s="75"/>
      <c r="NYJ91" s="76"/>
      <c r="NYK91" s="216"/>
      <c r="NYL91" s="75"/>
      <c r="NYM91" s="75"/>
      <c r="NYN91" s="204"/>
      <c r="NYO91" s="205"/>
      <c r="NYP91" s="72"/>
      <c r="NYQ91" s="70"/>
      <c r="NYR91" s="73"/>
      <c r="NYS91" s="74"/>
      <c r="NYT91" s="74"/>
      <c r="NYU91" s="62"/>
      <c r="NYV91" s="75"/>
      <c r="NYW91" s="76"/>
      <c r="NYX91" s="216"/>
      <c r="NYY91" s="75"/>
      <c r="NYZ91" s="75"/>
      <c r="NZA91" s="204"/>
      <c r="NZB91" s="205"/>
      <c r="NZC91" s="72"/>
      <c r="NZD91" s="70"/>
      <c r="NZE91" s="73"/>
      <c r="NZF91" s="74"/>
      <c r="NZG91" s="74"/>
      <c r="NZH91" s="62"/>
      <c r="NZI91" s="75"/>
      <c r="NZJ91" s="76"/>
      <c r="NZK91" s="216"/>
      <c r="NZL91" s="75"/>
      <c r="NZM91" s="75"/>
      <c r="NZN91" s="204"/>
      <c r="NZO91" s="205"/>
      <c r="NZP91" s="72"/>
      <c r="NZQ91" s="70"/>
      <c r="NZR91" s="73"/>
      <c r="NZS91" s="74"/>
      <c r="NZT91" s="74"/>
      <c r="NZU91" s="62"/>
      <c r="NZV91" s="75"/>
      <c r="NZW91" s="76"/>
      <c r="NZX91" s="216"/>
      <c r="NZY91" s="75"/>
      <c r="NZZ91" s="75"/>
      <c r="OAA91" s="204"/>
      <c r="OAB91" s="205"/>
      <c r="OAC91" s="72"/>
      <c r="OAD91" s="70"/>
      <c r="OAE91" s="73"/>
      <c r="OAF91" s="74"/>
      <c r="OAG91" s="74"/>
      <c r="OAH91" s="62"/>
      <c r="OAI91" s="75"/>
      <c r="OAJ91" s="76"/>
      <c r="OAK91" s="216"/>
      <c r="OAL91" s="75"/>
      <c r="OAM91" s="75"/>
      <c r="OAN91" s="204"/>
      <c r="OAO91" s="205"/>
      <c r="OAP91" s="72"/>
      <c r="OAQ91" s="70"/>
      <c r="OAR91" s="73"/>
      <c r="OAS91" s="74"/>
      <c r="OAT91" s="74"/>
      <c r="OAU91" s="62"/>
      <c r="OAV91" s="75"/>
      <c r="OAW91" s="76"/>
      <c r="OAX91" s="216"/>
      <c r="OAY91" s="75"/>
      <c r="OAZ91" s="75"/>
      <c r="OBA91" s="204"/>
      <c r="OBB91" s="205"/>
      <c r="OBC91" s="72"/>
      <c r="OBD91" s="70"/>
      <c r="OBE91" s="73"/>
      <c r="OBF91" s="74"/>
      <c r="OBG91" s="74"/>
      <c r="OBH91" s="62"/>
      <c r="OBI91" s="75"/>
      <c r="OBJ91" s="76"/>
      <c r="OBK91" s="216"/>
      <c r="OBL91" s="75"/>
      <c r="OBM91" s="75"/>
      <c r="OBN91" s="204"/>
      <c r="OBO91" s="205"/>
      <c r="OBP91" s="72"/>
      <c r="OBQ91" s="70"/>
      <c r="OBR91" s="73"/>
      <c r="OBS91" s="74"/>
      <c r="OBT91" s="74"/>
      <c r="OBU91" s="62"/>
      <c r="OBV91" s="75"/>
      <c r="OBW91" s="76"/>
      <c r="OBX91" s="216"/>
      <c r="OBY91" s="75"/>
      <c r="OBZ91" s="75"/>
      <c r="OCA91" s="204"/>
      <c r="OCB91" s="205"/>
      <c r="OCC91" s="72"/>
      <c r="OCD91" s="70"/>
      <c r="OCE91" s="73"/>
      <c r="OCF91" s="74"/>
      <c r="OCG91" s="74"/>
      <c r="OCH91" s="62"/>
      <c r="OCI91" s="75"/>
      <c r="OCJ91" s="76"/>
      <c r="OCK91" s="216"/>
      <c r="OCL91" s="75"/>
      <c r="OCM91" s="75"/>
      <c r="OCN91" s="204"/>
      <c r="OCO91" s="205"/>
      <c r="OCP91" s="72"/>
      <c r="OCQ91" s="70"/>
      <c r="OCR91" s="73"/>
      <c r="OCS91" s="74"/>
      <c r="OCT91" s="74"/>
      <c r="OCU91" s="62"/>
      <c r="OCV91" s="75"/>
      <c r="OCW91" s="76"/>
      <c r="OCX91" s="216"/>
      <c r="OCY91" s="75"/>
      <c r="OCZ91" s="75"/>
      <c r="ODA91" s="204"/>
      <c r="ODB91" s="205"/>
      <c r="ODC91" s="72"/>
      <c r="ODD91" s="70"/>
      <c r="ODE91" s="73"/>
      <c r="ODF91" s="74"/>
      <c r="ODG91" s="74"/>
      <c r="ODH91" s="62"/>
      <c r="ODI91" s="75"/>
      <c r="ODJ91" s="76"/>
      <c r="ODK91" s="216"/>
      <c r="ODL91" s="75"/>
      <c r="ODM91" s="75"/>
      <c r="ODN91" s="204"/>
      <c r="ODO91" s="205"/>
      <c r="ODP91" s="72"/>
      <c r="ODQ91" s="70"/>
      <c r="ODR91" s="73"/>
      <c r="ODS91" s="74"/>
      <c r="ODT91" s="74"/>
      <c r="ODU91" s="62"/>
      <c r="ODV91" s="75"/>
      <c r="ODW91" s="76"/>
      <c r="ODX91" s="216"/>
      <c r="ODY91" s="75"/>
      <c r="ODZ91" s="75"/>
      <c r="OEA91" s="204"/>
      <c r="OEB91" s="205"/>
      <c r="OEC91" s="72"/>
      <c r="OED91" s="70"/>
      <c r="OEE91" s="73"/>
      <c r="OEF91" s="74"/>
      <c r="OEG91" s="74"/>
      <c r="OEH91" s="62"/>
      <c r="OEI91" s="75"/>
      <c r="OEJ91" s="76"/>
      <c r="OEK91" s="216"/>
      <c r="OEL91" s="75"/>
      <c r="OEM91" s="75"/>
      <c r="OEN91" s="204"/>
      <c r="OEO91" s="205"/>
      <c r="OEP91" s="72"/>
      <c r="OEQ91" s="70"/>
      <c r="OER91" s="73"/>
      <c r="OES91" s="74"/>
      <c r="OET91" s="74"/>
      <c r="OEU91" s="62"/>
      <c r="OEV91" s="75"/>
      <c r="OEW91" s="76"/>
      <c r="OEX91" s="216"/>
      <c r="OEY91" s="75"/>
      <c r="OEZ91" s="75"/>
      <c r="OFA91" s="204"/>
      <c r="OFB91" s="205"/>
      <c r="OFC91" s="72"/>
      <c r="OFD91" s="70"/>
      <c r="OFE91" s="73"/>
      <c r="OFF91" s="74"/>
      <c r="OFG91" s="74"/>
      <c r="OFH91" s="62"/>
      <c r="OFI91" s="75"/>
      <c r="OFJ91" s="76"/>
      <c r="OFK91" s="216"/>
      <c r="OFL91" s="75"/>
      <c r="OFM91" s="75"/>
      <c r="OFN91" s="204"/>
      <c r="OFO91" s="205"/>
      <c r="OFP91" s="72"/>
      <c r="OFQ91" s="70"/>
      <c r="OFR91" s="73"/>
      <c r="OFS91" s="74"/>
      <c r="OFT91" s="74"/>
      <c r="OFU91" s="62"/>
      <c r="OFV91" s="75"/>
      <c r="OFW91" s="76"/>
      <c r="OFX91" s="216"/>
      <c r="OFY91" s="75"/>
      <c r="OFZ91" s="75"/>
      <c r="OGA91" s="204"/>
      <c r="OGB91" s="205"/>
      <c r="OGC91" s="72"/>
      <c r="OGD91" s="70"/>
      <c r="OGE91" s="73"/>
      <c r="OGF91" s="74"/>
      <c r="OGG91" s="74"/>
      <c r="OGH91" s="62"/>
      <c r="OGI91" s="75"/>
      <c r="OGJ91" s="76"/>
      <c r="OGK91" s="216"/>
      <c r="OGL91" s="75"/>
      <c r="OGM91" s="75"/>
      <c r="OGN91" s="204"/>
      <c r="OGO91" s="205"/>
      <c r="OGP91" s="72"/>
      <c r="OGQ91" s="70"/>
      <c r="OGR91" s="73"/>
      <c r="OGS91" s="74"/>
      <c r="OGT91" s="74"/>
      <c r="OGU91" s="62"/>
      <c r="OGV91" s="75"/>
      <c r="OGW91" s="76"/>
      <c r="OGX91" s="216"/>
      <c r="OGY91" s="75"/>
      <c r="OGZ91" s="75"/>
      <c r="OHA91" s="204"/>
      <c r="OHB91" s="205"/>
      <c r="OHC91" s="72"/>
      <c r="OHD91" s="70"/>
      <c r="OHE91" s="73"/>
      <c r="OHF91" s="74"/>
      <c r="OHG91" s="74"/>
      <c r="OHH91" s="62"/>
      <c r="OHI91" s="75"/>
      <c r="OHJ91" s="76"/>
      <c r="OHK91" s="216"/>
      <c r="OHL91" s="75"/>
      <c r="OHM91" s="75"/>
      <c r="OHN91" s="204"/>
      <c r="OHO91" s="205"/>
      <c r="OHP91" s="72"/>
      <c r="OHQ91" s="70"/>
      <c r="OHR91" s="73"/>
      <c r="OHS91" s="74"/>
      <c r="OHT91" s="74"/>
      <c r="OHU91" s="62"/>
      <c r="OHV91" s="75"/>
      <c r="OHW91" s="76"/>
      <c r="OHX91" s="216"/>
      <c r="OHY91" s="75"/>
      <c r="OHZ91" s="75"/>
      <c r="OIA91" s="204"/>
      <c r="OIB91" s="205"/>
      <c r="OIC91" s="72"/>
      <c r="OID91" s="70"/>
      <c r="OIE91" s="73"/>
      <c r="OIF91" s="74"/>
      <c r="OIG91" s="74"/>
      <c r="OIH91" s="62"/>
      <c r="OII91" s="75"/>
      <c r="OIJ91" s="76"/>
      <c r="OIK91" s="216"/>
      <c r="OIL91" s="75"/>
      <c r="OIM91" s="75"/>
      <c r="OIN91" s="204"/>
      <c r="OIO91" s="205"/>
      <c r="OIP91" s="72"/>
      <c r="OIQ91" s="70"/>
      <c r="OIR91" s="73"/>
      <c r="OIS91" s="74"/>
      <c r="OIT91" s="74"/>
      <c r="OIU91" s="62"/>
      <c r="OIV91" s="75"/>
      <c r="OIW91" s="76"/>
      <c r="OIX91" s="216"/>
      <c r="OIY91" s="75"/>
      <c r="OIZ91" s="75"/>
      <c r="OJA91" s="204"/>
      <c r="OJB91" s="205"/>
      <c r="OJC91" s="72"/>
      <c r="OJD91" s="70"/>
      <c r="OJE91" s="73"/>
      <c r="OJF91" s="74"/>
      <c r="OJG91" s="74"/>
      <c r="OJH91" s="62"/>
      <c r="OJI91" s="75"/>
      <c r="OJJ91" s="76"/>
      <c r="OJK91" s="216"/>
      <c r="OJL91" s="75"/>
      <c r="OJM91" s="75"/>
      <c r="OJN91" s="204"/>
      <c r="OJO91" s="205"/>
      <c r="OJP91" s="72"/>
      <c r="OJQ91" s="70"/>
      <c r="OJR91" s="73"/>
      <c r="OJS91" s="74"/>
      <c r="OJT91" s="74"/>
      <c r="OJU91" s="62"/>
      <c r="OJV91" s="75"/>
      <c r="OJW91" s="76"/>
      <c r="OJX91" s="216"/>
      <c r="OJY91" s="75"/>
      <c r="OJZ91" s="75"/>
      <c r="OKA91" s="204"/>
      <c r="OKB91" s="205"/>
      <c r="OKC91" s="72"/>
      <c r="OKD91" s="70"/>
      <c r="OKE91" s="73"/>
      <c r="OKF91" s="74"/>
      <c r="OKG91" s="74"/>
      <c r="OKH91" s="62"/>
      <c r="OKI91" s="75"/>
      <c r="OKJ91" s="76"/>
      <c r="OKK91" s="216"/>
      <c r="OKL91" s="75"/>
      <c r="OKM91" s="75"/>
      <c r="OKN91" s="204"/>
      <c r="OKO91" s="205"/>
      <c r="OKP91" s="72"/>
      <c r="OKQ91" s="70"/>
      <c r="OKR91" s="73"/>
      <c r="OKS91" s="74"/>
      <c r="OKT91" s="74"/>
      <c r="OKU91" s="62"/>
      <c r="OKV91" s="75"/>
      <c r="OKW91" s="76"/>
      <c r="OKX91" s="216"/>
      <c r="OKY91" s="75"/>
      <c r="OKZ91" s="75"/>
      <c r="OLA91" s="204"/>
      <c r="OLB91" s="205"/>
      <c r="OLC91" s="72"/>
      <c r="OLD91" s="70"/>
      <c r="OLE91" s="73"/>
      <c r="OLF91" s="74"/>
      <c r="OLG91" s="74"/>
      <c r="OLH91" s="62"/>
      <c r="OLI91" s="75"/>
      <c r="OLJ91" s="76"/>
      <c r="OLK91" s="216"/>
      <c r="OLL91" s="75"/>
      <c r="OLM91" s="75"/>
      <c r="OLN91" s="204"/>
      <c r="OLO91" s="205"/>
      <c r="OLP91" s="72"/>
      <c r="OLQ91" s="70"/>
      <c r="OLR91" s="73"/>
      <c r="OLS91" s="74"/>
      <c r="OLT91" s="74"/>
      <c r="OLU91" s="62"/>
      <c r="OLV91" s="75"/>
      <c r="OLW91" s="76"/>
      <c r="OLX91" s="216"/>
      <c r="OLY91" s="75"/>
      <c r="OLZ91" s="75"/>
      <c r="OMA91" s="204"/>
      <c r="OMB91" s="205"/>
      <c r="OMC91" s="72"/>
      <c r="OMD91" s="70"/>
      <c r="OME91" s="73"/>
      <c r="OMF91" s="74"/>
      <c r="OMG91" s="74"/>
      <c r="OMH91" s="62"/>
      <c r="OMI91" s="75"/>
      <c r="OMJ91" s="76"/>
      <c r="OMK91" s="216"/>
      <c r="OML91" s="75"/>
      <c r="OMM91" s="75"/>
      <c r="OMN91" s="204"/>
      <c r="OMO91" s="205"/>
      <c r="OMP91" s="72"/>
      <c r="OMQ91" s="70"/>
      <c r="OMR91" s="73"/>
      <c r="OMS91" s="74"/>
      <c r="OMT91" s="74"/>
      <c r="OMU91" s="62"/>
      <c r="OMV91" s="75"/>
      <c r="OMW91" s="76"/>
      <c r="OMX91" s="216"/>
      <c r="OMY91" s="75"/>
      <c r="OMZ91" s="75"/>
      <c r="ONA91" s="204"/>
      <c r="ONB91" s="205"/>
      <c r="ONC91" s="72"/>
      <c r="OND91" s="70"/>
      <c r="ONE91" s="73"/>
      <c r="ONF91" s="74"/>
      <c r="ONG91" s="74"/>
      <c r="ONH91" s="62"/>
      <c r="ONI91" s="75"/>
      <c r="ONJ91" s="76"/>
      <c r="ONK91" s="216"/>
      <c r="ONL91" s="75"/>
      <c r="ONM91" s="75"/>
      <c r="ONN91" s="204"/>
      <c r="ONO91" s="205"/>
      <c r="ONP91" s="72"/>
      <c r="ONQ91" s="70"/>
      <c r="ONR91" s="73"/>
      <c r="ONS91" s="74"/>
      <c r="ONT91" s="74"/>
      <c r="ONU91" s="62"/>
      <c r="ONV91" s="75"/>
      <c r="ONW91" s="76"/>
      <c r="ONX91" s="216"/>
      <c r="ONY91" s="75"/>
      <c r="ONZ91" s="75"/>
      <c r="OOA91" s="204"/>
      <c r="OOB91" s="205"/>
      <c r="OOC91" s="72"/>
      <c r="OOD91" s="70"/>
      <c r="OOE91" s="73"/>
      <c r="OOF91" s="74"/>
      <c r="OOG91" s="74"/>
      <c r="OOH91" s="62"/>
      <c r="OOI91" s="75"/>
      <c r="OOJ91" s="76"/>
      <c r="OOK91" s="216"/>
      <c r="OOL91" s="75"/>
      <c r="OOM91" s="75"/>
      <c r="OON91" s="204"/>
      <c r="OOO91" s="205"/>
      <c r="OOP91" s="72"/>
      <c r="OOQ91" s="70"/>
      <c r="OOR91" s="73"/>
      <c r="OOS91" s="74"/>
      <c r="OOT91" s="74"/>
      <c r="OOU91" s="62"/>
      <c r="OOV91" s="75"/>
      <c r="OOW91" s="76"/>
      <c r="OOX91" s="216"/>
      <c r="OOY91" s="75"/>
      <c r="OOZ91" s="75"/>
      <c r="OPA91" s="204"/>
      <c r="OPB91" s="205"/>
      <c r="OPC91" s="72"/>
      <c r="OPD91" s="70"/>
      <c r="OPE91" s="73"/>
      <c r="OPF91" s="74"/>
      <c r="OPG91" s="74"/>
      <c r="OPH91" s="62"/>
      <c r="OPI91" s="75"/>
      <c r="OPJ91" s="76"/>
      <c r="OPK91" s="216"/>
      <c r="OPL91" s="75"/>
      <c r="OPM91" s="75"/>
      <c r="OPN91" s="204"/>
      <c r="OPO91" s="205"/>
      <c r="OPP91" s="72"/>
      <c r="OPQ91" s="70"/>
      <c r="OPR91" s="73"/>
      <c r="OPS91" s="74"/>
      <c r="OPT91" s="74"/>
      <c r="OPU91" s="62"/>
      <c r="OPV91" s="75"/>
      <c r="OPW91" s="76"/>
      <c r="OPX91" s="216"/>
      <c r="OPY91" s="75"/>
      <c r="OPZ91" s="75"/>
      <c r="OQA91" s="204"/>
      <c r="OQB91" s="205"/>
      <c r="OQC91" s="72"/>
      <c r="OQD91" s="70"/>
      <c r="OQE91" s="73"/>
      <c r="OQF91" s="74"/>
      <c r="OQG91" s="74"/>
      <c r="OQH91" s="62"/>
      <c r="OQI91" s="75"/>
      <c r="OQJ91" s="76"/>
      <c r="OQK91" s="216"/>
      <c r="OQL91" s="75"/>
      <c r="OQM91" s="75"/>
      <c r="OQN91" s="204"/>
      <c r="OQO91" s="205"/>
      <c r="OQP91" s="72"/>
      <c r="OQQ91" s="70"/>
      <c r="OQR91" s="73"/>
      <c r="OQS91" s="74"/>
      <c r="OQT91" s="74"/>
      <c r="OQU91" s="62"/>
      <c r="OQV91" s="75"/>
      <c r="OQW91" s="76"/>
      <c r="OQX91" s="216"/>
      <c r="OQY91" s="75"/>
      <c r="OQZ91" s="75"/>
      <c r="ORA91" s="204"/>
      <c r="ORB91" s="205"/>
      <c r="ORC91" s="72"/>
      <c r="ORD91" s="70"/>
      <c r="ORE91" s="73"/>
      <c r="ORF91" s="74"/>
      <c r="ORG91" s="74"/>
      <c r="ORH91" s="62"/>
      <c r="ORI91" s="75"/>
      <c r="ORJ91" s="76"/>
      <c r="ORK91" s="216"/>
      <c r="ORL91" s="75"/>
      <c r="ORM91" s="75"/>
      <c r="ORN91" s="204"/>
      <c r="ORO91" s="205"/>
      <c r="ORP91" s="72"/>
      <c r="ORQ91" s="70"/>
      <c r="ORR91" s="73"/>
      <c r="ORS91" s="74"/>
      <c r="ORT91" s="74"/>
      <c r="ORU91" s="62"/>
      <c r="ORV91" s="75"/>
      <c r="ORW91" s="76"/>
      <c r="ORX91" s="216"/>
      <c r="ORY91" s="75"/>
      <c r="ORZ91" s="75"/>
      <c r="OSA91" s="204"/>
      <c r="OSB91" s="205"/>
      <c r="OSC91" s="72"/>
      <c r="OSD91" s="70"/>
      <c r="OSE91" s="73"/>
      <c r="OSF91" s="74"/>
      <c r="OSG91" s="74"/>
      <c r="OSH91" s="62"/>
      <c r="OSI91" s="75"/>
      <c r="OSJ91" s="76"/>
      <c r="OSK91" s="216"/>
      <c r="OSL91" s="75"/>
      <c r="OSM91" s="75"/>
      <c r="OSN91" s="204"/>
      <c r="OSO91" s="205"/>
      <c r="OSP91" s="72"/>
      <c r="OSQ91" s="70"/>
      <c r="OSR91" s="73"/>
      <c r="OSS91" s="74"/>
      <c r="OST91" s="74"/>
      <c r="OSU91" s="62"/>
      <c r="OSV91" s="75"/>
      <c r="OSW91" s="76"/>
      <c r="OSX91" s="216"/>
      <c r="OSY91" s="75"/>
      <c r="OSZ91" s="75"/>
      <c r="OTA91" s="204"/>
      <c r="OTB91" s="205"/>
      <c r="OTC91" s="72"/>
      <c r="OTD91" s="70"/>
      <c r="OTE91" s="73"/>
      <c r="OTF91" s="74"/>
      <c r="OTG91" s="74"/>
      <c r="OTH91" s="62"/>
      <c r="OTI91" s="75"/>
      <c r="OTJ91" s="76"/>
      <c r="OTK91" s="216"/>
      <c r="OTL91" s="75"/>
      <c r="OTM91" s="75"/>
      <c r="OTN91" s="204"/>
      <c r="OTO91" s="205"/>
      <c r="OTP91" s="72"/>
      <c r="OTQ91" s="70"/>
      <c r="OTR91" s="73"/>
      <c r="OTS91" s="74"/>
      <c r="OTT91" s="74"/>
      <c r="OTU91" s="62"/>
      <c r="OTV91" s="75"/>
      <c r="OTW91" s="76"/>
      <c r="OTX91" s="216"/>
      <c r="OTY91" s="75"/>
      <c r="OTZ91" s="75"/>
      <c r="OUA91" s="204"/>
      <c r="OUB91" s="205"/>
      <c r="OUC91" s="72"/>
      <c r="OUD91" s="70"/>
      <c r="OUE91" s="73"/>
      <c r="OUF91" s="74"/>
      <c r="OUG91" s="74"/>
      <c r="OUH91" s="62"/>
      <c r="OUI91" s="75"/>
      <c r="OUJ91" s="76"/>
      <c r="OUK91" s="216"/>
      <c r="OUL91" s="75"/>
      <c r="OUM91" s="75"/>
      <c r="OUN91" s="204"/>
      <c r="OUO91" s="205"/>
      <c r="OUP91" s="72"/>
      <c r="OUQ91" s="70"/>
      <c r="OUR91" s="73"/>
      <c r="OUS91" s="74"/>
      <c r="OUT91" s="74"/>
      <c r="OUU91" s="62"/>
      <c r="OUV91" s="75"/>
      <c r="OUW91" s="76"/>
      <c r="OUX91" s="216"/>
      <c r="OUY91" s="75"/>
      <c r="OUZ91" s="75"/>
      <c r="OVA91" s="204"/>
      <c r="OVB91" s="205"/>
      <c r="OVC91" s="72"/>
      <c r="OVD91" s="70"/>
      <c r="OVE91" s="73"/>
      <c r="OVF91" s="74"/>
      <c r="OVG91" s="74"/>
      <c r="OVH91" s="62"/>
      <c r="OVI91" s="75"/>
      <c r="OVJ91" s="76"/>
      <c r="OVK91" s="216"/>
      <c r="OVL91" s="75"/>
      <c r="OVM91" s="75"/>
      <c r="OVN91" s="204"/>
      <c r="OVO91" s="205"/>
      <c r="OVP91" s="72"/>
      <c r="OVQ91" s="70"/>
      <c r="OVR91" s="73"/>
      <c r="OVS91" s="74"/>
      <c r="OVT91" s="74"/>
      <c r="OVU91" s="62"/>
      <c r="OVV91" s="75"/>
      <c r="OVW91" s="76"/>
      <c r="OVX91" s="216"/>
      <c r="OVY91" s="75"/>
      <c r="OVZ91" s="75"/>
      <c r="OWA91" s="204"/>
      <c r="OWB91" s="205"/>
      <c r="OWC91" s="72"/>
      <c r="OWD91" s="70"/>
      <c r="OWE91" s="73"/>
      <c r="OWF91" s="74"/>
      <c r="OWG91" s="74"/>
      <c r="OWH91" s="62"/>
      <c r="OWI91" s="75"/>
      <c r="OWJ91" s="76"/>
      <c r="OWK91" s="216"/>
      <c r="OWL91" s="75"/>
      <c r="OWM91" s="75"/>
      <c r="OWN91" s="204"/>
      <c r="OWO91" s="205"/>
      <c r="OWP91" s="72"/>
      <c r="OWQ91" s="70"/>
      <c r="OWR91" s="73"/>
      <c r="OWS91" s="74"/>
      <c r="OWT91" s="74"/>
      <c r="OWU91" s="62"/>
      <c r="OWV91" s="75"/>
      <c r="OWW91" s="76"/>
      <c r="OWX91" s="216"/>
      <c r="OWY91" s="75"/>
      <c r="OWZ91" s="75"/>
      <c r="OXA91" s="204"/>
      <c r="OXB91" s="205"/>
      <c r="OXC91" s="72"/>
      <c r="OXD91" s="70"/>
      <c r="OXE91" s="73"/>
      <c r="OXF91" s="74"/>
      <c r="OXG91" s="74"/>
      <c r="OXH91" s="62"/>
      <c r="OXI91" s="75"/>
      <c r="OXJ91" s="76"/>
      <c r="OXK91" s="216"/>
      <c r="OXL91" s="75"/>
      <c r="OXM91" s="75"/>
      <c r="OXN91" s="204"/>
      <c r="OXO91" s="205"/>
      <c r="OXP91" s="72"/>
      <c r="OXQ91" s="70"/>
      <c r="OXR91" s="73"/>
      <c r="OXS91" s="74"/>
      <c r="OXT91" s="74"/>
      <c r="OXU91" s="62"/>
      <c r="OXV91" s="75"/>
      <c r="OXW91" s="76"/>
      <c r="OXX91" s="216"/>
      <c r="OXY91" s="75"/>
      <c r="OXZ91" s="75"/>
      <c r="OYA91" s="204"/>
      <c r="OYB91" s="205"/>
      <c r="OYC91" s="72"/>
      <c r="OYD91" s="70"/>
      <c r="OYE91" s="73"/>
      <c r="OYF91" s="74"/>
      <c r="OYG91" s="74"/>
      <c r="OYH91" s="62"/>
      <c r="OYI91" s="75"/>
      <c r="OYJ91" s="76"/>
      <c r="OYK91" s="216"/>
      <c r="OYL91" s="75"/>
      <c r="OYM91" s="75"/>
      <c r="OYN91" s="204"/>
      <c r="OYO91" s="205"/>
      <c r="OYP91" s="72"/>
      <c r="OYQ91" s="70"/>
      <c r="OYR91" s="73"/>
      <c r="OYS91" s="74"/>
      <c r="OYT91" s="74"/>
      <c r="OYU91" s="62"/>
      <c r="OYV91" s="75"/>
      <c r="OYW91" s="76"/>
      <c r="OYX91" s="216"/>
      <c r="OYY91" s="75"/>
      <c r="OYZ91" s="75"/>
      <c r="OZA91" s="204"/>
      <c r="OZB91" s="205"/>
      <c r="OZC91" s="72"/>
      <c r="OZD91" s="70"/>
      <c r="OZE91" s="73"/>
      <c r="OZF91" s="74"/>
      <c r="OZG91" s="74"/>
      <c r="OZH91" s="62"/>
      <c r="OZI91" s="75"/>
      <c r="OZJ91" s="76"/>
      <c r="OZK91" s="216"/>
      <c r="OZL91" s="75"/>
      <c r="OZM91" s="75"/>
      <c r="OZN91" s="204"/>
      <c r="OZO91" s="205"/>
      <c r="OZP91" s="72"/>
      <c r="OZQ91" s="70"/>
      <c r="OZR91" s="73"/>
      <c r="OZS91" s="74"/>
      <c r="OZT91" s="74"/>
      <c r="OZU91" s="62"/>
      <c r="OZV91" s="75"/>
      <c r="OZW91" s="76"/>
      <c r="OZX91" s="216"/>
      <c r="OZY91" s="75"/>
      <c r="OZZ91" s="75"/>
      <c r="PAA91" s="204"/>
      <c r="PAB91" s="205"/>
      <c r="PAC91" s="72"/>
      <c r="PAD91" s="70"/>
      <c r="PAE91" s="73"/>
      <c r="PAF91" s="74"/>
      <c r="PAG91" s="74"/>
      <c r="PAH91" s="62"/>
      <c r="PAI91" s="75"/>
      <c r="PAJ91" s="76"/>
      <c r="PAK91" s="216"/>
      <c r="PAL91" s="75"/>
      <c r="PAM91" s="75"/>
      <c r="PAN91" s="204"/>
      <c r="PAO91" s="205"/>
      <c r="PAP91" s="72"/>
      <c r="PAQ91" s="70"/>
      <c r="PAR91" s="73"/>
      <c r="PAS91" s="74"/>
      <c r="PAT91" s="74"/>
      <c r="PAU91" s="62"/>
      <c r="PAV91" s="75"/>
      <c r="PAW91" s="76"/>
      <c r="PAX91" s="216"/>
      <c r="PAY91" s="75"/>
      <c r="PAZ91" s="75"/>
      <c r="PBA91" s="204"/>
      <c r="PBB91" s="205"/>
      <c r="PBC91" s="72"/>
      <c r="PBD91" s="70"/>
      <c r="PBE91" s="73"/>
      <c r="PBF91" s="74"/>
      <c r="PBG91" s="74"/>
      <c r="PBH91" s="62"/>
      <c r="PBI91" s="75"/>
      <c r="PBJ91" s="76"/>
      <c r="PBK91" s="216"/>
      <c r="PBL91" s="75"/>
      <c r="PBM91" s="75"/>
      <c r="PBN91" s="204"/>
      <c r="PBO91" s="205"/>
      <c r="PBP91" s="72"/>
      <c r="PBQ91" s="70"/>
      <c r="PBR91" s="73"/>
      <c r="PBS91" s="74"/>
      <c r="PBT91" s="74"/>
      <c r="PBU91" s="62"/>
      <c r="PBV91" s="75"/>
      <c r="PBW91" s="76"/>
      <c r="PBX91" s="216"/>
      <c r="PBY91" s="75"/>
      <c r="PBZ91" s="75"/>
      <c r="PCA91" s="204"/>
      <c r="PCB91" s="205"/>
      <c r="PCC91" s="72"/>
      <c r="PCD91" s="70"/>
      <c r="PCE91" s="73"/>
      <c r="PCF91" s="74"/>
      <c r="PCG91" s="74"/>
      <c r="PCH91" s="62"/>
      <c r="PCI91" s="75"/>
      <c r="PCJ91" s="76"/>
      <c r="PCK91" s="216"/>
      <c r="PCL91" s="75"/>
      <c r="PCM91" s="75"/>
      <c r="PCN91" s="204"/>
      <c r="PCO91" s="205"/>
      <c r="PCP91" s="72"/>
      <c r="PCQ91" s="70"/>
      <c r="PCR91" s="73"/>
      <c r="PCS91" s="74"/>
      <c r="PCT91" s="74"/>
      <c r="PCU91" s="62"/>
      <c r="PCV91" s="75"/>
      <c r="PCW91" s="76"/>
      <c r="PCX91" s="216"/>
      <c r="PCY91" s="75"/>
      <c r="PCZ91" s="75"/>
      <c r="PDA91" s="204"/>
      <c r="PDB91" s="205"/>
      <c r="PDC91" s="72"/>
      <c r="PDD91" s="70"/>
      <c r="PDE91" s="73"/>
      <c r="PDF91" s="74"/>
      <c r="PDG91" s="74"/>
      <c r="PDH91" s="62"/>
      <c r="PDI91" s="75"/>
      <c r="PDJ91" s="76"/>
      <c r="PDK91" s="216"/>
      <c r="PDL91" s="75"/>
      <c r="PDM91" s="75"/>
      <c r="PDN91" s="204"/>
      <c r="PDO91" s="205"/>
      <c r="PDP91" s="72"/>
      <c r="PDQ91" s="70"/>
      <c r="PDR91" s="73"/>
      <c r="PDS91" s="74"/>
      <c r="PDT91" s="74"/>
      <c r="PDU91" s="62"/>
      <c r="PDV91" s="75"/>
      <c r="PDW91" s="76"/>
      <c r="PDX91" s="216"/>
      <c r="PDY91" s="75"/>
      <c r="PDZ91" s="75"/>
      <c r="PEA91" s="204"/>
      <c r="PEB91" s="205"/>
      <c r="PEC91" s="72"/>
      <c r="PED91" s="70"/>
      <c r="PEE91" s="73"/>
      <c r="PEF91" s="74"/>
      <c r="PEG91" s="74"/>
      <c r="PEH91" s="62"/>
      <c r="PEI91" s="75"/>
      <c r="PEJ91" s="76"/>
      <c r="PEK91" s="216"/>
      <c r="PEL91" s="75"/>
      <c r="PEM91" s="75"/>
      <c r="PEN91" s="204"/>
      <c r="PEO91" s="205"/>
      <c r="PEP91" s="72"/>
      <c r="PEQ91" s="70"/>
      <c r="PER91" s="73"/>
      <c r="PES91" s="74"/>
      <c r="PET91" s="74"/>
      <c r="PEU91" s="62"/>
      <c r="PEV91" s="75"/>
      <c r="PEW91" s="76"/>
      <c r="PEX91" s="216"/>
      <c r="PEY91" s="75"/>
      <c r="PEZ91" s="75"/>
      <c r="PFA91" s="204"/>
      <c r="PFB91" s="205"/>
      <c r="PFC91" s="72"/>
      <c r="PFD91" s="70"/>
      <c r="PFE91" s="73"/>
      <c r="PFF91" s="74"/>
      <c r="PFG91" s="74"/>
      <c r="PFH91" s="62"/>
      <c r="PFI91" s="75"/>
      <c r="PFJ91" s="76"/>
      <c r="PFK91" s="216"/>
      <c r="PFL91" s="75"/>
      <c r="PFM91" s="75"/>
      <c r="PFN91" s="204"/>
      <c r="PFO91" s="205"/>
      <c r="PFP91" s="72"/>
      <c r="PFQ91" s="70"/>
      <c r="PFR91" s="73"/>
      <c r="PFS91" s="74"/>
      <c r="PFT91" s="74"/>
      <c r="PFU91" s="62"/>
      <c r="PFV91" s="75"/>
      <c r="PFW91" s="76"/>
      <c r="PFX91" s="216"/>
      <c r="PFY91" s="75"/>
      <c r="PFZ91" s="75"/>
      <c r="PGA91" s="204"/>
      <c r="PGB91" s="205"/>
      <c r="PGC91" s="72"/>
      <c r="PGD91" s="70"/>
      <c r="PGE91" s="73"/>
      <c r="PGF91" s="74"/>
      <c r="PGG91" s="74"/>
      <c r="PGH91" s="62"/>
      <c r="PGI91" s="75"/>
      <c r="PGJ91" s="76"/>
      <c r="PGK91" s="216"/>
      <c r="PGL91" s="75"/>
      <c r="PGM91" s="75"/>
      <c r="PGN91" s="204"/>
      <c r="PGO91" s="205"/>
      <c r="PGP91" s="72"/>
      <c r="PGQ91" s="70"/>
      <c r="PGR91" s="73"/>
      <c r="PGS91" s="74"/>
      <c r="PGT91" s="74"/>
      <c r="PGU91" s="62"/>
      <c r="PGV91" s="75"/>
      <c r="PGW91" s="76"/>
      <c r="PGX91" s="216"/>
      <c r="PGY91" s="75"/>
      <c r="PGZ91" s="75"/>
      <c r="PHA91" s="204"/>
      <c r="PHB91" s="205"/>
      <c r="PHC91" s="72"/>
      <c r="PHD91" s="70"/>
      <c r="PHE91" s="73"/>
      <c r="PHF91" s="74"/>
      <c r="PHG91" s="74"/>
      <c r="PHH91" s="62"/>
      <c r="PHI91" s="75"/>
      <c r="PHJ91" s="76"/>
      <c r="PHK91" s="216"/>
      <c r="PHL91" s="75"/>
      <c r="PHM91" s="75"/>
      <c r="PHN91" s="204"/>
      <c r="PHO91" s="205"/>
      <c r="PHP91" s="72"/>
      <c r="PHQ91" s="70"/>
      <c r="PHR91" s="73"/>
      <c r="PHS91" s="74"/>
      <c r="PHT91" s="74"/>
      <c r="PHU91" s="62"/>
      <c r="PHV91" s="75"/>
      <c r="PHW91" s="76"/>
      <c r="PHX91" s="216"/>
      <c r="PHY91" s="75"/>
      <c r="PHZ91" s="75"/>
      <c r="PIA91" s="204"/>
      <c r="PIB91" s="205"/>
      <c r="PIC91" s="72"/>
      <c r="PID91" s="70"/>
      <c r="PIE91" s="73"/>
      <c r="PIF91" s="74"/>
      <c r="PIG91" s="74"/>
      <c r="PIH91" s="62"/>
      <c r="PII91" s="75"/>
      <c r="PIJ91" s="76"/>
      <c r="PIK91" s="216"/>
      <c r="PIL91" s="75"/>
      <c r="PIM91" s="75"/>
      <c r="PIN91" s="204"/>
      <c r="PIO91" s="205"/>
      <c r="PIP91" s="72"/>
      <c r="PIQ91" s="70"/>
      <c r="PIR91" s="73"/>
      <c r="PIS91" s="74"/>
      <c r="PIT91" s="74"/>
      <c r="PIU91" s="62"/>
      <c r="PIV91" s="75"/>
      <c r="PIW91" s="76"/>
      <c r="PIX91" s="216"/>
      <c r="PIY91" s="75"/>
      <c r="PIZ91" s="75"/>
      <c r="PJA91" s="204"/>
      <c r="PJB91" s="205"/>
      <c r="PJC91" s="72"/>
      <c r="PJD91" s="70"/>
      <c r="PJE91" s="73"/>
      <c r="PJF91" s="74"/>
      <c r="PJG91" s="74"/>
      <c r="PJH91" s="62"/>
      <c r="PJI91" s="75"/>
      <c r="PJJ91" s="76"/>
      <c r="PJK91" s="216"/>
      <c r="PJL91" s="75"/>
      <c r="PJM91" s="75"/>
      <c r="PJN91" s="204"/>
      <c r="PJO91" s="205"/>
      <c r="PJP91" s="72"/>
      <c r="PJQ91" s="70"/>
      <c r="PJR91" s="73"/>
      <c r="PJS91" s="74"/>
      <c r="PJT91" s="74"/>
      <c r="PJU91" s="62"/>
      <c r="PJV91" s="75"/>
      <c r="PJW91" s="76"/>
      <c r="PJX91" s="216"/>
      <c r="PJY91" s="75"/>
      <c r="PJZ91" s="75"/>
      <c r="PKA91" s="204"/>
      <c r="PKB91" s="205"/>
      <c r="PKC91" s="72"/>
      <c r="PKD91" s="70"/>
      <c r="PKE91" s="73"/>
      <c r="PKF91" s="74"/>
      <c r="PKG91" s="74"/>
      <c r="PKH91" s="62"/>
      <c r="PKI91" s="75"/>
      <c r="PKJ91" s="76"/>
      <c r="PKK91" s="216"/>
      <c r="PKL91" s="75"/>
      <c r="PKM91" s="75"/>
      <c r="PKN91" s="204"/>
      <c r="PKO91" s="205"/>
      <c r="PKP91" s="72"/>
      <c r="PKQ91" s="70"/>
      <c r="PKR91" s="73"/>
      <c r="PKS91" s="74"/>
      <c r="PKT91" s="74"/>
      <c r="PKU91" s="62"/>
      <c r="PKV91" s="75"/>
      <c r="PKW91" s="76"/>
      <c r="PKX91" s="216"/>
      <c r="PKY91" s="75"/>
      <c r="PKZ91" s="75"/>
      <c r="PLA91" s="204"/>
      <c r="PLB91" s="205"/>
      <c r="PLC91" s="72"/>
      <c r="PLD91" s="70"/>
      <c r="PLE91" s="73"/>
      <c r="PLF91" s="74"/>
      <c r="PLG91" s="74"/>
      <c r="PLH91" s="62"/>
      <c r="PLI91" s="75"/>
      <c r="PLJ91" s="76"/>
      <c r="PLK91" s="216"/>
      <c r="PLL91" s="75"/>
      <c r="PLM91" s="75"/>
      <c r="PLN91" s="204"/>
      <c r="PLO91" s="205"/>
      <c r="PLP91" s="72"/>
      <c r="PLQ91" s="70"/>
      <c r="PLR91" s="73"/>
      <c r="PLS91" s="74"/>
      <c r="PLT91" s="74"/>
      <c r="PLU91" s="62"/>
      <c r="PLV91" s="75"/>
      <c r="PLW91" s="76"/>
      <c r="PLX91" s="216"/>
      <c r="PLY91" s="75"/>
      <c r="PLZ91" s="75"/>
      <c r="PMA91" s="204"/>
      <c r="PMB91" s="205"/>
      <c r="PMC91" s="72"/>
      <c r="PMD91" s="70"/>
      <c r="PME91" s="73"/>
      <c r="PMF91" s="74"/>
      <c r="PMG91" s="74"/>
      <c r="PMH91" s="62"/>
      <c r="PMI91" s="75"/>
      <c r="PMJ91" s="76"/>
      <c r="PMK91" s="216"/>
      <c r="PML91" s="75"/>
      <c r="PMM91" s="75"/>
      <c r="PMN91" s="204"/>
      <c r="PMO91" s="205"/>
      <c r="PMP91" s="72"/>
      <c r="PMQ91" s="70"/>
      <c r="PMR91" s="73"/>
      <c r="PMS91" s="74"/>
      <c r="PMT91" s="74"/>
      <c r="PMU91" s="62"/>
      <c r="PMV91" s="75"/>
      <c r="PMW91" s="76"/>
      <c r="PMX91" s="216"/>
      <c r="PMY91" s="75"/>
      <c r="PMZ91" s="75"/>
      <c r="PNA91" s="204"/>
      <c r="PNB91" s="205"/>
      <c r="PNC91" s="72"/>
      <c r="PND91" s="70"/>
      <c r="PNE91" s="73"/>
      <c r="PNF91" s="74"/>
      <c r="PNG91" s="74"/>
      <c r="PNH91" s="62"/>
      <c r="PNI91" s="75"/>
      <c r="PNJ91" s="76"/>
      <c r="PNK91" s="216"/>
      <c r="PNL91" s="75"/>
      <c r="PNM91" s="75"/>
      <c r="PNN91" s="204"/>
      <c r="PNO91" s="205"/>
      <c r="PNP91" s="72"/>
      <c r="PNQ91" s="70"/>
      <c r="PNR91" s="73"/>
      <c r="PNS91" s="74"/>
      <c r="PNT91" s="74"/>
      <c r="PNU91" s="62"/>
      <c r="PNV91" s="75"/>
      <c r="PNW91" s="76"/>
      <c r="PNX91" s="216"/>
      <c r="PNY91" s="75"/>
      <c r="PNZ91" s="75"/>
      <c r="POA91" s="204"/>
      <c r="POB91" s="205"/>
      <c r="POC91" s="72"/>
      <c r="POD91" s="70"/>
      <c r="POE91" s="73"/>
      <c r="POF91" s="74"/>
      <c r="POG91" s="74"/>
      <c r="POH91" s="62"/>
      <c r="POI91" s="75"/>
      <c r="POJ91" s="76"/>
      <c r="POK91" s="216"/>
      <c r="POL91" s="75"/>
      <c r="POM91" s="75"/>
      <c r="PON91" s="204"/>
      <c r="POO91" s="205"/>
      <c r="POP91" s="72"/>
      <c r="POQ91" s="70"/>
      <c r="POR91" s="73"/>
      <c r="POS91" s="74"/>
      <c r="POT91" s="74"/>
      <c r="POU91" s="62"/>
      <c r="POV91" s="75"/>
      <c r="POW91" s="76"/>
      <c r="POX91" s="216"/>
      <c r="POY91" s="75"/>
      <c r="POZ91" s="75"/>
      <c r="PPA91" s="204"/>
      <c r="PPB91" s="205"/>
      <c r="PPC91" s="72"/>
      <c r="PPD91" s="70"/>
      <c r="PPE91" s="73"/>
      <c r="PPF91" s="74"/>
      <c r="PPG91" s="74"/>
      <c r="PPH91" s="62"/>
      <c r="PPI91" s="75"/>
      <c r="PPJ91" s="76"/>
      <c r="PPK91" s="216"/>
      <c r="PPL91" s="75"/>
      <c r="PPM91" s="75"/>
      <c r="PPN91" s="204"/>
      <c r="PPO91" s="205"/>
      <c r="PPP91" s="72"/>
      <c r="PPQ91" s="70"/>
      <c r="PPR91" s="73"/>
      <c r="PPS91" s="74"/>
      <c r="PPT91" s="74"/>
      <c r="PPU91" s="62"/>
      <c r="PPV91" s="75"/>
      <c r="PPW91" s="76"/>
      <c r="PPX91" s="216"/>
      <c r="PPY91" s="75"/>
      <c r="PPZ91" s="75"/>
      <c r="PQA91" s="204"/>
      <c r="PQB91" s="205"/>
      <c r="PQC91" s="72"/>
      <c r="PQD91" s="70"/>
      <c r="PQE91" s="73"/>
      <c r="PQF91" s="74"/>
      <c r="PQG91" s="74"/>
      <c r="PQH91" s="62"/>
      <c r="PQI91" s="75"/>
      <c r="PQJ91" s="76"/>
      <c r="PQK91" s="216"/>
      <c r="PQL91" s="75"/>
      <c r="PQM91" s="75"/>
      <c r="PQN91" s="204"/>
      <c r="PQO91" s="205"/>
      <c r="PQP91" s="72"/>
      <c r="PQQ91" s="70"/>
      <c r="PQR91" s="73"/>
      <c r="PQS91" s="74"/>
      <c r="PQT91" s="74"/>
      <c r="PQU91" s="62"/>
      <c r="PQV91" s="75"/>
      <c r="PQW91" s="76"/>
      <c r="PQX91" s="216"/>
      <c r="PQY91" s="75"/>
      <c r="PQZ91" s="75"/>
      <c r="PRA91" s="204"/>
      <c r="PRB91" s="205"/>
      <c r="PRC91" s="72"/>
      <c r="PRD91" s="70"/>
      <c r="PRE91" s="73"/>
      <c r="PRF91" s="74"/>
      <c r="PRG91" s="74"/>
      <c r="PRH91" s="62"/>
      <c r="PRI91" s="75"/>
      <c r="PRJ91" s="76"/>
      <c r="PRK91" s="216"/>
      <c r="PRL91" s="75"/>
      <c r="PRM91" s="75"/>
      <c r="PRN91" s="204"/>
      <c r="PRO91" s="205"/>
      <c r="PRP91" s="72"/>
      <c r="PRQ91" s="70"/>
      <c r="PRR91" s="73"/>
      <c r="PRS91" s="74"/>
      <c r="PRT91" s="74"/>
      <c r="PRU91" s="62"/>
      <c r="PRV91" s="75"/>
      <c r="PRW91" s="76"/>
      <c r="PRX91" s="216"/>
      <c r="PRY91" s="75"/>
      <c r="PRZ91" s="75"/>
      <c r="PSA91" s="204"/>
      <c r="PSB91" s="205"/>
      <c r="PSC91" s="72"/>
      <c r="PSD91" s="70"/>
      <c r="PSE91" s="73"/>
      <c r="PSF91" s="74"/>
      <c r="PSG91" s="74"/>
      <c r="PSH91" s="62"/>
      <c r="PSI91" s="75"/>
      <c r="PSJ91" s="76"/>
      <c r="PSK91" s="216"/>
      <c r="PSL91" s="75"/>
      <c r="PSM91" s="75"/>
      <c r="PSN91" s="204"/>
      <c r="PSO91" s="205"/>
      <c r="PSP91" s="72"/>
      <c r="PSQ91" s="70"/>
      <c r="PSR91" s="73"/>
      <c r="PSS91" s="74"/>
      <c r="PST91" s="74"/>
      <c r="PSU91" s="62"/>
      <c r="PSV91" s="75"/>
      <c r="PSW91" s="76"/>
      <c r="PSX91" s="216"/>
      <c r="PSY91" s="75"/>
      <c r="PSZ91" s="75"/>
      <c r="PTA91" s="204"/>
      <c r="PTB91" s="205"/>
      <c r="PTC91" s="72"/>
      <c r="PTD91" s="70"/>
      <c r="PTE91" s="73"/>
      <c r="PTF91" s="74"/>
      <c r="PTG91" s="74"/>
      <c r="PTH91" s="62"/>
      <c r="PTI91" s="75"/>
      <c r="PTJ91" s="76"/>
      <c r="PTK91" s="216"/>
      <c r="PTL91" s="75"/>
      <c r="PTM91" s="75"/>
      <c r="PTN91" s="204"/>
      <c r="PTO91" s="205"/>
      <c r="PTP91" s="72"/>
      <c r="PTQ91" s="70"/>
      <c r="PTR91" s="73"/>
      <c r="PTS91" s="74"/>
      <c r="PTT91" s="74"/>
      <c r="PTU91" s="62"/>
      <c r="PTV91" s="75"/>
      <c r="PTW91" s="76"/>
      <c r="PTX91" s="216"/>
      <c r="PTY91" s="75"/>
      <c r="PTZ91" s="75"/>
      <c r="PUA91" s="204"/>
      <c r="PUB91" s="205"/>
      <c r="PUC91" s="72"/>
      <c r="PUD91" s="70"/>
      <c r="PUE91" s="73"/>
      <c r="PUF91" s="74"/>
      <c r="PUG91" s="74"/>
      <c r="PUH91" s="62"/>
      <c r="PUI91" s="75"/>
      <c r="PUJ91" s="76"/>
      <c r="PUK91" s="216"/>
      <c r="PUL91" s="75"/>
      <c r="PUM91" s="75"/>
      <c r="PUN91" s="204"/>
      <c r="PUO91" s="205"/>
      <c r="PUP91" s="72"/>
      <c r="PUQ91" s="70"/>
      <c r="PUR91" s="73"/>
      <c r="PUS91" s="74"/>
      <c r="PUT91" s="74"/>
      <c r="PUU91" s="62"/>
      <c r="PUV91" s="75"/>
      <c r="PUW91" s="76"/>
      <c r="PUX91" s="216"/>
      <c r="PUY91" s="75"/>
      <c r="PUZ91" s="75"/>
      <c r="PVA91" s="204"/>
      <c r="PVB91" s="205"/>
      <c r="PVC91" s="72"/>
      <c r="PVD91" s="70"/>
      <c r="PVE91" s="73"/>
      <c r="PVF91" s="74"/>
      <c r="PVG91" s="74"/>
      <c r="PVH91" s="62"/>
      <c r="PVI91" s="75"/>
      <c r="PVJ91" s="76"/>
      <c r="PVK91" s="216"/>
      <c r="PVL91" s="75"/>
      <c r="PVM91" s="75"/>
      <c r="PVN91" s="204"/>
      <c r="PVO91" s="205"/>
      <c r="PVP91" s="72"/>
      <c r="PVQ91" s="70"/>
      <c r="PVR91" s="73"/>
      <c r="PVS91" s="74"/>
      <c r="PVT91" s="74"/>
      <c r="PVU91" s="62"/>
      <c r="PVV91" s="75"/>
      <c r="PVW91" s="76"/>
      <c r="PVX91" s="216"/>
      <c r="PVY91" s="75"/>
      <c r="PVZ91" s="75"/>
      <c r="PWA91" s="204"/>
      <c r="PWB91" s="205"/>
      <c r="PWC91" s="72"/>
      <c r="PWD91" s="70"/>
      <c r="PWE91" s="73"/>
      <c r="PWF91" s="74"/>
      <c r="PWG91" s="74"/>
      <c r="PWH91" s="62"/>
      <c r="PWI91" s="75"/>
      <c r="PWJ91" s="76"/>
      <c r="PWK91" s="216"/>
      <c r="PWL91" s="75"/>
      <c r="PWM91" s="75"/>
      <c r="PWN91" s="204"/>
      <c r="PWO91" s="205"/>
      <c r="PWP91" s="72"/>
      <c r="PWQ91" s="70"/>
      <c r="PWR91" s="73"/>
      <c r="PWS91" s="74"/>
      <c r="PWT91" s="74"/>
      <c r="PWU91" s="62"/>
      <c r="PWV91" s="75"/>
      <c r="PWW91" s="76"/>
      <c r="PWX91" s="216"/>
      <c r="PWY91" s="75"/>
      <c r="PWZ91" s="75"/>
      <c r="PXA91" s="204"/>
      <c r="PXB91" s="205"/>
      <c r="PXC91" s="72"/>
      <c r="PXD91" s="70"/>
      <c r="PXE91" s="73"/>
      <c r="PXF91" s="74"/>
      <c r="PXG91" s="74"/>
      <c r="PXH91" s="62"/>
      <c r="PXI91" s="75"/>
      <c r="PXJ91" s="76"/>
      <c r="PXK91" s="216"/>
      <c r="PXL91" s="75"/>
      <c r="PXM91" s="75"/>
      <c r="PXN91" s="204"/>
      <c r="PXO91" s="205"/>
      <c r="PXP91" s="72"/>
      <c r="PXQ91" s="70"/>
      <c r="PXR91" s="73"/>
      <c r="PXS91" s="74"/>
      <c r="PXT91" s="74"/>
      <c r="PXU91" s="62"/>
      <c r="PXV91" s="75"/>
      <c r="PXW91" s="76"/>
      <c r="PXX91" s="216"/>
      <c r="PXY91" s="75"/>
      <c r="PXZ91" s="75"/>
      <c r="PYA91" s="204"/>
      <c r="PYB91" s="205"/>
      <c r="PYC91" s="72"/>
      <c r="PYD91" s="70"/>
      <c r="PYE91" s="73"/>
      <c r="PYF91" s="74"/>
      <c r="PYG91" s="74"/>
      <c r="PYH91" s="62"/>
      <c r="PYI91" s="75"/>
      <c r="PYJ91" s="76"/>
      <c r="PYK91" s="216"/>
      <c r="PYL91" s="75"/>
      <c r="PYM91" s="75"/>
      <c r="PYN91" s="204"/>
      <c r="PYO91" s="205"/>
      <c r="PYP91" s="72"/>
      <c r="PYQ91" s="70"/>
      <c r="PYR91" s="73"/>
      <c r="PYS91" s="74"/>
      <c r="PYT91" s="74"/>
      <c r="PYU91" s="62"/>
      <c r="PYV91" s="75"/>
      <c r="PYW91" s="76"/>
      <c r="PYX91" s="216"/>
      <c r="PYY91" s="75"/>
      <c r="PYZ91" s="75"/>
      <c r="PZA91" s="204"/>
      <c r="PZB91" s="205"/>
      <c r="PZC91" s="72"/>
      <c r="PZD91" s="70"/>
      <c r="PZE91" s="73"/>
      <c r="PZF91" s="74"/>
      <c r="PZG91" s="74"/>
      <c r="PZH91" s="62"/>
      <c r="PZI91" s="75"/>
      <c r="PZJ91" s="76"/>
      <c r="PZK91" s="216"/>
      <c r="PZL91" s="75"/>
      <c r="PZM91" s="75"/>
      <c r="PZN91" s="204"/>
      <c r="PZO91" s="205"/>
      <c r="PZP91" s="72"/>
      <c r="PZQ91" s="70"/>
      <c r="PZR91" s="73"/>
      <c r="PZS91" s="74"/>
      <c r="PZT91" s="74"/>
      <c r="PZU91" s="62"/>
      <c r="PZV91" s="75"/>
      <c r="PZW91" s="76"/>
      <c r="PZX91" s="216"/>
      <c r="PZY91" s="75"/>
      <c r="PZZ91" s="75"/>
      <c r="QAA91" s="204"/>
      <c r="QAB91" s="205"/>
      <c r="QAC91" s="72"/>
      <c r="QAD91" s="70"/>
      <c r="QAE91" s="73"/>
      <c r="QAF91" s="74"/>
      <c r="QAG91" s="74"/>
      <c r="QAH91" s="62"/>
      <c r="QAI91" s="75"/>
      <c r="QAJ91" s="76"/>
      <c r="QAK91" s="216"/>
      <c r="QAL91" s="75"/>
      <c r="QAM91" s="75"/>
      <c r="QAN91" s="204"/>
      <c r="QAO91" s="205"/>
      <c r="QAP91" s="72"/>
      <c r="QAQ91" s="70"/>
      <c r="QAR91" s="73"/>
      <c r="QAS91" s="74"/>
      <c r="QAT91" s="74"/>
      <c r="QAU91" s="62"/>
      <c r="QAV91" s="75"/>
      <c r="QAW91" s="76"/>
      <c r="QAX91" s="216"/>
      <c r="QAY91" s="75"/>
      <c r="QAZ91" s="75"/>
      <c r="QBA91" s="204"/>
      <c r="QBB91" s="205"/>
      <c r="QBC91" s="72"/>
      <c r="QBD91" s="70"/>
      <c r="QBE91" s="73"/>
      <c r="QBF91" s="74"/>
      <c r="QBG91" s="74"/>
      <c r="QBH91" s="62"/>
      <c r="QBI91" s="75"/>
      <c r="QBJ91" s="76"/>
      <c r="QBK91" s="216"/>
      <c r="QBL91" s="75"/>
      <c r="QBM91" s="75"/>
      <c r="QBN91" s="204"/>
      <c r="QBO91" s="205"/>
      <c r="QBP91" s="72"/>
      <c r="QBQ91" s="70"/>
      <c r="QBR91" s="73"/>
      <c r="QBS91" s="74"/>
      <c r="QBT91" s="74"/>
      <c r="QBU91" s="62"/>
      <c r="QBV91" s="75"/>
      <c r="QBW91" s="76"/>
      <c r="QBX91" s="216"/>
      <c r="QBY91" s="75"/>
      <c r="QBZ91" s="75"/>
      <c r="QCA91" s="204"/>
      <c r="QCB91" s="205"/>
      <c r="QCC91" s="72"/>
      <c r="QCD91" s="70"/>
      <c r="QCE91" s="73"/>
      <c r="QCF91" s="74"/>
      <c r="QCG91" s="74"/>
      <c r="QCH91" s="62"/>
      <c r="QCI91" s="75"/>
      <c r="QCJ91" s="76"/>
      <c r="QCK91" s="216"/>
      <c r="QCL91" s="75"/>
      <c r="QCM91" s="75"/>
      <c r="QCN91" s="204"/>
      <c r="QCO91" s="205"/>
      <c r="QCP91" s="72"/>
      <c r="QCQ91" s="70"/>
      <c r="QCR91" s="73"/>
      <c r="QCS91" s="74"/>
      <c r="QCT91" s="74"/>
      <c r="QCU91" s="62"/>
      <c r="QCV91" s="75"/>
      <c r="QCW91" s="76"/>
      <c r="QCX91" s="216"/>
      <c r="QCY91" s="75"/>
      <c r="QCZ91" s="75"/>
      <c r="QDA91" s="204"/>
      <c r="QDB91" s="205"/>
      <c r="QDC91" s="72"/>
      <c r="QDD91" s="70"/>
      <c r="QDE91" s="73"/>
      <c r="QDF91" s="74"/>
      <c r="QDG91" s="74"/>
      <c r="QDH91" s="62"/>
      <c r="QDI91" s="75"/>
      <c r="QDJ91" s="76"/>
      <c r="QDK91" s="216"/>
      <c r="QDL91" s="75"/>
      <c r="QDM91" s="75"/>
      <c r="QDN91" s="204"/>
      <c r="QDO91" s="205"/>
      <c r="QDP91" s="72"/>
      <c r="QDQ91" s="70"/>
      <c r="QDR91" s="73"/>
      <c r="QDS91" s="74"/>
      <c r="QDT91" s="74"/>
      <c r="QDU91" s="62"/>
      <c r="QDV91" s="75"/>
      <c r="QDW91" s="76"/>
      <c r="QDX91" s="216"/>
      <c r="QDY91" s="75"/>
      <c r="QDZ91" s="75"/>
      <c r="QEA91" s="204"/>
      <c r="QEB91" s="205"/>
      <c r="QEC91" s="72"/>
      <c r="QED91" s="70"/>
      <c r="QEE91" s="73"/>
      <c r="QEF91" s="74"/>
      <c r="QEG91" s="74"/>
      <c r="QEH91" s="62"/>
      <c r="QEI91" s="75"/>
      <c r="QEJ91" s="76"/>
      <c r="QEK91" s="216"/>
      <c r="QEL91" s="75"/>
      <c r="QEM91" s="75"/>
      <c r="QEN91" s="204"/>
      <c r="QEO91" s="205"/>
      <c r="QEP91" s="72"/>
      <c r="QEQ91" s="70"/>
      <c r="QER91" s="73"/>
      <c r="QES91" s="74"/>
      <c r="QET91" s="74"/>
      <c r="QEU91" s="62"/>
      <c r="QEV91" s="75"/>
      <c r="QEW91" s="76"/>
      <c r="QEX91" s="216"/>
      <c r="QEY91" s="75"/>
      <c r="QEZ91" s="75"/>
      <c r="QFA91" s="204"/>
      <c r="QFB91" s="205"/>
      <c r="QFC91" s="72"/>
      <c r="QFD91" s="70"/>
      <c r="QFE91" s="73"/>
      <c r="QFF91" s="74"/>
      <c r="QFG91" s="74"/>
      <c r="QFH91" s="62"/>
      <c r="QFI91" s="75"/>
      <c r="QFJ91" s="76"/>
      <c r="QFK91" s="216"/>
      <c r="QFL91" s="75"/>
      <c r="QFM91" s="75"/>
      <c r="QFN91" s="204"/>
      <c r="QFO91" s="205"/>
      <c r="QFP91" s="72"/>
      <c r="QFQ91" s="70"/>
      <c r="QFR91" s="73"/>
      <c r="QFS91" s="74"/>
      <c r="QFT91" s="74"/>
      <c r="QFU91" s="62"/>
      <c r="QFV91" s="75"/>
      <c r="QFW91" s="76"/>
      <c r="QFX91" s="216"/>
      <c r="QFY91" s="75"/>
      <c r="QFZ91" s="75"/>
      <c r="QGA91" s="204"/>
      <c r="QGB91" s="205"/>
      <c r="QGC91" s="72"/>
      <c r="QGD91" s="70"/>
      <c r="QGE91" s="73"/>
      <c r="QGF91" s="74"/>
      <c r="QGG91" s="74"/>
      <c r="QGH91" s="62"/>
      <c r="QGI91" s="75"/>
      <c r="QGJ91" s="76"/>
      <c r="QGK91" s="216"/>
      <c r="QGL91" s="75"/>
      <c r="QGM91" s="75"/>
      <c r="QGN91" s="204"/>
      <c r="QGO91" s="205"/>
      <c r="QGP91" s="72"/>
      <c r="QGQ91" s="70"/>
      <c r="QGR91" s="73"/>
      <c r="QGS91" s="74"/>
      <c r="QGT91" s="74"/>
      <c r="QGU91" s="62"/>
      <c r="QGV91" s="75"/>
      <c r="QGW91" s="76"/>
      <c r="QGX91" s="216"/>
      <c r="QGY91" s="75"/>
      <c r="QGZ91" s="75"/>
      <c r="QHA91" s="204"/>
      <c r="QHB91" s="205"/>
      <c r="QHC91" s="72"/>
      <c r="QHD91" s="70"/>
      <c r="QHE91" s="73"/>
      <c r="QHF91" s="74"/>
      <c r="QHG91" s="74"/>
      <c r="QHH91" s="62"/>
      <c r="QHI91" s="75"/>
      <c r="QHJ91" s="76"/>
      <c r="QHK91" s="216"/>
      <c r="QHL91" s="75"/>
      <c r="QHM91" s="75"/>
      <c r="QHN91" s="204"/>
      <c r="QHO91" s="205"/>
      <c r="QHP91" s="72"/>
      <c r="QHQ91" s="70"/>
      <c r="QHR91" s="73"/>
      <c r="QHS91" s="74"/>
      <c r="QHT91" s="74"/>
      <c r="QHU91" s="62"/>
      <c r="QHV91" s="75"/>
      <c r="QHW91" s="76"/>
      <c r="QHX91" s="216"/>
      <c r="QHY91" s="75"/>
      <c r="QHZ91" s="75"/>
      <c r="QIA91" s="204"/>
      <c r="QIB91" s="205"/>
      <c r="QIC91" s="72"/>
      <c r="QID91" s="70"/>
      <c r="QIE91" s="73"/>
      <c r="QIF91" s="74"/>
      <c r="QIG91" s="74"/>
      <c r="QIH91" s="62"/>
      <c r="QII91" s="75"/>
      <c r="QIJ91" s="76"/>
      <c r="QIK91" s="216"/>
      <c r="QIL91" s="75"/>
      <c r="QIM91" s="75"/>
      <c r="QIN91" s="204"/>
      <c r="QIO91" s="205"/>
      <c r="QIP91" s="72"/>
      <c r="QIQ91" s="70"/>
      <c r="QIR91" s="73"/>
      <c r="QIS91" s="74"/>
      <c r="QIT91" s="74"/>
      <c r="QIU91" s="62"/>
      <c r="QIV91" s="75"/>
      <c r="QIW91" s="76"/>
      <c r="QIX91" s="216"/>
      <c r="QIY91" s="75"/>
      <c r="QIZ91" s="75"/>
      <c r="QJA91" s="204"/>
      <c r="QJB91" s="205"/>
      <c r="QJC91" s="72"/>
      <c r="QJD91" s="70"/>
      <c r="QJE91" s="73"/>
      <c r="QJF91" s="74"/>
      <c r="QJG91" s="74"/>
      <c r="QJH91" s="62"/>
      <c r="QJI91" s="75"/>
      <c r="QJJ91" s="76"/>
      <c r="QJK91" s="216"/>
      <c r="QJL91" s="75"/>
      <c r="QJM91" s="75"/>
      <c r="QJN91" s="204"/>
      <c r="QJO91" s="205"/>
      <c r="QJP91" s="72"/>
      <c r="QJQ91" s="70"/>
      <c r="QJR91" s="73"/>
      <c r="QJS91" s="74"/>
      <c r="QJT91" s="74"/>
      <c r="QJU91" s="62"/>
      <c r="QJV91" s="75"/>
      <c r="QJW91" s="76"/>
      <c r="QJX91" s="216"/>
      <c r="QJY91" s="75"/>
      <c r="QJZ91" s="75"/>
      <c r="QKA91" s="204"/>
      <c r="QKB91" s="205"/>
      <c r="QKC91" s="72"/>
      <c r="QKD91" s="70"/>
      <c r="QKE91" s="73"/>
      <c r="QKF91" s="74"/>
      <c r="QKG91" s="74"/>
      <c r="QKH91" s="62"/>
      <c r="QKI91" s="75"/>
      <c r="QKJ91" s="76"/>
      <c r="QKK91" s="216"/>
      <c r="QKL91" s="75"/>
      <c r="QKM91" s="75"/>
      <c r="QKN91" s="204"/>
      <c r="QKO91" s="205"/>
      <c r="QKP91" s="72"/>
      <c r="QKQ91" s="70"/>
      <c r="QKR91" s="73"/>
      <c r="QKS91" s="74"/>
      <c r="QKT91" s="74"/>
      <c r="QKU91" s="62"/>
      <c r="QKV91" s="75"/>
      <c r="QKW91" s="76"/>
      <c r="QKX91" s="216"/>
      <c r="QKY91" s="75"/>
      <c r="QKZ91" s="75"/>
      <c r="QLA91" s="204"/>
      <c r="QLB91" s="205"/>
      <c r="QLC91" s="72"/>
      <c r="QLD91" s="70"/>
      <c r="QLE91" s="73"/>
      <c r="QLF91" s="74"/>
      <c r="QLG91" s="74"/>
      <c r="QLH91" s="62"/>
      <c r="QLI91" s="75"/>
      <c r="QLJ91" s="76"/>
      <c r="QLK91" s="216"/>
      <c r="QLL91" s="75"/>
      <c r="QLM91" s="75"/>
      <c r="QLN91" s="204"/>
      <c r="QLO91" s="205"/>
      <c r="QLP91" s="72"/>
      <c r="QLQ91" s="70"/>
      <c r="QLR91" s="73"/>
      <c r="QLS91" s="74"/>
      <c r="QLT91" s="74"/>
      <c r="QLU91" s="62"/>
      <c r="QLV91" s="75"/>
      <c r="QLW91" s="76"/>
      <c r="QLX91" s="216"/>
      <c r="QLY91" s="75"/>
      <c r="QLZ91" s="75"/>
      <c r="QMA91" s="204"/>
      <c r="QMB91" s="205"/>
      <c r="QMC91" s="72"/>
      <c r="QMD91" s="70"/>
      <c r="QME91" s="73"/>
      <c r="QMF91" s="74"/>
      <c r="QMG91" s="74"/>
      <c r="QMH91" s="62"/>
      <c r="QMI91" s="75"/>
      <c r="QMJ91" s="76"/>
      <c r="QMK91" s="216"/>
      <c r="QML91" s="75"/>
      <c r="QMM91" s="75"/>
      <c r="QMN91" s="204"/>
      <c r="QMO91" s="205"/>
      <c r="QMP91" s="72"/>
      <c r="QMQ91" s="70"/>
      <c r="QMR91" s="73"/>
      <c r="QMS91" s="74"/>
      <c r="QMT91" s="74"/>
      <c r="QMU91" s="62"/>
      <c r="QMV91" s="75"/>
      <c r="QMW91" s="76"/>
      <c r="QMX91" s="216"/>
      <c r="QMY91" s="75"/>
      <c r="QMZ91" s="75"/>
      <c r="QNA91" s="204"/>
      <c r="QNB91" s="205"/>
      <c r="QNC91" s="72"/>
      <c r="QND91" s="70"/>
      <c r="QNE91" s="73"/>
      <c r="QNF91" s="74"/>
      <c r="QNG91" s="74"/>
      <c r="QNH91" s="62"/>
      <c r="QNI91" s="75"/>
      <c r="QNJ91" s="76"/>
      <c r="QNK91" s="216"/>
      <c r="QNL91" s="75"/>
      <c r="QNM91" s="75"/>
      <c r="QNN91" s="204"/>
      <c r="QNO91" s="205"/>
      <c r="QNP91" s="72"/>
      <c r="QNQ91" s="70"/>
      <c r="QNR91" s="73"/>
      <c r="QNS91" s="74"/>
      <c r="QNT91" s="74"/>
      <c r="QNU91" s="62"/>
      <c r="QNV91" s="75"/>
      <c r="QNW91" s="76"/>
      <c r="QNX91" s="216"/>
      <c r="QNY91" s="75"/>
      <c r="QNZ91" s="75"/>
      <c r="QOA91" s="204"/>
      <c r="QOB91" s="205"/>
      <c r="QOC91" s="72"/>
      <c r="QOD91" s="70"/>
      <c r="QOE91" s="73"/>
      <c r="QOF91" s="74"/>
      <c r="QOG91" s="74"/>
      <c r="QOH91" s="62"/>
      <c r="QOI91" s="75"/>
      <c r="QOJ91" s="76"/>
      <c r="QOK91" s="216"/>
      <c r="QOL91" s="75"/>
      <c r="QOM91" s="75"/>
      <c r="QON91" s="204"/>
      <c r="QOO91" s="205"/>
      <c r="QOP91" s="72"/>
      <c r="QOQ91" s="70"/>
      <c r="QOR91" s="73"/>
      <c r="QOS91" s="74"/>
      <c r="QOT91" s="74"/>
      <c r="QOU91" s="62"/>
      <c r="QOV91" s="75"/>
      <c r="QOW91" s="76"/>
      <c r="QOX91" s="216"/>
      <c r="QOY91" s="75"/>
      <c r="QOZ91" s="75"/>
      <c r="QPA91" s="204"/>
      <c r="QPB91" s="205"/>
      <c r="QPC91" s="72"/>
      <c r="QPD91" s="70"/>
      <c r="QPE91" s="73"/>
      <c r="QPF91" s="74"/>
      <c r="QPG91" s="74"/>
      <c r="QPH91" s="62"/>
      <c r="QPI91" s="75"/>
      <c r="QPJ91" s="76"/>
      <c r="QPK91" s="216"/>
      <c r="QPL91" s="75"/>
      <c r="QPM91" s="75"/>
      <c r="QPN91" s="204"/>
      <c r="QPO91" s="205"/>
      <c r="QPP91" s="72"/>
      <c r="QPQ91" s="70"/>
      <c r="QPR91" s="73"/>
      <c r="QPS91" s="74"/>
      <c r="QPT91" s="74"/>
      <c r="QPU91" s="62"/>
      <c r="QPV91" s="75"/>
      <c r="QPW91" s="76"/>
      <c r="QPX91" s="216"/>
      <c r="QPY91" s="75"/>
      <c r="QPZ91" s="75"/>
      <c r="QQA91" s="204"/>
      <c r="QQB91" s="205"/>
      <c r="QQC91" s="72"/>
      <c r="QQD91" s="70"/>
      <c r="QQE91" s="73"/>
      <c r="QQF91" s="74"/>
      <c r="QQG91" s="74"/>
      <c r="QQH91" s="62"/>
      <c r="QQI91" s="75"/>
      <c r="QQJ91" s="76"/>
      <c r="QQK91" s="216"/>
      <c r="QQL91" s="75"/>
      <c r="QQM91" s="75"/>
      <c r="QQN91" s="204"/>
      <c r="QQO91" s="205"/>
      <c r="QQP91" s="72"/>
      <c r="QQQ91" s="70"/>
      <c r="QQR91" s="73"/>
      <c r="QQS91" s="74"/>
      <c r="QQT91" s="74"/>
      <c r="QQU91" s="62"/>
      <c r="QQV91" s="75"/>
      <c r="QQW91" s="76"/>
      <c r="QQX91" s="216"/>
      <c r="QQY91" s="75"/>
      <c r="QQZ91" s="75"/>
      <c r="QRA91" s="204"/>
      <c r="QRB91" s="205"/>
      <c r="QRC91" s="72"/>
      <c r="QRD91" s="70"/>
      <c r="QRE91" s="73"/>
      <c r="QRF91" s="74"/>
      <c r="QRG91" s="74"/>
      <c r="QRH91" s="62"/>
      <c r="QRI91" s="75"/>
      <c r="QRJ91" s="76"/>
      <c r="QRK91" s="216"/>
      <c r="QRL91" s="75"/>
      <c r="QRM91" s="75"/>
      <c r="QRN91" s="204"/>
      <c r="QRO91" s="205"/>
      <c r="QRP91" s="72"/>
      <c r="QRQ91" s="70"/>
      <c r="QRR91" s="73"/>
      <c r="QRS91" s="74"/>
      <c r="QRT91" s="74"/>
      <c r="QRU91" s="62"/>
      <c r="QRV91" s="75"/>
      <c r="QRW91" s="76"/>
      <c r="QRX91" s="216"/>
      <c r="QRY91" s="75"/>
      <c r="QRZ91" s="75"/>
      <c r="QSA91" s="204"/>
      <c r="QSB91" s="205"/>
      <c r="QSC91" s="72"/>
      <c r="QSD91" s="70"/>
      <c r="QSE91" s="73"/>
      <c r="QSF91" s="74"/>
      <c r="QSG91" s="74"/>
      <c r="QSH91" s="62"/>
      <c r="QSI91" s="75"/>
      <c r="QSJ91" s="76"/>
      <c r="QSK91" s="216"/>
      <c r="QSL91" s="75"/>
      <c r="QSM91" s="75"/>
      <c r="QSN91" s="204"/>
      <c r="QSO91" s="205"/>
      <c r="QSP91" s="72"/>
      <c r="QSQ91" s="70"/>
      <c r="QSR91" s="73"/>
      <c r="QSS91" s="74"/>
      <c r="QST91" s="74"/>
      <c r="QSU91" s="62"/>
      <c r="QSV91" s="75"/>
      <c r="QSW91" s="76"/>
      <c r="QSX91" s="216"/>
      <c r="QSY91" s="75"/>
      <c r="QSZ91" s="75"/>
      <c r="QTA91" s="204"/>
      <c r="QTB91" s="205"/>
      <c r="QTC91" s="72"/>
      <c r="QTD91" s="70"/>
      <c r="QTE91" s="73"/>
      <c r="QTF91" s="74"/>
      <c r="QTG91" s="74"/>
      <c r="QTH91" s="62"/>
      <c r="QTI91" s="75"/>
      <c r="QTJ91" s="76"/>
      <c r="QTK91" s="216"/>
      <c r="QTL91" s="75"/>
      <c r="QTM91" s="75"/>
      <c r="QTN91" s="204"/>
      <c r="QTO91" s="205"/>
      <c r="QTP91" s="72"/>
      <c r="QTQ91" s="70"/>
      <c r="QTR91" s="73"/>
      <c r="QTS91" s="74"/>
      <c r="QTT91" s="74"/>
      <c r="QTU91" s="62"/>
      <c r="QTV91" s="75"/>
      <c r="QTW91" s="76"/>
      <c r="QTX91" s="216"/>
      <c r="QTY91" s="75"/>
      <c r="QTZ91" s="75"/>
      <c r="QUA91" s="204"/>
      <c r="QUB91" s="205"/>
      <c r="QUC91" s="72"/>
      <c r="QUD91" s="70"/>
      <c r="QUE91" s="73"/>
      <c r="QUF91" s="74"/>
      <c r="QUG91" s="74"/>
      <c r="QUH91" s="62"/>
      <c r="QUI91" s="75"/>
      <c r="QUJ91" s="76"/>
      <c r="QUK91" s="216"/>
      <c r="QUL91" s="75"/>
      <c r="QUM91" s="75"/>
      <c r="QUN91" s="204"/>
      <c r="QUO91" s="205"/>
      <c r="QUP91" s="72"/>
      <c r="QUQ91" s="70"/>
      <c r="QUR91" s="73"/>
      <c r="QUS91" s="74"/>
      <c r="QUT91" s="74"/>
      <c r="QUU91" s="62"/>
      <c r="QUV91" s="75"/>
      <c r="QUW91" s="76"/>
      <c r="QUX91" s="216"/>
      <c r="QUY91" s="75"/>
      <c r="QUZ91" s="75"/>
      <c r="QVA91" s="204"/>
      <c r="QVB91" s="205"/>
      <c r="QVC91" s="72"/>
      <c r="QVD91" s="70"/>
      <c r="QVE91" s="73"/>
      <c r="QVF91" s="74"/>
      <c r="QVG91" s="74"/>
      <c r="QVH91" s="62"/>
      <c r="QVI91" s="75"/>
      <c r="QVJ91" s="76"/>
      <c r="QVK91" s="216"/>
      <c r="QVL91" s="75"/>
      <c r="QVM91" s="75"/>
      <c r="QVN91" s="204"/>
      <c r="QVO91" s="205"/>
      <c r="QVP91" s="72"/>
      <c r="QVQ91" s="70"/>
      <c r="QVR91" s="73"/>
      <c r="QVS91" s="74"/>
      <c r="QVT91" s="74"/>
      <c r="QVU91" s="62"/>
      <c r="QVV91" s="75"/>
      <c r="QVW91" s="76"/>
      <c r="QVX91" s="216"/>
      <c r="QVY91" s="75"/>
      <c r="QVZ91" s="75"/>
      <c r="QWA91" s="204"/>
      <c r="QWB91" s="205"/>
      <c r="QWC91" s="72"/>
      <c r="QWD91" s="70"/>
      <c r="QWE91" s="73"/>
      <c r="QWF91" s="74"/>
      <c r="QWG91" s="74"/>
      <c r="QWH91" s="62"/>
      <c r="QWI91" s="75"/>
      <c r="QWJ91" s="76"/>
      <c r="QWK91" s="216"/>
      <c r="QWL91" s="75"/>
      <c r="QWM91" s="75"/>
      <c r="QWN91" s="204"/>
      <c r="QWO91" s="205"/>
      <c r="QWP91" s="72"/>
      <c r="QWQ91" s="70"/>
      <c r="QWR91" s="73"/>
      <c r="QWS91" s="74"/>
      <c r="QWT91" s="74"/>
      <c r="QWU91" s="62"/>
      <c r="QWV91" s="75"/>
      <c r="QWW91" s="76"/>
      <c r="QWX91" s="216"/>
      <c r="QWY91" s="75"/>
      <c r="QWZ91" s="75"/>
      <c r="QXA91" s="204"/>
      <c r="QXB91" s="205"/>
      <c r="QXC91" s="72"/>
      <c r="QXD91" s="70"/>
      <c r="QXE91" s="73"/>
      <c r="QXF91" s="74"/>
      <c r="QXG91" s="74"/>
      <c r="QXH91" s="62"/>
      <c r="QXI91" s="75"/>
      <c r="QXJ91" s="76"/>
      <c r="QXK91" s="216"/>
      <c r="QXL91" s="75"/>
      <c r="QXM91" s="75"/>
      <c r="QXN91" s="204"/>
      <c r="QXO91" s="205"/>
      <c r="QXP91" s="72"/>
      <c r="QXQ91" s="70"/>
      <c r="QXR91" s="73"/>
      <c r="QXS91" s="74"/>
      <c r="QXT91" s="74"/>
      <c r="QXU91" s="62"/>
      <c r="QXV91" s="75"/>
      <c r="QXW91" s="76"/>
      <c r="QXX91" s="216"/>
      <c r="QXY91" s="75"/>
      <c r="QXZ91" s="75"/>
      <c r="QYA91" s="204"/>
      <c r="QYB91" s="205"/>
      <c r="QYC91" s="72"/>
      <c r="QYD91" s="70"/>
      <c r="QYE91" s="73"/>
      <c r="QYF91" s="74"/>
      <c r="QYG91" s="74"/>
      <c r="QYH91" s="62"/>
      <c r="QYI91" s="75"/>
      <c r="QYJ91" s="76"/>
      <c r="QYK91" s="216"/>
      <c r="QYL91" s="75"/>
      <c r="QYM91" s="75"/>
      <c r="QYN91" s="204"/>
      <c r="QYO91" s="205"/>
      <c r="QYP91" s="72"/>
      <c r="QYQ91" s="70"/>
      <c r="QYR91" s="73"/>
      <c r="QYS91" s="74"/>
      <c r="QYT91" s="74"/>
      <c r="QYU91" s="62"/>
      <c r="QYV91" s="75"/>
      <c r="QYW91" s="76"/>
      <c r="QYX91" s="216"/>
      <c r="QYY91" s="75"/>
      <c r="QYZ91" s="75"/>
      <c r="QZA91" s="204"/>
      <c r="QZB91" s="205"/>
      <c r="QZC91" s="72"/>
      <c r="QZD91" s="70"/>
      <c r="QZE91" s="73"/>
      <c r="QZF91" s="74"/>
      <c r="QZG91" s="74"/>
      <c r="QZH91" s="62"/>
      <c r="QZI91" s="75"/>
      <c r="QZJ91" s="76"/>
      <c r="QZK91" s="216"/>
      <c r="QZL91" s="75"/>
      <c r="QZM91" s="75"/>
      <c r="QZN91" s="204"/>
      <c r="QZO91" s="205"/>
      <c r="QZP91" s="72"/>
      <c r="QZQ91" s="70"/>
      <c r="QZR91" s="73"/>
      <c r="QZS91" s="74"/>
      <c r="QZT91" s="74"/>
      <c r="QZU91" s="62"/>
      <c r="QZV91" s="75"/>
      <c r="QZW91" s="76"/>
      <c r="QZX91" s="216"/>
      <c r="QZY91" s="75"/>
      <c r="QZZ91" s="75"/>
      <c r="RAA91" s="204"/>
      <c r="RAB91" s="205"/>
      <c r="RAC91" s="72"/>
      <c r="RAD91" s="70"/>
      <c r="RAE91" s="73"/>
      <c r="RAF91" s="74"/>
      <c r="RAG91" s="74"/>
      <c r="RAH91" s="62"/>
      <c r="RAI91" s="75"/>
      <c r="RAJ91" s="76"/>
      <c r="RAK91" s="216"/>
      <c r="RAL91" s="75"/>
      <c r="RAM91" s="75"/>
      <c r="RAN91" s="204"/>
      <c r="RAO91" s="205"/>
      <c r="RAP91" s="72"/>
      <c r="RAQ91" s="70"/>
      <c r="RAR91" s="73"/>
      <c r="RAS91" s="74"/>
      <c r="RAT91" s="74"/>
      <c r="RAU91" s="62"/>
      <c r="RAV91" s="75"/>
      <c r="RAW91" s="76"/>
      <c r="RAX91" s="216"/>
      <c r="RAY91" s="75"/>
      <c r="RAZ91" s="75"/>
      <c r="RBA91" s="204"/>
      <c r="RBB91" s="205"/>
      <c r="RBC91" s="72"/>
      <c r="RBD91" s="70"/>
      <c r="RBE91" s="73"/>
      <c r="RBF91" s="74"/>
      <c r="RBG91" s="74"/>
      <c r="RBH91" s="62"/>
      <c r="RBI91" s="75"/>
      <c r="RBJ91" s="76"/>
      <c r="RBK91" s="216"/>
      <c r="RBL91" s="75"/>
      <c r="RBM91" s="75"/>
      <c r="RBN91" s="204"/>
      <c r="RBO91" s="205"/>
      <c r="RBP91" s="72"/>
      <c r="RBQ91" s="70"/>
      <c r="RBR91" s="73"/>
      <c r="RBS91" s="74"/>
      <c r="RBT91" s="74"/>
      <c r="RBU91" s="62"/>
      <c r="RBV91" s="75"/>
      <c r="RBW91" s="76"/>
      <c r="RBX91" s="216"/>
      <c r="RBY91" s="75"/>
      <c r="RBZ91" s="75"/>
      <c r="RCA91" s="204"/>
      <c r="RCB91" s="205"/>
      <c r="RCC91" s="72"/>
      <c r="RCD91" s="70"/>
      <c r="RCE91" s="73"/>
      <c r="RCF91" s="74"/>
      <c r="RCG91" s="74"/>
      <c r="RCH91" s="62"/>
      <c r="RCI91" s="75"/>
      <c r="RCJ91" s="76"/>
      <c r="RCK91" s="216"/>
      <c r="RCL91" s="75"/>
      <c r="RCM91" s="75"/>
      <c r="RCN91" s="204"/>
      <c r="RCO91" s="205"/>
      <c r="RCP91" s="72"/>
      <c r="RCQ91" s="70"/>
      <c r="RCR91" s="73"/>
      <c r="RCS91" s="74"/>
      <c r="RCT91" s="74"/>
      <c r="RCU91" s="62"/>
      <c r="RCV91" s="75"/>
      <c r="RCW91" s="76"/>
      <c r="RCX91" s="216"/>
      <c r="RCY91" s="75"/>
      <c r="RCZ91" s="75"/>
      <c r="RDA91" s="204"/>
      <c r="RDB91" s="205"/>
      <c r="RDC91" s="72"/>
      <c r="RDD91" s="70"/>
      <c r="RDE91" s="73"/>
      <c r="RDF91" s="74"/>
      <c r="RDG91" s="74"/>
      <c r="RDH91" s="62"/>
      <c r="RDI91" s="75"/>
      <c r="RDJ91" s="76"/>
      <c r="RDK91" s="216"/>
      <c r="RDL91" s="75"/>
      <c r="RDM91" s="75"/>
      <c r="RDN91" s="204"/>
      <c r="RDO91" s="205"/>
      <c r="RDP91" s="72"/>
      <c r="RDQ91" s="70"/>
      <c r="RDR91" s="73"/>
      <c r="RDS91" s="74"/>
      <c r="RDT91" s="74"/>
      <c r="RDU91" s="62"/>
      <c r="RDV91" s="75"/>
      <c r="RDW91" s="76"/>
      <c r="RDX91" s="216"/>
      <c r="RDY91" s="75"/>
      <c r="RDZ91" s="75"/>
      <c r="REA91" s="204"/>
      <c r="REB91" s="205"/>
      <c r="REC91" s="72"/>
      <c r="RED91" s="70"/>
      <c r="REE91" s="73"/>
      <c r="REF91" s="74"/>
      <c r="REG91" s="74"/>
      <c r="REH91" s="62"/>
      <c r="REI91" s="75"/>
      <c r="REJ91" s="76"/>
      <c r="REK91" s="216"/>
      <c r="REL91" s="75"/>
      <c r="REM91" s="75"/>
      <c r="REN91" s="204"/>
      <c r="REO91" s="205"/>
      <c r="REP91" s="72"/>
      <c r="REQ91" s="70"/>
      <c r="RER91" s="73"/>
      <c r="RES91" s="74"/>
      <c r="RET91" s="74"/>
      <c r="REU91" s="62"/>
      <c r="REV91" s="75"/>
      <c r="REW91" s="76"/>
      <c r="REX91" s="216"/>
      <c r="REY91" s="75"/>
      <c r="REZ91" s="75"/>
      <c r="RFA91" s="204"/>
      <c r="RFB91" s="205"/>
      <c r="RFC91" s="72"/>
      <c r="RFD91" s="70"/>
      <c r="RFE91" s="73"/>
      <c r="RFF91" s="74"/>
      <c r="RFG91" s="74"/>
      <c r="RFH91" s="62"/>
      <c r="RFI91" s="75"/>
      <c r="RFJ91" s="76"/>
      <c r="RFK91" s="216"/>
      <c r="RFL91" s="75"/>
      <c r="RFM91" s="75"/>
      <c r="RFN91" s="204"/>
      <c r="RFO91" s="205"/>
      <c r="RFP91" s="72"/>
      <c r="RFQ91" s="70"/>
      <c r="RFR91" s="73"/>
      <c r="RFS91" s="74"/>
      <c r="RFT91" s="74"/>
      <c r="RFU91" s="62"/>
      <c r="RFV91" s="75"/>
      <c r="RFW91" s="76"/>
      <c r="RFX91" s="216"/>
      <c r="RFY91" s="75"/>
      <c r="RFZ91" s="75"/>
      <c r="RGA91" s="204"/>
      <c r="RGB91" s="205"/>
      <c r="RGC91" s="72"/>
      <c r="RGD91" s="70"/>
      <c r="RGE91" s="73"/>
      <c r="RGF91" s="74"/>
      <c r="RGG91" s="74"/>
      <c r="RGH91" s="62"/>
      <c r="RGI91" s="75"/>
      <c r="RGJ91" s="76"/>
      <c r="RGK91" s="216"/>
      <c r="RGL91" s="75"/>
      <c r="RGM91" s="75"/>
      <c r="RGN91" s="204"/>
      <c r="RGO91" s="205"/>
      <c r="RGP91" s="72"/>
      <c r="RGQ91" s="70"/>
      <c r="RGR91" s="73"/>
      <c r="RGS91" s="74"/>
      <c r="RGT91" s="74"/>
      <c r="RGU91" s="62"/>
      <c r="RGV91" s="75"/>
      <c r="RGW91" s="76"/>
      <c r="RGX91" s="216"/>
      <c r="RGY91" s="75"/>
      <c r="RGZ91" s="75"/>
      <c r="RHA91" s="204"/>
      <c r="RHB91" s="205"/>
      <c r="RHC91" s="72"/>
      <c r="RHD91" s="70"/>
      <c r="RHE91" s="73"/>
      <c r="RHF91" s="74"/>
      <c r="RHG91" s="74"/>
      <c r="RHH91" s="62"/>
      <c r="RHI91" s="75"/>
      <c r="RHJ91" s="76"/>
      <c r="RHK91" s="216"/>
      <c r="RHL91" s="75"/>
      <c r="RHM91" s="75"/>
      <c r="RHN91" s="204"/>
      <c r="RHO91" s="205"/>
      <c r="RHP91" s="72"/>
      <c r="RHQ91" s="70"/>
      <c r="RHR91" s="73"/>
      <c r="RHS91" s="74"/>
      <c r="RHT91" s="74"/>
      <c r="RHU91" s="62"/>
      <c r="RHV91" s="75"/>
      <c r="RHW91" s="76"/>
      <c r="RHX91" s="216"/>
      <c r="RHY91" s="75"/>
      <c r="RHZ91" s="75"/>
      <c r="RIA91" s="204"/>
      <c r="RIB91" s="205"/>
      <c r="RIC91" s="72"/>
      <c r="RID91" s="70"/>
      <c r="RIE91" s="73"/>
      <c r="RIF91" s="74"/>
      <c r="RIG91" s="74"/>
      <c r="RIH91" s="62"/>
      <c r="RII91" s="75"/>
      <c r="RIJ91" s="76"/>
      <c r="RIK91" s="216"/>
      <c r="RIL91" s="75"/>
      <c r="RIM91" s="75"/>
      <c r="RIN91" s="204"/>
      <c r="RIO91" s="205"/>
      <c r="RIP91" s="72"/>
      <c r="RIQ91" s="70"/>
      <c r="RIR91" s="73"/>
      <c r="RIS91" s="74"/>
      <c r="RIT91" s="74"/>
      <c r="RIU91" s="62"/>
      <c r="RIV91" s="75"/>
      <c r="RIW91" s="76"/>
      <c r="RIX91" s="216"/>
      <c r="RIY91" s="75"/>
      <c r="RIZ91" s="75"/>
      <c r="RJA91" s="204"/>
      <c r="RJB91" s="205"/>
      <c r="RJC91" s="72"/>
      <c r="RJD91" s="70"/>
      <c r="RJE91" s="73"/>
      <c r="RJF91" s="74"/>
      <c r="RJG91" s="74"/>
      <c r="RJH91" s="62"/>
      <c r="RJI91" s="75"/>
      <c r="RJJ91" s="76"/>
      <c r="RJK91" s="216"/>
      <c r="RJL91" s="75"/>
      <c r="RJM91" s="75"/>
      <c r="RJN91" s="204"/>
      <c r="RJO91" s="205"/>
      <c r="RJP91" s="72"/>
      <c r="RJQ91" s="70"/>
      <c r="RJR91" s="73"/>
      <c r="RJS91" s="74"/>
      <c r="RJT91" s="74"/>
      <c r="RJU91" s="62"/>
      <c r="RJV91" s="75"/>
      <c r="RJW91" s="76"/>
      <c r="RJX91" s="216"/>
      <c r="RJY91" s="75"/>
      <c r="RJZ91" s="75"/>
      <c r="RKA91" s="204"/>
      <c r="RKB91" s="205"/>
      <c r="RKC91" s="72"/>
      <c r="RKD91" s="70"/>
      <c r="RKE91" s="73"/>
      <c r="RKF91" s="74"/>
      <c r="RKG91" s="74"/>
      <c r="RKH91" s="62"/>
      <c r="RKI91" s="75"/>
      <c r="RKJ91" s="76"/>
      <c r="RKK91" s="216"/>
      <c r="RKL91" s="75"/>
      <c r="RKM91" s="75"/>
      <c r="RKN91" s="204"/>
      <c r="RKO91" s="205"/>
      <c r="RKP91" s="72"/>
      <c r="RKQ91" s="70"/>
      <c r="RKR91" s="73"/>
      <c r="RKS91" s="74"/>
      <c r="RKT91" s="74"/>
      <c r="RKU91" s="62"/>
      <c r="RKV91" s="75"/>
      <c r="RKW91" s="76"/>
      <c r="RKX91" s="216"/>
      <c r="RKY91" s="75"/>
      <c r="RKZ91" s="75"/>
      <c r="RLA91" s="204"/>
      <c r="RLB91" s="205"/>
      <c r="RLC91" s="72"/>
      <c r="RLD91" s="70"/>
      <c r="RLE91" s="73"/>
      <c r="RLF91" s="74"/>
      <c r="RLG91" s="74"/>
      <c r="RLH91" s="62"/>
      <c r="RLI91" s="75"/>
      <c r="RLJ91" s="76"/>
      <c r="RLK91" s="216"/>
      <c r="RLL91" s="75"/>
      <c r="RLM91" s="75"/>
      <c r="RLN91" s="204"/>
      <c r="RLO91" s="205"/>
      <c r="RLP91" s="72"/>
      <c r="RLQ91" s="70"/>
      <c r="RLR91" s="73"/>
      <c r="RLS91" s="74"/>
      <c r="RLT91" s="74"/>
      <c r="RLU91" s="62"/>
      <c r="RLV91" s="75"/>
      <c r="RLW91" s="76"/>
      <c r="RLX91" s="216"/>
      <c r="RLY91" s="75"/>
      <c r="RLZ91" s="75"/>
      <c r="RMA91" s="204"/>
      <c r="RMB91" s="205"/>
      <c r="RMC91" s="72"/>
      <c r="RMD91" s="70"/>
      <c r="RME91" s="73"/>
      <c r="RMF91" s="74"/>
      <c r="RMG91" s="74"/>
      <c r="RMH91" s="62"/>
      <c r="RMI91" s="75"/>
      <c r="RMJ91" s="76"/>
      <c r="RMK91" s="216"/>
      <c r="RML91" s="75"/>
      <c r="RMM91" s="75"/>
      <c r="RMN91" s="204"/>
      <c r="RMO91" s="205"/>
      <c r="RMP91" s="72"/>
      <c r="RMQ91" s="70"/>
      <c r="RMR91" s="73"/>
      <c r="RMS91" s="74"/>
      <c r="RMT91" s="74"/>
      <c r="RMU91" s="62"/>
      <c r="RMV91" s="75"/>
      <c r="RMW91" s="76"/>
      <c r="RMX91" s="216"/>
      <c r="RMY91" s="75"/>
      <c r="RMZ91" s="75"/>
      <c r="RNA91" s="204"/>
      <c r="RNB91" s="205"/>
      <c r="RNC91" s="72"/>
      <c r="RND91" s="70"/>
      <c r="RNE91" s="73"/>
      <c r="RNF91" s="74"/>
      <c r="RNG91" s="74"/>
      <c r="RNH91" s="62"/>
      <c r="RNI91" s="75"/>
      <c r="RNJ91" s="76"/>
      <c r="RNK91" s="216"/>
      <c r="RNL91" s="75"/>
      <c r="RNM91" s="75"/>
      <c r="RNN91" s="204"/>
      <c r="RNO91" s="205"/>
      <c r="RNP91" s="72"/>
      <c r="RNQ91" s="70"/>
      <c r="RNR91" s="73"/>
      <c r="RNS91" s="74"/>
      <c r="RNT91" s="74"/>
      <c r="RNU91" s="62"/>
      <c r="RNV91" s="75"/>
      <c r="RNW91" s="76"/>
      <c r="RNX91" s="216"/>
      <c r="RNY91" s="75"/>
      <c r="RNZ91" s="75"/>
      <c r="ROA91" s="204"/>
      <c r="ROB91" s="205"/>
      <c r="ROC91" s="72"/>
      <c r="ROD91" s="70"/>
      <c r="ROE91" s="73"/>
      <c r="ROF91" s="74"/>
      <c r="ROG91" s="74"/>
      <c r="ROH91" s="62"/>
      <c r="ROI91" s="75"/>
      <c r="ROJ91" s="76"/>
      <c r="ROK91" s="216"/>
      <c r="ROL91" s="75"/>
      <c r="ROM91" s="75"/>
      <c r="RON91" s="204"/>
      <c r="ROO91" s="205"/>
      <c r="ROP91" s="72"/>
      <c r="ROQ91" s="70"/>
      <c r="ROR91" s="73"/>
      <c r="ROS91" s="74"/>
      <c r="ROT91" s="74"/>
      <c r="ROU91" s="62"/>
      <c r="ROV91" s="75"/>
      <c r="ROW91" s="76"/>
      <c r="ROX91" s="216"/>
      <c r="ROY91" s="75"/>
      <c r="ROZ91" s="75"/>
      <c r="RPA91" s="204"/>
      <c r="RPB91" s="205"/>
      <c r="RPC91" s="72"/>
      <c r="RPD91" s="70"/>
      <c r="RPE91" s="73"/>
      <c r="RPF91" s="74"/>
      <c r="RPG91" s="74"/>
      <c r="RPH91" s="62"/>
      <c r="RPI91" s="75"/>
      <c r="RPJ91" s="76"/>
      <c r="RPK91" s="216"/>
      <c r="RPL91" s="75"/>
      <c r="RPM91" s="75"/>
      <c r="RPN91" s="204"/>
      <c r="RPO91" s="205"/>
      <c r="RPP91" s="72"/>
      <c r="RPQ91" s="70"/>
      <c r="RPR91" s="73"/>
      <c r="RPS91" s="74"/>
      <c r="RPT91" s="74"/>
      <c r="RPU91" s="62"/>
      <c r="RPV91" s="75"/>
      <c r="RPW91" s="76"/>
      <c r="RPX91" s="216"/>
      <c r="RPY91" s="75"/>
      <c r="RPZ91" s="75"/>
      <c r="RQA91" s="204"/>
      <c r="RQB91" s="205"/>
      <c r="RQC91" s="72"/>
      <c r="RQD91" s="70"/>
      <c r="RQE91" s="73"/>
      <c r="RQF91" s="74"/>
      <c r="RQG91" s="74"/>
      <c r="RQH91" s="62"/>
      <c r="RQI91" s="75"/>
      <c r="RQJ91" s="76"/>
      <c r="RQK91" s="216"/>
      <c r="RQL91" s="75"/>
      <c r="RQM91" s="75"/>
      <c r="RQN91" s="204"/>
      <c r="RQO91" s="205"/>
      <c r="RQP91" s="72"/>
      <c r="RQQ91" s="70"/>
      <c r="RQR91" s="73"/>
      <c r="RQS91" s="74"/>
      <c r="RQT91" s="74"/>
      <c r="RQU91" s="62"/>
      <c r="RQV91" s="75"/>
      <c r="RQW91" s="76"/>
      <c r="RQX91" s="216"/>
      <c r="RQY91" s="75"/>
      <c r="RQZ91" s="75"/>
      <c r="RRA91" s="204"/>
      <c r="RRB91" s="205"/>
      <c r="RRC91" s="72"/>
      <c r="RRD91" s="70"/>
      <c r="RRE91" s="73"/>
      <c r="RRF91" s="74"/>
      <c r="RRG91" s="74"/>
      <c r="RRH91" s="62"/>
      <c r="RRI91" s="75"/>
      <c r="RRJ91" s="76"/>
      <c r="RRK91" s="216"/>
      <c r="RRL91" s="75"/>
      <c r="RRM91" s="75"/>
      <c r="RRN91" s="204"/>
      <c r="RRO91" s="205"/>
      <c r="RRP91" s="72"/>
      <c r="RRQ91" s="70"/>
      <c r="RRR91" s="73"/>
      <c r="RRS91" s="74"/>
      <c r="RRT91" s="74"/>
      <c r="RRU91" s="62"/>
      <c r="RRV91" s="75"/>
      <c r="RRW91" s="76"/>
      <c r="RRX91" s="216"/>
      <c r="RRY91" s="75"/>
      <c r="RRZ91" s="75"/>
      <c r="RSA91" s="204"/>
      <c r="RSB91" s="205"/>
      <c r="RSC91" s="72"/>
      <c r="RSD91" s="70"/>
      <c r="RSE91" s="73"/>
      <c r="RSF91" s="74"/>
      <c r="RSG91" s="74"/>
      <c r="RSH91" s="62"/>
      <c r="RSI91" s="75"/>
      <c r="RSJ91" s="76"/>
      <c r="RSK91" s="216"/>
      <c r="RSL91" s="75"/>
      <c r="RSM91" s="75"/>
      <c r="RSN91" s="204"/>
      <c r="RSO91" s="205"/>
      <c r="RSP91" s="72"/>
      <c r="RSQ91" s="70"/>
      <c r="RSR91" s="73"/>
      <c r="RSS91" s="74"/>
      <c r="RST91" s="74"/>
      <c r="RSU91" s="62"/>
      <c r="RSV91" s="75"/>
      <c r="RSW91" s="76"/>
      <c r="RSX91" s="216"/>
      <c r="RSY91" s="75"/>
      <c r="RSZ91" s="75"/>
      <c r="RTA91" s="204"/>
      <c r="RTB91" s="205"/>
      <c r="RTC91" s="72"/>
      <c r="RTD91" s="70"/>
      <c r="RTE91" s="73"/>
      <c r="RTF91" s="74"/>
      <c r="RTG91" s="74"/>
      <c r="RTH91" s="62"/>
      <c r="RTI91" s="75"/>
      <c r="RTJ91" s="76"/>
      <c r="RTK91" s="216"/>
      <c r="RTL91" s="75"/>
      <c r="RTM91" s="75"/>
      <c r="RTN91" s="204"/>
      <c r="RTO91" s="205"/>
      <c r="RTP91" s="72"/>
      <c r="RTQ91" s="70"/>
      <c r="RTR91" s="73"/>
      <c r="RTS91" s="74"/>
      <c r="RTT91" s="74"/>
      <c r="RTU91" s="62"/>
      <c r="RTV91" s="75"/>
      <c r="RTW91" s="76"/>
      <c r="RTX91" s="216"/>
      <c r="RTY91" s="75"/>
      <c r="RTZ91" s="75"/>
      <c r="RUA91" s="204"/>
      <c r="RUB91" s="205"/>
      <c r="RUC91" s="72"/>
      <c r="RUD91" s="70"/>
      <c r="RUE91" s="73"/>
      <c r="RUF91" s="74"/>
      <c r="RUG91" s="74"/>
      <c r="RUH91" s="62"/>
      <c r="RUI91" s="75"/>
      <c r="RUJ91" s="76"/>
      <c r="RUK91" s="216"/>
      <c r="RUL91" s="75"/>
      <c r="RUM91" s="75"/>
      <c r="RUN91" s="204"/>
      <c r="RUO91" s="205"/>
      <c r="RUP91" s="72"/>
      <c r="RUQ91" s="70"/>
      <c r="RUR91" s="73"/>
      <c r="RUS91" s="74"/>
      <c r="RUT91" s="74"/>
      <c r="RUU91" s="62"/>
      <c r="RUV91" s="75"/>
      <c r="RUW91" s="76"/>
      <c r="RUX91" s="216"/>
      <c r="RUY91" s="75"/>
      <c r="RUZ91" s="75"/>
      <c r="RVA91" s="204"/>
      <c r="RVB91" s="205"/>
      <c r="RVC91" s="72"/>
      <c r="RVD91" s="70"/>
      <c r="RVE91" s="73"/>
      <c r="RVF91" s="74"/>
      <c r="RVG91" s="74"/>
      <c r="RVH91" s="62"/>
      <c r="RVI91" s="75"/>
      <c r="RVJ91" s="76"/>
      <c r="RVK91" s="216"/>
      <c r="RVL91" s="75"/>
      <c r="RVM91" s="75"/>
      <c r="RVN91" s="204"/>
      <c r="RVO91" s="205"/>
      <c r="RVP91" s="72"/>
      <c r="RVQ91" s="70"/>
      <c r="RVR91" s="73"/>
      <c r="RVS91" s="74"/>
      <c r="RVT91" s="74"/>
      <c r="RVU91" s="62"/>
      <c r="RVV91" s="75"/>
      <c r="RVW91" s="76"/>
      <c r="RVX91" s="216"/>
      <c r="RVY91" s="75"/>
      <c r="RVZ91" s="75"/>
      <c r="RWA91" s="204"/>
      <c r="RWB91" s="205"/>
      <c r="RWC91" s="72"/>
      <c r="RWD91" s="70"/>
      <c r="RWE91" s="73"/>
      <c r="RWF91" s="74"/>
      <c r="RWG91" s="74"/>
      <c r="RWH91" s="62"/>
      <c r="RWI91" s="75"/>
      <c r="RWJ91" s="76"/>
      <c r="RWK91" s="216"/>
      <c r="RWL91" s="75"/>
      <c r="RWM91" s="75"/>
      <c r="RWN91" s="204"/>
      <c r="RWO91" s="205"/>
      <c r="RWP91" s="72"/>
      <c r="RWQ91" s="70"/>
      <c r="RWR91" s="73"/>
      <c r="RWS91" s="74"/>
      <c r="RWT91" s="74"/>
      <c r="RWU91" s="62"/>
      <c r="RWV91" s="75"/>
      <c r="RWW91" s="76"/>
      <c r="RWX91" s="216"/>
      <c r="RWY91" s="75"/>
      <c r="RWZ91" s="75"/>
      <c r="RXA91" s="204"/>
      <c r="RXB91" s="205"/>
      <c r="RXC91" s="72"/>
      <c r="RXD91" s="70"/>
      <c r="RXE91" s="73"/>
      <c r="RXF91" s="74"/>
      <c r="RXG91" s="74"/>
      <c r="RXH91" s="62"/>
      <c r="RXI91" s="75"/>
      <c r="RXJ91" s="76"/>
      <c r="RXK91" s="216"/>
      <c r="RXL91" s="75"/>
      <c r="RXM91" s="75"/>
      <c r="RXN91" s="204"/>
      <c r="RXO91" s="205"/>
      <c r="RXP91" s="72"/>
      <c r="RXQ91" s="70"/>
      <c r="RXR91" s="73"/>
      <c r="RXS91" s="74"/>
      <c r="RXT91" s="74"/>
      <c r="RXU91" s="62"/>
      <c r="RXV91" s="75"/>
      <c r="RXW91" s="76"/>
      <c r="RXX91" s="216"/>
      <c r="RXY91" s="75"/>
      <c r="RXZ91" s="75"/>
      <c r="RYA91" s="204"/>
      <c r="RYB91" s="205"/>
      <c r="RYC91" s="72"/>
      <c r="RYD91" s="70"/>
      <c r="RYE91" s="73"/>
      <c r="RYF91" s="74"/>
      <c r="RYG91" s="74"/>
      <c r="RYH91" s="62"/>
      <c r="RYI91" s="75"/>
      <c r="RYJ91" s="76"/>
      <c r="RYK91" s="216"/>
      <c r="RYL91" s="75"/>
      <c r="RYM91" s="75"/>
      <c r="RYN91" s="204"/>
      <c r="RYO91" s="205"/>
      <c r="RYP91" s="72"/>
      <c r="RYQ91" s="70"/>
      <c r="RYR91" s="73"/>
      <c r="RYS91" s="74"/>
      <c r="RYT91" s="74"/>
      <c r="RYU91" s="62"/>
      <c r="RYV91" s="75"/>
      <c r="RYW91" s="76"/>
      <c r="RYX91" s="216"/>
      <c r="RYY91" s="75"/>
      <c r="RYZ91" s="75"/>
      <c r="RZA91" s="204"/>
      <c r="RZB91" s="205"/>
      <c r="RZC91" s="72"/>
      <c r="RZD91" s="70"/>
      <c r="RZE91" s="73"/>
      <c r="RZF91" s="74"/>
      <c r="RZG91" s="74"/>
      <c r="RZH91" s="62"/>
      <c r="RZI91" s="75"/>
      <c r="RZJ91" s="76"/>
      <c r="RZK91" s="216"/>
      <c r="RZL91" s="75"/>
      <c r="RZM91" s="75"/>
      <c r="RZN91" s="204"/>
      <c r="RZO91" s="205"/>
      <c r="RZP91" s="72"/>
      <c r="RZQ91" s="70"/>
      <c r="RZR91" s="73"/>
      <c r="RZS91" s="74"/>
      <c r="RZT91" s="74"/>
      <c r="RZU91" s="62"/>
      <c r="RZV91" s="75"/>
      <c r="RZW91" s="76"/>
      <c r="RZX91" s="216"/>
      <c r="RZY91" s="75"/>
      <c r="RZZ91" s="75"/>
      <c r="SAA91" s="204"/>
      <c r="SAB91" s="205"/>
      <c r="SAC91" s="72"/>
      <c r="SAD91" s="70"/>
      <c r="SAE91" s="73"/>
      <c r="SAF91" s="74"/>
      <c r="SAG91" s="74"/>
      <c r="SAH91" s="62"/>
      <c r="SAI91" s="75"/>
      <c r="SAJ91" s="76"/>
      <c r="SAK91" s="216"/>
      <c r="SAL91" s="75"/>
      <c r="SAM91" s="75"/>
      <c r="SAN91" s="204"/>
      <c r="SAO91" s="205"/>
      <c r="SAP91" s="72"/>
      <c r="SAQ91" s="70"/>
      <c r="SAR91" s="73"/>
      <c r="SAS91" s="74"/>
      <c r="SAT91" s="74"/>
      <c r="SAU91" s="62"/>
      <c r="SAV91" s="75"/>
      <c r="SAW91" s="76"/>
      <c r="SAX91" s="216"/>
      <c r="SAY91" s="75"/>
      <c r="SAZ91" s="75"/>
      <c r="SBA91" s="204"/>
      <c r="SBB91" s="205"/>
      <c r="SBC91" s="72"/>
      <c r="SBD91" s="70"/>
      <c r="SBE91" s="73"/>
      <c r="SBF91" s="74"/>
      <c r="SBG91" s="74"/>
      <c r="SBH91" s="62"/>
      <c r="SBI91" s="75"/>
      <c r="SBJ91" s="76"/>
      <c r="SBK91" s="216"/>
      <c r="SBL91" s="75"/>
      <c r="SBM91" s="75"/>
      <c r="SBN91" s="204"/>
      <c r="SBO91" s="205"/>
      <c r="SBP91" s="72"/>
      <c r="SBQ91" s="70"/>
      <c r="SBR91" s="73"/>
      <c r="SBS91" s="74"/>
      <c r="SBT91" s="74"/>
      <c r="SBU91" s="62"/>
      <c r="SBV91" s="75"/>
      <c r="SBW91" s="76"/>
      <c r="SBX91" s="216"/>
      <c r="SBY91" s="75"/>
      <c r="SBZ91" s="75"/>
      <c r="SCA91" s="204"/>
      <c r="SCB91" s="205"/>
      <c r="SCC91" s="72"/>
      <c r="SCD91" s="70"/>
      <c r="SCE91" s="73"/>
      <c r="SCF91" s="74"/>
      <c r="SCG91" s="74"/>
      <c r="SCH91" s="62"/>
      <c r="SCI91" s="75"/>
      <c r="SCJ91" s="76"/>
      <c r="SCK91" s="216"/>
      <c r="SCL91" s="75"/>
      <c r="SCM91" s="75"/>
      <c r="SCN91" s="204"/>
      <c r="SCO91" s="205"/>
      <c r="SCP91" s="72"/>
      <c r="SCQ91" s="70"/>
      <c r="SCR91" s="73"/>
      <c r="SCS91" s="74"/>
      <c r="SCT91" s="74"/>
      <c r="SCU91" s="62"/>
      <c r="SCV91" s="75"/>
      <c r="SCW91" s="76"/>
      <c r="SCX91" s="216"/>
      <c r="SCY91" s="75"/>
      <c r="SCZ91" s="75"/>
      <c r="SDA91" s="204"/>
      <c r="SDB91" s="205"/>
      <c r="SDC91" s="72"/>
      <c r="SDD91" s="70"/>
      <c r="SDE91" s="73"/>
      <c r="SDF91" s="74"/>
      <c r="SDG91" s="74"/>
      <c r="SDH91" s="62"/>
      <c r="SDI91" s="75"/>
      <c r="SDJ91" s="76"/>
      <c r="SDK91" s="216"/>
      <c r="SDL91" s="75"/>
      <c r="SDM91" s="75"/>
      <c r="SDN91" s="204"/>
      <c r="SDO91" s="205"/>
      <c r="SDP91" s="72"/>
      <c r="SDQ91" s="70"/>
      <c r="SDR91" s="73"/>
      <c r="SDS91" s="74"/>
      <c r="SDT91" s="74"/>
      <c r="SDU91" s="62"/>
      <c r="SDV91" s="75"/>
      <c r="SDW91" s="76"/>
      <c r="SDX91" s="216"/>
      <c r="SDY91" s="75"/>
      <c r="SDZ91" s="75"/>
      <c r="SEA91" s="204"/>
      <c r="SEB91" s="205"/>
      <c r="SEC91" s="72"/>
      <c r="SED91" s="70"/>
      <c r="SEE91" s="73"/>
      <c r="SEF91" s="74"/>
      <c r="SEG91" s="74"/>
      <c r="SEH91" s="62"/>
      <c r="SEI91" s="75"/>
      <c r="SEJ91" s="76"/>
      <c r="SEK91" s="216"/>
      <c r="SEL91" s="75"/>
      <c r="SEM91" s="75"/>
      <c r="SEN91" s="204"/>
      <c r="SEO91" s="205"/>
      <c r="SEP91" s="72"/>
      <c r="SEQ91" s="70"/>
      <c r="SER91" s="73"/>
      <c r="SES91" s="74"/>
      <c r="SET91" s="74"/>
      <c r="SEU91" s="62"/>
      <c r="SEV91" s="75"/>
      <c r="SEW91" s="76"/>
      <c r="SEX91" s="216"/>
      <c r="SEY91" s="75"/>
      <c r="SEZ91" s="75"/>
      <c r="SFA91" s="204"/>
      <c r="SFB91" s="205"/>
      <c r="SFC91" s="72"/>
      <c r="SFD91" s="70"/>
      <c r="SFE91" s="73"/>
      <c r="SFF91" s="74"/>
      <c r="SFG91" s="74"/>
      <c r="SFH91" s="62"/>
      <c r="SFI91" s="75"/>
      <c r="SFJ91" s="76"/>
      <c r="SFK91" s="216"/>
      <c r="SFL91" s="75"/>
      <c r="SFM91" s="75"/>
      <c r="SFN91" s="204"/>
      <c r="SFO91" s="205"/>
      <c r="SFP91" s="72"/>
      <c r="SFQ91" s="70"/>
      <c r="SFR91" s="73"/>
      <c r="SFS91" s="74"/>
      <c r="SFT91" s="74"/>
      <c r="SFU91" s="62"/>
      <c r="SFV91" s="75"/>
      <c r="SFW91" s="76"/>
      <c r="SFX91" s="216"/>
      <c r="SFY91" s="75"/>
      <c r="SFZ91" s="75"/>
      <c r="SGA91" s="204"/>
      <c r="SGB91" s="205"/>
      <c r="SGC91" s="72"/>
      <c r="SGD91" s="70"/>
      <c r="SGE91" s="73"/>
      <c r="SGF91" s="74"/>
      <c r="SGG91" s="74"/>
      <c r="SGH91" s="62"/>
      <c r="SGI91" s="75"/>
      <c r="SGJ91" s="76"/>
      <c r="SGK91" s="216"/>
      <c r="SGL91" s="75"/>
      <c r="SGM91" s="75"/>
      <c r="SGN91" s="204"/>
      <c r="SGO91" s="205"/>
      <c r="SGP91" s="72"/>
      <c r="SGQ91" s="70"/>
      <c r="SGR91" s="73"/>
      <c r="SGS91" s="74"/>
      <c r="SGT91" s="74"/>
      <c r="SGU91" s="62"/>
      <c r="SGV91" s="75"/>
      <c r="SGW91" s="76"/>
      <c r="SGX91" s="216"/>
      <c r="SGY91" s="75"/>
      <c r="SGZ91" s="75"/>
      <c r="SHA91" s="204"/>
      <c r="SHB91" s="205"/>
      <c r="SHC91" s="72"/>
      <c r="SHD91" s="70"/>
      <c r="SHE91" s="73"/>
      <c r="SHF91" s="74"/>
      <c r="SHG91" s="74"/>
      <c r="SHH91" s="62"/>
      <c r="SHI91" s="75"/>
      <c r="SHJ91" s="76"/>
      <c r="SHK91" s="216"/>
      <c r="SHL91" s="75"/>
      <c r="SHM91" s="75"/>
      <c r="SHN91" s="204"/>
      <c r="SHO91" s="205"/>
      <c r="SHP91" s="72"/>
      <c r="SHQ91" s="70"/>
      <c r="SHR91" s="73"/>
      <c r="SHS91" s="74"/>
      <c r="SHT91" s="74"/>
      <c r="SHU91" s="62"/>
      <c r="SHV91" s="75"/>
      <c r="SHW91" s="76"/>
      <c r="SHX91" s="216"/>
      <c r="SHY91" s="75"/>
      <c r="SHZ91" s="75"/>
      <c r="SIA91" s="204"/>
      <c r="SIB91" s="205"/>
      <c r="SIC91" s="72"/>
      <c r="SID91" s="70"/>
      <c r="SIE91" s="73"/>
      <c r="SIF91" s="74"/>
      <c r="SIG91" s="74"/>
      <c r="SIH91" s="62"/>
      <c r="SII91" s="75"/>
      <c r="SIJ91" s="76"/>
      <c r="SIK91" s="216"/>
      <c r="SIL91" s="75"/>
      <c r="SIM91" s="75"/>
      <c r="SIN91" s="204"/>
      <c r="SIO91" s="205"/>
      <c r="SIP91" s="72"/>
      <c r="SIQ91" s="70"/>
      <c r="SIR91" s="73"/>
      <c r="SIS91" s="74"/>
      <c r="SIT91" s="74"/>
      <c r="SIU91" s="62"/>
      <c r="SIV91" s="75"/>
      <c r="SIW91" s="76"/>
      <c r="SIX91" s="216"/>
      <c r="SIY91" s="75"/>
      <c r="SIZ91" s="75"/>
      <c r="SJA91" s="204"/>
      <c r="SJB91" s="205"/>
      <c r="SJC91" s="72"/>
      <c r="SJD91" s="70"/>
      <c r="SJE91" s="73"/>
      <c r="SJF91" s="74"/>
      <c r="SJG91" s="74"/>
      <c r="SJH91" s="62"/>
      <c r="SJI91" s="75"/>
      <c r="SJJ91" s="76"/>
      <c r="SJK91" s="216"/>
      <c r="SJL91" s="75"/>
      <c r="SJM91" s="75"/>
      <c r="SJN91" s="204"/>
      <c r="SJO91" s="205"/>
      <c r="SJP91" s="72"/>
      <c r="SJQ91" s="70"/>
      <c r="SJR91" s="73"/>
      <c r="SJS91" s="74"/>
      <c r="SJT91" s="74"/>
      <c r="SJU91" s="62"/>
      <c r="SJV91" s="75"/>
      <c r="SJW91" s="76"/>
      <c r="SJX91" s="216"/>
      <c r="SJY91" s="75"/>
      <c r="SJZ91" s="75"/>
      <c r="SKA91" s="204"/>
      <c r="SKB91" s="205"/>
      <c r="SKC91" s="72"/>
      <c r="SKD91" s="70"/>
      <c r="SKE91" s="73"/>
      <c r="SKF91" s="74"/>
      <c r="SKG91" s="74"/>
      <c r="SKH91" s="62"/>
      <c r="SKI91" s="75"/>
      <c r="SKJ91" s="76"/>
      <c r="SKK91" s="216"/>
      <c r="SKL91" s="75"/>
      <c r="SKM91" s="75"/>
      <c r="SKN91" s="204"/>
      <c r="SKO91" s="205"/>
      <c r="SKP91" s="72"/>
      <c r="SKQ91" s="70"/>
      <c r="SKR91" s="73"/>
      <c r="SKS91" s="74"/>
      <c r="SKT91" s="74"/>
      <c r="SKU91" s="62"/>
      <c r="SKV91" s="75"/>
      <c r="SKW91" s="76"/>
      <c r="SKX91" s="216"/>
      <c r="SKY91" s="75"/>
      <c r="SKZ91" s="75"/>
      <c r="SLA91" s="204"/>
      <c r="SLB91" s="205"/>
      <c r="SLC91" s="72"/>
      <c r="SLD91" s="70"/>
      <c r="SLE91" s="73"/>
      <c r="SLF91" s="74"/>
      <c r="SLG91" s="74"/>
      <c r="SLH91" s="62"/>
      <c r="SLI91" s="75"/>
      <c r="SLJ91" s="76"/>
      <c r="SLK91" s="216"/>
      <c r="SLL91" s="75"/>
      <c r="SLM91" s="75"/>
      <c r="SLN91" s="204"/>
      <c r="SLO91" s="205"/>
      <c r="SLP91" s="72"/>
      <c r="SLQ91" s="70"/>
      <c r="SLR91" s="73"/>
      <c r="SLS91" s="74"/>
      <c r="SLT91" s="74"/>
      <c r="SLU91" s="62"/>
      <c r="SLV91" s="75"/>
      <c r="SLW91" s="76"/>
      <c r="SLX91" s="216"/>
      <c r="SLY91" s="75"/>
      <c r="SLZ91" s="75"/>
      <c r="SMA91" s="204"/>
      <c r="SMB91" s="205"/>
      <c r="SMC91" s="72"/>
      <c r="SMD91" s="70"/>
      <c r="SME91" s="73"/>
      <c r="SMF91" s="74"/>
      <c r="SMG91" s="74"/>
      <c r="SMH91" s="62"/>
      <c r="SMI91" s="75"/>
      <c r="SMJ91" s="76"/>
      <c r="SMK91" s="216"/>
      <c r="SML91" s="75"/>
      <c r="SMM91" s="75"/>
      <c r="SMN91" s="204"/>
      <c r="SMO91" s="205"/>
      <c r="SMP91" s="72"/>
      <c r="SMQ91" s="70"/>
      <c r="SMR91" s="73"/>
      <c r="SMS91" s="74"/>
      <c r="SMT91" s="74"/>
      <c r="SMU91" s="62"/>
      <c r="SMV91" s="75"/>
      <c r="SMW91" s="76"/>
      <c r="SMX91" s="216"/>
      <c r="SMY91" s="75"/>
      <c r="SMZ91" s="75"/>
      <c r="SNA91" s="204"/>
      <c r="SNB91" s="205"/>
      <c r="SNC91" s="72"/>
      <c r="SND91" s="70"/>
      <c r="SNE91" s="73"/>
      <c r="SNF91" s="74"/>
      <c r="SNG91" s="74"/>
      <c r="SNH91" s="62"/>
      <c r="SNI91" s="75"/>
      <c r="SNJ91" s="76"/>
      <c r="SNK91" s="216"/>
      <c r="SNL91" s="75"/>
      <c r="SNM91" s="75"/>
      <c r="SNN91" s="204"/>
      <c r="SNO91" s="205"/>
      <c r="SNP91" s="72"/>
      <c r="SNQ91" s="70"/>
      <c r="SNR91" s="73"/>
      <c r="SNS91" s="74"/>
      <c r="SNT91" s="74"/>
      <c r="SNU91" s="62"/>
      <c r="SNV91" s="75"/>
      <c r="SNW91" s="76"/>
      <c r="SNX91" s="216"/>
      <c r="SNY91" s="75"/>
      <c r="SNZ91" s="75"/>
      <c r="SOA91" s="204"/>
      <c r="SOB91" s="205"/>
      <c r="SOC91" s="72"/>
      <c r="SOD91" s="70"/>
      <c r="SOE91" s="73"/>
      <c r="SOF91" s="74"/>
      <c r="SOG91" s="74"/>
      <c r="SOH91" s="62"/>
      <c r="SOI91" s="75"/>
      <c r="SOJ91" s="76"/>
      <c r="SOK91" s="216"/>
      <c r="SOL91" s="75"/>
      <c r="SOM91" s="75"/>
      <c r="SON91" s="204"/>
      <c r="SOO91" s="205"/>
      <c r="SOP91" s="72"/>
      <c r="SOQ91" s="70"/>
      <c r="SOR91" s="73"/>
      <c r="SOS91" s="74"/>
      <c r="SOT91" s="74"/>
      <c r="SOU91" s="62"/>
      <c r="SOV91" s="75"/>
      <c r="SOW91" s="76"/>
      <c r="SOX91" s="216"/>
      <c r="SOY91" s="75"/>
      <c r="SOZ91" s="75"/>
      <c r="SPA91" s="204"/>
      <c r="SPB91" s="205"/>
      <c r="SPC91" s="72"/>
      <c r="SPD91" s="70"/>
      <c r="SPE91" s="73"/>
      <c r="SPF91" s="74"/>
      <c r="SPG91" s="74"/>
      <c r="SPH91" s="62"/>
      <c r="SPI91" s="75"/>
      <c r="SPJ91" s="76"/>
      <c r="SPK91" s="216"/>
      <c r="SPL91" s="75"/>
      <c r="SPM91" s="75"/>
      <c r="SPN91" s="204"/>
      <c r="SPO91" s="205"/>
      <c r="SPP91" s="72"/>
      <c r="SPQ91" s="70"/>
      <c r="SPR91" s="73"/>
      <c r="SPS91" s="74"/>
      <c r="SPT91" s="74"/>
      <c r="SPU91" s="62"/>
      <c r="SPV91" s="75"/>
      <c r="SPW91" s="76"/>
      <c r="SPX91" s="216"/>
      <c r="SPY91" s="75"/>
      <c r="SPZ91" s="75"/>
      <c r="SQA91" s="204"/>
      <c r="SQB91" s="205"/>
      <c r="SQC91" s="72"/>
      <c r="SQD91" s="70"/>
      <c r="SQE91" s="73"/>
      <c r="SQF91" s="74"/>
      <c r="SQG91" s="74"/>
      <c r="SQH91" s="62"/>
      <c r="SQI91" s="75"/>
      <c r="SQJ91" s="76"/>
      <c r="SQK91" s="216"/>
      <c r="SQL91" s="75"/>
      <c r="SQM91" s="75"/>
      <c r="SQN91" s="204"/>
      <c r="SQO91" s="205"/>
      <c r="SQP91" s="72"/>
      <c r="SQQ91" s="70"/>
      <c r="SQR91" s="73"/>
      <c r="SQS91" s="74"/>
      <c r="SQT91" s="74"/>
      <c r="SQU91" s="62"/>
      <c r="SQV91" s="75"/>
      <c r="SQW91" s="76"/>
      <c r="SQX91" s="216"/>
      <c r="SQY91" s="75"/>
      <c r="SQZ91" s="75"/>
      <c r="SRA91" s="204"/>
      <c r="SRB91" s="205"/>
      <c r="SRC91" s="72"/>
      <c r="SRD91" s="70"/>
      <c r="SRE91" s="73"/>
      <c r="SRF91" s="74"/>
      <c r="SRG91" s="74"/>
      <c r="SRH91" s="62"/>
      <c r="SRI91" s="75"/>
      <c r="SRJ91" s="76"/>
      <c r="SRK91" s="216"/>
      <c r="SRL91" s="75"/>
      <c r="SRM91" s="75"/>
      <c r="SRN91" s="204"/>
      <c r="SRO91" s="205"/>
      <c r="SRP91" s="72"/>
      <c r="SRQ91" s="70"/>
      <c r="SRR91" s="73"/>
      <c r="SRS91" s="74"/>
      <c r="SRT91" s="74"/>
      <c r="SRU91" s="62"/>
      <c r="SRV91" s="75"/>
      <c r="SRW91" s="76"/>
      <c r="SRX91" s="216"/>
      <c r="SRY91" s="75"/>
      <c r="SRZ91" s="75"/>
      <c r="SSA91" s="204"/>
      <c r="SSB91" s="205"/>
      <c r="SSC91" s="72"/>
      <c r="SSD91" s="70"/>
      <c r="SSE91" s="73"/>
      <c r="SSF91" s="74"/>
      <c r="SSG91" s="74"/>
      <c r="SSH91" s="62"/>
      <c r="SSI91" s="75"/>
      <c r="SSJ91" s="76"/>
      <c r="SSK91" s="216"/>
      <c r="SSL91" s="75"/>
      <c r="SSM91" s="75"/>
      <c r="SSN91" s="204"/>
      <c r="SSO91" s="205"/>
      <c r="SSP91" s="72"/>
      <c r="SSQ91" s="70"/>
      <c r="SSR91" s="73"/>
      <c r="SSS91" s="74"/>
      <c r="SST91" s="74"/>
      <c r="SSU91" s="62"/>
      <c r="SSV91" s="75"/>
      <c r="SSW91" s="76"/>
      <c r="SSX91" s="216"/>
      <c r="SSY91" s="75"/>
      <c r="SSZ91" s="75"/>
      <c r="STA91" s="204"/>
      <c r="STB91" s="205"/>
      <c r="STC91" s="72"/>
      <c r="STD91" s="70"/>
      <c r="STE91" s="73"/>
      <c r="STF91" s="74"/>
      <c r="STG91" s="74"/>
      <c r="STH91" s="62"/>
      <c r="STI91" s="75"/>
      <c r="STJ91" s="76"/>
      <c r="STK91" s="216"/>
      <c r="STL91" s="75"/>
      <c r="STM91" s="75"/>
      <c r="STN91" s="204"/>
      <c r="STO91" s="205"/>
      <c r="STP91" s="72"/>
      <c r="STQ91" s="70"/>
      <c r="STR91" s="73"/>
      <c r="STS91" s="74"/>
      <c r="STT91" s="74"/>
      <c r="STU91" s="62"/>
      <c r="STV91" s="75"/>
      <c r="STW91" s="76"/>
      <c r="STX91" s="216"/>
      <c r="STY91" s="75"/>
      <c r="STZ91" s="75"/>
      <c r="SUA91" s="204"/>
      <c r="SUB91" s="205"/>
      <c r="SUC91" s="72"/>
      <c r="SUD91" s="70"/>
      <c r="SUE91" s="73"/>
      <c r="SUF91" s="74"/>
      <c r="SUG91" s="74"/>
      <c r="SUH91" s="62"/>
      <c r="SUI91" s="75"/>
      <c r="SUJ91" s="76"/>
      <c r="SUK91" s="216"/>
      <c r="SUL91" s="75"/>
      <c r="SUM91" s="75"/>
      <c r="SUN91" s="204"/>
      <c r="SUO91" s="205"/>
      <c r="SUP91" s="72"/>
      <c r="SUQ91" s="70"/>
      <c r="SUR91" s="73"/>
      <c r="SUS91" s="74"/>
      <c r="SUT91" s="74"/>
      <c r="SUU91" s="62"/>
      <c r="SUV91" s="75"/>
      <c r="SUW91" s="76"/>
      <c r="SUX91" s="216"/>
      <c r="SUY91" s="75"/>
      <c r="SUZ91" s="75"/>
      <c r="SVA91" s="204"/>
      <c r="SVB91" s="205"/>
      <c r="SVC91" s="72"/>
      <c r="SVD91" s="70"/>
      <c r="SVE91" s="73"/>
      <c r="SVF91" s="74"/>
      <c r="SVG91" s="74"/>
      <c r="SVH91" s="62"/>
      <c r="SVI91" s="75"/>
      <c r="SVJ91" s="76"/>
      <c r="SVK91" s="216"/>
      <c r="SVL91" s="75"/>
      <c r="SVM91" s="75"/>
      <c r="SVN91" s="204"/>
      <c r="SVO91" s="205"/>
      <c r="SVP91" s="72"/>
      <c r="SVQ91" s="70"/>
      <c r="SVR91" s="73"/>
      <c r="SVS91" s="74"/>
      <c r="SVT91" s="74"/>
      <c r="SVU91" s="62"/>
      <c r="SVV91" s="75"/>
      <c r="SVW91" s="76"/>
      <c r="SVX91" s="216"/>
      <c r="SVY91" s="75"/>
      <c r="SVZ91" s="75"/>
      <c r="SWA91" s="204"/>
      <c r="SWB91" s="205"/>
      <c r="SWC91" s="72"/>
      <c r="SWD91" s="70"/>
      <c r="SWE91" s="73"/>
      <c r="SWF91" s="74"/>
      <c r="SWG91" s="74"/>
      <c r="SWH91" s="62"/>
      <c r="SWI91" s="75"/>
      <c r="SWJ91" s="76"/>
      <c r="SWK91" s="216"/>
      <c r="SWL91" s="75"/>
      <c r="SWM91" s="75"/>
      <c r="SWN91" s="204"/>
      <c r="SWO91" s="205"/>
      <c r="SWP91" s="72"/>
      <c r="SWQ91" s="70"/>
      <c r="SWR91" s="73"/>
      <c r="SWS91" s="74"/>
      <c r="SWT91" s="74"/>
      <c r="SWU91" s="62"/>
      <c r="SWV91" s="75"/>
      <c r="SWW91" s="76"/>
      <c r="SWX91" s="216"/>
      <c r="SWY91" s="75"/>
      <c r="SWZ91" s="75"/>
      <c r="SXA91" s="204"/>
      <c r="SXB91" s="205"/>
      <c r="SXC91" s="72"/>
      <c r="SXD91" s="70"/>
      <c r="SXE91" s="73"/>
      <c r="SXF91" s="74"/>
      <c r="SXG91" s="74"/>
      <c r="SXH91" s="62"/>
      <c r="SXI91" s="75"/>
      <c r="SXJ91" s="76"/>
      <c r="SXK91" s="216"/>
      <c r="SXL91" s="75"/>
      <c r="SXM91" s="75"/>
      <c r="SXN91" s="204"/>
      <c r="SXO91" s="205"/>
      <c r="SXP91" s="72"/>
      <c r="SXQ91" s="70"/>
      <c r="SXR91" s="73"/>
      <c r="SXS91" s="74"/>
      <c r="SXT91" s="74"/>
      <c r="SXU91" s="62"/>
      <c r="SXV91" s="75"/>
      <c r="SXW91" s="76"/>
      <c r="SXX91" s="216"/>
      <c r="SXY91" s="75"/>
      <c r="SXZ91" s="75"/>
      <c r="SYA91" s="204"/>
      <c r="SYB91" s="205"/>
      <c r="SYC91" s="72"/>
      <c r="SYD91" s="70"/>
      <c r="SYE91" s="73"/>
      <c r="SYF91" s="74"/>
      <c r="SYG91" s="74"/>
      <c r="SYH91" s="62"/>
      <c r="SYI91" s="75"/>
      <c r="SYJ91" s="76"/>
      <c r="SYK91" s="216"/>
      <c r="SYL91" s="75"/>
      <c r="SYM91" s="75"/>
      <c r="SYN91" s="204"/>
      <c r="SYO91" s="205"/>
      <c r="SYP91" s="72"/>
      <c r="SYQ91" s="70"/>
      <c r="SYR91" s="73"/>
      <c r="SYS91" s="74"/>
      <c r="SYT91" s="74"/>
      <c r="SYU91" s="62"/>
      <c r="SYV91" s="75"/>
      <c r="SYW91" s="76"/>
      <c r="SYX91" s="216"/>
      <c r="SYY91" s="75"/>
      <c r="SYZ91" s="75"/>
      <c r="SZA91" s="204"/>
      <c r="SZB91" s="205"/>
      <c r="SZC91" s="72"/>
      <c r="SZD91" s="70"/>
      <c r="SZE91" s="73"/>
      <c r="SZF91" s="74"/>
      <c r="SZG91" s="74"/>
      <c r="SZH91" s="62"/>
      <c r="SZI91" s="75"/>
      <c r="SZJ91" s="76"/>
      <c r="SZK91" s="216"/>
      <c r="SZL91" s="75"/>
      <c r="SZM91" s="75"/>
      <c r="SZN91" s="204"/>
      <c r="SZO91" s="205"/>
      <c r="SZP91" s="72"/>
      <c r="SZQ91" s="70"/>
      <c r="SZR91" s="73"/>
      <c r="SZS91" s="74"/>
      <c r="SZT91" s="74"/>
      <c r="SZU91" s="62"/>
      <c r="SZV91" s="75"/>
      <c r="SZW91" s="76"/>
      <c r="SZX91" s="216"/>
      <c r="SZY91" s="75"/>
      <c r="SZZ91" s="75"/>
      <c r="TAA91" s="204"/>
      <c r="TAB91" s="205"/>
      <c r="TAC91" s="72"/>
      <c r="TAD91" s="70"/>
      <c r="TAE91" s="73"/>
      <c r="TAF91" s="74"/>
      <c r="TAG91" s="74"/>
      <c r="TAH91" s="62"/>
      <c r="TAI91" s="75"/>
      <c r="TAJ91" s="76"/>
      <c r="TAK91" s="216"/>
      <c r="TAL91" s="75"/>
      <c r="TAM91" s="75"/>
      <c r="TAN91" s="204"/>
      <c r="TAO91" s="205"/>
      <c r="TAP91" s="72"/>
      <c r="TAQ91" s="70"/>
      <c r="TAR91" s="73"/>
      <c r="TAS91" s="74"/>
      <c r="TAT91" s="74"/>
      <c r="TAU91" s="62"/>
      <c r="TAV91" s="75"/>
      <c r="TAW91" s="76"/>
      <c r="TAX91" s="216"/>
      <c r="TAY91" s="75"/>
      <c r="TAZ91" s="75"/>
      <c r="TBA91" s="204"/>
      <c r="TBB91" s="205"/>
      <c r="TBC91" s="72"/>
      <c r="TBD91" s="70"/>
      <c r="TBE91" s="73"/>
      <c r="TBF91" s="74"/>
      <c r="TBG91" s="74"/>
      <c r="TBH91" s="62"/>
      <c r="TBI91" s="75"/>
      <c r="TBJ91" s="76"/>
      <c r="TBK91" s="216"/>
      <c r="TBL91" s="75"/>
      <c r="TBM91" s="75"/>
      <c r="TBN91" s="204"/>
      <c r="TBO91" s="205"/>
      <c r="TBP91" s="72"/>
      <c r="TBQ91" s="70"/>
      <c r="TBR91" s="73"/>
      <c r="TBS91" s="74"/>
      <c r="TBT91" s="74"/>
      <c r="TBU91" s="62"/>
      <c r="TBV91" s="75"/>
      <c r="TBW91" s="76"/>
      <c r="TBX91" s="216"/>
      <c r="TBY91" s="75"/>
      <c r="TBZ91" s="75"/>
      <c r="TCA91" s="204"/>
      <c r="TCB91" s="205"/>
      <c r="TCC91" s="72"/>
      <c r="TCD91" s="70"/>
      <c r="TCE91" s="73"/>
      <c r="TCF91" s="74"/>
      <c r="TCG91" s="74"/>
      <c r="TCH91" s="62"/>
      <c r="TCI91" s="75"/>
      <c r="TCJ91" s="76"/>
      <c r="TCK91" s="216"/>
      <c r="TCL91" s="75"/>
      <c r="TCM91" s="75"/>
      <c r="TCN91" s="204"/>
      <c r="TCO91" s="205"/>
      <c r="TCP91" s="72"/>
      <c r="TCQ91" s="70"/>
      <c r="TCR91" s="73"/>
      <c r="TCS91" s="74"/>
      <c r="TCT91" s="74"/>
      <c r="TCU91" s="62"/>
      <c r="TCV91" s="75"/>
      <c r="TCW91" s="76"/>
      <c r="TCX91" s="216"/>
      <c r="TCY91" s="75"/>
      <c r="TCZ91" s="75"/>
      <c r="TDA91" s="204"/>
      <c r="TDB91" s="205"/>
      <c r="TDC91" s="72"/>
      <c r="TDD91" s="70"/>
      <c r="TDE91" s="73"/>
      <c r="TDF91" s="74"/>
      <c r="TDG91" s="74"/>
      <c r="TDH91" s="62"/>
      <c r="TDI91" s="75"/>
      <c r="TDJ91" s="76"/>
      <c r="TDK91" s="216"/>
      <c r="TDL91" s="75"/>
      <c r="TDM91" s="75"/>
      <c r="TDN91" s="204"/>
      <c r="TDO91" s="205"/>
      <c r="TDP91" s="72"/>
      <c r="TDQ91" s="70"/>
      <c r="TDR91" s="73"/>
      <c r="TDS91" s="74"/>
      <c r="TDT91" s="74"/>
      <c r="TDU91" s="62"/>
      <c r="TDV91" s="75"/>
      <c r="TDW91" s="76"/>
      <c r="TDX91" s="216"/>
      <c r="TDY91" s="75"/>
      <c r="TDZ91" s="75"/>
      <c r="TEA91" s="204"/>
      <c r="TEB91" s="205"/>
      <c r="TEC91" s="72"/>
      <c r="TED91" s="70"/>
      <c r="TEE91" s="73"/>
      <c r="TEF91" s="74"/>
      <c r="TEG91" s="74"/>
      <c r="TEH91" s="62"/>
      <c r="TEI91" s="75"/>
      <c r="TEJ91" s="76"/>
      <c r="TEK91" s="216"/>
      <c r="TEL91" s="75"/>
      <c r="TEM91" s="75"/>
      <c r="TEN91" s="204"/>
      <c r="TEO91" s="205"/>
      <c r="TEP91" s="72"/>
      <c r="TEQ91" s="70"/>
      <c r="TER91" s="73"/>
      <c r="TES91" s="74"/>
      <c r="TET91" s="74"/>
      <c r="TEU91" s="62"/>
      <c r="TEV91" s="75"/>
      <c r="TEW91" s="76"/>
      <c r="TEX91" s="216"/>
      <c r="TEY91" s="75"/>
      <c r="TEZ91" s="75"/>
      <c r="TFA91" s="204"/>
      <c r="TFB91" s="205"/>
      <c r="TFC91" s="72"/>
      <c r="TFD91" s="70"/>
      <c r="TFE91" s="73"/>
      <c r="TFF91" s="74"/>
      <c r="TFG91" s="74"/>
      <c r="TFH91" s="62"/>
      <c r="TFI91" s="75"/>
      <c r="TFJ91" s="76"/>
      <c r="TFK91" s="216"/>
      <c r="TFL91" s="75"/>
      <c r="TFM91" s="75"/>
      <c r="TFN91" s="204"/>
      <c r="TFO91" s="205"/>
      <c r="TFP91" s="72"/>
      <c r="TFQ91" s="70"/>
      <c r="TFR91" s="73"/>
      <c r="TFS91" s="74"/>
      <c r="TFT91" s="74"/>
      <c r="TFU91" s="62"/>
      <c r="TFV91" s="75"/>
      <c r="TFW91" s="76"/>
      <c r="TFX91" s="216"/>
      <c r="TFY91" s="75"/>
      <c r="TFZ91" s="75"/>
      <c r="TGA91" s="204"/>
      <c r="TGB91" s="205"/>
      <c r="TGC91" s="72"/>
      <c r="TGD91" s="70"/>
      <c r="TGE91" s="73"/>
      <c r="TGF91" s="74"/>
      <c r="TGG91" s="74"/>
      <c r="TGH91" s="62"/>
      <c r="TGI91" s="75"/>
      <c r="TGJ91" s="76"/>
      <c r="TGK91" s="216"/>
      <c r="TGL91" s="75"/>
      <c r="TGM91" s="75"/>
      <c r="TGN91" s="204"/>
      <c r="TGO91" s="205"/>
      <c r="TGP91" s="72"/>
      <c r="TGQ91" s="70"/>
      <c r="TGR91" s="73"/>
      <c r="TGS91" s="74"/>
      <c r="TGT91" s="74"/>
      <c r="TGU91" s="62"/>
      <c r="TGV91" s="75"/>
      <c r="TGW91" s="76"/>
      <c r="TGX91" s="216"/>
      <c r="TGY91" s="75"/>
      <c r="TGZ91" s="75"/>
      <c r="THA91" s="204"/>
      <c r="THB91" s="205"/>
      <c r="THC91" s="72"/>
      <c r="THD91" s="70"/>
      <c r="THE91" s="73"/>
      <c r="THF91" s="74"/>
      <c r="THG91" s="74"/>
      <c r="THH91" s="62"/>
      <c r="THI91" s="75"/>
      <c r="THJ91" s="76"/>
      <c r="THK91" s="216"/>
      <c r="THL91" s="75"/>
      <c r="THM91" s="75"/>
      <c r="THN91" s="204"/>
      <c r="THO91" s="205"/>
      <c r="THP91" s="72"/>
      <c r="THQ91" s="70"/>
      <c r="THR91" s="73"/>
      <c r="THS91" s="74"/>
      <c r="THT91" s="74"/>
      <c r="THU91" s="62"/>
      <c r="THV91" s="75"/>
      <c r="THW91" s="76"/>
      <c r="THX91" s="216"/>
      <c r="THY91" s="75"/>
      <c r="THZ91" s="75"/>
      <c r="TIA91" s="204"/>
      <c r="TIB91" s="205"/>
      <c r="TIC91" s="72"/>
      <c r="TID91" s="70"/>
      <c r="TIE91" s="73"/>
      <c r="TIF91" s="74"/>
      <c r="TIG91" s="74"/>
      <c r="TIH91" s="62"/>
      <c r="TII91" s="75"/>
      <c r="TIJ91" s="76"/>
      <c r="TIK91" s="216"/>
      <c r="TIL91" s="75"/>
      <c r="TIM91" s="75"/>
      <c r="TIN91" s="204"/>
      <c r="TIO91" s="205"/>
      <c r="TIP91" s="72"/>
      <c r="TIQ91" s="70"/>
      <c r="TIR91" s="73"/>
      <c r="TIS91" s="74"/>
      <c r="TIT91" s="74"/>
      <c r="TIU91" s="62"/>
      <c r="TIV91" s="75"/>
      <c r="TIW91" s="76"/>
      <c r="TIX91" s="216"/>
      <c r="TIY91" s="75"/>
      <c r="TIZ91" s="75"/>
      <c r="TJA91" s="204"/>
      <c r="TJB91" s="205"/>
      <c r="TJC91" s="72"/>
      <c r="TJD91" s="70"/>
      <c r="TJE91" s="73"/>
      <c r="TJF91" s="74"/>
      <c r="TJG91" s="74"/>
      <c r="TJH91" s="62"/>
      <c r="TJI91" s="75"/>
      <c r="TJJ91" s="76"/>
      <c r="TJK91" s="216"/>
      <c r="TJL91" s="75"/>
      <c r="TJM91" s="75"/>
      <c r="TJN91" s="204"/>
      <c r="TJO91" s="205"/>
      <c r="TJP91" s="72"/>
      <c r="TJQ91" s="70"/>
      <c r="TJR91" s="73"/>
      <c r="TJS91" s="74"/>
      <c r="TJT91" s="74"/>
      <c r="TJU91" s="62"/>
      <c r="TJV91" s="75"/>
      <c r="TJW91" s="76"/>
      <c r="TJX91" s="216"/>
      <c r="TJY91" s="75"/>
      <c r="TJZ91" s="75"/>
      <c r="TKA91" s="204"/>
      <c r="TKB91" s="205"/>
      <c r="TKC91" s="72"/>
      <c r="TKD91" s="70"/>
      <c r="TKE91" s="73"/>
      <c r="TKF91" s="74"/>
      <c r="TKG91" s="74"/>
      <c r="TKH91" s="62"/>
      <c r="TKI91" s="75"/>
      <c r="TKJ91" s="76"/>
      <c r="TKK91" s="216"/>
      <c r="TKL91" s="75"/>
      <c r="TKM91" s="75"/>
      <c r="TKN91" s="204"/>
      <c r="TKO91" s="205"/>
      <c r="TKP91" s="72"/>
      <c r="TKQ91" s="70"/>
      <c r="TKR91" s="73"/>
      <c r="TKS91" s="74"/>
      <c r="TKT91" s="74"/>
      <c r="TKU91" s="62"/>
      <c r="TKV91" s="75"/>
      <c r="TKW91" s="76"/>
      <c r="TKX91" s="216"/>
      <c r="TKY91" s="75"/>
      <c r="TKZ91" s="75"/>
      <c r="TLA91" s="204"/>
      <c r="TLB91" s="205"/>
      <c r="TLC91" s="72"/>
      <c r="TLD91" s="70"/>
      <c r="TLE91" s="73"/>
      <c r="TLF91" s="74"/>
      <c r="TLG91" s="74"/>
      <c r="TLH91" s="62"/>
      <c r="TLI91" s="75"/>
      <c r="TLJ91" s="76"/>
      <c r="TLK91" s="216"/>
      <c r="TLL91" s="75"/>
      <c r="TLM91" s="75"/>
      <c r="TLN91" s="204"/>
      <c r="TLO91" s="205"/>
      <c r="TLP91" s="72"/>
      <c r="TLQ91" s="70"/>
      <c r="TLR91" s="73"/>
      <c r="TLS91" s="74"/>
      <c r="TLT91" s="74"/>
      <c r="TLU91" s="62"/>
      <c r="TLV91" s="75"/>
      <c r="TLW91" s="76"/>
      <c r="TLX91" s="216"/>
      <c r="TLY91" s="75"/>
      <c r="TLZ91" s="75"/>
      <c r="TMA91" s="204"/>
      <c r="TMB91" s="205"/>
      <c r="TMC91" s="72"/>
      <c r="TMD91" s="70"/>
      <c r="TME91" s="73"/>
      <c r="TMF91" s="74"/>
      <c r="TMG91" s="74"/>
      <c r="TMH91" s="62"/>
      <c r="TMI91" s="75"/>
      <c r="TMJ91" s="76"/>
      <c r="TMK91" s="216"/>
      <c r="TML91" s="75"/>
      <c r="TMM91" s="75"/>
      <c r="TMN91" s="204"/>
      <c r="TMO91" s="205"/>
      <c r="TMP91" s="72"/>
      <c r="TMQ91" s="70"/>
      <c r="TMR91" s="73"/>
      <c r="TMS91" s="74"/>
      <c r="TMT91" s="74"/>
      <c r="TMU91" s="62"/>
      <c r="TMV91" s="75"/>
      <c r="TMW91" s="76"/>
      <c r="TMX91" s="216"/>
      <c r="TMY91" s="75"/>
      <c r="TMZ91" s="75"/>
      <c r="TNA91" s="204"/>
      <c r="TNB91" s="205"/>
      <c r="TNC91" s="72"/>
      <c r="TND91" s="70"/>
      <c r="TNE91" s="73"/>
      <c r="TNF91" s="74"/>
      <c r="TNG91" s="74"/>
      <c r="TNH91" s="62"/>
      <c r="TNI91" s="75"/>
      <c r="TNJ91" s="76"/>
      <c r="TNK91" s="216"/>
      <c r="TNL91" s="75"/>
      <c r="TNM91" s="75"/>
      <c r="TNN91" s="204"/>
      <c r="TNO91" s="205"/>
      <c r="TNP91" s="72"/>
      <c r="TNQ91" s="70"/>
      <c r="TNR91" s="73"/>
      <c r="TNS91" s="74"/>
      <c r="TNT91" s="74"/>
      <c r="TNU91" s="62"/>
      <c r="TNV91" s="75"/>
      <c r="TNW91" s="76"/>
      <c r="TNX91" s="216"/>
      <c r="TNY91" s="75"/>
      <c r="TNZ91" s="75"/>
      <c r="TOA91" s="204"/>
      <c r="TOB91" s="205"/>
      <c r="TOC91" s="72"/>
      <c r="TOD91" s="70"/>
      <c r="TOE91" s="73"/>
      <c r="TOF91" s="74"/>
      <c r="TOG91" s="74"/>
      <c r="TOH91" s="62"/>
      <c r="TOI91" s="75"/>
      <c r="TOJ91" s="76"/>
      <c r="TOK91" s="216"/>
      <c r="TOL91" s="75"/>
      <c r="TOM91" s="75"/>
      <c r="TON91" s="204"/>
      <c r="TOO91" s="205"/>
      <c r="TOP91" s="72"/>
      <c r="TOQ91" s="70"/>
      <c r="TOR91" s="73"/>
      <c r="TOS91" s="74"/>
      <c r="TOT91" s="74"/>
      <c r="TOU91" s="62"/>
      <c r="TOV91" s="75"/>
      <c r="TOW91" s="76"/>
      <c r="TOX91" s="216"/>
      <c r="TOY91" s="75"/>
      <c r="TOZ91" s="75"/>
      <c r="TPA91" s="204"/>
      <c r="TPB91" s="205"/>
      <c r="TPC91" s="72"/>
      <c r="TPD91" s="70"/>
      <c r="TPE91" s="73"/>
      <c r="TPF91" s="74"/>
      <c r="TPG91" s="74"/>
      <c r="TPH91" s="62"/>
      <c r="TPI91" s="75"/>
      <c r="TPJ91" s="76"/>
      <c r="TPK91" s="216"/>
      <c r="TPL91" s="75"/>
      <c r="TPM91" s="75"/>
      <c r="TPN91" s="204"/>
      <c r="TPO91" s="205"/>
      <c r="TPP91" s="72"/>
      <c r="TPQ91" s="70"/>
      <c r="TPR91" s="73"/>
      <c r="TPS91" s="74"/>
      <c r="TPT91" s="74"/>
      <c r="TPU91" s="62"/>
      <c r="TPV91" s="75"/>
      <c r="TPW91" s="76"/>
      <c r="TPX91" s="216"/>
      <c r="TPY91" s="75"/>
      <c r="TPZ91" s="75"/>
      <c r="TQA91" s="204"/>
      <c r="TQB91" s="205"/>
      <c r="TQC91" s="72"/>
      <c r="TQD91" s="70"/>
      <c r="TQE91" s="73"/>
      <c r="TQF91" s="74"/>
      <c r="TQG91" s="74"/>
      <c r="TQH91" s="62"/>
      <c r="TQI91" s="75"/>
      <c r="TQJ91" s="76"/>
      <c r="TQK91" s="216"/>
      <c r="TQL91" s="75"/>
      <c r="TQM91" s="75"/>
      <c r="TQN91" s="204"/>
      <c r="TQO91" s="205"/>
      <c r="TQP91" s="72"/>
      <c r="TQQ91" s="70"/>
      <c r="TQR91" s="73"/>
      <c r="TQS91" s="74"/>
      <c r="TQT91" s="74"/>
      <c r="TQU91" s="62"/>
      <c r="TQV91" s="75"/>
      <c r="TQW91" s="76"/>
      <c r="TQX91" s="216"/>
      <c r="TQY91" s="75"/>
      <c r="TQZ91" s="75"/>
      <c r="TRA91" s="204"/>
      <c r="TRB91" s="205"/>
      <c r="TRC91" s="72"/>
      <c r="TRD91" s="70"/>
      <c r="TRE91" s="73"/>
      <c r="TRF91" s="74"/>
      <c r="TRG91" s="74"/>
      <c r="TRH91" s="62"/>
      <c r="TRI91" s="75"/>
      <c r="TRJ91" s="76"/>
      <c r="TRK91" s="216"/>
      <c r="TRL91" s="75"/>
      <c r="TRM91" s="75"/>
      <c r="TRN91" s="204"/>
      <c r="TRO91" s="205"/>
      <c r="TRP91" s="72"/>
      <c r="TRQ91" s="70"/>
      <c r="TRR91" s="73"/>
      <c r="TRS91" s="74"/>
      <c r="TRT91" s="74"/>
      <c r="TRU91" s="62"/>
      <c r="TRV91" s="75"/>
      <c r="TRW91" s="76"/>
      <c r="TRX91" s="216"/>
      <c r="TRY91" s="75"/>
      <c r="TRZ91" s="75"/>
      <c r="TSA91" s="204"/>
      <c r="TSB91" s="205"/>
      <c r="TSC91" s="72"/>
      <c r="TSD91" s="70"/>
      <c r="TSE91" s="73"/>
      <c r="TSF91" s="74"/>
      <c r="TSG91" s="74"/>
      <c r="TSH91" s="62"/>
      <c r="TSI91" s="75"/>
      <c r="TSJ91" s="76"/>
      <c r="TSK91" s="216"/>
      <c r="TSL91" s="75"/>
      <c r="TSM91" s="75"/>
      <c r="TSN91" s="204"/>
      <c r="TSO91" s="205"/>
      <c r="TSP91" s="72"/>
      <c r="TSQ91" s="70"/>
      <c r="TSR91" s="73"/>
      <c r="TSS91" s="74"/>
      <c r="TST91" s="74"/>
      <c r="TSU91" s="62"/>
      <c r="TSV91" s="75"/>
      <c r="TSW91" s="76"/>
      <c r="TSX91" s="216"/>
      <c r="TSY91" s="75"/>
      <c r="TSZ91" s="75"/>
      <c r="TTA91" s="204"/>
      <c r="TTB91" s="205"/>
      <c r="TTC91" s="72"/>
      <c r="TTD91" s="70"/>
      <c r="TTE91" s="73"/>
      <c r="TTF91" s="74"/>
      <c r="TTG91" s="74"/>
      <c r="TTH91" s="62"/>
      <c r="TTI91" s="75"/>
      <c r="TTJ91" s="76"/>
      <c r="TTK91" s="216"/>
      <c r="TTL91" s="75"/>
      <c r="TTM91" s="75"/>
      <c r="TTN91" s="204"/>
      <c r="TTO91" s="205"/>
      <c r="TTP91" s="72"/>
      <c r="TTQ91" s="70"/>
      <c r="TTR91" s="73"/>
      <c r="TTS91" s="74"/>
      <c r="TTT91" s="74"/>
      <c r="TTU91" s="62"/>
      <c r="TTV91" s="75"/>
      <c r="TTW91" s="76"/>
      <c r="TTX91" s="216"/>
      <c r="TTY91" s="75"/>
      <c r="TTZ91" s="75"/>
      <c r="TUA91" s="204"/>
      <c r="TUB91" s="205"/>
      <c r="TUC91" s="72"/>
      <c r="TUD91" s="70"/>
      <c r="TUE91" s="73"/>
      <c r="TUF91" s="74"/>
      <c r="TUG91" s="74"/>
      <c r="TUH91" s="62"/>
      <c r="TUI91" s="75"/>
      <c r="TUJ91" s="76"/>
      <c r="TUK91" s="216"/>
      <c r="TUL91" s="75"/>
      <c r="TUM91" s="75"/>
      <c r="TUN91" s="204"/>
      <c r="TUO91" s="205"/>
      <c r="TUP91" s="72"/>
      <c r="TUQ91" s="70"/>
      <c r="TUR91" s="73"/>
      <c r="TUS91" s="74"/>
      <c r="TUT91" s="74"/>
      <c r="TUU91" s="62"/>
      <c r="TUV91" s="75"/>
      <c r="TUW91" s="76"/>
      <c r="TUX91" s="216"/>
      <c r="TUY91" s="75"/>
      <c r="TUZ91" s="75"/>
      <c r="TVA91" s="204"/>
      <c r="TVB91" s="205"/>
      <c r="TVC91" s="72"/>
      <c r="TVD91" s="70"/>
      <c r="TVE91" s="73"/>
      <c r="TVF91" s="74"/>
      <c r="TVG91" s="74"/>
      <c r="TVH91" s="62"/>
      <c r="TVI91" s="75"/>
      <c r="TVJ91" s="76"/>
      <c r="TVK91" s="216"/>
      <c r="TVL91" s="75"/>
      <c r="TVM91" s="75"/>
      <c r="TVN91" s="204"/>
      <c r="TVO91" s="205"/>
      <c r="TVP91" s="72"/>
      <c r="TVQ91" s="70"/>
      <c r="TVR91" s="73"/>
      <c r="TVS91" s="74"/>
      <c r="TVT91" s="74"/>
      <c r="TVU91" s="62"/>
      <c r="TVV91" s="75"/>
      <c r="TVW91" s="76"/>
      <c r="TVX91" s="216"/>
      <c r="TVY91" s="75"/>
      <c r="TVZ91" s="75"/>
      <c r="TWA91" s="204"/>
      <c r="TWB91" s="205"/>
      <c r="TWC91" s="72"/>
      <c r="TWD91" s="70"/>
      <c r="TWE91" s="73"/>
      <c r="TWF91" s="74"/>
      <c r="TWG91" s="74"/>
      <c r="TWH91" s="62"/>
      <c r="TWI91" s="75"/>
      <c r="TWJ91" s="76"/>
      <c r="TWK91" s="216"/>
      <c r="TWL91" s="75"/>
      <c r="TWM91" s="75"/>
      <c r="TWN91" s="204"/>
      <c r="TWO91" s="205"/>
      <c r="TWP91" s="72"/>
      <c r="TWQ91" s="70"/>
      <c r="TWR91" s="73"/>
      <c r="TWS91" s="74"/>
      <c r="TWT91" s="74"/>
      <c r="TWU91" s="62"/>
      <c r="TWV91" s="75"/>
      <c r="TWW91" s="76"/>
      <c r="TWX91" s="216"/>
      <c r="TWY91" s="75"/>
      <c r="TWZ91" s="75"/>
      <c r="TXA91" s="204"/>
      <c r="TXB91" s="205"/>
      <c r="TXC91" s="72"/>
      <c r="TXD91" s="70"/>
      <c r="TXE91" s="73"/>
      <c r="TXF91" s="74"/>
      <c r="TXG91" s="74"/>
      <c r="TXH91" s="62"/>
      <c r="TXI91" s="75"/>
      <c r="TXJ91" s="76"/>
      <c r="TXK91" s="216"/>
      <c r="TXL91" s="75"/>
      <c r="TXM91" s="75"/>
      <c r="TXN91" s="204"/>
      <c r="TXO91" s="205"/>
      <c r="TXP91" s="72"/>
      <c r="TXQ91" s="70"/>
      <c r="TXR91" s="73"/>
      <c r="TXS91" s="74"/>
      <c r="TXT91" s="74"/>
      <c r="TXU91" s="62"/>
      <c r="TXV91" s="75"/>
      <c r="TXW91" s="76"/>
      <c r="TXX91" s="216"/>
      <c r="TXY91" s="75"/>
      <c r="TXZ91" s="75"/>
      <c r="TYA91" s="204"/>
      <c r="TYB91" s="205"/>
      <c r="TYC91" s="72"/>
      <c r="TYD91" s="70"/>
      <c r="TYE91" s="73"/>
      <c r="TYF91" s="74"/>
      <c r="TYG91" s="74"/>
      <c r="TYH91" s="62"/>
      <c r="TYI91" s="75"/>
      <c r="TYJ91" s="76"/>
      <c r="TYK91" s="216"/>
      <c r="TYL91" s="75"/>
      <c r="TYM91" s="75"/>
      <c r="TYN91" s="204"/>
      <c r="TYO91" s="205"/>
      <c r="TYP91" s="72"/>
      <c r="TYQ91" s="70"/>
      <c r="TYR91" s="73"/>
      <c r="TYS91" s="74"/>
      <c r="TYT91" s="74"/>
      <c r="TYU91" s="62"/>
      <c r="TYV91" s="75"/>
      <c r="TYW91" s="76"/>
      <c r="TYX91" s="216"/>
      <c r="TYY91" s="75"/>
      <c r="TYZ91" s="75"/>
      <c r="TZA91" s="204"/>
      <c r="TZB91" s="205"/>
      <c r="TZC91" s="72"/>
      <c r="TZD91" s="70"/>
      <c r="TZE91" s="73"/>
      <c r="TZF91" s="74"/>
      <c r="TZG91" s="74"/>
      <c r="TZH91" s="62"/>
      <c r="TZI91" s="75"/>
      <c r="TZJ91" s="76"/>
      <c r="TZK91" s="216"/>
      <c r="TZL91" s="75"/>
      <c r="TZM91" s="75"/>
      <c r="TZN91" s="204"/>
      <c r="TZO91" s="205"/>
      <c r="TZP91" s="72"/>
      <c r="TZQ91" s="70"/>
      <c r="TZR91" s="73"/>
      <c r="TZS91" s="74"/>
      <c r="TZT91" s="74"/>
      <c r="TZU91" s="62"/>
      <c r="TZV91" s="75"/>
      <c r="TZW91" s="76"/>
      <c r="TZX91" s="216"/>
      <c r="TZY91" s="75"/>
      <c r="TZZ91" s="75"/>
      <c r="UAA91" s="204"/>
      <c r="UAB91" s="205"/>
      <c r="UAC91" s="72"/>
      <c r="UAD91" s="70"/>
      <c r="UAE91" s="73"/>
      <c r="UAF91" s="74"/>
      <c r="UAG91" s="74"/>
      <c r="UAH91" s="62"/>
      <c r="UAI91" s="75"/>
      <c r="UAJ91" s="76"/>
      <c r="UAK91" s="216"/>
      <c r="UAL91" s="75"/>
      <c r="UAM91" s="75"/>
      <c r="UAN91" s="204"/>
      <c r="UAO91" s="205"/>
      <c r="UAP91" s="72"/>
      <c r="UAQ91" s="70"/>
      <c r="UAR91" s="73"/>
      <c r="UAS91" s="74"/>
      <c r="UAT91" s="74"/>
      <c r="UAU91" s="62"/>
      <c r="UAV91" s="75"/>
      <c r="UAW91" s="76"/>
      <c r="UAX91" s="216"/>
      <c r="UAY91" s="75"/>
      <c r="UAZ91" s="75"/>
      <c r="UBA91" s="204"/>
      <c r="UBB91" s="205"/>
      <c r="UBC91" s="72"/>
      <c r="UBD91" s="70"/>
      <c r="UBE91" s="73"/>
      <c r="UBF91" s="74"/>
      <c r="UBG91" s="74"/>
      <c r="UBH91" s="62"/>
      <c r="UBI91" s="75"/>
      <c r="UBJ91" s="76"/>
      <c r="UBK91" s="216"/>
      <c r="UBL91" s="75"/>
      <c r="UBM91" s="75"/>
      <c r="UBN91" s="204"/>
      <c r="UBO91" s="205"/>
      <c r="UBP91" s="72"/>
      <c r="UBQ91" s="70"/>
      <c r="UBR91" s="73"/>
      <c r="UBS91" s="74"/>
      <c r="UBT91" s="74"/>
      <c r="UBU91" s="62"/>
      <c r="UBV91" s="75"/>
      <c r="UBW91" s="76"/>
      <c r="UBX91" s="216"/>
      <c r="UBY91" s="75"/>
      <c r="UBZ91" s="75"/>
      <c r="UCA91" s="204"/>
      <c r="UCB91" s="205"/>
      <c r="UCC91" s="72"/>
      <c r="UCD91" s="70"/>
      <c r="UCE91" s="73"/>
      <c r="UCF91" s="74"/>
      <c r="UCG91" s="74"/>
      <c r="UCH91" s="62"/>
      <c r="UCI91" s="75"/>
      <c r="UCJ91" s="76"/>
      <c r="UCK91" s="216"/>
      <c r="UCL91" s="75"/>
      <c r="UCM91" s="75"/>
      <c r="UCN91" s="204"/>
      <c r="UCO91" s="205"/>
      <c r="UCP91" s="72"/>
      <c r="UCQ91" s="70"/>
      <c r="UCR91" s="73"/>
      <c r="UCS91" s="74"/>
      <c r="UCT91" s="74"/>
      <c r="UCU91" s="62"/>
      <c r="UCV91" s="75"/>
      <c r="UCW91" s="76"/>
      <c r="UCX91" s="216"/>
      <c r="UCY91" s="75"/>
      <c r="UCZ91" s="75"/>
      <c r="UDA91" s="204"/>
      <c r="UDB91" s="205"/>
      <c r="UDC91" s="72"/>
      <c r="UDD91" s="70"/>
      <c r="UDE91" s="73"/>
      <c r="UDF91" s="74"/>
      <c r="UDG91" s="74"/>
      <c r="UDH91" s="62"/>
      <c r="UDI91" s="75"/>
      <c r="UDJ91" s="76"/>
      <c r="UDK91" s="216"/>
      <c r="UDL91" s="75"/>
      <c r="UDM91" s="75"/>
      <c r="UDN91" s="204"/>
      <c r="UDO91" s="205"/>
      <c r="UDP91" s="72"/>
      <c r="UDQ91" s="70"/>
      <c r="UDR91" s="73"/>
      <c r="UDS91" s="74"/>
      <c r="UDT91" s="74"/>
      <c r="UDU91" s="62"/>
      <c r="UDV91" s="75"/>
      <c r="UDW91" s="76"/>
      <c r="UDX91" s="216"/>
      <c r="UDY91" s="75"/>
      <c r="UDZ91" s="75"/>
      <c r="UEA91" s="204"/>
      <c r="UEB91" s="205"/>
      <c r="UEC91" s="72"/>
      <c r="UED91" s="70"/>
      <c r="UEE91" s="73"/>
      <c r="UEF91" s="74"/>
      <c r="UEG91" s="74"/>
      <c r="UEH91" s="62"/>
      <c r="UEI91" s="75"/>
      <c r="UEJ91" s="76"/>
      <c r="UEK91" s="216"/>
      <c r="UEL91" s="75"/>
      <c r="UEM91" s="75"/>
      <c r="UEN91" s="204"/>
      <c r="UEO91" s="205"/>
      <c r="UEP91" s="72"/>
      <c r="UEQ91" s="70"/>
      <c r="UER91" s="73"/>
      <c r="UES91" s="74"/>
      <c r="UET91" s="74"/>
      <c r="UEU91" s="62"/>
      <c r="UEV91" s="75"/>
      <c r="UEW91" s="76"/>
      <c r="UEX91" s="216"/>
      <c r="UEY91" s="75"/>
      <c r="UEZ91" s="75"/>
      <c r="UFA91" s="204"/>
      <c r="UFB91" s="205"/>
      <c r="UFC91" s="72"/>
      <c r="UFD91" s="70"/>
      <c r="UFE91" s="73"/>
      <c r="UFF91" s="74"/>
      <c r="UFG91" s="74"/>
      <c r="UFH91" s="62"/>
      <c r="UFI91" s="75"/>
      <c r="UFJ91" s="76"/>
      <c r="UFK91" s="216"/>
      <c r="UFL91" s="75"/>
      <c r="UFM91" s="75"/>
      <c r="UFN91" s="204"/>
      <c r="UFO91" s="205"/>
      <c r="UFP91" s="72"/>
      <c r="UFQ91" s="70"/>
      <c r="UFR91" s="73"/>
      <c r="UFS91" s="74"/>
      <c r="UFT91" s="74"/>
      <c r="UFU91" s="62"/>
      <c r="UFV91" s="75"/>
      <c r="UFW91" s="76"/>
      <c r="UFX91" s="216"/>
      <c r="UFY91" s="75"/>
      <c r="UFZ91" s="75"/>
      <c r="UGA91" s="204"/>
      <c r="UGB91" s="205"/>
      <c r="UGC91" s="72"/>
      <c r="UGD91" s="70"/>
      <c r="UGE91" s="73"/>
      <c r="UGF91" s="74"/>
      <c r="UGG91" s="74"/>
      <c r="UGH91" s="62"/>
      <c r="UGI91" s="75"/>
      <c r="UGJ91" s="76"/>
      <c r="UGK91" s="216"/>
      <c r="UGL91" s="75"/>
      <c r="UGM91" s="75"/>
      <c r="UGN91" s="204"/>
      <c r="UGO91" s="205"/>
      <c r="UGP91" s="72"/>
      <c r="UGQ91" s="70"/>
      <c r="UGR91" s="73"/>
      <c r="UGS91" s="74"/>
      <c r="UGT91" s="74"/>
      <c r="UGU91" s="62"/>
      <c r="UGV91" s="75"/>
      <c r="UGW91" s="76"/>
      <c r="UGX91" s="216"/>
      <c r="UGY91" s="75"/>
      <c r="UGZ91" s="75"/>
      <c r="UHA91" s="204"/>
      <c r="UHB91" s="205"/>
      <c r="UHC91" s="72"/>
      <c r="UHD91" s="70"/>
      <c r="UHE91" s="73"/>
      <c r="UHF91" s="74"/>
      <c r="UHG91" s="74"/>
      <c r="UHH91" s="62"/>
      <c r="UHI91" s="75"/>
      <c r="UHJ91" s="76"/>
      <c r="UHK91" s="216"/>
      <c r="UHL91" s="75"/>
      <c r="UHM91" s="75"/>
      <c r="UHN91" s="204"/>
      <c r="UHO91" s="205"/>
      <c r="UHP91" s="72"/>
      <c r="UHQ91" s="70"/>
      <c r="UHR91" s="73"/>
      <c r="UHS91" s="74"/>
      <c r="UHT91" s="74"/>
      <c r="UHU91" s="62"/>
      <c r="UHV91" s="75"/>
      <c r="UHW91" s="76"/>
      <c r="UHX91" s="216"/>
      <c r="UHY91" s="75"/>
      <c r="UHZ91" s="75"/>
      <c r="UIA91" s="204"/>
      <c r="UIB91" s="205"/>
      <c r="UIC91" s="72"/>
      <c r="UID91" s="70"/>
      <c r="UIE91" s="73"/>
      <c r="UIF91" s="74"/>
      <c r="UIG91" s="74"/>
      <c r="UIH91" s="62"/>
      <c r="UII91" s="75"/>
      <c r="UIJ91" s="76"/>
      <c r="UIK91" s="216"/>
      <c r="UIL91" s="75"/>
      <c r="UIM91" s="75"/>
      <c r="UIN91" s="204"/>
      <c r="UIO91" s="205"/>
      <c r="UIP91" s="72"/>
      <c r="UIQ91" s="70"/>
      <c r="UIR91" s="73"/>
      <c r="UIS91" s="74"/>
      <c r="UIT91" s="74"/>
      <c r="UIU91" s="62"/>
      <c r="UIV91" s="75"/>
      <c r="UIW91" s="76"/>
      <c r="UIX91" s="216"/>
      <c r="UIY91" s="75"/>
      <c r="UIZ91" s="75"/>
      <c r="UJA91" s="204"/>
      <c r="UJB91" s="205"/>
      <c r="UJC91" s="72"/>
      <c r="UJD91" s="70"/>
      <c r="UJE91" s="73"/>
      <c r="UJF91" s="74"/>
      <c r="UJG91" s="74"/>
      <c r="UJH91" s="62"/>
      <c r="UJI91" s="75"/>
      <c r="UJJ91" s="76"/>
      <c r="UJK91" s="216"/>
      <c r="UJL91" s="75"/>
      <c r="UJM91" s="75"/>
      <c r="UJN91" s="204"/>
      <c r="UJO91" s="205"/>
      <c r="UJP91" s="72"/>
      <c r="UJQ91" s="70"/>
      <c r="UJR91" s="73"/>
      <c r="UJS91" s="74"/>
      <c r="UJT91" s="74"/>
      <c r="UJU91" s="62"/>
      <c r="UJV91" s="75"/>
      <c r="UJW91" s="76"/>
      <c r="UJX91" s="216"/>
      <c r="UJY91" s="75"/>
      <c r="UJZ91" s="75"/>
      <c r="UKA91" s="204"/>
      <c r="UKB91" s="205"/>
      <c r="UKC91" s="72"/>
      <c r="UKD91" s="70"/>
      <c r="UKE91" s="73"/>
      <c r="UKF91" s="74"/>
      <c r="UKG91" s="74"/>
      <c r="UKH91" s="62"/>
      <c r="UKI91" s="75"/>
      <c r="UKJ91" s="76"/>
      <c r="UKK91" s="216"/>
      <c r="UKL91" s="75"/>
      <c r="UKM91" s="75"/>
      <c r="UKN91" s="204"/>
      <c r="UKO91" s="205"/>
      <c r="UKP91" s="72"/>
      <c r="UKQ91" s="70"/>
      <c r="UKR91" s="73"/>
      <c r="UKS91" s="74"/>
      <c r="UKT91" s="74"/>
      <c r="UKU91" s="62"/>
      <c r="UKV91" s="75"/>
      <c r="UKW91" s="76"/>
      <c r="UKX91" s="216"/>
      <c r="UKY91" s="75"/>
      <c r="UKZ91" s="75"/>
      <c r="ULA91" s="204"/>
      <c r="ULB91" s="205"/>
      <c r="ULC91" s="72"/>
      <c r="ULD91" s="70"/>
      <c r="ULE91" s="73"/>
      <c r="ULF91" s="74"/>
      <c r="ULG91" s="74"/>
      <c r="ULH91" s="62"/>
      <c r="ULI91" s="75"/>
      <c r="ULJ91" s="76"/>
      <c r="ULK91" s="216"/>
      <c r="ULL91" s="75"/>
      <c r="ULM91" s="75"/>
      <c r="ULN91" s="204"/>
      <c r="ULO91" s="205"/>
      <c r="ULP91" s="72"/>
      <c r="ULQ91" s="70"/>
      <c r="ULR91" s="73"/>
      <c r="ULS91" s="74"/>
      <c r="ULT91" s="74"/>
      <c r="ULU91" s="62"/>
      <c r="ULV91" s="75"/>
      <c r="ULW91" s="76"/>
      <c r="ULX91" s="216"/>
      <c r="ULY91" s="75"/>
      <c r="ULZ91" s="75"/>
      <c r="UMA91" s="204"/>
      <c r="UMB91" s="205"/>
      <c r="UMC91" s="72"/>
      <c r="UMD91" s="70"/>
      <c r="UME91" s="73"/>
      <c r="UMF91" s="74"/>
      <c r="UMG91" s="74"/>
      <c r="UMH91" s="62"/>
      <c r="UMI91" s="75"/>
      <c r="UMJ91" s="76"/>
      <c r="UMK91" s="216"/>
      <c r="UML91" s="75"/>
      <c r="UMM91" s="75"/>
      <c r="UMN91" s="204"/>
      <c r="UMO91" s="205"/>
      <c r="UMP91" s="72"/>
      <c r="UMQ91" s="70"/>
      <c r="UMR91" s="73"/>
      <c r="UMS91" s="74"/>
      <c r="UMT91" s="74"/>
      <c r="UMU91" s="62"/>
      <c r="UMV91" s="75"/>
      <c r="UMW91" s="76"/>
      <c r="UMX91" s="216"/>
      <c r="UMY91" s="75"/>
      <c r="UMZ91" s="75"/>
      <c r="UNA91" s="204"/>
      <c r="UNB91" s="205"/>
      <c r="UNC91" s="72"/>
      <c r="UND91" s="70"/>
      <c r="UNE91" s="73"/>
      <c r="UNF91" s="74"/>
      <c r="UNG91" s="74"/>
      <c r="UNH91" s="62"/>
      <c r="UNI91" s="75"/>
      <c r="UNJ91" s="76"/>
      <c r="UNK91" s="216"/>
      <c r="UNL91" s="75"/>
      <c r="UNM91" s="75"/>
      <c r="UNN91" s="204"/>
      <c r="UNO91" s="205"/>
      <c r="UNP91" s="72"/>
      <c r="UNQ91" s="70"/>
      <c r="UNR91" s="73"/>
      <c r="UNS91" s="74"/>
      <c r="UNT91" s="74"/>
      <c r="UNU91" s="62"/>
      <c r="UNV91" s="75"/>
      <c r="UNW91" s="76"/>
      <c r="UNX91" s="216"/>
      <c r="UNY91" s="75"/>
      <c r="UNZ91" s="75"/>
      <c r="UOA91" s="204"/>
      <c r="UOB91" s="205"/>
      <c r="UOC91" s="72"/>
      <c r="UOD91" s="70"/>
      <c r="UOE91" s="73"/>
      <c r="UOF91" s="74"/>
      <c r="UOG91" s="74"/>
      <c r="UOH91" s="62"/>
      <c r="UOI91" s="75"/>
      <c r="UOJ91" s="76"/>
      <c r="UOK91" s="216"/>
      <c r="UOL91" s="75"/>
      <c r="UOM91" s="75"/>
      <c r="UON91" s="204"/>
      <c r="UOO91" s="205"/>
      <c r="UOP91" s="72"/>
      <c r="UOQ91" s="70"/>
      <c r="UOR91" s="73"/>
      <c r="UOS91" s="74"/>
      <c r="UOT91" s="74"/>
      <c r="UOU91" s="62"/>
      <c r="UOV91" s="75"/>
      <c r="UOW91" s="76"/>
      <c r="UOX91" s="216"/>
      <c r="UOY91" s="75"/>
      <c r="UOZ91" s="75"/>
      <c r="UPA91" s="204"/>
      <c r="UPB91" s="205"/>
      <c r="UPC91" s="72"/>
      <c r="UPD91" s="70"/>
      <c r="UPE91" s="73"/>
      <c r="UPF91" s="74"/>
      <c r="UPG91" s="74"/>
      <c r="UPH91" s="62"/>
      <c r="UPI91" s="75"/>
      <c r="UPJ91" s="76"/>
      <c r="UPK91" s="216"/>
      <c r="UPL91" s="75"/>
      <c r="UPM91" s="75"/>
      <c r="UPN91" s="204"/>
      <c r="UPO91" s="205"/>
      <c r="UPP91" s="72"/>
      <c r="UPQ91" s="70"/>
      <c r="UPR91" s="73"/>
      <c r="UPS91" s="74"/>
      <c r="UPT91" s="74"/>
      <c r="UPU91" s="62"/>
      <c r="UPV91" s="75"/>
      <c r="UPW91" s="76"/>
      <c r="UPX91" s="216"/>
      <c r="UPY91" s="75"/>
      <c r="UPZ91" s="75"/>
      <c r="UQA91" s="204"/>
      <c r="UQB91" s="205"/>
      <c r="UQC91" s="72"/>
      <c r="UQD91" s="70"/>
      <c r="UQE91" s="73"/>
      <c r="UQF91" s="74"/>
      <c r="UQG91" s="74"/>
      <c r="UQH91" s="62"/>
      <c r="UQI91" s="75"/>
      <c r="UQJ91" s="76"/>
      <c r="UQK91" s="216"/>
      <c r="UQL91" s="75"/>
      <c r="UQM91" s="75"/>
      <c r="UQN91" s="204"/>
      <c r="UQO91" s="205"/>
      <c r="UQP91" s="72"/>
      <c r="UQQ91" s="70"/>
      <c r="UQR91" s="73"/>
      <c r="UQS91" s="74"/>
      <c r="UQT91" s="74"/>
      <c r="UQU91" s="62"/>
      <c r="UQV91" s="75"/>
      <c r="UQW91" s="76"/>
      <c r="UQX91" s="216"/>
      <c r="UQY91" s="75"/>
      <c r="UQZ91" s="75"/>
      <c r="URA91" s="204"/>
      <c r="URB91" s="205"/>
      <c r="URC91" s="72"/>
      <c r="URD91" s="70"/>
      <c r="URE91" s="73"/>
      <c r="URF91" s="74"/>
      <c r="URG91" s="74"/>
      <c r="URH91" s="62"/>
      <c r="URI91" s="75"/>
      <c r="URJ91" s="76"/>
      <c r="URK91" s="216"/>
      <c r="URL91" s="75"/>
      <c r="URM91" s="75"/>
      <c r="URN91" s="204"/>
      <c r="URO91" s="205"/>
      <c r="URP91" s="72"/>
      <c r="URQ91" s="70"/>
      <c r="URR91" s="73"/>
      <c r="URS91" s="74"/>
      <c r="URT91" s="74"/>
      <c r="URU91" s="62"/>
      <c r="URV91" s="75"/>
      <c r="URW91" s="76"/>
      <c r="URX91" s="216"/>
      <c r="URY91" s="75"/>
      <c r="URZ91" s="75"/>
      <c r="USA91" s="204"/>
      <c r="USB91" s="205"/>
      <c r="USC91" s="72"/>
      <c r="USD91" s="70"/>
      <c r="USE91" s="73"/>
      <c r="USF91" s="74"/>
      <c r="USG91" s="74"/>
      <c r="USH91" s="62"/>
      <c r="USI91" s="75"/>
      <c r="USJ91" s="76"/>
      <c r="USK91" s="216"/>
      <c r="USL91" s="75"/>
      <c r="USM91" s="75"/>
      <c r="USN91" s="204"/>
      <c r="USO91" s="205"/>
      <c r="USP91" s="72"/>
      <c r="USQ91" s="70"/>
      <c r="USR91" s="73"/>
      <c r="USS91" s="74"/>
      <c r="UST91" s="74"/>
      <c r="USU91" s="62"/>
      <c r="USV91" s="75"/>
      <c r="USW91" s="76"/>
      <c r="USX91" s="216"/>
      <c r="USY91" s="75"/>
      <c r="USZ91" s="75"/>
      <c r="UTA91" s="204"/>
      <c r="UTB91" s="205"/>
      <c r="UTC91" s="72"/>
      <c r="UTD91" s="70"/>
      <c r="UTE91" s="73"/>
      <c r="UTF91" s="74"/>
      <c r="UTG91" s="74"/>
      <c r="UTH91" s="62"/>
      <c r="UTI91" s="75"/>
      <c r="UTJ91" s="76"/>
      <c r="UTK91" s="216"/>
      <c r="UTL91" s="75"/>
      <c r="UTM91" s="75"/>
      <c r="UTN91" s="204"/>
      <c r="UTO91" s="205"/>
      <c r="UTP91" s="72"/>
      <c r="UTQ91" s="70"/>
      <c r="UTR91" s="73"/>
      <c r="UTS91" s="74"/>
      <c r="UTT91" s="74"/>
      <c r="UTU91" s="62"/>
      <c r="UTV91" s="75"/>
      <c r="UTW91" s="76"/>
      <c r="UTX91" s="216"/>
      <c r="UTY91" s="75"/>
      <c r="UTZ91" s="75"/>
      <c r="UUA91" s="204"/>
      <c r="UUB91" s="205"/>
      <c r="UUC91" s="72"/>
      <c r="UUD91" s="70"/>
      <c r="UUE91" s="73"/>
      <c r="UUF91" s="74"/>
      <c r="UUG91" s="74"/>
      <c r="UUH91" s="62"/>
      <c r="UUI91" s="75"/>
      <c r="UUJ91" s="76"/>
      <c r="UUK91" s="216"/>
      <c r="UUL91" s="75"/>
      <c r="UUM91" s="75"/>
      <c r="UUN91" s="204"/>
      <c r="UUO91" s="205"/>
      <c r="UUP91" s="72"/>
      <c r="UUQ91" s="70"/>
      <c r="UUR91" s="73"/>
      <c r="UUS91" s="74"/>
      <c r="UUT91" s="74"/>
      <c r="UUU91" s="62"/>
      <c r="UUV91" s="75"/>
      <c r="UUW91" s="76"/>
      <c r="UUX91" s="216"/>
      <c r="UUY91" s="75"/>
      <c r="UUZ91" s="75"/>
      <c r="UVA91" s="204"/>
      <c r="UVB91" s="205"/>
      <c r="UVC91" s="72"/>
      <c r="UVD91" s="70"/>
      <c r="UVE91" s="73"/>
      <c r="UVF91" s="74"/>
      <c r="UVG91" s="74"/>
      <c r="UVH91" s="62"/>
      <c r="UVI91" s="75"/>
      <c r="UVJ91" s="76"/>
      <c r="UVK91" s="216"/>
      <c r="UVL91" s="75"/>
      <c r="UVM91" s="75"/>
      <c r="UVN91" s="204"/>
      <c r="UVO91" s="205"/>
      <c r="UVP91" s="72"/>
      <c r="UVQ91" s="70"/>
      <c r="UVR91" s="73"/>
      <c r="UVS91" s="74"/>
      <c r="UVT91" s="74"/>
      <c r="UVU91" s="62"/>
      <c r="UVV91" s="75"/>
      <c r="UVW91" s="76"/>
      <c r="UVX91" s="216"/>
      <c r="UVY91" s="75"/>
      <c r="UVZ91" s="75"/>
      <c r="UWA91" s="204"/>
      <c r="UWB91" s="205"/>
      <c r="UWC91" s="72"/>
      <c r="UWD91" s="70"/>
      <c r="UWE91" s="73"/>
      <c r="UWF91" s="74"/>
      <c r="UWG91" s="74"/>
      <c r="UWH91" s="62"/>
      <c r="UWI91" s="75"/>
      <c r="UWJ91" s="76"/>
      <c r="UWK91" s="216"/>
      <c r="UWL91" s="75"/>
      <c r="UWM91" s="75"/>
      <c r="UWN91" s="204"/>
      <c r="UWO91" s="205"/>
      <c r="UWP91" s="72"/>
      <c r="UWQ91" s="70"/>
      <c r="UWR91" s="73"/>
      <c r="UWS91" s="74"/>
      <c r="UWT91" s="74"/>
      <c r="UWU91" s="62"/>
      <c r="UWV91" s="75"/>
      <c r="UWW91" s="76"/>
      <c r="UWX91" s="216"/>
      <c r="UWY91" s="75"/>
      <c r="UWZ91" s="75"/>
      <c r="UXA91" s="204"/>
      <c r="UXB91" s="205"/>
      <c r="UXC91" s="72"/>
      <c r="UXD91" s="70"/>
      <c r="UXE91" s="73"/>
      <c r="UXF91" s="74"/>
      <c r="UXG91" s="74"/>
      <c r="UXH91" s="62"/>
      <c r="UXI91" s="75"/>
      <c r="UXJ91" s="76"/>
      <c r="UXK91" s="216"/>
      <c r="UXL91" s="75"/>
      <c r="UXM91" s="75"/>
      <c r="UXN91" s="204"/>
      <c r="UXO91" s="205"/>
      <c r="UXP91" s="72"/>
      <c r="UXQ91" s="70"/>
      <c r="UXR91" s="73"/>
      <c r="UXS91" s="74"/>
      <c r="UXT91" s="74"/>
      <c r="UXU91" s="62"/>
      <c r="UXV91" s="75"/>
      <c r="UXW91" s="76"/>
      <c r="UXX91" s="216"/>
      <c r="UXY91" s="75"/>
      <c r="UXZ91" s="75"/>
      <c r="UYA91" s="204"/>
      <c r="UYB91" s="205"/>
      <c r="UYC91" s="72"/>
      <c r="UYD91" s="70"/>
      <c r="UYE91" s="73"/>
      <c r="UYF91" s="74"/>
      <c r="UYG91" s="74"/>
      <c r="UYH91" s="62"/>
      <c r="UYI91" s="75"/>
      <c r="UYJ91" s="76"/>
      <c r="UYK91" s="216"/>
      <c r="UYL91" s="75"/>
      <c r="UYM91" s="75"/>
      <c r="UYN91" s="204"/>
      <c r="UYO91" s="205"/>
      <c r="UYP91" s="72"/>
      <c r="UYQ91" s="70"/>
      <c r="UYR91" s="73"/>
      <c r="UYS91" s="74"/>
      <c r="UYT91" s="74"/>
      <c r="UYU91" s="62"/>
      <c r="UYV91" s="75"/>
      <c r="UYW91" s="76"/>
      <c r="UYX91" s="216"/>
      <c r="UYY91" s="75"/>
      <c r="UYZ91" s="75"/>
      <c r="UZA91" s="204"/>
      <c r="UZB91" s="205"/>
      <c r="UZC91" s="72"/>
      <c r="UZD91" s="70"/>
      <c r="UZE91" s="73"/>
      <c r="UZF91" s="74"/>
      <c r="UZG91" s="74"/>
      <c r="UZH91" s="62"/>
      <c r="UZI91" s="75"/>
      <c r="UZJ91" s="76"/>
      <c r="UZK91" s="216"/>
      <c r="UZL91" s="75"/>
      <c r="UZM91" s="75"/>
      <c r="UZN91" s="204"/>
      <c r="UZO91" s="205"/>
      <c r="UZP91" s="72"/>
      <c r="UZQ91" s="70"/>
      <c r="UZR91" s="73"/>
      <c r="UZS91" s="74"/>
      <c r="UZT91" s="74"/>
      <c r="UZU91" s="62"/>
      <c r="UZV91" s="75"/>
      <c r="UZW91" s="76"/>
      <c r="UZX91" s="216"/>
      <c r="UZY91" s="75"/>
      <c r="UZZ91" s="75"/>
      <c r="VAA91" s="204"/>
      <c r="VAB91" s="205"/>
      <c r="VAC91" s="72"/>
      <c r="VAD91" s="70"/>
      <c r="VAE91" s="73"/>
      <c r="VAF91" s="74"/>
      <c r="VAG91" s="74"/>
      <c r="VAH91" s="62"/>
      <c r="VAI91" s="75"/>
      <c r="VAJ91" s="76"/>
      <c r="VAK91" s="216"/>
      <c r="VAL91" s="75"/>
      <c r="VAM91" s="75"/>
      <c r="VAN91" s="204"/>
      <c r="VAO91" s="205"/>
      <c r="VAP91" s="72"/>
      <c r="VAQ91" s="70"/>
      <c r="VAR91" s="73"/>
      <c r="VAS91" s="74"/>
      <c r="VAT91" s="74"/>
      <c r="VAU91" s="62"/>
      <c r="VAV91" s="75"/>
      <c r="VAW91" s="76"/>
      <c r="VAX91" s="216"/>
      <c r="VAY91" s="75"/>
      <c r="VAZ91" s="75"/>
      <c r="VBA91" s="204"/>
      <c r="VBB91" s="205"/>
      <c r="VBC91" s="72"/>
      <c r="VBD91" s="70"/>
      <c r="VBE91" s="73"/>
      <c r="VBF91" s="74"/>
      <c r="VBG91" s="74"/>
      <c r="VBH91" s="62"/>
      <c r="VBI91" s="75"/>
      <c r="VBJ91" s="76"/>
      <c r="VBK91" s="216"/>
      <c r="VBL91" s="75"/>
      <c r="VBM91" s="75"/>
      <c r="VBN91" s="204"/>
      <c r="VBO91" s="205"/>
      <c r="VBP91" s="72"/>
      <c r="VBQ91" s="70"/>
      <c r="VBR91" s="73"/>
      <c r="VBS91" s="74"/>
      <c r="VBT91" s="74"/>
      <c r="VBU91" s="62"/>
      <c r="VBV91" s="75"/>
      <c r="VBW91" s="76"/>
      <c r="VBX91" s="216"/>
      <c r="VBY91" s="75"/>
      <c r="VBZ91" s="75"/>
      <c r="VCA91" s="204"/>
      <c r="VCB91" s="205"/>
      <c r="VCC91" s="72"/>
      <c r="VCD91" s="70"/>
      <c r="VCE91" s="73"/>
      <c r="VCF91" s="74"/>
      <c r="VCG91" s="74"/>
      <c r="VCH91" s="62"/>
      <c r="VCI91" s="75"/>
      <c r="VCJ91" s="76"/>
      <c r="VCK91" s="216"/>
      <c r="VCL91" s="75"/>
      <c r="VCM91" s="75"/>
      <c r="VCN91" s="204"/>
      <c r="VCO91" s="205"/>
      <c r="VCP91" s="72"/>
      <c r="VCQ91" s="70"/>
      <c r="VCR91" s="73"/>
      <c r="VCS91" s="74"/>
      <c r="VCT91" s="74"/>
      <c r="VCU91" s="62"/>
      <c r="VCV91" s="75"/>
      <c r="VCW91" s="76"/>
      <c r="VCX91" s="216"/>
      <c r="VCY91" s="75"/>
      <c r="VCZ91" s="75"/>
      <c r="VDA91" s="204"/>
      <c r="VDB91" s="205"/>
      <c r="VDC91" s="72"/>
      <c r="VDD91" s="70"/>
      <c r="VDE91" s="73"/>
      <c r="VDF91" s="74"/>
      <c r="VDG91" s="74"/>
      <c r="VDH91" s="62"/>
      <c r="VDI91" s="75"/>
      <c r="VDJ91" s="76"/>
      <c r="VDK91" s="216"/>
      <c r="VDL91" s="75"/>
      <c r="VDM91" s="75"/>
      <c r="VDN91" s="204"/>
      <c r="VDO91" s="205"/>
      <c r="VDP91" s="72"/>
      <c r="VDQ91" s="70"/>
      <c r="VDR91" s="73"/>
      <c r="VDS91" s="74"/>
      <c r="VDT91" s="74"/>
      <c r="VDU91" s="62"/>
      <c r="VDV91" s="75"/>
      <c r="VDW91" s="76"/>
      <c r="VDX91" s="216"/>
      <c r="VDY91" s="75"/>
      <c r="VDZ91" s="75"/>
      <c r="VEA91" s="204"/>
      <c r="VEB91" s="205"/>
      <c r="VEC91" s="72"/>
      <c r="VED91" s="70"/>
      <c r="VEE91" s="73"/>
      <c r="VEF91" s="74"/>
      <c r="VEG91" s="74"/>
      <c r="VEH91" s="62"/>
      <c r="VEI91" s="75"/>
      <c r="VEJ91" s="76"/>
      <c r="VEK91" s="216"/>
      <c r="VEL91" s="75"/>
      <c r="VEM91" s="75"/>
      <c r="VEN91" s="204"/>
      <c r="VEO91" s="205"/>
      <c r="VEP91" s="72"/>
      <c r="VEQ91" s="70"/>
      <c r="VER91" s="73"/>
      <c r="VES91" s="74"/>
      <c r="VET91" s="74"/>
      <c r="VEU91" s="62"/>
      <c r="VEV91" s="75"/>
      <c r="VEW91" s="76"/>
      <c r="VEX91" s="216"/>
      <c r="VEY91" s="75"/>
      <c r="VEZ91" s="75"/>
      <c r="VFA91" s="204"/>
      <c r="VFB91" s="205"/>
      <c r="VFC91" s="72"/>
      <c r="VFD91" s="70"/>
      <c r="VFE91" s="73"/>
      <c r="VFF91" s="74"/>
      <c r="VFG91" s="74"/>
      <c r="VFH91" s="62"/>
      <c r="VFI91" s="75"/>
      <c r="VFJ91" s="76"/>
      <c r="VFK91" s="216"/>
      <c r="VFL91" s="75"/>
      <c r="VFM91" s="75"/>
      <c r="VFN91" s="204"/>
      <c r="VFO91" s="205"/>
      <c r="VFP91" s="72"/>
      <c r="VFQ91" s="70"/>
      <c r="VFR91" s="73"/>
      <c r="VFS91" s="74"/>
      <c r="VFT91" s="74"/>
      <c r="VFU91" s="62"/>
      <c r="VFV91" s="75"/>
      <c r="VFW91" s="76"/>
      <c r="VFX91" s="216"/>
      <c r="VFY91" s="75"/>
      <c r="VFZ91" s="75"/>
      <c r="VGA91" s="204"/>
      <c r="VGB91" s="205"/>
      <c r="VGC91" s="72"/>
      <c r="VGD91" s="70"/>
      <c r="VGE91" s="73"/>
      <c r="VGF91" s="74"/>
      <c r="VGG91" s="74"/>
      <c r="VGH91" s="62"/>
      <c r="VGI91" s="75"/>
      <c r="VGJ91" s="76"/>
      <c r="VGK91" s="216"/>
      <c r="VGL91" s="75"/>
      <c r="VGM91" s="75"/>
      <c r="VGN91" s="204"/>
      <c r="VGO91" s="205"/>
      <c r="VGP91" s="72"/>
      <c r="VGQ91" s="70"/>
      <c r="VGR91" s="73"/>
      <c r="VGS91" s="74"/>
      <c r="VGT91" s="74"/>
      <c r="VGU91" s="62"/>
      <c r="VGV91" s="75"/>
      <c r="VGW91" s="76"/>
      <c r="VGX91" s="216"/>
      <c r="VGY91" s="75"/>
      <c r="VGZ91" s="75"/>
      <c r="VHA91" s="204"/>
      <c r="VHB91" s="205"/>
      <c r="VHC91" s="72"/>
      <c r="VHD91" s="70"/>
      <c r="VHE91" s="73"/>
      <c r="VHF91" s="74"/>
      <c r="VHG91" s="74"/>
      <c r="VHH91" s="62"/>
      <c r="VHI91" s="75"/>
      <c r="VHJ91" s="76"/>
      <c r="VHK91" s="216"/>
      <c r="VHL91" s="75"/>
      <c r="VHM91" s="75"/>
      <c r="VHN91" s="204"/>
      <c r="VHO91" s="205"/>
      <c r="VHP91" s="72"/>
      <c r="VHQ91" s="70"/>
      <c r="VHR91" s="73"/>
      <c r="VHS91" s="74"/>
      <c r="VHT91" s="74"/>
      <c r="VHU91" s="62"/>
      <c r="VHV91" s="75"/>
      <c r="VHW91" s="76"/>
      <c r="VHX91" s="216"/>
      <c r="VHY91" s="75"/>
      <c r="VHZ91" s="75"/>
      <c r="VIA91" s="204"/>
      <c r="VIB91" s="205"/>
      <c r="VIC91" s="72"/>
      <c r="VID91" s="70"/>
      <c r="VIE91" s="73"/>
      <c r="VIF91" s="74"/>
      <c r="VIG91" s="74"/>
      <c r="VIH91" s="62"/>
      <c r="VII91" s="75"/>
      <c r="VIJ91" s="76"/>
      <c r="VIK91" s="216"/>
      <c r="VIL91" s="75"/>
      <c r="VIM91" s="75"/>
      <c r="VIN91" s="204"/>
      <c r="VIO91" s="205"/>
      <c r="VIP91" s="72"/>
      <c r="VIQ91" s="70"/>
      <c r="VIR91" s="73"/>
      <c r="VIS91" s="74"/>
      <c r="VIT91" s="74"/>
      <c r="VIU91" s="62"/>
      <c r="VIV91" s="75"/>
      <c r="VIW91" s="76"/>
      <c r="VIX91" s="216"/>
      <c r="VIY91" s="75"/>
      <c r="VIZ91" s="75"/>
      <c r="VJA91" s="204"/>
      <c r="VJB91" s="205"/>
      <c r="VJC91" s="72"/>
      <c r="VJD91" s="70"/>
      <c r="VJE91" s="73"/>
      <c r="VJF91" s="74"/>
      <c r="VJG91" s="74"/>
      <c r="VJH91" s="62"/>
      <c r="VJI91" s="75"/>
      <c r="VJJ91" s="76"/>
      <c r="VJK91" s="216"/>
      <c r="VJL91" s="75"/>
      <c r="VJM91" s="75"/>
      <c r="VJN91" s="204"/>
      <c r="VJO91" s="205"/>
      <c r="VJP91" s="72"/>
      <c r="VJQ91" s="70"/>
      <c r="VJR91" s="73"/>
      <c r="VJS91" s="74"/>
      <c r="VJT91" s="74"/>
      <c r="VJU91" s="62"/>
      <c r="VJV91" s="75"/>
      <c r="VJW91" s="76"/>
      <c r="VJX91" s="216"/>
      <c r="VJY91" s="75"/>
      <c r="VJZ91" s="75"/>
      <c r="VKA91" s="204"/>
      <c r="VKB91" s="205"/>
      <c r="VKC91" s="72"/>
      <c r="VKD91" s="70"/>
      <c r="VKE91" s="73"/>
      <c r="VKF91" s="74"/>
      <c r="VKG91" s="74"/>
      <c r="VKH91" s="62"/>
      <c r="VKI91" s="75"/>
      <c r="VKJ91" s="76"/>
      <c r="VKK91" s="216"/>
      <c r="VKL91" s="75"/>
      <c r="VKM91" s="75"/>
      <c r="VKN91" s="204"/>
      <c r="VKO91" s="205"/>
      <c r="VKP91" s="72"/>
      <c r="VKQ91" s="70"/>
      <c r="VKR91" s="73"/>
      <c r="VKS91" s="74"/>
      <c r="VKT91" s="74"/>
      <c r="VKU91" s="62"/>
      <c r="VKV91" s="75"/>
      <c r="VKW91" s="76"/>
      <c r="VKX91" s="216"/>
      <c r="VKY91" s="75"/>
      <c r="VKZ91" s="75"/>
      <c r="VLA91" s="204"/>
      <c r="VLB91" s="205"/>
      <c r="VLC91" s="72"/>
      <c r="VLD91" s="70"/>
      <c r="VLE91" s="73"/>
      <c r="VLF91" s="74"/>
      <c r="VLG91" s="74"/>
      <c r="VLH91" s="62"/>
      <c r="VLI91" s="75"/>
      <c r="VLJ91" s="76"/>
      <c r="VLK91" s="216"/>
      <c r="VLL91" s="75"/>
      <c r="VLM91" s="75"/>
      <c r="VLN91" s="204"/>
      <c r="VLO91" s="205"/>
      <c r="VLP91" s="72"/>
      <c r="VLQ91" s="70"/>
      <c r="VLR91" s="73"/>
      <c r="VLS91" s="74"/>
      <c r="VLT91" s="74"/>
      <c r="VLU91" s="62"/>
      <c r="VLV91" s="75"/>
      <c r="VLW91" s="76"/>
      <c r="VLX91" s="216"/>
      <c r="VLY91" s="75"/>
      <c r="VLZ91" s="75"/>
      <c r="VMA91" s="204"/>
      <c r="VMB91" s="205"/>
      <c r="VMC91" s="72"/>
      <c r="VMD91" s="70"/>
      <c r="VME91" s="73"/>
      <c r="VMF91" s="74"/>
      <c r="VMG91" s="74"/>
      <c r="VMH91" s="62"/>
      <c r="VMI91" s="75"/>
      <c r="VMJ91" s="76"/>
      <c r="VMK91" s="216"/>
      <c r="VML91" s="75"/>
      <c r="VMM91" s="75"/>
      <c r="VMN91" s="204"/>
      <c r="VMO91" s="205"/>
      <c r="VMP91" s="72"/>
      <c r="VMQ91" s="70"/>
      <c r="VMR91" s="73"/>
      <c r="VMS91" s="74"/>
      <c r="VMT91" s="74"/>
      <c r="VMU91" s="62"/>
      <c r="VMV91" s="75"/>
      <c r="VMW91" s="76"/>
      <c r="VMX91" s="216"/>
      <c r="VMY91" s="75"/>
      <c r="VMZ91" s="75"/>
      <c r="VNA91" s="204"/>
      <c r="VNB91" s="205"/>
      <c r="VNC91" s="72"/>
      <c r="VND91" s="70"/>
      <c r="VNE91" s="73"/>
      <c r="VNF91" s="74"/>
      <c r="VNG91" s="74"/>
      <c r="VNH91" s="62"/>
      <c r="VNI91" s="75"/>
      <c r="VNJ91" s="76"/>
      <c r="VNK91" s="216"/>
      <c r="VNL91" s="75"/>
      <c r="VNM91" s="75"/>
      <c r="VNN91" s="204"/>
      <c r="VNO91" s="205"/>
      <c r="VNP91" s="72"/>
      <c r="VNQ91" s="70"/>
      <c r="VNR91" s="73"/>
      <c r="VNS91" s="74"/>
      <c r="VNT91" s="74"/>
      <c r="VNU91" s="62"/>
      <c r="VNV91" s="75"/>
      <c r="VNW91" s="76"/>
      <c r="VNX91" s="216"/>
      <c r="VNY91" s="75"/>
      <c r="VNZ91" s="75"/>
      <c r="VOA91" s="204"/>
      <c r="VOB91" s="205"/>
      <c r="VOC91" s="72"/>
      <c r="VOD91" s="70"/>
      <c r="VOE91" s="73"/>
      <c r="VOF91" s="74"/>
      <c r="VOG91" s="74"/>
      <c r="VOH91" s="62"/>
      <c r="VOI91" s="75"/>
      <c r="VOJ91" s="76"/>
      <c r="VOK91" s="216"/>
      <c r="VOL91" s="75"/>
      <c r="VOM91" s="75"/>
      <c r="VON91" s="204"/>
      <c r="VOO91" s="205"/>
      <c r="VOP91" s="72"/>
      <c r="VOQ91" s="70"/>
      <c r="VOR91" s="73"/>
      <c r="VOS91" s="74"/>
      <c r="VOT91" s="74"/>
      <c r="VOU91" s="62"/>
      <c r="VOV91" s="75"/>
      <c r="VOW91" s="76"/>
      <c r="VOX91" s="216"/>
      <c r="VOY91" s="75"/>
      <c r="VOZ91" s="75"/>
      <c r="VPA91" s="204"/>
      <c r="VPB91" s="205"/>
      <c r="VPC91" s="72"/>
      <c r="VPD91" s="70"/>
      <c r="VPE91" s="73"/>
      <c r="VPF91" s="74"/>
      <c r="VPG91" s="74"/>
      <c r="VPH91" s="62"/>
      <c r="VPI91" s="75"/>
      <c r="VPJ91" s="76"/>
      <c r="VPK91" s="216"/>
      <c r="VPL91" s="75"/>
      <c r="VPM91" s="75"/>
      <c r="VPN91" s="204"/>
      <c r="VPO91" s="205"/>
      <c r="VPP91" s="72"/>
      <c r="VPQ91" s="70"/>
      <c r="VPR91" s="73"/>
      <c r="VPS91" s="74"/>
      <c r="VPT91" s="74"/>
      <c r="VPU91" s="62"/>
      <c r="VPV91" s="75"/>
      <c r="VPW91" s="76"/>
      <c r="VPX91" s="216"/>
      <c r="VPY91" s="75"/>
      <c r="VPZ91" s="75"/>
      <c r="VQA91" s="204"/>
      <c r="VQB91" s="205"/>
      <c r="VQC91" s="72"/>
      <c r="VQD91" s="70"/>
      <c r="VQE91" s="73"/>
      <c r="VQF91" s="74"/>
      <c r="VQG91" s="74"/>
      <c r="VQH91" s="62"/>
      <c r="VQI91" s="75"/>
      <c r="VQJ91" s="76"/>
      <c r="VQK91" s="216"/>
      <c r="VQL91" s="75"/>
      <c r="VQM91" s="75"/>
      <c r="VQN91" s="204"/>
      <c r="VQO91" s="205"/>
      <c r="VQP91" s="72"/>
      <c r="VQQ91" s="70"/>
      <c r="VQR91" s="73"/>
      <c r="VQS91" s="74"/>
      <c r="VQT91" s="74"/>
      <c r="VQU91" s="62"/>
      <c r="VQV91" s="75"/>
      <c r="VQW91" s="76"/>
      <c r="VQX91" s="216"/>
      <c r="VQY91" s="75"/>
      <c r="VQZ91" s="75"/>
      <c r="VRA91" s="204"/>
      <c r="VRB91" s="205"/>
      <c r="VRC91" s="72"/>
      <c r="VRD91" s="70"/>
      <c r="VRE91" s="73"/>
      <c r="VRF91" s="74"/>
      <c r="VRG91" s="74"/>
      <c r="VRH91" s="62"/>
      <c r="VRI91" s="75"/>
      <c r="VRJ91" s="76"/>
      <c r="VRK91" s="216"/>
      <c r="VRL91" s="75"/>
      <c r="VRM91" s="75"/>
      <c r="VRN91" s="204"/>
      <c r="VRO91" s="205"/>
      <c r="VRP91" s="72"/>
      <c r="VRQ91" s="70"/>
      <c r="VRR91" s="73"/>
      <c r="VRS91" s="74"/>
      <c r="VRT91" s="74"/>
      <c r="VRU91" s="62"/>
      <c r="VRV91" s="75"/>
      <c r="VRW91" s="76"/>
      <c r="VRX91" s="216"/>
      <c r="VRY91" s="75"/>
      <c r="VRZ91" s="75"/>
      <c r="VSA91" s="204"/>
      <c r="VSB91" s="205"/>
      <c r="VSC91" s="72"/>
      <c r="VSD91" s="70"/>
      <c r="VSE91" s="73"/>
      <c r="VSF91" s="74"/>
      <c r="VSG91" s="74"/>
      <c r="VSH91" s="62"/>
      <c r="VSI91" s="75"/>
      <c r="VSJ91" s="76"/>
      <c r="VSK91" s="216"/>
      <c r="VSL91" s="75"/>
      <c r="VSM91" s="75"/>
      <c r="VSN91" s="204"/>
      <c r="VSO91" s="205"/>
      <c r="VSP91" s="72"/>
      <c r="VSQ91" s="70"/>
      <c r="VSR91" s="73"/>
      <c r="VSS91" s="74"/>
      <c r="VST91" s="74"/>
      <c r="VSU91" s="62"/>
      <c r="VSV91" s="75"/>
      <c r="VSW91" s="76"/>
      <c r="VSX91" s="216"/>
      <c r="VSY91" s="75"/>
      <c r="VSZ91" s="75"/>
      <c r="VTA91" s="204"/>
      <c r="VTB91" s="205"/>
      <c r="VTC91" s="72"/>
      <c r="VTD91" s="70"/>
      <c r="VTE91" s="73"/>
      <c r="VTF91" s="74"/>
      <c r="VTG91" s="74"/>
      <c r="VTH91" s="62"/>
      <c r="VTI91" s="75"/>
      <c r="VTJ91" s="76"/>
      <c r="VTK91" s="216"/>
      <c r="VTL91" s="75"/>
      <c r="VTM91" s="75"/>
      <c r="VTN91" s="204"/>
      <c r="VTO91" s="205"/>
      <c r="VTP91" s="72"/>
      <c r="VTQ91" s="70"/>
      <c r="VTR91" s="73"/>
      <c r="VTS91" s="74"/>
      <c r="VTT91" s="74"/>
      <c r="VTU91" s="62"/>
      <c r="VTV91" s="75"/>
      <c r="VTW91" s="76"/>
      <c r="VTX91" s="216"/>
      <c r="VTY91" s="75"/>
      <c r="VTZ91" s="75"/>
      <c r="VUA91" s="204"/>
      <c r="VUB91" s="205"/>
      <c r="VUC91" s="72"/>
      <c r="VUD91" s="70"/>
      <c r="VUE91" s="73"/>
      <c r="VUF91" s="74"/>
      <c r="VUG91" s="74"/>
      <c r="VUH91" s="62"/>
      <c r="VUI91" s="75"/>
      <c r="VUJ91" s="76"/>
      <c r="VUK91" s="216"/>
      <c r="VUL91" s="75"/>
      <c r="VUM91" s="75"/>
      <c r="VUN91" s="204"/>
      <c r="VUO91" s="205"/>
      <c r="VUP91" s="72"/>
      <c r="VUQ91" s="70"/>
      <c r="VUR91" s="73"/>
      <c r="VUS91" s="74"/>
      <c r="VUT91" s="74"/>
      <c r="VUU91" s="62"/>
      <c r="VUV91" s="75"/>
      <c r="VUW91" s="76"/>
      <c r="VUX91" s="216"/>
      <c r="VUY91" s="75"/>
      <c r="VUZ91" s="75"/>
      <c r="VVA91" s="204"/>
      <c r="VVB91" s="205"/>
      <c r="VVC91" s="72"/>
      <c r="VVD91" s="70"/>
      <c r="VVE91" s="73"/>
      <c r="VVF91" s="74"/>
      <c r="VVG91" s="74"/>
      <c r="VVH91" s="62"/>
      <c r="VVI91" s="75"/>
      <c r="VVJ91" s="76"/>
      <c r="VVK91" s="216"/>
      <c r="VVL91" s="75"/>
      <c r="VVM91" s="75"/>
      <c r="VVN91" s="204"/>
      <c r="VVO91" s="205"/>
      <c r="VVP91" s="72"/>
      <c r="VVQ91" s="70"/>
      <c r="VVR91" s="73"/>
      <c r="VVS91" s="74"/>
      <c r="VVT91" s="74"/>
      <c r="VVU91" s="62"/>
      <c r="VVV91" s="75"/>
      <c r="VVW91" s="76"/>
      <c r="VVX91" s="216"/>
      <c r="VVY91" s="75"/>
      <c r="VVZ91" s="75"/>
      <c r="VWA91" s="204"/>
      <c r="VWB91" s="205"/>
      <c r="VWC91" s="72"/>
      <c r="VWD91" s="70"/>
      <c r="VWE91" s="73"/>
      <c r="VWF91" s="74"/>
      <c r="VWG91" s="74"/>
      <c r="VWH91" s="62"/>
      <c r="VWI91" s="75"/>
      <c r="VWJ91" s="76"/>
      <c r="VWK91" s="216"/>
      <c r="VWL91" s="75"/>
      <c r="VWM91" s="75"/>
      <c r="VWN91" s="204"/>
      <c r="VWO91" s="205"/>
      <c r="VWP91" s="72"/>
      <c r="VWQ91" s="70"/>
      <c r="VWR91" s="73"/>
      <c r="VWS91" s="74"/>
      <c r="VWT91" s="74"/>
      <c r="VWU91" s="62"/>
      <c r="VWV91" s="75"/>
      <c r="VWW91" s="76"/>
      <c r="VWX91" s="216"/>
      <c r="VWY91" s="75"/>
      <c r="VWZ91" s="75"/>
      <c r="VXA91" s="204"/>
      <c r="VXB91" s="205"/>
      <c r="VXC91" s="72"/>
      <c r="VXD91" s="70"/>
      <c r="VXE91" s="73"/>
      <c r="VXF91" s="74"/>
      <c r="VXG91" s="74"/>
      <c r="VXH91" s="62"/>
      <c r="VXI91" s="75"/>
      <c r="VXJ91" s="76"/>
      <c r="VXK91" s="216"/>
      <c r="VXL91" s="75"/>
      <c r="VXM91" s="75"/>
      <c r="VXN91" s="204"/>
      <c r="VXO91" s="205"/>
      <c r="VXP91" s="72"/>
      <c r="VXQ91" s="70"/>
      <c r="VXR91" s="73"/>
      <c r="VXS91" s="74"/>
      <c r="VXT91" s="74"/>
      <c r="VXU91" s="62"/>
      <c r="VXV91" s="75"/>
      <c r="VXW91" s="76"/>
      <c r="VXX91" s="216"/>
      <c r="VXY91" s="75"/>
      <c r="VXZ91" s="75"/>
      <c r="VYA91" s="204"/>
      <c r="VYB91" s="205"/>
      <c r="VYC91" s="72"/>
      <c r="VYD91" s="70"/>
      <c r="VYE91" s="73"/>
      <c r="VYF91" s="74"/>
      <c r="VYG91" s="74"/>
      <c r="VYH91" s="62"/>
      <c r="VYI91" s="75"/>
      <c r="VYJ91" s="76"/>
      <c r="VYK91" s="216"/>
      <c r="VYL91" s="75"/>
      <c r="VYM91" s="75"/>
      <c r="VYN91" s="204"/>
      <c r="VYO91" s="205"/>
      <c r="VYP91" s="72"/>
      <c r="VYQ91" s="70"/>
      <c r="VYR91" s="73"/>
      <c r="VYS91" s="74"/>
      <c r="VYT91" s="74"/>
      <c r="VYU91" s="62"/>
      <c r="VYV91" s="75"/>
      <c r="VYW91" s="76"/>
      <c r="VYX91" s="216"/>
      <c r="VYY91" s="75"/>
      <c r="VYZ91" s="75"/>
      <c r="VZA91" s="204"/>
      <c r="VZB91" s="205"/>
      <c r="VZC91" s="72"/>
      <c r="VZD91" s="70"/>
      <c r="VZE91" s="73"/>
      <c r="VZF91" s="74"/>
      <c r="VZG91" s="74"/>
      <c r="VZH91" s="62"/>
      <c r="VZI91" s="75"/>
      <c r="VZJ91" s="76"/>
      <c r="VZK91" s="216"/>
      <c r="VZL91" s="75"/>
      <c r="VZM91" s="75"/>
      <c r="VZN91" s="204"/>
      <c r="VZO91" s="205"/>
      <c r="VZP91" s="72"/>
      <c r="VZQ91" s="70"/>
      <c r="VZR91" s="73"/>
      <c r="VZS91" s="74"/>
      <c r="VZT91" s="74"/>
      <c r="VZU91" s="62"/>
      <c r="VZV91" s="75"/>
      <c r="VZW91" s="76"/>
      <c r="VZX91" s="216"/>
      <c r="VZY91" s="75"/>
      <c r="VZZ91" s="75"/>
      <c r="WAA91" s="204"/>
      <c r="WAB91" s="205"/>
      <c r="WAC91" s="72"/>
      <c r="WAD91" s="70"/>
      <c r="WAE91" s="73"/>
      <c r="WAF91" s="74"/>
      <c r="WAG91" s="74"/>
      <c r="WAH91" s="62"/>
      <c r="WAI91" s="75"/>
      <c r="WAJ91" s="76"/>
      <c r="WAK91" s="216"/>
      <c r="WAL91" s="75"/>
      <c r="WAM91" s="75"/>
      <c r="WAN91" s="204"/>
      <c r="WAO91" s="205"/>
      <c r="WAP91" s="72"/>
      <c r="WAQ91" s="70"/>
      <c r="WAR91" s="73"/>
      <c r="WAS91" s="74"/>
      <c r="WAT91" s="74"/>
      <c r="WAU91" s="62"/>
      <c r="WAV91" s="75"/>
      <c r="WAW91" s="76"/>
      <c r="WAX91" s="216"/>
      <c r="WAY91" s="75"/>
      <c r="WAZ91" s="75"/>
      <c r="WBA91" s="204"/>
      <c r="WBB91" s="205"/>
      <c r="WBC91" s="72"/>
      <c r="WBD91" s="70"/>
      <c r="WBE91" s="73"/>
      <c r="WBF91" s="74"/>
      <c r="WBG91" s="74"/>
      <c r="WBH91" s="62"/>
      <c r="WBI91" s="75"/>
      <c r="WBJ91" s="76"/>
      <c r="WBK91" s="216"/>
      <c r="WBL91" s="75"/>
      <c r="WBM91" s="75"/>
      <c r="WBN91" s="204"/>
      <c r="WBO91" s="205"/>
      <c r="WBP91" s="72"/>
      <c r="WBQ91" s="70"/>
      <c r="WBR91" s="73"/>
      <c r="WBS91" s="74"/>
      <c r="WBT91" s="74"/>
      <c r="WBU91" s="62"/>
      <c r="WBV91" s="75"/>
      <c r="WBW91" s="76"/>
      <c r="WBX91" s="216"/>
      <c r="WBY91" s="75"/>
      <c r="WBZ91" s="75"/>
      <c r="WCA91" s="204"/>
      <c r="WCB91" s="205"/>
      <c r="WCC91" s="72"/>
      <c r="WCD91" s="70"/>
      <c r="WCE91" s="73"/>
      <c r="WCF91" s="74"/>
      <c r="WCG91" s="74"/>
      <c r="WCH91" s="62"/>
      <c r="WCI91" s="75"/>
      <c r="WCJ91" s="76"/>
      <c r="WCK91" s="216"/>
      <c r="WCL91" s="75"/>
      <c r="WCM91" s="75"/>
      <c r="WCN91" s="204"/>
      <c r="WCO91" s="205"/>
      <c r="WCP91" s="72"/>
      <c r="WCQ91" s="70"/>
      <c r="WCR91" s="73"/>
      <c r="WCS91" s="74"/>
      <c r="WCT91" s="74"/>
      <c r="WCU91" s="62"/>
      <c r="WCV91" s="75"/>
      <c r="WCW91" s="76"/>
      <c r="WCX91" s="216"/>
      <c r="WCY91" s="75"/>
      <c r="WCZ91" s="75"/>
      <c r="WDA91" s="204"/>
      <c r="WDB91" s="205"/>
      <c r="WDC91" s="72"/>
      <c r="WDD91" s="70"/>
      <c r="WDE91" s="73"/>
      <c r="WDF91" s="74"/>
      <c r="WDG91" s="74"/>
      <c r="WDH91" s="62"/>
      <c r="WDI91" s="75"/>
      <c r="WDJ91" s="76"/>
      <c r="WDK91" s="216"/>
      <c r="WDL91" s="75"/>
      <c r="WDM91" s="75"/>
      <c r="WDN91" s="204"/>
      <c r="WDO91" s="205"/>
      <c r="WDP91" s="72"/>
      <c r="WDQ91" s="70"/>
      <c r="WDR91" s="73"/>
      <c r="WDS91" s="74"/>
      <c r="WDT91" s="74"/>
      <c r="WDU91" s="62"/>
      <c r="WDV91" s="75"/>
      <c r="WDW91" s="76"/>
      <c r="WDX91" s="216"/>
      <c r="WDY91" s="75"/>
      <c r="WDZ91" s="75"/>
      <c r="WEA91" s="204"/>
      <c r="WEB91" s="205"/>
      <c r="WEC91" s="72"/>
      <c r="WED91" s="70"/>
      <c r="WEE91" s="73"/>
      <c r="WEF91" s="74"/>
      <c r="WEG91" s="74"/>
      <c r="WEH91" s="62"/>
      <c r="WEI91" s="75"/>
      <c r="WEJ91" s="76"/>
      <c r="WEK91" s="216"/>
      <c r="WEL91" s="75"/>
      <c r="WEM91" s="75"/>
      <c r="WEN91" s="204"/>
      <c r="WEO91" s="205"/>
      <c r="WEP91" s="72"/>
      <c r="WEQ91" s="70"/>
      <c r="WER91" s="73"/>
      <c r="WES91" s="74"/>
      <c r="WET91" s="74"/>
      <c r="WEU91" s="62"/>
      <c r="WEV91" s="75"/>
      <c r="WEW91" s="76"/>
      <c r="WEX91" s="216"/>
      <c r="WEY91" s="75"/>
      <c r="WEZ91" s="75"/>
      <c r="WFA91" s="204"/>
      <c r="WFB91" s="205"/>
      <c r="WFC91" s="72"/>
      <c r="WFD91" s="70"/>
      <c r="WFE91" s="73"/>
      <c r="WFF91" s="74"/>
      <c r="WFG91" s="74"/>
      <c r="WFH91" s="62"/>
      <c r="WFI91" s="75"/>
      <c r="WFJ91" s="76"/>
      <c r="WFK91" s="216"/>
      <c r="WFL91" s="75"/>
      <c r="WFM91" s="75"/>
      <c r="WFN91" s="204"/>
      <c r="WFO91" s="205"/>
      <c r="WFP91" s="72"/>
      <c r="WFQ91" s="70"/>
      <c r="WFR91" s="73"/>
      <c r="WFS91" s="74"/>
      <c r="WFT91" s="74"/>
      <c r="WFU91" s="62"/>
      <c r="WFV91" s="75"/>
      <c r="WFW91" s="76"/>
      <c r="WFX91" s="216"/>
      <c r="WFY91" s="75"/>
      <c r="WFZ91" s="75"/>
      <c r="WGA91" s="204"/>
      <c r="WGB91" s="205"/>
      <c r="WGC91" s="72"/>
      <c r="WGD91" s="70"/>
      <c r="WGE91" s="73"/>
      <c r="WGF91" s="74"/>
      <c r="WGG91" s="74"/>
      <c r="WGH91" s="62"/>
      <c r="WGI91" s="75"/>
      <c r="WGJ91" s="76"/>
      <c r="WGK91" s="216"/>
      <c r="WGL91" s="75"/>
      <c r="WGM91" s="75"/>
      <c r="WGN91" s="204"/>
      <c r="WGO91" s="205"/>
      <c r="WGP91" s="72"/>
      <c r="WGQ91" s="70"/>
      <c r="WGR91" s="73"/>
      <c r="WGS91" s="74"/>
      <c r="WGT91" s="74"/>
      <c r="WGU91" s="62"/>
      <c r="WGV91" s="75"/>
      <c r="WGW91" s="76"/>
      <c r="WGX91" s="216"/>
      <c r="WGY91" s="75"/>
      <c r="WGZ91" s="75"/>
      <c r="WHA91" s="204"/>
      <c r="WHB91" s="205"/>
      <c r="WHC91" s="72"/>
      <c r="WHD91" s="70"/>
      <c r="WHE91" s="73"/>
      <c r="WHF91" s="74"/>
      <c r="WHG91" s="74"/>
      <c r="WHH91" s="62"/>
      <c r="WHI91" s="75"/>
      <c r="WHJ91" s="76"/>
      <c r="WHK91" s="216"/>
      <c r="WHL91" s="75"/>
      <c r="WHM91" s="75"/>
      <c r="WHN91" s="204"/>
      <c r="WHO91" s="205"/>
      <c r="WHP91" s="72"/>
      <c r="WHQ91" s="70"/>
      <c r="WHR91" s="73"/>
      <c r="WHS91" s="74"/>
      <c r="WHT91" s="74"/>
      <c r="WHU91" s="62"/>
      <c r="WHV91" s="75"/>
      <c r="WHW91" s="76"/>
      <c r="WHX91" s="216"/>
      <c r="WHY91" s="75"/>
      <c r="WHZ91" s="75"/>
      <c r="WIA91" s="204"/>
      <c r="WIB91" s="205"/>
      <c r="WIC91" s="72"/>
      <c r="WID91" s="70"/>
      <c r="WIE91" s="73"/>
      <c r="WIF91" s="74"/>
      <c r="WIG91" s="74"/>
      <c r="WIH91" s="62"/>
      <c r="WII91" s="75"/>
      <c r="WIJ91" s="76"/>
      <c r="WIK91" s="216"/>
      <c r="WIL91" s="75"/>
      <c r="WIM91" s="75"/>
      <c r="WIN91" s="204"/>
      <c r="WIO91" s="205"/>
      <c r="WIP91" s="72"/>
      <c r="WIQ91" s="70"/>
      <c r="WIR91" s="73"/>
      <c r="WIS91" s="74"/>
      <c r="WIT91" s="74"/>
      <c r="WIU91" s="62"/>
      <c r="WIV91" s="75"/>
      <c r="WIW91" s="76"/>
      <c r="WIX91" s="216"/>
      <c r="WIY91" s="75"/>
      <c r="WIZ91" s="75"/>
      <c r="WJA91" s="204"/>
      <c r="WJB91" s="205"/>
      <c r="WJC91" s="72"/>
      <c r="WJD91" s="70"/>
      <c r="WJE91" s="73"/>
      <c r="WJF91" s="74"/>
      <c r="WJG91" s="74"/>
      <c r="WJH91" s="62"/>
      <c r="WJI91" s="75"/>
      <c r="WJJ91" s="76"/>
      <c r="WJK91" s="216"/>
      <c r="WJL91" s="75"/>
      <c r="WJM91" s="75"/>
      <c r="WJN91" s="204"/>
      <c r="WJO91" s="205"/>
      <c r="WJP91" s="72"/>
      <c r="WJQ91" s="70"/>
      <c r="WJR91" s="73"/>
      <c r="WJS91" s="74"/>
      <c r="WJT91" s="74"/>
      <c r="WJU91" s="62"/>
      <c r="WJV91" s="75"/>
      <c r="WJW91" s="76"/>
      <c r="WJX91" s="216"/>
      <c r="WJY91" s="75"/>
      <c r="WJZ91" s="75"/>
      <c r="WKA91" s="204"/>
      <c r="WKB91" s="205"/>
      <c r="WKC91" s="72"/>
      <c r="WKD91" s="70"/>
      <c r="WKE91" s="73"/>
      <c r="WKF91" s="74"/>
      <c r="WKG91" s="74"/>
      <c r="WKH91" s="62"/>
      <c r="WKI91" s="75"/>
      <c r="WKJ91" s="76"/>
      <c r="WKK91" s="216"/>
      <c r="WKL91" s="75"/>
      <c r="WKM91" s="75"/>
      <c r="WKN91" s="204"/>
      <c r="WKO91" s="205"/>
      <c r="WKP91" s="72"/>
      <c r="WKQ91" s="70"/>
      <c r="WKR91" s="73"/>
      <c r="WKS91" s="74"/>
      <c r="WKT91" s="74"/>
      <c r="WKU91" s="62"/>
      <c r="WKV91" s="75"/>
      <c r="WKW91" s="76"/>
      <c r="WKX91" s="216"/>
      <c r="WKY91" s="75"/>
      <c r="WKZ91" s="75"/>
      <c r="WLA91" s="204"/>
      <c r="WLB91" s="205"/>
      <c r="WLC91" s="72"/>
      <c r="WLD91" s="70"/>
      <c r="WLE91" s="73"/>
      <c r="WLF91" s="74"/>
      <c r="WLG91" s="74"/>
      <c r="WLH91" s="62"/>
      <c r="WLI91" s="75"/>
      <c r="WLJ91" s="76"/>
      <c r="WLK91" s="216"/>
      <c r="WLL91" s="75"/>
      <c r="WLM91" s="75"/>
      <c r="WLN91" s="204"/>
      <c r="WLO91" s="205"/>
      <c r="WLP91" s="72"/>
      <c r="WLQ91" s="70"/>
      <c r="WLR91" s="73"/>
      <c r="WLS91" s="74"/>
      <c r="WLT91" s="74"/>
      <c r="WLU91" s="62"/>
      <c r="WLV91" s="75"/>
      <c r="WLW91" s="76"/>
      <c r="WLX91" s="216"/>
      <c r="WLY91" s="75"/>
      <c r="WLZ91" s="75"/>
      <c r="WMA91" s="204"/>
      <c r="WMB91" s="205"/>
      <c r="WMC91" s="72"/>
      <c r="WMD91" s="70"/>
      <c r="WME91" s="73"/>
      <c r="WMF91" s="74"/>
      <c r="WMG91" s="74"/>
      <c r="WMH91" s="62"/>
      <c r="WMI91" s="75"/>
      <c r="WMJ91" s="76"/>
      <c r="WMK91" s="216"/>
      <c r="WML91" s="75"/>
      <c r="WMM91" s="75"/>
      <c r="WMN91" s="204"/>
      <c r="WMO91" s="205"/>
      <c r="WMP91" s="72"/>
      <c r="WMQ91" s="70"/>
      <c r="WMR91" s="73"/>
      <c r="WMS91" s="74"/>
      <c r="WMT91" s="74"/>
      <c r="WMU91" s="62"/>
      <c r="WMV91" s="75"/>
      <c r="WMW91" s="76"/>
      <c r="WMX91" s="216"/>
      <c r="WMY91" s="75"/>
      <c r="WMZ91" s="75"/>
      <c r="WNA91" s="204"/>
      <c r="WNB91" s="205"/>
      <c r="WNC91" s="72"/>
      <c r="WND91" s="70"/>
      <c r="WNE91" s="73"/>
      <c r="WNF91" s="74"/>
      <c r="WNG91" s="74"/>
      <c r="WNH91" s="62"/>
      <c r="WNI91" s="75"/>
      <c r="WNJ91" s="76"/>
      <c r="WNK91" s="216"/>
      <c r="WNL91" s="75"/>
      <c r="WNM91" s="75"/>
      <c r="WNN91" s="204"/>
      <c r="WNO91" s="205"/>
      <c r="WNP91" s="72"/>
      <c r="WNQ91" s="70"/>
      <c r="WNR91" s="73"/>
      <c r="WNS91" s="74"/>
      <c r="WNT91" s="74"/>
      <c r="WNU91" s="62"/>
      <c r="WNV91" s="75"/>
      <c r="WNW91" s="76"/>
      <c r="WNX91" s="216"/>
      <c r="WNY91" s="75"/>
      <c r="WNZ91" s="75"/>
      <c r="WOA91" s="204"/>
      <c r="WOB91" s="205"/>
      <c r="WOC91" s="72"/>
      <c r="WOD91" s="70"/>
      <c r="WOE91" s="73"/>
      <c r="WOF91" s="74"/>
      <c r="WOG91" s="74"/>
      <c r="WOH91" s="62"/>
      <c r="WOI91" s="75"/>
      <c r="WOJ91" s="76"/>
      <c r="WOK91" s="216"/>
      <c r="WOL91" s="75"/>
      <c r="WOM91" s="75"/>
      <c r="WON91" s="204"/>
      <c r="WOO91" s="205"/>
      <c r="WOP91" s="72"/>
      <c r="WOQ91" s="70"/>
      <c r="WOR91" s="73"/>
      <c r="WOS91" s="74"/>
      <c r="WOT91" s="74"/>
      <c r="WOU91" s="62"/>
      <c r="WOV91" s="75"/>
      <c r="WOW91" s="76"/>
      <c r="WOX91" s="216"/>
      <c r="WOY91" s="75"/>
      <c r="WOZ91" s="75"/>
      <c r="WPA91" s="204"/>
      <c r="WPB91" s="205"/>
      <c r="WPC91" s="72"/>
      <c r="WPD91" s="70"/>
      <c r="WPE91" s="73"/>
      <c r="WPF91" s="74"/>
      <c r="WPG91" s="74"/>
      <c r="WPH91" s="62"/>
      <c r="WPI91" s="75"/>
      <c r="WPJ91" s="76"/>
      <c r="WPK91" s="216"/>
      <c r="WPL91" s="75"/>
      <c r="WPM91" s="75"/>
      <c r="WPN91" s="204"/>
      <c r="WPO91" s="205"/>
      <c r="WPP91" s="72"/>
      <c r="WPQ91" s="70"/>
      <c r="WPR91" s="73"/>
      <c r="WPS91" s="74"/>
      <c r="WPT91" s="74"/>
      <c r="WPU91" s="62"/>
      <c r="WPV91" s="75"/>
      <c r="WPW91" s="76"/>
      <c r="WPX91" s="216"/>
      <c r="WPY91" s="75"/>
      <c r="WPZ91" s="75"/>
      <c r="WQA91" s="204"/>
      <c r="WQB91" s="205"/>
      <c r="WQC91" s="72"/>
      <c r="WQD91" s="70"/>
      <c r="WQE91" s="73"/>
      <c r="WQF91" s="74"/>
      <c r="WQG91" s="74"/>
      <c r="WQH91" s="62"/>
      <c r="WQI91" s="75"/>
      <c r="WQJ91" s="76"/>
      <c r="WQK91" s="216"/>
      <c r="WQL91" s="75"/>
      <c r="WQM91" s="75"/>
      <c r="WQN91" s="204"/>
      <c r="WQO91" s="205"/>
      <c r="WQP91" s="72"/>
      <c r="WQQ91" s="70"/>
      <c r="WQR91" s="73"/>
      <c r="WQS91" s="74"/>
      <c r="WQT91" s="74"/>
      <c r="WQU91" s="62"/>
      <c r="WQV91" s="75"/>
      <c r="WQW91" s="76"/>
      <c r="WQX91" s="216"/>
      <c r="WQY91" s="75"/>
      <c r="WQZ91" s="75"/>
      <c r="WRA91" s="204"/>
      <c r="WRB91" s="205"/>
      <c r="WRC91" s="72"/>
      <c r="WRD91" s="70"/>
      <c r="WRE91" s="73"/>
      <c r="WRF91" s="74"/>
      <c r="WRG91" s="74"/>
      <c r="WRH91" s="62"/>
      <c r="WRI91" s="75"/>
      <c r="WRJ91" s="76"/>
      <c r="WRK91" s="216"/>
      <c r="WRL91" s="75"/>
      <c r="WRM91" s="75"/>
      <c r="WRN91" s="204"/>
      <c r="WRO91" s="205"/>
      <c r="WRP91" s="72"/>
      <c r="WRQ91" s="70"/>
      <c r="WRR91" s="73"/>
      <c r="WRS91" s="74"/>
      <c r="WRT91" s="74"/>
      <c r="WRU91" s="62"/>
      <c r="WRV91" s="75"/>
      <c r="WRW91" s="76"/>
      <c r="WRX91" s="216"/>
      <c r="WRY91" s="75"/>
      <c r="WRZ91" s="75"/>
      <c r="WSA91" s="204"/>
      <c r="WSB91" s="205"/>
      <c r="WSC91" s="72"/>
      <c r="WSD91" s="70"/>
      <c r="WSE91" s="73"/>
      <c r="WSF91" s="74"/>
      <c r="WSG91" s="74"/>
      <c r="WSH91" s="62"/>
      <c r="WSI91" s="75"/>
      <c r="WSJ91" s="76"/>
      <c r="WSK91" s="216"/>
      <c r="WSL91" s="75"/>
      <c r="WSM91" s="75"/>
      <c r="WSN91" s="204"/>
      <c r="WSO91" s="205"/>
      <c r="WSP91" s="72"/>
      <c r="WSQ91" s="70"/>
      <c r="WSR91" s="73"/>
      <c r="WSS91" s="74"/>
      <c r="WST91" s="74"/>
      <c r="WSU91" s="62"/>
      <c r="WSV91" s="75"/>
      <c r="WSW91" s="76"/>
      <c r="WSX91" s="216"/>
      <c r="WSY91" s="75"/>
      <c r="WSZ91" s="75"/>
      <c r="WTA91" s="204"/>
      <c r="WTB91" s="205"/>
      <c r="WTC91" s="72"/>
      <c r="WTD91" s="70"/>
      <c r="WTE91" s="73"/>
      <c r="WTF91" s="74"/>
      <c r="WTG91" s="74"/>
      <c r="WTH91" s="62"/>
      <c r="WTI91" s="75"/>
      <c r="WTJ91" s="76"/>
      <c r="WTK91" s="216"/>
      <c r="WTL91" s="75"/>
      <c r="WTM91" s="75"/>
      <c r="WTN91" s="204"/>
      <c r="WTO91" s="205"/>
      <c r="WTP91" s="72"/>
      <c r="WTQ91" s="70"/>
      <c r="WTR91" s="73"/>
      <c r="WTS91" s="74"/>
      <c r="WTT91" s="74"/>
      <c r="WTU91" s="62"/>
      <c r="WTV91" s="75"/>
      <c r="WTW91" s="76"/>
      <c r="WTX91" s="216"/>
      <c r="WTY91" s="75"/>
      <c r="WTZ91" s="75"/>
      <c r="WUA91" s="204"/>
      <c r="WUB91" s="205"/>
      <c r="WUC91" s="72"/>
      <c r="WUD91" s="70"/>
      <c r="WUE91" s="73"/>
      <c r="WUF91" s="74"/>
      <c r="WUG91" s="74"/>
      <c r="WUH91" s="62"/>
      <c r="WUI91" s="75"/>
      <c r="WUJ91" s="76"/>
      <c r="WUK91" s="216"/>
      <c r="WUL91" s="75"/>
      <c r="WUM91" s="75"/>
      <c r="WUN91" s="204"/>
      <c r="WUO91" s="205"/>
      <c r="WUP91" s="72"/>
      <c r="WUQ91" s="70"/>
      <c r="WUR91" s="73"/>
      <c r="WUS91" s="74"/>
      <c r="WUT91" s="74"/>
      <c r="WUU91" s="62"/>
      <c r="WUV91" s="75"/>
      <c r="WUW91" s="76"/>
      <c r="WUX91" s="216"/>
      <c r="WUY91" s="75"/>
      <c r="WUZ91" s="75"/>
      <c r="WVA91" s="204"/>
      <c r="WVB91" s="205"/>
      <c r="WVC91" s="72"/>
      <c r="WVD91" s="70"/>
      <c r="WVE91" s="73"/>
      <c r="WVF91" s="74"/>
      <c r="WVG91" s="74"/>
      <c r="WVH91" s="62"/>
      <c r="WVI91" s="75"/>
      <c r="WVJ91" s="76"/>
      <c r="WVK91" s="216"/>
      <c r="WVL91" s="75"/>
      <c r="WVM91" s="75"/>
      <c r="WVN91" s="204"/>
      <c r="WVO91" s="205"/>
      <c r="WVP91" s="72"/>
      <c r="WVQ91" s="70"/>
      <c r="WVR91" s="73"/>
      <c r="WVS91" s="74"/>
      <c r="WVT91" s="74"/>
      <c r="WVU91" s="62"/>
      <c r="WVV91" s="75"/>
      <c r="WVW91" s="76"/>
      <c r="WVX91" s="216"/>
      <c r="WVY91" s="75"/>
      <c r="WVZ91" s="75"/>
      <c r="WWA91" s="204"/>
      <c r="WWB91" s="205"/>
      <c r="WWC91" s="72"/>
      <c r="WWD91" s="70"/>
      <c r="WWE91" s="73"/>
      <c r="WWF91" s="74"/>
      <c r="WWG91" s="74"/>
      <c r="WWH91" s="62"/>
      <c r="WWI91" s="75"/>
      <c r="WWJ91" s="76"/>
      <c r="WWK91" s="216"/>
      <c r="WWL91" s="75"/>
      <c r="WWM91" s="75"/>
      <c r="WWN91" s="204"/>
      <c r="WWO91" s="205"/>
      <c r="WWP91" s="72"/>
      <c r="WWQ91" s="70"/>
      <c r="WWR91" s="73"/>
      <c r="WWS91" s="74"/>
      <c r="WWT91" s="74"/>
      <c r="WWU91" s="62"/>
      <c r="WWV91" s="75"/>
      <c r="WWW91" s="76"/>
      <c r="WWX91" s="216"/>
      <c r="WWY91" s="75"/>
      <c r="WWZ91" s="75"/>
      <c r="WXA91" s="204"/>
      <c r="WXB91" s="205"/>
      <c r="WXC91" s="72"/>
      <c r="WXD91" s="70"/>
      <c r="WXE91" s="73"/>
      <c r="WXF91" s="74"/>
      <c r="WXG91" s="74"/>
      <c r="WXH91" s="62"/>
      <c r="WXI91" s="75"/>
      <c r="WXJ91" s="76"/>
      <c r="WXK91" s="216"/>
      <c r="WXL91" s="75"/>
      <c r="WXM91" s="75"/>
      <c r="WXN91" s="204"/>
      <c r="WXO91" s="205"/>
      <c r="WXP91" s="72"/>
      <c r="WXQ91" s="70"/>
      <c r="WXR91" s="73"/>
      <c r="WXS91" s="74"/>
      <c r="WXT91" s="74"/>
      <c r="WXU91" s="62"/>
      <c r="WXV91" s="75"/>
      <c r="WXW91" s="76"/>
      <c r="WXX91" s="216"/>
      <c r="WXY91" s="75"/>
      <c r="WXZ91" s="75"/>
      <c r="WYA91" s="204"/>
      <c r="WYB91" s="205"/>
      <c r="WYC91" s="72"/>
      <c r="WYD91" s="70"/>
      <c r="WYE91" s="73"/>
      <c r="WYF91" s="74"/>
      <c r="WYG91" s="74"/>
      <c r="WYH91" s="62"/>
      <c r="WYI91" s="75"/>
      <c r="WYJ91" s="76"/>
      <c r="WYK91" s="216"/>
      <c r="WYL91" s="75"/>
      <c r="WYM91" s="75"/>
      <c r="WYN91" s="204"/>
      <c r="WYO91" s="205"/>
      <c r="WYP91" s="72"/>
      <c r="WYQ91" s="70"/>
      <c r="WYR91" s="73"/>
      <c r="WYS91" s="74"/>
      <c r="WYT91" s="74"/>
      <c r="WYU91" s="62"/>
      <c r="WYV91" s="75"/>
      <c r="WYW91" s="76"/>
      <c r="WYX91" s="216"/>
      <c r="WYY91" s="75"/>
      <c r="WYZ91" s="75"/>
      <c r="WZA91" s="204"/>
      <c r="WZB91" s="205"/>
      <c r="WZC91" s="72"/>
      <c r="WZD91" s="70"/>
      <c r="WZE91" s="73"/>
      <c r="WZF91" s="74"/>
      <c r="WZG91" s="74"/>
      <c r="WZH91" s="62"/>
      <c r="WZI91" s="75"/>
      <c r="WZJ91" s="76"/>
      <c r="WZK91" s="216"/>
      <c r="WZL91" s="75"/>
      <c r="WZM91" s="75"/>
      <c r="WZN91" s="204"/>
      <c r="WZO91" s="205"/>
      <c r="WZP91" s="72"/>
      <c r="WZQ91" s="70"/>
      <c r="WZR91" s="73"/>
      <c r="WZS91" s="74"/>
      <c r="WZT91" s="74"/>
      <c r="WZU91" s="62"/>
      <c r="WZV91" s="75"/>
      <c r="WZW91" s="76"/>
      <c r="WZX91" s="216"/>
      <c r="WZY91" s="75"/>
      <c r="WZZ91" s="75"/>
      <c r="XAA91" s="204"/>
      <c r="XAB91" s="205"/>
      <c r="XAC91" s="72"/>
      <c r="XAD91" s="70"/>
      <c r="XAE91" s="73"/>
      <c r="XAF91" s="74"/>
      <c r="XAG91" s="74"/>
      <c r="XAH91" s="62"/>
      <c r="XAI91" s="75"/>
      <c r="XAJ91" s="76"/>
      <c r="XAK91" s="216"/>
      <c r="XAL91" s="75"/>
      <c r="XAM91" s="75"/>
      <c r="XAN91" s="204"/>
      <c r="XAO91" s="205"/>
      <c r="XAP91" s="72"/>
      <c r="XAQ91" s="70"/>
      <c r="XAR91" s="73"/>
      <c r="XAS91" s="74"/>
      <c r="XAT91" s="74"/>
      <c r="XAU91" s="62"/>
      <c r="XAV91" s="75"/>
      <c r="XAW91" s="76"/>
      <c r="XAX91" s="216"/>
      <c r="XAY91" s="75"/>
      <c r="XAZ91" s="75"/>
      <c r="XBA91" s="204"/>
      <c r="XBB91" s="205"/>
      <c r="XBC91" s="72"/>
      <c r="XBD91" s="70"/>
      <c r="XBE91" s="73"/>
      <c r="XBF91" s="74"/>
      <c r="XBG91" s="74"/>
      <c r="XBH91" s="62"/>
      <c r="XBI91" s="75"/>
      <c r="XBJ91" s="76"/>
      <c r="XBK91" s="216"/>
      <c r="XBL91" s="75"/>
      <c r="XBM91" s="75"/>
      <c r="XBN91" s="204"/>
      <c r="XBO91" s="205"/>
      <c r="XBP91" s="72"/>
      <c r="XBQ91" s="70"/>
      <c r="XBR91" s="73"/>
      <c r="XBS91" s="74"/>
      <c r="XBT91" s="74"/>
      <c r="XBU91" s="62"/>
      <c r="XBV91" s="75"/>
      <c r="XBW91" s="76"/>
      <c r="XBX91" s="216"/>
      <c r="XBY91" s="75"/>
      <c r="XBZ91" s="75"/>
      <c r="XCA91" s="204"/>
      <c r="XCB91" s="205"/>
      <c r="XCC91" s="72"/>
      <c r="XCD91" s="70"/>
      <c r="XCE91" s="73"/>
      <c r="XCF91" s="74"/>
      <c r="XCG91" s="74"/>
      <c r="XCH91" s="62"/>
      <c r="XCI91" s="75"/>
      <c r="XCJ91" s="76"/>
      <c r="XCK91" s="216"/>
      <c r="XCL91" s="75"/>
      <c r="XCM91" s="75"/>
      <c r="XCN91" s="204"/>
      <c r="XCO91" s="205"/>
      <c r="XCP91" s="72"/>
      <c r="XCQ91" s="70"/>
      <c r="XCR91" s="73"/>
      <c r="XCS91" s="74"/>
      <c r="XCT91" s="74"/>
      <c r="XCU91" s="62"/>
      <c r="XCV91" s="75"/>
      <c r="XCW91" s="76"/>
      <c r="XCX91" s="216"/>
      <c r="XCY91" s="75"/>
      <c r="XCZ91" s="75"/>
      <c r="XDA91" s="204"/>
      <c r="XDB91" s="205"/>
      <c r="XDC91" s="72"/>
      <c r="XDD91" s="70"/>
      <c r="XDE91" s="73"/>
      <c r="XDF91" s="74"/>
      <c r="XDG91" s="74"/>
      <c r="XDH91" s="62"/>
      <c r="XDI91" s="75"/>
      <c r="XDJ91" s="76"/>
      <c r="XDK91" s="216"/>
      <c r="XDL91" s="75"/>
      <c r="XDM91" s="75"/>
      <c r="XDN91" s="204"/>
      <c r="XDO91" s="205"/>
      <c r="XDP91" s="72"/>
      <c r="XDQ91" s="70"/>
      <c r="XDR91" s="73"/>
      <c r="XDS91" s="74"/>
      <c r="XDT91" s="74"/>
      <c r="XDU91" s="62"/>
      <c r="XDV91" s="75"/>
      <c r="XDW91" s="76"/>
      <c r="XDX91" s="216"/>
      <c r="XDY91" s="75"/>
      <c r="XDZ91" s="75"/>
      <c r="XEA91" s="204"/>
      <c r="XEB91" s="205"/>
      <c r="XEC91" s="72"/>
      <c r="XED91" s="70"/>
      <c r="XEE91" s="73"/>
      <c r="XEF91" s="74"/>
      <c r="XEG91" s="74"/>
      <c r="XEH91" s="62"/>
      <c r="XEI91" s="75"/>
      <c r="XEJ91" s="76"/>
      <c r="XEK91" s="216"/>
      <c r="XEL91" s="75"/>
      <c r="XEM91" s="75"/>
      <c r="XEN91" s="204"/>
      <c r="XEO91" s="205"/>
      <c r="XEP91" s="72"/>
      <c r="XEQ91" s="70"/>
      <c r="XER91" s="73"/>
      <c r="XES91" s="74"/>
      <c r="XET91" s="74"/>
      <c r="XEU91" s="62"/>
      <c r="XEV91" s="75"/>
      <c r="XEW91" s="76"/>
      <c r="XEX91" s="216"/>
      <c r="XEY91" s="75"/>
      <c r="XEZ91" s="75"/>
      <c r="XFA91" s="204"/>
      <c r="XFB91" s="205"/>
      <c r="XFC91" s="72"/>
      <c r="XFD91" s="70"/>
    </row>
    <row r="92" spans="1:16384" s="80" customFormat="1" x14ac:dyDescent="0.35">
      <c r="A92" s="207">
        <f t="shared" si="18"/>
        <v>259.8116976</v>
      </c>
      <c r="B92" s="43">
        <v>6098055</v>
      </c>
      <c r="C92" s="208" t="s">
        <v>109</v>
      </c>
      <c r="D92" s="99">
        <v>1090.873336228723</v>
      </c>
      <c r="E92" s="209"/>
      <c r="F92" s="161">
        <f t="shared" si="25"/>
        <v>46108.203140490325</v>
      </c>
      <c r="G92" s="161">
        <f t="shared" si="24"/>
        <v>46112.401848040085</v>
      </c>
      <c r="H92" s="168">
        <f>$I$68*O92</f>
        <v>18.072599999999998</v>
      </c>
      <c r="I92" s="171">
        <f t="shared" si="19"/>
        <v>60.360619735329898</v>
      </c>
      <c r="J92" s="170">
        <f>$I$69</f>
        <v>0.59899999999999998</v>
      </c>
      <c r="K92" s="99"/>
      <c r="L92" s="171">
        <f t="shared" si="20"/>
        <v>40.408361458876946</v>
      </c>
      <c r="M92" s="171">
        <f t="shared" si="21"/>
        <v>4.1987075497586188</v>
      </c>
      <c r="N92" s="53">
        <f t="shared" si="22"/>
        <v>259.8116976</v>
      </c>
      <c r="O92" s="54">
        <f t="shared" si="28"/>
        <v>1</v>
      </c>
      <c r="P92" s="72"/>
      <c r="Q92" s="69">
        <v>948.99999999999977</v>
      </c>
      <c r="R92" s="69">
        <f t="shared" si="26"/>
        <v>-141.87333622872325</v>
      </c>
      <c r="S92" s="18">
        <f t="shared" si="27"/>
        <v>0.86994517922750225</v>
      </c>
      <c r="T92" s="69"/>
      <c r="U92" s="62"/>
      <c r="V92" s="75"/>
      <c r="W92" s="76"/>
      <c r="X92" s="216"/>
      <c r="Y92" s="75"/>
      <c r="Z92" s="75"/>
      <c r="AA92" s="204"/>
      <c r="AB92" s="205"/>
      <c r="AC92" s="72"/>
      <c r="AD92" s="70"/>
      <c r="AE92" s="73"/>
      <c r="AF92" s="74"/>
      <c r="AG92" s="74"/>
      <c r="AH92" s="62"/>
      <c r="AI92" s="75"/>
      <c r="AJ92" s="76"/>
      <c r="AK92" s="216"/>
      <c r="AL92" s="75"/>
      <c r="AM92" s="75"/>
      <c r="AN92" s="204"/>
      <c r="AO92" s="205"/>
      <c r="AP92" s="72"/>
      <c r="AQ92" s="70"/>
      <c r="AR92" s="73"/>
      <c r="AS92" s="74"/>
      <c r="AT92" s="74"/>
      <c r="AU92" s="62"/>
      <c r="AV92" s="75"/>
      <c r="AW92" s="76"/>
      <c r="AX92" s="216"/>
      <c r="AY92" s="75"/>
      <c r="AZ92" s="75"/>
      <c r="BA92" s="204"/>
      <c r="BB92" s="205"/>
      <c r="BC92" s="72"/>
      <c r="BD92" s="70"/>
      <c r="BE92" s="73"/>
      <c r="BF92" s="74"/>
      <c r="BG92" s="74"/>
      <c r="BH92" s="62"/>
      <c r="BI92" s="75"/>
      <c r="BJ92" s="76"/>
      <c r="BK92" s="216"/>
      <c r="BL92" s="75"/>
      <c r="BM92" s="75"/>
      <c r="BN92" s="204"/>
      <c r="BO92" s="205"/>
      <c r="BP92" s="72"/>
      <c r="BQ92" s="70"/>
      <c r="BR92" s="73"/>
      <c r="BS92" s="74"/>
      <c r="BT92" s="74"/>
      <c r="BU92" s="62"/>
      <c r="BV92" s="75"/>
      <c r="BW92" s="76"/>
      <c r="BX92" s="216"/>
      <c r="BY92" s="75"/>
      <c r="BZ92" s="75"/>
      <c r="CA92" s="204"/>
      <c r="CB92" s="205"/>
      <c r="CC92" s="72"/>
      <c r="CD92" s="70"/>
      <c r="CE92" s="73"/>
      <c r="CF92" s="74"/>
      <c r="CG92" s="74"/>
      <c r="CH92" s="62"/>
      <c r="CI92" s="75"/>
      <c r="CJ92" s="76"/>
      <c r="CK92" s="216"/>
      <c r="CL92" s="75"/>
      <c r="CM92" s="75"/>
      <c r="CN92" s="204"/>
      <c r="CO92" s="205"/>
      <c r="CP92" s="72"/>
      <c r="CQ92" s="70"/>
      <c r="CR92" s="73"/>
      <c r="CS92" s="74"/>
      <c r="CT92" s="74"/>
      <c r="CU92" s="62"/>
      <c r="CV92" s="75"/>
      <c r="CW92" s="76"/>
      <c r="CX92" s="216"/>
      <c r="CY92" s="75"/>
      <c r="CZ92" s="75"/>
      <c r="DA92" s="204"/>
      <c r="DB92" s="205"/>
      <c r="DC92" s="72"/>
      <c r="DD92" s="70"/>
      <c r="DE92" s="73"/>
      <c r="DF92" s="74"/>
      <c r="DG92" s="74"/>
      <c r="DH92" s="62"/>
      <c r="DI92" s="75"/>
      <c r="DJ92" s="76"/>
      <c r="DK92" s="216"/>
      <c r="DL92" s="75"/>
      <c r="DM92" s="75"/>
      <c r="DN92" s="204"/>
      <c r="DO92" s="205"/>
      <c r="DP92" s="72"/>
      <c r="DQ92" s="70"/>
      <c r="DR92" s="73"/>
      <c r="DS92" s="74"/>
      <c r="DT92" s="74"/>
      <c r="DU92" s="62"/>
      <c r="DV92" s="75"/>
      <c r="DW92" s="76"/>
      <c r="DX92" s="216"/>
      <c r="DY92" s="75"/>
      <c r="DZ92" s="75"/>
      <c r="EA92" s="204"/>
      <c r="EB92" s="205"/>
      <c r="EC92" s="72"/>
      <c r="ED92" s="70"/>
      <c r="EE92" s="73"/>
      <c r="EF92" s="74"/>
      <c r="EG92" s="74"/>
      <c r="EH92" s="62"/>
      <c r="EI92" s="75"/>
      <c r="EJ92" s="76"/>
      <c r="EK92" s="216"/>
      <c r="EL92" s="75"/>
      <c r="EM92" s="75"/>
      <c r="EN92" s="204"/>
      <c r="EO92" s="205"/>
      <c r="EP92" s="72"/>
      <c r="EQ92" s="70"/>
      <c r="ER92" s="73"/>
      <c r="ES92" s="74"/>
      <c r="ET92" s="74"/>
      <c r="EU92" s="62"/>
      <c r="EV92" s="75"/>
      <c r="EW92" s="76"/>
      <c r="EX92" s="216"/>
      <c r="EY92" s="75"/>
      <c r="EZ92" s="75"/>
      <c r="FA92" s="204"/>
      <c r="FB92" s="205"/>
      <c r="FC92" s="72"/>
      <c r="FD92" s="70"/>
      <c r="FE92" s="73"/>
      <c r="FF92" s="74"/>
      <c r="FG92" s="74"/>
      <c r="FH92" s="62"/>
      <c r="FI92" s="75"/>
      <c r="FJ92" s="76"/>
      <c r="FK92" s="216"/>
      <c r="FL92" s="75"/>
      <c r="FM92" s="75"/>
      <c r="FN92" s="204"/>
      <c r="FO92" s="205"/>
      <c r="FP92" s="72"/>
      <c r="FQ92" s="70"/>
      <c r="FR92" s="73"/>
      <c r="FS92" s="74"/>
      <c r="FT92" s="74"/>
      <c r="FU92" s="62"/>
      <c r="FV92" s="75"/>
      <c r="FW92" s="76"/>
      <c r="FX92" s="216"/>
      <c r="FY92" s="75"/>
      <c r="FZ92" s="75"/>
      <c r="GA92" s="204"/>
      <c r="GB92" s="205"/>
      <c r="GC92" s="72"/>
      <c r="GD92" s="70"/>
      <c r="GE92" s="73"/>
      <c r="GF92" s="74"/>
      <c r="GG92" s="74"/>
      <c r="GH92" s="62"/>
      <c r="GI92" s="75"/>
      <c r="GJ92" s="76"/>
      <c r="GK92" s="216"/>
      <c r="GL92" s="75"/>
      <c r="GM92" s="75"/>
      <c r="GN92" s="204"/>
      <c r="GO92" s="205"/>
      <c r="GP92" s="72"/>
      <c r="GQ92" s="70"/>
      <c r="GR92" s="73"/>
      <c r="GS92" s="74"/>
      <c r="GT92" s="74"/>
      <c r="GU92" s="62"/>
      <c r="GV92" s="75"/>
      <c r="GW92" s="76"/>
      <c r="GX92" s="216"/>
      <c r="GY92" s="75"/>
      <c r="GZ92" s="75"/>
      <c r="HA92" s="204"/>
      <c r="HB92" s="205"/>
      <c r="HC92" s="72"/>
      <c r="HD92" s="70"/>
      <c r="HE92" s="73"/>
      <c r="HF92" s="74"/>
      <c r="HG92" s="74"/>
      <c r="HH92" s="62"/>
      <c r="HI92" s="75"/>
      <c r="HJ92" s="76"/>
      <c r="HK92" s="216"/>
      <c r="HL92" s="75"/>
      <c r="HM92" s="75"/>
      <c r="HN92" s="204"/>
      <c r="HO92" s="205"/>
      <c r="HP92" s="72"/>
      <c r="HQ92" s="70"/>
      <c r="HR92" s="73"/>
      <c r="HS92" s="74"/>
      <c r="HT92" s="74"/>
      <c r="HU92" s="62"/>
      <c r="HV92" s="75"/>
      <c r="HW92" s="76"/>
      <c r="HX92" s="216"/>
      <c r="HY92" s="75"/>
      <c r="HZ92" s="75"/>
      <c r="IA92" s="204"/>
      <c r="IB92" s="205"/>
      <c r="IC92" s="72"/>
      <c r="ID92" s="70"/>
      <c r="IE92" s="73"/>
      <c r="IF92" s="74"/>
      <c r="IG92" s="74"/>
      <c r="IH92" s="62"/>
      <c r="II92" s="75"/>
      <c r="IJ92" s="76"/>
      <c r="IK92" s="216"/>
      <c r="IL92" s="75"/>
      <c r="IM92" s="75"/>
      <c r="IN92" s="204"/>
      <c r="IO92" s="205"/>
      <c r="IP92" s="72"/>
      <c r="IQ92" s="70"/>
      <c r="IR92" s="73"/>
      <c r="IS92" s="74"/>
      <c r="IT92" s="74"/>
      <c r="IU92" s="62"/>
      <c r="IV92" s="75"/>
      <c r="IW92" s="76"/>
      <c r="IX92" s="216"/>
      <c r="IY92" s="75"/>
      <c r="IZ92" s="75"/>
      <c r="JA92" s="204"/>
      <c r="JB92" s="205"/>
      <c r="JC92" s="72"/>
      <c r="JD92" s="70"/>
      <c r="JE92" s="73"/>
      <c r="JF92" s="74"/>
      <c r="JG92" s="74"/>
      <c r="JH92" s="62"/>
      <c r="JI92" s="75"/>
      <c r="JJ92" s="76"/>
      <c r="JK92" s="216"/>
      <c r="JL92" s="75"/>
      <c r="JM92" s="75"/>
      <c r="JN92" s="204"/>
      <c r="JO92" s="205"/>
      <c r="JP92" s="72"/>
      <c r="JQ92" s="70"/>
      <c r="JR92" s="73"/>
      <c r="JS92" s="74"/>
      <c r="JT92" s="74"/>
      <c r="JU92" s="62"/>
      <c r="JV92" s="75"/>
      <c r="JW92" s="76"/>
      <c r="JX92" s="216"/>
      <c r="JY92" s="75"/>
      <c r="JZ92" s="75"/>
      <c r="KA92" s="204"/>
      <c r="KB92" s="205"/>
      <c r="KC92" s="72"/>
      <c r="KD92" s="70"/>
      <c r="KE92" s="73"/>
      <c r="KF92" s="74"/>
      <c r="KG92" s="74"/>
      <c r="KH92" s="62"/>
      <c r="KI92" s="75"/>
      <c r="KJ92" s="76"/>
      <c r="KK92" s="216"/>
      <c r="KL92" s="75"/>
      <c r="KM92" s="75"/>
      <c r="KN92" s="204"/>
      <c r="KO92" s="205"/>
      <c r="KP92" s="72"/>
      <c r="KQ92" s="70"/>
      <c r="KR92" s="73"/>
      <c r="KS92" s="74"/>
      <c r="KT92" s="74"/>
      <c r="KU92" s="62"/>
      <c r="KV92" s="75"/>
      <c r="KW92" s="76"/>
      <c r="KX92" s="216"/>
      <c r="KY92" s="75"/>
      <c r="KZ92" s="75"/>
      <c r="LA92" s="204"/>
      <c r="LB92" s="205"/>
      <c r="LC92" s="72"/>
      <c r="LD92" s="70"/>
      <c r="LE92" s="73"/>
      <c r="LF92" s="74"/>
      <c r="LG92" s="74"/>
      <c r="LH92" s="62"/>
      <c r="LI92" s="75"/>
      <c r="LJ92" s="76"/>
      <c r="LK92" s="216"/>
      <c r="LL92" s="75"/>
      <c r="LM92" s="75"/>
      <c r="LN92" s="204"/>
      <c r="LO92" s="205"/>
      <c r="LP92" s="72"/>
      <c r="LQ92" s="70"/>
      <c r="LR92" s="73"/>
      <c r="LS92" s="74"/>
      <c r="LT92" s="74"/>
      <c r="LU92" s="62"/>
      <c r="LV92" s="75"/>
      <c r="LW92" s="76"/>
      <c r="LX92" s="216"/>
      <c r="LY92" s="75"/>
      <c r="LZ92" s="75"/>
      <c r="MA92" s="204"/>
      <c r="MB92" s="205"/>
      <c r="MC92" s="72"/>
      <c r="MD92" s="70"/>
      <c r="ME92" s="73"/>
      <c r="MF92" s="74"/>
      <c r="MG92" s="74"/>
      <c r="MH92" s="62"/>
      <c r="MI92" s="75"/>
      <c r="MJ92" s="76"/>
      <c r="MK92" s="216"/>
      <c r="ML92" s="75"/>
      <c r="MM92" s="75"/>
      <c r="MN92" s="204"/>
      <c r="MO92" s="205"/>
      <c r="MP92" s="72"/>
      <c r="MQ92" s="70"/>
      <c r="MR92" s="73"/>
      <c r="MS92" s="74"/>
      <c r="MT92" s="74"/>
      <c r="MU92" s="62"/>
      <c r="MV92" s="75"/>
      <c r="MW92" s="76"/>
      <c r="MX92" s="216"/>
      <c r="MY92" s="75"/>
      <c r="MZ92" s="75"/>
      <c r="NA92" s="204"/>
      <c r="NB92" s="205"/>
      <c r="NC92" s="72"/>
      <c r="ND92" s="70"/>
      <c r="NE92" s="73"/>
      <c r="NF92" s="74"/>
      <c r="NG92" s="74"/>
      <c r="NH92" s="62"/>
      <c r="NI92" s="75"/>
      <c r="NJ92" s="76"/>
      <c r="NK92" s="216"/>
      <c r="NL92" s="75"/>
      <c r="NM92" s="75"/>
      <c r="NN92" s="204"/>
      <c r="NO92" s="205"/>
      <c r="NP92" s="72"/>
      <c r="NQ92" s="70"/>
      <c r="NR92" s="73"/>
      <c r="NS92" s="74"/>
      <c r="NT92" s="74"/>
      <c r="NU92" s="62"/>
      <c r="NV92" s="75"/>
      <c r="NW92" s="76"/>
      <c r="NX92" s="216"/>
      <c r="NY92" s="75"/>
      <c r="NZ92" s="75"/>
      <c r="OA92" s="204"/>
      <c r="OB92" s="205"/>
      <c r="OC92" s="72"/>
      <c r="OD92" s="70"/>
      <c r="OE92" s="73"/>
      <c r="OF92" s="74"/>
      <c r="OG92" s="74"/>
      <c r="OH92" s="62"/>
      <c r="OI92" s="75"/>
      <c r="OJ92" s="76"/>
      <c r="OK92" s="216"/>
      <c r="OL92" s="75"/>
      <c r="OM92" s="75"/>
      <c r="ON92" s="204"/>
      <c r="OO92" s="205"/>
      <c r="OP92" s="72"/>
      <c r="OQ92" s="70"/>
      <c r="OR92" s="73"/>
      <c r="OS92" s="74"/>
      <c r="OT92" s="74"/>
      <c r="OU92" s="62"/>
      <c r="OV92" s="75"/>
      <c r="OW92" s="76"/>
      <c r="OX92" s="216"/>
      <c r="OY92" s="75"/>
      <c r="OZ92" s="75"/>
      <c r="PA92" s="204"/>
      <c r="PB92" s="205"/>
      <c r="PC92" s="72"/>
      <c r="PD92" s="70"/>
      <c r="PE92" s="73"/>
      <c r="PF92" s="74"/>
      <c r="PG92" s="74"/>
      <c r="PH92" s="62"/>
      <c r="PI92" s="75"/>
      <c r="PJ92" s="76"/>
      <c r="PK92" s="216"/>
      <c r="PL92" s="75"/>
      <c r="PM92" s="75"/>
      <c r="PN92" s="204"/>
      <c r="PO92" s="205"/>
      <c r="PP92" s="72"/>
      <c r="PQ92" s="70"/>
      <c r="PR92" s="73"/>
      <c r="PS92" s="74"/>
      <c r="PT92" s="74"/>
      <c r="PU92" s="62"/>
      <c r="PV92" s="75"/>
      <c r="PW92" s="76"/>
      <c r="PX92" s="216"/>
      <c r="PY92" s="75"/>
      <c r="PZ92" s="75"/>
      <c r="QA92" s="204"/>
      <c r="QB92" s="205"/>
      <c r="QC92" s="72"/>
      <c r="QD92" s="70"/>
      <c r="QE92" s="73"/>
      <c r="QF92" s="74"/>
      <c r="QG92" s="74"/>
      <c r="QH92" s="62"/>
      <c r="QI92" s="75"/>
      <c r="QJ92" s="76"/>
      <c r="QK92" s="216"/>
      <c r="QL92" s="75"/>
      <c r="QM92" s="75"/>
      <c r="QN92" s="204"/>
      <c r="QO92" s="205"/>
      <c r="QP92" s="72"/>
      <c r="QQ92" s="70"/>
      <c r="QR92" s="73"/>
      <c r="QS92" s="74"/>
      <c r="QT92" s="74"/>
      <c r="QU92" s="62"/>
      <c r="QV92" s="75"/>
      <c r="QW92" s="76"/>
      <c r="QX92" s="216"/>
      <c r="QY92" s="75"/>
      <c r="QZ92" s="75"/>
      <c r="RA92" s="204"/>
      <c r="RB92" s="205"/>
      <c r="RC92" s="72"/>
      <c r="RD92" s="70"/>
      <c r="RE92" s="73"/>
      <c r="RF92" s="74"/>
      <c r="RG92" s="74"/>
      <c r="RH92" s="62"/>
      <c r="RI92" s="75"/>
      <c r="RJ92" s="76"/>
      <c r="RK92" s="216"/>
      <c r="RL92" s="75"/>
      <c r="RM92" s="75"/>
      <c r="RN92" s="204"/>
      <c r="RO92" s="205"/>
      <c r="RP92" s="72"/>
      <c r="RQ92" s="70"/>
      <c r="RR92" s="73"/>
      <c r="RS92" s="74"/>
      <c r="RT92" s="74"/>
      <c r="RU92" s="62"/>
      <c r="RV92" s="75"/>
      <c r="RW92" s="76"/>
      <c r="RX92" s="216"/>
      <c r="RY92" s="75"/>
      <c r="RZ92" s="75"/>
      <c r="SA92" s="204"/>
      <c r="SB92" s="205"/>
      <c r="SC92" s="72"/>
      <c r="SD92" s="70"/>
      <c r="SE92" s="73"/>
      <c r="SF92" s="74"/>
      <c r="SG92" s="74"/>
      <c r="SH92" s="62"/>
      <c r="SI92" s="75"/>
      <c r="SJ92" s="76"/>
      <c r="SK92" s="216"/>
      <c r="SL92" s="75"/>
      <c r="SM92" s="75"/>
      <c r="SN92" s="204"/>
      <c r="SO92" s="205"/>
      <c r="SP92" s="72"/>
      <c r="SQ92" s="70"/>
      <c r="SR92" s="73"/>
      <c r="SS92" s="74"/>
      <c r="ST92" s="74"/>
      <c r="SU92" s="62"/>
      <c r="SV92" s="75"/>
      <c r="SW92" s="76"/>
      <c r="SX92" s="216"/>
      <c r="SY92" s="75"/>
      <c r="SZ92" s="75"/>
      <c r="TA92" s="204"/>
      <c r="TB92" s="205"/>
      <c r="TC92" s="72"/>
      <c r="TD92" s="70"/>
      <c r="TE92" s="73"/>
      <c r="TF92" s="74"/>
      <c r="TG92" s="74"/>
      <c r="TH92" s="62"/>
      <c r="TI92" s="75"/>
      <c r="TJ92" s="76"/>
      <c r="TK92" s="216"/>
      <c r="TL92" s="75"/>
      <c r="TM92" s="75"/>
      <c r="TN92" s="204"/>
      <c r="TO92" s="205"/>
      <c r="TP92" s="72"/>
      <c r="TQ92" s="70"/>
      <c r="TR92" s="73"/>
      <c r="TS92" s="74"/>
      <c r="TT92" s="74"/>
      <c r="TU92" s="62"/>
      <c r="TV92" s="75"/>
      <c r="TW92" s="76"/>
      <c r="TX92" s="216"/>
      <c r="TY92" s="75"/>
      <c r="TZ92" s="75"/>
      <c r="UA92" s="204"/>
      <c r="UB92" s="205"/>
      <c r="UC92" s="72"/>
      <c r="UD92" s="70"/>
      <c r="UE92" s="73"/>
      <c r="UF92" s="74"/>
      <c r="UG92" s="74"/>
      <c r="UH92" s="62"/>
      <c r="UI92" s="75"/>
      <c r="UJ92" s="76"/>
      <c r="UK92" s="216"/>
      <c r="UL92" s="75"/>
      <c r="UM92" s="75"/>
      <c r="UN92" s="204"/>
      <c r="UO92" s="205"/>
      <c r="UP92" s="72"/>
      <c r="UQ92" s="70"/>
      <c r="UR92" s="73"/>
      <c r="US92" s="74"/>
      <c r="UT92" s="74"/>
      <c r="UU92" s="62"/>
      <c r="UV92" s="75"/>
      <c r="UW92" s="76"/>
      <c r="UX92" s="216"/>
      <c r="UY92" s="75"/>
      <c r="UZ92" s="75"/>
      <c r="VA92" s="204"/>
      <c r="VB92" s="205"/>
      <c r="VC92" s="72"/>
      <c r="VD92" s="70"/>
      <c r="VE92" s="73"/>
      <c r="VF92" s="74"/>
      <c r="VG92" s="74"/>
      <c r="VH92" s="62"/>
      <c r="VI92" s="75"/>
      <c r="VJ92" s="76"/>
      <c r="VK92" s="216"/>
      <c r="VL92" s="75"/>
      <c r="VM92" s="75"/>
      <c r="VN92" s="204"/>
      <c r="VO92" s="205"/>
      <c r="VP92" s="72"/>
      <c r="VQ92" s="70"/>
      <c r="VR92" s="73"/>
      <c r="VS92" s="74"/>
      <c r="VT92" s="74"/>
      <c r="VU92" s="62"/>
      <c r="VV92" s="75"/>
      <c r="VW92" s="76"/>
      <c r="VX92" s="216"/>
      <c r="VY92" s="75"/>
      <c r="VZ92" s="75"/>
      <c r="WA92" s="204"/>
      <c r="WB92" s="205"/>
      <c r="WC92" s="72"/>
      <c r="WD92" s="70"/>
      <c r="WE92" s="73"/>
      <c r="WF92" s="74"/>
      <c r="WG92" s="74"/>
      <c r="WH92" s="62"/>
      <c r="WI92" s="75"/>
      <c r="WJ92" s="76"/>
      <c r="WK92" s="216"/>
      <c r="WL92" s="75"/>
      <c r="WM92" s="75"/>
      <c r="WN92" s="204"/>
      <c r="WO92" s="205"/>
      <c r="WP92" s="72"/>
      <c r="WQ92" s="70"/>
      <c r="WR92" s="73"/>
      <c r="WS92" s="74"/>
      <c r="WT92" s="74"/>
      <c r="WU92" s="62"/>
      <c r="WV92" s="75"/>
      <c r="WW92" s="76"/>
      <c r="WX92" s="216"/>
      <c r="WY92" s="75"/>
      <c r="WZ92" s="75"/>
      <c r="XA92" s="204"/>
      <c r="XB92" s="205"/>
      <c r="XC92" s="72"/>
      <c r="XD92" s="70"/>
      <c r="XE92" s="73"/>
      <c r="XF92" s="74"/>
      <c r="XG92" s="74"/>
      <c r="XH92" s="62"/>
      <c r="XI92" s="75"/>
      <c r="XJ92" s="76"/>
      <c r="XK92" s="216"/>
      <c r="XL92" s="75"/>
      <c r="XM92" s="75"/>
      <c r="XN92" s="204"/>
      <c r="XO92" s="205"/>
      <c r="XP92" s="72"/>
      <c r="XQ92" s="70"/>
      <c r="XR92" s="73"/>
      <c r="XS92" s="74"/>
      <c r="XT92" s="74"/>
      <c r="XU92" s="62"/>
      <c r="XV92" s="75"/>
      <c r="XW92" s="76"/>
      <c r="XX92" s="216"/>
      <c r="XY92" s="75"/>
      <c r="XZ92" s="75"/>
      <c r="YA92" s="204"/>
      <c r="YB92" s="205"/>
      <c r="YC92" s="72"/>
      <c r="YD92" s="70"/>
      <c r="YE92" s="73"/>
      <c r="YF92" s="74"/>
      <c r="YG92" s="74"/>
      <c r="YH92" s="62"/>
      <c r="YI92" s="75"/>
      <c r="YJ92" s="76"/>
      <c r="YK92" s="216"/>
      <c r="YL92" s="75"/>
      <c r="YM92" s="75"/>
      <c r="YN92" s="204"/>
      <c r="YO92" s="205"/>
      <c r="YP92" s="72"/>
      <c r="YQ92" s="70"/>
      <c r="YR92" s="73"/>
      <c r="YS92" s="74"/>
      <c r="YT92" s="74"/>
      <c r="YU92" s="62"/>
      <c r="YV92" s="75"/>
      <c r="YW92" s="76"/>
      <c r="YX92" s="216"/>
      <c r="YY92" s="75"/>
      <c r="YZ92" s="75"/>
      <c r="ZA92" s="204"/>
      <c r="ZB92" s="205"/>
      <c r="ZC92" s="72"/>
      <c r="ZD92" s="70"/>
      <c r="ZE92" s="73"/>
      <c r="ZF92" s="74"/>
      <c r="ZG92" s="74"/>
      <c r="ZH92" s="62"/>
      <c r="ZI92" s="75"/>
      <c r="ZJ92" s="76"/>
      <c r="ZK92" s="216"/>
      <c r="ZL92" s="75"/>
      <c r="ZM92" s="75"/>
      <c r="ZN92" s="204"/>
      <c r="ZO92" s="205"/>
      <c r="ZP92" s="72"/>
      <c r="ZQ92" s="70"/>
      <c r="ZR92" s="73"/>
      <c r="ZS92" s="74"/>
      <c r="ZT92" s="74"/>
      <c r="ZU92" s="62"/>
      <c r="ZV92" s="75"/>
      <c r="ZW92" s="76"/>
      <c r="ZX92" s="216"/>
      <c r="ZY92" s="75"/>
      <c r="ZZ92" s="75"/>
      <c r="AAA92" s="204"/>
      <c r="AAB92" s="205"/>
      <c r="AAC92" s="72"/>
      <c r="AAD92" s="70"/>
      <c r="AAE92" s="73"/>
      <c r="AAF92" s="74"/>
      <c r="AAG92" s="74"/>
      <c r="AAH92" s="62"/>
      <c r="AAI92" s="75"/>
      <c r="AAJ92" s="76"/>
      <c r="AAK92" s="216"/>
      <c r="AAL92" s="75"/>
      <c r="AAM92" s="75"/>
      <c r="AAN92" s="204"/>
      <c r="AAO92" s="205"/>
      <c r="AAP92" s="72"/>
      <c r="AAQ92" s="70"/>
      <c r="AAR92" s="73"/>
      <c r="AAS92" s="74"/>
      <c r="AAT92" s="74"/>
      <c r="AAU92" s="62"/>
      <c r="AAV92" s="75"/>
      <c r="AAW92" s="76"/>
      <c r="AAX92" s="216"/>
      <c r="AAY92" s="75"/>
      <c r="AAZ92" s="75"/>
      <c r="ABA92" s="204"/>
      <c r="ABB92" s="205"/>
      <c r="ABC92" s="72"/>
      <c r="ABD92" s="70"/>
      <c r="ABE92" s="73"/>
      <c r="ABF92" s="74"/>
      <c r="ABG92" s="74"/>
      <c r="ABH92" s="62"/>
      <c r="ABI92" s="75"/>
      <c r="ABJ92" s="76"/>
      <c r="ABK92" s="216"/>
      <c r="ABL92" s="75"/>
      <c r="ABM92" s="75"/>
      <c r="ABN92" s="204"/>
      <c r="ABO92" s="205"/>
      <c r="ABP92" s="72"/>
      <c r="ABQ92" s="70"/>
      <c r="ABR92" s="73"/>
      <c r="ABS92" s="74"/>
      <c r="ABT92" s="74"/>
      <c r="ABU92" s="62"/>
      <c r="ABV92" s="75"/>
      <c r="ABW92" s="76"/>
      <c r="ABX92" s="216"/>
      <c r="ABY92" s="75"/>
      <c r="ABZ92" s="75"/>
      <c r="ACA92" s="204"/>
      <c r="ACB92" s="205"/>
      <c r="ACC92" s="72"/>
      <c r="ACD92" s="70"/>
      <c r="ACE92" s="73"/>
      <c r="ACF92" s="74"/>
      <c r="ACG92" s="74"/>
      <c r="ACH92" s="62"/>
      <c r="ACI92" s="75"/>
      <c r="ACJ92" s="76"/>
      <c r="ACK92" s="216"/>
      <c r="ACL92" s="75"/>
      <c r="ACM92" s="75"/>
      <c r="ACN92" s="204"/>
      <c r="ACO92" s="205"/>
      <c r="ACP92" s="72"/>
      <c r="ACQ92" s="70"/>
      <c r="ACR92" s="73"/>
      <c r="ACS92" s="74"/>
      <c r="ACT92" s="74"/>
      <c r="ACU92" s="62"/>
      <c r="ACV92" s="75"/>
      <c r="ACW92" s="76"/>
      <c r="ACX92" s="216"/>
      <c r="ACY92" s="75"/>
      <c r="ACZ92" s="75"/>
      <c r="ADA92" s="204"/>
      <c r="ADB92" s="205"/>
      <c r="ADC92" s="72"/>
      <c r="ADD92" s="70"/>
      <c r="ADE92" s="73"/>
      <c r="ADF92" s="74"/>
      <c r="ADG92" s="74"/>
      <c r="ADH92" s="62"/>
      <c r="ADI92" s="75"/>
      <c r="ADJ92" s="76"/>
      <c r="ADK92" s="216"/>
      <c r="ADL92" s="75"/>
      <c r="ADM92" s="75"/>
      <c r="ADN92" s="204"/>
      <c r="ADO92" s="205"/>
      <c r="ADP92" s="72"/>
      <c r="ADQ92" s="70"/>
      <c r="ADR92" s="73"/>
      <c r="ADS92" s="74"/>
      <c r="ADT92" s="74"/>
      <c r="ADU92" s="62"/>
      <c r="ADV92" s="75"/>
      <c r="ADW92" s="76"/>
      <c r="ADX92" s="216"/>
      <c r="ADY92" s="75"/>
      <c r="ADZ92" s="75"/>
      <c r="AEA92" s="204"/>
      <c r="AEB92" s="205"/>
      <c r="AEC92" s="72"/>
      <c r="AED92" s="70"/>
      <c r="AEE92" s="73"/>
      <c r="AEF92" s="74"/>
      <c r="AEG92" s="74"/>
      <c r="AEH92" s="62"/>
      <c r="AEI92" s="75"/>
      <c r="AEJ92" s="76"/>
      <c r="AEK92" s="216"/>
      <c r="AEL92" s="75"/>
      <c r="AEM92" s="75"/>
      <c r="AEN92" s="204"/>
      <c r="AEO92" s="205"/>
      <c r="AEP92" s="72"/>
      <c r="AEQ92" s="70"/>
      <c r="AER92" s="73"/>
      <c r="AES92" s="74"/>
      <c r="AET92" s="74"/>
      <c r="AEU92" s="62"/>
      <c r="AEV92" s="75"/>
      <c r="AEW92" s="76"/>
      <c r="AEX92" s="216"/>
      <c r="AEY92" s="75"/>
      <c r="AEZ92" s="75"/>
      <c r="AFA92" s="204"/>
      <c r="AFB92" s="205"/>
      <c r="AFC92" s="72"/>
      <c r="AFD92" s="70"/>
      <c r="AFE92" s="73"/>
      <c r="AFF92" s="74"/>
      <c r="AFG92" s="74"/>
      <c r="AFH92" s="62"/>
      <c r="AFI92" s="75"/>
      <c r="AFJ92" s="76"/>
      <c r="AFK92" s="216"/>
      <c r="AFL92" s="75"/>
      <c r="AFM92" s="75"/>
      <c r="AFN92" s="204"/>
      <c r="AFO92" s="205"/>
      <c r="AFP92" s="72"/>
      <c r="AFQ92" s="70"/>
      <c r="AFR92" s="73"/>
      <c r="AFS92" s="74"/>
      <c r="AFT92" s="74"/>
      <c r="AFU92" s="62"/>
      <c r="AFV92" s="75"/>
      <c r="AFW92" s="76"/>
      <c r="AFX92" s="216"/>
      <c r="AFY92" s="75"/>
      <c r="AFZ92" s="75"/>
      <c r="AGA92" s="204"/>
      <c r="AGB92" s="205"/>
      <c r="AGC92" s="72"/>
      <c r="AGD92" s="70"/>
      <c r="AGE92" s="73"/>
      <c r="AGF92" s="74"/>
      <c r="AGG92" s="74"/>
      <c r="AGH92" s="62"/>
      <c r="AGI92" s="75"/>
      <c r="AGJ92" s="76"/>
      <c r="AGK92" s="216"/>
      <c r="AGL92" s="75"/>
      <c r="AGM92" s="75"/>
      <c r="AGN92" s="204"/>
      <c r="AGO92" s="205"/>
      <c r="AGP92" s="72"/>
      <c r="AGQ92" s="70"/>
      <c r="AGR92" s="73"/>
      <c r="AGS92" s="74"/>
      <c r="AGT92" s="74"/>
      <c r="AGU92" s="62"/>
      <c r="AGV92" s="75"/>
      <c r="AGW92" s="76"/>
      <c r="AGX92" s="216"/>
      <c r="AGY92" s="75"/>
      <c r="AGZ92" s="75"/>
      <c r="AHA92" s="204"/>
      <c r="AHB92" s="205"/>
      <c r="AHC92" s="72"/>
      <c r="AHD92" s="70"/>
      <c r="AHE92" s="73"/>
      <c r="AHF92" s="74"/>
      <c r="AHG92" s="74"/>
      <c r="AHH92" s="62"/>
      <c r="AHI92" s="75"/>
      <c r="AHJ92" s="76"/>
      <c r="AHK92" s="216"/>
      <c r="AHL92" s="75"/>
      <c r="AHM92" s="75"/>
      <c r="AHN92" s="204"/>
      <c r="AHO92" s="205"/>
      <c r="AHP92" s="72"/>
      <c r="AHQ92" s="70"/>
      <c r="AHR92" s="73"/>
      <c r="AHS92" s="74"/>
      <c r="AHT92" s="74"/>
      <c r="AHU92" s="62"/>
      <c r="AHV92" s="75"/>
      <c r="AHW92" s="76"/>
      <c r="AHX92" s="216"/>
      <c r="AHY92" s="75"/>
      <c r="AHZ92" s="75"/>
      <c r="AIA92" s="204"/>
      <c r="AIB92" s="205"/>
      <c r="AIC92" s="72"/>
      <c r="AID92" s="70"/>
      <c r="AIE92" s="73"/>
      <c r="AIF92" s="74"/>
      <c r="AIG92" s="74"/>
      <c r="AIH92" s="62"/>
      <c r="AII92" s="75"/>
      <c r="AIJ92" s="76"/>
      <c r="AIK92" s="216"/>
      <c r="AIL92" s="75"/>
      <c r="AIM92" s="75"/>
      <c r="AIN92" s="204"/>
      <c r="AIO92" s="205"/>
      <c r="AIP92" s="72"/>
      <c r="AIQ92" s="70"/>
      <c r="AIR92" s="73"/>
      <c r="AIS92" s="74"/>
      <c r="AIT92" s="74"/>
      <c r="AIU92" s="62"/>
      <c r="AIV92" s="75"/>
      <c r="AIW92" s="76"/>
      <c r="AIX92" s="216"/>
      <c r="AIY92" s="75"/>
      <c r="AIZ92" s="75"/>
      <c r="AJA92" s="204"/>
      <c r="AJB92" s="205"/>
      <c r="AJC92" s="72"/>
      <c r="AJD92" s="70"/>
      <c r="AJE92" s="73"/>
      <c r="AJF92" s="74"/>
      <c r="AJG92" s="74"/>
      <c r="AJH92" s="62"/>
      <c r="AJI92" s="75"/>
      <c r="AJJ92" s="76"/>
      <c r="AJK92" s="216"/>
      <c r="AJL92" s="75"/>
      <c r="AJM92" s="75"/>
      <c r="AJN92" s="204"/>
      <c r="AJO92" s="205"/>
      <c r="AJP92" s="72"/>
      <c r="AJQ92" s="70"/>
      <c r="AJR92" s="73"/>
      <c r="AJS92" s="74"/>
      <c r="AJT92" s="74"/>
      <c r="AJU92" s="62"/>
      <c r="AJV92" s="75"/>
      <c r="AJW92" s="76"/>
      <c r="AJX92" s="216"/>
      <c r="AJY92" s="75"/>
      <c r="AJZ92" s="75"/>
      <c r="AKA92" s="204"/>
      <c r="AKB92" s="205"/>
      <c r="AKC92" s="72"/>
      <c r="AKD92" s="70"/>
      <c r="AKE92" s="73"/>
      <c r="AKF92" s="74"/>
      <c r="AKG92" s="74"/>
      <c r="AKH92" s="62"/>
      <c r="AKI92" s="75"/>
      <c r="AKJ92" s="76"/>
      <c r="AKK92" s="216"/>
      <c r="AKL92" s="75"/>
      <c r="AKM92" s="75"/>
      <c r="AKN92" s="204"/>
      <c r="AKO92" s="205"/>
      <c r="AKP92" s="72"/>
      <c r="AKQ92" s="70"/>
      <c r="AKR92" s="73"/>
      <c r="AKS92" s="74"/>
      <c r="AKT92" s="74"/>
      <c r="AKU92" s="62"/>
      <c r="AKV92" s="75"/>
      <c r="AKW92" s="76"/>
      <c r="AKX92" s="216"/>
      <c r="AKY92" s="75"/>
      <c r="AKZ92" s="75"/>
      <c r="ALA92" s="204"/>
      <c r="ALB92" s="205"/>
      <c r="ALC92" s="72"/>
      <c r="ALD92" s="70"/>
      <c r="ALE92" s="73"/>
      <c r="ALF92" s="74"/>
      <c r="ALG92" s="74"/>
      <c r="ALH92" s="62"/>
      <c r="ALI92" s="75"/>
      <c r="ALJ92" s="76"/>
      <c r="ALK92" s="216"/>
      <c r="ALL92" s="75"/>
      <c r="ALM92" s="75"/>
      <c r="ALN92" s="204"/>
      <c r="ALO92" s="205"/>
      <c r="ALP92" s="72"/>
      <c r="ALQ92" s="70"/>
      <c r="ALR92" s="73"/>
      <c r="ALS92" s="74"/>
      <c r="ALT92" s="74"/>
      <c r="ALU92" s="62"/>
      <c r="ALV92" s="75"/>
      <c r="ALW92" s="76"/>
      <c r="ALX92" s="216"/>
      <c r="ALY92" s="75"/>
      <c r="ALZ92" s="75"/>
      <c r="AMA92" s="204"/>
      <c r="AMB92" s="205"/>
      <c r="AMC92" s="72"/>
      <c r="AMD92" s="70"/>
      <c r="AME92" s="73"/>
      <c r="AMF92" s="74"/>
      <c r="AMG92" s="74"/>
      <c r="AMH92" s="62"/>
      <c r="AMI92" s="75"/>
      <c r="AMJ92" s="76"/>
      <c r="AMK92" s="216"/>
      <c r="AML92" s="75"/>
      <c r="AMM92" s="75"/>
      <c r="AMN92" s="204"/>
      <c r="AMO92" s="205"/>
      <c r="AMP92" s="72"/>
      <c r="AMQ92" s="70"/>
      <c r="AMR92" s="73"/>
      <c r="AMS92" s="74"/>
      <c r="AMT92" s="74"/>
      <c r="AMU92" s="62"/>
      <c r="AMV92" s="75"/>
      <c r="AMW92" s="76"/>
      <c r="AMX92" s="216"/>
      <c r="AMY92" s="75"/>
      <c r="AMZ92" s="75"/>
      <c r="ANA92" s="204"/>
      <c r="ANB92" s="205"/>
      <c r="ANC92" s="72"/>
      <c r="AND92" s="70"/>
      <c r="ANE92" s="73"/>
      <c r="ANF92" s="74"/>
      <c r="ANG92" s="74"/>
      <c r="ANH92" s="62"/>
      <c r="ANI92" s="75"/>
      <c r="ANJ92" s="76"/>
      <c r="ANK92" s="216"/>
      <c r="ANL92" s="75"/>
      <c r="ANM92" s="75"/>
      <c r="ANN92" s="204"/>
      <c r="ANO92" s="205"/>
      <c r="ANP92" s="72"/>
      <c r="ANQ92" s="70"/>
      <c r="ANR92" s="73"/>
      <c r="ANS92" s="74"/>
      <c r="ANT92" s="74"/>
      <c r="ANU92" s="62"/>
      <c r="ANV92" s="75"/>
      <c r="ANW92" s="76"/>
      <c r="ANX92" s="216"/>
      <c r="ANY92" s="75"/>
      <c r="ANZ92" s="75"/>
      <c r="AOA92" s="204"/>
      <c r="AOB92" s="205"/>
      <c r="AOC92" s="72"/>
      <c r="AOD92" s="70"/>
      <c r="AOE92" s="73"/>
      <c r="AOF92" s="74"/>
      <c r="AOG92" s="74"/>
      <c r="AOH92" s="62"/>
      <c r="AOI92" s="75"/>
      <c r="AOJ92" s="76"/>
      <c r="AOK92" s="216"/>
      <c r="AOL92" s="75"/>
      <c r="AOM92" s="75"/>
      <c r="AON92" s="204"/>
      <c r="AOO92" s="205"/>
      <c r="AOP92" s="72"/>
      <c r="AOQ92" s="70"/>
      <c r="AOR92" s="73"/>
      <c r="AOS92" s="74"/>
      <c r="AOT92" s="74"/>
      <c r="AOU92" s="62"/>
      <c r="AOV92" s="75"/>
      <c r="AOW92" s="76"/>
      <c r="AOX92" s="216"/>
      <c r="AOY92" s="75"/>
      <c r="AOZ92" s="75"/>
      <c r="APA92" s="204"/>
      <c r="APB92" s="205"/>
      <c r="APC92" s="72"/>
      <c r="APD92" s="70"/>
      <c r="APE92" s="73"/>
      <c r="APF92" s="74"/>
      <c r="APG92" s="74"/>
      <c r="APH92" s="62"/>
      <c r="API92" s="75"/>
      <c r="APJ92" s="76"/>
      <c r="APK92" s="216"/>
      <c r="APL92" s="75"/>
      <c r="APM92" s="75"/>
      <c r="APN92" s="204"/>
      <c r="APO92" s="205"/>
      <c r="APP92" s="72"/>
      <c r="APQ92" s="70"/>
      <c r="APR92" s="73"/>
      <c r="APS92" s="74"/>
      <c r="APT92" s="74"/>
      <c r="APU92" s="62"/>
      <c r="APV92" s="75"/>
      <c r="APW92" s="76"/>
      <c r="APX92" s="216"/>
      <c r="APY92" s="75"/>
      <c r="APZ92" s="75"/>
      <c r="AQA92" s="204"/>
      <c r="AQB92" s="205"/>
      <c r="AQC92" s="72"/>
      <c r="AQD92" s="70"/>
      <c r="AQE92" s="73"/>
      <c r="AQF92" s="74"/>
      <c r="AQG92" s="74"/>
      <c r="AQH92" s="62"/>
      <c r="AQI92" s="75"/>
      <c r="AQJ92" s="76"/>
      <c r="AQK92" s="216"/>
      <c r="AQL92" s="75"/>
      <c r="AQM92" s="75"/>
      <c r="AQN92" s="204"/>
      <c r="AQO92" s="205"/>
      <c r="AQP92" s="72"/>
      <c r="AQQ92" s="70"/>
      <c r="AQR92" s="73"/>
      <c r="AQS92" s="74"/>
      <c r="AQT92" s="74"/>
      <c r="AQU92" s="62"/>
      <c r="AQV92" s="75"/>
      <c r="AQW92" s="76"/>
      <c r="AQX92" s="216"/>
      <c r="AQY92" s="75"/>
      <c r="AQZ92" s="75"/>
      <c r="ARA92" s="204"/>
      <c r="ARB92" s="205"/>
      <c r="ARC92" s="72"/>
      <c r="ARD92" s="70"/>
      <c r="ARE92" s="73"/>
      <c r="ARF92" s="74"/>
      <c r="ARG92" s="74"/>
      <c r="ARH92" s="62"/>
      <c r="ARI92" s="75"/>
      <c r="ARJ92" s="76"/>
      <c r="ARK92" s="216"/>
      <c r="ARL92" s="75"/>
      <c r="ARM92" s="75"/>
      <c r="ARN92" s="204"/>
      <c r="ARO92" s="205"/>
      <c r="ARP92" s="72"/>
      <c r="ARQ92" s="70"/>
      <c r="ARR92" s="73"/>
      <c r="ARS92" s="74"/>
      <c r="ART92" s="74"/>
      <c r="ARU92" s="62"/>
      <c r="ARV92" s="75"/>
      <c r="ARW92" s="76"/>
      <c r="ARX92" s="216"/>
      <c r="ARY92" s="75"/>
      <c r="ARZ92" s="75"/>
      <c r="ASA92" s="204"/>
      <c r="ASB92" s="205"/>
      <c r="ASC92" s="72"/>
      <c r="ASD92" s="70"/>
      <c r="ASE92" s="73"/>
      <c r="ASF92" s="74"/>
      <c r="ASG92" s="74"/>
      <c r="ASH92" s="62"/>
      <c r="ASI92" s="75"/>
      <c r="ASJ92" s="76"/>
      <c r="ASK92" s="216"/>
      <c r="ASL92" s="75"/>
      <c r="ASM92" s="75"/>
      <c r="ASN92" s="204"/>
      <c r="ASO92" s="205"/>
      <c r="ASP92" s="72"/>
      <c r="ASQ92" s="70"/>
      <c r="ASR92" s="73"/>
      <c r="ASS92" s="74"/>
      <c r="AST92" s="74"/>
      <c r="ASU92" s="62"/>
      <c r="ASV92" s="75"/>
      <c r="ASW92" s="76"/>
      <c r="ASX92" s="216"/>
      <c r="ASY92" s="75"/>
      <c r="ASZ92" s="75"/>
      <c r="ATA92" s="204"/>
      <c r="ATB92" s="205"/>
      <c r="ATC92" s="72"/>
      <c r="ATD92" s="70"/>
      <c r="ATE92" s="73"/>
      <c r="ATF92" s="74"/>
      <c r="ATG92" s="74"/>
      <c r="ATH92" s="62"/>
      <c r="ATI92" s="75"/>
      <c r="ATJ92" s="76"/>
      <c r="ATK92" s="216"/>
      <c r="ATL92" s="75"/>
      <c r="ATM92" s="75"/>
      <c r="ATN92" s="204"/>
      <c r="ATO92" s="205"/>
      <c r="ATP92" s="72"/>
      <c r="ATQ92" s="70"/>
      <c r="ATR92" s="73"/>
      <c r="ATS92" s="74"/>
      <c r="ATT92" s="74"/>
      <c r="ATU92" s="62"/>
      <c r="ATV92" s="75"/>
      <c r="ATW92" s="76"/>
      <c r="ATX92" s="216"/>
      <c r="ATY92" s="75"/>
      <c r="ATZ92" s="75"/>
      <c r="AUA92" s="204"/>
      <c r="AUB92" s="205"/>
      <c r="AUC92" s="72"/>
      <c r="AUD92" s="70"/>
      <c r="AUE92" s="73"/>
      <c r="AUF92" s="74"/>
      <c r="AUG92" s="74"/>
      <c r="AUH92" s="62"/>
      <c r="AUI92" s="75"/>
      <c r="AUJ92" s="76"/>
      <c r="AUK92" s="216"/>
      <c r="AUL92" s="75"/>
      <c r="AUM92" s="75"/>
      <c r="AUN92" s="204"/>
      <c r="AUO92" s="205"/>
      <c r="AUP92" s="72"/>
      <c r="AUQ92" s="70"/>
      <c r="AUR92" s="73"/>
      <c r="AUS92" s="74"/>
      <c r="AUT92" s="74"/>
      <c r="AUU92" s="62"/>
      <c r="AUV92" s="75"/>
      <c r="AUW92" s="76"/>
      <c r="AUX92" s="216"/>
      <c r="AUY92" s="75"/>
      <c r="AUZ92" s="75"/>
      <c r="AVA92" s="204"/>
      <c r="AVB92" s="205"/>
      <c r="AVC92" s="72"/>
      <c r="AVD92" s="70"/>
      <c r="AVE92" s="73"/>
      <c r="AVF92" s="74"/>
      <c r="AVG92" s="74"/>
      <c r="AVH92" s="62"/>
      <c r="AVI92" s="75"/>
      <c r="AVJ92" s="76"/>
      <c r="AVK92" s="216"/>
      <c r="AVL92" s="75"/>
      <c r="AVM92" s="75"/>
      <c r="AVN92" s="204"/>
      <c r="AVO92" s="205"/>
      <c r="AVP92" s="72"/>
      <c r="AVQ92" s="70"/>
      <c r="AVR92" s="73"/>
      <c r="AVS92" s="74"/>
      <c r="AVT92" s="74"/>
      <c r="AVU92" s="62"/>
      <c r="AVV92" s="75"/>
      <c r="AVW92" s="76"/>
      <c r="AVX92" s="216"/>
      <c r="AVY92" s="75"/>
      <c r="AVZ92" s="75"/>
      <c r="AWA92" s="204"/>
      <c r="AWB92" s="205"/>
      <c r="AWC92" s="72"/>
      <c r="AWD92" s="70"/>
      <c r="AWE92" s="73"/>
      <c r="AWF92" s="74"/>
      <c r="AWG92" s="74"/>
      <c r="AWH92" s="62"/>
      <c r="AWI92" s="75"/>
      <c r="AWJ92" s="76"/>
      <c r="AWK92" s="216"/>
      <c r="AWL92" s="75"/>
      <c r="AWM92" s="75"/>
      <c r="AWN92" s="204"/>
      <c r="AWO92" s="205"/>
      <c r="AWP92" s="72"/>
      <c r="AWQ92" s="70"/>
      <c r="AWR92" s="73"/>
      <c r="AWS92" s="74"/>
      <c r="AWT92" s="74"/>
      <c r="AWU92" s="62"/>
      <c r="AWV92" s="75"/>
      <c r="AWW92" s="76"/>
      <c r="AWX92" s="216"/>
      <c r="AWY92" s="75"/>
      <c r="AWZ92" s="75"/>
      <c r="AXA92" s="204"/>
      <c r="AXB92" s="205"/>
      <c r="AXC92" s="72"/>
      <c r="AXD92" s="70"/>
      <c r="AXE92" s="73"/>
      <c r="AXF92" s="74"/>
      <c r="AXG92" s="74"/>
      <c r="AXH92" s="62"/>
      <c r="AXI92" s="75"/>
      <c r="AXJ92" s="76"/>
      <c r="AXK92" s="216"/>
      <c r="AXL92" s="75"/>
      <c r="AXM92" s="75"/>
      <c r="AXN92" s="204"/>
      <c r="AXO92" s="205"/>
      <c r="AXP92" s="72"/>
      <c r="AXQ92" s="70"/>
      <c r="AXR92" s="73"/>
      <c r="AXS92" s="74"/>
      <c r="AXT92" s="74"/>
      <c r="AXU92" s="62"/>
      <c r="AXV92" s="75"/>
      <c r="AXW92" s="76"/>
      <c r="AXX92" s="216"/>
      <c r="AXY92" s="75"/>
      <c r="AXZ92" s="75"/>
      <c r="AYA92" s="204"/>
      <c r="AYB92" s="205"/>
      <c r="AYC92" s="72"/>
      <c r="AYD92" s="70"/>
      <c r="AYE92" s="73"/>
      <c r="AYF92" s="74"/>
      <c r="AYG92" s="74"/>
      <c r="AYH92" s="62"/>
      <c r="AYI92" s="75"/>
      <c r="AYJ92" s="76"/>
      <c r="AYK92" s="216"/>
      <c r="AYL92" s="75"/>
      <c r="AYM92" s="75"/>
      <c r="AYN92" s="204"/>
      <c r="AYO92" s="205"/>
      <c r="AYP92" s="72"/>
      <c r="AYQ92" s="70"/>
      <c r="AYR92" s="73"/>
      <c r="AYS92" s="74"/>
      <c r="AYT92" s="74"/>
      <c r="AYU92" s="62"/>
      <c r="AYV92" s="75"/>
      <c r="AYW92" s="76"/>
      <c r="AYX92" s="216"/>
      <c r="AYY92" s="75"/>
      <c r="AYZ92" s="75"/>
      <c r="AZA92" s="204"/>
      <c r="AZB92" s="205"/>
      <c r="AZC92" s="72"/>
      <c r="AZD92" s="70"/>
      <c r="AZE92" s="73"/>
      <c r="AZF92" s="74"/>
      <c r="AZG92" s="74"/>
      <c r="AZH92" s="62"/>
      <c r="AZI92" s="75"/>
      <c r="AZJ92" s="76"/>
      <c r="AZK92" s="216"/>
      <c r="AZL92" s="75"/>
      <c r="AZM92" s="75"/>
      <c r="AZN92" s="204"/>
      <c r="AZO92" s="205"/>
      <c r="AZP92" s="72"/>
      <c r="AZQ92" s="70"/>
      <c r="AZR92" s="73"/>
      <c r="AZS92" s="74"/>
      <c r="AZT92" s="74"/>
      <c r="AZU92" s="62"/>
      <c r="AZV92" s="75"/>
      <c r="AZW92" s="76"/>
      <c r="AZX92" s="216"/>
      <c r="AZY92" s="75"/>
      <c r="AZZ92" s="75"/>
      <c r="BAA92" s="204"/>
      <c r="BAB92" s="205"/>
      <c r="BAC92" s="72"/>
      <c r="BAD92" s="70"/>
      <c r="BAE92" s="73"/>
      <c r="BAF92" s="74"/>
      <c r="BAG92" s="74"/>
      <c r="BAH92" s="62"/>
      <c r="BAI92" s="75"/>
      <c r="BAJ92" s="76"/>
      <c r="BAK92" s="216"/>
      <c r="BAL92" s="75"/>
      <c r="BAM92" s="75"/>
      <c r="BAN92" s="204"/>
      <c r="BAO92" s="205"/>
      <c r="BAP92" s="72"/>
      <c r="BAQ92" s="70"/>
      <c r="BAR92" s="73"/>
      <c r="BAS92" s="74"/>
      <c r="BAT92" s="74"/>
      <c r="BAU92" s="62"/>
      <c r="BAV92" s="75"/>
      <c r="BAW92" s="76"/>
      <c r="BAX92" s="216"/>
      <c r="BAY92" s="75"/>
      <c r="BAZ92" s="75"/>
      <c r="BBA92" s="204"/>
      <c r="BBB92" s="205"/>
      <c r="BBC92" s="72"/>
      <c r="BBD92" s="70"/>
      <c r="BBE92" s="73"/>
      <c r="BBF92" s="74"/>
      <c r="BBG92" s="74"/>
      <c r="BBH92" s="62"/>
      <c r="BBI92" s="75"/>
      <c r="BBJ92" s="76"/>
      <c r="BBK92" s="216"/>
      <c r="BBL92" s="75"/>
      <c r="BBM92" s="75"/>
      <c r="BBN92" s="204"/>
      <c r="BBO92" s="205"/>
      <c r="BBP92" s="72"/>
      <c r="BBQ92" s="70"/>
      <c r="BBR92" s="73"/>
      <c r="BBS92" s="74"/>
      <c r="BBT92" s="74"/>
      <c r="BBU92" s="62"/>
      <c r="BBV92" s="75"/>
      <c r="BBW92" s="76"/>
      <c r="BBX92" s="216"/>
      <c r="BBY92" s="75"/>
      <c r="BBZ92" s="75"/>
      <c r="BCA92" s="204"/>
      <c r="BCB92" s="205"/>
      <c r="BCC92" s="72"/>
      <c r="BCD92" s="70"/>
      <c r="BCE92" s="73"/>
      <c r="BCF92" s="74"/>
      <c r="BCG92" s="74"/>
      <c r="BCH92" s="62"/>
      <c r="BCI92" s="75"/>
      <c r="BCJ92" s="76"/>
      <c r="BCK92" s="216"/>
      <c r="BCL92" s="75"/>
      <c r="BCM92" s="75"/>
      <c r="BCN92" s="204"/>
      <c r="BCO92" s="205"/>
      <c r="BCP92" s="72"/>
      <c r="BCQ92" s="70"/>
      <c r="BCR92" s="73"/>
      <c r="BCS92" s="74"/>
      <c r="BCT92" s="74"/>
      <c r="BCU92" s="62"/>
      <c r="BCV92" s="75"/>
      <c r="BCW92" s="76"/>
      <c r="BCX92" s="216"/>
      <c r="BCY92" s="75"/>
      <c r="BCZ92" s="75"/>
      <c r="BDA92" s="204"/>
      <c r="BDB92" s="205"/>
      <c r="BDC92" s="72"/>
      <c r="BDD92" s="70"/>
      <c r="BDE92" s="73"/>
      <c r="BDF92" s="74"/>
      <c r="BDG92" s="74"/>
      <c r="BDH92" s="62"/>
      <c r="BDI92" s="75"/>
      <c r="BDJ92" s="76"/>
      <c r="BDK92" s="216"/>
      <c r="BDL92" s="75"/>
      <c r="BDM92" s="75"/>
      <c r="BDN92" s="204"/>
      <c r="BDO92" s="205"/>
      <c r="BDP92" s="72"/>
      <c r="BDQ92" s="70"/>
      <c r="BDR92" s="73"/>
      <c r="BDS92" s="74"/>
      <c r="BDT92" s="74"/>
      <c r="BDU92" s="62"/>
      <c r="BDV92" s="75"/>
      <c r="BDW92" s="76"/>
      <c r="BDX92" s="216"/>
      <c r="BDY92" s="75"/>
      <c r="BDZ92" s="75"/>
      <c r="BEA92" s="204"/>
      <c r="BEB92" s="205"/>
      <c r="BEC92" s="72"/>
      <c r="BED92" s="70"/>
      <c r="BEE92" s="73"/>
      <c r="BEF92" s="74"/>
      <c r="BEG92" s="74"/>
      <c r="BEH92" s="62"/>
      <c r="BEI92" s="75"/>
      <c r="BEJ92" s="76"/>
      <c r="BEK92" s="216"/>
      <c r="BEL92" s="75"/>
      <c r="BEM92" s="75"/>
      <c r="BEN92" s="204"/>
      <c r="BEO92" s="205"/>
      <c r="BEP92" s="72"/>
      <c r="BEQ92" s="70"/>
      <c r="BER92" s="73"/>
      <c r="BES92" s="74"/>
      <c r="BET92" s="74"/>
      <c r="BEU92" s="62"/>
      <c r="BEV92" s="75"/>
      <c r="BEW92" s="76"/>
      <c r="BEX92" s="216"/>
      <c r="BEY92" s="75"/>
      <c r="BEZ92" s="75"/>
      <c r="BFA92" s="204"/>
      <c r="BFB92" s="205"/>
      <c r="BFC92" s="72"/>
      <c r="BFD92" s="70"/>
      <c r="BFE92" s="73"/>
      <c r="BFF92" s="74"/>
      <c r="BFG92" s="74"/>
      <c r="BFH92" s="62"/>
      <c r="BFI92" s="75"/>
      <c r="BFJ92" s="76"/>
      <c r="BFK92" s="216"/>
      <c r="BFL92" s="75"/>
      <c r="BFM92" s="75"/>
      <c r="BFN92" s="204"/>
      <c r="BFO92" s="205"/>
      <c r="BFP92" s="72"/>
      <c r="BFQ92" s="70"/>
      <c r="BFR92" s="73"/>
      <c r="BFS92" s="74"/>
      <c r="BFT92" s="74"/>
      <c r="BFU92" s="62"/>
      <c r="BFV92" s="75"/>
      <c r="BFW92" s="76"/>
      <c r="BFX92" s="216"/>
      <c r="BFY92" s="75"/>
      <c r="BFZ92" s="75"/>
      <c r="BGA92" s="204"/>
      <c r="BGB92" s="205"/>
      <c r="BGC92" s="72"/>
      <c r="BGD92" s="70"/>
      <c r="BGE92" s="73"/>
      <c r="BGF92" s="74"/>
      <c r="BGG92" s="74"/>
      <c r="BGH92" s="62"/>
      <c r="BGI92" s="75"/>
      <c r="BGJ92" s="76"/>
      <c r="BGK92" s="216"/>
      <c r="BGL92" s="75"/>
      <c r="BGM92" s="75"/>
      <c r="BGN92" s="204"/>
      <c r="BGO92" s="205"/>
      <c r="BGP92" s="72"/>
      <c r="BGQ92" s="70"/>
      <c r="BGR92" s="73"/>
      <c r="BGS92" s="74"/>
      <c r="BGT92" s="74"/>
      <c r="BGU92" s="62"/>
      <c r="BGV92" s="75"/>
      <c r="BGW92" s="76"/>
      <c r="BGX92" s="216"/>
      <c r="BGY92" s="75"/>
      <c r="BGZ92" s="75"/>
      <c r="BHA92" s="204"/>
      <c r="BHB92" s="205"/>
      <c r="BHC92" s="72"/>
      <c r="BHD92" s="70"/>
      <c r="BHE92" s="73"/>
      <c r="BHF92" s="74"/>
      <c r="BHG92" s="74"/>
      <c r="BHH92" s="62"/>
      <c r="BHI92" s="75"/>
      <c r="BHJ92" s="76"/>
      <c r="BHK92" s="216"/>
      <c r="BHL92" s="75"/>
      <c r="BHM92" s="75"/>
      <c r="BHN92" s="204"/>
      <c r="BHO92" s="205"/>
      <c r="BHP92" s="72"/>
      <c r="BHQ92" s="70"/>
      <c r="BHR92" s="73"/>
      <c r="BHS92" s="74"/>
      <c r="BHT92" s="74"/>
      <c r="BHU92" s="62"/>
      <c r="BHV92" s="75"/>
      <c r="BHW92" s="76"/>
      <c r="BHX92" s="216"/>
      <c r="BHY92" s="75"/>
      <c r="BHZ92" s="75"/>
      <c r="BIA92" s="204"/>
      <c r="BIB92" s="205"/>
      <c r="BIC92" s="72"/>
      <c r="BID92" s="70"/>
      <c r="BIE92" s="73"/>
      <c r="BIF92" s="74"/>
      <c r="BIG92" s="74"/>
      <c r="BIH92" s="62"/>
      <c r="BII92" s="75"/>
      <c r="BIJ92" s="76"/>
      <c r="BIK92" s="216"/>
      <c r="BIL92" s="75"/>
      <c r="BIM92" s="75"/>
      <c r="BIN92" s="204"/>
      <c r="BIO92" s="205"/>
      <c r="BIP92" s="72"/>
      <c r="BIQ92" s="70"/>
      <c r="BIR92" s="73"/>
      <c r="BIS92" s="74"/>
      <c r="BIT92" s="74"/>
      <c r="BIU92" s="62"/>
      <c r="BIV92" s="75"/>
      <c r="BIW92" s="76"/>
      <c r="BIX92" s="216"/>
      <c r="BIY92" s="75"/>
      <c r="BIZ92" s="75"/>
      <c r="BJA92" s="204"/>
      <c r="BJB92" s="205"/>
      <c r="BJC92" s="72"/>
      <c r="BJD92" s="70"/>
      <c r="BJE92" s="73"/>
      <c r="BJF92" s="74"/>
      <c r="BJG92" s="74"/>
      <c r="BJH92" s="62"/>
      <c r="BJI92" s="75"/>
      <c r="BJJ92" s="76"/>
      <c r="BJK92" s="216"/>
      <c r="BJL92" s="75"/>
      <c r="BJM92" s="75"/>
      <c r="BJN92" s="204"/>
      <c r="BJO92" s="205"/>
      <c r="BJP92" s="72"/>
      <c r="BJQ92" s="70"/>
      <c r="BJR92" s="73"/>
      <c r="BJS92" s="74"/>
      <c r="BJT92" s="74"/>
      <c r="BJU92" s="62"/>
      <c r="BJV92" s="75"/>
      <c r="BJW92" s="76"/>
      <c r="BJX92" s="216"/>
      <c r="BJY92" s="75"/>
      <c r="BJZ92" s="75"/>
      <c r="BKA92" s="204"/>
      <c r="BKB92" s="205"/>
      <c r="BKC92" s="72"/>
      <c r="BKD92" s="70"/>
      <c r="BKE92" s="73"/>
      <c r="BKF92" s="74"/>
      <c r="BKG92" s="74"/>
      <c r="BKH92" s="62"/>
      <c r="BKI92" s="75"/>
      <c r="BKJ92" s="76"/>
      <c r="BKK92" s="216"/>
      <c r="BKL92" s="75"/>
      <c r="BKM92" s="75"/>
      <c r="BKN92" s="204"/>
      <c r="BKO92" s="205"/>
      <c r="BKP92" s="72"/>
      <c r="BKQ92" s="70"/>
      <c r="BKR92" s="73"/>
      <c r="BKS92" s="74"/>
      <c r="BKT92" s="74"/>
      <c r="BKU92" s="62"/>
      <c r="BKV92" s="75"/>
      <c r="BKW92" s="76"/>
      <c r="BKX92" s="216"/>
      <c r="BKY92" s="75"/>
      <c r="BKZ92" s="75"/>
      <c r="BLA92" s="204"/>
      <c r="BLB92" s="205"/>
      <c r="BLC92" s="72"/>
      <c r="BLD92" s="70"/>
      <c r="BLE92" s="73"/>
      <c r="BLF92" s="74"/>
      <c r="BLG92" s="74"/>
      <c r="BLH92" s="62"/>
      <c r="BLI92" s="75"/>
      <c r="BLJ92" s="76"/>
      <c r="BLK92" s="216"/>
      <c r="BLL92" s="75"/>
      <c r="BLM92" s="75"/>
      <c r="BLN92" s="204"/>
      <c r="BLO92" s="205"/>
      <c r="BLP92" s="72"/>
      <c r="BLQ92" s="70"/>
      <c r="BLR92" s="73"/>
      <c r="BLS92" s="74"/>
      <c r="BLT92" s="74"/>
      <c r="BLU92" s="62"/>
      <c r="BLV92" s="75"/>
      <c r="BLW92" s="76"/>
      <c r="BLX92" s="216"/>
      <c r="BLY92" s="75"/>
      <c r="BLZ92" s="75"/>
      <c r="BMA92" s="204"/>
      <c r="BMB92" s="205"/>
      <c r="BMC92" s="72"/>
      <c r="BMD92" s="70"/>
      <c r="BME92" s="73"/>
      <c r="BMF92" s="74"/>
      <c r="BMG92" s="74"/>
      <c r="BMH92" s="62"/>
      <c r="BMI92" s="75"/>
      <c r="BMJ92" s="76"/>
      <c r="BMK92" s="216"/>
      <c r="BML92" s="75"/>
      <c r="BMM92" s="75"/>
      <c r="BMN92" s="204"/>
      <c r="BMO92" s="205"/>
      <c r="BMP92" s="72"/>
      <c r="BMQ92" s="70"/>
      <c r="BMR92" s="73"/>
      <c r="BMS92" s="74"/>
      <c r="BMT92" s="74"/>
      <c r="BMU92" s="62"/>
      <c r="BMV92" s="75"/>
      <c r="BMW92" s="76"/>
      <c r="BMX92" s="216"/>
      <c r="BMY92" s="75"/>
      <c r="BMZ92" s="75"/>
      <c r="BNA92" s="204"/>
      <c r="BNB92" s="205"/>
      <c r="BNC92" s="72"/>
      <c r="BND92" s="70"/>
      <c r="BNE92" s="73"/>
      <c r="BNF92" s="74"/>
      <c r="BNG92" s="74"/>
      <c r="BNH92" s="62"/>
      <c r="BNI92" s="75"/>
      <c r="BNJ92" s="76"/>
      <c r="BNK92" s="216"/>
      <c r="BNL92" s="75"/>
      <c r="BNM92" s="75"/>
      <c r="BNN92" s="204"/>
      <c r="BNO92" s="205"/>
      <c r="BNP92" s="72"/>
      <c r="BNQ92" s="70"/>
      <c r="BNR92" s="73"/>
      <c r="BNS92" s="74"/>
      <c r="BNT92" s="74"/>
      <c r="BNU92" s="62"/>
      <c r="BNV92" s="75"/>
      <c r="BNW92" s="76"/>
      <c r="BNX92" s="216"/>
      <c r="BNY92" s="75"/>
      <c r="BNZ92" s="75"/>
      <c r="BOA92" s="204"/>
      <c r="BOB92" s="205"/>
      <c r="BOC92" s="72"/>
      <c r="BOD92" s="70"/>
      <c r="BOE92" s="73"/>
      <c r="BOF92" s="74"/>
      <c r="BOG92" s="74"/>
      <c r="BOH92" s="62"/>
      <c r="BOI92" s="75"/>
      <c r="BOJ92" s="76"/>
      <c r="BOK92" s="216"/>
      <c r="BOL92" s="75"/>
      <c r="BOM92" s="75"/>
      <c r="BON92" s="204"/>
      <c r="BOO92" s="205"/>
      <c r="BOP92" s="72"/>
      <c r="BOQ92" s="70"/>
      <c r="BOR92" s="73"/>
      <c r="BOS92" s="74"/>
      <c r="BOT92" s="74"/>
      <c r="BOU92" s="62"/>
      <c r="BOV92" s="75"/>
      <c r="BOW92" s="76"/>
      <c r="BOX92" s="216"/>
      <c r="BOY92" s="75"/>
      <c r="BOZ92" s="75"/>
      <c r="BPA92" s="204"/>
      <c r="BPB92" s="205"/>
      <c r="BPC92" s="72"/>
      <c r="BPD92" s="70"/>
      <c r="BPE92" s="73"/>
      <c r="BPF92" s="74"/>
      <c r="BPG92" s="74"/>
      <c r="BPH92" s="62"/>
      <c r="BPI92" s="75"/>
      <c r="BPJ92" s="76"/>
      <c r="BPK92" s="216"/>
      <c r="BPL92" s="75"/>
      <c r="BPM92" s="75"/>
      <c r="BPN92" s="204"/>
      <c r="BPO92" s="205"/>
      <c r="BPP92" s="72"/>
      <c r="BPQ92" s="70"/>
      <c r="BPR92" s="73"/>
      <c r="BPS92" s="74"/>
      <c r="BPT92" s="74"/>
      <c r="BPU92" s="62"/>
      <c r="BPV92" s="75"/>
      <c r="BPW92" s="76"/>
      <c r="BPX92" s="216"/>
      <c r="BPY92" s="75"/>
      <c r="BPZ92" s="75"/>
      <c r="BQA92" s="204"/>
      <c r="BQB92" s="205"/>
      <c r="BQC92" s="72"/>
      <c r="BQD92" s="70"/>
      <c r="BQE92" s="73"/>
      <c r="BQF92" s="74"/>
      <c r="BQG92" s="74"/>
      <c r="BQH92" s="62"/>
      <c r="BQI92" s="75"/>
      <c r="BQJ92" s="76"/>
      <c r="BQK92" s="216"/>
      <c r="BQL92" s="75"/>
      <c r="BQM92" s="75"/>
      <c r="BQN92" s="204"/>
      <c r="BQO92" s="205"/>
      <c r="BQP92" s="72"/>
      <c r="BQQ92" s="70"/>
      <c r="BQR92" s="73"/>
      <c r="BQS92" s="74"/>
      <c r="BQT92" s="74"/>
      <c r="BQU92" s="62"/>
      <c r="BQV92" s="75"/>
      <c r="BQW92" s="76"/>
      <c r="BQX92" s="216"/>
      <c r="BQY92" s="75"/>
      <c r="BQZ92" s="75"/>
      <c r="BRA92" s="204"/>
      <c r="BRB92" s="205"/>
      <c r="BRC92" s="72"/>
      <c r="BRD92" s="70"/>
      <c r="BRE92" s="73"/>
      <c r="BRF92" s="74"/>
      <c r="BRG92" s="74"/>
      <c r="BRH92" s="62"/>
      <c r="BRI92" s="75"/>
      <c r="BRJ92" s="76"/>
      <c r="BRK92" s="216"/>
      <c r="BRL92" s="75"/>
      <c r="BRM92" s="75"/>
      <c r="BRN92" s="204"/>
      <c r="BRO92" s="205"/>
      <c r="BRP92" s="72"/>
      <c r="BRQ92" s="70"/>
      <c r="BRR92" s="73"/>
      <c r="BRS92" s="74"/>
      <c r="BRT92" s="74"/>
      <c r="BRU92" s="62"/>
      <c r="BRV92" s="75"/>
      <c r="BRW92" s="76"/>
      <c r="BRX92" s="216"/>
      <c r="BRY92" s="75"/>
      <c r="BRZ92" s="75"/>
      <c r="BSA92" s="204"/>
      <c r="BSB92" s="205"/>
      <c r="BSC92" s="72"/>
      <c r="BSD92" s="70"/>
      <c r="BSE92" s="73"/>
      <c r="BSF92" s="74"/>
      <c r="BSG92" s="74"/>
      <c r="BSH92" s="62"/>
      <c r="BSI92" s="75"/>
      <c r="BSJ92" s="76"/>
      <c r="BSK92" s="216"/>
      <c r="BSL92" s="75"/>
      <c r="BSM92" s="75"/>
      <c r="BSN92" s="204"/>
      <c r="BSO92" s="205"/>
      <c r="BSP92" s="72"/>
      <c r="BSQ92" s="70"/>
      <c r="BSR92" s="73"/>
      <c r="BSS92" s="74"/>
      <c r="BST92" s="74"/>
      <c r="BSU92" s="62"/>
      <c r="BSV92" s="75"/>
      <c r="BSW92" s="76"/>
      <c r="BSX92" s="216"/>
      <c r="BSY92" s="75"/>
      <c r="BSZ92" s="75"/>
      <c r="BTA92" s="204"/>
      <c r="BTB92" s="205"/>
      <c r="BTC92" s="72"/>
      <c r="BTD92" s="70"/>
      <c r="BTE92" s="73"/>
      <c r="BTF92" s="74"/>
      <c r="BTG92" s="74"/>
      <c r="BTH92" s="62"/>
      <c r="BTI92" s="75"/>
      <c r="BTJ92" s="76"/>
      <c r="BTK92" s="216"/>
      <c r="BTL92" s="75"/>
      <c r="BTM92" s="75"/>
      <c r="BTN92" s="204"/>
      <c r="BTO92" s="205"/>
      <c r="BTP92" s="72"/>
      <c r="BTQ92" s="70"/>
      <c r="BTR92" s="73"/>
      <c r="BTS92" s="74"/>
      <c r="BTT92" s="74"/>
      <c r="BTU92" s="62"/>
      <c r="BTV92" s="75"/>
      <c r="BTW92" s="76"/>
      <c r="BTX92" s="216"/>
      <c r="BTY92" s="75"/>
      <c r="BTZ92" s="75"/>
      <c r="BUA92" s="204"/>
      <c r="BUB92" s="205"/>
      <c r="BUC92" s="72"/>
      <c r="BUD92" s="70"/>
      <c r="BUE92" s="73"/>
      <c r="BUF92" s="74"/>
      <c r="BUG92" s="74"/>
      <c r="BUH92" s="62"/>
      <c r="BUI92" s="75"/>
      <c r="BUJ92" s="76"/>
      <c r="BUK92" s="216"/>
      <c r="BUL92" s="75"/>
      <c r="BUM92" s="75"/>
      <c r="BUN92" s="204"/>
      <c r="BUO92" s="205"/>
      <c r="BUP92" s="72"/>
      <c r="BUQ92" s="70"/>
      <c r="BUR92" s="73"/>
      <c r="BUS92" s="74"/>
      <c r="BUT92" s="74"/>
      <c r="BUU92" s="62"/>
      <c r="BUV92" s="75"/>
      <c r="BUW92" s="76"/>
      <c r="BUX92" s="216"/>
      <c r="BUY92" s="75"/>
      <c r="BUZ92" s="75"/>
      <c r="BVA92" s="204"/>
      <c r="BVB92" s="205"/>
      <c r="BVC92" s="72"/>
      <c r="BVD92" s="70"/>
      <c r="BVE92" s="73"/>
      <c r="BVF92" s="74"/>
      <c r="BVG92" s="74"/>
      <c r="BVH92" s="62"/>
      <c r="BVI92" s="75"/>
      <c r="BVJ92" s="76"/>
      <c r="BVK92" s="216"/>
      <c r="BVL92" s="75"/>
      <c r="BVM92" s="75"/>
      <c r="BVN92" s="204"/>
      <c r="BVO92" s="205"/>
      <c r="BVP92" s="72"/>
      <c r="BVQ92" s="70"/>
      <c r="BVR92" s="73"/>
      <c r="BVS92" s="74"/>
      <c r="BVT92" s="74"/>
      <c r="BVU92" s="62"/>
      <c r="BVV92" s="75"/>
      <c r="BVW92" s="76"/>
      <c r="BVX92" s="216"/>
      <c r="BVY92" s="75"/>
      <c r="BVZ92" s="75"/>
      <c r="BWA92" s="204"/>
      <c r="BWB92" s="205"/>
      <c r="BWC92" s="72"/>
      <c r="BWD92" s="70"/>
      <c r="BWE92" s="73"/>
      <c r="BWF92" s="74"/>
      <c r="BWG92" s="74"/>
      <c r="BWH92" s="62"/>
      <c r="BWI92" s="75"/>
      <c r="BWJ92" s="76"/>
      <c r="BWK92" s="216"/>
      <c r="BWL92" s="75"/>
      <c r="BWM92" s="75"/>
      <c r="BWN92" s="204"/>
      <c r="BWO92" s="205"/>
      <c r="BWP92" s="72"/>
      <c r="BWQ92" s="70"/>
      <c r="BWR92" s="73"/>
      <c r="BWS92" s="74"/>
      <c r="BWT92" s="74"/>
      <c r="BWU92" s="62"/>
      <c r="BWV92" s="75"/>
      <c r="BWW92" s="76"/>
      <c r="BWX92" s="216"/>
      <c r="BWY92" s="75"/>
      <c r="BWZ92" s="75"/>
      <c r="BXA92" s="204"/>
      <c r="BXB92" s="205"/>
      <c r="BXC92" s="72"/>
      <c r="BXD92" s="70"/>
      <c r="BXE92" s="73"/>
      <c r="BXF92" s="74"/>
      <c r="BXG92" s="74"/>
      <c r="BXH92" s="62"/>
      <c r="BXI92" s="75"/>
      <c r="BXJ92" s="76"/>
      <c r="BXK92" s="216"/>
      <c r="BXL92" s="75"/>
      <c r="BXM92" s="75"/>
      <c r="BXN92" s="204"/>
      <c r="BXO92" s="205"/>
      <c r="BXP92" s="72"/>
      <c r="BXQ92" s="70"/>
      <c r="BXR92" s="73"/>
      <c r="BXS92" s="74"/>
      <c r="BXT92" s="74"/>
      <c r="BXU92" s="62"/>
      <c r="BXV92" s="75"/>
      <c r="BXW92" s="76"/>
      <c r="BXX92" s="216"/>
      <c r="BXY92" s="75"/>
      <c r="BXZ92" s="75"/>
      <c r="BYA92" s="204"/>
      <c r="BYB92" s="205"/>
      <c r="BYC92" s="72"/>
      <c r="BYD92" s="70"/>
      <c r="BYE92" s="73"/>
      <c r="BYF92" s="74"/>
      <c r="BYG92" s="74"/>
      <c r="BYH92" s="62"/>
      <c r="BYI92" s="75"/>
      <c r="BYJ92" s="76"/>
      <c r="BYK92" s="216"/>
      <c r="BYL92" s="75"/>
      <c r="BYM92" s="75"/>
      <c r="BYN92" s="204"/>
      <c r="BYO92" s="205"/>
      <c r="BYP92" s="72"/>
      <c r="BYQ92" s="70"/>
      <c r="BYR92" s="73"/>
      <c r="BYS92" s="74"/>
      <c r="BYT92" s="74"/>
      <c r="BYU92" s="62"/>
      <c r="BYV92" s="75"/>
      <c r="BYW92" s="76"/>
      <c r="BYX92" s="216"/>
      <c r="BYY92" s="75"/>
      <c r="BYZ92" s="75"/>
      <c r="BZA92" s="204"/>
      <c r="BZB92" s="205"/>
      <c r="BZC92" s="72"/>
      <c r="BZD92" s="70"/>
      <c r="BZE92" s="73"/>
      <c r="BZF92" s="74"/>
      <c r="BZG92" s="74"/>
      <c r="BZH92" s="62"/>
      <c r="BZI92" s="75"/>
      <c r="BZJ92" s="76"/>
      <c r="BZK92" s="216"/>
      <c r="BZL92" s="75"/>
      <c r="BZM92" s="75"/>
      <c r="BZN92" s="204"/>
      <c r="BZO92" s="205"/>
      <c r="BZP92" s="72"/>
      <c r="BZQ92" s="70"/>
      <c r="BZR92" s="73"/>
      <c r="BZS92" s="74"/>
      <c r="BZT92" s="74"/>
      <c r="BZU92" s="62"/>
      <c r="BZV92" s="75"/>
      <c r="BZW92" s="76"/>
      <c r="BZX92" s="216"/>
      <c r="BZY92" s="75"/>
      <c r="BZZ92" s="75"/>
      <c r="CAA92" s="204"/>
      <c r="CAB92" s="205"/>
      <c r="CAC92" s="72"/>
      <c r="CAD92" s="70"/>
      <c r="CAE92" s="73"/>
      <c r="CAF92" s="74"/>
      <c r="CAG92" s="74"/>
      <c r="CAH92" s="62"/>
      <c r="CAI92" s="75"/>
      <c r="CAJ92" s="76"/>
      <c r="CAK92" s="216"/>
      <c r="CAL92" s="75"/>
      <c r="CAM92" s="75"/>
      <c r="CAN92" s="204"/>
      <c r="CAO92" s="205"/>
      <c r="CAP92" s="72"/>
      <c r="CAQ92" s="70"/>
      <c r="CAR92" s="73"/>
      <c r="CAS92" s="74"/>
      <c r="CAT92" s="74"/>
      <c r="CAU92" s="62"/>
      <c r="CAV92" s="75"/>
      <c r="CAW92" s="76"/>
      <c r="CAX92" s="216"/>
      <c r="CAY92" s="75"/>
      <c r="CAZ92" s="75"/>
      <c r="CBA92" s="204"/>
      <c r="CBB92" s="205"/>
      <c r="CBC92" s="72"/>
      <c r="CBD92" s="70"/>
      <c r="CBE92" s="73"/>
      <c r="CBF92" s="74"/>
      <c r="CBG92" s="74"/>
      <c r="CBH92" s="62"/>
      <c r="CBI92" s="75"/>
      <c r="CBJ92" s="76"/>
      <c r="CBK92" s="216"/>
      <c r="CBL92" s="75"/>
      <c r="CBM92" s="75"/>
      <c r="CBN92" s="204"/>
      <c r="CBO92" s="205"/>
      <c r="CBP92" s="72"/>
      <c r="CBQ92" s="70"/>
      <c r="CBR92" s="73"/>
      <c r="CBS92" s="74"/>
      <c r="CBT92" s="74"/>
      <c r="CBU92" s="62"/>
      <c r="CBV92" s="75"/>
      <c r="CBW92" s="76"/>
      <c r="CBX92" s="216"/>
      <c r="CBY92" s="75"/>
      <c r="CBZ92" s="75"/>
      <c r="CCA92" s="204"/>
      <c r="CCB92" s="205"/>
      <c r="CCC92" s="72"/>
      <c r="CCD92" s="70"/>
      <c r="CCE92" s="73"/>
      <c r="CCF92" s="74"/>
      <c r="CCG92" s="74"/>
      <c r="CCH92" s="62"/>
      <c r="CCI92" s="75"/>
      <c r="CCJ92" s="76"/>
      <c r="CCK92" s="216"/>
      <c r="CCL92" s="75"/>
      <c r="CCM92" s="75"/>
      <c r="CCN92" s="204"/>
      <c r="CCO92" s="205"/>
      <c r="CCP92" s="72"/>
      <c r="CCQ92" s="70"/>
      <c r="CCR92" s="73"/>
      <c r="CCS92" s="74"/>
      <c r="CCT92" s="74"/>
      <c r="CCU92" s="62"/>
      <c r="CCV92" s="75"/>
      <c r="CCW92" s="76"/>
      <c r="CCX92" s="216"/>
      <c r="CCY92" s="75"/>
      <c r="CCZ92" s="75"/>
      <c r="CDA92" s="204"/>
      <c r="CDB92" s="205"/>
      <c r="CDC92" s="72"/>
      <c r="CDD92" s="70"/>
      <c r="CDE92" s="73"/>
      <c r="CDF92" s="74"/>
      <c r="CDG92" s="74"/>
      <c r="CDH92" s="62"/>
      <c r="CDI92" s="75"/>
      <c r="CDJ92" s="76"/>
      <c r="CDK92" s="216"/>
      <c r="CDL92" s="75"/>
      <c r="CDM92" s="75"/>
      <c r="CDN92" s="204"/>
      <c r="CDO92" s="205"/>
      <c r="CDP92" s="72"/>
      <c r="CDQ92" s="70"/>
      <c r="CDR92" s="73"/>
      <c r="CDS92" s="74"/>
      <c r="CDT92" s="74"/>
      <c r="CDU92" s="62"/>
      <c r="CDV92" s="75"/>
      <c r="CDW92" s="76"/>
      <c r="CDX92" s="216"/>
      <c r="CDY92" s="75"/>
      <c r="CDZ92" s="75"/>
      <c r="CEA92" s="204"/>
      <c r="CEB92" s="205"/>
      <c r="CEC92" s="72"/>
      <c r="CED92" s="70"/>
      <c r="CEE92" s="73"/>
      <c r="CEF92" s="74"/>
      <c r="CEG92" s="74"/>
      <c r="CEH92" s="62"/>
      <c r="CEI92" s="75"/>
      <c r="CEJ92" s="76"/>
      <c r="CEK92" s="216"/>
      <c r="CEL92" s="75"/>
      <c r="CEM92" s="75"/>
      <c r="CEN92" s="204"/>
      <c r="CEO92" s="205"/>
      <c r="CEP92" s="72"/>
      <c r="CEQ92" s="70"/>
      <c r="CER92" s="73"/>
      <c r="CES92" s="74"/>
      <c r="CET92" s="74"/>
      <c r="CEU92" s="62"/>
      <c r="CEV92" s="75"/>
      <c r="CEW92" s="76"/>
      <c r="CEX92" s="216"/>
      <c r="CEY92" s="75"/>
      <c r="CEZ92" s="75"/>
      <c r="CFA92" s="204"/>
      <c r="CFB92" s="205"/>
      <c r="CFC92" s="72"/>
      <c r="CFD92" s="70"/>
      <c r="CFE92" s="73"/>
      <c r="CFF92" s="74"/>
      <c r="CFG92" s="74"/>
      <c r="CFH92" s="62"/>
      <c r="CFI92" s="75"/>
      <c r="CFJ92" s="76"/>
      <c r="CFK92" s="216"/>
      <c r="CFL92" s="75"/>
      <c r="CFM92" s="75"/>
      <c r="CFN92" s="204"/>
      <c r="CFO92" s="205"/>
      <c r="CFP92" s="72"/>
      <c r="CFQ92" s="70"/>
      <c r="CFR92" s="73"/>
      <c r="CFS92" s="74"/>
      <c r="CFT92" s="74"/>
      <c r="CFU92" s="62"/>
      <c r="CFV92" s="75"/>
      <c r="CFW92" s="76"/>
      <c r="CFX92" s="216"/>
      <c r="CFY92" s="75"/>
      <c r="CFZ92" s="75"/>
      <c r="CGA92" s="204"/>
      <c r="CGB92" s="205"/>
      <c r="CGC92" s="72"/>
      <c r="CGD92" s="70"/>
      <c r="CGE92" s="73"/>
      <c r="CGF92" s="74"/>
      <c r="CGG92" s="74"/>
      <c r="CGH92" s="62"/>
      <c r="CGI92" s="75"/>
      <c r="CGJ92" s="76"/>
      <c r="CGK92" s="216"/>
      <c r="CGL92" s="75"/>
      <c r="CGM92" s="75"/>
      <c r="CGN92" s="204"/>
      <c r="CGO92" s="205"/>
      <c r="CGP92" s="72"/>
      <c r="CGQ92" s="70"/>
      <c r="CGR92" s="73"/>
      <c r="CGS92" s="74"/>
      <c r="CGT92" s="74"/>
      <c r="CGU92" s="62"/>
      <c r="CGV92" s="75"/>
      <c r="CGW92" s="76"/>
      <c r="CGX92" s="216"/>
      <c r="CGY92" s="75"/>
      <c r="CGZ92" s="75"/>
      <c r="CHA92" s="204"/>
      <c r="CHB92" s="205"/>
      <c r="CHC92" s="72"/>
      <c r="CHD92" s="70"/>
      <c r="CHE92" s="73"/>
      <c r="CHF92" s="74"/>
      <c r="CHG92" s="74"/>
      <c r="CHH92" s="62"/>
      <c r="CHI92" s="75"/>
      <c r="CHJ92" s="76"/>
      <c r="CHK92" s="216"/>
      <c r="CHL92" s="75"/>
      <c r="CHM92" s="75"/>
      <c r="CHN92" s="204"/>
      <c r="CHO92" s="205"/>
      <c r="CHP92" s="72"/>
      <c r="CHQ92" s="70"/>
      <c r="CHR92" s="73"/>
      <c r="CHS92" s="74"/>
      <c r="CHT92" s="74"/>
      <c r="CHU92" s="62"/>
      <c r="CHV92" s="75"/>
      <c r="CHW92" s="76"/>
      <c r="CHX92" s="216"/>
      <c r="CHY92" s="75"/>
      <c r="CHZ92" s="75"/>
      <c r="CIA92" s="204"/>
      <c r="CIB92" s="205"/>
      <c r="CIC92" s="72"/>
      <c r="CID92" s="70"/>
      <c r="CIE92" s="73"/>
      <c r="CIF92" s="74"/>
      <c r="CIG92" s="74"/>
      <c r="CIH92" s="62"/>
      <c r="CII92" s="75"/>
      <c r="CIJ92" s="76"/>
      <c r="CIK92" s="216"/>
      <c r="CIL92" s="75"/>
      <c r="CIM92" s="75"/>
      <c r="CIN92" s="204"/>
      <c r="CIO92" s="205"/>
      <c r="CIP92" s="72"/>
      <c r="CIQ92" s="70"/>
      <c r="CIR92" s="73"/>
      <c r="CIS92" s="74"/>
      <c r="CIT92" s="74"/>
      <c r="CIU92" s="62"/>
      <c r="CIV92" s="75"/>
      <c r="CIW92" s="76"/>
      <c r="CIX92" s="216"/>
      <c r="CIY92" s="75"/>
      <c r="CIZ92" s="75"/>
      <c r="CJA92" s="204"/>
      <c r="CJB92" s="205"/>
      <c r="CJC92" s="72"/>
      <c r="CJD92" s="70"/>
      <c r="CJE92" s="73"/>
      <c r="CJF92" s="74"/>
      <c r="CJG92" s="74"/>
      <c r="CJH92" s="62"/>
      <c r="CJI92" s="75"/>
      <c r="CJJ92" s="76"/>
      <c r="CJK92" s="216"/>
      <c r="CJL92" s="75"/>
      <c r="CJM92" s="75"/>
      <c r="CJN92" s="204"/>
      <c r="CJO92" s="205"/>
      <c r="CJP92" s="72"/>
      <c r="CJQ92" s="70"/>
      <c r="CJR92" s="73"/>
      <c r="CJS92" s="74"/>
      <c r="CJT92" s="74"/>
      <c r="CJU92" s="62"/>
      <c r="CJV92" s="75"/>
      <c r="CJW92" s="76"/>
      <c r="CJX92" s="216"/>
      <c r="CJY92" s="75"/>
      <c r="CJZ92" s="75"/>
      <c r="CKA92" s="204"/>
      <c r="CKB92" s="205"/>
      <c r="CKC92" s="72"/>
      <c r="CKD92" s="70"/>
      <c r="CKE92" s="73"/>
      <c r="CKF92" s="74"/>
      <c r="CKG92" s="74"/>
      <c r="CKH92" s="62"/>
      <c r="CKI92" s="75"/>
      <c r="CKJ92" s="76"/>
      <c r="CKK92" s="216"/>
      <c r="CKL92" s="75"/>
      <c r="CKM92" s="75"/>
      <c r="CKN92" s="204"/>
      <c r="CKO92" s="205"/>
      <c r="CKP92" s="72"/>
      <c r="CKQ92" s="70"/>
      <c r="CKR92" s="73"/>
      <c r="CKS92" s="74"/>
      <c r="CKT92" s="74"/>
      <c r="CKU92" s="62"/>
      <c r="CKV92" s="75"/>
      <c r="CKW92" s="76"/>
      <c r="CKX92" s="216"/>
      <c r="CKY92" s="75"/>
      <c r="CKZ92" s="75"/>
      <c r="CLA92" s="204"/>
      <c r="CLB92" s="205"/>
      <c r="CLC92" s="72"/>
      <c r="CLD92" s="70"/>
      <c r="CLE92" s="73"/>
      <c r="CLF92" s="74"/>
      <c r="CLG92" s="74"/>
      <c r="CLH92" s="62"/>
      <c r="CLI92" s="75"/>
      <c r="CLJ92" s="76"/>
      <c r="CLK92" s="216"/>
      <c r="CLL92" s="75"/>
      <c r="CLM92" s="75"/>
      <c r="CLN92" s="204"/>
      <c r="CLO92" s="205"/>
      <c r="CLP92" s="72"/>
      <c r="CLQ92" s="70"/>
      <c r="CLR92" s="73"/>
      <c r="CLS92" s="74"/>
      <c r="CLT92" s="74"/>
      <c r="CLU92" s="62"/>
      <c r="CLV92" s="75"/>
      <c r="CLW92" s="76"/>
      <c r="CLX92" s="216"/>
      <c r="CLY92" s="75"/>
      <c r="CLZ92" s="75"/>
      <c r="CMA92" s="204"/>
      <c r="CMB92" s="205"/>
      <c r="CMC92" s="72"/>
      <c r="CMD92" s="70"/>
      <c r="CME92" s="73"/>
      <c r="CMF92" s="74"/>
      <c r="CMG92" s="74"/>
      <c r="CMH92" s="62"/>
      <c r="CMI92" s="75"/>
      <c r="CMJ92" s="76"/>
      <c r="CMK92" s="216"/>
      <c r="CML92" s="75"/>
      <c r="CMM92" s="75"/>
      <c r="CMN92" s="204"/>
      <c r="CMO92" s="205"/>
      <c r="CMP92" s="72"/>
      <c r="CMQ92" s="70"/>
      <c r="CMR92" s="73"/>
      <c r="CMS92" s="74"/>
      <c r="CMT92" s="74"/>
      <c r="CMU92" s="62"/>
      <c r="CMV92" s="75"/>
      <c r="CMW92" s="76"/>
      <c r="CMX92" s="216"/>
      <c r="CMY92" s="75"/>
      <c r="CMZ92" s="75"/>
      <c r="CNA92" s="204"/>
      <c r="CNB92" s="205"/>
      <c r="CNC92" s="72"/>
      <c r="CND92" s="70"/>
      <c r="CNE92" s="73"/>
      <c r="CNF92" s="74"/>
      <c r="CNG92" s="74"/>
      <c r="CNH92" s="62"/>
      <c r="CNI92" s="75"/>
      <c r="CNJ92" s="76"/>
      <c r="CNK92" s="216"/>
      <c r="CNL92" s="75"/>
      <c r="CNM92" s="75"/>
      <c r="CNN92" s="204"/>
      <c r="CNO92" s="205"/>
      <c r="CNP92" s="72"/>
      <c r="CNQ92" s="70"/>
      <c r="CNR92" s="73"/>
      <c r="CNS92" s="74"/>
      <c r="CNT92" s="74"/>
      <c r="CNU92" s="62"/>
      <c r="CNV92" s="75"/>
      <c r="CNW92" s="76"/>
      <c r="CNX92" s="216"/>
      <c r="CNY92" s="75"/>
      <c r="CNZ92" s="75"/>
      <c r="COA92" s="204"/>
      <c r="COB92" s="205"/>
      <c r="COC92" s="72"/>
      <c r="COD92" s="70"/>
      <c r="COE92" s="73"/>
      <c r="COF92" s="74"/>
      <c r="COG92" s="74"/>
      <c r="COH92" s="62"/>
      <c r="COI92" s="75"/>
      <c r="COJ92" s="76"/>
      <c r="COK92" s="216"/>
      <c r="COL92" s="75"/>
      <c r="COM92" s="75"/>
      <c r="CON92" s="204"/>
      <c r="COO92" s="205"/>
      <c r="COP92" s="72"/>
      <c r="COQ92" s="70"/>
      <c r="COR92" s="73"/>
      <c r="COS92" s="74"/>
      <c r="COT92" s="74"/>
      <c r="COU92" s="62"/>
      <c r="COV92" s="75"/>
      <c r="COW92" s="76"/>
      <c r="COX92" s="216"/>
      <c r="COY92" s="75"/>
      <c r="COZ92" s="75"/>
      <c r="CPA92" s="204"/>
      <c r="CPB92" s="205"/>
      <c r="CPC92" s="72"/>
      <c r="CPD92" s="70"/>
      <c r="CPE92" s="73"/>
      <c r="CPF92" s="74"/>
      <c r="CPG92" s="74"/>
      <c r="CPH92" s="62"/>
      <c r="CPI92" s="75"/>
      <c r="CPJ92" s="76"/>
      <c r="CPK92" s="216"/>
      <c r="CPL92" s="75"/>
      <c r="CPM92" s="75"/>
      <c r="CPN92" s="204"/>
      <c r="CPO92" s="205"/>
      <c r="CPP92" s="72"/>
      <c r="CPQ92" s="70"/>
      <c r="CPR92" s="73"/>
      <c r="CPS92" s="74"/>
      <c r="CPT92" s="74"/>
      <c r="CPU92" s="62"/>
      <c r="CPV92" s="75"/>
      <c r="CPW92" s="76"/>
      <c r="CPX92" s="216"/>
      <c r="CPY92" s="75"/>
      <c r="CPZ92" s="75"/>
      <c r="CQA92" s="204"/>
      <c r="CQB92" s="205"/>
      <c r="CQC92" s="72"/>
      <c r="CQD92" s="70"/>
      <c r="CQE92" s="73"/>
      <c r="CQF92" s="74"/>
      <c r="CQG92" s="74"/>
      <c r="CQH92" s="62"/>
      <c r="CQI92" s="75"/>
      <c r="CQJ92" s="76"/>
      <c r="CQK92" s="216"/>
      <c r="CQL92" s="75"/>
      <c r="CQM92" s="75"/>
      <c r="CQN92" s="204"/>
      <c r="CQO92" s="205"/>
      <c r="CQP92" s="72"/>
      <c r="CQQ92" s="70"/>
      <c r="CQR92" s="73"/>
      <c r="CQS92" s="74"/>
      <c r="CQT92" s="74"/>
      <c r="CQU92" s="62"/>
      <c r="CQV92" s="75"/>
      <c r="CQW92" s="76"/>
      <c r="CQX92" s="216"/>
      <c r="CQY92" s="75"/>
      <c r="CQZ92" s="75"/>
      <c r="CRA92" s="204"/>
      <c r="CRB92" s="205"/>
      <c r="CRC92" s="72"/>
      <c r="CRD92" s="70"/>
      <c r="CRE92" s="73"/>
      <c r="CRF92" s="74"/>
      <c r="CRG92" s="74"/>
      <c r="CRH92" s="62"/>
      <c r="CRI92" s="75"/>
      <c r="CRJ92" s="76"/>
      <c r="CRK92" s="216"/>
      <c r="CRL92" s="75"/>
      <c r="CRM92" s="75"/>
      <c r="CRN92" s="204"/>
      <c r="CRO92" s="205"/>
      <c r="CRP92" s="72"/>
      <c r="CRQ92" s="70"/>
      <c r="CRR92" s="73"/>
      <c r="CRS92" s="74"/>
      <c r="CRT92" s="74"/>
      <c r="CRU92" s="62"/>
      <c r="CRV92" s="75"/>
      <c r="CRW92" s="76"/>
      <c r="CRX92" s="216"/>
      <c r="CRY92" s="75"/>
      <c r="CRZ92" s="75"/>
      <c r="CSA92" s="204"/>
      <c r="CSB92" s="205"/>
      <c r="CSC92" s="72"/>
      <c r="CSD92" s="70"/>
      <c r="CSE92" s="73"/>
      <c r="CSF92" s="74"/>
      <c r="CSG92" s="74"/>
      <c r="CSH92" s="62"/>
      <c r="CSI92" s="75"/>
      <c r="CSJ92" s="76"/>
      <c r="CSK92" s="216"/>
      <c r="CSL92" s="75"/>
      <c r="CSM92" s="75"/>
      <c r="CSN92" s="204"/>
      <c r="CSO92" s="205"/>
      <c r="CSP92" s="72"/>
      <c r="CSQ92" s="70"/>
      <c r="CSR92" s="73"/>
      <c r="CSS92" s="74"/>
      <c r="CST92" s="74"/>
      <c r="CSU92" s="62"/>
      <c r="CSV92" s="75"/>
      <c r="CSW92" s="76"/>
      <c r="CSX92" s="216"/>
      <c r="CSY92" s="75"/>
      <c r="CSZ92" s="75"/>
      <c r="CTA92" s="204"/>
      <c r="CTB92" s="205"/>
      <c r="CTC92" s="72"/>
      <c r="CTD92" s="70"/>
      <c r="CTE92" s="73"/>
      <c r="CTF92" s="74"/>
      <c r="CTG92" s="74"/>
      <c r="CTH92" s="62"/>
      <c r="CTI92" s="75"/>
      <c r="CTJ92" s="76"/>
      <c r="CTK92" s="216"/>
      <c r="CTL92" s="75"/>
      <c r="CTM92" s="75"/>
      <c r="CTN92" s="204"/>
      <c r="CTO92" s="205"/>
      <c r="CTP92" s="72"/>
      <c r="CTQ92" s="70"/>
      <c r="CTR92" s="73"/>
      <c r="CTS92" s="74"/>
      <c r="CTT92" s="74"/>
      <c r="CTU92" s="62"/>
      <c r="CTV92" s="75"/>
      <c r="CTW92" s="76"/>
      <c r="CTX92" s="216"/>
      <c r="CTY92" s="75"/>
      <c r="CTZ92" s="75"/>
      <c r="CUA92" s="204"/>
      <c r="CUB92" s="205"/>
      <c r="CUC92" s="72"/>
      <c r="CUD92" s="70"/>
      <c r="CUE92" s="73"/>
      <c r="CUF92" s="74"/>
      <c r="CUG92" s="74"/>
      <c r="CUH92" s="62"/>
      <c r="CUI92" s="75"/>
      <c r="CUJ92" s="76"/>
      <c r="CUK92" s="216"/>
      <c r="CUL92" s="75"/>
      <c r="CUM92" s="75"/>
      <c r="CUN92" s="204"/>
      <c r="CUO92" s="205"/>
      <c r="CUP92" s="72"/>
      <c r="CUQ92" s="70"/>
      <c r="CUR92" s="73"/>
      <c r="CUS92" s="74"/>
      <c r="CUT92" s="74"/>
      <c r="CUU92" s="62"/>
      <c r="CUV92" s="75"/>
      <c r="CUW92" s="76"/>
      <c r="CUX92" s="216"/>
      <c r="CUY92" s="75"/>
      <c r="CUZ92" s="75"/>
      <c r="CVA92" s="204"/>
      <c r="CVB92" s="205"/>
      <c r="CVC92" s="72"/>
      <c r="CVD92" s="70"/>
      <c r="CVE92" s="73"/>
      <c r="CVF92" s="74"/>
      <c r="CVG92" s="74"/>
      <c r="CVH92" s="62"/>
      <c r="CVI92" s="75"/>
      <c r="CVJ92" s="76"/>
      <c r="CVK92" s="216"/>
      <c r="CVL92" s="75"/>
      <c r="CVM92" s="75"/>
      <c r="CVN92" s="204"/>
      <c r="CVO92" s="205"/>
      <c r="CVP92" s="72"/>
      <c r="CVQ92" s="70"/>
      <c r="CVR92" s="73"/>
      <c r="CVS92" s="74"/>
      <c r="CVT92" s="74"/>
      <c r="CVU92" s="62"/>
      <c r="CVV92" s="75"/>
      <c r="CVW92" s="76"/>
      <c r="CVX92" s="216"/>
      <c r="CVY92" s="75"/>
      <c r="CVZ92" s="75"/>
      <c r="CWA92" s="204"/>
      <c r="CWB92" s="205"/>
      <c r="CWC92" s="72"/>
      <c r="CWD92" s="70"/>
      <c r="CWE92" s="73"/>
      <c r="CWF92" s="74"/>
      <c r="CWG92" s="74"/>
      <c r="CWH92" s="62"/>
      <c r="CWI92" s="75"/>
      <c r="CWJ92" s="76"/>
      <c r="CWK92" s="216"/>
      <c r="CWL92" s="75"/>
      <c r="CWM92" s="75"/>
      <c r="CWN92" s="204"/>
      <c r="CWO92" s="205"/>
      <c r="CWP92" s="72"/>
      <c r="CWQ92" s="70"/>
      <c r="CWR92" s="73"/>
      <c r="CWS92" s="74"/>
      <c r="CWT92" s="74"/>
      <c r="CWU92" s="62"/>
      <c r="CWV92" s="75"/>
      <c r="CWW92" s="76"/>
      <c r="CWX92" s="216"/>
      <c r="CWY92" s="75"/>
      <c r="CWZ92" s="75"/>
      <c r="CXA92" s="204"/>
      <c r="CXB92" s="205"/>
      <c r="CXC92" s="72"/>
      <c r="CXD92" s="70"/>
      <c r="CXE92" s="73"/>
      <c r="CXF92" s="74"/>
      <c r="CXG92" s="74"/>
      <c r="CXH92" s="62"/>
      <c r="CXI92" s="75"/>
      <c r="CXJ92" s="76"/>
      <c r="CXK92" s="216"/>
      <c r="CXL92" s="75"/>
      <c r="CXM92" s="75"/>
      <c r="CXN92" s="204"/>
      <c r="CXO92" s="205"/>
      <c r="CXP92" s="72"/>
      <c r="CXQ92" s="70"/>
      <c r="CXR92" s="73"/>
      <c r="CXS92" s="74"/>
      <c r="CXT92" s="74"/>
      <c r="CXU92" s="62"/>
      <c r="CXV92" s="75"/>
      <c r="CXW92" s="76"/>
      <c r="CXX92" s="216"/>
      <c r="CXY92" s="75"/>
      <c r="CXZ92" s="75"/>
      <c r="CYA92" s="204"/>
      <c r="CYB92" s="205"/>
      <c r="CYC92" s="72"/>
      <c r="CYD92" s="70"/>
      <c r="CYE92" s="73"/>
      <c r="CYF92" s="74"/>
      <c r="CYG92" s="74"/>
      <c r="CYH92" s="62"/>
      <c r="CYI92" s="75"/>
      <c r="CYJ92" s="76"/>
      <c r="CYK92" s="216"/>
      <c r="CYL92" s="75"/>
      <c r="CYM92" s="75"/>
      <c r="CYN92" s="204"/>
      <c r="CYO92" s="205"/>
      <c r="CYP92" s="72"/>
      <c r="CYQ92" s="70"/>
      <c r="CYR92" s="73"/>
      <c r="CYS92" s="74"/>
      <c r="CYT92" s="74"/>
      <c r="CYU92" s="62"/>
      <c r="CYV92" s="75"/>
      <c r="CYW92" s="76"/>
      <c r="CYX92" s="216"/>
      <c r="CYY92" s="75"/>
      <c r="CYZ92" s="75"/>
      <c r="CZA92" s="204"/>
      <c r="CZB92" s="205"/>
      <c r="CZC92" s="72"/>
      <c r="CZD92" s="70"/>
      <c r="CZE92" s="73"/>
      <c r="CZF92" s="74"/>
      <c r="CZG92" s="74"/>
      <c r="CZH92" s="62"/>
      <c r="CZI92" s="75"/>
      <c r="CZJ92" s="76"/>
      <c r="CZK92" s="216"/>
      <c r="CZL92" s="75"/>
      <c r="CZM92" s="75"/>
      <c r="CZN92" s="204"/>
      <c r="CZO92" s="205"/>
      <c r="CZP92" s="72"/>
      <c r="CZQ92" s="70"/>
      <c r="CZR92" s="73"/>
      <c r="CZS92" s="74"/>
      <c r="CZT92" s="74"/>
      <c r="CZU92" s="62"/>
      <c r="CZV92" s="75"/>
      <c r="CZW92" s="76"/>
      <c r="CZX92" s="216"/>
      <c r="CZY92" s="75"/>
      <c r="CZZ92" s="75"/>
      <c r="DAA92" s="204"/>
      <c r="DAB92" s="205"/>
      <c r="DAC92" s="72"/>
      <c r="DAD92" s="70"/>
      <c r="DAE92" s="73"/>
      <c r="DAF92" s="74"/>
      <c r="DAG92" s="74"/>
      <c r="DAH92" s="62"/>
      <c r="DAI92" s="75"/>
      <c r="DAJ92" s="76"/>
      <c r="DAK92" s="216"/>
      <c r="DAL92" s="75"/>
      <c r="DAM92" s="75"/>
      <c r="DAN92" s="204"/>
      <c r="DAO92" s="205"/>
      <c r="DAP92" s="72"/>
      <c r="DAQ92" s="70"/>
      <c r="DAR92" s="73"/>
      <c r="DAS92" s="74"/>
      <c r="DAT92" s="74"/>
      <c r="DAU92" s="62"/>
      <c r="DAV92" s="75"/>
      <c r="DAW92" s="76"/>
      <c r="DAX92" s="216"/>
      <c r="DAY92" s="75"/>
      <c r="DAZ92" s="75"/>
      <c r="DBA92" s="204"/>
      <c r="DBB92" s="205"/>
      <c r="DBC92" s="72"/>
      <c r="DBD92" s="70"/>
      <c r="DBE92" s="73"/>
      <c r="DBF92" s="74"/>
      <c r="DBG92" s="74"/>
      <c r="DBH92" s="62"/>
      <c r="DBI92" s="75"/>
      <c r="DBJ92" s="76"/>
      <c r="DBK92" s="216"/>
      <c r="DBL92" s="75"/>
      <c r="DBM92" s="75"/>
      <c r="DBN92" s="204"/>
      <c r="DBO92" s="205"/>
      <c r="DBP92" s="72"/>
      <c r="DBQ92" s="70"/>
      <c r="DBR92" s="73"/>
      <c r="DBS92" s="74"/>
      <c r="DBT92" s="74"/>
      <c r="DBU92" s="62"/>
      <c r="DBV92" s="75"/>
      <c r="DBW92" s="76"/>
      <c r="DBX92" s="216"/>
      <c r="DBY92" s="75"/>
      <c r="DBZ92" s="75"/>
      <c r="DCA92" s="204"/>
      <c r="DCB92" s="205"/>
      <c r="DCC92" s="72"/>
      <c r="DCD92" s="70"/>
      <c r="DCE92" s="73"/>
      <c r="DCF92" s="74"/>
      <c r="DCG92" s="74"/>
      <c r="DCH92" s="62"/>
      <c r="DCI92" s="75"/>
      <c r="DCJ92" s="76"/>
      <c r="DCK92" s="216"/>
      <c r="DCL92" s="75"/>
      <c r="DCM92" s="75"/>
      <c r="DCN92" s="204"/>
      <c r="DCO92" s="205"/>
      <c r="DCP92" s="72"/>
      <c r="DCQ92" s="70"/>
      <c r="DCR92" s="73"/>
      <c r="DCS92" s="74"/>
      <c r="DCT92" s="74"/>
      <c r="DCU92" s="62"/>
      <c r="DCV92" s="75"/>
      <c r="DCW92" s="76"/>
      <c r="DCX92" s="216"/>
      <c r="DCY92" s="75"/>
      <c r="DCZ92" s="75"/>
      <c r="DDA92" s="204"/>
      <c r="DDB92" s="205"/>
      <c r="DDC92" s="72"/>
      <c r="DDD92" s="70"/>
      <c r="DDE92" s="73"/>
      <c r="DDF92" s="74"/>
      <c r="DDG92" s="74"/>
      <c r="DDH92" s="62"/>
      <c r="DDI92" s="75"/>
      <c r="DDJ92" s="76"/>
      <c r="DDK92" s="216"/>
      <c r="DDL92" s="75"/>
      <c r="DDM92" s="75"/>
      <c r="DDN92" s="204"/>
      <c r="DDO92" s="205"/>
      <c r="DDP92" s="72"/>
      <c r="DDQ92" s="70"/>
      <c r="DDR92" s="73"/>
      <c r="DDS92" s="74"/>
      <c r="DDT92" s="74"/>
      <c r="DDU92" s="62"/>
      <c r="DDV92" s="75"/>
      <c r="DDW92" s="76"/>
      <c r="DDX92" s="216"/>
      <c r="DDY92" s="75"/>
      <c r="DDZ92" s="75"/>
      <c r="DEA92" s="204"/>
      <c r="DEB92" s="205"/>
      <c r="DEC92" s="72"/>
      <c r="DED92" s="70"/>
      <c r="DEE92" s="73"/>
      <c r="DEF92" s="74"/>
      <c r="DEG92" s="74"/>
      <c r="DEH92" s="62"/>
      <c r="DEI92" s="75"/>
      <c r="DEJ92" s="76"/>
      <c r="DEK92" s="216"/>
      <c r="DEL92" s="75"/>
      <c r="DEM92" s="75"/>
      <c r="DEN92" s="204"/>
      <c r="DEO92" s="205"/>
      <c r="DEP92" s="72"/>
      <c r="DEQ92" s="70"/>
      <c r="DER92" s="73"/>
      <c r="DES92" s="74"/>
      <c r="DET92" s="74"/>
      <c r="DEU92" s="62"/>
      <c r="DEV92" s="75"/>
      <c r="DEW92" s="76"/>
      <c r="DEX92" s="216"/>
      <c r="DEY92" s="75"/>
      <c r="DEZ92" s="75"/>
      <c r="DFA92" s="204"/>
      <c r="DFB92" s="205"/>
      <c r="DFC92" s="72"/>
      <c r="DFD92" s="70"/>
      <c r="DFE92" s="73"/>
      <c r="DFF92" s="74"/>
      <c r="DFG92" s="74"/>
      <c r="DFH92" s="62"/>
      <c r="DFI92" s="75"/>
      <c r="DFJ92" s="76"/>
      <c r="DFK92" s="216"/>
      <c r="DFL92" s="75"/>
      <c r="DFM92" s="75"/>
      <c r="DFN92" s="204"/>
      <c r="DFO92" s="205"/>
      <c r="DFP92" s="72"/>
      <c r="DFQ92" s="70"/>
      <c r="DFR92" s="73"/>
      <c r="DFS92" s="74"/>
      <c r="DFT92" s="74"/>
      <c r="DFU92" s="62"/>
      <c r="DFV92" s="75"/>
      <c r="DFW92" s="76"/>
      <c r="DFX92" s="216"/>
      <c r="DFY92" s="75"/>
      <c r="DFZ92" s="75"/>
      <c r="DGA92" s="204"/>
      <c r="DGB92" s="205"/>
      <c r="DGC92" s="72"/>
      <c r="DGD92" s="70"/>
      <c r="DGE92" s="73"/>
      <c r="DGF92" s="74"/>
      <c r="DGG92" s="74"/>
      <c r="DGH92" s="62"/>
      <c r="DGI92" s="75"/>
      <c r="DGJ92" s="76"/>
      <c r="DGK92" s="216"/>
      <c r="DGL92" s="75"/>
      <c r="DGM92" s="75"/>
      <c r="DGN92" s="204"/>
      <c r="DGO92" s="205"/>
      <c r="DGP92" s="72"/>
      <c r="DGQ92" s="70"/>
      <c r="DGR92" s="73"/>
      <c r="DGS92" s="74"/>
      <c r="DGT92" s="74"/>
      <c r="DGU92" s="62"/>
      <c r="DGV92" s="75"/>
      <c r="DGW92" s="76"/>
      <c r="DGX92" s="216"/>
      <c r="DGY92" s="75"/>
      <c r="DGZ92" s="75"/>
      <c r="DHA92" s="204"/>
      <c r="DHB92" s="205"/>
      <c r="DHC92" s="72"/>
      <c r="DHD92" s="70"/>
      <c r="DHE92" s="73"/>
      <c r="DHF92" s="74"/>
      <c r="DHG92" s="74"/>
      <c r="DHH92" s="62"/>
      <c r="DHI92" s="75"/>
      <c r="DHJ92" s="76"/>
      <c r="DHK92" s="216"/>
      <c r="DHL92" s="75"/>
      <c r="DHM92" s="75"/>
      <c r="DHN92" s="204"/>
      <c r="DHO92" s="205"/>
      <c r="DHP92" s="72"/>
      <c r="DHQ92" s="70"/>
      <c r="DHR92" s="73"/>
      <c r="DHS92" s="74"/>
      <c r="DHT92" s="74"/>
      <c r="DHU92" s="62"/>
      <c r="DHV92" s="75"/>
      <c r="DHW92" s="76"/>
      <c r="DHX92" s="216"/>
      <c r="DHY92" s="75"/>
      <c r="DHZ92" s="75"/>
      <c r="DIA92" s="204"/>
      <c r="DIB92" s="205"/>
      <c r="DIC92" s="72"/>
      <c r="DID92" s="70"/>
      <c r="DIE92" s="73"/>
      <c r="DIF92" s="74"/>
      <c r="DIG92" s="74"/>
      <c r="DIH92" s="62"/>
      <c r="DII92" s="75"/>
      <c r="DIJ92" s="76"/>
      <c r="DIK92" s="216"/>
      <c r="DIL92" s="75"/>
      <c r="DIM92" s="75"/>
      <c r="DIN92" s="204"/>
      <c r="DIO92" s="205"/>
      <c r="DIP92" s="72"/>
      <c r="DIQ92" s="70"/>
      <c r="DIR92" s="73"/>
      <c r="DIS92" s="74"/>
      <c r="DIT92" s="74"/>
      <c r="DIU92" s="62"/>
      <c r="DIV92" s="75"/>
      <c r="DIW92" s="76"/>
      <c r="DIX92" s="216"/>
      <c r="DIY92" s="75"/>
      <c r="DIZ92" s="75"/>
      <c r="DJA92" s="204"/>
      <c r="DJB92" s="205"/>
      <c r="DJC92" s="72"/>
      <c r="DJD92" s="70"/>
      <c r="DJE92" s="73"/>
      <c r="DJF92" s="74"/>
      <c r="DJG92" s="74"/>
      <c r="DJH92" s="62"/>
      <c r="DJI92" s="75"/>
      <c r="DJJ92" s="76"/>
      <c r="DJK92" s="216"/>
      <c r="DJL92" s="75"/>
      <c r="DJM92" s="75"/>
      <c r="DJN92" s="204"/>
      <c r="DJO92" s="205"/>
      <c r="DJP92" s="72"/>
      <c r="DJQ92" s="70"/>
      <c r="DJR92" s="73"/>
      <c r="DJS92" s="74"/>
      <c r="DJT92" s="74"/>
      <c r="DJU92" s="62"/>
      <c r="DJV92" s="75"/>
      <c r="DJW92" s="76"/>
      <c r="DJX92" s="216"/>
      <c r="DJY92" s="75"/>
      <c r="DJZ92" s="75"/>
      <c r="DKA92" s="204"/>
      <c r="DKB92" s="205"/>
      <c r="DKC92" s="72"/>
      <c r="DKD92" s="70"/>
      <c r="DKE92" s="73"/>
      <c r="DKF92" s="74"/>
      <c r="DKG92" s="74"/>
      <c r="DKH92" s="62"/>
      <c r="DKI92" s="75"/>
      <c r="DKJ92" s="76"/>
      <c r="DKK92" s="216"/>
      <c r="DKL92" s="75"/>
      <c r="DKM92" s="75"/>
      <c r="DKN92" s="204"/>
      <c r="DKO92" s="205"/>
      <c r="DKP92" s="72"/>
      <c r="DKQ92" s="70"/>
      <c r="DKR92" s="73"/>
      <c r="DKS92" s="74"/>
      <c r="DKT92" s="74"/>
      <c r="DKU92" s="62"/>
      <c r="DKV92" s="75"/>
      <c r="DKW92" s="76"/>
      <c r="DKX92" s="216"/>
      <c r="DKY92" s="75"/>
      <c r="DKZ92" s="75"/>
      <c r="DLA92" s="204"/>
      <c r="DLB92" s="205"/>
      <c r="DLC92" s="72"/>
      <c r="DLD92" s="70"/>
      <c r="DLE92" s="73"/>
      <c r="DLF92" s="74"/>
      <c r="DLG92" s="74"/>
      <c r="DLH92" s="62"/>
      <c r="DLI92" s="75"/>
      <c r="DLJ92" s="76"/>
      <c r="DLK92" s="216"/>
      <c r="DLL92" s="75"/>
      <c r="DLM92" s="75"/>
      <c r="DLN92" s="204"/>
      <c r="DLO92" s="205"/>
      <c r="DLP92" s="72"/>
      <c r="DLQ92" s="70"/>
      <c r="DLR92" s="73"/>
      <c r="DLS92" s="74"/>
      <c r="DLT92" s="74"/>
      <c r="DLU92" s="62"/>
      <c r="DLV92" s="75"/>
      <c r="DLW92" s="76"/>
      <c r="DLX92" s="216"/>
      <c r="DLY92" s="75"/>
      <c r="DLZ92" s="75"/>
      <c r="DMA92" s="204"/>
      <c r="DMB92" s="205"/>
      <c r="DMC92" s="72"/>
      <c r="DMD92" s="70"/>
      <c r="DME92" s="73"/>
      <c r="DMF92" s="74"/>
      <c r="DMG92" s="74"/>
      <c r="DMH92" s="62"/>
      <c r="DMI92" s="75"/>
      <c r="DMJ92" s="76"/>
      <c r="DMK92" s="216"/>
      <c r="DML92" s="75"/>
      <c r="DMM92" s="75"/>
      <c r="DMN92" s="204"/>
      <c r="DMO92" s="205"/>
      <c r="DMP92" s="72"/>
      <c r="DMQ92" s="70"/>
      <c r="DMR92" s="73"/>
      <c r="DMS92" s="74"/>
      <c r="DMT92" s="74"/>
      <c r="DMU92" s="62"/>
      <c r="DMV92" s="75"/>
      <c r="DMW92" s="76"/>
      <c r="DMX92" s="216"/>
      <c r="DMY92" s="75"/>
      <c r="DMZ92" s="75"/>
      <c r="DNA92" s="204"/>
      <c r="DNB92" s="205"/>
      <c r="DNC92" s="72"/>
      <c r="DND92" s="70"/>
      <c r="DNE92" s="73"/>
      <c r="DNF92" s="74"/>
      <c r="DNG92" s="74"/>
      <c r="DNH92" s="62"/>
      <c r="DNI92" s="75"/>
      <c r="DNJ92" s="76"/>
      <c r="DNK92" s="216"/>
      <c r="DNL92" s="75"/>
      <c r="DNM92" s="75"/>
      <c r="DNN92" s="204"/>
      <c r="DNO92" s="205"/>
      <c r="DNP92" s="72"/>
      <c r="DNQ92" s="70"/>
      <c r="DNR92" s="73"/>
      <c r="DNS92" s="74"/>
      <c r="DNT92" s="74"/>
      <c r="DNU92" s="62"/>
      <c r="DNV92" s="75"/>
      <c r="DNW92" s="76"/>
      <c r="DNX92" s="216"/>
      <c r="DNY92" s="75"/>
      <c r="DNZ92" s="75"/>
      <c r="DOA92" s="204"/>
      <c r="DOB92" s="205"/>
      <c r="DOC92" s="72"/>
      <c r="DOD92" s="70"/>
      <c r="DOE92" s="73"/>
      <c r="DOF92" s="74"/>
      <c r="DOG92" s="74"/>
      <c r="DOH92" s="62"/>
      <c r="DOI92" s="75"/>
      <c r="DOJ92" s="76"/>
      <c r="DOK92" s="216"/>
      <c r="DOL92" s="75"/>
      <c r="DOM92" s="75"/>
      <c r="DON92" s="204"/>
      <c r="DOO92" s="205"/>
      <c r="DOP92" s="72"/>
      <c r="DOQ92" s="70"/>
      <c r="DOR92" s="73"/>
      <c r="DOS92" s="74"/>
      <c r="DOT92" s="74"/>
      <c r="DOU92" s="62"/>
      <c r="DOV92" s="75"/>
      <c r="DOW92" s="76"/>
      <c r="DOX92" s="216"/>
      <c r="DOY92" s="75"/>
      <c r="DOZ92" s="75"/>
      <c r="DPA92" s="204"/>
      <c r="DPB92" s="205"/>
      <c r="DPC92" s="72"/>
      <c r="DPD92" s="70"/>
      <c r="DPE92" s="73"/>
      <c r="DPF92" s="74"/>
      <c r="DPG92" s="74"/>
      <c r="DPH92" s="62"/>
      <c r="DPI92" s="75"/>
      <c r="DPJ92" s="76"/>
      <c r="DPK92" s="216"/>
      <c r="DPL92" s="75"/>
      <c r="DPM92" s="75"/>
      <c r="DPN92" s="204"/>
      <c r="DPO92" s="205"/>
      <c r="DPP92" s="72"/>
      <c r="DPQ92" s="70"/>
      <c r="DPR92" s="73"/>
      <c r="DPS92" s="74"/>
      <c r="DPT92" s="74"/>
      <c r="DPU92" s="62"/>
      <c r="DPV92" s="75"/>
      <c r="DPW92" s="76"/>
      <c r="DPX92" s="216"/>
      <c r="DPY92" s="75"/>
      <c r="DPZ92" s="75"/>
      <c r="DQA92" s="204"/>
      <c r="DQB92" s="205"/>
      <c r="DQC92" s="72"/>
      <c r="DQD92" s="70"/>
      <c r="DQE92" s="73"/>
      <c r="DQF92" s="74"/>
      <c r="DQG92" s="74"/>
      <c r="DQH92" s="62"/>
      <c r="DQI92" s="75"/>
      <c r="DQJ92" s="76"/>
      <c r="DQK92" s="216"/>
      <c r="DQL92" s="75"/>
      <c r="DQM92" s="75"/>
      <c r="DQN92" s="204"/>
      <c r="DQO92" s="205"/>
      <c r="DQP92" s="72"/>
      <c r="DQQ92" s="70"/>
      <c r="DQR92" s="73"/>
      <c r="DQS92" s="74"/>
      <c r="DQT92" s="74"/>
      <c r="DQU92" s="62"/>
      <c r="DQV92" s="75"/>
      <c r="DQW92" s="76"/>
      <c r="DQX92" s="216"/>
      <c r="DQY92" s="75"/>
      <c r="DQZ92" s="75"/>
      <c r="DRA92" s="204"/>
      <c r="DRB92" s="205"/>
      <c r="DRC92" s="72"/>
      <c r="DRD92" s="70"/>
      <c r="DRE92" s="73"/>
      <c r="DRF92" s="74"/>
      <c r="DRG92" s="74"/>
      <c r="DRH92" s="62"/>
      <c r="DRI92" s="75"/>
      <c r="DRJ92" s="76"/>
      <c r="DRK92" s="216"/>
      <c r="DRL92" s="75"/>
      <c r="DRM92" s="75"/>
      <c r="DRN92" s="204"/>
      <c r="DRO92" s="205"/>
      <c r="DRP92" s="72"/>
      <c r="DRQ92" s="70"/>
      <c r="DRR92" s="73"/>
      <c r="DRS92" s="74"/>
      <c r="DRT92" s="74"/>
      <c r="DRU92" s="62"/>
      <c r="DRV92" s="75"/>
      <c r="DRW92" s="76"/>
      <c r="DRX92" s="216"/>
      <c r="DRY92" s="75"/>
      <c r="DRZ92" s="75"/>
      <c r="DSA92" s="204"/>
      <c r="DSB92" s="205"/>
      <c r="DSC92" s="72"/>
      <c r="DSD92" s="70"/>
      <c r="DSE92" s="73"/>
      <c r="DSF92" s="74"/>
      <c r="DSG92" s="74"/>
      <c r="DSH92" s="62"/>
      <c r="DSI92" s="75"/>
      <c r="DSJ92" s="76"/>
      <c r="DSK92" s="216"/>
      <c r="DSL92" s="75"/>
      <c r="DSM92" s="75"/>
      <c r="DSN92" s="204"/>
      <c r="DSO92" s="205"/>
      <c r="DSP92" s="72"/>
      <c r="DSQ92" s="70"/>
      <c r="DSR92" s="73"/>
      <c r="DSS92" s="74"/>
      <c r="DST92" s="74"/>
      <c r="DSU92" s="62"/>
      <c r="DSV92" s="75"/>
      <c r="DSW92" s="76"/>
      <c r="DSX92" s="216"/>
      <c r="DSY92" s="75"/>
      <c r="DSZ92" s="75"/>
      <c r="DTA92" s="204"/>
      <c r="DTB92" s="205"/>
      <c r="DTC92" s="72"/>
      <c r="DTD92" s="70"/>
      <c r="DTE92" s="73"/>
      <c r="DTF92" s="74"/>
      <c r="DTG92" s="74"/>
      <c r="DTH92" s="62"/>
      <c r="DTI92" s="75"/>
      <c r="DTJ92" s="76"/>
      <c r="DTK92" s="216"/>
      <c r="DTL92" s="75"/>
      <c r="DTM92" s="75"/>
      <c r="DTN92" s="204"/>
      <c r="DTO92" s="205"/>
      <c r="DTP92" s="72"/>
      <c r="DTQ92" s="70"/>
      <c r="DTR92" s="73"/>
      <c r="DTS92" s="74"/>
      <c r="DTT92" s="74"/>
      <c r="DTU92" s="62"/>
      <c r="DTV92" s="75"/>
      <c r="DTW92" s="76"/>
      <c r="DTX92" s="216"/>
      <c r="DTY92" s="75"/>
      <c r="DTZ92" s="75"/>
      <c r="DUA92" s="204"/>
      <c r="DUB92" s="205"/>
      <c r="DUC92" s="72"/>
      <c r="DUD92" s="70"/>
      <c r="DUE92" s="73"/>
      <c r="DUF92" s="74"/>
      <c r="DUG92" s="74"/>
      <c r="DUH92" s="62"/>
      <c r="DUI92" s="75"/>
      <c r="DUJ92" s="76"/>
      <c r="DUK92" s="216"/>
      <c r="DUL92" s="75"/>
      <c r="DUM92" s="75"/>
      <c r="DUN92" s="204"/>
      <c r="DUO92" s="205"/>
      <c r="DUP92" s="72"/>
      <c r="DUQ92" s="70"/>
      <c r="DUR92" s="73"/>
      <c r="DUS92" s="74"/>
      <c r="DUT92" s="74"/>
      <c r="DUU92" s="62"/>
      <c r="DUV92" s="75"/>
      <c r="DUW92" s="76"/>
      <c r="DUX92" s="216"/>
      <c r="DUY92" s="75"/>
      <c r="DUZ92" s="75"/>
      <c r="DVA92" s="204"/>
      <c r="DVB92" s="205"/>
      <c r="DVC92" s="72"/>
      <c r="DVD92" s="70"/>
      <c r="DVE92" s="73"/>
      <c r="DVF92" s="74"/>
      <c r="DVG92" s="74"/>
      <c r="DVH92" s="62"/>
      <c r="DVI92" s="75"/>
      <c r="DVJ92" s="76"/>
      <c r="DVK92" s="216"/>
      <c r="DVL92" s="75"/>
      <c r="DVM92" s="75"/>
      <c r="DVN92" s="204"/>
      <c r="DVO92" s="205"/>
      <c r="DVP92" s="72"/>
      <c r="DVQ92" s="70"/>
      <c r="DVR92" s="73"/>
      <c r="DVS92" s="74"/>
      <c r="DVT92" s="74"/>
      <c r="DVU92" s="62"/>
      <c r="DVV92" s="75"/>
      <c r="DVW92" s="76"/>
      <c r="DVX92" s="216"/>
      <c r="DVY92" s="75"/>
      <c r="DVZ92" s="75"/>
      <c r="DWA92" s="204"/>
      <c r="DWB92" s="205"/>
      <c r="DWC92" s="72"/>
      <c r="DWD92" s="70"/>
      <c r="DWE92" s="73"/>
      <c r="DWF92" s="74"/>
      <c r="DWG92" s="74"/>
      <c r="DWH92" s="62"/>
      <c r="DWI92" s="75"/>
      <c r="DWJ92" s="76"/>
      <c r="DWK92" s="216"/>
      <c r="DWL92" s="75"/>
      <c r="DWM92" s="75"/>
      <c r="DWN92" s="204"/>
      <c r="DWO92" s="205"/>
      <c r="DWP92" s="72"/>
      <c r="DWQ92" s="70"/>
      <c r="DWR92" s="73"/>
      <c r="DWS92" s="74"/>
      <c r="DWT92" s="74"/>
      <c r="DWU92" s="62"/>
      <c r="DWV92" s="75"/>
      <c r="DWW92" s="76"/>
      <c r="DWX92" s="216"/>
      <c r="DWY92" s="75"/>
      <c r="DWZ92" s="75"/>
      <c r="DXA92" s="204"/>
      <c r="DXB92" s="205"/>
      <c r="DXC92" s="72"/>
      <c r="DXD92" s="70"/>
      <c r="DXE92" s="73"/>
      <c r="DXF92" s="74"/>
      <c r="DXG92" s="74"/>
      <c r="DXH92" s="62"/>
      <c r="DXI92" s="75"/>
      <c r="DXJ92" s="76"/>
      <c r="DXK92" s="216"/>
      <c r="DXL92" s="75"/>
      <c r="DXM92" s="75"/>
      <c r="DXN92" s="204"/>
      <c r="DXO92" s="205"/>
      <c r="DXP92" s="72"/>
      <c r="DXQ92" s="70"/>
      <c r="DXR92" s="73"/>
      <c r="DXS92" s="74"/>
      <c r="DXT92" s="74"/>
      <c r="DXU92" s="62"/>
      <c r="DXV92" s="75"/>
      <c r="DXW92" s="76"/>
      <c r="DXX92" s="216"/>
      <c r="DXY92" s="75"/>
      <c r="DXZ92" s="75"/>
      <c r="DYA92" s="204"/>
      <c r="DYB92" s="205"/>
      <c r="DYC92" s="72"/>
      <c r="DYD92" s="70"/>
      <c r="DYE92" s="73"/>
      <c r="DYF92" s="74"/>
      <c r="DYG92" s="74"/>
      <c r="DYH92" s="62"/>
      <c r="DYI92" s="75"/>
      <c r="DYJ92" s="76"/>
      <c r="DYK92" s="216"/>
      <c r="DYL92" s="75"/>
      <c r="DYM92" s="75"/>
      <c r="DYN92" s="204"/>
      <c r="DYO92" s="205"/>
      <c r="DYP92" s="72"/>
      <c r="DYQ92" s="70"/>
      <c r="DYR92" s="73"/>
      <c r="DYS92" s="74"/>
      <c r="DYT92" s="74"/>
      <c r="DYU92" s="62"/>
      <c r="DYV92" s="75"/>
      <c r="DYW92" s="76"/>
      <c r="DYX92" s="216"/>
      <c r="DYY92" s="75"/>
      <c r="DYZ92" s="75"/>
      <c r="DZA92" s="204"/>
      <c r="DZB92" s="205"/>
      <c r="DZC92" s="72"/>
      <c r="DZD92" s="70"/>
      <c r="DZE92" s="73"/>
      <c r="DZF92" s="74"/>
      <c r="DZG92" s="74"/>
      <c r="DZH92" s="62"/>
      <c r="DZI92" s="75"/>
      <c r="DZJ92" s="76"/>
      <c r="DZK92" s="216"/>
      <c r="DZL92" s="75"/>
      <c r="DZM92" s="75"/>
      <c r="DZN92" s="204"/>
      <c r="DZO92" s="205"/>
      <c r="DZP92" s="72"/>
      <c r="DZQ92" s="70"/>
      <c r="DZR92" s="73"/>
      <c r="DZS92" s="74"/>
      <c r="DZT92" s="74"/>
      <c r="DZU92" s="62"/>
      <c r="DZV92" s="75"/>
      <c r="DZW92" s="76"/>
      <c r="DZX92" s="216"/>
      <c r="DZY92" s="75"/>
      <c r="DZZ92" s="75"/>
      <c r="EAA92" s="204"/>
      <c r="EAB92" s="205"/>
      <c r="EAC92" s="72"/>
      <c r="EAD92" s="70"/>
      <c r="EAE92" s="73"/>
      <c r="EAF92" s="74"/>
      <c r="EAG92" s="74"/>
      <c r="EAH92" s="62"/>
      <c r="EAI92" s="75"/>
      <c r="EAJ92" s="76"/>
      <c r="EAK92" s="216"/>
      <c r="EAL92" s="75"/>
      <c r="EAM92" s="75"/>
      <c r="EAN92" s="204"/>
      <c r="EAO92" s="205"/>
      <c r="EAP92" s="72"/>
      <c r="EAQ92" s="70"/>
      <c r="EAR92" s="73"/>
      <c r="EAS92" s="74"/>
      <c r="EAT92" s="74"/>
      <c r="EAU92" s="62"/>
      <c r="EAV92" s="75"/>
      <c r="EAW92" s="76"/>
      <c r="EAX92" s="216"/>
      <c r="EAY92" s="75"/>
      <c r="EAZ92" s="75"/>
      <c r="EBA92" s="204"/>
      <c r="EBB92" s="205"/>
      <c r="EBC92" s="72"/>
      <c r="EBD92" s="70"/>
      <c r="EBE92" s="73"/>
      <c r="EBF92" s="74"/>
      <c r="EBG92" s="74"/>
      <c r="EBH92" s="62"/>
      <c r="EBI92" s="75"/>
      <c r="EBJ92" s="76"/>
      <c r="EBK92" s="216"/>
      <c r="EBL92" s="75"/>
      <c r="EBM92" s="75"/>
      <c r="EBN92" s="204"/>
      <c r="EBO92" s="205"/>
      <c r="EBP92" s="72"/>
      <c r="EBQ92" s="70"/>
      <c r="EBR92" s="73"/>
      <c r="EBS92" s="74"/>
      <c r="EBT92" s="74"/>
      <c r="EBU92" s="62"/>
      <c r="EBV92" s="75"/>
      <c r="EBW92" s="76"/>
      <c r="EBX92" s="216"/>
      <c r="EBY92" s="75"/>
      <c r="EBZ92" s="75"/>
      <c r="ECA92" s="204"/>
      <c r="ECB92" s="205"/>
      <c r="ECC92" s="72"/>
      <c r="ECD92" s="70"/>
      <c r="ECE92" s="73"/>
      <c r="ECF92" s="74"/>
      <c r="ECG92" s="74"/>
      <c r="ECH92" s="62"/>
      <c r="ECI92" s="75"/>
      <c r="ECJ92" s="76"/>
      <c r="ECK92" s="216"/>
      <c r="ECL92" s="75"/>
      <c r="ECM92" s="75"/>
      <c r="ECN92" s="204"/>
      <c r="ECO92" s="205"/>
      <c r="ECP92" s="72"/>
      <c r="ECQ92" s="70"/>
      <c r="ECR92" s="73"/>
      <c r="ECS92" s="74"/>
      <c r="ECT92" s="74"/>
      <c r="ECU92" s="62"/>
      <c r="ECV92" s="75"/>
      <c r="ECW92" s="76"/>
      <c r="ECX92" s="216"/>
      <c r="ECY92" s="75"/>
      <c r="ECZ92" s="75"/>
      <c r="EDA92" s="204"/>
      <c r="EDB92" s="205"/>
      <c r="EDC92" s="72"/>
      <c r="EDD92" s="70"/>
      <c r="EDE92" s="73"/>
      <c r="EDF92" s="74"/>
      <c r="EDG92" s="74"/>
      <c r="EDH92" s="62"/>
      <c r="EDI92" s="75"/>
      <c r="EDJ92" s="76"/>
      <c r="EDK92" s="216"/>
      <c r="EDL92" s="75"/>
      <c r="EDM92" s="75"/>
      <c r="EDN92" s="204"/>
      <c r="EDO92" s="205"/>
      <c r="EDP92" s="72"/>
      <c r="EDQ92" s="70"/>
      <c r="EDR92" s="73"/>
      <c r="EDS92" s="74"/>
      <c r="EDT92" s="74"/>
      <c r="EDU92" s="62"/>
      <c r="EDV92" s="75"/>
      <c r="EDW92" s="76"/>
      <c r="EDX92" s="216"/>
      <c r="EDY92" s="75"/>
      <c r="EDZ92" s="75"/>
      <c r="EEA92" s="204"/>
      <c r="EEB92" s="205"/>
      <c r="EEC92" s="72"/>
      <c r="EED92" s="70"/>
      <c r="EEE92" s="73"/>
      <c r="EEF92" s="74"/>
      <c r="EEG92" s="74"/>
      <c r="EEH92" s="62"/>
      <c r="EEI92" s="75"/>
      <c r="EEJ92" s="76"/>
      <c r="EEK92" s="216"/>
      <c r="EEL92" s="75"/>
      <c r="EEM92" s="75"/>
      <c r="EEN92" s="204"/>
      <c r="EEO92" s="205"/>
      <c r="EEP92" s="72"/>
      <c r="EEQ92" s="70"/>
      <c r="EER92" s="73"/>
      <c r="EES92" s="74"/>
      <c r="EET92" s="74"/>
      <c r="EEU92" s="62"/>
      <c r="EEV92" s="75"/>
      <c r="EEW92" s="76"/>
      <c r="EEX92" s="216"/>
      <c r="EEY92" s="75"/>
      <c r="EEZ92" s="75"/>
      <c r="EFA92" s="204"/>
      <c r="EFB92" s="205"/>
      <c r="EFC92" s="72"/>
      <c r="EFD92" s="70"/>
      <c r="EFE92" s="73"/>
      <c r="EFF92" s="74"/>
      <c r="EFG92" s="74"/>
      <c r="EFH92" s="62"/>
      <c r="EFI92" s="75"/>
      <c r="EFJ92" s="76"/>
      <c r="EFK92" s="216"/>
      <c r="EFL92" s="75"/>
      <c r="EFM92" s="75"/>
      <c r="EFN92" s="204"/>
      <c r="EFO92" s="205"/>
      <c r="EFP92" s="72"/>
      <c r="EFQ92" s="70"/>
      <c r="EFR92" s="73"/>
      <c r="EFS92" s="74"/>
      <c r="EFT92" s="74"/>
      <c r="EFU92" s="62"/>
      <c r="EFV92" s="75"/>
      <c r="EFW92" s="76"/>
      <c r="EFX92" s="216"/>
      <c r="EFY92" s="75"/>
      <c r="EFZ92" s="75"/>
      <c r="EGA92" s="204"/>
      <c r="EGB92" s="205"/>
      <c r="EGC92" s="72"/>
      <c r="EGD92" s="70"/>
      <c r="EGE92" s="73"/>
      <c r="EGF92" s="74"/>
      <c r="EGG92" s="74"/>
      <c r="EGH92" s="62"/>
      <c r="EGI92" s="75"/>
      <c r="EGJ92" s="76"/>
      <c r="EGK92" s="216"/>
      <c r="EGL92" s="75"/>
      <c r="EGM92" s="75"/>
      <c r="EGN92" s="204"/>
      <c r="EGO92" s="205"/>
      <c r="EGP92" s="72"/>
      <c r="EGQ92" s="70"/>
      <c r="EGR92" s="73"/>
      <c r="EGS92" s="74"/>
      <c r="EGT92" s="74"/>
      <c r="EGU92" s="62"/>
      <c r="EGV92" s="75"/>
      <c r="EGW92" s="76"/>
      <c r="EGX92" s="216"/>
      <c r="EGY92" s="75"/>
      <c r="EGZ92" s="75"/>
      <c r="EHA92" s="204"/>
      <c r="EHB92" s="205"/>
      <c r="EHC92" s="72"/>
      <c r="EHD92" s="70"/>
      <c r="EHE92" s="73"/>
      <c r="EHF92" s="74"/>
      <c r="EHG92" s="74"/>
      <c r="EHH92" s="62"/>
      <c r="EHI92" s="75"/>
      <c r="EHJ92" s="76"/>
      <c r="EHK92" s="216"/>
      <c r="EHL92" s="75"/>
      <c r="EHM92" s="75"/>
      <c r="EHN92" s="204"/>
      <c r="EHO92" s="205"/>
      <c r="EHP92" s="72"/>
      <c r="EHQ92" s="70"/>
      <c r="EHR92" s="73"/>
      <c r="EHS92" s="74"/>
      <c r="EHT92" s="74"/>
      <c r="EHU92" s="62"/>
      <c r="EHV92" s="75"/>
      <c r="EHW92" s="76"/>
      <c r="EHX92" s="216"/>
      <c r="EHY92" s="75"/>
      <c r="EHZ92" s="75"/>
      <c r="EIA92" s="204"/>
      <c r="EIB92" s="205"/>
      <c r="EIC92" s="72"/>
      <c r="EID92" s="70"/>
      <c r="EIE92" s="73"/>
      <c r="EIF92" s="74"/>
      <c r="EIG92" s="74"/>
      <c r="EIH92" s="62"/>
      <c r="EII92" s="75"/>
      <c r="EIJ92" s="76"/>
      <c r="EIK92" s="216"/>
      <c r="EIL92" s="75"/>
      <c r="EIM92" s="75"/>
      <c r="EIN92" s="204"/>
      <c r="EIO92" s="205"/>
      <c r="EIP92" s="72"/>
      <c r="EIQ92" s="70"/>
      <c r="EIR92" s="73"/>
      <c r="EIS92" s="74"/>
      <c r="EIT92" s="74"/>
      <c r="EIU92" s="62"/>
      <c r="EIV92" s="75"/>
      <c r="EIW92" s="76"/>
      <c r="EIX92" s="216"/>
      <c r="EIY92" s="75"/>
      <c r="EIZ92" s="75"/>
      <c r="EJA92" s="204"/>
      <c r="EJB92" s="205"/>
      <c r="EJC92" s="72"/>
      <c r="EJD92" s="70"/>
      <c r="EJE92" s="73"/>
      <c r="EJF92" s="74"/>
      <c r="EJG92" s="74"/>
      <c r="EJH92" s="62"/>
      <c r="EJI92" s="75"/>
      <c r="EJJ92" s="76"/>
      <c r="EJK92" s="216"/>
      <c r="EJL92" s="75"/>
      <c r="EJM92" s="75"/>
      <c r="EJN92" s="204"/>
      <c r="EJO92" s="205"/>
      <c r="EJP92" s="72"/>
      <c r="EJQ92" s="70"/>
      <c r="EJR92" s="73"/>
      <c r="EJS92" s="74"/>
      <c r="EJT92" s="74"/>
      <c r="EJU92" s="62"/>
      <c r="EJV92" s="75"/>
      <c r="EJW92" s="76"/>
      <c r="EJX92" s="216"/>
      <c r="EJY92" s="75"/>
      <c r="EJZ92" s="75"/>
      <c r="EKA92" s="204"/>
      <c r="EKB92" s="205"/>
      <c r="EKC92" s="72"/>
      <c r="EKD92" s="70"/>
      <c r="EKE92" s="73"/>
      <c r="EKF92" s="74"/>
      <c r="EKG92" s="74"/>
      <c r="EKH92" s="62"/>
      <c r="EKI92" s="75"/>
      <c r="EKJ92" s="76"/>
      <c r="EKK92" s="216"/>
      <c r="EKL92" s="75"/>
      <c r="EKM92" s="75"/>
      <c r="EKN92" s="204"/>
      <c r="EKO92" s="205"/>
      <c r="EKP92" s="72"/>
      <c r="EKQ92" s="70"/>
      <c r="EKR92" s="73"/>
      <c r="EKS92" s="74"/>
      <c r="EKT92" s="74"/>
      <c r="EKU92" s="62"/>
      <c r="EKV92" s="75"/>
      <c r="EKW92" s="76"/>
      <c r="EKX92" s="216"/>
      <c r="EKY92" s="75"/>
      <c r="EKZ92" s="75"/>
      <c r="ELA92" s="204"/>
      <c r="ELB92" s="205"/>
      <c r="ELC92" s="72"/>
      <c r="ELD92" s="70"/>
      <c r="ELE92" s="73"/>
      <c r="ELF92" s="74"/>
      <c r="ELG92" s="74"/>
      <c r="ELH92" s="62"/>
      <c r="ELI92" s="75"/>
      <c r="ELJ92" s="76"/>
      <c r="ELK92" s="216"/>
      <c r="ELL92" s="75"/>
      <c r="ELM92" s="75"/>
      <c r="ELN92" s="204"/>
      <c r="ELO92" s="205"/>
      <c r="ELP92" s="72"/>
      <c r="ELQ92" s="70"/>
      <c r="ELR92" s="73"/>
      <c r="ELS92" s="74"/>
      <c r="ELT92" s="74"/>
      <c r="ELU92" s="62"/>
      <c r="ELV92" s="75"/>
      <c r="ELW92" s="76"/>
      <c r="ELX92" s="216"/>
      <c r="ELY92" s="75"/>
      <c r="ELZ92" s="75"/>
      <c r="EMA92" s="204"/>
      <c r="EMB92" s="205"/>
      <c r="EMC92" s="72"/>
      <c r="EMD92" s="70"/>
      <c r="EME92" s="73"/>
      <c r="EMF92" s="74"/>
      <c r="EMG92" s="74"/>
      <c r="EMH92" s="62"/>
      <c r="EMI92" s="75"/>
      <c r="EMJ92" s="76"/>
      <c r="EMK92" s="216"/>
      <c r="EML92" s="75"/>
      <c r="EMM92" s="75"/>
      <c r="EMN92" s="204"/>
      <c r="EMO92" s="205"/>
      <c r="EMP92" s="72"/>
      <c r="EMQ92" s="70"/>
      <c r="EMR92" s="73"/>
      <c r="EMS92" s="74"/>
      <c r="EMT92" s="74"/>
      <c r="EMU92" s="62"/>
      <c r="EMV92" s="75"/>
      <c r="EMW92" s="76"/>
      <c r="EMX92" s="216"/>
      <c r="EMY92" s="75"/>
      <c r="EMZ92" s="75"/>
      <c r="ENA92" s="204"/>
      <c r="ENB92" s="205"/>
      <c r="ENC92" s="72"/>
      <c r="END92" s="70"/>
      <c r="ENE92" s="73"/>
      <c r="ENF92" s="74"/>
      <c r="ENG92" s="74"/>
      <c r="ENH92" s="62"/>
      <c r="ENI92" s="75"/>
      <c r="ENJ92" s="76"/>
      <c r="ENK92" s="216"/>
      <c r="ENL92" s="75"/>
      <c r="ENM92" s="75"/>
      <c r="ENN92" s="204"/>
      <c r="ENO92" s="205"/>
      <c r="ENP92" s="72"/>
      <c r="ENQ92" s="70"/>
      <c r="ENR92" s="73"/>
      <c r="ENS92" s="74"/>
      <c r="ENT92" s="74"/>
      <c r="ENU92" s="62"/>
      <c r="ENV92" s="75"/>
      <c r="ENW92" s="76"/>
      <c r="ENX92" s="216"/>
      <c r="ENY92" s="75"/>
      <c r="ENZ92" s="75"/>
      <c r="EOA92" s="204"/>
      <c r="EOB92" s="205"/>
      <c r="EOC92" s="72"/>
      <c r="EOD92" s="70"/>
      <c r="EOE92" s="73"/>
      <c r="EOF92" s="74"/>
      <c r="EOG92" s="74"/>
      <c r="EOH92" s="62"/>
      <c r="EOI92" s="75"/>
      <c r="EOJ92" s="76"/>
      <c r="EOK92" s="216"/>
      <c r="EOL92" s="75"/>
      <c r="EOM92" s="75"/>
      <c r="EON92" s="204"/>
      <c r="EOO92" s="205"/>
      <c r="EOP92" s="72"/>
      <c r="EOQ92" s="70"/>
      <c r="EOR92" s="73"/>
      <c r="EOS92" s="74"/>
      <c r="EOT92" s="74"/>
      <c r="EOU92" s="62"/>
      <c r="EOV92" s="75"/>
      <c r="EOW92" s="76"/>
      <c r="EOX92" s="216"/>
      <c r="EOY92" s="75"/>
      <c r="EOZ92" s="75"/>
      <c r="EPA92" s="204"/>
      <c r="EPB92" s="205"/>
      <c r="EPC92" s="72"/>
      <c r="EPD92" s="70"/>
      <c r="EPE92" s="73"/>
      <c r="EPF92" s="74"/>
      <c r="EPG92" s="74"/>
      <c r="EPH92" s="62"/>
      <c r="EPI92" s="75"/>
      <c r="EPJ92" s="76"/>
      <c r="EPK92" s="216"/>
      <c r="EPL92" s="75"/>
      <c r="EPM92" s="75"/>
      <c r="EPN92" s="204"/>
      <c r="EPO92" s="205"/>
      <c r="EPP92" s="72"/>
      <c r="EPQ92" s="70"/>
      <c r="EPR92" s="73"/>
      <c r="EPS92" s="74"/>
      <c r="EPT92" s="74"/>
      <c r="EPU92" s="62"/>
      <c r="EPV92" s="75"/>
      <c r="EPW92" s="76"/>
      <c r="EPX92" s="216"/>
      <c r="EPY92" s="75"/>
      <c r="EPZ92" s="75"/>
      <c r="EQA92" s="204"/>
      <c r="EQB92" s="205"/>
      <c r="EQC92" s="72"/>
      <c r="EQD92" s="70"/>
      <c r="EQE92" s="73"/>
      <c r="EQF92" s="74"/>
      <c r="EQG92" s="74"/>
      <c r="EQH92" s="62"/>
      <c r="EQI92" s="75"/>
      <c r="EQJ92" s="76"/>
      <c r="EQK92" s="216"/>
      <c r="EQL92" s="75"/>
      <c r="EQM92" s="75"/>
      <c r="EQN92" s="204"/>
      <c r="EQO92" s="205"/>
      <c r="EQP92" s="72"/>
      <c r="EQQ92" s="70"/>
      <c r="EQR92" s="73"/>
      <c r="EQS92" s="74"/>
      <c r="EQT92" s="74"/>
      <c r="EQU92" s="62"/>
      <c r="EQV92" s="75"/>
      <c r="EQW92" s="76"/>
      <c r="EQX92" s="216"/>
      <c r="EQY92" s="75"/>
      <c r="EQZ92" s="75"/>
      <c r="ERA92" s="204"/>
      <c r="ERB92" s="205"/>
      <c r="ERC92" s="72"/>
      <c r="ERD92" s="70"/>
      <c r="ERE92" s="73"/>
      <c r="ERF92" s="74"/>
      <c r="ERG92" s="74"/>
      <c r="ERH92" s="62"/>
      <c r="ERI92" s="75"/>
      <c r="ERJ92" s="76"/>
      <c r="ERK92" s="216"/>
      <c r="ERL92" s="75"/>
      <c r="ERM92" s="75"/>
      <c r="ERN92" s="204"/>
      <c r="ERO92" s="205"/>
      <c r="ERP92" s="72"/>
      <c r="ERQ92" s="70"/>
      <c r="ERR92" s="73"/>
      <c r="ERS92" s="74"/>
      <c r="ERT92" s="74"/>
      <c r="ERU92" s="62"/>
      <c r="ERV92" s="75"/>
      <c r="ERW92" s="76"/>
      <c r="ERX92" s="216"/>
      <c r="ERY92" s="75"/>
      <c r="ERZ92" s="75"/>
      <c r="ESA92" s="204"/>
      <c r="ESB92" s="205"/>
      <c r="ESC92" s="72"/>
      <c r="ESD92" s="70"/>
      <c r="ESE92" s="73"/>
      <c r="ESF92" s="74"/>
      <c r="ESG92" s="74"/>
      <c r="ESH92" s="62"/>
      <c r="ESI92" s="75"/>
      <c r="ESJ92" s="76"/>
      <c r="ESK92" s="216"/>
      <c r="ESL92" s="75"/>
      <c r="ESM92" s="75"/>
      <c r="ESN92" s="204"/>
      <c r="ESO92" s="205"/>
      <c r="ESP92" s="72"/>
      <c r="ESQ92" s="70"/>
      <c r="ESR92" s="73"/>
      <c r="ESS92" s="74"/>
      <c r="EST92" s="74"/>
      <c r="ESU92" s="62"/>
      <c r="ESV92" s="75"/>
      <c r="ESW92" s="76"/>
      <c r="ESX92" s="216"/>
      <c r="ESY92" s="75"/>
      <c r="ESZ92" s="75"/>
      <c r="ETA92" s="204"/>
      <c r="ETB92" s="205"/>
      <c r="ETC92" s="72"/>
      <c r="ETD92" s="70"/>
      <c r="ETE92" s="73"/>
      <c r="ETF92" s="74"/>
      <c r="ETG92" s="74"/>
      <c r="ETH92" s="62"/>
      <c r="ETI92" s="75"/>
      <c r="ETJ92" s="76"/>
      <c r="ETK92" s="216"/>
      <c r="ETL92" s="75"/>
      <c r="ETM92" s="75"/>
      <c r="ETN92" s="204"/>
      <c r="ETO92" s="205"/>
      <c r="ETP92" s="72"/>
      <c r="ETQ92" s="70"/>
      <c r="ETR92" s="73"/>
      <c r="ETS92" s="74"/>
      <c r="ETT92" s="74"/>
      <c r="ETU92" s="62"/>
      <c r="ETV92" s="75"/>
      <c r="ETW92" s="76"/>
      <c r="ETX92" s="216"/>
      <c r="ETY92" s="75"/>
      <c r="ETZ92" s="75"/>
      <c r="EUA92" s="204"/>
      <c r="EUB92" s="205"/>
      <c r="EUC92" s="72"/>
      <c r="EUD92" s="70"/>
      <c r="EUE92" s="73"/>
      <c r="EUF92" s="74"/>
      <c r="EUG92" s="74"/>
      <c r="EUH92" s="62"/>
      <c r="EUI92" s="75"/>
      <c r="EUJ92" s="76"/>
      <c r="EUK92" s="216"/>
      <c r="EUL92" s="75"/>
      <c r="EUM92" s="75"/>
      <c r="EUN92" s="204"/>
      <c r="EUO92" s="205"/>
      <c r="EUP92" s="72"/>
      <c r="EUQ92" s="70"/>
      <c r="EUR92" s="73"/>
      <c r="EUS92" s="74"/>
      <c r="EUT92" s="74"/>
      <c r="EUU92" s="62"/>
      <c r="EUV92" s="75"/>
      <c r="EUW92" s="76"/>
      <c r="EUX92" s="216"/>
      <c r="EUY92" s="75"/>
      <c r="EUZ92" s="75"/>
      <c r="EVA92" s="204"/>
      <c r="EVB92" s="205"/>
      <c r="EVC92" s="72"/>
      <c r="EVD92" s="70"/>
      <c r="EVE92" s="73"/>
      <c r="EVF92" s="74"/>
      <c r="EVG92" s="74"/>
      <c r="EVH92" s="62"/>
      <c r="EVI92" s="75"/>
      <c r="EVJ92" s="76"/>
      <c r="EVK92" s="216"/>
      <c r="EVL92" s="75"/>
      <c r="EVM92" s="75"/>
      <c r="EVN92" s="204"/>
      <c r="EVO92" s="205"/>
      <c r="EVP92" s="72"/>
      <c r="EVQ92" s="70"/>
      <c r="EVR92" s="73"/>
      <c r="EVS92" s="74"/>
      <c r="EVT92" s="74"/>
      <c r="EVU92" s="62"/>
      <c r="EVV92" s="75"/>
      <c r="EVW92" s="76"/>
      <c r="EVX92" s="216"/>
      <c r="EVY92" s="75"/>
      <c r="EVZ92" s="75"/>
      <c r="EWA92" s="204"/>
      <c r="EWB92" s="205"/>
      <c r="EWC92" s="72"/>
      <c r="EWD92" s="70"/>
      <c r="EWE92" s="73"/>
      <c r="EWF92" s="74"/>
      <c r="EWG92" s="74"/>
      <c r="EWH92" s="62"/>
      <c r="EWI92" s="75"/>
      <c r="EWJ92" s="76"/>
      <c r="EWK92" s="216"/>
      <c r="EWL92" s="75"/>
      <c r="EWM92" s="75"/>
      <c r="EWN92" s="204"/>
      <c r="EWO92" s="205"/>
      <c r="EWP92" s="72"/>
      <c r="EWQ92" s="70"/>
      <c r="EWR92" s="73"/>
      <c r="EWS92" s="74"/>
      <c r="EWT92" s="74"/>
      <c r="EWU92" s="62"/>
      <c r="EWV92" s="75"/>
      <c r="EWW92" s="76"/>
      <c r="EWX92" s="216"/>
      <c r="EWY92" s="75"/>
      <c r="EWZ92" s="75"/>
      <c r="EXA92" s="204"/>
      <c r="EXB92" s="205"/>
      <c r="EXC92" s="72"/>
      <c r="EXD92" s="70"/>
      <c r="EXE92" s="73"/>
      <c r="EXF92" s="74"/>
      <c r="EXG92" s="74"/>
      <c r="EXH92" s="62"/>
      <c r="EXI92" s="75"/>
      <c r="EXJ92" s="76"/>
      <c r="EXK92" s="216"/>
      <c r="EXL92" s="75"/>
      <c r="EXM92" s="75"/>
      <c r="EXN92" s="204"/>
      <c r="EXO92" s="205"/>
      <c r="EXP92" s="72"/>
      <c r="EXQ92" s="70"/>
      <c r="EXR92" s="73"/>
      <c r="EXS92" s="74"/>
      <c r="EXT92" s="74"/>
      <c r="EXU92" s="62"/>
      <c r="EXV92" s="75"/>
      <c r="EXW92" s="76"/>
      <c r="EXX92" s="216"/>
      <c r="EXY92" s="75"/>
      <c r="EXZ92" s="75"/>
      <c r="EYA92" s="204"/>
      <c r="EYB92" s="205"/>
      <c r="EYC92" s="72"/>
      <c r="EYD92" s="70"/>
      <c r="EYE92" s="73"/>
      <c r="EYF92" s="74"/>
      <c r="EYG92" s="74"/>
      <c r="EYH92" s="62"/>
      <c r="EYI92" s="75"/>
      <c r="EYJ92" s="76"/>
      <c r="EYK92" s="216"/>
      <c r="EYL92" s="75"/>
      <c r="EYM92" s="75"/>
      <c r="EYN92" s="204"/>
      <c r="EYO92" s="205"/>
      <c r="EYP92" s="72"/>
      <c r="EYQ92" s="70"/>
      <c r="EYR92" s="73"/>
      <c r="EYS92" s="74"/>
      <c r="EYT92" s="74"/>
      <c r="EYU92" s="62"/>
      <c r="EYV92" s="75"/>
      <c r="EYW92" s="76"/>
      <c r="EYX92" s="216"/>
      <c r="EYY92" s="75"/>
      <c r="EYZ92" s="75"/>
      <c r="EZA92" s="204"/>
      <c r="EZB92" s="205"/>
      <c r="EZC92" s="72"/>
      <c r="EZD92" s="70"/>
      <c r="EZE92" s="73"/>
      <c r="EZF92" s="74"/>
      <c r="EZG92" s="74"/>
      <c r="EZH92" s="62"/>
      <c r="EZI92" s="75"/>
      <c r="EZJ92" s="76"/>
      <c r="EZK92" s="216"/>
      <c r="EZL92" s="75"/>
      <c r="EZM92" s="75"/>
      <c r="EZN92" s="204"/>
      <c r="EZO92" s="205"/>
      <c r="EZP92" s="72"/>
      <c r="EZQ92" s="70"/>
      <c r="EZR92" s="73"/>
      <c r="EZS92" s="74"/>
      <c r="EZT92" s="74"/>
      <c r="EZU92" s="62"/>
      <c r="EZV92" s="75"/>
      <c r="EZW92" s="76"/>
      <c r="EZX92" s="216"/>
      <c r="EZY92" s="75"/>
      <c r="EZZ92" s="75"/>
      <c r="FAA92" s="204"/>
      <c r="FAB92" s="205"/>
      <c r="FAC92" s="72"/>
      <c r="FAD92" s="70"/>
      <c r="FAE92" s="73"/>
      <c r="FAF92" s="74"/>
      <c r="FAG92" s="74"/>
      <c r="FAH92" s="62"/>
      <c r="FAI92" s="75"/>
      <c r="FAJ92" s="76"/>
      <c r="FAK92" s="216"/>
      <c r="FAL92" s="75"/>
      <c r="FAM92" s="75"/>
      <c r="FAN92" s="204"/>
      <c r="FAO92" s="205"/>
      <c r="FAP92" s="72"/>
      <c r="FAQ92" s="70"/>
      <c r="FAR92" s="73"/>
      <c r="FAS92" s="74"/>
      <c r="FAT92" s="74"/>
      <c r="FAU92" s="62"/>
      <c r="FAV92" s="75"/>
      <c r="FAW92" s="76"/>
      <c r="FAX92" s="216"/>
      <c r="FAY92" s="75"/>
      <c r="FAZ92" s="75"/>
      <c r="FBA92" s="204"/>
      <c r="FBB92" s="205"/>
      <c r="FBC92" s="72"/>
      <c r="FBD92" s="70"/>
      <c r="FBE92" s="73"/>
      <c r="FBF92" s="74"/>
      <c r="FBG92" s="74"/>
      <c r="FBH92" s="62"/>
      <c r="FBI92" s="75"/>
      <c r="FBJ92" s="76"/>
      <c r="FBK92" s="216"/>
      <c r="FBL92" s="75"/>
      <c r="FBM92" s="75"/>
      <c r="FBN92" s="204"/>
      <c r="FBO92" s="205"/>
      <c r="FBP92" s="72"/>
      <c r="FBQ92" s="70"/>
      <c r="FBR92" s="73"/>
      <c r="FBS92" s="74"/>
      <c r="FBT92" s="74"/>
      <c r="FBU92" s="62"/>
      <c r="FBV92" s="75"/>
      <c r="FBW92" s="76"/>
      <c r="FBX92" s="216"/>
      <c r="FBY92" s="75"/>
      <c r="FBZ92" s="75"/>
      <c r="FCA92" s="204"/>
      <c r="FCB92" s="205"/>
      <c r="FCC92" s="72"/>
      <c r="FCD92" s="70"/>
      <c r="FCE92" s="73"/>
      <c r="FCF92" s="74"/>
      <c r="FCG92" s="74"/>
      <c r="FCH92" s="62"/>
      <c r="FCI92" s="75"/>
      <c r="FCJ92" s="76"/>
      <c r="FCK92" s="216"/>
      <c r="FCL92" s="75"/>
      <c r="FCM92" s="75"/>
      <c r="FCN92" s="204"/>
      <c r="FCO92" s="205"/>
      <c r="FCP92" s="72"/>
      <c r="FCQ92" s="70"/>
      <c r="FCR92" s="73"/>
      <c r="FCS92" s="74"/>
      <c r="FCT92" s="74"/>
      <c r="FCU92" s="62"/>
      <c r="FCV92" s="75"/>
      <c r="FCW92" s="76"/>
      <c r="FCX92" s="216"/>
      <c r="FCY92" s="75"/>
      <c r="FCZ92" s="75"/>
      <c r="FDA92" s="204"/>
      <c r="FDB92" s="205"/>
      <c r="FDC92" s="72"/>
      <c r="FDD92" s="70"/>
      <c r="FDE92" s="73"/>
      <c r="FDF92" s="74"/>
      <c r="FDG92" s="74"/>
      <c r="FDH92" s="62"/>
      <c r="FDI92" s="75"/>
      <c r="FDJ92" s="76"/>
      <c r="FDK92" s="216"/>
      <c r="FDL92" s="75"/>
      <c r="FDM92" s="75"/>
      <c r="FDN92" s="204"/>
      <c r="FDO92" s="205"/>
      <c r="FDP92" s="72"/>
      <c r="FDQ92" s="70"/>
      <c r="FDR92" s="73"/>
      <c r="FDS92" s="74"/>
      <c r="FDT92" s="74"/>
      <c r="FDU92" s="62"/>
      <c r="FDV92" s="75"/>
      <c r="FDW92" s="76"/>
      <c r="FDX92" s="216"/>
      <c r="FDY92" s="75"/>
      <c r="FDZ92" s="75"/>
      <c r="FEA92" s="204"/>
      <c r="FEB92" s="205"/>
      <c r="FEC92" s="72"/>
      <c r="FED92" s="70"/>
      <c r="FEE92" s="73"/>
      <c r="FEF92" s="74"/>
      <c r="FEG92" s="74"/>
      <c r="FEH92" s="62"/>
      <c r="FEI92" s="75"/>
      <c r="FEJ92" s="76"/>
      <c r="FEK92" s="216"/>
      <c r="FEL92" s="75"/>
      <c r="FEM92" s="75"/>
      <c r="FEN92" s="204"/>
      <c r="FEO92" s="205"/>
      <c r="FEP92" s="72"/>
      <c r="FEQ92" s="70"/>
      <c r="FER92" s="73"/>
      <c r="FES92" s="74"/>
      <c r="FET92" s="74"/>
      <c r="FEU92" s="62"/>
      <c r="FEV92" s="75"/>
      <c r="FEW92" s="76"/>
      <c r="FEX92" s="216"/>
      <c r="FEY92" s="75"/>
      <c r="FEZ92" s="75"/>
      <c r="FFA92" s="204"/>
      <c r="FFB92" s="205"/>
      <c r="FFC92" s="72"/>
      <c r="FFD92" s="70"/>
      <c r="FFE92" s="73"/>
      <c r="FFF92" s="74"/>
      <c r="FFG92" s="74"/>
      <c r="FFH92" s="62"/>
      <c r="FFI92" s="75"/>
      <c r="FFJ92" s="76"/>
      <c r="FFK92" s="216"/>
      <c r="FFL92" s="75"/>
      <c r="FFM92" s="75"/>
      <c r="FFN92" s="204"/>
      <c r="FFO92" s="205"/>
      <c r="FFP92" s="72"/>
      <c r="FFQ92" s="70"/>
      <c r="FFR92" s="73"/>
      <c r="FFS92" s="74"/>
      <c r="FFT92" s="74"/>
      <c r="FFU92" s="62"/>
      <c r="FFV92" s="75"/>
      <c r="FFW92" s="76"/>
      <c r="FFX92" s="216"/>
      <c r="FFY92" s="75"/>
      <c r="FFZ92" s="75"/>
      <c r="FGA92" s="204"/>
      <c r="FGB92" s="205"/>
      <c r="FGC92" s="72"/>
      <c r="FGD92" s="70"/>
      <c r="FGE92" s="73"/>
      <c r="FGF92" s="74"/>
      <c r="FGG92" s="74"/>
      <c r="FGH92" s="62"/>
      <c r="FGI92" s="75"/>
      <c r="FGJ92" s="76"/>
      <c r="FGK92" s="216"/>
      <c r="FGL92" s="75"/>
      <c r="FGM92" s="75"/>
      <c r="FGN92" s="204"/>
      <c r="FGO92" s="205"/>
      <c r="FGP92" s="72"/>
      <c r="FGQ92" s="70"/>
      <c r="FGR92" s="73"/>
      <c r="FGS92" s="74"/>
      <c r="FGT92" s="74"/>
      <c r="FGU92" s="62"/>
      <c r="FGV92" s="75"/>
      <c r="FGW92" s="76"/>
      <c r="FGX92" s="216"/>
      <c r="FGY92" s="75"/>
      <c r="FGZ92" s="75"/>
      <c r="FHA92" s="204"/>
      <c r="FHB92" s="205"/>
      <c r="FHC92" s="72"/>
      <c r="FHD92" s="70"/>
      <c r="FHE92" s="73"/>
      <c r="FHF92" s="74"/>
      <c r="FHG92" s="74"/>
      <c r="FHH92" s="62"/>
      <c r="FHI92" s="75"/>
      <c r="FHJ92" s="76"/>
      <c r="FHK92" s="216"/>
      <c r="FHL92" s="75"/>
      <c r="FHM92" s="75"/>
      <c r="FHN92" s="204"/>
      <c r="FHO92" s="205"/>
      <c r="FHP92" s="72"/>
      <c r="FHQ92" s="70"/>
      <c r="FHR92" s="73"/>
      <c r="FHS92" s="74"/>
      <c r="FHT92" s="74"/>
      <c r="FHU92" s="62"/>
      <c r="FHV92" s="75"/>
      <c r="FHW92" s="76"/>
      <c r="FHX92" s="216"/>
      <c r="FHY92" s="75"/>
      <c r="FHZ92" s="75"/>
      <c r="FIA92" s="204"/>
      <c r="FIB92" s="205"/>
      <c r="FIC92" s="72"/>
      <c r="FID92" s="70"/>
      <c r="FIE92" s="73"/>
      <c r="FIF92" s="74"/>
      <c r="FIG92" s="74"/>
      <c r="FIH92" s="62"/>
      <c r="FII92" s="75"/>
      <c r="FIJ92" s="76"/>
      <c r="FIK92" s="216"/>
      <c r="FIL92" s="75"/>
      <c r="FIM92" s="75"/>
      <c r="FIN92" s="204"/>
      <c r="FIO92" s="205"/>
      <c r="FIP92" s="72"/>
      <c r="FIQ92" s="70"/>
      <c r="FIR92" s="73"/>
      <c r="FIS92" s="74"/>
      <c r="FIT92" s="74"/>
      <c r="FIU92" s="62"/>
      <c r="FIV92" s="75"/>
      <c r="FIW92" s="76"/>
      <c r="FIX92" s="216"/>
      <c r="FIY92" s="75"/>
      <c r="FIZ92" s="75"/>
      <c r="FJA92" s="204"/>
      <c r="FJB92" s="205"/>
      <c r="FJC92" s="72"/>
      <c r="FJD92" s="70"/>
      <c r="FJE92" s="73"/>
      <c r="FJF92" s="74"/>
      <c r="FJG92" s="74"/>
      <c r="FJH92" s="62"/>
      <c r="FJI92" s="75"/>
      <c r="FJJ92" s="76"/>
      <c r="FJK92" s="216"/>
      <c r="FJL92" s="75"/>
      <c r="FJM92" s="75"/>
      <c r="FJN92" s="204"/>
      <c r="FJO92" s="205"/>
      <c r="FJP92" s="72"/>
      <c r="FJQ92" s="70"/>
      <c r="FJR92" s="73"/>
      <c r="FJS92" s="74"/>
      <c r="FJT92" s="74"/>
      <c r="FJU92" s="62"/>
      <c r="FJV92" s="75"/>
      <c r="FJW92" s="76"/>
      <c r="FJX92" s="216"/>
      <c r="FJY92" s="75"/>
      <c r="FJZ92" s="75"/>
      <c r="FKA92" s="204"/>
      <c r="FKB92" s="205"/>
      <c r="FKC92" s="72"/>
      <c r="FKD92" s="70"/>
      <c r="FKE92" s="73"/>
      <c r="FKF92" s="74"/>
      <c r="FKG92" s="74"/>
      <c r="FKH92" s="62"/>
      <c r="FKI92" s="75"/>
      <c r="FKJ92" s="76"/>
      <c r="FKK92" s="216"/>
      <c r="FKL92" s="75"/>
      <c r="FKM92" s="75"/>
      <c r="FKN92" s="204"/>
      <c r="FKO92" s="205"/>
      <c r="FKP92" s="72"/>
      <c r="FKQ92" s="70"/>
      <c r="FKR92" s="73"/>
      <c r="FKS92" s="74"/>
      <c r="FKT92" s="74"/>
      <c r="FKU92" s="62"/>
      <c r="FKV92" s="75"/>
      <c r="FKW92" s="76"/>
      <c r="FKX92" s="216"/>
      <c r="FKY92" s="75"/>
      <c r="FKZ92" s="75"/>
      <c r="FLA92" s="204"/>
      <c r="FLB92" s="205"/>
      <c r="FLC92" s="72"/>
      <c r="FLD92" s="70"/>
      <c r="FLE92" s="73"/>
      <c r="FLF92" s="74"/>
      <c r="FLG92" s="74"/>
      <c r="FLH92" s="62"/>
      <c r="FLI92" s="75"/>
      <c r="FLJ92" s="76"/>
      <c r="FLK92" s="216"/>
      <c r="FLL92" s="75"/>
      <c r="FLM92" s="75"/>
      <c r="FLN92" s="204"/>
      <c r="FLO92" s="205"/>
      <c r="FLP92" s="72"/>
      <c r="FLQ92" s="70"/>
      <c r="FLR92" s="73"/>
      <c r="FLS92" s="74"/>
      <c r="FLT92" s="74"/>
      <c r="FLU92" s="62"/>
      <c r="FLV92" s="75"/>
      <c r="FLW92" s="76"/>
      <c r="FLX92" s="216"/>
      <c r="FLY92" s="75"/>
      <c r="FLZ92" s="75"/>
      <c r="FMA92" s="204"/>
      <c r="FMB92" s="205"/>
      <c r="FMC92" s="72"/>
      <c r="FMD92" s="70"/>
      <c r="FME92" s="73"/>
      <c r="FMF92" s="74"/>
      <c r="FMG92" s="74"/>
      <c r="FMH92" s="62"/>
      <c r="FMI92" s="75"/>
      <c r="FMJ92" s="76"/>
      <c r="FMK92" s="216"/>
      <c r="FML92" s="75"/>
      <c r="FMM92" s="75"/>
      <c r="FMN92" s="204"/>
      <c r="FMO92" s="205"/>
      <c r="FMP92" s="72"/>
      <c r="FMQ92" s="70"/>
      <c r="FMR92" s="73"/>
      <c r="FMS92" s="74"/>
      <c r="FMT92" s="74"/>
      <c r="FMU92" s="62"/>
      <c r="FMV92" s="75"/>
      <c r="FMW92" s="76"/>
      <c r="FMX92" s="216"/>
      <c r="FMY92" s="75"/>
      <c r="FMZ92" s="75"/>
      <c r="FNA92" s="204"/>
      <c r="FNB92" s="205"/>
      <c r="FNC92" s="72"/>
      <c r="FND92" s="70"/>
      <c r="FNE92" s="73"/>
      <c r="FNF92" s="74"/>
      <c r="FNG92" s="74"/>
      <c r="FNH92" s="62"/>
      <c r="FNI92" s="75"/>
      <c r="FNJ92" s="76"/>
      <c r="FNK92" s="216"/>
      <c r="FNL92" s="75"/>
      <c r="FNM92" s="75"/>
      <c r="FNN92" s="204"/>
      <c r="FNO92" s="205"/>
      <c r="FNP92" s="72"/>
      <c r="FNQ92" s="70"/>
      <c r="FNR92" s="73"/>
      <c r="FNS92" s="74"/>
      <c r="FNT92" s="74"/>
      <c r="FNU92" s="62"/>
      <c r="FNV92" s="75"/>
      <c r="FNW92" s="76"/>
      <c r="FNX92" s="216"/>
      <c r="FNY92" s="75"/>
      <c r="FNZ92" s="75"/>
      <c r="FOA92" s="204"/>
      <c r="FOB92" s="205"/>
      <c r="FOC92" s="72"/>
      <c r="FOD92" s="70"/>
      <c r="FOE92" s="73"/>
      <c r="FOF92" s="74"/>
      <c r="FOG92" s="74"/>
      <c r="FOH92" s="62"/>
      <c r="FOI92" s="75"/>
      <c r="FOJ92" s="76"/>
      <c r="FOK92" s="216"/>
      <c r="FOL92" s="75"/>
      <c r="FOM92" s="75"/>
      <c r="FON92" s="204"/>
      <c r="FOO92" s="205"/>
      <c r="FOP92" s="72"/>
      <c r="FOQ92" s="70"/>
      <c r="FOR92" s="73"/>
      <c r="FOS92" s="74"/>
      <c r="FOT92" s="74"/>
      <c r="FOU92" s="62"/>
      <c r="FOV92" s="75"/>
      <c r="FOW92" s="76"/>
      <c r="FOX92" s="216"/>
      <c r="FOY92" s="75"/>
      <c r="FOZ92" s="75"/>
      <c r="FPA92" s="204"/>
      <c r="FPB92" s="205"/>
      <c r="FPC92" s="72"/>
      <c r="FPD92" s="70"/>
      <c r="FPE92" s="73"/>
      <c r="FPF92" s="74"/>
      <c r="FPG92" s="74"/>
      <c r="FPH92" s="62"/>
      <c r="FPI92" s="75"/>
      <c r="FPJ92" s="76"/>
      <c r="FPK92" s="216"/>
      <c r="FPL92" s="75"/>
      <c r="FPM92" s="75"/>
      <c r="FPN92" s="204"/>
      <c r="FPO92" s="205"/>
      <c r="FPP92" s="72"/>
      <c r="FPQ92" s="70"/>
      <c r="FPR92" s="73"/>
      <c r="FPS92" s="74"/>
      <c r="FPT92" s="74"/>
      <c r="FPU92" s="62"/>
      <c r="FPV92" s="75"/>
      <c r="FPW92" s="76"/>
      <c r="FPX92" s="216"/>
      <c r="FPY92" s="75"/>
      <c r="FPZ92" s="75"/>
      <c r="FQA92" s="204"/>
      <c r="FQB92" s="205"/>
      <c r="FQC92" s="72"/>
      <c r="FQD92" s="70"/>
      <c r="FQE92" s="73"/>
      <c r="FQF92" s="74"/>
      <c r="FQG92" s="74"/>
      <c r="FQH92" s="62"/>
      <c r="FQI92" s="75"/>
      <c r="FQJ92" s="76"/>
      <c r="FQK92" s="216"/>
      <c r="FQL92" s="75"/>
      <c r="FQM92" s="75"/>
      <c r="FQN92" s="204"/>
      <c r="FQO92" s="205"/>
      <c r="FQP92" s="72"/>
      <c r="FQQ92" s="70"/>
      <c r="FQR92" s="73"/>
      <c r="FQS92" s="74"/>
      <c r="FQT92" s="74"/>
      <c r="FQU92" s="62"/>
      <c r="FQV92" s="75"/>
      <c r="FQW92" s="76"/>
      <c r="FQX92" s="216"/>
      <c r="FQY92" s="75"/>
      <c r="FQZ92" s="75"/>
      <c r="FRA92" s="204"/>
      <c r="FRB92" s="205"/>
      <c r="FRC92" s="72"/>
      <c r="FRD92" s="70"/>
      <c r="FRE92" s="73"/>
      <c r="FRF92" s="74"/>
      <c r="FRG92" s="74"/>
      <c r="FRH92" s="62"/>
      <c r="FRI92" s="75"/>
      <c r="FRJ92" s="76"/>
      <c r="FRK92" s="216"/>
      <c r="FRL92" s="75"/>
      <c r="FRM92" s="75"/>
      <c r="FRN92" s="204"/>
      <c r="FRO92" s="205"/>
      <c r="FRP92" s="72"/>
      <c r="FRQ92" s="70"/>
      <c r="FRR92" s="73"/>
      <c r="FRS92" s="74"/>
      <c r="FRT92" s="74"/>
      <c r="FRU92" s="62"/>
      <c r="FRV92" s="75"/>
      <c r="FRW92" s="76"/>
      <c r="FRX92" s="216"/>
      <c r="FRY92" s="75"/>
      <c r="FRZ92" s="75"/>
      <c r="FSA92" s="204"/>
      <c r="FSB92" s="205"/>
      <c r="FSC92" s="72"/>
      <c r="FSD92" s="70"/>
      <c r="FSE92" s="73"/>
      <c r="FSF92" s="74"/>
      <c r="FSG92" s="74"/>
      <c r="FSH92" s="62"/>
      <c r="FSI92" s="75"/>
      <c r="FSJ92" s="76"/>
      <c r="FSK92" s="216"/>
      <c r="FSL92" s="75"/>
      <c r="FSM92" s="75"/>
      <c r="FSN92" s="204"/>
      <c r="FSO92" s="205"/>
      <c r="FSP92" s="72"/>
      <c r="FSQ92" s="70"/>
      <c r="FSR92" s="73"/>
      <c r="FSS92" s="74"/>
      <c r="FST92" s="74"/>
      <c r="FSU92" s="62"/>
      <c r="FSV92" s="75"/>
      <c r="FSW92" s="76"/>
      <c r="FSX92" s="216"/>
      <c r="FSY92" s="75"/>
      <c r="FSZ92" s="75"/>
      <c r="FTA92" s="204"/>
      <c r="FTB92" s="205"/>
      <c r="FTC92" s="72"/>
      <c r="FTD92" s="70"/>
      <c r="FTE92" s="73"/>
      <c r="FTF92" s="74"/>
      <c r="FTG92" s="74"/>
      <c r="FTH92" s="62"/>
      <c r="FTI92" s="75"/>
      <c r="FTJ92" s="76"/>
      <c r="FTK92" s="216"/>
      <c r="FTL92" s="75"/>
      <c r="FTM92" s="75"/>
      <c r="FTN92" s="204"/>
      <c r="FTO92" s="205"/>
      <c r="FTP92" s="72"/>
      <c r="FTQ92" s="70"/>
      <c r="FTR92" s="73"/>
      <c r="FTS92" s="74"/>
      <c r="FTT92" s="74"/>
      <c r="FTU92" s="62"/>
      <c r="FTV92" s="75"/>
      <c r="FTW92" s="76"/>
      <c r="FTX92" s="216"/>
      <c r="FTY92" s="75"/>
      <c r="FTZ92" s="75"/>
      <c r="FUA92" s="204"/>
      <c r="FUB92" s="205"/>
      <c r="FUC92" s="72"/>
      <c r="FUD92" s="70"/>
      <c r="FUE92" s="73"/>
      <c r="FUF92" s="74"/>
      <c r="FUG92" s="74"/>
      <c r="FUH92" s="62"/>
      <c r="FUI92" s="75"/>
      <c r="FUJ92" s="76"/>
      <c r="FUK92" s="216"/>
      <c r="FUL92" s="75"/>
      <c r="FUM92" s="75"/>
      <c r="FUN92" s="204"/>
      <c r="FUO92" s="205"/>
      <c r="FUP92" s="72"/>
      <c r="FUQ92" s="70"/>
      <c r="FUR92" s="73"/>
      <c r="FUS92" s="74"/>
      <c r="FUT92" s="74"/>
      <c r="FUU92" s="62"/>
      <c r="FUV92" s="75"/>
      <c r="FUW92" s="76"/>
      <c r="FUX92" s="216"/>
      <c r="FUY92" s="75"/>
      <c r="FUZ92" s="75"/>
      <c r="FVA92" s="204"/>
      <c r="FVB92" s="205"/>
      <c r="FVC92" s="72"/>
      <c r="FVD92" s="70"/>
      <c r="FVE92" s="73"/>
      <c r="FVF92" s="74"/>
      <c r="FVG92" s="74"/>
      <c r="FVH92" s="62"/>
      <c r="FVI92" s="75"/>
      <c r="FVJ92" s="76"/>
      <c r="FVK92" s="216"/>
      <c r="FVL92" s="75"/>
      <c r="FVM92" s="75"/>
      <c r="FVN92" s="204"/>
      <c r="FVO92" s="205"/>
      <c r="FVP92" s="72"/>
      <c r="FVQ92" s="70"/>
      <c r="FVR92" s="73"/>
      <c r="FVS92" s="74"/>
      <c r="FVT92" s="74"/>
      <c r="FVU92" s="62"/>
      <c r="FVV92" s="75"/>
      <c r="FVW92" s="76"/>
      <c r="FVX92" s="216"/>
      <c r="FVY92" s="75"/>
      <c r="FVZ92" s="75"/>
      <c r="FWA92" s="204"/>
      <c r="FWB92" s="205"/>
      <c r="FWC92" s="72"/>
      <c r="FWD92" s="70"/>
      <c r="FWE92" s="73"/>
      <c r="FWF92" s="74"/>
      <c r="FWG92" s="74"/>
      <c r="FWH92" s="62"/>
      <c r="FWI92" s="75"/>
      <c r="FWJ92" s="76"/>
      <c r="FWK92" s="216"/>
      <c r="FWL92" s="75"/>
      <c r="FWM92" s="75"/>
      <c r="FWN92" s="204"/>
      <c r="FWO92" s="205"/>
      <c r="FWP92" s="72"/>
      <c r="FWQ92" s="70"/>
      <c r="FWR92" s="73"/>
      <c r="FWS92" s="74"/>
      <c r="FWT92" s="74"/>
      <c r="FWU92" s="62"/>
      <c r="FWV92" s="75"/>
      <c r="FWW92" s="76"/>
      <c r="FWX92" s="216"/>
      <c r="FWY92" s="75"/>
      <c r="FWZ92" s="75"/>
      <c r="FXA92" s="204"/>
      <c r="FXB92" s="205"/>
      <c r="FXC92" s="72"/>
      <c r="FXD92" s="70"/>
      <c r="FXE92" s="73"/>
      <c r="FXF92" s="74"/>
      <c r="FXG92" s="74"/>
      <c r="FXH92" s="62"/>
      <c r="FXI92" s="75"/>
      <c r="FXJ92" s="76"/>
      <c r="FXK92" s="216"/>
      <c r="FXL92" s="75"/>
      <c r="FXM92" s="75"/>
      <c r="FXN92" s="204"/>
      <c r="FXO92" s="205"/>
      <c r="FXP92" s="72"/>
      <c r="FXQ92" s="70"/>
      <c r="FXR92" s="73"/>
      <c r="FXS92" s="74"/>
      <c r="FXT92" s="74"/>
      <c r="FXU92" s="62"/>
      <c r="FXV92" s="75"/>
      <c r="FXW92" s="76"/>
      <c r="FXX92" s="216"/>
      <c r="FXY92" s="75"/>
      <c r="FXZ92" s="75"/>
      <c r="FYA92" s="204"/>
      <c r="FYB92" s="205"/>
      <c r="FYC92" s="72"/>
      <c r="FYD92" s="70"/>
      <c r="FYE92" s="73"/>
      <c r="FYF92" s="74"/>
      <c r="FYG92" s="74"/>
      <c r="FYH92" s="62"/>
      <c r="FYI92" s="75"/>
      <c r="FYJ92" s="76"/>
      <c r="FYK92" s="216"/>
      <c r="FYL92" s="75"/>
      <c r="FYM92" s="75"/>
      <c r="FYN92" s="204"/>
      <c r="FYO92" s="205"/>
      <c r="FYP92" s="72"/>
      <c r="FYQ92" s="70"/>
      <c r="FYR92" s="73"/>
      <c r="FYS92" s="74"/>
      <c r="FYT92" s="74"/>
      <c r="FYU92" s="62"/>
      <c r="FYV92" s="75"/>
      <c r="FYW92" s="76"/>
      <c r="FYX92" s="216"/>
      <c r="FYY92" s="75"/>
      <c r="FYZ92" s="75"/>
      <c r="FZA92" s="204"/>
      <c r="FZB92" s="205"/>
      <c r="FZC92" s="72"/>
      <c r="FZD92" s="70"/>
      <c r="FZE92" s="73"/>
      <c r="FZF92" s="74"/>
      <c r="FZG92" s="74"/>
      <c r="FZH92" s="62"/>
      <c r="FZI92" s="75"/>
      <c r="FZJ92" s="76"/>
      <c r="FZK92" s="216"/>
      <c r="FZL92" s="75"/>
      <c r="FZM92" s="75"/>
      <c r="FZN92" s="204"/>
      <c r="FZO92" s="205"/>
      <c r="FZP92" s="72"/>
      <c r="FZQ92" s="70"/>
      <c r="FZR92" s="73"/>
      <c r="FZS92" s="74"/>
      <c r="FZT92" s="74"/>
      <c r="FZU92" s="62"/>
      <c r="FZV92" s="75"/>
      <c r="FZW92" s="76"/>
      <c r="FZX92" s="216"/>
      <c r="FZY92" s="75"/>
      <c r="FZZ92" s="75"/>
      <c r="GAA92" s="204"/>
      <c r="GAB92" s="205"/>
      <c r="GAC92" s="72"/>
      <c r="GAD92" s="70"/>
      <c r="GAE92" s="73"/>
      <c r="GAF92" s="74"/>
      <c r="GAG92" s="74"/>
      <c r="GAH92" s="62"/>
      <c r="GAI92" s="75"/>
      <c r="GAJ92" s="76"/>
      <c r="GAK92" s="216"/>
      <c r="GAL92" s="75"/>
      <c r="GAM92" s="75"/>
      <c r="GAN92" s="204"/>
      <c r="GAO92" s="205"/>
      <c r="GAP92" s="72"/>
      <c r="GAQ92" s="70"/>
      <c r="GAR92" s="73"/>
      <c r="GAS92" s="74"/>
      <c r="GAT92" s="74"/>
      <c r="GAU92" s="62"/>
      <c r="GAV92" s="75"/>
      <c r="GAW92" s="76"/>
      <c r="GAX92" s="216"/>
      <c r="GAY92" s="75"/>
      <c r="GAZ92" s="75"/>
      <c r="GBA92" s="204"/>
      <c r="GBB92" s="205"/>
      <c r="GBC92" s="72"/>
      <c r="GBD92" s="70"/>
      <c r="GBE92" s="73"/>
      <c r="GBF92" s="74"/>
      <c r="GBG92" s="74"/>
      <c r="GBH92" s="62"/>
      <c r="GBI92" s="75"/>
      <c r="GBJ92" s="76"/>
      <c r="GBK92" s="216"/>
      <c r="GBL92" s="75"/>
      <c r="GBM92" s="75"/>
      <c r="GBN92" s="204"/>
      <c r="GBO92" s="205"/>
      <c r="GBP92" s="72"/>
      <c r="GBQ92" s="70"/>
      <c r="GBR92" s="73"/>
      <c r="GBS92" s="74"/>
      <c r="GBT92" s="74"/>
      <c r="GBU92" s="62"/>
      <c r="GBV92" s="75"/>
      <c r="GBW92" s="76"/>
      <c r="GBX92" s="216"/>
      <c r="GBY92" s="75"/>
      <c r="GBZ92" s="75"/>
      <c r="GCA92" s="204"/>
      <c r="GCB92" s="205"/>
      <c r="GCC92" s="72"/>
      <c r="GCD92" s="70"/>
      <c r="GCE92" s="73"/>
      <c r="GCF92" s="74"/>
      <c r="GCG92" s="74"/>
      <c r="GCH92" s="62"/>
      <c r="GCI92" s="75"/>
      <c r="GCJ92" s="76"/>
      <c r="GCK92" s="216"/>
      <c r="GCL92" s="75"/>
      <c r="GCM92" s="75"/>
      <c r="GCN92" s="204"/>
      <c r="GCO92" s="205"/>
      <c r="GCP92" s="72"/>
      <c r="GCQ92" s="70"/>
      <c r="GCR92" s="73"/>
      <c r="GCS92" s="74"/>
      <c r="GCT92" s="74"/>
      <c r="GCU92" s="62"/>
      <c r="GCV92" s="75"/>
      <c r="GCW92" s="76"/>
      <c r="GCX92" s="216"/>
      <c r="GCY92" s="75"/>
      <c r="GCZ92" s="75"/>
      <c r="GDA92" s="204"/>
      <c r="GDB92" s="205"/>
      <c r="GDC92" s="72"/>
      <c r="GDD92" s="70"/>
      <c r="GDE92" s="73"/>
      <c r="GDF92" s="74"/>
      <c r="GDG92" s="74"/>
      <c r="GDH92" s="62"/>
      <c r="GDI92" s="75"/>
      <c r="GDJ92" s="76"/>
      <c r="GDK92" s="216"/>
      <c r="GDL92" s="75"/>
      <c r="GDM92" s="75"/>
      <c r="GDN92" s="204"/>
      <c r="GDO92" s="205"/>
      <c r="GDP92" s="72"/>
      <c r="GDQ92" s="70"/>
      <c r="GDR92" s="73"/>
      <c r="GDS92" s="74"/>
      <c r="GDT92" s="74"/>
      <c r="GDU92" s="62"/>
      <c r="GDV92" s="75"/>
      <c r="GDW92" s="76"/>
      <c r="GDX92" s="216"/>
      <c r="GDY92" s="75"/>
      <c r="GDZ92" s="75"/>
      <c r="GEA92" s="204"/>
      <c r="GEB92" s="205"/>
      <c r="GEC92" s="72"/>
      <c r="GED92" s="70"/>
      <c r="GEE92" s="73"/>
      <c r="GEF92" s="74"/>
      <c r="GEG92" s="74"/>
      <c r="GEH92" s="62"/>
      <c r="GEI92" s="75"/>
      <c r="GEJ92" s="76"/>
      <c r="GEK92" s="216"/>
      <c r="GEL92" s="75"/>
      <c r="GEM92" s="75"/>
      <c r="GEN92" s="204"/>
      <c r="GEO92" s="205"/>
      <c r="GEP92" s="72"/>
      <c r="GEQ92" s="70"/>
      <c r="GER92" s="73"/>
      <c r="GES92" s="74"/>
      <c r="GET92" s="74"/>
      <c r="GEU92" s="62"/>
      <c r="GEV92" s="75"/>
      <c r="GEW92" s="76"/>
      <c r="GEX92" s="216"/>
      <c r="GEY92" s="75"/>
      <c r="GEZ92" s="75"/>
      <c r="GFA92" s="204"/>
      <c r="GFB92" s="205"/>
      <c r="GFC92" s="72"/>
      <c r="GFD92" s="70"/>
      <c r="GFE92" s="73"/>
      <c r="GFF92" s="74"/>
      <c r="GFG92" s="74"/>
      <c r="GFH92" s="62"/>
      <c r="GFI92" s="75"/>
      <c r="GFJ92" s="76"/>
      <c r="GFK92" s="216"/>
      <c r="GFL92" s="75"/>
      <c r="GFM92" s="75"/>
      <c r="GFN92" s="204"/>
      <c r="GFO92" s="205"/>
      <c r="GFP92" s="72"/>
      <c r="GFQ92" s="70"/>
      <c r="GFR92" s="73"/>
      <c r="GFS92" s="74"/>
      <c r="GFT92" s="74"/>
      <c r="GFU92" s="62"/>
      <c r="GFV92" s="75"/>
      <c r="GFW92" s="76"/>
      <c r="GFX92" s="216"/>
      <c r="GFY92" s="75"/>
      <c r="GFZ92" s="75"/>
      <c r="GGA92" s="204"/>
      <c r="GGB92" s="205"/>
      <c r="GGC92" s="72"/>
      <c r="GGD92" s="70"/>
      <c r="GGE92" s="73"/>
      <c r="GGF92" s="74"/>
      <c r="GGG92" s="74"/>
      <c r="GGH92" s="62"/>
      <c r="GGI92" s="75"/>
      <c r="GGJ92" s="76"/>
      <c r="GGK92" s="216"/>
      <c r="GGL92" s="75"/>
      <c r="GGM92" s="75"/>
      <c r="GGN92" s="204"/>
      <c r="GGO92" s="205"/>
      <c r="GGP92" s="72"/>
      <c r="GGQ92" s="70"/>
      <c r="GGR92" s="73"/>
      <c r="GGS92" s="74"/>
      <c r="GGT92" s="74"/>
      <c r="GGU92" s="62"/>
      <c r="GGV92" s="75"/>
      <c r="GGW92" s="76"/>
      <c r="GGX92" s="216"/>
      <c r="GGY92" s="75"/>
      <c r="GGZ92" s="75"/>
      <c r="GHA92" s="204"/>
      <c r="GHB92" s="205"/>
      <c r="GHC92" s="72"/>
      <c r="GHD92" s="70"/>
      <c r="GHE92" s="73"/>
      <c r="GHF92" s="74"/>
      <c r="GHG92" s="74"/>
      <c r="GHH92" s="62"/>
      <c r="GHI92" s="75"/>
      <c r="GHJ92" s="76"/>
      <c r="GHK92" s="216"/>
      <c r="GHL92" s="75"/>
      <c r="GHM92" s="75"/>
      <c r="GHN92" s="204"/>
      <c r="GHO92" s="205"/>
      <c r="GHP92" s="72"/>
      <c r="GHQ92" s="70"/>
      <c r="GHR92" s="73"/>
      <c r="GHS92" s="74"/>
      <c r="GHT92" s="74"/>
      <c r="GHU92" s="62"/>
      <c r="GHV92" s="75"/>
      <c r="GHW92" s="76"/>
      <c r="GHX92" s="216"/>
      <c r="GHY92" s="75"/>
      <c r="GHZ92" s="75"/>
      <c r="GIA92" s="204"/>
      <c r="GIB92" s="205"/>
      <c r="GIC92" s="72"/>
      <c r="GID92" s="70"/>
      <c r="GIE92" s="73"/>
      <c r="GIF92" s="74"/>
      <c r="GIG92" s="74"/>
      <c r="GIH92" s="62"/>
      <c r="GII92" s="75"/>
      <c r="GIJ92" s="76"/>
      <c r="GIK92" s="216"/>
      <c r="GIL92" s="75"/>
      <c r="GIM92" s="75"/>
      <c r="GIN92" s="204"/>
      <c r="GIO92" s="205"/>
      <c r="GIP92" s="72"/>
      <c r="GIQ92" s="70"/>
      <c r="GIR92" s="73"/>
      <c r="GIS92" s="74"/>
      <c r="GIT92" s="74"/>
      <c r="GIU92" s="62"/>
      <c r="GIV92" s="75"/>
      <c r="GIW92" s="76"/>
      <c r="GIX92" s="216"/>
      <c r="GIY92" s="75"/>
      <c r="GIZ92" s="75"/>
      <c r="GJA92" s="204"/>
      <c r="GJB92" s="205"/>
      <c r="GJC92" s="72"/>
      <c r="GJD92" s="70"/>
      <c r="GJE92" s="73"/>
      <c r="GJF92" s="74"/>
      <c r="GJG92" s="74"/>
      <c r="GJH92" s="62"/>
      <c r="GJI92" s="75"/>
      <c r="GJJ92" s="76"/>
      <c r="GJK92" s="216"/>
      <c r="GJL92" s="75"/>
      <c r="GJM92" s="75"/>
      <c r="GJN92" s="204"/>
      <c r="GJO92" s="205"/>
      <c r="GJP92" s="72"/>
      <c r="GJQ92" s="70"/>
      <c r="GJR92" s="73"/>
      <c r="GJS92" s="74"/>
      <c r="GJT92" s="74"/>
      <c r="GJU92" s="62"/>
      <c r="GJV92" s="75"/>
      <c r="GJW92" s="76"/>
      <c r="GJX92" s="216"/>
      <c r="GJY92" s="75"/>
      <c r="GJZ92" s="75"/>
      <c r="GKA92" s="204"/>
      <c r="GKB92" s="205"/>
      <c r="GKC92" s="72"/>
      <c r="GKD92" s="70"/>
      <c r="GKE92" s="73"/>
      <c r="GKF92" s="74"/>
      <c r="GKG92" s="74"/>
      <c r="GKH92" s="62"/>
      <c r="GKI92" s="75"/>
      <c r="GKJ92" s="76"/>
      <c r="GKK92" s="216"/>
      <c r="GKL92" s="75"/>
      <c r="GKM92" s="75"/>
      <c r="GKN92" s="204"/>
      <c r="GKO92" s="205"/>
      <c r="GKP92" s="72"/>
      <c r="GKQ92" s="70"/>
      <c r="GKR92" s="73"/>
      <c r="GKS92" s="74"/>
      <c r="GKT92" s="74"/>
      <c r="GKU92" s="62"/>
      <c r="GKV92" s="75"/>
      <c r="GKW92" s="76"/>
      <c r="GKX92" s="216"/>
      <c r="GKY92" s="75"/>
      <c r="GKZ92" s="75"/>
      <c r="GLA92" s="204"/>
      <c r="GLB92" s="205"/>
      <c r="GLC92" s="72"/>
      <c r="GLD92" s="70"/>
      <c r="GLE92" s="73"/>
      <c r="GLF92" s="74"/>
      <c r="GLG92" s="74"/>
      <c r="GLH92" s="62"/>
      <c r="GLI92" s="75"/>
      <c r="GLJ92" s="76"/>
      <c r="GLK92" s="216"/>
      <c r="GLL92" s="75"/>
      <c r="GLM92" s="75"/>
      <c r="GLN92" s="204"/>
      <c r="GLO92" s="205"/>
      <c r="GLP92" s="72"/>
      <c r="GLQ92" s="70"/>
      <c r="GLR92" s="73"/>
      <c r="GLS92" s="74"/>
      <c r="GLT92" s="74"/>
      <c r="GLU92" s="62"/>
      <c r="GLV92" s="75"/>
      <c r="GLW92" s="76"/>
      <c r="GLX92" s="216"/>
      <c r="GLY92" s="75"/>
      <c r="GLZ92" s="75"/>
      <c r="GMA92" s="204"/>
      <c r="GMB92" s="205"/>
      <c r="GMC92" s="72"/>
      <c r="GMD92" s="70"/>
      <c r="GME92" s="73"/>
      <c r="GMF92" s="74"/>
      <c r="GMG92" s="74"/>
      <c r="GMH92" s="62"/>
      <c r="GMI92" s="75"/>
      <c r="GMJ92" s="76"/>
      <c r="GMK92" s="216"/>
      <c r="GML92" s="75"/>
      <c r="GMM92" s="75"/>
      <c r="GMN92" s="204"/>
      <c r="GMO92" s="205"/>
      <c r="GMP92" s="72"/>
      <c r="GMQ92" s="70"/>
      <c r="GMR92" s="73"/>
      <c r="GMS92" s="74"/>
      <c r="GMT92" s="74"/>
      <c r="GMU92" s="62"/>
      <c r="GMV92" s="75"/>
      <c r="GMW92" s="76"/>
      <c r="GMX92" s="216"/>
      <c r="GMY92" s="75"/>
      <c r="GMZ92" s="75"/>
      <c r="GNA92" s="204"/>
      <c r="GNB92" s="205"/>
      <c r="GNC92" s="72"/>
      <c r="GND92" s="70"/>
      <c r="GNE92" s="73"/>
      <c r="GNF92" s="74"/>
      <c r="GNG92" s="74"/>
      <c r="GNH92" s="62"/>
      <c r="GNI92" s="75"/>
      <c r="GNJ92" s="76"/>
      <c r="GNK92" s="216"/>
      <c r="GNL92" s="75"/>
      <c r="GNM92" s="75"/>
      <c r="GNN92" s="204"/>
      <c r="GNO92" s="205"/>
      <c r="GNP92" s="72"/>
      <c r="GNQ92" s="70"/>
      <c r="GNR92" s="73"/>
      <c r="GNS92" s="74"/>
      <c r="GNT92" s="74"/>
      <c r="GNU92" s="62"/>
      <c r="GNV92" s="75"/>
      <c r="GNW92" s="76"/>
      <c r="GNX92" s="216"/>
      <c r="GNY92" s="75"/>
      <c r="GNZ92" s="75"/>
      <c r="GOA92" s="204"/>
      <c r="GOB92" s="205"/>
      <c r="GOC92" s="72"/>
      <c r="GOD92" s="70"/>
      <c r="GOE92" s="73"/>
      <c r="GOF92" s="74"/>
      <c r="GOG92" s="74"/>
      <c r="GOH92" s="62"/>
      <c r="GOI92" s="75"/>
      <c r="GOJ92" s="76"/>
      <c r="GOK92" s="216"/>
      <c r="GOL92" s="75"/>
      <c r="GOM92" s="75"/>
      <c r="GON92" s="204"/>
      <c r="GOO92" s="205"/>
      <c r="GOP92" s="72"/>
      <c r="GOQ92" s="70"/>
      <c r="GOR92" s="73"/>
      <c r="GOS92" s="74"/>
      <c r="GOT92" s="74"/>
      <c r="GOU92" s="62"/>
      <c r="GOV92" s="75"/>
      <c r="GOW92" s="76"/>
      <c r="GOX92" s="216"/>
      <c r="GOY92" s="75"/>
      <c r="GOZ92" s="75"/>
      <c r="GPA92" s="204"/>
      <c r="GPB92" s="205"/>
      <c r="GPC92" s="72"/>
      <c r="GPD92" s="70"/>
      <c r="GPE92" s="73"/>
      <c r="GPF92" s="74"/>
      <c r="GPG92" s="74"/>
      <c r="GPH92" s="62"/>
      <c r="GPI92" s="75"/>
      <c r="GPJ92" s="76"/>
      <c r="GPK92" s="216"/>
      <c r="GPL92" s="75"/>
      <c r="GPM92" s="75"/>
      <c r="GPN92" s="204"/>
      <c r="GPO92" s="205"/>
      <c r="GPP92" s="72"/>
      <c r="GPQ92" s="70"/>
      <c r="GPR92" s="73"/>
      <c r="GPS92" s="74"/>
      <c r="GPT92" s="74"/>
      <c r="GPU92" s="62"/>
      <c r="GPV92" s="75"/>
      <c r="GPW92" s="76"/>
      <c r="GPX92" s="216"/>
      <c r="GPY92" s="75"/>
      <c r="GPZ92" s="75"/>
      <c r="GQA92" s="204"/>
      <c r="GQB92" s="205"/>
      <c r="GQC92" s="72"/>
      <c r="GQD92" s="70"/>
      <c r="GQE92" s="73"/>
      <c r="GQF92" s="74"/>
      <c r="GQG92" s="74"/>
      <c r="GQH92" s="62"/>
      <c r="GQI92" s="75"/>
      <c r="GQJ92" s="76"/>
      <c r="GQK92" s="216"/>
      <c r="GQL92" s="75"/>
      <c r="GQM92" s="75"/>
      <c r="GQN92" s="204"/>
      <c r="GQO92" s="205"/>
      <c r="GQP92" s="72"/>
      <c r="GQQ92" s="70"/>
      <c r="GQR92" s="73"/>
      <c r="GQS92" s="74"/>
      <c r="GQT92" s="74"/>
      <c r="GQU92" s="62"/>
      <c r="GQV92" s="75"/>
      <c r="GQW92" s="76"/>
      <c r="GQX92" s="216"/>
      <c r="GQY92" s="75"/>
      <c r="GQZ92" s="75"/>
      <c r="GRA92" s="204"/>
      <c r="GRB92" s="205"/>
      <c r="GRC92" s="72"/>
      <c r="GRD92" s="70"/>
      <c r="GRE92" s="73"/>
      <c r="GRF92" s="74"/>
      <c r="GRG92" s="74"/>
      <c r="GRH92" s="62"/>
      <c r="GRI92" s="75"/>
      <c r="GRJ92" s="76"/>
      <c r="GRK92" s="216"/>
      <c r="GRL92" s="75"/>
      <c r="GRM92" s="75"/>
      <c r="GRN92" s="204"/>
      <c r="GRO92" s="205"/>
      <c r="GRP92" s="72"/>
      <c r="GRQ92" s="70"/>
      <c r="GRR92" s="73"/>
      <c r="GRS92" s="74"/>
      <c r="GRT92" s="74"/>
      <c r="GRU92" s="62"/>
      <c r="GRV92" s="75"/>
      <c r="GRW92" s="76"/>
      <c r="GRX92" s="216"/>
      <c r="GRY92" s="75"/>
      <c r="GRZ92" s="75"/>
      <c r="GSA92" s="204"/>
      <c r="GSB92" s="205"/>
      <c r="GSC92" s="72"/>
      <c r="GSD92" s="70"/>
      <c r="GSE92" s="73"/>
      <c r="GSF92" s="74"/>
      <c r="GSG92" s="74"/>
      <c r="GSH92" s="62"/>
      <c r="GSI92" s="75"/>
      <c r="GSJ92" s="76"/>
      <c r="GSK92" s="216"/>
      <c r="GSL92" s="75"/>
      <c r="GSM92" s="75"/>
      <c r="GSN92" s="204"/>
      <c r="GSO92" s="205"/>
      <c r="GSP92" s="72"/>
      <c r="GSQ92" s="70"/>
      <c r="GSR92" s="73"/>
      <c r="GSS92" s="74"/>
      <c r="GST92" s="74"/>
      <c r="GSU92" s="62"/>
      <c r="GSV92" s="75"/>
      <c r="GSW92" s="76"/>
      <c r="GSX92" s="216"/>
      <c r="GSY92" s="75"/>
      <c r="GSZ92" s="75"/>
      <c r="GTA92" s="204"/>
      <c r="GTB92" s="205"/>
      <c r="GTC92" s="72"/>
      <c r="GTD92" s="70"/>
      <c r="GTE92" s="73"/>
      <c r="GTF92" s="74"/>
      <c r="GTG92" s="74"/>
      <c r="GTH92" s="62"/>
      <c r="GTI92" s="75"/>
      <c r="GTJ92" s="76"/>
      <c r="GTK92" s="216"/>
      <c r="GTL92" s="75"/>
      <c r="GTM92" s="75"/>
      <c r="GTN92" s="204"/>
      <c r="GTO92" s="205"/>
      <c r="GTP92" s="72"/>
      <c r="GTQ92" s="70"/>
      <c r="GTR92" s="73"/>
      <c r="GTS92" s="74"/>
      <c r="GTT92" s="74"/>
      <c r="GTU92" s="62"/>
      <c r="GTV92" s="75"/>
      <c r="GTW92" s="76"/>
      <c r="GTX92" s="216"/>
      <c r="GTY92" s="75"/>
      <c r="GTZ92" s="75"/>
      <c r="GUA92" s="204"/>
      <c r="GUB92" s="205"/>
      <c r="GUC92" s="72"/>
      <c r="GUD92" s="70"/>
      <c r="GUE92" s="73"/>
      <c r="GUF92" s="74"/>
      <c r="GUG92" s="74"/>
      <c r="GUH92" s="62"/>
      <c r="GUI92" s="75"/>
      <c r="GUJ92" s="76"/>
      <c r="GUK92" s="216"/>
      <c r="GUL92" s="75"/>
      <c r="GUM92" s="75"/>
      <c r="GUN92" s="204"/>
      <c r="GUO92" s="205"/>
      <c r="GUP92" s="72"/>
      <c r="GUQ92" s="70"/>
      <c r="GUR92" s="73"/>
      <c r="GUS92" s="74"/>
      <c r="GUT92" s="74"/>
      <c r="GUU92" s="62"/>
      <c r="GUV92" s="75"/>
      <c r="GUW92" s="76"/>
      <c r="GUX92" s="216"/>
      <c r="GUY92" s="75"/>
      <c r="GUZ92" s="75"/>
      <c r="GVA92" s="204"/>
      <c r="GVB92" s="205"/>
      <c r="GVC92" s="72"/>
      <c r="GVD92" s="70"/>
      <c r="GVE92" s="73"/>
      <c r="GVF92" s="74"/>
      <c r="GVG92" s="74"/>
      <c r="GVH92" s="62"/>
      <c r="GVI92" s="75"/>
      <c r="GVJ92" s="76"/>
      <c r="GVK92" s="216"/>
      <c r="GVL92" s="75"/>
      <c r="GVM92" s="75"/>
      <c r="GVN92" s="204"/>
      <c r="GVO92" s="205"/>
      <c r="GVP92" s="72"/>
      <c r="GVQ92" s="70"/>
      <c r="GVR92" s="73"/>
      <c r="GVS92" s="74"/>
      <c r="GVT92" s="74"/>
      <c r="GVU92" s="62"/>
      <c r="GVV92" s="75"/>
      <c r="GVW92" s="76"/>
      <c r="GVX92" s="216"/>
      <c r="GVY92" s="75"/>
      <c r="GVZ92" s="75"/>
      <c r="GWA92" s="204"/>
      <c r="GWB92" s="205"/>
      <c r="GWC92" s="72"/>
      <c r="GWD92" s="70"/>
      <c r="GWE92" s="73"/>
      <c r="GWF92" s="74"/>
      <c r="GWG92" s="74"/>
      <c r="GWH92" s="62"/>
      <c r="GWI92" s="75"/>
      <c r="GWJ92" s="76"/>
      <c r="GWK92" s="216"/>
      <c r="GWL92" s="75"/>
      <c r="GWM92" s="75"/>
      <c r="GWN92" s="204"/>
      <c r="GWO92" s="205"/>
      <c r="GWP92" s="72"/>
      <c r="GWQ92" s="70"/>
      <c r="GWR92" s="73"/>
      <c r="GWS92" s="74"/>
      <c r="GWT92" s="74"/>
      <c r="GWU92" s="62"/>
      <c r="GWV92" s="75"/>
      <c r="GWW92" s="76"/>
      <c r="GWX92" s="216"/>
      <c r="GWY92" s="75"/>
      <c r="GWZ92" s="75"/>
      <c r="GXA92" s="204"/>
      <c r="GXB92" s="205"/>
      <c r="GXC92" s="72"/>
      <c r="GXD92" s="70"/>
      <c r="GXE92" s="73"/>
      <c r="GXF92" s="74"/>
      <c r="GXG92" s="74"/>
      <c r="GXH92" s="62"/>
      <c r="GXI92" s="75"/>
      <c r="GXJ92" s="76"/>
      <c r="GXK92" s="216"/>
      <c r="GXL92" s="75"/>
      <c r="GXM92" s="75"/>
      <c r="GXN92" s="204"/>
      <c r="GXO92" s="205"/>
      <c r="GXP92" s="72"/>
      <c r="GXQ92" s="70"/>
      <c r="GXR92" s="73"/>
      <c r="GXS92" s="74"/>
      <c r="GXT92" s="74"/>
      <c r="GXU92" s="62"/>
      <c r="GXV92" s="75"/>
      <c r="GXW92" s="76"/>
      <c r="GXX92" s="216"/>
      <c r="GXY92" s="75"/>
      <c r="GXZ92" s="75"/>
      <c r="GYA92" s="204"/>
      <c r="GYB92" s="205"/>
      <c r="GYC92" s="72"/>
      <c r="GYD92" s="70"/>
      <c r="GYE92" s="73"/>
      <c r="GYF92" s="74"/>
      <c r="GYG92" s="74"/>
      <c r="GYH92" s="62"/>
      <c r="GYI92" s="75"/>
      <c r="GYJ92" s="76"/>
      <c r="GYK92" s="216"/>
      <c r="GYL92" s="75"/>
      <c r="GYM92" s="75"/>
      <c r="GYN92" s="204"/>
      <c r="GYO92" s="205"/>
      <c r="GYP92" s="72"/>
      <c r="GYQ92" s="70"/>
      <c r="GYR92" s="73"/>
      <c r="GYS92" s="74"/>
      <c r="GYT92" s="74"/>
      <c r="GYU92" s="62"/>
      <c r="GYV92" s="75"/>
      <c r="GYW92" s="76"/>
      <c r="GYX92" s="216"/>
      <c r="GYY92" s="75"/>
      <c r="GYZ92" s="75"/>
      <c r="GZA92" s="204"/>
      <c r="GZB92" s="205"/>
      <c r="GZC92" s="72"/>
      <c r="GZD92" s="70"/>
      <c r="GZE92" s="73"/>
      <c r="GZF92" s="74"/>
      <c r="GZG92" s="74"/>
      <c r="GZH92" s="62"/>
      <c r="GZI92" s="75"/>
      <c r="GZJ92" s="76"/>
      <c r="GZK92" s="216"/>
      <c r="GZL92" s="75"/>
      <c r="GZM92" s="75"/>
      <c r="GZN92" s="204"/>
      <c r="GZO92" s="205"/>
      <c r="GZP92" s="72"/>
      <c r="GZQ92" s="70"/>
      <c r="GZR92" s="73"/>
      <c r="GZS92" s="74"/>
      <c r="GZT92" s="74"/>
      <c r="GZU92" s="62"/>
      <c r="GZV92" s="75"/>
      <c r="GZW92" s="76"/>
      <c r="GZX92" s="216"/>
      <c r="GZY92" s="75"/>
      <c r="GZZ92" s="75"/>
      <c r="HAA92" s="204"/>
      <c r="HAB92" s="205"/>
      <c r="HAC92" s="72"/>
      <c r="HAD92" s="70"/>
      <c r="HAE92" s="73"/>
      <c r="HAF92" s="74"/>
      <c r="HAG92" s="74"/>
      <c r="HAH92" s="62"/>
      <c r="HAI92" s="75"/>
      <c r="HAJ92" s="76"/>
      <c r="HAK92" s="216"/>
      <c r="HAL92" s="75"/>
      <c r="HAM92" s="75"/>
      <c r="HAN92" s="204"/>
      <c r="HAO92" s="205"/>
      <c r="HAP92" s="72"/>
      <c r="HAQ92" s="70"/>
      <c r="HAR92" s="73"/>
      <c r="HAS92" s="74"/>
      <c r="HAT92" s="74"/>
      <c r="HAU92" s="62"/>
      <c r="HAV92" s="75"/>
      <c r="HAW92" s="76"/>
      <c r="HAX92" s="216"/>
      <c r="HAY92" s="75"/>
      <c r="HAZ92" s="75"/>
      <c r="HBA92" s="204"/>
      <c r="HBB92" s="205"/>
      <c r="HBC92" s="72"/>
      <c r="HBD92" s="70"/>
      <c r="HBE92" s="73"/>
      <c r="HBF92" s="74"/>
      <c r="HBG92" s="74"/>
      <c r="HBH92" s="62"/>
      <c r="HBI92" s="75"/>
      <c r="HBJ92" s="76"/>
      <c r="HBK92" s="216"/>
      <c r="HBL92" s="75"/>
      <c r="HBM92" s="75"/>
      <c r="HBN92" s="204"/>
      <c r="HBO92" s="205"/>
      <c r="HBP92" s="72"/>
      <c r="HBQ92" s="70"/>
      <c r="HBR92" s="73"/>
      <c r="HBS92" s="74"/>
      <c r="HBT92" s="74"/>
      <c r="HBU92" s="62"/>
      <c r="HBV92" s="75"/>
      <c r="HBW92" s="76"/>
      <c r="HBX92" s="216"/>
      <c r="HBY92" s="75"/>
      <c r="HBZ92" s="75"/>
      <c r="HCA92" s="204"/>
      <c r="HCB92" s="205"/>
      <c r="HCC92" s="72"/>
      <c r="HCD92" s="70"/>
      <c r="HCE92" s="73"/>
      <c r="HCF92" s="74"/>
      <c r="HCG92" s="74"/>
      <c r="HCH92" s="62"/>
      <c r="HCI92" s="75"/>
      <c r="HCJ92" s="76"/>
      <c r="HCK92" s="216"/>
      <c r="HCL92" s="75"/>
      <c r="HCM92" s="75"/>
      <c r="HCN92" s="204"/>
      <c r="HCO92" s="205"/>
      <c r="HCP92" s="72"/>
      <c r="HCQ92" s="70"/>
      <c r="HCR92" s="73"/>
      <c r="HCS92" s="74"/>
      <c r="HCT92" s="74"/>
      <c r="HCU92" s="62"/>
      <c r="HCV92" s="75"/>
      <c r="HCW92" s="76"/>
      <c r="HCX92" s="216"/>
      <c r="HCY92" s="75"/>
      <c r="HCZ92" s="75"/>
      <c r="HDA92" s="204"/>
      <c r="HDB92" s="205"/>
      <c r="HDC92" s="72"/>
      <c r="HDD92" s="70"/>
      <c r="HDE92" s="73"/>
      <c r="HDF92" s="74"/>
      <c r="HDG92" s="74"/>
      <c r="HDH92" s="62"/>
      <c r="HDI92" s="75"/>
      <c r="HDJ92" s="76"/>
      <c r="HDK92" s="216"/>
      <c r="HDL92" s="75"/>
      <c r="HDM92" s="75"/>
      <c r="HDN92" s="204"/>
      <c r="HDO92" s="205"/>
      <c r="HDP92" s="72"/>
      <c r="HDQ92" s="70"/>
      <c r="HDR92" s="73"/>
      <c r="HDS92" s="74"/>
      <c r="HDT92" s="74"/>
      <c r="HDU92" s="62"/>
      <c r="HDV92" s="75"/>
      <c r="HDW92" s="76"/>
      <c r="HDX92" s="216"/>
      <c r="HDY92" s="75"/>
      <c r="HDZ92" s="75"/>
      <c r="HEA92" s="204"/>
      <c r="HEB92" s="205"/>
      <c r="HEC92" s="72"/>
      <c r="HED92" s="70"/>
      <c r="HEE92" s="73"/>
      <c r="HEF92" s="74"/>
      <c r="HEG92" s="74"/>
      <c r="HEH92" s="62"/>
      <c r="HEI92" s="75"/>
      <c r="HEJ92" s="76"/>
      <c r="HEK92" s="216"/>
      <c r="HEL92" s="75"/>
      <c r="HEM92" s="75"/>
      <c r="HEN92" s="204"/>
      <c r="HEO92" s="205"/>
      <c r="HEP92" s="72"/>
      <c r="HEQ92" s="70"/>
      <c r="HER92" s="73"/>
      <c r="HES92" s="74"/>
      <c r="HET92" s="74"/>
      <c r="HEU92" s="62"/>
      <c r="HEV92" s="75"/>
      <c r="HEW92" s="76"/>
      <c r="HEX92" s="216"/>
      <c r="HEY92" s="75"/>
      <c r="HEZ92" s="75"/>
      <c r="HFA92" s="204"/>
      <c r="HFB92" s="205"/>
      <c r="HFC92" s="72"/>
      <c r="HFD92" s="70"/>
      <c r="HFE92" s="73"/>
      <c r="HFF92" s="74"/>
      <c r="HFG92" s="74"/>
      <c r="HFH92" s="62"/>
      <c r="HFI92" s="75"/>
      <c r="HFJ92" s="76"/>
      <c r="HFK92" s="216"/>
      <c r="HFL92" s="75"/>
      <c r="HFM92" s="75"/>
      <c r="HFN92" s="204"/>
      <c r="HFO92" s="205"/>
      <c r="HFP92" s="72"/>
      <c r="HFQ92" s="70"/>
      <c r="HFR92" s="73"/>
      <c r="HFS92" s="74"/>
      <c r="HFT92" s="74"/>
      <c r="HFU92" s="62"/>
      <c r="HFV92" s="75"/>
      <c r="HFW92" s="76"/>
      <c r="HFX92" s="216"/>
      <c r="HFY92" s="75"/>
      <c r="HFZ92" s="75"/>
      <c r="HGA92" s="204"/>
      <c r="HGB92" s="205"/>
      <c r="HGC92" s="72"/>
      <c r="HGD92" s="70"/>
      <c r="HGE92" s="73"/>
      <c r="HGF92" s="74"/>
      <c r="HGG92" s="74"/>
      <c r="HGH92" s="62"/>
      <c r="HGI92" s="75"/>
      <c r="HGJ92" s="76"/>
      <c r="HGK92" s="216"/>
      <c r="HGL92" s="75"/>
      <c r="HGM92" s="75"/>
      <c r="HGN92" s="204"/>
      <c r="HGO92" s="205"/>
      <c r="HGP92" s="72"/>
      <c r="HGQ92" s="70"/>
      <c r="HGR92" s="73"/>
      <c r="HGS92" s="74"/>
      <c r="HGT92" s="74"/>
      <c r="HGU92" s="62"/>
      <c r="HGV92" s="75"/>
      <c r="HGW92" s="76"/>
      <c r="HGX92" s="216"/>
      <c r="HGY92" s="75"/>
      <c r="HGZ92" s="75"/>
      <c r="HHA92" s="204"/>
      <c r="HHB92" s="205"/>
      <c r="HHC92" s="72"/>
      <c r="HHD92" s="70"/>
      <c r="HHE92" s="73"/>
      <c r="HHF92" s="74"/>
      <c r="HHG92" s="74"/>
      <c r="HHH92" s="62"/>
      <c r="HHI92" s="75"/>
      <c r="HHJ92" s="76"/>
      <c r="HHK92" s="216"/>
      <c r="HHL92" s="75"/>
      <c r="HHM92" s="75"/>
      <c r="HHN92" s="204"/>
      <c r="HHO92" s="205"/>
      <c r="HHP92" s="72"/>
      <c r="HHQ92" s="70"/>
      <c r="HHR92" s="73"/>
      <c r="HHS92" s="74"/>
      <c r="HHT92" s="74"/>
      <c r="HHU92" s="62"/>
      <c r="HHV92" s="75"/>
      <c r="HHW92" s="76"/>
      <c r="HHX92" s="216"/>
      <c r="HHY92" s="75"/>
      <c r="HHZ92" s="75"/>
      <c r="HIA92" s="204"/>
      <c r="HIB92" s="205"/>
      <c r="HIC92" s="72"/>
      <c r="HID92" s="70"/>
      <c r="HIE92" s="73"/>
      <c r="HIF92" s="74"/>
      <c r="HIG92" s="74"/>
      <c r="HIH92" s="62"/>
      <c r="HII92" s="75"/>
      <c r="HIJ92" s="76"/>
      <c r="HIK92" s="216"/>
      <c r="HIL92" s="75"/>
      <c r="HIM92" s="75"/>
      <c r="HIN92" s="204"/>
      <c r="HIO92" s="205"/>
      <c r="HIP92" s="72"/>
      <c r="HIQ92" s="70"/>
      <c r="HIR92" s="73"/>
      <c r="HIS92" s="74"/>
      <c r="HIT92" s="74"/>
      <c r="HIU92" s="62"/>
      <c r="HIV92" s="75"/>
      <c r="HIW92" s="76"/>
      <c r="HIX92" s="216"/>
      <c r="HIY92" s="75"/>
      <c r="HIZ92" s="75"/>
      <c r="HJA92" s="204"/>
      <c r="HJB92" s="205"/>
      <c r="HJC92" s="72"/>
      <c r="HJD92" s="70"/>
      <c r="HJE92" s="73"/>
      <c r="HJF92" s="74"/>
      <c r="HJG92" s="74"/>
      <c r="HJH92" s="62"/>
      <c r="HJI92" s="75"/>
      <c r="HJJ92" s="76"/>
      <c r="HJK92" s="216"/>
      <c r="HJL92" s="75"/>
      <c r="HJM92" s="75"/>
      <c r="HJN92" s="204"/>
      <c r="HJO92" s="205"/>
      <c r="HJP92" s="72"/>
      <c r="HJQ92" s="70"/>
      <c r="HJR92" s="73"/>
      <c r="HJS92" s="74"/>
      <c r="HJT92" s="74"/>
      <c r="HJU92" s="62"/>
      <c r="HJV92" s="75"/>
      <c r="HJW92" s="76"/>
      <c r="HJX92" s="216"/>
      <c r="HJY92" s="75"/>
      <c r="HJZ92" s="75"/>
      <c r="HKA92" s="204"/>
      <c r="HKB92" s="205"/>
      <c r="HKC92" s="72"/>
      <c r="HKD92" s="70"/>
      <c r="HKE92" s="73"/>
      <c r="HKF92" s="74"/>
      <c r="HKG92" s="74"/>
      <c r="HKH92" s="62"/>
      <c r="HKI92" s="75"/>
      <c r="HKJ92" s="76"/>
      <c r="HKK92" s="216"/>
      <c r="HKL92" s="75"/>
      <c r="HKM92" s="75"/>
      <c r="HKN92" s="204"/>
      <c r="HKO92" s="205"/>
      <c r="HKP92" s="72"/>
      <c r="HKQ92" s="70"/>
      <c r="HKR92" s="73"/>
      <c r="HKS92" s="74"/>
      <c r="HKT92" s="74"/>
      <c r="HKU92" s="62"/>
      <c r="HKV92" s="75"/>
      <c r="HKW92" s="76"/>
      <c r="HKX92" s="216"/>
      <c r="HKY92" s="75"/>
      <c r="HKZ92" s="75"/>
      <c r="HLA92" s="204"/>
      <c r="HLB92" s="205"/>
      <c r="HLC92" s="72"/>
      <c r="HLD92" s="70"/>
      <c r="HLE92" s="73"/>
      <c r="HLF92" s="74"/>
      <c r="HLG92" s="74"/>
      <c r="HLH92" s="62"/>
      <c r="HLI92" s="75"/>
      <c r="HLJ92" s="76"/>
      <c r="HLK92" s="216"/>
      <c r="HLL92" s="75"/>
      <c r="HLM92" s="75"/>
      <c r="HLN92" s="204"/>
      <c r="HLO92" s="205"/>
      <c r="HLP92" s="72"/>
      <c r="HLQ92" s="70"/>
      <c r="HLR92" s="73"/>
      <c r="HLS92" s="74"/>
      <c r="HLT92" s="74"/>
      <c r="HLU92" s="62"/>
      <c r="HLV92" s="75"/>
      <c r="HLW92" s="76"/>
      <c r="HLX92" s="216"/>
      <c r="HLY92" s="75"/>
      <c r="HLZ92" s="75"/>
      <c r="HMA92" s="204"/>
      <c r="HMB92" s="205"/>
      <c r="HMC92" s="72"/>
      <c r="HMD92" s="70"/>
      <c r="HME92" s="73"/>
      <c r="HMF92" s="74"/>
      <c r="HMG92" s="74"/>
      <c r="HMH92" s="62"/>
      <c r="HMI92" s="75"/>
      <c r="HMJ92" s="76"/>
      <c r="HMK92" s="216"/>
      <c r="HML92" s="75"/>
      <c r="HMM92" s="75"/>
      <c r="HMN92" s="204"/>
      <c r="HMO92" s="205"/>
      <c r="HMP92" s="72"/>
      <c r="HMQ92" s="70"/>
      <c r="HMR92" s="73"/>
      <c r="HMS92" s="74"/>
      <c r="HMT92" s="74"/>
      <c r="HMU92" s="62"/>
      <c r="HMV92" s="75"/>
      <c r="HMW92" s="76"/>
      <c r="HMX92" s="216"/>
      <c r="HMY92" s="75"/>
      <c r="HMZ92" s="75"/>
      <c r="HNA92" s="204"/>
      <c r="HNB92" s="205"/>
      <c r="HNC92" s="72"/>
      <c r="HND92" s="70"/>
      <c r="HNE92" s="73"/>
      <c r="HNF92" s="74"/>
      <c r="HNG92" s="74"/>
      <c r="HNH92" s="62"/>
      <c r="HNI92" s="75"/>
      <c r="HNJ92" s="76"/>
      <c r="HNK92" s="216"/>
      <c r="HNL92" s="75"/>
      <c r="HNM92" s="75"/>
      <c r="HNN92" s="204"/>
      <c r="HNO92" s="205"/>
      <c r="HNP92" s="72"/>
      <c r="HNQ92" s="70"/>
      <c r="HNR92" s="73"/>
      <c r="HNS92" s="74"/>
      <c r="HNT92" s="74"/>
      <c r="HNU92" s="62"/>
      <c r="HNV92" s="75"/>
      <c r="HNW92" s="76"/>
      <c r="HNX92" s="216"/>
      <c r="HNY92" s="75"/>
      <c r="HNZ92" s="75"/>
      <c r="HOA92" s="204"/>
      <c r="HOB92" s="205"/>
      <c r="HOC92" s="72"/>
      <c r="HOD92" s="70"/>
      <c r="HOE92" s="73"/>
      <c r="HOF92" s="74"/>
      <c r="HOG92" s="74"/>
      <c r="HOH92" s="62"/>
      <c r="HOI92" s="75"/>
      <c r="HOJ92" s="76"/>
      <c r="HOK92" s="216"/>
      <c r="HOL92" s="75"/>
      <c r="HOM92" s="75"/>
      <c r="HON92" s="204"/>
      <c r="HOO92" s="205"/>
      <c r="HOP92" s="72"/>
      <c r="HOQ92" s="70"/>
      <c r="HOR92" s="73"/>
      <c r="HOS92" s="74"/>
      <c r="HOT92" s="74"/>
      <c r="HOU92" s="62"/>
      <c r="HOV92" s="75"/>
      <c r="HOW92" s="76"/>
      <c r="HOX92" s="216"/>
      <c r="HOY92" s="75"/>
      <c r="HOZ92" s="75"/>
      <c r="HPA92" s="204"/>
      <c r="HPB92" s="205"/>
      <c r="HPC92" s="72"/>
      <c r="HPD92" s="70"/>
      <c r="HPE92" s="73"/>
      <c r="HPF92" s="74"/>
      <c r="HPG92" s="74"/>
      <c r="HPH92" s="62"/>
      <c r="HPI92" s="75"/>
      <c r="HPJ92" s="76"/>
      <c r="HPK92" s="216"/>
      <c r="HPL92" s="75"/>
      <c r="HPM92" s="75"/>
      <c r="HPN92" s="204"/>
      <c r="HPO92" s="205"/>
      <c r="HPP92" s="72"/>
      <c r="HPQ92" s="70"/>
      <c r="HPR92" s="73"/>
      <c r="HPS92" s="74"/>
      <c r="HPT92" s="74"/>
      <c r="HPU92" s="62"/>
      <c r="HPV92" s="75"/>
      <c r="HPW92" s="76"/>
      <c r="HPX92" s="216"/>
      <c r="HPY92" s="75"/>
      <c r="HPZ92" s="75"/>
      <c r="HQA92" s="204"/>
      <c r="HQB92" s="205"/>
      <c r="HQC92" s="72"/>
      <c r="HQD92" s="70"/>
      <c r="HQE92" s="73"/>
      <c r="HQF92" s="74"/>
      <c r="HQG92" s="74"/>
      <c r="HQH92" s="62"/>
      <c r="HQI92" s="75"/>
      <c r="HQJ92" s="76"/>
      <c r="HQK92" s="216"/>
      <c r="HQL92" s="75"/>
      <c r="HQM92" s="75"/>
      <c r="HQN92" s="204"/>
      <c r="HQO92" s="205"/>
      <c r="HQP92" s="72"/>
      <c r="HQQ92" s="70"/>
      <c r="HQR92" s="73"/>
      <c r="HQS92" s="74"/>
      <c r="HQT92" s="74"/>
      <c r="HQU92" s="62"/>
      <c r="HQV92" s="75"/>
      <c r="HQW92" s="76"/>
      <c r="HQX92" s="216"/>
      <c r="HQY92" s="75"/>
      <c r="HQZ92" s="75"/>
      <c r="HRA92" s="204"/>
      <c r="HRB92" s="205"/>
      <c r="HRC92" s="72"/>
      <c r="HRD92" s="70"/>
      <c r="HRE92" s="73"/>
      <c r="HRF92" s="74"/>
      <c r="HRG92" s="74"/>
      <c r="HRH92" s="62"/>
      <c r="HRI92" s="75"/>
      <c r="HRJ92" s="76"/>
      <c r="HRK92" s="216"/>
      <c r="HRL92" s="75"/>
      <c r="HRM92" s="75"/>
      <c r="HRN92" s="204"/>
      <c r="HRO92" s="205"/>
      <c r="HRP92" s="72"/>
      <c r="HRQ92" s="70"/>
      <c r="HRR92" s="73"/>
      <c r="HRS92" s="74"/>
      <c r="HRT92" s="74"/>
      <c r="HRU92" s="62"/>
      <c r="HRV92" s="75"/>
      <c r="HRW92" s="76"/>
      <c r="HRX92" s="216"/>
      <c r="HRY92" s="75"/>
      <c r="HRZ92" s="75"/>
      <c r="HSA92" s="204"/>
      <c r="HSB92" s="205"/>
      <c r="HSC92" s="72"/>
      <c r="HSD92" s="70"/>
      <c r="HSE92" s="73"/>
      <c r="HSF92" s="74"/>
      <c r="HSG92" s="74"/>
      <c r="HSH92" s="62"/>
      <c r="HSI92" s="75"/>
      <c r="HSJ92" s="76"/>
      <c r="HSK92" s="216"/>
      <c r="HSL92" s="75"/>
      <c r="HSM92" s="75"/>
      <c r="HSN92" s="204"/>
      <c r="HSO92" s="205"/>
      <c r="HSP92" s="72"/>
      <c r="HSQ92" s="70"/>
      <c r="HSR92" s="73"/>
      <c r="HSS92" s="74"/>
      <c r="HST92" s="74"/>
      <c r="HSU92" s="62"/>
      <c r="HSV92" s="75"/>
      <c r="HSW92" s="76"/>
      <c r="HSX92" s="216"/>
      <c r="HSY92" s="75"/>
      <c r="HSZ92" s="75"/>
      <c r="HTA92" s="204"/>
      <c r="HTB92" s="205"/>
      <c r="HTC92" s="72"/>
      <c r="HTD92" s="70"/>
      <c r="HTE92" s="73"/>
      <c r="HTF92" s="74"/>
      <c r="HTG92" s="74"/>
      <c r="HTH92" s="62"/>
      <c r="HTI92" s="75"/>
      <c r="HTJ92" s="76"/>
      <c r="HTK92" s="216"/>
      <c r="HTL92" s="75"/>
      <c r="HTM92" s="75"/>
      <c r="HTN92" s="204"/>
      <c r="HTO92" s="205"/>
      <c r="HTP92" s="72"/>
      <c r="HTQ92" s="70"/>
      <c r="HTR92" s="73"/>
      <c r="HTS92" s="74"/>
      <c r="HTT92" s="74"/>
      <c r="HTU92" s="62"/>
      <c r="HTV92" s="75"/>
      <c r="HTW92" s="76"/>
      <c r="HTX92" s="216"/>
      <c r="HTY92" s="75"/>
      <c r="HTZ92" s="75"/>
      <c r="HUA92" s="204"/>
      <c r="HUB92" s="205"/>
      <c r="HUC92" s="72"/>
      <c r="HUD92" s="70"/>
      <c r="HUE92" s="73"/>
      <c r="HUF92" s="74"/>
      <c r="HUG92" s="74"/>
      <c r="HUH92" s="62"/>
      <c r="HUI92" s="75"/>
      <c r="HUJ92" s="76"/>
      <c r="HUK92" s="216"/>
      <c r="HUL92" s="75"/>
      <c r="HUM92" s="75"/>
      <c r="HUN92" s="204"/>
      <c r="HUO92" s="205"/>
      <c r="HUP92" s="72"/>
      <c r="HUQ92" s="70"/>
      <c r="HUR92" s="73"/>
      <c r="HUS92" s="74"/>
      <c r="HUT92" s="74"/>
      <c r="HUU92" s="62"/>
      <c r="HUV92" s="75"/>
      <c r="HUW92" s="76"/>
      <c r="HUX92" s="216"/>
      <c r="HUY92" s="75"/>
      <c r="HUZ92" s="75"/>
      <c r="HVA92" s="204"/>
      <c r="HVB92" s="205"/>
      <c r="HVC92" s="72"/>
      <c r="HVD92" s="70"/>
      <c r="HVE92" s="73"/>
      <c r="HVF92" s="74"/>
      <c r="HVG92" s="74"/>
      <c r="HVH92" s="62"/>
      <c r="HVI92" s="75"/>
      <c r="HVJ92" s="76"/>
      <c r="HVK92" s="216"/>
      <c r="HVL92" s="75"/>
      <c r="HVM92" s="75"/>
      <c r="HVN92" s="204"/>
      <c r="HVO92" s="205"/>
      <c r="HVP92" s="72"/>
      <c r="HVQ92" s="70"/>
      <c r="HVR92" s="73"/>
      <c r="HVS92" s="74"/>
      <c r="HVT92" s="74"/>
      <c r="HVU92" s="62"/>
      <c r="HVV92" s="75"/>
      <c r="HVW92" s="76"/>
      <c r="HVX92" s="216"/>
      <c r="HVY92" s="75"/>
      <c r="HVZ92" s="75"/>
      <c r="HWA92" s="204"/>
      <c r="HWB92" s="205"/>
      <c r="HWC92" s="72"/>
      <c r="HWD92" s="70"/>
      <c r="HWE92" s="73"/>
      <c r="HWF92" s="74"/>
      <c r="HWG92" s="74"/>
      <c r="HWH92" s="62"/>
      <c r="HWI92" s="75"/>
      <c r="HWJ92" s="76"/>
      <c r="HWK92" s="216"/>
      <c r="HWL92" s="75"/>
      <c r="HWM92" s="75"/>
      <c r="HWN92" s="204"/>
      <c r="HWO92" s="205"/>
      <c r="HWP92" s="72"/>
      <c r="HWQ92" s="70"/>
      <c r="HWR92" s="73"/>
      <c r="HWS92" s="74"/>
      <c r="HWT92" s="74"/>
      <c r="HWU92" s="62"/>
      <c r="HWV92" s="75"/>
      <c r="HWW92" s="76"/>
      <c r="HWX92" s="216"/>
      <c r="HWY92" s="75"/>
      <c r="HWZ92" s="75"/>
      <c r="HXA92" s="204"/>
      <c r="HXB92" s="205"/>
      <c r="HXC92" s="72"/>
      <c r="HXD92" s="70"/>
      <c r="HXE92" s="73"/>
      <c r="HXF92" s="74"/>
      <c r="HXG92" s="74"/>
      <c r="HXH92" s="62"/>
      <c r="HXI92" s="75"/>
      <c r="HXJ92" s="76"/>
      <c r="HXK92" s="216"/>
      <c r="HXL92" s="75"/>
      <c r="HXM92" s="75"/>
      <c r="HXN92" s="204"/>
      <c r="HXO92" s="205"/>
      <c r="HXP92" s="72"/>
      <c r="HXQ92" s="70"/>
      <c r="HXR92" s="73"/>
      <c r="HXS92" s="74"/>
      <c r="HXT92" s="74"/>
      <c r="HXU92" s="62"/>
      <c r="HXV92" s="75"/>
      <c r="HXW92" s="76"/>
      <c r="HXX92" s="216"/>
      <c r="HXY92" s="75"/>
      <c r="HXZ92" s="75"/>
      <c r="HYA92" s="204"/>
      <c r="HYB92" s="205"/>
      <c r="HYC92" s="72"/>
      <c r="HYD92" s="70"/>
      <c r="HYE92" s="73"/>
      <c r="HYF92" s="74"/>
      <c r="HYG92" s="74"/>
      <c r="HYH92" s="62"/>
      <c r="HYI92" s="75"/>
      <c r="HYJ92" s="76"/>
      <c r="HYK92" s="216"/>
      <c r="HYL92" s="75"/>
      <c r="HYM92" s="75"/>
      <c r="HYN92" s="204"/>
      <c r="HYO92" s="205"/>
      <c r="HYP92" s="72"/>
      <c r="HYQ92" s="70"/>
      <c r="HYR92" s="73"/>
      <c r="HYS92" s="74"/>
      <c r="HYT92" s="74"/>
      <c r="HYU92" s="62"/>
      <c r="HYV92" s="75"/>
      <c r="HYW92" s="76"/>
      <c r="HYX92" s="216"/>
      <c r="HYY92" s="75"/>
      <c r="HYZ92" s="75"/>
      <c r="HZA92" s="204"/>
      <c r="HZB92" s="205"/>
      <c r="HZC92" s="72"/>
      <c r="HZD92" s="70"/>
      <c r="HZE92" s="73"/>
      <c r="HZF92" s="74"/>
      <c r="HZG92" s="74"/>
      <c r="HZH92" s="62"/>
      <c r="HZI92" s="75"/>
      <c r="HZJ92" s="76"/>
      <c r="HZK92" s="216"/>
      <c r="HZL92" s="75"/>
      <c r="HZM92" s="75"/>
      <c r="HZN92" s="204"/>
      <c r="HZO92" s="205"/>
      <c r="HZP92" s="72"/>
      <c r="HZQ92" s="70"/>
      <c r="HZR92" s="73"/>
      <c r="HZS92" s="74"/>
      <c r="HZT92" s="74"/>
      <c r="HZU92" s="62"/>
      <c r="HZV92" s="75"/>
      <c r="HZW92" s="76"/>
      <c r="HZX92" s="216"/>
      <c r="HZY92" s="75"/>
      <c r="HZZ92" s="75"/>
      <c r="IAA92" s="204"/>
      <c r="IAB92" s="205"/>
      <c r="IAC92" s="72"/>
      <c r="IAD92" s="70"/>
      <c r="IAE92" s="73"/>
      <c r="IAF92" s="74"/>
      <c r="IAG92" s="74"/>
      <c r="IAH92" s="62"/>
      <c r="IAI92" s="75"/>
      <c r="IAJ92" s="76"/>
      <c r="IAK92" s="216"/>
      <c r="IAL92" s="75"/>
      <c r="IAM92" s="75"/>
      <c r="IAN92" s="204"/>
      <c r="IAO92" s="205"/>
      <c r="IAP92" s="72"/>
      <c r="IAQ92" s="70"/>
      <c r="IAR92" s="73"/>
      <c r="IAS92" s="74"/>
      <c r="IAT92" s="74"/>
      <c r="IAU92" s="62"/>
      <c r="IAV92" s="75"/>
      <c r="IAW92" s="76"/>
      <c r="IAX92" s="216"/>
      <c r="IAY92" s="75"/>
      <c r="IAZ92" s="75"/>
      <c r="IBA92" s="204"/>
      <c r="IBB92" s="205"/>
      <c r="IBC92" s="72"/>
      <c r="IBD92" s="70"/>
      <c r="IBE92" s="73"/>
      <c r="IBF92" s="74"/>
      <c r="IBG92" s="74"/>
      <c r="IBH92" s="62"/>
      <c r="IBI92" s="75"/>
      <c r="IBJ92" s="76"/>
      <c r="IBK92" s="216"/>
      <c r="IBL92" s="75"/>
      <c r="IBM92" s="75"/>
      <c r="IBN92" s="204"/>
      <c r="IBO92" s="205"/>
      <c r="IBP92" s="72"/>
      <c r="IBQ92" s="70"/>
      <c r="IBR92" s="73"/>
      <c r="IBS92" s="74"/>
      <c r="IBT92" s="74"/>
      <c r="IBU92" s="62"/>
      <c r="IBV92" s="75"/>
      <c r="IBW92" s="76"/>
      <c r="IBX92" s="216"/>
      <c r="IBY92" s="75"/>
      <c r="IBZ92" s="75"/>
      <c r="ICA92" s="204"/>
      <c r="ICB92" s="205"/>
      <c r="ICC92" s="72"/>
      <c r="ICD92" s="70"/>
      <c r="ICE92" s="73"/>
      <c r="ICF92" s="74"/>
      <c r="ICG92" s="74"/>
      <c r="ICH92" s="62"/>
      <c r="ICI92" s="75"/>
      <c r="ICJ92" s="76"/>
      <c r="ICK92" s="216"/>
      <c r="ICL92" s="75"/>
      <c r="ICM92" s="75"/>
      <c r="ICN92" s="204"/>
      <c r="ICO92" s="205"/>
      <c r="ICP92" s="72"/>
      <c r="ICQ92" s="70"/>
      <c r="ICR92" s="73"/>
      <c r="ICS92" s="74"/>
      <c r="ICT92" s="74"/>
      <c r="ICU92" s="62"/>
      <c r="ICV92" s="75"/>
      <c r="ICW92" s="76"/>
      <c r="ICX92" s="216"/>
      <c r="ICY92" s="75"/>
      <c r="ICZ92" s="75"/>
      <c r="IDA92" s="204"/>
      <c r="IDB92" s="205"/>
      <c r="IDC92" s="72"/>
      <c r="IDD92" s="70"/>
      <c r="IDE92" s="73"/>
      <c r="IDF92" s="74"/>
      <c r="IDG92" s="74"/>
      <c r="IDH92" s="62"/>
      <c r="IDI92" s="75"/>
      <c r="IDJ92" s="76"/>
      <c r="IDK92" s="216"/>
      <c r="IDL92" s="75"/>
      <c r="IDM92" s="75"/>
      <c r="IDN92" s="204"/>
      <c r="IDO92" s="205"/>
      <c r="IDP92" s="72"/>
      <c r="IDQ92" s="70"/>
      <c r="IDR92" s="73"/>
      <c r="IDS92" s="74"/>
      <c r="IDT92" s="74"/>
      <c r="IDU92" s="62"/>
      <c r="IDV92" s="75"/>
      <c r="IDW92" s="76"/>
      <c r="IDX92" s="216"/>
      <c r="IDY92" s="75"/>
      <c r="IDZ92" s="75"/>
      <c r="IEA92" s="204"/>
      <c r="IEB92" s="205"/>
      <c r="IEC92" s="72"/>
      <c r="IED92" s="70"/>
      <c r="IEE92" s="73"/>
      <c r="IEF92" s="74"/>
      <c r="IEG92" s="74"/>
      <c r="IEH92" s="62"/>
      <c r="IEI92" s="75"/>
      <c r="IEJ92" s="76"/>
      <c r="IEK92" s="216"/>
      <c r="IEL92" s="75"/>
      <c r="IEM92" s="75"/>
      <c r="IEN92" s="204"/>
      <c r="IEO92" s="205"/>
      <c r="IEP92" s="72"/>
      <c r="IEQ92" s="70"/>
      <c r="IER92" s="73"/>
      <c r="IES92" s="74"/>
      <c r="IET92" s="74"/>
      <c r="IEU92" s="62"/>
      <c r="IEV92" s="75"/>
      <c r="IEW92" s="76"/>
      <c r="IEX92" s="216"/>
      <c r="IEY92" s="75"/>
      <c r="IEZ92" s="75"/>
      <c r="IFA92" s="204"/>
      <c r="IFB92" s="205"/>
      <c r="IFC92" s="72"/>
      <c r="IFD92" s="70"/>
      <c r="IFE92" s="73"/>
      <c r="IFF92" s="74"/>
      <c r="IFG92" s="74"/>
      <c r="IFH92" s="62"/>
      <c r="IFI92" s="75"/>
      <c r="IFJ92" s="76"/>
      <c r="IFK92" s="216"/>
      <c r="IFL92" s="75"/>
      <c r="IFM92" s="75"/>
      <c r="IFN92" s="204"/>
      <c r="IFO92" s="205"/>
      <c r="IFP92" s="72"/>
      <c r="IFQ92" s="70"/>
      <c r="IFR92" s="73"/>
      <c r="IFS92" s="74"/>
      <c r="IFT92" s="74"/>
      <c r="IFU92" s="62"/>
      <c r="IFV92" s="75"/>
      <c r="IFW92" s="76"/>
      <c r="IFX92" s="216"/>
      <c r="IFY92" s="75"/>
      <c r="IFZ92" s="75"/>
      <c r="IGA92" s="204"/>
      <c r="IGB92" s="205"/>
      <c r="IGC92" s="72"/>
      <c r="IGD92" s="70"/>
      <c r="IGE92" s="73"/>
      <c r="IGF92" s="74"/>
      <c r="IGG92" s="74"/>
      <c r="IGH92" s="62"/>
      <c r="IGI92" s="75"/>
      <c r="IGJ92" s="76"/>
      <c r="IGK92" s="216"/>
      <c r="IGL92" s="75"/>
      <c r="IGM92" s="75"/>
      <c r="IGN92" s="204"/>
      <c r="IGO92" s="205"/>
      <c r="IGP92" s="72"/>
      <c r="IGQ92" s="70"/>
      <c r="IGR92" s="73"/>
      <c r="IGS92" s="74"/>
      <c r="IGT92" s="74"/>
      <c r="IGU92" s="62"/>
      <c r="IGV92" s="75"/>
      <c r="IGW92" s="76"/>
      <c r="IGX92" s="216"/>
      <c r="IGY92" s="75"/>
      <c r="IGZ92" s="75"/>
      <c r="IHA92" s="204"/>
      <c r="IHB92" s="205"/>
      <c r="IHC92" s="72"/>
      <c r="IHD92" s="70"/>
      <c r="IHE92" s="73"/>
      <c r="IHF92" s="74"/>
      <c r="IHG92" s="74"/>
      <c r="IHH92" s="62"/>
      <c r="IHI92" s="75"/>
      <c r="IHJ92" s="76"/>
      <c r="IHK92" s="216"/>
      <c r="IHL92" s="75"/>
      <c r="IHM92" s="75"/>
      <c r="IHN92" s="204"/>
      <c r="IHO92" s="205"/>
      <c r="IHP92" s="72"/>
      <c r="IHQ92" s="70"/>
      <c r="IHR92" s="73"/>
      <c r="IHS92" s="74"/>
      <c r="IHT92" s="74"/>
      <c r="IHU92" s="62"/>
      <c r="IHV92" s="75"/>
      <c r="IHW92" s="76"/>
      <c r="IHX92" s="216"/>
      <c r="IHY92" s="75"/>
      <c r="IHZ92" s="75"/>
      <c r="IIA92" s="204"/>
      <c r="IIB92" s="205"/>
      <c r="IIC92" s="72"/>
      <c r="IID92" s="70"/>
      <c r="IIE92" s="73"/>
      <c r="IIF92" s="74"/>
      <c r="IIG92" s="74"/>
      <c r="IIH92" s="62"/>
      <c r="III92" s="75"/>
      <c r="IIJ92" s="76"/>
      <c r="IIK92" s="216"/>
      <c r="IIL92" s="75"/>
      <c r="IIM92" s="75"/>
      <c r="IIN92" s="204"/>
      <c r="IIO92" s="205"/>
      <c r="IIP92" s="72"/>
      <c r="IIQ92" s="70"/>
      <c r="IIR92" s="73"/>
      <c r="IIS92" s="74"/>
      <c r="IIT92" s="74"/>
      <c r="IIU92" s="62"/>
      <c r="IIV92" s="75"/>
      <c r="IIW92" s="76"/>
      <c r="IIX92" s="216"/>
      <c r="IIY92" s="75"/>
      <c r="IIZ92" s="75"/>
      <c r="IJA92" s="204"/>
      <c r="IJB92" s="205"/>
      <c r="IJC92" s="72"/>
      <c r="IJD92" s="70"/>
      <c r="IJE92" s="73"/>
      <c r="IJF92" s="74"/>
      <c r="IJG92" s="74"/>
      <c r="IJH92" s="62"/>
      <c r="IJI92" s="75"/>
      <c r="IJJ92" s="76"/>
      <c r="IJK92" s="216"/>
      <c r="IJL92" s="75"/>
      <c r="IJM92" s="75"/>
      <c r="IJN92" s="204"/>
      <c r="IJO92" s="205"/>
      <c r="IJP92" s="72"/>
      <c r="IJQ92" s="70"/>
      <c r="IJR92" s="73"/>
      <c r="IJS92" s="74"/>
      <c r="IJT92" s="74"/>
      <c r="IJU92" s="62"/>
      <c r="IJV92" s="75"/>
      <c r="IJW92" s="76"/>
      <c r="IJX92" s="216"/>
      <c r="IJY92" s="75"/>
      <c r="IJZ92" s="75"/>
      <c r="IKA92" s="204"/>
      <c r="IKB92" s="205"/>
      <c r="IKC92" s="72"/>
      <c r="IKD92" s="70"/>
      <c r="IKE92" s="73"/>
      <c r="IKF92" s="74"/>
      <c r="IKG92" s="74"/>
      <c r="IKH92" s="62"/>
      <c r="IKI92" s="75"/>
      <c r="IKJ92" s="76"/>
      <c r="IKK92" s="216"/>
      <c r="IKL92" s="75"/>
      <c r="IKM92" s="75"/>
      <c r="IKN92" s="204"/>
      <c r="IKO92" s="205"/>
      <c r="IKP92" s="72"/>
      <c r="IKQ92" s="70"/>
      <c r="IKR92" s="73"/>
      <c r="IKS92" s="74"/>
      <c r="IKT92" s="74"/>
      <c r="IKU92" s="62"/>
      <c r="IKV92" s="75"/>
      <c r="IKW92" s="76"/>
      <c r="IKX92" s="216"/>
      <c r="IKY92" s="75"/>
      <c r="IKZ92" s="75"/>
      <c r="ILA92" s="204"/>
      <c r="ILB92" s="205"/>
      <c r="ILC92" s="72"/>
      <c r="ILD92" s="70"/>
      <c r="ILE92" s="73"/>
      <c r="ILF92" s="74"/>
      <c r="ILG92" s="74"/>
      <c r="ILH92" s="62"/>
      <c r="ILI92" s="75"/>
      <c r="ILJ92" s="76"/>
      <c r="ILK92" s="216"/>
      <c r="ILL92" s="75"/>
      <c r="ILM92" s="75"/>
      <c r="ILN92" s="204"/>
      <c r="ILO92" s="205"/>
      <c r="ILP92" s="72"/>
      <c r="ILQ92" s="70"/>
      <c r="ILR92" s="73"/>
      <c r="ILS92" s="74"/>
      <c r="ILT92" s="74"/>
      <c r="ILU92" s="62"/>
      <c r="ILV92" s="75"/>
      <c r="ILW92" s="76"/>
      <c r="ILX92" s="216"/>
      <c r="ILY92" s="75"/>
      <c r="ILZ92" s="75"/>
      <c r="IMA92" s="204"/>
      <c r="IMB92" s="205"/>
      <c r="IMC92" s="72"/>
      <c r="IMD92" s="70"/>
      <c r="IME92" s="73"/>
      <c r="IMF92" s="74"/>
      <c r="IMG92" s="74"/>
      <c r="IMH92" s="62"/>
      <c r="IMI92" s="75"/>
      <c r="IMJ92" s="76"/>
      <c r="IMK92" s="216"/>
      <c r="IML92" s="75"/>
      <c r="IMM92" s="75"/>
      <c r="IMN92" s="204"/>
      <c r="IMO92" s="205"/>
      <c r="IMP92" s="72"/>
      <c r="IMQ92" s="70"/>
      <c r="IMR92" s="73"/>
      <c r="IMS92" s="74"/>
      <c r="IMT92" s="74"/>
      <c r="IMU92" s="62"/>
      <c r="IMV92" s="75"/>
      <c r="IMW92" s="76"/>
      <c r="IMX92" s="216"/>
      <c r="IMY92" s="75"/>
      <c r="IMZ92" s="75"/>
      <c r="INA92" s="204"/>
      <c r="INB92" s="205"/>
      <c r="INC92" s="72"/>
      <c r="IND92" s="70"/>
      <c r="INE92" s="73"/>
      <c r="INF92" s="74"/>
      <c r="ING92" s="74"/>
      <c r="INH92" s="62"/>
      <c r="INI92" s="75"/>
      <c r="INJ92" s="76"/>
      <c r="INK92" s="216"/>
      <c r="INL92" s="75"/>
      <c r="INM92" s="75"/>
      <c r="INN92" s="204"/>
      <c r="INO92" s="205"/>
      <c r="INP92" s="72"/>
      <c r="INQ92" s="70"/>
      <c r="INR92" s="73"/>
      <c r="INS92" s="74"/>
      <c r="INT92" s="74"/>
      <c r="INU92" s="62"/>
      <c r="INV92" s="75"/>
      <c r="INW92" s="76"/>
      <c r="INX92" s="216"/>
      <c r="INY92" s="75"/>
      <c r="INZ92" s="75"/>
      <c r="IOA92" s="204"/>
      <c r="IOB92" s="205"/>
      <c r="IOC92" s="72"/>
      <c r="IOD92" s="70"/>
      <c r="IOE92" s="73"/>
      <c r="IOF92" s="74"/>
      <c r="IOG92" s="74"/>
      <c r="IOH92" s="62"/>
      <c r="IOI92" s="75"/>
      <c r="IOJ92" s="76"/>
      <c r="IOK92" s="216"/>
      <c r="IOL92" s="75"/>
      <c r="IOM92" s="75"/>
      <c r="ION92" s="204"/>
      <c r="IOO92" s="205"/>
      <c r="IOP92" s="72"/>
      <c r="IOQ92" s="70"/>
      <c r="IOR92" s="73"/>
      <c r="IOS92" s="74"/>
      <c r="IOT92" s="74"/>
      <c r="IOU92" s="62"/>
      <c r="IOV92" s="75"/>
      <c r="IOW92" s="76"/>
      <c r="IOX92" s="216"/>
      <c r="IOY92" s="75"/>
      <c r="IOZ92" s="75"/>
      <c r="IPA92" s="204"/>
      <c r="IPB92" s="205"/>
      <c r="IPC92" s="72"/>
      <c r="IPD92" s="70"/>
      <c r="IPE92" s="73"/>
      <c r="IPF92" s="74"/>
      <c r="IPG92" s="74"/>
      <c r="IPH92" s="62"/>
      <c r="IPI92" s="75"/>
      <c r="IPJ92" s="76"/>
      <c r="IPK92" s="216"/>
      <c r="IPL92" s="75"/>
      <c r="IPM92" s="75"/>
      <c r="IPN92" s="204"/>
      <c r="IPO92" s="205"/>
      <c r="IPP92" s="72"/>
      <c r="IPQ92" s="70"/>
      <c r="IPR92" s="73"/>
      <c r="IPS92" s="74"/>
      <c r="IPT92" s="74"/>
      <c r="IPU92" s="62"/>
      <c r="IPV92" s="75"/>
      <c r="IPW92" s="76"/>
      <c r="IPX92" s="216"/>
      <c r="IPY92" s="75"/>
      <c r="IPZ92" s="75"/>
      <c r="IQA92" s="204"/>
      <c r="IQB92" s="205"/>
      <c r="IQC92" s="72"/>
      <c r="IQD92" s="70"/>
      <c r="IQE92" s="73"/>
      <c r="IQF92" s="74"/>
      <c r="IQG92" s="74"/>
      <c r="IQH92" s="62"/>
      <c r="IQI92" s="75"/>
      <c r="IQJ92" s="76"/>
      <c r="IQK92" s="216"/>
      <c r="IQL92" s="75"/>
      <c r="IQM92" s="75"/>
      <c r="IQN92" s="204"/>
      <c r="IQO92" s="205"/>
      <c r="IQP92" s="72"/>
      <c r="IQQ92" s="70"/>
      <c r="IQR92" s="73"/>
      <c r="IQS92" s="74"/>
      <c r="IQT92" s="74"/>
      <c r="IQU92" s="62"/>
      <c r="IQV92" s="75"/>
      <c r="IQW92" s="76"/>
      <c r="IQX92" s="216"/>
      <c r="IQY92" s="75"/>
      <c r="IQZ92" s="75"/>
      <c r="IRA92" s="204"/>
      <c r="IRB92" s="205"/>
      <c r="IRC92" s="72"/>
      <c r="IRD92" s="70"/>
      <c r="IRE92" s="73"/>
      <c r="IRF92" s="74"/>
      <c r="IRG92" s="74"/>
      <c r="IRH92" s="62"/>
      <c r="IRI92" s="75"/>
      <c r="IRJ92" s="76"/>
      <c r="IRK92" s="216"/>
      <c r="IRL92" s="75"/>
      <c r="IRM92" s="75"/>
      <c r="IRN92" s="204"/>
      <c r="IRO92" s="205"/>
      <c r="IRP92" s="72"/>
      <c r="IRQ92" s="70"/>
      <c r="IRR92" s="73"/>
      <c r="IRS92" s="74"/>
      <c r="IRT92" s="74"/>
      <c r="IRU92" s="62"/>
      <c r="IRV92" s="75"/>
      <c r="IRW92" s="76"/>
      <c r="IRX92" s="216"/>
      <c r="IRY92" s="75"/>
      <c r="IRZ92" s="75"/>
      <c r="ISA92" s="204"/>
      <c r="ISB92" s="205"/>
      <c r="ISC92" s="72"/>
      <c r="ISD92" s="70"/>
      <c r="ISE92" s="73"/>
      <c r="ISF92" s="74"/>
      <c r="ISG92" s="74"/>
      <c r="ISH92" s="62"/>
      <c r="ISI92" s="75"/>
      <c r="ISJ92" s="76"/>
      <c r="ISK92" s="216"/>
      <c r="ISL92" s="75"/>
      <c r="ISM92" s="75"/>
      <c r="ISN92" s="204"/>
      <c r="ISO92" s="205"/>
      <c r="ISP92" s="72"/>
      <c r="ISQ92" s="70"/>
      <c r="ISR92" s="73"/>
      <c r="ISS92" s="74"/>
      <c r="IST92" s="74"/>
      <c r="ISU92" s="62"/>
      <c r="ISV92" s="75"/>
      <c r="ISW92" s="76"/>
      <c r="ISX92" s="216"/>
      <c r="ISY92" s="75"/>
      <c r="ISZ92" s="75"/>
      <c r="ITA92" s="204"/>
      <c r="ITB92" s="205"/>
      <c r="ITC92" s="72"/>
      <c r="ITD92" s="70"/>
      <c r="ITE92" s="73"/>
      <c r="ITF92" s="74"/>
      <c r="ITG92" s="74"/>
      <c r="ITH92" s="62"/>
      <c r="ITI92" s="75"/>
      <c r="ITJ92" s="76"/>
      <c r="ITK92" s="216"/>
      <c r="ITL92" s="75"/>
      <c r="ITM92" s="75"/>
      <c r="ITN92" s="204"/>
      <c r="ITO92" s="205"/>
      <c r="ITP92" s="72"/>
      <c r="ITQ92" s="70"/>
      <c r="ITR92" s="73"/>
      <c r="ITS92" s="74"/>
      <c r="ITT92" s="74"/>
      <c r="ITU92" s="62"/>
      <c r="ITV92" s="75"/>
      <c r="ITW92" s="76"/>
      <c r="ITX92" s="216"/>
      <c r="ITY92" s="75"/>
      <c r="ITZ92" s="75"/>
      <c r="IUA92" s="204"/>
      <c r="IUB92" s="205"/>
      <c r="IUC92" s="72"/>
      <c r="IUD92" s="70"/>
      <c r="IUE92" s="73"/>
      <c r="IUF92" s="74"/>
      <c r="IUG92" s="74"/>
      <c r="IUH92" s="62"/>
      <c r="IUI92" s="75"/>
      <c r="IUJ92" s="76"/>
      <c r="IUK92" s="216"/>
      <c r="IUL92" s="75"/>
      <c r="IUM92" s="75"/>
      <c r="IUN92" s="204"/>
      <c r="IUO92" s="205"/>
      <c r="IUP92" s="72"/>
      <c r="IUQ92" s="70"/>
      <c r="IUR92" s="73"/>
      <c r="IUS92" s="74"/>
      <c r="IUT92" s="74"/>
      <c r="IUU92" s="62"/>
      <c r="IUV92" s="75"/>
      <c r="IUW92" s="76"/>
      <c r="IUX92" s="216"/>
      <c r="IUY92" s="75"/>
      <c r="IUZ92" s="75"/>
      <c r="IVA92" s="204"/>
      <c r="IVB92" s="205"/>
      <c r="IVC92" s="72"/>
      <c r="IVD92" s="70"/>
      <c r="IVE92" s="73"/>
      <c r="IVF92" s="74"/>
      <c r="IVG92" s="74"/>
      <c r="IVH92" s="62"/>
      <c r="IVI92" s="75"/>
      <c r="IVJ92" s="76"/>
      <c r="IVK92" s="216"/>
      <c r="IVL92" s="75"/>
      <c r="IVM92" s="75"/>
      <c r="IVN92" s="204"/>
      <c r="IVO92" s="205"/>
      <c r="IVP92" s="72"/>
      <c r="IVQ92" s="70"/>
      <c r="IVR92" s="73"/>
      <c r="IVS92" s="74"/>
      <c r="IVT92" s="74"/>
      <c r="IVU92" s="62"/>
      <c r="IVV92" s="75"/>
      <c r="IVW92" s="76"/>
      <c r="IVX92" s="216"/>
      <c r="IVY92" s="75"/>
      <c r="IVZ92" s="75"/>
      <c r="IWA92" s="204"/>
      <c r="IWB92" s="205"/>
      <c r="IWC92" s="72"/>
      <c r="IWD92" s="70"/>
      <c r="IWE92" s="73"/>
      <c r="IWF92" s="74"/>
      <c r="IWG92" s="74"/>
      <c r="IWH92" s="62"/>
      <c r="IWI92" s="75"/>
      <c r="IWJ92" s="76"/>
      <c r="IWK92" s="216"/>
      <c r="IWL92" s="75"/>
      <c r="IWM92" s="75"/>
      <c r="IWN92" s="204"/>
      <c r="IWO92" s="205"/>
      <c r="IWP92" s="72"/>
      <c r="IWQ92" s="70"/>
      <c r="IWR92" s="73"/>
      <c r="IWS92" s="74"/>
      <c r="IWT92" s="74"/>
      <c r="IWU92" s="62"/>
      <c r="IWV92" s="75"/>
      <c r="IWW92" s="76"/>
      <c r="IWX92" s="216"/>
      <c r="IWY92" s="75"/>
      <c r="IWZ92" s="75"/>
      <c r="IXA92" s="204"/>
      <c r="IXB92" s="205"/>
      <c r="IXC92" s="72"/>
      <c r="IXD92" s="70"/>
      <c r="IXE92" s="73"/>
      <c r="IXF92" s="74"/>
      <c r="IXG92" s="74"/>
      <c r="IXH92" s="62"/>
      <c r="IXI92" s="75"/>
      <c r="IXJ92" s="76"/>
      <c r="IXK92" s="216"/>
      <c r="IXL92" s="75"/>
      <c r="IXM92" s="75"/>
      <c r="IXN92" s="204"/>
      <c r="IXO92" s="205"/>
      <c r="IXP92" s="72"/>
      <c r="IXQ92" s="70"/>
      <c r="IXR92" s="73"/>
      <c r="IXS92" s="74"/>
      <c r="IXT92" s="74"/>
      <c r="IXU92" s="62"/>
      <c r="IXV92" s="75"/>
      <c r="IXW92" s="76"/>
      <c r="IXX92" s="216"/>
      <c r="IXY92" s="75"/>
      <c r="IXZ92" s="75"/>
      <c r="IYA92" s="204"/>
      <c r="IYB92" s="205"/>
      <c r="IYC92" s="72"/>
      <c r="IYD92" s="70"/>
      <c r="IYE92" s="73"/>
      <c r="IYF92" s="74"/>
      <c r="IYG92" s="74"/>
      <c r="IYH92" s="62"/>
      <c r="IYI92" s="75"/>
      <c r="IYJ92" s="76"/>
      <c r="IYK92" s="216"/>
      <c r="IYL92" s="75"/>
      <c r="IYM92" s="75"/>
      <c r="IYN92" s="204"/>
      <c r="IYO92" s="205"/>
      <c r="IYP92" s="72"/>
      <c r="IYQ92" s="70"/>
      <c r="IYR92" s="73"/>
      <c r="IYS92" s="74"/>
      <c r="IYT92" s="74"/>
      <c r="IYU92" s="62"/>
      <c r="IYV92" s="75"/>
      <c r="IYW92" s="76"/>
      <c r="IYX92" s="216"/>
      <c r="IYY92" s="75"/>
      <c r="IYZ92" s="75"/>
      <c r="IZA92" s="204"/>
      <c r="IZB92" s="205"/>
      <c r="IZC92" s="72"/>
      <c r="IZD92" s="70"/>
      <c r="IZE92" s="73"/>
      <c r="IZF92" s="74"/>
      <c r="IZG92" s="74"/>
      <c r="IZH92" s="62"/>
      <c r="IZI92" s="75"/>
      <c r="IZJ92" s="76"/>
      <c r="IZK92" s="216"/>
      <c r="IZL92" s="75"/>
      <c r="IZM92" s="75"/>
      <c r="IZN92" s="204"/>
      <c r="IZO92" s="205"/>
      <c r="IZP92" s="72"/>
      <c r="IZQ92" s="70"/>
      <c r="IZR92" s="73"/>
      <c r="IZS92" s="74"/>
      <c r="IZT92" s="74"/>
      <c r="IZU92" s="62"/>
      <c r="IZV92" s="75"/>
      <c r="IZW92" s="76"/>
      <c r="IZX92" s="216"/>
      <c r="IZY92" s="75"/>
      <c r="IZZ92" s="75"/>
      <c r="JAA92" s="204"/>
      <c r="JAB92" s="205"/>
      <c r="JAC92" s="72"/>
      <c r="JAD92" s="70"/>
      <c r="JAE92" s="73"/>
      <c r="JAF92" s="74"/>
      <c r="JAG92" s="74"/>
      <c r="JAH92" s="62"/>
      <c r="JAI92" s="75"/>
      <c r="JAJ92" s="76"/>
      <c r="JAK92" s="216"/>
      <c r="JAL92" s="75"/>
      <c r="JAM92" s="75"/>
      <c r="JAN92" s="204"/>
      <c r="JAO92" s="205"/>
      <c r="JAP92" s="72"/>
      <c r="JAQ92" s="70"/>
      <c r="JAR92" s="73"/>
      <c r="JAS92" s="74"/>
      <c r="JAT92" s="74"/>
      <c r="JAU92" s="62"/>
      <c r="JAV92" s="75"/>
      <c r="JAW92" s="76"/>
      <c r="JAX92" s="216"/>
      <c r="JAY92" s="75"/>
      <c r="JAZ92" s="75"/>
      <c r="JBA92" s="204"/>
      <c r="JBB92" s="205"/>
      <c r="JBC92" s="72"/>
      <c r="JBD92" s="70"/>
      <c r="JBE92" s="73"/>
      <c r="JBF92" s="74"/>
      <c r="JBG92" s="74"/>
      <c r="JBH92" s="62"/>
      <c r="JBI92" s="75"/>
      <c r="JBJ92" s="76"/>
      <c r="JBK92" s="216"/>
      <c r="JBL92" s="75"/>
      <c r="JBM92" s="75"/>
      <c r="JBN92" s="204"/>
      <c r="JBO92" s="205"/>
      <c r="JBP92" s="72"/>
      <c r="JBQ92" s="70"/>
      <c r="JBR92" s="73"/>
      <c r="JBS92" s="74"/>
      <c r="JBT92" s="74"/>
      <c r="JBU92" s="62"/>
      <c r="JBV92" s="75"/>
      <c r="JBW92" s="76"/>
      <c r="JBX92" s="216"/>
      <c r="JBY92" s="75"/>
      <c r="JBZ92" s="75"/>
      <c r="JCA92" s="204"/>
      <c r="JCB92" s="205"/>
      <c r="JCC92" s="72"/>
      <c r="JCD92" s="70"/>
      <c r="JCE92" s="73"/>
      <c r="JCF92" s="74"/>
      <c r="JCG92" s="74"/>
      <c r="JCH92" s="62"/>
      <c r="JCI92" s="75"/>
      <c r="JCJ92" s="76"/>
      <c r="JCK92" s="216"/>
      <c r="JCL92" s="75"/>
      <c r="JCM92" s="75"/>
      <c r="JCN92" s="204"/>
      <c r="JCO92" s="205"/>
      <c r="JCP92" s="72"/>
      <c r="JCQ92" s="70"/>
      <c r="JCR92" s="73"/>
      <c r="JCS92" s="74"/>
      <c r="JCT92" s="74"/>
      <c r="JCU92" s="62"/>
      <c r="JCV92" s="75"/>
      <c r="JCW92" s="76"/>
      <c r="JCX92" s="216"/>
      <c r="JCY92" s="75"/>
      <c r="JCZ92" s="75"/>
      <c r="JDA92" s="204"/>
      <c r="JDB92" s="205"/>
      <c r="JDC92" s="72"/>
      <c r="JDD92" s="70"/>
      <c r="JDE92" s="73"/>
      <c r="JDF92" s="74"/>
      <c r="JDG92" s="74"/>
      <c r="JDH92" s="62"/>
      <c r="JDI92" s="75"/>
      <c r="JDJ92" s="76"/>
      <c r="JDK92" s="216"/>
      <c r="JDL92" s="75"/>
      <c r="JDM92" s="75"/>
      <c r="JDN92" s="204"/>
      <c r="JDO92" s="205"/>
      <c r="JDP92" s="72"/>
      <c r="JDQ92" s="70"/>
      <c r="JDR92" s="73"/>
      <c r="JDS92" s="74"/>
      <c r="JDT92" s="74"/>
      <c r="JDU92" s="62"/>
      <c r="JDV92" s="75"/>
      <c r="JDW92" s="76"/>
      <c r="JDX92" s="216"/>
      <c r="JDY92" s="75"/>
      <c r="JDZ92" s="75"/>
      <c r="JEA92" s="204"/>
      <c r="JEB92" s="205"/>
      <c r="JEC92" s="72"/>
      <c r="JED92" s="70"/>
      <c r="JEE92" s="73"/>
      <c r="JEF92" s="74"/>
      <c r="JEG92" s="74"/>
      <c r="JEH92" s="62"/>
      <c r="JEI92" s="75"/>
      <c r="JEJ92" s="76"/>
      <c r="JEK92" s="216"/>
      <c r="JEL92" s="75"/>
      <c r="JEM92" s="75"/>
      <c r="JEN92" s="204"/>
      <c r="JEO92" s="205"/>
      <c r="JEP92" s="72"/>
      <c r="JEQ92" s="70"/>
      <c r="JER92" s="73"/>
      <c r="JES92" s="74"/>
      <c r="JET92" s="74"/>
      <c r="JEU92" s="62"/>
      <c r="JEV92" s="75"/>
      <c r="JEW92" s="76"/>
      <c r="JEX92" s="216"/>
      <c r="JEY92" s="75"/>
      <c r="JEZ92" s="75"/>
      <c r="JFA92" s="204"/>
      <c r="JFB92" s="205"/>
      <c r="JFC92" s="72"/>
      <c r="JFD92" s="70"/>
      <c r="JFE92" s="73"/>
      <c r="JFF92" s="74"/>
      <c r="JFG92" s="74"/>
      <c r="JFH92" s="62"/>
      <c r="JFI92" s="75"/>
      <c r="JFJ92" s="76"/>
      <c r="JFK92" s="216"/>
      <c r="JFL92" s="75"/>
      <c r="JFM92" s="75"/>
      <c r="JFN92" s="204"/>
      <c r="JFO92" s="205"/>
      <c r="JFP92" s="72"/>
      <c r="JFQ92" s="70"/>
      <c r="JFR92" s="73"/>
      <c r="JFS92" s="74"/>
      <c r="JFT92" s="74"/>
      <c r="JFU92" s="62"/>
      <c r="JFV92" s="75"/>
      <c r="JFW92" s="76"/>
      <c r="JFX92" s="216"/>
      <c r="JFY92" s="75"/>
      <c r="JFZ92" s="75"/>
      <c r="JGA92" s="204"/>
      <c r="JGB92" s="205"/>
      <c r="JGC92" s="72"/>
      <c r="JGD92" s="70"/>
      <c r="JGE92" s="73"/>
      <c r="JGF92" s="74"/>
      <c r="JGG92" s="74"/>
      <c r="JGH92" s="62"/>
      <c r="JGI92" s="75"/>
      <c r="JGJ92" s="76"/>
      <c r="JGK92" s="216"/>
      <c r="JGL92" s="75"/>
      <c r="JGM92" s="75"/>
      <c r="JGN92" s="204"/>
      <c r="JGO92" s="205"/>
      <c r="JGP92" s="72"/>
      <c r="JGQ92" s="70"/>
      <c r="JGR92" s="73"/>
      <c r="JGS92" s="74"/>
      <c r="JGT92" s="74"/>
      <c r="JGU92" s="62"/>
      <c r="JGV92" s="75"/>
      <c r="JGW92" s="76"/>
      <c r="JGX92" s="216"/>
      <c r="JGY92" s="75"/>
      <c r="JGZ92" s="75"/>
      <c r="JHA92" s="204"/>
      <c r="JHB92" s="205"/>
      <c r="JHC92" s="72"/>
      <c r="JHD92" s="70"/>
      <c r="JHE92" s="73"/>
      <c r="JHF92" s="74"/>
      <c r="JHG92" s="74"/>
      <c r="JHH92" s="62"/>
      <c r="JHI92" s="75"/>
      <c r="JHJ92" s="76"/>
      <c r="JHK92" s="216"/>
      <c r="JHL92" s="75"/>
      <c r="JHM92" s="75"/>
      <c r="JHN92" s="204"/>
      <c r="JHO92" s="205"/>
      <c r="JHP92" s="72"/>
      <c r="JHQ92" s="70"/>
      <c r="JHR92" s="73"/>
      <c r="JHS92" s="74"/>
      <c r="JHT92" s="74"/>
      <c r="JHU92" s="62"/>
      <c r="JHV92" s="75"/>
      <c r="JHW92" s="76"/>
      <c r="JHX92" s="216"/>
      <c r="JHY92" s="75"/>
      <c r="JHZ92" s="75"/>
      <c r="JIA92" s="204"/>
      <c r="JIB92" s="205"/>
      <c r="JIC92" s="72"/>
      <c r="JID92" s="70"/>
      <c r="JIE92" s="73"/>
      <c r="JIF92" s="74"/>
      <c r="JIG92" s="74"/>
      <c r="JIH92" s="62"/>
      <c r="JII92" s="75"/>
      <c r="JIJ92" s="76"/>
      <c r="JIK92" s="216"/>
      <c r="JIL92" s="75"/>
      <c r="JIM92" s="75"/>
      <c r="JIN92" s="204"/>
      <c r="JIO92" s="205"/>
      <c r="JIP92" s="72"/>
      <c r="JIQ92" s="70"/>
      <c r="JIR92" s="73"/>
      <c r="JIS92" s="74"/>
      <c r="JIT92" s="74"/>
      <c r="JIU92" s="62"/>
      <c r="JIV92" s="75"/>
      <c r="JIW92" s="76"/>
      <c r="JIX92" s="216"/>
      <c r="JIY92" s="75"/>
      <c r="JIZ92" s="75"/>
      <c r="JJA92" s="204"/>
      <c r="JJB92" s="205"/>
      <c r="JJC92" s="72"/>
      <c r="JJD92" s="70"/>
      <c r="JJE92" s="73"/>
      <c r="JJF92" s="74"/>
      <c r="JJG92" s="74"/>
      <c r="JJH92" s="62"/>
      <c r="JJI92" s="75"/>
      <c r="JJJ92" s="76"/>
      <c r="JJK92" s="216"/>
      <c r="JJL92" s="75"/>
      <c r="JJM92" s="75"/>
      <c r="JJN92" s="204"/>
      <c r="JJO92" s="205"/>
      <c r="JJP92" s="72"/>
      <c r="JJQ92" s="70"/>
      <c r="JJR92" s="73"/>
      <c r="JJS92" s="74"/>
      <c r="JJT92" s="74"/>
      <c r="JJU92" s="62"/>
      <c r="JJV92" s="75"/>
      <c r="JJW92" s="76"/>
      <c r="JJX92" s="216"/>
      <c r="JJY92" s="75"/>
      <c r="JJZ92" s="75"/>
      <c r="JKA92" s="204"/>
      <c r="JKB92" s="205"/>
      <c r="JKC92" s="72"/>
      <c r="JKD92" s="70"/>
      <c r="JKE92" s="73"/>
      <c r="JKF92" s="74"/>
      <c r="JKG92" s="74"/>
      <c r="JKH92" s="62"/>
      <c r="JKI92" s="75"/>
      <c r="JKJ92" s="76"/>
      <c r="JKK92" s="216"/>
      <c r="JKL92" s="75"/>
      <c r="JKM92" s="75"/>
      <c r="JKN92" s="204"/>
      <c r="JKO92" s="205"/>
      <c r="JKP92" s="72"/>
      <c r="JKQ92" s="70"/>
      <c r="JKR92" s="73"/>
      <c r="JKS92" s="74"/>
      <c r="JKT92" s="74"/>
      <c r="JKU92" s="62"/>
      <c r="JKV92" s="75"/>
      <c r="JKW92" s="76"/>
      <c r="JKX92" s="216"/>
      <c r="JKY92" s="75"/>
      <c r="JKZ92" s="75"/>
      <c r="JLA92" s="204"/>
      <c r="JLB92" s="205"/>
      <c r="JLC92" s="72"/>
      <c r="JLD92" s="70"/>
      <c r="JLE92" s="73"/>
      <c r="JLF92" s="74"/>
      <c r="JLG92" s="74"/>
      <c r="JLH92" s="62"/>
      <c r="JLI92" s="75"/>
      <c r="JLJ92" s="76"/>
      <c r="JLK92" s="216"/>
      <c r="JLL92" s="75"/>
      <c r="JLM92" s="75"/>
      <c r="JLN92" s="204"/>
      <c r="JLO92" s="205"/>
      <c r="JLP92" s="72"/>
      <c r="JLQ92" s="70"/>
      <c r="JLR92" s="73"/>
      <c r="JLS92" s="74"/>
      <c r="JLT92" s="74"/>
      <c r="JLU92" s="62"/>
      <c r="JLV92" s="75"/>
      <c r="JLW92" s="76"/>
      <c r="JLX92" s="216"/>
      <c r="JLY92" s="75"/>
      <c r="JLZ92" s="75"/>
      <c r="JMA92" s="204"/>
      <c r="JMB92" s="205"/>
      <c r="JMC92" s="72"/>
      <c r="JMD92" s="70"/>
      <c r="JME92" s="73"/>
      <c r="JMF92" s="74"/>
      <c r="JMG92" s="74"/>
      <c r="JMH92" s="62"/>
      <c r="JMI92" s="75"/>
      <c r="JMJ92" s="76"/>
      <c r="JMK92" s="216"/>
      <c r="JML92" s="75"/>
      <c r="JMM92" s="75"/>
      <c r="JMN92" s="204"/>
      <c r="JMO92" s="205"/>
      <c r="JMP92" s="72"/>
      <c r="JMQ92" s="70"/>
      <c r="JMR92" s="73"/>
      <c r="JMS92" s="74"/>
      <c r="JMT92" s="74"/>
      <c r="JMU92" s="62"/>
      <c r="JMV92" s="75"/>
      <c r="JMW92" s="76"/>
      <c r="JMX92" s="216"/>
      <c r="JMY92" s="75"/>
      <c r="JMZ92" s="75"/>
      <c r="JNA92" s="204"/>
      <c r="JNB92" s="205"/>
      <c r="JNC92" s="72"/>
      <c r="JND92" s="70"/>
      <c r="JNE92" s="73"/>
      <c r="JNF92" s="74"/>
      <c r="JNG92" s="74"/>
      <c r="JNH92" s="62"/>
      <c r="JNI92" s="75"/>
      <c r="JNJ92" s="76"/>
      <c r="JNK92" s="216"/>
      <c r="JNL92" s="75"/>
      <c r="JNM92" s="75"/>
      <c r="JNN92" s="204"/>
      <c r="JNO92" s="205"/>
      <c r="JNP92" s="72"/>
      <c r="JNQ92" s="70"/>
      <c r="JNR92" s="73"/>
      <c r="JNS92" s="74"/>
      <c r="JNT92" s="74"/>
      <c r="JNU92" s="62"/>
      <c r="JNV92" s="75"/>
      <c r="JNW92" s="76"/>
      <c r="JNX92" s="216"/>
      <c r="JNY92" s="75"/>
      <c r="JNZ92" s="75"/>
      <c r="JOA92" s="204"/>
      <c r="JOB92" s="205"/>
      <c r="JOC92" s="72"/>
      <c r="JOD92" s="70"/>
      <c r="JOE92" s="73"/>
      <c r="JOF92" s="74"/>
      <c r="JOG92" s="74"/>
      <c r="JOH92" s="62"/>
      <c r="JOI92" s="75"/>
      <c r="JOJ92" s="76"/>
      <c r="JOK92" s="216"/>
      <c r="JOL92" s="75"/>
      <c r="JOM92" s="75"/>
      <c r="JON92" s="204"/>
      <c r="JOO92" s="205"/>
      <c r="JOP92" s="72"/>
      <c r="JOQ92" s="70"/>
      <c r="JOR92" s="73"/>
      <c r="JOS92" s="74"/>
      <c r="JOT92" s="74"/>
      <c r="JOU92" s="62"/>
      <c r="JOV92" s="75"/>
      <c r="JOW92" s="76"/>
      <c r="JOX92" s="216"/>
      <c r="JOY92" s="75"/>
      <c r="JOZ92" s="75"/>
      <c r="JPA92" s="204"/>
      <c r="JPB92" s="205"/>
      <c r="JPC92" s="72"/>
      <c r="JPD92" s="70"/>
      <c r="JPE92" s="73"/>
      <c r="JPF92" s="74"/>
      <c r="JPG92" s="74"/>
      <c r="JPH92" s="62"/>
      <c r="JPI92" s="75"/>
      <c r="JPJ92" s="76"/>
      <c r="JPK92" s="216"/>
      <c r="JPL92" s="75"/>
      <c r="JPM92" s="75"/>
      <c r="JPN92" s="204"/>
      <c r="JPO92" s="205"/>
      <c r="JPP92" s="72"/>
      <c r="JPQ92" s="70"/>
      <c r="JPR92" s="73"/>
      <c r="JPS92" s="74"/>
      <c r="JPT92" s="74"/>
      <c r="JPU92" s="62"/>
      <c r="JPV92" s="75"/>
      <c r="JPW92" s="76"/>
      <c r="JPX92" s="216"/>
      <c r="JPY92" s="75"/>
      <c r="JPZ92" s="75"/>
      <c r="JQA92" s="204"/>
      <c r="JQB92" s="205"/>
      <c r="JQC92" s="72"/>
      <c r="JQD92" s="70"/>
      <c r="JQE92" s="73"/>
      <c r="JQF92" s="74"/>
      <c r="JQG92" s="74"/>
      <c r="JQH92" s="62"/>
      <c r="JQI92" s="75"/>
      <c r="JQJ92" s="76"/>
      <c r="JQK92" s="216"/>
      <c r="JQL92" s="75"/>
      <c r="JQM92" s="75"/>
      <c r="JQN92" s="204"/>
      <c r="JQO92" s="205"/>
      <c r="JQP92" s="72"/>
      <c r="JQQ92" s="70"/>
      <c r="JQR92" s="73"/>
      <c r="JQS92" s="74"/>
      <c r="JQT92" s="74"/>
      <c r="JQU92" s="62"/>
      <c r="JQV92" s="75"/>
      <c r="JQW92" s="76"/>
      <c r="JQX92" s="216"/>
      <c r="JQY92" s="75"/>
      <c r="JQZ92" s="75"/>
      <c r="JRA92" s="204"/>
      <c r="JRB92" s="205"/>
      <c r="JRC92" s="72"/>
      <c r="JRD92" s="70"/>
      <c r="JRE92" s="73"/>
      <c r="JRF92" s="74"/>
      <c r="JRG92" s="74"/>
      <c r="JRH92" s="62"/>
      <c r="JRI92" s="75"/>
      <c r="JRJ92" s="76"/>
      <c r="JRK92" s="216"/>
      <c r="JRL92" s="75"/>
      <c r="JRM92" s="75"/>
      <c r="JRN92" s="204"/>
      <c r="JRO92" s="205"/>
      <c r="JRP92" s="72"/>
      <c r="JRQ92" s="70"/>
      <c r="JRR92" s="73"/>
      <c r="JRS92" s="74"/>
      <c r="JRT92" s="74"/>
      <c r="JRU92" s="62"/>
      <c r="JRV92" s="75"/>
      <c r="JRW92" s="76"/>
      <c r="JRX92" s="216"/>
      <c r="JRY92" s="75"/>
      <c r="JRZ92" s="75"/>
      <c r="JSA92" s="204"/>
      <c r="JSB92" s="205"/>
      <c r="JSC92" s="72"/>
      <c r="JSD92" s="70"/>
      <c r="JSE92" s="73"/>
      <c r="JSF92" s="74"/>
      <c r="JSG92" s="74"/>
      <c r="JSH92" s="62"/>
      <c r="JSI92" s="75"/>
      <c r="JSJ92" s="76"/>
      <c r="JSK92" s="216"/>
      <c r="JSL92" s="75"/>
      <c r="JSM92" s="75"/>
      <c r="JSN92" s="204"/>
      <c r="JSO92" s="205"/>
      <c r="JSP92" s="72"/>
      <c r="JSQ92" s="70"/>
      <c r="JSR92" s="73"/>
      <c r="JSS92" s="74"/>
      <c r="JST92" s="74"/>
      <c r="JSU92" s="62"/>
      <c r="JSV92" s="75"/>
      <c r="JSW92" s="76"/>
      <c r="JSX92" s="216"/>
      <c r="JSY92" s="75"/>
      <c r="JSZ92" s="75"/>
      <c r="JTA92" s="204"/>
      <c r="JTB92" s="205"/>
      <c r="JTC92" s="72"/>
      <c r="JTD92" s="70"/>
      <c r="JTE92" s="73"/>
      <c r="JTF92" s="74"/>
      <c r="JTG92" s="74"/>
      <c r="JTH92" s="62"/>
      <c r="JTI92" s="75"/>
      <c r="JTJ92" s="76"/>
      <c r="JTK92" s="216"/>
      <c r="JTL92" s="75"/>
      <c r="JTM92" s="75"/>
      <c r="JTN92" s="204"/>
      <c r="JTO92" s="205"/>
      <c r="JTP92" s="72"/>
      <c r="JTQ92" s="70"/>
      <c r="JTR92" s="73"/>
      <c r="JTS92" s="74"/>
      <c r="JTT92" s="74"/>
      <c r="JTU92" s="62"/>
      <c r="JTV92" s="75"/>
      <c r="JTW92" s="76"/>
      <c r="JTX92" s="216"/>
      <c r="JTY92" s="75"/>
      <c r="JTZ92" s="75"/>
      <c r="JUA92" s="204"/>
      <c r="JUB92" s="205"/>
      <c r="JUC92" s="72"/>
      <c r="JUD92" s="70"/>
      <c r="JUE92" s="73"/>
      <c r="JUF92" s="74"/>
      <c r="JUG92" s="74"/>
      <c r="JUH92" s="62"/>
      <c r="JUI92" s="75"/>
      <c r="JUJ92" s="76"/>
      <c r="JUK92" s="216"/>
      <c r="JUL92" s="75"/>
      <c r="JUM92" s="75"/>
      <c r="JUN92" s="204"/>
      <c r="JUO92" s="205"/>
      <c r="JUP92" s="72"/>
      <c r="JUQ92" s="70"/>
      <c r="JUR92" s="73"/>
      <c r="JUS92" s="74"/>
      <c r="JUT92" s="74"/>
      <c r="JUU92" s="62"/>
      <c r="JUV92" s="75"/>
      <c r="JUW92" s="76"/>
      <c r="JUX92" s="216"/>
      <c r="JUY92" s="75"/>
      <c r="JUZ92" s="75"/>
      <c r="JVA92" s="204"/>
      <c r="JVB92" s="205"/>
      <c r="JVC92" s="72"/>
      <c r="JVD92" s="70"/>
      <c r="JVE92" s="73"/>
      <c r="JVF92" s="74"/>
      <c r="JVG92" s="74"/>
      <c r="JVH92" s="62"/>
      <c r="JVI92" s="75"/>
      <c r="JVJ92" s="76"/>
      <c r="JVK92" s="216"/>
      <c r="JVL92" s="75"/>
      <c r="JVM92" s="75"/>
      <c r="JVN92" s="204"/>
      <c r="JVO92" s="205"/>
      <c r="JVP92" s="72"/>
      <c r="JVQ92" s="70"/>
      <c r="JVR92" s="73"/>
      <c r="JVS92" s="74"/>
      <c r="JVT92" s="74"/>
      <c r="JVU92" s="62"/>
      <c r="JVV92" s="75"/>
      <c r="JVW92" s="76"/>
      <c r="JVX92" s="216"/>
      <c r="JVY92" s="75"/>
      <c r="JVZ92" s="75"/>
      <c r="JWA92" s="204"/>
      <c r="JWB92" s="205"/>
      <c r="JWC92" s="72"/>
      <c r="JWD92" s="70"/>
      <c r="JWE92" s="73"/>
      <c r="JWF92" s="74"/>
      <c r="JWG92" s="74"/>
      <c r="JWH92" s="62"/>
      <c r="JWI92" s="75"/>
      <c r="JWJ92" s="76"/>
      <c r="JWK92" s="216"/>
      <c r="JWL92" s="75"/>
      <c r="JWM92" s="75"/>
      <c r="JWN92" s="204"/>
      <c r="JWO92" s="205"/>
      <c r="JWP92" s="72"/>
      <c r="JWQ92" s="70"/>
      <c r="JWR92" s="73"/>
      <c r="JWS92" s="74"/>
      <c r="JWT92" s="74"/>
      <c r="JWU92" s="62"/>
      <c r="JWV92" s="75"/>
      <c r="JWW92" s="76"/>
      <c r="JWX92" s="216"/>
      <c r="JWY92" s="75"/>
      <c r="JWZ92" s="75"/>
      <c r="JXA92" s="204"/>
      <c r="JXB92" s="205"/>
      <c r="JXC92" s="72"/>
      <c r="JXD92" s="70"/>
      <c r="JXE92" s="73"/>
      <c r="JXF92" s="74"/>
      <c r="JXG92" s="74"/>
      <c r="JXH92" s="62"/>
      <c r="JXI92" s="75"/>
      <c r="JXJ92" s="76"/>
      <c r="JXK92" s="216"/>
      <c r="JXL92" s="75"/>
      <c r="JXM92" s="75"/>
      <c r="JXN92" s="204"/>
      <c r="JXO92" s="205"/>
      <c r="JXP92" s="72"/>
      <c r="JXQ92" s="70"/>
      <c r="JXR92" s="73"/>
      <c r="JXS92" s="74"/>
      <c r="JXT92" s="74"/>
      <c r="JXU92" s="62"/>
      <c r="JXV92" s="75"/>
      <c r="JXW92" s="76"/>
      <c r="JXX92" s="216"/>
      <c r="JXY92" s="75"/>
      <c r="JXZ92" s="75"/>
      <c r="JYA92" s="204"/>
      <c r="JYB92" s="205"/>
      <c r="JYC92" s="72"/>
      <c r="JYD92" s="70"/>
      <c r="JYE92" s="73"/>
      <c r="JYF92" s="74"/>
      <c r="JYG92" s="74"/>
      <c r="JYH92" s="62"/>
      <c r="JYI92" s="75"/>
      <c r="JYJ92" s="76"/>
      <c r="JYK92" s="216"/>
      <c r="JYL92" s="75"/>
      <c r="JYM92" s="75"/>
      <c r="JYN92" s="204"/>
      <c r="JYO92" s="205"/>
      <c r="JYP92" s="72"/>
      <c r="JYQ92" s="70"/>
      <c r="JYR92" s="73"/>
      <c r="JYS92" s="74"/>
      <c r="JYT92" s="74"/>
      <c r="JYU92" s="62"/>
      <c r="JYV92" s="75"/>
      <c r="JYW92" s="76"/>
      <c r="JYX92" s="216"/>
      <c r="JYY92" s="75"/>
      <c r="JYZ92" s="75"/>
      <c r="JZA92" s="204"/>
      <c r="JZB92" s="205"/>
      <c r="JZC92" s="72"/>
      <c r="JZD92" s="70"/>
      <c r="JZE92" s="73"/>
      <c r="JZF92" s="74"/>
      <c r="JZG92" s="74"/>
      <c r="JZH92" s="62"/>
      <c r="JZI92" s="75"/>
      <c r="JZJ92" s="76"/>
      <c r="JZK92" s="216"/>
      <c r="JZL92" s="75"/>
      <c r="JZM92" s="75"/>
      <c r="JZN92" s="204"/>
      <c r="JZO92" s="205"/>
      <c r="JZP92" s="72"/>
      <c r="JZQ92" s="70"/>
      <c r="JZR92" s="73"/>
      <c r="JZS92" s="74"/>
      <c r="JZT92" s="74"/>
      <c r="JZU92" s="62"/>
      <c r="JZV92" s="75"/>
      <c r="JZW92" s="76"/>
      <c r="JZX92" s="216"/>
      <c r="JZY92" s="75"/>
      <c r="JZZ92" s="75"/>
      <c r="KAA92" s="204"/>
      <c r="KAB92" s="205"/>
      <c r="KAC92" s="72"/>
      <c r="KAD92" s="70"/>
      <c r="KAE92" s="73"/>
      <c r="KAF92" s="74"/>
      <c r="KAG92" s="74"/>
      <c r="KAH92" s="62"/>
      <c r="KAI92" s="75"/>
      <c r="KAJ92" s="76"/>
      <c r="KAK92" s="216"/>
      <c r="KAL92" s="75"/>
      <c r="KAM92" s="75"/>
      <c r="KAN92" s="204"/>
      <c r="KAO92" s="205"/>
      <c r="KAP92" s="72"/>
      <c r="KAQ92" s="70"/>
      <c r="KAR92" s="73"/>
      <c r="KAS92" s="74"/>
      <c r="KAT92" s="74"/>
      <c r="KAU92" s="62"/>
      <c r="KAV92" s="75"/>
      <c r="KAW92" s="76"/>
      <c r="KAX92" s="216"/>
      <c r="KAY92" s="75"/>
      <c r="KAZ92" s="75"/>
      <c r="KBA92" s="204"/>
      <c r="KBB92" s="205"/>
      <c r="KBC92" s="72"/>
      <c r="KBD92" s="70"/>
      <c r="KBE92" s="73"/>
      <c r="KBF92" s="74"/>
      <c r="KBG92" s="74"/>
      <c r="KBH92" s="62"/>
      <c r="KBI92" s="75"/>
      <c r="KBJ92" s="76"/>
      <c r="KBK92" s="216"/>
      <c r="KBL92" s="75"/>
      <c r="KBM92" s="75"/>
      <c r="KBN92" s="204"/>
      <c r="KBO92" s="205"/>
      <c r="KBP92" s="72"/>
      <c r="KBQ92" s="70"/>
      <c r="KBR92" s="73"/>
      <c r="KBS92" s="74"/>
      <c r="KBT92" s="74"/>
      <c r="KBU92" s="62"/>
      <c r="KBV92" s="75"/>
      <c r="KBW92" s="76"/>
      <c r="KBX92" s="216"/>
      <c r="KBY92" s="75"/>
      <c r="KBZ92" s="75"/>
      <c r="KCA92" s="204"/>
      <c r="KCB92" s="205"/>
      <c r="KCC92" s="72"/>
      <c r="KCD92" s="70"/>
      <c r="KCE92" s="73"/>
      <c r="KCF92" s="74"/>
      <c r="KCG92" s="74"/>
      <c r="KCH92" s="62"/>
      <c r="KCI92" s="75"/>
      <c r="KCJ92" s="76"/>
      <c r="KCK92" s="216"/>
      <c r="KCL92" s="75"/>
      <c r="KCM92" s="75"/>
      <c r="KCN92" s="204"/>
      <c r="KCO92" s="205"/>
      <c r="KCP92" s="72"/>
      <c r="KCQ92" s="70"/>
      <c r="KCR92" s="73"/>
      <c r="KCS92" s="74"/>
      <c r="KCT92" s="74"/>
      <c r="KCU92" s="62"/>
      <c r="KCV92" s="75"/>
      <c r="KCW92" s="76"/>
      <c r="KCX92" s="216"/>
      <c r="KCY92" s="75"/>
      <c r="KCZ92" s="75"/>
      <c r="KDA92" s="204"/>
      <c r="KDB92" s="205"/>
      <c r="KDC92" s="72"/>
      <c r="KDD92" s="70"/>
      <c r="KDE92" s="73"/>
      <c r="KDF92" s="74"/>
      <c r="KDG92" s="74"/>
      <c r="KDH92" s="62"/>
      <c r="KDI92" s="75"/>
      <c r="KDJ92" s="76"/>
      <c r="KDK92" s="216"/>
      <c r="KDL92" s="75"/>
      <c r="KDM92" s="75"/>
      <c r="KDN92" s="204"/>
      <c r="KDO92" s="205"/>
      <c r="KDP92" s="72"/>
      <c r="KDQ92" s="70"/>
      <c r="KDR92" s="73"/>
      <c r="KDS92" s="74"/>
      <c r="KDT92" s="74"/>
      <c r="KDU92" s="62"/>
      <c r="KDV92" s="75"/>
      <c r="KDW92" s="76"/>
      <c r="KDX92" s="216"/>
      <c r="KDY92" s="75"/>
      <c r="KDZ92" s="75"/>
      <c r="KEA92" s="204"/>
      <c r="KEB92" s="205"/>
      <c r="KEC92" s="72"/>
      <c r="KED92" s="70"/>
      <c r="KEE92" s="73"/>
      <c r="KEF92" s="74"/>
      <c r="KEG92" s="74"/>
      <c r="KEH92" s="62"/>
      <c r="KEI92" s="75"/>
      <c r="KEJ92" s="76"/>
      <c r="KEK92" s="216"/>
      <c r="KEL92" s="75"/>
      <c r="KEM92" s="75"/>
      <c r="KEN92" s="204"/>
      <c r="KEO92" s="205"/>
      <c r="KEP92" s="72"/>
      <c r="KEQ92" s="70"/>
      <c r="KER92" s="73"/>
      <c r="KES92" s="74"/>
      <c r="KET92" s="74"/>
      <c r="KEU92" s="62"/>
      <c r="KEV92" s="75"/>
      <c r="KEW92" s="76"/>
      <c r="KEX92" s="216"/>
      <c r="KEY92" s="75"/>
      <c r="KEZ92" s="75"/>
      <c r="KFA92" s="204"/>
      <c r="KFB92" s="205"/>
      <c r="KFC92" s="72"/>
      <c r="KFD92" s="70"/>
      <c r="KFE92" s="73"/>
      <c r="KFF92" s="74"/>
      <c r="KFG92" s="74"/>
      <c r="KFH92" s="62"/>
      <c r="KFI92" s="75"/>
      <c r="KFJ92" s="76"/>
      <c r="KFK92" s="216"/>
      <c r="KFL92" s="75"/>
      <c r="KFM92" s="75"/>
      <c r="KFN92" s="204"/>
      <c r="KFO92" s="205"/>
      <c r="KFP92" s="72"/>
      <c r="KFQ92" s="70"/>
      <c r="KFR92" s="73"/>
      <c r="KFS92" s="74"/>
      <c r="KFT92" s="74"/>
      <c r="KFU92" s="62"/>
      <c r="KFV92" s="75"/>
      <c r="KFW92" s="76"/>
      <c r="KFX92" s="216"/>
      <c r="KFY92" s="75"/>
      <c r="KFZ92" s="75"/>
      <c r="KGA92" s="204"/>
      <c r="KGB92" s="205"/>
      <c r="KGC92" s="72"/>
      <c r="KGD92" s="70"/>
      <c r="KGE92" s="73"/>
      <c r="KGF92" s="74"/>
      <c r="KGG92" s="74"/>
      <c r="KGH92" s="62"/>
      <c r="KGI92" s="75"/>
      <c r="KGJ92" s="76"/>
      <c r="KGK92" s="216"/>
      <c r="KGL92" s="75"/>
      <c r="KGM92" s="75"/>
      <c r="KGN92" s="204"/>
      <c r="KGO92" s="205"/>
      <c r="KGP92" s="72"/>
      <c r="KGQ92" s="70"/>
      <c r="KGR92" s="73"/>
      <c r="KGS92" s="74"/>
      <c r="KGT92" s="74"/>
      <c r="KGU92" s="62"/>
      <c r="KGV92" s="75"/>
      <c r="KGW92" s="76"/>
      <c r="KGX92" s="216"/>
      <c r="KGY92" s="75"/>
      <c r="KGZ92" s="75"/>
      <c r="KHA92" s="204"/>
      <c r="KHB92" s="205"/>
      <c r="KHC92" s="72"/>
      <c r="KHD92" s="70"/>
      <c r="KHE92" s="73"/>
      <c r="KHF92" s="74"/>
      <c r="KHG92" s="74"/>
      <c r="KHH92" s="62"/>
      <c r="KHI92" s="75"/>
      <c r="KHJ92" s="76"/>
      <c r="KHK92" s="216"/>
      <c r="KHL92" s="75"/>
      <c r="KHM92" s="75"/>
      <c r="KHN92" s="204"/>
      <c r="KHO92" s="205"/>
      <c r="KHP92" s="72"/>
      <c r="KHQ92" s="70"/>
      <c r="KHR92" s="73"/>
      <c r="KHS92" s="74"/>
      <c r="KHT92" s="74"/>
      <c r="KHU92" s="62"/>
      <c r="KHV92" s="75"/>
      <c r="KHW92" s="76"/>
      <c r="KHX92" s="216"/>
      <c r="KHY92" s="75"/>
      <c r="KHZ92" s="75"/>
      <c r="KIA92" s="204"/>
      <c r="KIB92" s="205"/>
      <c r="KIC92" s="72"/>
      <c r="KID92" s="70"/>
      <c r="KIE92" s="73"/>
      <c r="KIF92" s="74"/>
      <c r="KIG92" s="74"/>
      <c r="KIH92" s="62"/>
      <c r="KII92" s="75"/>
      <c r="KIJ92" s="76"/>
      <c r="KIK92" s="216"/>
      <c r="KIL92" s="75"/>
      <c r="KIM92" s="75"/>
      <c r="KIN92" s="204"/>
      <c r="KIO92" s="205"/>
      <c r="KIP92" s="72"/>
      <c r="KIQ92" s="70"/>
      <c r="KIR92" s="73"/>
      <c r="KIS92" s="74"/>
      <c r="KIT92" s="74"/>
      <c r="KIU92" s="62"/>
      <c r="KIV92" s="75"/>
      <c r="KIW92" s="76"/>
      <c r="KIX92" s="216"/>
      <c r="KIY92" s="75"/>
      <c r="KIZ92" s="75"/>
      <c r="KJA92" s="204"/>
      <c r="KJB92" s="205"/>
      <c r="KJC92" s="72"/>
      <c r="KJD92" s="70"/>
      <c r="KJE92" s="73"/>
      <c r="KJF92" s="74"/>
      <c r="KJG92" s="74"/>
      <c r="KJH92" s="62"/>
      <c r="KJI92" s="75"/>
      <c r="KJJ92" s="76"/>
      <c r="KJK92" s="216"/>
      <c r="KJL92" s="75"/>
      <c r="KJM92" s="75"/>
      <c r="KJN92" s="204"/>
      <c r="KJO92" s="205"/>
      <c r="KJP92" s="72"/>
      <c r="KJQ92" s="70"/>
      <c r="KJR92" s="73"/>
      <c r="KJS92" s="74"/>
      <c r="KJT92" s="74"/>
      <c r="KJU92" s="62"/>
      <c r="KJV92" s="75"/>
      <c r="KJW92" s="76"/>
      <c r="KJX92" s="216"/>
      <c r="KJY92" s="75"/>
      <c r="KJZ92" s="75"/>
      <c r="KKA92" s="204"/>
      <c r="KKB92" s="205"/>
      <c r="KKC92" s="72"/>
      <c r="KKD92" s="70"/>
      <c r="KKE92" s="73"/>
      <c r="KKF92" s="74"/>
      <c r="KKG92" s="74"/>
      <c r="KKH92" s="62"/>
      <c r="KKI92" s="75"/>
      <c r="KKJ92" s="76"/>
      <c r="KKK92" s="216"/>
      <c r="KKL92" s="75"/>
      <c r="KKM92" s="75"/>
      <c r="KKN92" s="204"/>
      <c r="KKO92" s="205"/>
      <c r="KKP92" s="72"/>
      <c r="KKQ92" s="70"/>
      <c r="KKR92" s="73"/>
      <c r="KKS92" s="74"/>
      <c r="KKT92" s="74"/>
      <c r="KKU92" s="62"/>
      <c r="KKV92" s="75"/>
      <c r="KKW92" s="76"/>
      <c r="KKX92" s="216"/>
      <c r="KKY92" s="75"/>
      <c r="KKZ92" s="75"/>
      <c r="KLA92" s="204"/>
      <c r="KLB92" s="205"/>
      <c r="KLC92" s="72"/>
      <c r="KLD92" s="70"/>
      <c r="KLE92" s="73"/>
      <c r="KLF92" s="74"/>
      <c r="KLG92" s="74"/>
      <c r="KLH92" s="62"/>
      <c r="KLI92" s="75"/>
      <c r="KLJ92" s="76"/>
      <c r="KLK92" s="216"/>
      <c r="KLL92" s="75"/>
      <c r="KLM92" s="75"/>
      <c r="KLN92" s="204"/>
      <c r="KLO92" s="205"/>
      <c r="KLP92" s="72"/>
      <c r="KLQ92" s="70"/>
      <c r="KLR92" s="73"/>
      <c r="KLS92" s="74"/>
      <c r="KLT92" s="74"/>
      <c r="KLU92" s="62"/>
      <c r="KLV92" s="75"/>
      <c r="KLW92" s="76"/>
      <c r="KLX92" s="216"/>
      <c r="KLY92" s="75"/>
      <c r="KLZ92" s="75"/>
      <c r="KMA92" s="204"/>
      <c r="KMB92" s="205"/>
      <c r="KMC92" s="72"/>
      <c r="KMD92" s="70"/>
      <c r="KME92" s="73"/>
      <c r="KMF92" s="74"/>
      <c r="KMG92" s="74"/>
      <c r="KMH92" s="62"/>
      <c r="KMI92" s="75"/>
      <c r="KMJ92" s="76"/>
      <c r="KMK92" s="216"/>
      <c r="KML92" s="75"/>
      <c r="KMM92" s="75"/>
      <c r="KMN92" s="204"/>
      <c r="KMO92" s="205"/>
      <c r="KMP92" s="72"/>
      <c r="KMQ92" s="70"/>
      <c r="KMR92" s="73"/>
      <c r="KMS92" s="74"/>
      <c r="KMT92" s="74"/>
      <c r="KMU92" s="62"/>
      <c r="KMV92" s="75"/>
      <c r="KMW92" s="76"/>
      <c r="KMX92" s="216"/>
      <c r="KMY92" s="75"/>
      <c r="KMZ92" s="75"/>
      <c r="KNA92" s="204"/>
      <c r="KNB92" s="205"/>
      <c r="KNC92" s="72"/>
      <c r="KND92" s="70"/>
      <c r="KNE92" s="73"/>
      <c r="KNF92" s="74"/>
      <c r="KNG92" s="74"/>
      <c r="KNH92" s="62"/>
      <c r="KNI92" s="75"/>
      <c r="KNJ92" s="76"/>
      <c r="KNK92" s="216"/>
      <c r="KNL92" s="75"/>
      <c r="KNM92" s="75"/>
      <c r="KNN92" s="204"/>
      <c r="KNO92" s="205"/>
      <c r="KNP92" s="72"/>
      <c r="KNQ92" s="70"/>
      <c r="KNR92" s="73"/>
      <c r="KNS92" s="74"/>
      <c r="KNT92" s="74"/>
      <c r="KNU92" s="62"/>
      <c r="KNV92" s="75"/>
      <c r="KNW92" s="76"/>
      <c r="KNX92" s="216"/>
      <c r="KNY92" s="75"/>
      <c r="KNZ92" s="75"/>
      <c r="KOA92" s="204"/>
      <c r="KOB92" s="205"/>
      <c r="KOC92" s="72"/>
      <c r="KOD92" s="70"/>
      <c r="KOE92" s="73"/>
      <c r="KOF92" s="74"/>
      <c r="KOG92" s="74"/>
      <c r="KOH92" s="62"/>
      <c r="KOI92" s="75"/>
      <c r="KOJ92" s="76"/>
      <c r="KOK92" s="216"/>
      <c r="KOL92" s="75"/>
      <c r="KOM92" s="75"/>
      <c r="KON92" s="204"/>
      <c r="KOO92" s="205"/>
      <c r="KOP92" s="72"/>
      <c r="KOQ92" s="70"/>
      <c r="KOR92" s="73"/>
      <c r="KOS92" s="74"/>
      <c r="KOT92" s="74"/>
      <c r="KOU92" s="62"/>
      <c r="KOV92" s="75"/>
      <c r="KOW92" s="76"/>
      <c r="KOX92" s="216"/>
      <c r="KOY92" s="75"/>
      <c r="KOZ92" s="75"/>
      <c r="KPA92" s="204"/>
      <c r="KPB92" s="205"/>
      <c r="KPC92" s="72"/>
      <c r="KPD92" s="70"/>
      <c r="KPE92" s="73"/>
      <c r="KPF92" s="74"/>
      <c r="KPG92" s="74"/>
      <c r="KPH92" s="62"/>
      <c r="KPI92" s="75"/>
      <c r="KPJ92" s="76"/>
      <c r="KPK92" s="216"/>
      <c r="KPL92" s="75"/>
      <c r="KPM92" s="75"/>
      <c r="KPN92" s="204"/>
      <c r="KPO92" s="205"/>
      <c r="KPP92" s="72"/>
      <c r="KPQ92" s="70"/>
      <c r="KPR92" s="73"/>
      <c r="KPS92" s="74"/>
      <c r="KPT92" s="74"/>
      <c r="KPU92" s="62"/>
      <c r="KPV92" s="75"/>
      <c r="KPW92" s="76"/>
      <c r="KPX92" s="216"/>
      <c r="KPY92" s="75"/>
      <c r="KPZ92" s="75"/>
      <c r="KQA92" s="204"/>
      <c r="KQB92" s="205"/>
      <c r="KQC92" s="72"/>
      <c r="KQD92" s="70"/>
      <c r="KQE92" s="73"/>
      <c r="KQF92" s="74"/>
      <c r="KQG92" s="74"/>
      <c r="KQH92" s="62"/>
      <c r="KQI92" s="75"/>
      <c r="KQJ92" s="76"/>
      <c r="KQK92" s="216"/>
      <c r="KQL92" s="75"/>
      <c r="KQM92" s="75"/>
      <c r="KQN92" s="204"/>
      <c r="KQO92" s="205"/>
      <c r="KQP92" s="72"/>
      <c r="KQQ92" s="70"/>
      <c r="KQR92" s="73"/>
      <c r="KQS92" s="74"/>
      <c r="KQT92" s="74"/>
      <c r="KQU92" s="62"/>
      <c r="KQV92" s="75"/>
      <c r="KQW92" s="76"/>
      <c r="KQX92" s="216"/>
      <c r="KQY92" s="75"/>
      <c r="KQZ92" s="75"/>
      <c r="KRA92" s="204"/>
      <c r="KRB92" s="205"/>
      <c r="KRC92" s="72"/>
      <c r="KRD92" s="70"/>
      <c r="KRE92" s="73"/>
      <c r="KRF92" s="74"/>
      <c r="KRG92" s="74"/>
      <c r="KRH92" s="62"/>
      <c r="KRI92" s="75"/>
      <c r="KRJ92" s="76"/>
      <c r="KRK92" s="216"/>
      <c r="KRL92" s="75"/>
      <c r="KRM92" s="75"/>
      <c r="KRN92" s="204"/>
      <c r="KRO92" s="205"/>
      <c r="KRP92" s="72"/>
      <c r="KRQ92" s="70"/>
      <c r="KRR92" s="73"/>
      <c r="KRS92" s="74"/>
      <c r="KRT92" s="74"/>
      <c r="KRU92" s="62"/>
      <c r="KRV92" s="75"/>
      <c r="KRW92" s="76"/>
      <c r="KRX92" s="216"/>
      <c r="KRY92" s="75"/>
      <c r="KRZ92" s="75"/>
      <c r="KSA92" s="204"/>
      <c r="KSB92" s="205"/>
      <c r="KSC92" s="72"/>
      <c r="KSD92" s="70"/>
      <c r="KSE92" s="73"/>
      <c r="KSF92" s="74"/>
      <c r="KSG92" s="74"/>
      <c r="KSH92" s="62"/>
      <c r="KSI92" s="75"/>
      <c r="KSJ92" s="76"/>
      <c r="KSK92" s="216"/>
      <c r="KSL92" s="75"/>
      <c r="KSM92" s="75"/>
      <c r="KSN92" s="204"/>
      <c r="KSO92" s="205"/>
      <c r="KSP92" s="72"/>
      <c r="KSQ92" s="70"/>
      <c r="KSR92" s="73"/>
      <c r="KSS92" s="74"/>
      <c r="KST92" s="74"/>
      <c r="KSU92" s="62"/>
      <c r="KSV92" s="75"/>
      <c r="KSW92" s="76"/>
      <c r="KSX92" s="216"/>
      <c r="KSY92" s="75"/>
      <c r="KSZ92" s="75"/>
      <c r="KTA92" s="204"/>
      <c r="KTB92" s="205"/>
      <c r="KTC92" s="72"/>
      <c r="KTD92" s="70"/>
      <c r="KTE92" s="73"/>
      <c r="KTF92" s="74"/>
      <c r="KTG92" s="74"/>
      <c r="KTH92" s="62"/>
      <c r="KTI92" s="75"/>
      <c r="KTJ92" s="76"/>
      <c r="KTK92" s="216"/>
      <c r="KTL92" s="75"/>
      <c r="KTM92" s="75"/>
      <c r="KTN92" s="204"/>
      <c r="KTO92" s="205"/>
      <c r="KTP92" s="72"/>
      <c r="KTQ92" s="70"/>
      <c r="KTR92" s="73"/>
      <c r="KTS92" s="74"/>
      <c r="KTT92" s="74"/>
      <c r="KTU92" s="62"/>
      <c r="KTV92" s="75"/>
      <c r="KTW92" s="76"/>
      <c r="KTX92" s="216"/>
      <c r="KTY92" s="75"/>
      <c r="KTZ92" s="75"/>
      <c r="KUA92" s="204"/>
      <c r="KUB92" s="205"/>
      <c r="KUC92" s="72"/>
      <c r="KUD92" s="70"/>
      <c r="KUE92" s="73"/>
      <c r="KUF92" s="74"/>
      <c r="KUG92" s="74"/>
      <c r="KUH92" s="62"/>
      <c r="KUI92" s="75"/>
      <c r="KUJ92" s="76"/>
      <c r="KUK92" s="216"/>
      <c r="KUL92" s="75"/>
      <c r="KUM92" s="75"/>
      <c r="KUN92" s="204"/>
      <c r="KUO92" s="205"/>
      <c r="KUP92" s="72"/>
      <c r="KUQ92" s="70"/>
      <c r="KUR92" s="73"/>
      <c r="KUS92" s="74"/>
      <c r="KUT92" s="74"/>
      <c r="KUU92" s="62"/>
      <c r="KUV92" s="75"/>
      <c r="KUW92" s="76"/>
      <c r="KUX92" s="216"/>
      <c r="KUY92" s="75"/>
      <c r="KUZ92" s="75"/>
      <c r="KVA92" s="204"/>
      <c r="KVB92" s="205"/>
      <c r="KVC92" s="72"/>
      <c r="KVD92" s="70"/>
      <c r="KVE92" s="73"/>
      <c r="KVF92" s="74"/>
      <c r="KVG92" s="74"/>
      <c r="KVH92" s="62"/>
      <c r="KVI92" s="75"/>
      <c r="KVJ92" s="76"/>
      <c r="KVK92" s="216"/>
      <c r="KVL92" s="75"/>
      <c r="KVM92" s="75"/>
      <c r="KVN92" s="204"/>
      <c r="KVO92" s="205"/>
      <c r="KVP92" s="72"/>
      <c r="KVQ92" s="70"/>
      <c r="KVR92" s="73"/>
      <c r="KVS92" s="74"/>
      <c r="KVT92" s="74"/>
      <c r="KVU92" s="62"/>
      <c r="KVV92" s="75"/>
      <c r="KVW92" s="76"/>
      <c r="KVX92" s="216"/>
      <c r="KVY92" s="75"/>
      <c r="KVZ92" s="75"/>
      <c r="KWA92" s="204"/>
      <c r="KWB92" s="205"/>
      <c r="KWC92" s="72"/>
      <c r="KWD92" s="70"/>
      <c r="KWE92" s="73"/>
      <c r="KWF92" s="74"/>
      <c r="KWG92" s="74"/>
      <c r="KWH92" s="62"/>
      <c r="KWI92" s="75"/>
      <c r="KWJ92" s="76"/>
      <c r="KWK92" s="216"/>
      <c r="KWL92" s="75"/>
      <c r="KWM92" s="75"/>
      <c r="KWN92" s="204"/>
      <c r="KWO92" s="205"/>
      <c r="KWP92" s="72"/>
      <c r="KWQ92" s="70"/>
      <c r="KWR92" s="73"/>
      <c r="KWS92" s="74"/>
      <c r="KWT92" s="74"/>
      <c r="KWU92" s="62"/>
      <c r="KWV92" s="75"/>
      <c r="KWW92" s="76"/>
      <c r="KWX92" s="216"/>
      <c r="KWY92" s="75"/>
      <c r="KWZ92" s="75"/>
      <c r="KXA92" s="204"/>
      <c r="KXB92" s="205"/>
      <c r="KXC92" s="72"/>
      <c r="KXD92" s="70"/>
      <c r="KXE92" s="73"/>
      <c r="KXF92" s="74"/>
      <c r="KXG92" s="74"/>
      <c r="KXH92" s="62"/>
      <c r="KXI92" s="75"/>
      <c r="KXJ92" s="76"/>
      <c r="KXK92" s="216"/>
      <c r="KXL92" s="75"/>
      <c r="KXM92" s="75"/>
      <c r="KXN92" s="204"/>
      <c r="KXO92" s="205"/>
      <c r="KXP92" s="72"/>
      <c r="KXQ92" s="70"/>
      <c r="KXR92" s="73"/>
      <c r="KXS92" s="74"/>
      <c r="KXT92" s="74"/>
      <c r="KXU92" s="62"/>
      <c r="KXV92" s="75"/>
      <c r="KXW92" s="76"/>
      <c r="KXX92" s="216"/>
      <c r="KXY92" s="75"/>
      <c r="KXZ92" s="75"/>
      <c r="KYA92" s="204"/>
      <c r="KYB92" s="205"/>
      <c r="KYC92" s="72"/>
      <c r="KYD92" s="70"/>
      <c r="KYE92" s="73"/>
      <c r="KYF92" s="74"/>
      <c r="KYG92" s="74"/>
      <c r="KYH92" s="62"/>
      <c r="KYI92" s="75"/>
      <c r="KYJ92" s="76"/>
      <c r="KYK92" s="216"/>
      <c r="KYL92" s="75"/>
      <c r="KYM92" s="75"/>
      <c r="KYN92" s="204"/>
      <c r="KYO92" s="205"/>
      <c r="KYP92" s="72"/>
      <c r="KYQ92" s="70"/>
      <c r="KYR92" s="73"/>
      <c r="KYS92" s="74"/>
      <c r="KYT92" s="74"/>
      <c r="KYU92" s="62"/>
      <c r="KYV92" s="75"/>
      <c r="KYW92" s="76"/>
      <c r="KYX92" s="216"/>
      <c r="KYY92" s="75"/>
      <c r="KYZ92" s="75"/>
      <c r="KZA92" s="204"/>
      <c r="KZB92" s="205"/>
      <c r="KZC92" s="72"/>
      <c r="KZD92" s="70"/>
      <c r="KZE92" s="73"/>
      <c r="KZF92" s="74"/>
      <c r="KZG92" s="74"/>
      <c r="KZH92" s="62"/>
      <c r="KZI92" s="75"/>
      <c r="KZJ92" s="76"/>
      <c r="KZK92" s="216"/>
      <c r="KZL92" s="75"/>
      <c r="KZM92" s="75"/>
      <c r="KZN92" s="204"/>
      <c r="KZO92" s="205"/>
      <c r="KZP92" s="72"/>
      <c r="KZQ92" s="70"/>
      <c r="KZR92" s="73"/>
      <c r="KZS92" s="74"/>
      <c r="KZT92" s="74"/>
      <c r="KZU92" s="62"/>
      <c r="KZV92" s="75"/>
      <c r="KZW92" s="76"/>
      <c r="KZX92" s="216"/>
      <c r="KZY92" s="75"/>
      <c r="KZZ92" s="75"/>
      <c r="LAA92" s="204"/>
      <c r="LAB92" s="205"/>
      <c r="LAC92" s="72"/>
      <c r="LAD92" s="70"/>
      <c r="LAE92" s="73"/>
      <c r="LAF92" s="74"/>
      <c r="LAG92" s="74"/>
      <c r="LAH92" s="62"/>
      <c r="LAI92" s="75"/>
      <c r="LAJ92" s="76"/>
      <c r="LAK92" s="216"/>
      <c r="LAL92" s="75"/>
      <c r="LAM92" s="75"/>
      <c r="LAN92" s="204"/>
      <c r="LAO92" s="205"/>
      <c r="LAP92" s="72"/>
      <c r="LAQ92" s="70"/>
      <c r="LAR92" s="73"/>
      <c r="LAS92" s="74"/>
      <c r="LAT92" s="74"/>
      <c r="LAU92" s="62"/>
      <c r="LAV92" s="75"/>
      <c r="LAW92" s="76"/>
      <c r="LAX92" s="216"/>
      <c r="LAY92" s="75"/>
      <c r="LAZ92" s="75"/>
      <c r="LBA92" s="204"/>
      <c r="LBB92" s="205"/>
      <c r="LBC92" s="72"/>
      <c r="LBD92" s="70"/>
      <c r="LBE92" s="73"/>
      <c r="LBF92" s="74"/>
      <c r="LBG92" s="74"/>
      <c r="LBH92" s="62"/>
      <c r="LBI92" s="75"/>
      <c r="LBJ92" s="76"/>
      <c r="LBK92" s="216"/>
      <c r="LBL92" s="75"/>
      <c r="LBM92" s="75"/>
      <c r="LBN92" s="204"/>
      <c r="LBO92" s="205"/>
      <c r="LBP92" s="72"/>
      <c r="LBQ92" s="70"/>
      <c r="LBR92" s="73"/>
      <c r="LBS92" s="74"/>
      <c r="LBT92" s="74"/>
      <c r="LBU92" s="62"/>
      <c r="LBV92" s="75"/>
      <c r="LBW92" s="76"/>
      <c r="LBX92" s="216"/>
      <c r="LBY92" s="75"/>
      <c r="LBZ92" s="75"/>
      <c r="LCA92" s="204"/>
      <c r="LCB92" s="205"/>
      <c r="LCC92" s="72"/>
      <c r="LCD92" s="70"/>
      <c r="LCE92" s="73"/>
      <c r="LCF92" s="74"/>
      <c r="LCG92" s="74"/>
      <c r="LCH92" s="62"/>
      <c r="LCI92" s="75"/>
      <c r="LCJ92" s="76"/>
      <c r="LCK92" s="216"/>
      <c r="LCL92" s="75"/>
      <c r="LCM92" s="75"/>
      <c r="LCN92" s="204"/>
      <c r="LCO92" s="205"/>
      <c r="LCP92" s="72"/>
      <c r="LCQ92" s="70"/>
      <c r="LCR92" s="73"/>
      <c r="LCS92" s="74"/>
      <c r="LCT92" s="74"/>
      <c r="LCU92" s="62"/>
      <c r="LCV92" s="75"/>
      <c r="LCW92" s="76"/>
      <c r="LCX92" s="216"/>
      <c r="LCY92" s="75"/>
      <c r="LCZ92" s="75"/>
      <c r="LDA92" s="204"/>
      <c r="LDB92" s="205"/>
      <c r="LDC92" s="72"/>
      <c r="LDD92" s="70"/>
      <c r="LDE92" s="73"/>
      <c r="LDF92" s="74"/>
      <c r="LDG92" s="74"/>
      <c r="LDH92" s="62"/>
      <c r="LDI92" s="75"/>
      <c r="LDJ92" s="76"/>
      <c r="LDK92" s="216"/>
      <c r="LDL92" s="75"/>
      <c r="LDM92" s="75"/>
      <c r="LDN92" s="204"/>
      <c r="LDO92" s="205"/>
      <c r="LDP92" s="72"/>
      <c r="LDQ92" s="70"/>
      <c r="LDR92" s="73"/>
      <c r="LDS92" s="74"/>
      <c r="LDT92" s="74"/>
      <c r="LDU92" s="62"/>
      <c r="LDV92" s="75"/>
      <c r="LDW92" s="76"/>
      <c r="LDX92" s="216"/>
      <c r="LDY92" s="75"/>
      <c r="LDZ92" s="75"/>
      <c r="LEA92" s="204"/>
      <c r="LEB92" s="205"/>
      <c r="LEC92" s="72"/>
      <c r="LED92" s="70"/>
      <c r="LEE92" s="73"/>
      <c r="LEF92" s="74"/>
      <c r="LEG92" s="74"/>
      <c r="LEH92" s="62"/>
      <c r="LEI92" s="75"/>
      <c r="LEJ92" s="76"/>
      <c r="LEK92" s="216"/>
      <c r="LEL92" s="75"/>
      <c r="LEM92" s="75"/>
      <c r="LEN92" s="204"/>
      <c r="LEO92" s="205"/>
      <c r="LEP92" s="72"/>
      <c r="LEQ92" s="70"/>
      <c r="LER92" s="73"/>
      <c r="LES92" s="74"/>
      <c r="LET92" s="74"/>
      <c r="LEU92" s="62"/>
      <c r="LEV92" s="75"/>
      <c r="LEW92" s="76"/>
      <c r="LEX92" s="216"/>
      <c r="LEY92" s="75"/>
      <c r="LEZ92" s="75"/>
      <c r="LFA92" s="204"/>
      <c r="LFB92" s="205"/>
      <c r="LFC92" s="72"/>
      <c r="LFD92" s="70"/>
      <c r="LFE92" s="73"/>
      <c r="LFF92" s="74"/>
      <c r="LFG92" s="74"/>
      <c r="LFH92" s="62"/>
      <c r="LFI92" s="75"/>
      <c r="LFJ92" s="76"/>
      <c r="LFK92" s="216"/>
      <c r="LFL92" s="75"/>
      <c r="LFM92" s="75"/>
      <c r="LFN92" s="204"/>
      <c r="LFO92" s="205"/>
      <c r="LFP92" s="72"/>
      <c r="LFQ92" s="70"/>
      <c r="LFR92" s="73"/>
      <c r="LFS92" s="74"/>
      <c r="LFT92" s="74"/>
      <c r="LFU92" s="62"/>
      <c r="LFV92" s="75"/>
      <c r="LFW92" s="76"/>
      <c r="LFX92" s="216"/>
      <c r="LFY92" s="75"/>
      <c r="LFZ92" s="75"/>
      <c r="LGA92" s="204"/>
      <c r="LGB92" s="205"/>
      <c r="LGC92" s="72"/>
      <c r="LGD92" s="70"/>
      <c r="LGE92" s="73"/>
      <c r="LGF92" s="74"/>
      <c r="LGG92" s="74"/>
      <c r="LGH92" s="62"/>
      <c r="LGI92" s="75"/>
      <c r="LGJ92" s="76"/>
      <c r="LGK92" s="216"/>
      <c r="LGL92" s="75"/>
      <c r="LGM92" s="75"/>
      <c r="LGN92" s="204"/>
      <c r="LGO92" s="205"/>
      <c r="LGP92" s="72"/>
      <c r="LGQ92" s="70"/>
      <c r="LGR92" s="73"/>
      <c r="LGS92" s="74"/>
      <c r="LGT92" s="74"/>
      <c r="LGU92" s="62"/>
      <c r="LGV92" s="75"/>
      <c r="LGW92" s="76"/>
      <c r="LGX92" s="216"/>
      <c r="LGY92" s="75"/>
      <c r="LGZ92" s="75"/>
      <c r="LHA92" s="204"/>
      <c r="LHB92" s="205"/>
      <c r="LHC92" s="72"/>
      <c r="LHD92" s="70"/>
      <c r="LHE92" s="73"/>
      <c r="LHF92" s="74"/>
      <c r="LHG92" s="74"/>
      <c r="LHH92" s="62"/>
      <c r="LHI92" s="75"/>
      <c r="LHJ92" s="76"/>
      <c r="LHK92" s="216"/>
      <c r="LHL92" s="75"/>
      <c r="LHM92" s="75"/>
      <c r="LHN92" s="204"/>
      <c r="LHO92" s="205"/>
      <c r="LHP92" s="72"/>
      <c r="LHQ92" s="70"/>
      <c r="LHR92" s="73"/>
      <c r="LHS92" s="74"/>
      <c r="LHT92" s="74"/>
      <c r="LHU92" s="62"/>
      <c r="LHV92" s="75"/>
      <c r="LHW92" s="76"/>
      <c r="LHX92" s="216"/>
      <c r="LHY92" s="75"/>
      <c r="LHZ92" s="75"/>
      <c r="LIA92" s="204"/>
      <c r="LIB92" s="205"/>
      <c r="LIC92" s="72"/>
      <c r="LID92" s="70"/>
      <c r="LIE92" s="73"/>
      <c r="LIF92" s="74"/>
      <c r="LIG92" s="74"/>
      <c r="LIH92" s="62"/>
      <c r="LII92" s="75"/>
      <c r="LIJ92" s="76"/>
      <c r="LIK92" s="216"/>
      <c r="LIL92" s="75"/>
      <c r="LIM92" s="75"/>
      <c r="LIN92" s="204"/>
      <c r="LIO92" s="205"/>
      <c r="LIP92" s="72"/>
      <c r="LIQ92" s="70"/>
      <c r="LIR92" s="73"/>
      <c r="LIS92" s="74"/>
      <c r="LIT92" s="74"/>
      <c r="LIU92" s="62"/>
      <c r="LIV92" s="75"/>
      <c r="LIW92" s="76"/>
      <c r="LIX92" s="216"/>
      <c r="LIY92" s="75"/>
      <c r="LIZ92" s="75"/>
      <c r="LJA92" s="204"/>
      <c r="LJB92" s="205"/>
      <c r="LJC92" s="72"/>
      <c r="LJD92" s="70"/>
      <c r="LJE92" s="73"/>
      <c r="LJF92" s="74"/>
      <c r="LJG92" s="74"/>
      <c r="LJH92" s="62"/>
      <c r="LJI92" s="75"/>
      <c r="LJJ92" s="76"/>
      <c r="LJK92" s="216"/>
      <c r="LJL92" s="75"/>
      <c r="LJM92" s="75"/>
      <c r="LJN92" s="204"/>
      <c r="LJO92" s="205"/>
      <c r="LJP92" s="72"/>
      <c r="LJQ92" s="70"/>
      <c r="LJR92" s="73"/>
      <c r="LJS92" s="74"/>
      <c r="LJT92" s="74"/>
      <c r="LJU92" s="62"/>
      <c r="LJV92" s="75"/>
      <c r="LJW92" s="76"/>
      <c r="LJX92" s="216"/>
      <c r="LJY92" s="75"/>
      <c r="LJZ92" s="75"/>
      <c r="LKA92" s="204"/>
      <c r="LKB92" s="205"/>
      <c r="LKC92" s="72"/>
      <c r="LKD92" s="70"/>
      <c r="LKE92" s="73"/>
      <c r="LKF92" s="74"/>
      <c r="LKG92" s="74"/>
      <c r="LKH92" s="62"/>
      <c r="LKI92" s="75"/>
      <c r="LKJ92" s="76"/>
      <c r="LKK92" s="216"/>
      <c r="LKL92" s="75"/>
      <c r="LKM92" s="75"/>
      <c r="LKN92" s="204"/>
      <c r="LKO92" s="205"/>
      <c r="LKP92" s="72"/>
      <c r="LKQ92" s="70"/>
      <c r="LKR92" s="73"/>
      <c r="LKS92" s="74"/>
      <c r="LKT92" s="74"/>
      <c r="LKU92" s="62"/>
      <c r="LKV92" s="75"/>
      <c r="LKW92" s="76"/>
      <c r="LKX92" s="216"/>
      <c r="LKY92" s="75"/>
      <c r="LKZ92" s="75"/>
      <c r="LLA92" s="204"/>
      <c r="LLB92" s="205"/>
      <c r="LLC92" s="72"/>
      <c r="LLD92" s="70"/>
      <c r="LLE92" s="73"/>
      <c r="LLF92" s="74"/>
      <c r="LLG92" s="74"/>
      <c r="LLH92" s="62"/>
      <c r="LLI92" s="75"/>
      <c r="LLJ92" s="76"/>
      <c r="LLK92" s="216"/>
      <c r="LLL92" s="75"/>
      <c r="LLM92" s="75"/>
      <c r="LLN92" s="204"/>
      <c r="LLO92" s="205"/>
      <c r="LLP92" s="72"/>
      <c r="LLQ92" s="70"/>
      <c r="LLR92" s="73"/>
      <c r="LLS92" s="74"/>
      <c r="LLT92" s="74"/>
      <c r="LLU92" s="62"/>
      <c r="LLV92" s="75"/>
      <c r="LLW92" s="76"/>
      <c r="LLX92" s="216"/>
      <c r="LLY92" s="75"/>
      <c r="LLZ92" s="75"/>
      <c r="LMA92" s="204"/>
      <c r="LMB92" s="205"/>
      <c r="LMC92" s="72"/>
      <c r="LMD92" s="70"/>
      <c r="LME92" s="73"/>
      <c r="LMF92" s="74"/>
      <c r="LMG92" s="74"/>
      <c r="LMH92" s="62"/>
      <c r="LMI92" s="75"/>
      <c r="LMJ92" s="76"/>
      <c r="LMK92" s="216"/>
      <c r="LML92" s="75"/>
      <c r="LMM92" s="75"/>
      <c r="LMN92" s="204"/>
      <c r="LMO92" s="205"/>
      <c r="LMP92" s="72"/>
      <c r="LMQ92" s="70"/>
      <c r="LMR92" s="73"/>
      <c r="LMS92" s="74"/>
      <c r="LMT92" s="74"/>
      <c r="LMU92" s="62"/>
      <c r="LMV92" s="75"/>
      <c r="LMW92" s="76"/>
      <c r="LMX92" s="216"/>
      <c r="LMY92" s="75"/>
      <c r="LMZ92" s="75"/>
      <c r="LNA92" s="204"/>
      <c r="LNB92" s="205"/>
      <c r="LNC92" s="72"/>
      <c r="LND92" s="70"/>
      <c r="LNE92" s="73"/>
      <c r="LNF92" s="74"/>
      <c r="LNG92" s="74"/>
      <c r="LNH92" s="62"/>
      <c r="LNI92" s="75"/>
      <c r="LNJ92" s="76"/>
      <c r="LNK92" s="216"/>
      <c r="LNL92" s="75"/>
      <c r="LNM92" s="75"/>
      <c r="LNN92" s="204"/>
      <c r="LNO92" s="205"/>
      <c r="LNP92" s="72"/>
      <c r="LNQ92" s="70"/>
      <c r="LNR92" s="73"/>
      <c r="LNS92" s="74"/>
      <c r="LNT92" s="74"/>
      <c r="LNU92" s="62"/>
      <c r="LNV92" s="75"/>
      <c r="LNW92" s="76"/>
      <c r="LNX92" s="216"/>
      <c r="LNY92" s="75"/>
      <c r="LNZ92" s="75"/>
      <c r="LOA92" s="204"/>
      <c r="LOB92" s="205"/>
      <c r="LOC92" s="72"/>
      <c r="LOD92" s="70"/>
      <c r="LOE92" s="73"/>
      <c r="LOF92" s="74"/>
      <c r="LOG92" s="74"/>
      <c r="LOH92" s="62"/>
      <c r="LOI92" s="75"/>
      <c r="LOJ92" s="76"/>
      <c r="LOK92" s="216"/>
      <c r="LOL92" s="75"/>
      <c r="LOM92" s="75"/>
      <c r="LON92" s="204"/>
      <c r="LOO92" s="205"/>
      <c r="LOP92" s="72"/>
      <c r="LOQ92" s="70"/>
      <c r="LOR92" s="73"/>
      <c r="LOS92" s="74"/>
      <c r="LOT92" s="74"/>
      <c r="LOU92" s="62"/>
      <c r="LOV92" s="75"/>
      <c r="LOW92" s="76"/>
      <c r="LOX92" s="216"/>
      <c r="LOY92" s="75"/>
      <c r="LOZ92" s="75"/>
      <c r="LPA92" s="204"/>
      <c r="LPB92" s="205"/>
      <c r="LPC92" s="72"/>
      <c r="LPD92" s="70"/>
      <c r="LPE92" s="73"/>
      <c r="LPF92" s="74"/>
      <c r="LPG92" s="74"/>
      <c r="LPH92" s="62"/>
      <c r="LPI92" s="75"/>
      <c r="LPJ92" s="76"/>
      <c r="LPK92" s="216"/>
      <c r="LPL92" s="75"/>
      <c r="LPM92" s="75"/>
      <c r="LPN92" s="204"/>
      <c r="LPO92" s="205"/>
      <c r="LPP92" s="72"/>
      <c r="LPQ92" s="70"/>
      <c r="LPR92" s="73"/>
      <c r="LPS92" s="74"/>
      <c r="LPT92" s="74"/>
      <c r="LPU92" s="62"/>
      <c r="LPV92" s="75"/>
      <c r="LPW92" s="76"/>
      <c r="LPX92" s="216"/>
      <c r="LPY92" s="75"/>
      <c r="LPZ92" s="75"/>
      <c r="LQA92" s="204"/>
      <c r="LQB92" s="205"/>
      <c r="LQC92" s="72"/>
      <c r="LQD92" s="70"/>
      <c r="LQE92" s="73"/>
      <c r="LQF92" s="74"/>
      <c r="LQG92" s="74"/>
      <c r="LQH92" s="62"/>
      <c r="LQI92" s="75"/>
      <c r="LQJ92" s="76"/>
      <c r="LQK92" s="216"/>
      <c r="LQL92" s="75"/>
      <c r="LQM92" s="75"/>
      <c r="LQN92" s="204"/>
      <c r="LQO92" s="205"/>
      <c r="LQP92" s="72"/>
      <c r="LQQ92" s="70"/>
      <c r="LQR92" s="73"/>
      <c r="LQS92" s="74"/>
      <c r="LQT92" s="74"/>
      <c r="LQU92" s="62"/>
      <c r="LQV92" s="75"/>
      <c r="LQW92" s="76"/>
      <c r="LQX92" s="216"/>
      <c r="LQY92" s="75"/>
      <c r="LQZ92" s="75"/>
      <c r="LRA92" s="204"/>
      <c r="LRB92" s="205"/>
      <c r="LRC92" s="72"/>
      <c r="LRD92" s="70"/>
      <c r="LRE92" s="73"/>
      <c r="LRF92" s="74"/>
      <c r="LRG92" s="74"/>
      <c r="LRH92" s="62"/>
      <c r="LRI92" s="75"/>
      <c r="LRJ92" s="76"/>
      <c r="LRK92" s="216"/>
      <c r="LRL92" s="75"/>
      <c r="LRM92" s="75"/>
      <c r="LRN92" s="204"/>
      <c r="LRO92" s="205"/>
      <c r="LRP92" s="72"/>
      <c r="LRQ92" s="70"/>
      <c r="LRR92" s="73"/>
      <c r="LRS92" s="74"/>
      <c r="LRT92" s="74"/>
      <c r="LRU92" s="62"/>
      <c r="LRV92" s="75"/>
      <c r="LRW92" s="76"/>
      <c r="LRX92" s="216"/>
      <c r="LRY92" s="75"/>
      <c r="LRZ92" s="75"/>
      <c r="LSA92" s="204"/>
      <c r="LSB92" s="205"/>
      <c r="LSC92" s="72"/>
      <c r="LSD92" s="70"/>
      <c r="LSE92" s="73"/>
      <c r="LSF92" s="74"/>
      <c r="LSG92" s="74"/>
      <c r="LSH92" s="62"/>
      <c r="LSI92" s="75"/>
      <c r="LSJ92" s="76"/>
      <c r="LSK92" s="216"/>
      <c r="LSL92" s="75"/>
      <c r="LSM92" s="75"/>
      <c r="LSN92" s="204"/>
      <c r="LSO92" s="205"/>
      <c r="LSP92" s="72"/>
      <c r="LSQ92" s="70"/>
      <c r="LSR92" s="73"/>
      <c r="LSS92" s="74"/>
      <c r="LST92" s="74"/>
      <c r="LSU92" s="62"/>
      <c r="LSV92" s="75"/>
      <c r="LSW92" s="76"/>
      <c r="LSX92" s="216"/>
      <c r="LSY92" s="75"/>
      <c r="LSZ92" s="75"/>
      <c r="LTA92" s="204"/>
      <c r="LTB92" s="205"/>
      <c r="LTC92" s="72"/>
      <c r="LTD92" s="70"/>
      <c r="LTE92" s="73"/>
      <c r="LTF92" s="74"/>
      <c r="LTG92" s="74"/>
      <c r="LTH92" s="62"/>
      <c r="LTI92" s="75"/>
      <c r="LTJ92" s="76"/>
      <c r="LTK92" s="216"/>
      <c r="LTL92" s="75"/>
      <c r="LTM92" s="75"/>
      <c r="LTN92" s="204"/>
      <c r="LTO92" s="205"/>
      <c r="LTP92" s="72"/>
      <c r="LTQ92" s="70"/>
      <c r="LTR92" s="73"/>
      <c r="LTS92" s="74"/>
      <c r="LTT92" s="74"/>
      <c r="LTU92" s="62"/>
      <c r="LTV92" s="75"/>
      <c r="LTW92" s="76"/>
      <c r="LTX92" s="216"/>
      <c r="LTY92" s="75"/>
      <c r="LTZ92" s="75"/>
      <c r="LUA92" s="204"/>
      <c r="LUB92" s="205"/>
      <c r="LUC92" s="72"/>
      <c r="LUD92" s="70"/>
      <c r="LUE92" s="73"/>
      <c r="LUF92" s="74"/>
      <c r="LUG92" s="74"/>
      <c r="LUH92" s="62"/>
      <c r="LUI92" s="75"/>
      <c r="LUJ92" s="76"/>
      <c r="LUK92" s="216"/>
      <c r="LUL92" s="75"/>
      <c r="LUM92" s="75"/>
      <c r="LUN92" s="204"/>
      <c r="LUO92" s="205"/>
      <c r="LUP92" s="72"/>
      <c r="LUQ92" s="70"/>
      <c r="LUR92" s="73"/>
      <c r="LUS92" s="74"/>
      <c r="LUT92" s="74"/>
      <c r="LUU92" s="62"/>
      <c r="LUV92" s="75"/>
      <c r="LUW92" s="76"/>
      <c r="LUX92" s="216"/>
      <c r="LUY92" s="75"/>
      <c r="LUZ92" s="75"/>
      <c r="LVA92" s="204"/>
      <c r="LVB92" s="205"/>
      <c r="LVC92" s="72"/>
      <c r="LVD92" s="70"/>
      <c r="LVE92" s="73"/>
      <c r="LVF92" s="74"/>
      <c r="LVG92" s="74"/>
      <c r="LVH92" s="62"/>
      <c r="LVI92" s="75"/>
      <c r="LVJ92" s="76"/>
      <c r="LVK92" s="216"/>
      <c r="LVL92" s="75"/>
      <c r="LVM92" s="75"/>
      <c r="LVN92" s="204"/>
      <c r="LVO92" s="205"/>
      <c r="LVP92" s="72"/>
      <c r="LVQ92" s="70"/>
      <c r="LVR92" s="73"/>
      <c r="LVS92" s="74"/>
      <c r="LVT92" s="74"/>
      <c r="LVU92" s="62"/>
      <c r="LVV92" s="75"/>
      <c r="LVW92" s="76"/>
      <c r="LVX92" s="216"/>
      <c r="LVY92" s="75"/>
      <c r="LVZ92" s="75"/>
      <c r="LWA92" s="204"/>
      <c r="LWB92" s="205"/>
      <c r="LWC92" s="72"/>
      <c r="LWD92" s="70"/>
      <c r="LWE92" s="73"/>
      <c r="LWF92" s="74"/>
      <c r="LWG92" s="74"/>
      <c r="LWH92" s="62"/>
      <c r="LWI92" s="75"/>
      <c r="LWJ92" s="76"/>
      <c r="LWK92" s="216"/>
      <c r="LWL92" s="75"/>
      <c r="LWM92" s="75"/>
      <c r="LWN92" s="204"/>
      <c r="LWO92" s="205"/>
      <c r="LWP92" s="72"/>
      <c r="LWQ92" s="70"/>
      <c r="LWR92" s="73"/>
      <c r="LWS92" s="74"/>
      <c r="LWT92" s="74"/>
      <c r="LWU92" s="62"/>
      <c r="LWV92" s="75"/>
      <c r="LWW92" s="76"/>
      <c r="LWX92" s="216"/>
      <c r="LWY92" s="75"/>
      <c r="LWZ92" s="75"/>
      <c r="LXA92" s="204"/>
      <c r="LXB92" s="205"/>
      <c r="LXC92" s="72"/>
      <c r="LXD92" s="70"/>
      <c r="LXE92" s="73"/>
      <c r="LXF92" s="74"/>
      <c r="LXG92" s="74"/>
      <c r="LXH92" s="62"/>
      <c r="LXI92" s="75"/>
      <c r="LXJ92" s="76"/>
      <c r="LXK92" s="216"/>
      <c r="LXL92" s="75"/>
      <c r="LXM92" s="75"/>
      <c r="LXN92" s="204"/>
      <c r="LXO92" s="205"/>
      <c r="LXP92" s="72"/>
      <c r="LXQ92" s="70"/>
      <c r="LXR92" s="73"/>
      <c r="LXS92" s="74"/>
      <c r="LXT92" s="74"/>
      <c r="LXU92" s="62"/>
      <c r="LXV92" s="75"/>
      <c r="LXW92" s="76"/>
      <c r="LXX92" s="216"/>
      <c r="LXY92" s="75"/>
      <c r="LXZ92" s="75"/>
      <c r="LYA92" s="204"/>
      <c r="LYB92" s="205"/>
      <c r="LYC92" s="72"/>
      <c r="LYD92" s="70"/>
      <c r="LYE92" s="73"/>
      <c r="LYF92" s="74"/>
      <c r="LYG92" s="74"/>
      <c r="LYH92" s="62"/>
      <c r="LYI92" s="75"/>
      <c r="LYJ92" s="76"/>
      <c r="LYK92" s="216"/>
      <c r="LYL92" s="75"/>
      <c r="LYM92" s="75"/>
      <c r="LYN92" s="204"/>
      <c r="LYO92" s="205"/>
      <c r="LYP92" s="72"/>
      <c r="LYQ92" s="70"/>
      <c r="LYR92" s="73"/>
      <c r="LYS92" s="74"/>
      <c r="LYT92" s="74"/>
      <c r="LYU92" s="62"/>
      <c r="LYV92" s="75"/>
      <c r="LYW92" s="76"/>
      <c r="LYX92" s="216"/>
      <c r="LYY92" s="75"/>
      <c r="LYZ92" s="75"/>
      <c r="LZA92" s="204"/>
      <c r="LZB92" s="205"/>
      <c r="LZC92" s="72"/>
      <c r="LZD92" s="70"/>
      <c r="LZE92" s="73"/>
      <c r="LZF92" s="74"/>
      <c r="LZG92" s="74"/>
      <c r="LZH92" s="62"/>
      <c r="LZI92" s="75"/>
      <c r="LZJ92" s="76"/>
      <c r="LZK92" s="216"/>
      <c r="LZL92" s="75"/>
      <c r="LZM92" s="75"/>
      <c r="LZN92" s="204"/>
      <c r="LZO92" s="205"/>
      <c r="LZP92" s="72"/>
      <c r="LZQ92" s="70"/>
      <c r="LZR92" s="73"/>
      <c r="LZS92" s="74"/>
      <c r="LZT92" s="74"/>
      <c r="LZU92" s="62"/>
      <c r="LZV92" s="75"/>
      <c r="LZW92" s="76"/>
      <c r="LZX92" s="216"/>
      <c r="LZY92" s="75"/>
      <c r="LZZ92" s="75"/>
      <c r="MAA92" s="204"/>
      <c r="MAB92" s="205"/>
      <c r="MAC92" s="72"/>
      <c r="MAD92" s="70"/>
      <c r="MAE92" s="73"/>
      <c r="MAF92" s="74"/>
      <c r="MAG92" s="74"/>
      <c r="MAH92" s="62"/>
      <c r="MAI92" s="75"/>
      <c r="MAJ92" s="76"/>
      <c r="MAK92" s="216"/>
      <c r="MAL92" s="75"/>
      <c r="MAM92" s="75"/>
      <c r="MAN92" s="204"/>
      <c r="MAO92" s="205"/>
      <c r="MAP92" s="72"/>
      <c r="MAQ92" s="70"/>
      <c r="MAR92" s="73"/>
      <c r="MAS92" s="74"/>
      <c r="MAT92" s="74"/>
      <c r="MAU92" s="62"/>
      <c r="MAV92" s="75"/>
      <c r="MAW92" s="76"/>
      <c r="MAX92" s="216"/>
      <c r="MAY92" s="75"/>
      <c r="MAZ92" s="75"/>
      <c r="MBA92" s="204"/>
      <c r="MBB92" s="205"/>
      <c r="MBC92" s="72"/>
      <c r="MBD92" s="70"/>
      <c r="MBE92" s="73"/>
      <c r="MBF92" s="74"/>
      <c r="MBG92" s="74"/>
      <c r="MBH92" s="62"/>
      <c r="MBI92" s="75"/>
      <c r="MBJ92" s="76"/>
      <c r="MBK92" s="216"/>
      <c r="MBL92" s="75"/>
      <c r="MBM92" s="75"/>
      <c r="MBN92" s="204"/>
      <c r="MBO92" s="205"/>
      <c r="MBP92" s="72"/>
      <c r="MBQ92" s="70"/>
      <c r="MBR92" s="73"/>
      <c r="MBS92" s="74"/>
      <c r="MBT92" s="74"/>
      <c r="MBU92" s="62"/>
      <c r="MBV92" s="75"/>
      <c r="MBW92" s="76"/>
      <c r="MBX92" s="216"/>
      <c r="MBY92" s="75"/>
      <c r="MBZ92" s="75"/>
      <c r="MCA92" s="204"/>
      <c r="MCB92" s="205"/>
      <c r="MCC92" s="72"/>
      <c r="MCD92" s="70"/>
      <c r="MCE92" s="73"/>
      <c r="MCF92" s="74"/>
      <c r="MCG92" s="74"/>
      <c r="MCH92" s="62"/>
      <c r="MCI92" s="75"/>
      <c r="MCJ92" s="76"/>
      <c r="MCK92" s="216"/>
      <c r="MCL92" s="75"/>
      <c r="MCM92" s="75"/>
      <c r="MCN92" s="204"/>
      <c r="MCO92" s="205"/>
      <c r="MCP92" s="72"/>
      <c r="MCQ92" s="70"/>
      <c r="MCR92" s="73"/>
      <c r="MCS92" s="74"/>
      <c r="MCT92" s="74"/>
      <c r="MCU92" s="62"/>
      <c r="MCV92" s="75"/>
      <c r="MCW92" s="76"/>
      <c r="MCX92" s="216"/>
      <c r="MCY92" s="75"/>
      <c r="MCZ92" s="75"/>
      <c r="MDA92" s="204"/>
      <c r="MDB92" s="205"/>
      <c r="MDC92" s="72"/>
      <c r="MDD92" s="70"/>
      <c r="MDE92" s="73"/>
      <c r="MDF92" s="74"/>
      <c r="MDG92" s="74"/>
      <c r="MDH92" s="62"/>
      <c r="MDI92" s="75"/>
      <c r="MDJ92" s="76"/>
      <c r="MDK92" s="216"/>
      <c r="MDL92" s="75"/>
      <c r="MDM92" s="75"/>
      <c r="MDN92" s="204"/>
      <c r="MDO92" s="205"/>
      <c r="MDP92" s="72"/>
      <c r="MDQ92" s="70"/>
      <c r="MDR92" s="73"/>
      <c r="MDS92" s="74"/>
      <c r="MDT92" s="74"/>
      <c r="MDU92" s="62"/>
      <c r="MDV92" s="75"/>
      <c r="MDW92" s="76"/>
      <c r="MDX92" s="216"/>
      <c r="MDY92" s="75"/>
      <c r="MDZ92" s="75"/>
      <c r="MEA92" s="204"/>
      <c r="MEB92" s="205"/>
      <c r="MEC92" s="72"/>
      <c r="MED92" s="70"/>
      <c r="MEE92" s="73"/>
      <c r="MEF92" s="74"/>
      <c r="MEG92" s="74"/>
      <c r="MEH92" s="62"/>
      <c r="MEI92" s="75"/>
      <c r="MEJ92" s="76"/>
      <c r="MEK92" s="216"/>
      <c r="MEL92" s="75"/>
      <c r="MEM92" s="75"/>
      <c r="MEN92" s="204"/>
      <c r="MEO92" s="205"/>
      <c r="MEP92" s="72"/>
      <c r="MEQ92" s="70"/>
      <c r="MER92" s="73"/>
      <c r="MES92" s="74"/>
      <c r="MET92" s="74"/>
      <c r="MEU92" s="62"/>
      <c r="MEV92" s="75"/>
      <c r="MEW92" s="76"/>
      <c r="MEX92" s="216"/>
      <c r="MEY92" s="75"/>
      <c r="MEZ92" s="75"/>
      <c r="MFA92" s="204"/>
      <c r="MFB92" s="205"/>
      <c r="MFC92" s="72"/>
      <c r="MFD92" s="70"/>
      <c r="MFE92" s="73"/>
      <c r="MFF92" s="74"/>
      <c r="MFG92" s="74"/>
      <c r="MFH92" s="62"/>
      <c r="MFI92" s="75"/>
      <c r="MFJ92" s="76"/>
      <c r="MFK92" s="216"/>
      <c r="MFL92" s="75"/>
      <c r="MFM92" s="75"/>
      <c r="MFN92" s="204"/>
      <c r="MFO92" s="205"/>
      <c r="MFP92" s="72"/>
      <c r="MFQ92" s="70"/>
      <c r="MFR92" s="73"/>
      <c r="MFS92" s="74"/>
      <c r="MFT92" s="74"/>
      <c r="MFU92" s="62"/>
      <c r="MFV92" s="75"/>
      <c r="MFW92" s="76"/>
      <c r="MFX92" s="216"/>
      <c r="MFY92" s="75"/>
      <c r="MFZ92" s="75"/>
      <c r="MGA92" s="204"/>
      <c r="MGB92" s="205"/>
      <c r="MGC92" s="72"/>
      <c r="MGD92" s="70"/>
      <c r="MGE92" s="73"/>
      <c r="MGF92" s="74"/>
      <c r="MGG92" s="74"/>
      <c r="MGH92" s="62"/>
      <c r="MGI92" s="75"/>
      <c r="MGJ92" s="76"/>
      <c r="MGK92" s="216"/>
      <c r="MGL92" s="75"/>
      <c r="MGM92" s="75"/>
      <c r="MGN92" s="204"/>
      <c r="MGO92" s="205"/>
      <c r="MGP92" s="72"/>
      <c r="MGQ92" s="70"/>
      <c r="MGR92" s="73"/>
      <c r="MGS92" s="74"/>
      <c r="MGT92" s="74"/>
      <c r="MGU92" s="62"/>
      <c r="MGV92" s="75"/>
      <c r="MGW92" s="76"/>
      <c r="MGX92" s="216"/>
      <c r="MGY92" s="75"/>
      <c r="MGZ92" s="75"/>
      <c r="MHA92" s="204"/>
      <c r="MHB92" s="205"/>
      <c r="MHC92" s="72"/>
      <c r="MHD92" s="70"/>
      <c r="MHE92" s="73"/>
      <c r="MHF92" s="74"/>
      <c r="MHG92" s="74"/>
      <c r="MHH92" s="62"/>
      <c r="MHI92" s="75"/>
      <c r="MHJ92" s="76"/>
      <c r="MHK92" s="216"/>
      <c r="MHL92" s="75"/>
      <c r="MHM92" s="75"/>
      <c r="MHN92" s="204"/>
      <c r="MHO92" s="205"/>
      <c r="MHP92" s="72"/>
      <c r="MHQ92" s="70"/>
      <c r="MHR92" s="73"/>
      <c r="MHS92" s="74"/>
      <c r="MHT92" s="74"/>
      <c r="MHU92" s="62"/>
      <c r="MHV92" s="75"/>
      <c r="MHW92" s="76"/>
      <c r="MHX92" s="216"/>
      <c r="MHY92" s="75"/>
      <c r="MHZ92" s="75"/>
      <c r="MIA92" s="204"/>
      <c r="MIB92" s="205"/>
      <c r="MIC92" s="72"/>
      <c r="MID92" s="70"/>
      <c r="MIE92" s="73"/>
      <c r="MIF92" s="74"/>
      <c r="MIG92" s="74"/>
      <c r="MIH92" s="62"/>
      <c r="MII92" s="75"/>
      <c r="MIJ92" s="76"/>
      <c r="MIK92" s="216"/>
      <c r="MIL92" s="75"/>
      <c r="MIM92" s="75"/>
      <c r="MIN92" s="204"/>
      <c r="MIO92" s="205"/>
      <c r="MIP92" s="72"/>
      <c r="MIQ92" s="70"/>
      <c r="MIR92" s="73"/>
      <c r="MIS92" s="74"/>
      <c r="MIT92" s="74"/>
      <c r="MIU92" s="62"/>
      <c r="MIV92" s="75"/>
      <c r="MIW92" s="76"/>
      <c r="MIX92" s="216"/>
      <c r="MIY92" s="75"/>
      <c r="MIZ92" s="75"/>
      <c r="MJA92" s="204"/>
      <c r="MJB92" s="205"/>
      <c r="MJC92" s="72"/>
      <c r="MJD92" s="70"/>
      <c r="MJE92" s="73"/>
      <c r="MJF92" s="74"/>
      <c r="MJG92" s="74"/>
      <c r="MJH92" s="62"/>
      <c r="MJI92" s="75"/>
      <c r="MJJ92" s="76"/>
      <c r="MJK92" s="216"/>
      <c r="MJL92" s="75"/>
      <c r="MJM92" s="75"/>
      <c r="MJN92" s="204"/>
      <c r="MJO92" s="205"/>
      <c r="MJP92" s="72"/>
      <c r="MJQ92" s="70"/>
      <c r="MJR92" s="73"/>
      <c r="MJS92" s="74"/>
      <c r="MJT92" s="74"/>
      <c r="MJU92" s="62"/>
      <c r="MJV92" s="75"/>
      <c r="MJW92" s="76"/>
      <c r="MJX92" s="216"/>
      <c r="MJY92" s="75"/>
      <c r="MJZ92" s="75"/>
      <c r="MKA92" s="204"/>
      <c r="MKB92" s="205"/>
      <c r="MKC92" s="72"/>
      <c r="MKD92" s="70"/>
      <c r="MKE92" s="73"/>
      <c r="MKF92" s="74"/>
      <c r="MKG92" s="74"/>
      <c r="MKH92" s="62"/>
      <c r="MKI92" s="75"/>
      <c r="MKJ92" s="76"/>
      <c r="MKK92" s="216"/>
      <c r="MKL92" s="75"/>
      <c r="MKM92" s="75"/>
      <c r="MKN92" s="204"/>
      <c r="MKO92" s="205"/>
      <c r="MKP92" s="72"/>
      <c r="MKQ92" s="70"/>
      <c r="MKR92" s="73"/>
      <c r="MKS92" s="74"/>
      <c r="MKT92" s="74"/>
      <c r="MKU92" s="62"/>
      <c r="MKV92" s="75"/>
      <c r="MKW92" s="76"/>
      <c r="MKX92" s="216"/>
      <c r="MKY92" s="75"/>
      <c r="MKZ92" s="75"/>
      <c r="MLA92" s="204"/>
      <c r="MLB92" s="205"/>
      <c r="MLC92" s="72"/>
      <c r="MLD92" s="70"/>
      <c r="MLE92" s="73"/>
      <c r="MLF92" s="74"/>
      <c r="MLG92" s="74"/>
      <c r="MLH92" s="62"/>
      <c r="MLI92" s="75"/>
      <c r="MLJ92" s="76"/>
      <c r="MLK92" s="216"/>
      <c r="MLL92" s="75"/>
      <c r="MLM92" s="75"/>
      <c r="MLN92" s="204"/>
      <c r="MLO92" s="205"/>
      <c r="MLP92" s="72"/>
      <c r="MLQ92" s="70"/>
      <c r="MLR92" s="73"/>
      <c r="MLS92" s="74"/>
      <c r="MLT92" s="74"/>
      <c r="MLU92" s="62"/>
      <c r="MLV92" s="75"/>
      <c r="MLW92" s="76"/>
      <c r="MLX92" s="216"/>
      <c r="MLY92" s="75"/>
      <c r="MLZ92" s="75"/>
      <c r="MMA92" s="204"/>
      <c r="MMB92" s="205"/>
      <c r="MMC92" s="72"/>
      <c r="MMD92" s="70"/>
      <c r="MME92" s="73"/>
      <c r="MMF92" s="74"/>
      <c r="MMG92" s="74"/>
      <c r="MMH92" s="62"/>
      <c r="MMI92" s="75"/>
      <c r="MMJ92" s="76"/>
      <c r="MMK92" s="216"/>
      <c r="MML92" s="75"/>
      <c r="MMM92" s="75"/>
      <c r="MMN92" s="204"/>
      <c r="MMO92" s="205"/>
      <c r="MMP92" s="72"/>
      <c r="MMQ92" s="70"/>
      <c r="MMR92" s="73"/>
      <c r="MMS92" s="74"/>
      <c r="MMT92" s="74"/>
      <c r="MMU92" s="62"/>
      <c r="MMV92" s="75"/>
      <c r="MMW92" s="76"/>
      <c r="MMX92" s="216"/>
      <c r="MMY92" s="75"/>
      <c r="MMZ92" s="75"/>
      <c r="MNA92" s="204"/>
      <c r="MNB92" s="205"/>
      <c r="MNC92" s="72"/>
      <c r="MND92" s="70"/>
      <c r="MNE92" s="73"/>
      <c r="MNF92" s="74"/>
      <c r="MNG92" s="74"/>
      <c r="MNH92" s="62"/>
      <c r="MNI92" s="75"/>
      <c r="MNJ92" s="76"/>
      <c r="MNK92" s="216"/>
      <c r="MNL92" s="75"/>
      <c r="MNM92" s="75"/>
      <c r="MNN92" s="204"/>
      <c r="MNO92" s="205"/>
      <c r="MNP92" s="72"/>
      <c r="MNQ92" s="70"/>
      <c r="MNR92" s="73"/>
      <c r="MNS92" s="74"/>
      <c r="MNT92" s="74"/>
      <c r="MNU92" s="62"/>
      <c r="MNV92" s="75"/>
      <c r="MNW92" s="76"/>
      <c r="MNX92" s="216"/>
      <c r="MNY92" s="75"/>
      <c r="MNZ92" s="75"/>
      <c r="MOA92" s="204"/>
      <c r="MOB92" s="205"/>
      <c r="MOC92" s="72"/>
      <c r="MOD92" s="70"/>
      <c r="MOE92" s="73"/>
      <c r="MOF92" s="74"/>
      <c r="MOG92" s="74"/>
      <c r="MOH92" s="62"/>
      <c r="MOI92" s="75"/>
      <c r="MOJ92" s="76"/>
      <c r="MOK92" s="216"/>
      <c r="MOL92" s="75"/>
      <c r="MOM92" s="75"/>
      <c r="MON92" s="204"/>
      <c r="MOO92" s="205"/>
      <c r="MOP92" s="72"/>
      <c r="MOQ92" s="70"/>
      <c r="MOR92" s="73"/>
      <c r="MOS92" s="74"/>
      <c r="MOT92" s="74"/>
      <c r="MOU92" s="62"/>
      <c r="MOV92" s="75"/>
      <c r="MOW92" s="76"/>
      <c r="MOX92" s="216"/>
      <c r="MOY92" s="75"/>
      <c r="MOZ92" s="75"/>
      <c r="MPA92" s="204"/>
      <c r="MPB92" s="205"/>
      <c r="MPC92" s="72"/>
      <c r="MPD92" s="70"/>
      <c r="MPE92" s="73"/>
      <c r="MPF92" s="74"/>
      <c r="MPG92" s="74"/>
      <c r="MPH92" s="62"/>
      <c r="MPI92" s="75"/>
      <c r="MPJ92" s="76"/>
      <c r="MPK92" s="216"/>
      <c r="MPL92" s="75"/>
      <c r="MPM92" s="75"/>
      <c r="MPN92" s="204"/>
      <c r="MPO92" s="205"/>
      <c r="MPP92" s="72"/>
      <c r="MPQ92" s="70"/>
      <c r="MPR92" s="73"/>
      <c r="MPS92" s="74"/>
      <c r="MPT92" s="74"/>
      <c r="MPU92" s="62"/>
      <c r="MPV92" s="75"/>
      <c r="MPW92" s="76"/>
      <c r="MPX92" s="216"/>
      <c r="MPY92" s="75"/>
      <c r="MPZ92" s="75"/>
      <c r="MQA92" s="204"/>
      <c r="MQB92" s="205"/>
      <c r="MQC92" s="72"/>
      <c r="MQD92" s="70"/>
      <c r="MQE92" s="73"/>
      <c r="MQF92" s="74"/>
      <c r="MQG92" s="74"/>
      <c r="MQH92" s="62"/>
      <c r="MQI92" s="75"/>
      <c r="MQJ92" s="76"/>
      <c r="MQK92" s="216"/>
      <c r="MQL92" s="75"/>
      <c r="MQM92" s="75"/>
      <c r="MQN92" s="204"/>
      <c r="MQO92" s="205"/>
      <c r="MQP92" s="72"/>
      <c r="MQQ92" s="70"/>
      <c r="MQR92" s="73"/>
      <c r="MQS92" s="74"/>
      <c r="MQT92" s="74"/>
      <c r="MQU92" s="62"/>
      <c r="MQV92" s="75"/>
      <c r="MQW92" s="76"/>
      <c r="MQX92" s="216"/>
      <c r="MQY92" s="75"/>
      <c r="MQZ92" s="75"/>
      <c r="MRA92" s="204"/>
      <c r="MRB92" s="205"/>
      <c r="MRC92" s="72"/>
      <c r="MRD92" s="70"/>
      <c r="MRE92" s="73"/>
      <c r="MRF92" s="74"/>
      <c r="MRG92" s="74"/>
      <c r="MRH92" s="62"/>
      <c r="MRI92" s="75"/>
      <c r="MRJ92" s="76"/>
      <c r="MRK92" s="216"/>
      <c r="MRL92" s="75"/>
      <c r="MRM92" s="75"/>
      <c r="MRN92" s="204"/>
      <c r="MRO92" s="205"/>
      <c r="MRP92" s="72"/>
      <c r="MRQ92" s="70"/>
      <c r="MRR92" s="73"/>
      <c r="MRS92" s="74"/>
      <c r="MRT92" s="74"/>
      <c r="MRU92" s="62"/>
      <c r="MRV92" s="75"/>
      <c r="MRW92" s="76"/>
      <c r="MRX92" s="216"/>
      <c r="MRY92" s="75"/>
      <c r="MRZ92" s="75"/>
      <c r="MSA92" s="204"/>
      <c r="MSB92" s="205"/>
      <c r="MSC92" s="72"/>
      <c r="MSD92" s="70"/>
      <c r="MSE92" s="73"/>
      <c r="MSF92" s="74"/>
      <c r="MSG92" s="74"/>
      <c r="MSH92" s="62"/>
      <c r="MSI92" s="75"/>
      <c r="MSJ92" s="76"/>
      <c r="MSK92" s="216"/>
      <c r="MSL92" s="75"/>
      <c r="MSM92" s="75"/>
      <c r="MSN92" s="204"/>
      <c r="MSO92" s="205"/>
      <c r="MSP92" s="72"/>
      <c r="MSQ92" s="70"/>
      <c r="MSR92" s="73"/>
      <c r="MSS92" s="74"/>
      <c r="MST92" s="74"/>
      <c r="MSU92" s="62"/>
      <c r="MSV92" s="75"/>
      <c r="MSW92" s="76"/>
      <c r="MSX92" s="216"/>
      <c r="MSY92" s="75"/>
      <c r="MSZ92" s="75"/>
      <c r="MTA92" s="204"/>
      <c r="MTB92" s="205"/>
      <c r="MTC92" s="72"/>
      <c r="MTD92" s="70"/>
      <c r="MTE92" s="73"/>
      <c r="MTF92" s="74"/>
      <c r="MTG92" s="74"/>
      <c r="MTH92" s="62"/>
      <c r="MTI92" s="75"/>
      <c r="MTJ92" s="76"/>
      <c r="MTK92" s="216"/>
      <c r="MTL92" s="75"/>
      <c r="MTM92" s="75"/>
      <c r="MTN92" s="204"/>
      <c r="MTO92" s="205"/>
      <c r="MTP92" s="72"/>
      <c r="MTQ92" s="70"/>
      <c r="MTR92" s="73"/>
      <c r="MTS92" s="74"/>
      <c r="MTT92" s="74"/>
      <c r="MTU92" s="62"/>
      <c r="MTV92" s="75"/>
      <c r="MTW92" s="76"/>
      <c r="MTX92" s="216"/>
      <c r="MTY92" s="75"/>
      <c r="MTZ92" s="75"/>
      <c r="MUA92" s="204"/>
      <c r="MUB92" s="205"/>
      <c r="MUC92" s="72"/>
      <c r="MUD92" s="70"/>
      <c r="MUE92" s="73"/>
      <c r="MUF92" s="74"/>
      <c r="MUG92" s="74"/>
      <c r="MUH92" s="62"/>
      <c r="MUI92" s="75"/>
      <c r="MUJ92" s="76"/>
      <c r="MUK92" s="216"/>
      <c r="MUL92" s="75"/>
      <c r="MUM92" s="75"/>
      <c r="MUN92" s="204"/>
      <c r="MUO92" s="205"/>
      <c r="MUP92" s="72"/>
      <c r="MUQ92" s="70"/>
      <c r="MUR92" s="73"/>
      <c r="MUS92" s="74"/>
      <c r="MUT92" s="74"/>
      <c r="MUU92" s="62"/>
      <c r="MUV92" s="75"/>
      <c r="MUW92" s="76"/>
      <c r="MUX92" s="216"/>
      <c r="MUY92" s="75"/>
      <c r="MUZ92" s="75"/>
      <c r="MVA92" s="204"/>
      <c r="MVB92" s="205"/>
      <c r="MVC92" s="72"/>
      <c r="MVD92" s="70"/>
      <c r="MVE92" s="73"/>
      <c r="MVF92" s="74"/>
      <c r="MVG92" s="74"/>
      <c r="MVH92" s="62"/>
      <c r="MVI92" s="75"/>
      <c r="MVJ92" s="76"/>
      <c r="MVK92" s="216"/>
      <c r="MVL92" s="75"/>
      <c r="MVM92" s="75"/>
      <c r="MVN92" s="204"/>
      <c r="MVO92" s="205"/>
      <c r="MVP92" s="72"/>
      <c r="MVQ92" s="70"/>
      <c r="MVR92" s="73"/>
      <c r="MVS92" s="74"/>
      <c r="MVT92" s="74"/>
      <c r="MVU92" s="62"/>
      <c r="MVV92" s="75"/>
      <c r="MVW92" s="76"/>
      <c r="MVX92" s="216"/>
      <c r="MVY92" s="75"/>
      <c r="MVZ92" s="75"/>
      <c r="MWA92" s="204"/>
      <c r="MWB92" s="205"/>
      <c r="MWC92" s="72"/>
      <c r="MWD92" s="70"/>
      <c r="MWE92" s="73"/>
      <c r="MWF92" s="74"/>
      <c r="MWG92" s="74"/>
      <c r="MWH92" s="62"/>
      <c r="MWI92" s="75"/>
      <c r="MWJ92" s="76"/>
      <c r="MWK92" s="216"/>
      <c r="MWL92" s="75"/>
      <c r="MWM92" s="75"/>
      <c r="MWN92" s="204"/>
      <c r="MWO92" s="205"/>
      <c r="MWP92" s="72"/>
      <c r="MWQ92" s="70"/>
      <c r="MWR92" s="73"/>
      <c r="MWS92" s="74"/>
      <c r="MWT92" s="74"/>
      <c r="MWU92" s="62"/>
      <c r="MWV92" s="75"/>
      <c r="MWW92" s="76"/>
      <c r="MWX92" s="216"/>
      <c r="MWY92" s="75"/>
      <c r="MWZ92" s="75"/>
      <c r="MXA92" s="204"/>
      <c r="MXB92" s="205"/>
      <c r="MXC92" s="72"/>
      <c r="MXD92" s="70"/>
      <c r="MXE92" s="73"/>
      <c r="MXF92" s="74"/>
      <c r="MXG92" s="74"/>
      <c r="MXH92" s="62"/>
      <c r="MXI92" s="75"/>
      <c r="MXJ92" s="76"/>
      <c r="MXK92" s="216"/>
      <c r="MXL92" s="75"/>
      <c r="MXM92" s="75"/>
      <c r="MXN92" s="204"/>
      <c r="MXO92" s="205"/>
      <c r="MXP92" s="72"/>
      <c r="MXQ92" s="70"/>
      <c r="MXR92" s="73"/>
      <c r="MXS92" s="74"/>
      <c r="MXT92" s="74"/>
      <c r="MXU92" s="62"/>
      <c r="MXV92" s="75"/>
      <c r="MXW92" s="76"/>
      <c r="MXX92" s="216"/>
      <c r="MXY92" s="75"/>
      <c r="MXZ92" s="75"/>
      <c r="MYA92" s="204"/>
      <c r="MYB92" s="205"/>
      <c r="MYC92" s="72"/>
      <c r="MYD92" s="70"/>
      <c r="MYE92" s="73"/>
      <c r="MYF92" s="74"/>
      <c r="MYG92" s="74"/>
      <c r="MYH92" s="62"/>
      <c r="MYI92" s="75"/>
      <c r="MYJ92" s="76"/>
      <c r="MYK92" s="216"/>
      <c r="MYL92" s="75"/>
      <c r="MYM92" s="75"/>
      <c r="MYN92" s="204"/>
      <c r="MYO92" s="205"/>
      <c r="MYP92" s="72"/>
      <c r="MYQ92" s="70"/>
      <c r="MYR92" s="73"/>
      <c r="MYS92" s="74"/>
      <c r="MYT92" s="74"/>
      <c r="MYU92" s="62"/>
      <c r="MYV92" s="75"/>
      <c r="MYW92" s="76"/>
      <c r="MYX92" s="216"/>
      <c r="MYY92" s="75"/>
      <c r="MYZ92" s="75"/>
      <c r="MZA92" s="204"/>
      <c r="MZB92" s="205"/>
      <c r="MZC92" s="72"/>
      <c r="MZD92" s="70"/>
      <c r="MZE92" s="73"/>
      <c r="MZF92" s="74"/>
      <c r="MZG92" s="74"/>
      <c r="MZH92" s="62"/>
      <c r="MZI92" s="75"/>
      <c r="MZJ92" s="76"/>
      <c r="MZK92" s="216"/>
      <c r="MZL92" s="75"/>
      <c r="MZM92" s="75"/>
      <c r="MZN92" s="204"/>
      <c r="MZO92" s="205"/>
      <c r="MZP92" s="72"/>
      <c r="MZQ92" s="70"/>
      <c r="MZR92" s="73"/>
      <c r="MZS92" s="74"/>
      <c r="MZT92" s="74"/>
      <c r="MZU92" s="62"/>
      <c r="MZV92" s="75"/>
      <c r="MZW92" s="76"/>
      <c r="MZX92" s="216"/>
      <c r="MZY92" s="75"/>
      <c r="MZZ92" s="75"/>
      <c r="NAA92" s="204"/>
      <c r="NAB92" s="205"/>
      <c r="NAC92" s="72"/>
      <c r="NAD92" s="70"/>
      <c r="NAE92" s="73"/>
      <c r="NAF92" s="74"/>
      <c r="NAG92" s="74"/>
      <c r="NAH92" s="62"/>
      <c r="NAI92" s="75"/>
      <c r="NAJ92" s="76"/>
      <c r="NAK92" s="216"/>
      <c r="NAL92" s="75"/>
      <c r="NAM92" s="75"/>
      <c r="NAN92" s="204"/>
      <c r="NAO92" s="205"/>
      <c r="NAP92" s="72"/>
      <c r="NAQ92" s="70"/>
      <c r="NAR92" s="73"/>
      <c r="NAS92" s="74"/>
      <c r="NAT92" s="74"/>
      <c r="NAU92" s="62"/>
      <c r="NAV92" s="75"/>
      <c r="NAW92" s="76"/>
      <c r="NAX92" s="216"/>
      <c r="NAY92" s="75"/>
      <c r="NAZ92" s="75"/>
      <c r="NBA92" s="204"/>
      <c r="NBB92" s="205"/>
      <c r="NBC92" s="72"/>
      <c r="NBD92" s="70"/>
      <c r="NBE92" s="73"/>
      <c r="NBF92" s="74"/>
      <c r="NBG92" s="74"/>
      <c r="NBH92" s="62"/>
      <c r="NBI92" s="75"/>
      <c r="NBJ92" s="76"/>
      <c r="NBK92" s="216"/>
      <c r="NBL92" s="75"/>
      <c r="NBM92" s="75"/>
      <c r="NBN92" s="204"/>
      <c r="NBO92" s="205"/>
      <c r="NBP92" s="72"/>
      <c r="NBQ92" s="70"/>
      <c r="NBR92" s="73"/>
      <c r="NBS92" s="74"/>
      <c r="NBT92" s="74"/>
      <c r="NBU92" s="62"/>
      <c r="NBV92" s="75"/>
      <c r="NBW92" s="76"/>
      <c r="NBX92" s="216"/>
      <c r="NBY92" s="75"/>
      <c r="NBZ92" s="75"/>
      <c r="NCA92" s="204"/>
      <c r="NCB92" s="205"/>
      <c r="NCC92" s="72"/>
      <c r="NCD92" s="70"/>
      <c r="NCE92" s="73"/>
      <c r="NCF92" s="74"/>
      <c r="NCG92" s="74"/>
      <c r="NCH92" s="62"/>
      <c r="NCI92" s="75"/>
      <c r="NCJ92" s="76"/>
      <c r="NCK92" s="216"/>
      <c r="NCL92" s="75"/>
      <c r="NCM92" s="75"/>
      <c r="NCN92" s="204"/>
      <c r="NCO92" s="205"/>
      <c r="NCP92" s="72"/>
      <c r="NCQ92" s="70"/>
      <c r="NCR92" s="73"/>
      <c r="NCS92" s="74"/>
      <c r="NCT92" s="74"/>
      <c r="NCU92" s="62"/>
      <c r="NCV92" s="75"/>
      <c r="NCW92" s="76"/>
      <c r="NCX92" s="216"/>
      <c r="NCY92" s="75"/>
      <c r="NCZ92" s="75"/>
      <c r="NDA92" s="204"/>
      <c r="NDB92" s="205"/>
      <c r="NDC92" s="72"/>
      <c r="NDD92" s="70"/>
      <c r="NDE92" s="73"/>
      <c r="NDF92" s="74"/>
      <c r="NDG92" s="74"/>
      <c r="NDH92" s="62"/>
      <c r="NDI92" s="75"/>
      <c r="NDJ92" s="76"/>
      <c r="NDK92" s="216"/>
      <c r="NDL92" s="75"/>
      <c r="NDM92" s="75"/>
      <c r="NDN92" s="204"/>
      <c r="NDO92" s="205"/>
      <c r="NDP92" s="72"/>
      <c r="NDQ92" s="70"/>
      <c r="NDR92" s="73"/>
      <c r="NDS92" s="74"/>
      <c r="NDT92" s="74"/>
      <c r="NDU92" s="62"/>
      <c r="NDV92" s="75"/>
      <c r="NDW92" s="76"/>
      <c r="NDX92" s="216"/>
      <c r="NDY92" s="75"/>
      <c r="NDZ92" s="75"/>
      <c r="NEA92" s="204"/>
      <c r="NEB92" s="205"/>
      <c r="NEC92" s="72"/>
      <c r="NED92" s="70"/>
      <c r="NEE92" s="73"/>
      <c r="NEF92" s="74"/>
      <c r="NEG92" s="74"/>
      <c r="NEH92" s="62"/>
      <c r="NEI92" s="75"/>
      <c r="NEJ92" s="76"/>
      <c r="NEK92" s="216"/>
      <c r="NEL92" s="75"/>
      <c r="NEM92" s="75"/>
      <c r="NEN92" s="204"/>
      <c r="NEO92" s="205"/>
      <c r="NEP92" s="72"/>
      <c r="NEQ92" s="70"/>
      <c r="NER92" s="73"/>
      <c r="NES92" s="74"/>
      <c r="NET92" s="74"/>
      <c r="NEU92" s="62"/>
      <c r="NEV92" s="75"/>
      <c r="NEW92" s="76"/>
      <c r="NEX92" s="216"/>
      <c r="NEY92" s="75"/>
      <c r="NEZ92" s="75"/>
      <c r="NFA92" s="204"/>
      <c r="NFB92" s="205"/>
      <c r="NFC92" s="72"/>
      <c r="NFD92" s="70"/>
      <c r="NFE92" s="73"/>
      <c r="NFF92" s="74"/>
      <c r="NFG92" s="74"/>
      <c r="NFH92" s="62"/>
      <c r="NFI92" s="75"/>
      <c r="NFJ92" s="76"/>
      <c r="NFK92" s="216"/>
      <c r="NFL92" s="75"/>
      <c r="NFM92" s="75"/>
      <c r="NFN92" s="204"/>
      <c r="NFO92" s="205"/>
      <c r="NFP92" s="72"/>
      <c r="NFQ92" s="70"/>
      <c r="NFR92" s="73"/>
      <c r="NFS92" s="74"/>
      <c r="NFT92" s="74"/>
      <c r="NFU92" s="62"/>
      <c r="NFV92" s="75"/>
      <c r="NFW92" s="76"/>
      <c r="NFX92" s="216"/>
      <c r="NFY92" s="75"/>
      <c r="NFZ92" s="75"/>
      <c r="NGA92" s="204"/>
      <c r="NGB92" s="205"/>
      <c r="NGC92" s="72"/>
      <c r="NGD92" s="70"/>
      <c r="NGE92" s="73"/>
      <c r="NGF92" s="74"/>
      <c r="NGG92" s="74"/>
      <c r="NGH92" s="62"/>
      <c r="NGI92" s="75"/>
      <c r="NGJ92" s="76"/>
      <c r="NGK92" s="216"/>
      <c r="NGL92" s="75"/>
      <c r="NGM92" s="75"/>
      <c r="NGN92" s="204"/>
      <c r="NGO92" s="205"/>
      <c r="NGP92" s="72"/>
      <c r="NGQ92" s="70"/>
      <c r="NGR92" s="73"/>
      <c r="NGS92" s="74"/>
      <c r="NGT92" s="74"/>
      <c r="NGU92" s="62"/>
      <c r="NGV92" s="75"/>
      <c r="NGW92" s="76"/>
      <c r="NGX92" s="216"/>
      <c r="NGY92" s="75"/>
      <c r="NGZ92" s="75"/>
      <c r="NHA92" s="204"/>
      <c r="NHB92" s="205"/>
      <c r="NHC92" s="72"/>
      <c r="NHD92" s="70"/>
      <c r="NHE92" s="73"/>
      <c r="NHF92" s="74"/>
      <c r="NHG92" s="74"/>
      <c r="NHH92" s="62"/>
      <c r="NHI92" s="75"/>
      <c r="NHJ92" s="76"/>
      <c r="NHK92" s="216"/>
      <c r="NHL92" s="75"/>
      <c r="NHM92" s="75"/>
      <c r="NHN92" s="204"/>
      <c r="NHO92" s="205"/>
      <c r="NHP92" s="72"/>
      <c r="NHQ92" s="70"/>
      <c r="NHR92" s="73"/>
      <c r="NHS92" s="74"/>
      <c r="NHT92" s="74"/>
      <c r="NHU92" s="62"/>
      <c r="NHV92" s="75"/>
      <c r="NHW92" s="76"/>
      <c r="NHX92" s="216"/>
      <c r="NHY92" s="75"/>
      <c r="NHZ92" s="75"/>
      <c r="NIA92" s="204"/>
      <c r="NIB92" s="205"/>
      <c r="NIC92" s="72"/>
      <c r="NID92" s="70"/>
      <c r="NIE92" s="73"/>
      <c r="NIF92" s="74"/>
      <c r="NIG92" s="74"/>
      <c r="NIH92" s="62"/>
      <c r="NII92" s="75"/>
      <c r="NIJ92" s="76"/>
      <c r="NIK92" s="216"/>
      <c r="NIL92" s="75"/>
      <c r="NIM92" s="75"/>
      <c r="NIN92" s="204"/>
      <c r="NIO92" s="205"/>
      <c r="NIP92" s="72"/>
      <c r="NIQ92" s="70"/>
      <c r="NIR92" s="73"/>
      <c r="NIS92" s="74"/>
      <c r="NIT92" s="74"/>
      <c r="NIU92" s="62"/>
      <c r="NIV92" s="75"/>
      <c r="NIW92" s="76"/>
      <c r="NIX92" s="216"/>
      <c r="NIY92" s="75"/>
      <c r="NIZ92" s="75"/>
      <c r="NJA92" s="204"/>
      <c r="NJB92" s="205"/>
      <c r="NJC92" s="72"/>
      <c r="NJD92" s="70"/>
      <c r="NJE92" s="73"/>
      <c r="NJF92" s="74"/>
      <c r="NJG92" s="74"/>
      <c r="NJH92" s="62"/>
      <c r="NJI92" s="75"/>
      <c r="NJJ92" s="76"/>
      <c r="NJK92" s="216"/>
      <c r="NJL92" s="75"/>
      <c r="NJM92" s="75"/>
      <c r="NJN92" s="204"/>
      <c r="NJO92" s="205"/>
      <c r="NJP92" s="72"/>
      <c r="NJQ92" s="70"/>
      <c r="NJR92" s="73"/>
      <c r="NJS92" s="74"/>
      <c r="NJT92" s="74"/>
      <c r="NJU92" s="62"/>
      <c r="NJV92" s="75"/>
      <c r="NJW92" s="76"/>
      <c r="NJX92" s="216"/>
      <c r="NJY92" s="75"/>
      <c r="NJZ92" s="75"/>
      <c r="NKA92" s="204"/>
      <c r="NKB92" s="205"/>
      <c r="NKC92" s="72"/>
      <c r="NKD92" s="70"/>
      <c r="NKE92" s="73"/>
      <c r="NKF92" s="74"/>
      <c r="NKG92" s="74"/>
      <c r="NKH92" s="62"/>
      <c r="NKI92" s="75"/>
      <c r="NKJ92" s="76"/>
      <c r="NKK92" s="216"/>
      <c r="NKL92" s="75"/>
      <c r="NKM92" s="75"/>
      <c r="NKN92" s="204"/>
      <c r="NKO92" s="205"/>
      <c r="NKP92" s="72"/>
      <c r="NKQ92" s="70"/>
      <c r="NKR92" s="73"/>
      <c r="NKS92" s="74"/>
      <c r="NKT92" s="74"/>
      <c r="NKU92" s="62"/>
      <c r="NKV92" s="75"/>
      <c r="NKW92" s="76"/>
      <c r="NKX92" s="216"/>
      <c r="NKY92" s="75"/>
      <c r="NKZ92" s="75"/>
      <c r="NLA92" s="204"/>
      <c r="NLB92" s="205"/>
      <c r="NLC92" s="72"/>
      <c r="NLD92" s="70"/>
      <c r="NLE92" s="73"/>
      <c r="NLF92" s="74"/>
      <c r="NLG92" s="74"/>
      <c r="NLH92" s="62"/>
      <c r="NLI92" s="75"/>
      <c r="NLJ92" s="76"/>
      <c r="NLK92" s="216"/>
      <c r="NLL92" s="75"/>
      <c r="NLM92" s="75"/>
      <c r="NLN92" s="204"/>
      <c r="NLO92" s="205"/>
      <c r="NLP92" s="72"/>
      <c r="NLQ92" s="70"/>
      <c r="NLR92" s="73"/>
      <c r="NLS92" s="74"/>
      <c r="NLT92" s="74"/>
      <c r="NLU92" s="62"/>
      <c r="NLV92" s="75"/>
      <c r="NLW92" s="76"/>
      <c r="NLX92" s="216"/>
      <c r="NLY92" s="75"/>
      <c r="NLZ92" s="75"/>
      <c r="NMA92" s="204"/>
      <c r="NMB92" s="205"/>
      <c r="NMC92" s="72"/>
      <c r="NMD92" s="70"/>
      <c r="NME92" s="73"/>
      <c r="NMF92" s="74"/>
      <c r="NMG92" s="74"/>
      <c r="NMH92" s="62"/>
      <c r="NMI92" s="75"/>
      <c r="NMJ92" s="76"/>
      <c r="NMK92" s="216"/>
      <c r="NML92" s="75"/>
      <c r="NMM92" s="75"/>
      <c r="NMN92" s="204"/>
      <c r="NMO92" s="205"/>
      <c r="NMP92" s="72"/>
      <c r="NMQ92" s="70"/>
      <c r="NMR92" s="73"/>
      <c r="NMS92" s="74"/>
      <c r="NMT92" s="74"/>
      <c r="NMU92" s="62"/>
      <c r="NMV92" s="75"/>
      <c r="NMW92" s="76"/>
      <c r="NMX92" s="216"/>
      <c r="NMY92" s="75"/>
      <c r="NMZ92" s="75"/>
      <c r="NNA92" s="204"/>
      <c r="NNB92" s="205"/>
      <c r="NNC92" s="72"/>
      <c r="NND92" s="70"/>
      <c r="NNE92" s="73"/>
      <c r="NNF92" s="74"/>
      <c r="NNG92" s="74"/>
      <c r="NNH92" s="62"/>
      <c r="NNI92" s="75"/>
      <c r="NNJ92" s="76"/>
      <c r="NNK92" s="216"/>
      <c r="NNL92" s="75"/>
      <c r="NNM92" s="75"/>
      <c r="NNN92" s="204"/>
      <c r="NNO92" s="205"/>
      <c r="NNP92" s="72"/>
      <c r="NNQ92" s="70"/>
      <c r="NNR92" s="73"/>
      <c r="NNS92" s="74"/>
      <c r="NNT92" s="74"/>
      <c r="NNU92" s="62"/>
      <c r="NNV92" s="75"/>
      <c r="NNW92" s="76"/>
      <c r="NNX92" s="216"/>
      <c r="NNY92" s="75"/>
      <c r="NNZ92" s="75"/>
      <c r="NOA92" s="204"/>
      <c r="NOB92" s="205"/>
      <c r="NOC92" s="72"/>
      <c r="NOD92" s="70"/>
      <c r="NOE92" s="73"/>
      <c r="NOF92" s="74"/>
      <c r="NOG92" s="74"/>
      <c r="NOH92" s="62"/>
      <c r="NOI92" s="75"/>
      <c r="NOJ92" s="76"/>
      <c r="NOK92" s="216"/>
      <c r="NOL92" s="75"/>
      <c r="NOM92" s="75"/>
      <c r="NON92" s="204"/>
      <c r="NOO92" s="205"/>
      <c r="NOP92" s="72"/>
      <c r="NOQ92" s="70"/>
      <c r="NOR92" s="73"/>
      <c r="NOS92" s="74"/>
      <c r="NOT92" s="74"/>
      <c r="NOU92" s="62"/>
      <c r="NOV92" s="75"/>
      <c r="NOW92" s="76"/>
      <c r="NOX92" s="216"/>
      <c r="NOY92" s="75"/>
      <c r="NOZ92" s="75"/>
      <c r="NPA92" s="204"/>
      <c r="NPB92" s="205"/>
      <c r="NPC92" s="72"/>
      <c r="NPD92" s="70"/>
      <c r="NPE92" s="73"/>
      <c r="NPF92" s="74"/>
      <c r="NPG92" s="74"/>
      <c r="NPH92" s="62"/>
      <c r="NPI92" s="75"/>
      <c r="NPJ92" s="76"/>
      <c r="NPK92" s="216"/>
      <c r="NPL92" s="75"/>
      <c r="NPM92" s="75"/>
      <c r="NPN92" s="204"/>
      <c r="NPO92" s="205"/>
      <c r="NPP92" s="72"/>
      <c r="NPQ92" s="70"/>
      <c r="NPR92" s="73"/>
      <c r="NPS92" s="74"/>
      <c r="NPT92" s="74"/>
      <c r="NPU92" s="62"/>
      <c r="NPV92" s="75"/>
      <c r="NPW92" s="76"/>
      <c r="NPX92" s="216"/>
      <c r="NPY92" s="75"/>
      <c r="NPZ92" s="75"/>
      <c r="NQA92" s="204"/>
      <c r="NQB92" s="205"/>
      <c r="NQC92" s="72"/>
      <c r="NQD92" s="70"/>
      <c r="NQE92" s="73"/>
      <c r="NQF92" s="74"/>
      <c r="NQG92" s="74"/>
      <c r="NQH92" s="62"/>
      <c r="NQI92" s="75"/>
      <c r="NQJ92" s="76"/>
      <c r="NQK92" s="216"/>
      <c r="NQL92" s="75"/>
      <c r="NQM92" s="75"/>
      <c r="NQN92" s="204"/>
      <c r="NQO92" s="205"/>
      <c r="NQP92" s="72"/>
      <c r="NQQ92" s="70"/>
      <c r="NQR92" s="73"/>
      <c r="NQS92" s="74"/>
      <c r="NQT92" s="74"/>
      <c r="NQU92" s="62"/>
      <c r="NQV92" s="75"/>
      <c r="NQW92" s="76"/>
      <c r="NQX92" s="216"/>
      <c r="NQY92" s="75"/>
      <c r="NQZ92" s="75"/>
      <c r="NRA92" s="204"/>
      <c r="NRB92" s="205"/>
      <c r="NRC92" s="72"/>
      <c r="NRD92" s="70"/>
      <c r="NRE92" s="73"/>
      <c r="NRF92" s="74"/>
      <c r="NRG92" s="74"/>
      <c r="NRH92" s="62"/>
      <c r="NRI92" s="75"/>
      <c r="NRJ92" s="76"/>
      <c r="NRK92" s="216"/>
      <c r="NRL92" s="75"/>
      <c r="NRM92" s="75"/>
      <c r="NRN92" s="204"/>
      <c r="NRO92" s="205"/>
      <c r="NRP92" s="72"/>
      <c r="NRQ92" s="70"/>
      <c r="NRR92" s="73"/>
      <c r="NRS92" s="74"/>
      <c r="NRT92" s="74"/>
      <c r="NRU92" s="62"/>
      <c r="NRV92" s="75"/>
      <c r="NRW92" s="76"/>
      <c r="NRX92" s="216"/>
      <c r="NRY92" s="75"/>
      <c r="NRZ92" s="75"/>
      <c r="NSA92" s="204"/>
      <c r="NSB92" s="205"/>
      <c r="NSC92" s="72"/>
      <c r="NSD92" s="70"/>
      <c r="NSE92" s="73"/>
      <c r="NSF92" s="74"/>
      <c r="NSG92" s="74"/>
      <c r="NSH92" s="62"/>
      <c r="NSI92" s="75"/>
      <c r="NSJ92" s="76"/>
      <c r="NSK92" s="216"/>
      <c r="NSL92" s="75"/>
      <c r="NSM92" s="75"/>
      <c r="NSN92" s="204"/>
      <c r="NSO92" s="205"/>
      <c r="NSP92" s="72"/>
      <c r="NSQ92" s="70"/>
      <c r="NSR92" s="73"/>
      <c r="NSS92" s="74"/>
      <c r="NST92" s="74"/>
      <c r="NSU92" s="62"/>
      <c r="NSV92" s="75"/>
      <c r="NSW92" s="76"/>
      <c r="NSX92" s="216"/>
      <c r="NSY92" s="75"/>
      <c r="NSZ92" s="75"/>
      <c r="NTA92" s="204"/>
      <c r="NTB92" s="205"/>
      <c r="NTC92" s="72"/>
      <c r="NTD92" s="70"/>
      <c r="NTE92" s="73"/>
      <c r="NTF92" s="74"/>
      <c r="NTG92" s="74"/>
      <c r="NTH92" s="62"/>
      <c r="NTI92" s="75"/>
      <c r="NTJ92" s="76"/>
      <c r="NTK92" s="216"/>
      <c r="NTL92" s="75"/>
      <c r="NTM92" s="75"/>
      <c r="NTN92" s="204"/>
      <c r="NTO92" s="205"/>
      <c r="NTP92" s="72"/>
      <c r="NTQ92" s="70"/>
      <c r="NTR92" s="73"/>
      <c r="NTS92" s="74"/>
      <c r="NTT92" s="74"/>
      <c r="NTU92" s="62"/>
      <c r="NTV92" s="75"/>
      <c r="NTW92" s="76"/>
      <c r="NTX92" s="216"/>
      <c r="NTY92" s="75"/>
      <c r="NTZ92" s="75"/>
      <c r="NUA92" s="204"/>
      <c r="NUB92" s="205"/>
      <c r="NUC92" s="72"/>
      <c r="NUD92" s="70"/>
      <c r="NUE92" s="73"/>
      <c r="NUF92" s="74"/>
      <c r="NUG92" s="74"/>
      <c r="NUH92" s="62"/>
      <c r="NUI92" s="75"/>
      <c r="NUJ92" s="76"/>
      <c r="NUK92" s="216"/>
      <c r="NUL92" s="75"/>
      <c r="NUM92" s="75"/>
      <c r="NUN92" s="204"/>
      <c r="NUO92" s="205"/>
      <c r="NUP92" s="72"/>
      <c r="NUQ92" s="70"/>
      <c r="NUR92" s="73"/>
      <c r="NUS92" s="74"/>
      <c r="NUT92" s="74"/>
      <c r="NUU92" s="62"/>
      <c r="NUV92" s="75"/>
      <c r="NUW92" s="76"/>
      <c r="NUX92" s="216"/>
      <c r="NUY92" s="75"/>
      <c r="NUZ92" s="75"/>
      <c r="NVA92" s="204"/>
      <c r="NVB92" s="205"/>
      <c r="NVC92" s="72"/>
      <c r="NVD92" s="70"/>
      <c r="NVE92" s="73"/>
      <c r="NVF92" s="74"/>
      <c r="NVG92" s="74"/>
      <c r="NVH92" s="62"/>
      <c r="NVI92" s="75"/>
      <c r="NVJ92" s="76"/>
      <c r="NVK92" s="216"/>
      <c r="NVL92" s="75"/>
      <c r="NVM92" s="75"/>
      <c r="NVN92" s="204"/>
      <c r="NVO92" s="205"/>
      <c r="NVP92" s="72"/>
      <c r="NVQ92" s="70"/>
      <c r="NVR92" s="73"/>
      <c r="NVS92" s="74"/>
      <c r="NVT92" s="74"/>
      <c r="NVU92" s="62"/>
      <c r="NVV92" s="75"/>
      <c r="NVW92" s="76"/>
      <c r="NVX92" s="216"/>
      <c r="NVY92" s="75"/>
      <c r="NVZ92" s="75"/>
      <c r="NWA92" s="204"/>
      <c r="NWB92" s="205"/>
      <c r="NWC92" s="72"/>
      <c r="NWD92" s="70"/>
      <c r="NWE92" s="73"/>
      <c r="NWF92" s="74"/>
      <c r="NWG92" s="74"/>
      <c r="NWH92" s="62"/>
      <c r="NWI92" s="75"/>
      <c r="NWJ92" s="76"/>
      <c r="NWK92" s="216"/>
      <c r="NWL92" s="75"/>
      <c r="NWM92" s="75"/>
      <c r="NWN92" s="204"/>
      <c r="NWO92" s="205"/>
      <c r="NWP92" s="72"/>
      <c r="NWQ92" s="70"/>
      <c r="NWR92" s="73"/>
      <c r="NWS92" s="74"/>
      <c r="NWT92" s="74"/>
      <c r="NWU92" s="62"/>
      <c r="NWV92" s="75"/>
      <c r="NWW92" s="76"/>
      <c r="NWX92" s="216"/>
      <c r="NWY92" s="75"/>
      <c r="NWZ92" s="75"/>
      <c r="NXA92" s="204"/>
      <c r="NXB92" s="205"/>
      <c r="NXC92" s="72"/>
      <c r="NXD92" s="70"/>
      <c r="NXE92" s="73"/>
      <c r="NXF92" s="74"/>
      <c r="NXG92" s="74"/>
      <c r="NXH92" s="62"/>
      <c r="NXI92" s="75"/>
      <c r="NXJ92" s="76"/>
      <c r="NXK92" s="216"/>
      <c r="NXL92" s="75"/>
      <c r="NXM92" s="75"/>
      <c r="NXN92" s="204"/>
      <c r="NXO92" s="205"/>
      <c r="NXP92" s="72"/>
      <c r="NXQ92" s="70"/>
      <c r="NXR92" s="73"/>
      <c r="NXS92" s="74"/>
      <c r="NXT92" s="74"/>
      <c r="NXU92" s="62"/>
      <c r="NXV92" s="75"/>
      <c r="NXW92" s="76"/>
      <c r="NXX92" s="216"/>
      <c r="NXY92" s="75"/>
      <c r="NXZ92" s="75"/>
      <c r="NYA92" s="204"/>
      <c r="NYB92" s="205"/>
      <c r="NYC92" s="72"/>
      <c r="NYD92" s="70"/>
      <c r="NYE92" s="73"/>
      <c r="NYF92" s="74"/>
      <c r="NYG92" s="74"/>
      <c r="NYH92" s="62"/>
      <c r="NYI92" s="75"/>
      <c r="NYJ92" s="76"/>
      <c r="NYK92" s="216"/>
      <c r="NYL92" s="75"/>
      <c r="NYM92" s="75"/>
      <c r="NYN92" s="204"/>
      <c r="NYO92" s="205"/>
      <c r="NYP92" s="72"/>
      <c r="NYQ92" s="70"/>
      <c r="NYR92" s="73"/>
      <c r="NYS92" s="74"/>
      <c r="NYT92" s="74"/>
      <c r="NYU92" s="62"/>
      <c r="NYV92" s="75"/>
      <c r="NYW92" s="76"/>
      <c r="NYX92" s="216"/>
      <c r="NYY92" s="75"/>
      <c r="NYZ92" s="75"/>
      <c r="NZA92" s="204"/>
      <c r="NZB92" s="205"/>
      <c r="NZC92" s="72"/>
      <c r="NZD92" s="70"/>
      <c r="NZE92" s="73"/>
      <c r="NZF92" s="74"/>
      <c r="NZG92" s="74"/>
      <c r="NZH92" s="62"/>
      <c r="NZI92" s="75"/>
      <c r="NZJ92" s="76"/>
      <c r="NZK92" s="216"/>
      <c r="NZL92" s="75"/>
      <c r="NZM92" s="75"/>
      <c r="NZN92" s="204"/>
      <c r="NZO92" s="205"/>
      <c r="NZP92" s="72"/>
      <c r="NZQ92" s="70"/>
      <c r="NZR92" s="73"/>
      <c r="NZS92" s="74"/>
      <c r="NZT92" s="74"/>
      <c r="NZU92" s="62"/>
      <c r="NZV92" s="75"/>
      <c r="NZW92" s="76"/>
      <c r="NZX92" s="216"/>
      <c r="NZY92" s="75"/>
      <c r="NZZ92" s="75"/>
      <c r="OAA92" s="204"/>
      <c r="OAB92" s="205"/>
      <c r="OAC92" s="72"/>
      <c r="OAD92" s="70"/>
      <c r="OAE92" s="73"/>
      <c r="OAF92" s="74"/>
      <c r="OAG92" s="74"/>
      <c r="OAH92" s="62"/>
      <c r="OAI92" s="75"/>
      <c r="OAJ92" s="76"/>
      <c r="OAK92" s="216"/>
      <c r="OAL92" s="75"/>
      <c r="OAM92" s="75"/>
      <c r="OAN92" s="204"/>
      <c r="OAO92" s="205"/>
      <c r="OAP92" s="72"/>
      <c r="OAQ92" s="70"/>
      <c r="OAR92" s="73"/>
      <c r="OAS92" s="74"/>
      <c r="OAT92" s="74"/>
      <c r="OAU92" s="62"/>
      <c r="OAV92" s="75"/>
      <c r="OAW92" s="76"/>
      <c r="OAX92" s="216"/>
      <c r="OAY92" s="75"/>
      <c r="OAZ92" s="75"/>
      <c r="OBA92" s="204"/>
      <c r="OBB92" s="205"/>
      <c r="OBC92" s="72"/>
      <c r="OBD92" s="70"/>
      <c r="OBE92" s="73"/>
      <c r="OBF92" s="74"/>
      <c r="OBG92" s="74"/>
      <c r="OBH92" s="62"/>
      <c r="OBI92" s="75"/>
      <c r="OBJ92" s="76"/>
      <c r="OBK92" s="216"/>
      <c r="OBL92" s="75"/>
      <c r="OBM92" s="75"/>
      <c r="OBN92" s="204"/>
      <c r="OBO92" s="205"/>
      <c r="OBP92" s="72"/>
      <c r="OBQ92" s="70"/>
      <c r="OBR92" s="73"/>
      <c r="OBS92" s="74"/>
      <c r="OBT92" s="74"/>
      <c r="OBU92" s="62"/>
      <c r="OBV92" s="75"/>
      <c r="OBW92" s="76"/>
      <c r="OBX92" s="216"/>
      <c r="OBY92" s="75"/>
      <c r="OBZ92" s="75"/>
      <c r="OCA92" s="204"/>
      <c r="OCB92" s="205"/>
      <c r="OCC92" s="72"/>
      <c r="OCD92" s="70"/>
      <c r="OCE92" s="73"/>
      <c r="OCF92" s="74"/>
      <c r="OCG92" s="74"/>
      <c r="OCH92" s="62"/>
      <c r="OCI92" s="75"/>
      <c r="OCJ92" s="76"/>
      <c r="OCK92" s="216"/>
      <c r="OCL92" s="75"/>
      <c r="OCM92" s="75"/>
      <c r="OCN92" s="204"/>
      <c r="OCO92" s="205"/>
      <c r="OCP92" s="72"/>
      <c r="OCQ92" s="70"/>
      <c r="OCR92" s="73"/>
      <c r="OCS92" s="74"/>
      <c r="OCT92" s="74"/>
      <c r="OCU92" s="62"/>
      <c r="OCV92" s="75"/>
      <c r="OCW92" s="76"/>
      <c r="OCX92" s="216"/>
      <c r="OCY92" s="75"/>
      <c r="OCZ92" s="75"/>
      <c r="ODA92" s="204"/>
      <c r="ODB92" s="205"/>
      <c r="ODC92" s="72"/>
      <c r="ODD92" s="70"/>
      <c r="ODE92" s="73"/>
      <c r="ODF92" s="74"/>
      <c r="ODG92" s="74"/>
      <c r="ODH92" s="62"/>
      <c r="ODI92" s="75"/>
      <c r="ODJ92" s="76"/>
      <c r="ODK92" s="216"/>
      <c r="ODL92" s="75"/>
      <c r="ODM92" s="75"/>
      <c r="ODN92" s="204"/>
      <c r="ODO92" s="205"/>
      <c r="ODP92" s="72"/>
      <c r="ODQ92" s="70"/>
      <c r="ODR92" s="73"/>
      <c r="ODS92" s="74"/>
      <c r="ODT92" s="74"/>
      <c r="ODU92" s="62"/>
      <c r="ODV92" s="75"/>
      <c r="ODW92" s="76"/>
      <c r="ODX92" s="216"/>
      <c r="ODY92" s="75"/>
      <c r="ODZ92" s="75"/>
      <c r="OEA92" s="204"/>
      <c r="OEB92" s="205"/>
      <c r="OEC92" s="72"/>
      <c r="OED92" s="70"/>
      <c r="OEE92" s="73"/>
      <c r="OEF92" s="74"/>
      <c r="OEG92" s="74"/>
      <c r="OEH92" s="62"/>
      <c r="OEI92" s="75"/>
      <c r="OEJ92" s="76"/>
      <c r="OEK92" s="216"/>
      <c r="OEL92" s="75"/>
      <c r="OEM92" s="75"/>
      <c r="OEN92" s="204"/>
      <c r="OEO92" s="205"/>
      <c r="OEP92" s="72"/>
      <c r="OEQ92" s="70"/>
      <c r="OER92" s="73"/>
      <c r="OES92" s="74"/>
      <c r="OET92" s="74"/>
      <c r="OEU92" s="62"/>
      <c r="OEV92" s="75"/>
      <c r="OEW92" s="76"/>
      <c r="OEX92" s="216"/>
      <c r="OEY92" s="75"/>
      <c r="OEZ92" s="75"/>
      <c r="OFA92" s="204"/>
      <c r="OFB92" s="205"/>
      <c r="OFC92" s="72"/>
      <c r="OFD92" s="70"/>
      <c r="OFE92" s="73"/>
      <c r="OFF92" s="74"/>
      <c r="OFG92" s="74"/>
      <c r="OFH92" s="62"/>
      <c r="OFI92" s="75"/>
      <c r="OFJ92" s="76"/>
      <c r="OFK92" s="216"/>
      <c r="OFL92" s="75"/>
      <c r="OFM92" s="75"/>
      <c r="OFN92" s="204"/>
      <c r="OFO92" s="205"/>
      <c r="OFP92" s="72"/>
      <c r="OFQ92" s="70"/>
      <c r="OFR92" s="73"/>
      <c r="OFS92" s="74"/>
      <c r="OFT92" s="74"/>
      <c r="OFU92" s="62"/>
      <c r="OFV92" s="75"/>
      <c r="OFW92" s="76"/>
      <c r="OFX92" s="216"/>
      <c r="OFY92" s="75"/>
      <c r="OFZ92" s="75"/>
      <c r="OGA92" s="204"/>
      <c r="OGB92" s="205"/>
      <c r="OGC92" s="72"/>
      <c r="OGD92" s="70"/>
      <c r="OGE92" s="73"/>
      <c r="OGF92" s="74"/>
      <c r="OGG92" s="74"/>
      <c r="OGH92" s="62"/>
      <c r="OGI92" s="75"/>
      <c r="OGJ92" s="76"/>
      <c r="OGK92" s="216"/>
      <c r="OGL92" s="75"/>
      <c r="OGM92" s="75"/>
      <c r="OGN92" s="204"/>
      <c r="OGO92" s="205"/>
      <c r="OGP92" s="72"/>
      <c r="OGQ92" s="70"/>
      <c r="OGR92" s="73"/>
      <c r="OGS92" s="74"/>
      <c r="OGT92" s="74"/>
      <c r="OGU92" s="62"/>
      <c r="OGV92" s="75"/>
      <c r="OGW92" s="76"/>
      <c r="OGX92" s="216"/>
      <c r="OGY92" s="75"/>
      <c r="OGZ92" s="75"/>
      <c r="OHA92" s="204"/>
      <c r="OHB92" s="205"/>
      <c r="OHC92" s="72"/>
      <c r="OHD92" s="70"/>
      <c r="OHE92" s="73"/>
      <c r="OHF92" s="74"/>
      <c r="OHG92" s="74"/>
      <c r="OHH92" s="62"/>
      <c r="OHI92" s="75"/>
      <c r="OHJ92" s="76"/>
      <c r="OHK92" s="216"/>
      <c r="OHL92" s="75"/>
      <c r="OHM92" s="75"/>
      <c r="OHN92" s="204"/>
      <c r="OHO92" s="205"/>
      <c r="OHP92" s="72"/>
      <c r="OHQ92" s="70"/>
      <c r="OHR92" s="73"/>
      <c r="OHS92" s="74"/>
      <c r="OHT92" s="74"/>
      <c r="OHU92" s="62"/>
      <c r="OHV92" s="75"/>
      <c r="OHW92" s="76"/>
      <c r="OHX92" s="216"/>
      <c r="OHY92" s="75"/>
      <c r="OHZ92" s="75"/>
      <c r="OIA92" s="204"/>
      <c r="OIB92" s="205"/>
      <c r="OIC92" s="72"/>
      <c r="OID92" s="70"/>
      <c r="OIE92" s="73"/>
      <c r="OIF92" s="74"/>
      <c r="OIG92" s="74"/>
      <c r="OIH92" s="62"/>
      <c r="OII92" s="75"/>
      <c r="OIJ92" s="76"/>
      <c r="OIK92" s="216"/>
      <c r="OIL92" s="75"/>
      <c r="OIM92" s="75"/>
      <c r="OIN92" s="204"/>
      <c r="OIO92" s="205"/>
      <c r="OIP92" s="72"/>
      <c r="OIQ92" s="70"/>
      <c r="OIR92" s="73"/>
      <c r="OIS92" s="74"/>
      <c r="OIT92" s="74"/>
      <c r="OIU92" s="62"/>
      <c r="OIV92" s="75"/>
      <c r="OIW92" s="76"/>
      <c r="OIX92" s="216"/>
      <c r="OIY92" s="75"/>
      <c r="OIZ92" s="75"/>
      <c r="OJA92" s="204"/>
      <c r="OJB92" s="205"/>
      <c r="OJC92" s="72"/>
      <c r="OJD92" s="70"/>
      <c r="OJE92" s="73"/>
      <c r="OJF92" s="74"/>
      <c r="OJG92" s="74"/>
      <c r="OJH92" s="62"/>
      <c r="OJI92" s="75"/>
      <c r="OJJ92" s="76"/>
      <c r="OJK92" s="216"/>
      <c r="OJL92" s="75"/>
      <c r="OJM92" s="75"/>
      <c r="OJN92" s="204"/>
      <c r="OJO92" s="205"/>
      <c r="OJP92" s="72"/>
      <c r="OJQ92" s="70"/>
      <c r="OJR92" s="73"/>
      <c r="OJS92" s="74"/>
      <c r="OJT92" s="74"/>
      <c r="OJU92" s="62"/>
      <c r="OJV92" s="75"/>
      <c r="OJW92" s="76"/>
      <c r="OJX92" s="216"/>
      <c r="OJY92" s="75"/>
      <c r="OJZ92" s="75"/>
      <c r="OKA92" s="204"/>
      <c r="OKB92" s="205"/>
      <c r="OKC92" s="72"/>
      <c r="OKD92" s="70"/>
      <c r="OKE92" s="73"/>
      <c r="OKF92" s="74"/>
      <c r="OKG92" s="74"/>
      <c r="OKH92" s="62"/>
      <c r="OKI92" s="75"/>
      <c r="OKJ92" s="76"/>
      <c r="OKK92" s="216"/>
      <c r="OKL92" s="75"/>
      <c r="OKM92" s="75"/>
      <c r="OKN92" s="204"/>
      <c r="OKO92" s="205"/>
      <c r="OKP92" s="72"/>
      <c r="OKQ92" s="70"/>
      <c r="OKR92" s="73"/>
      <c r="OKS92" s="74"/>
      <c r="OKT92" s="74"/>
      <c r="OKU92" s="62"/>
      <c r="OKV92" s="75"/>
      <c r="OKW92" s="76"/>
      <c r="OKX92" s="216"/>
      <c r="OKY92" s="75"/>
      <c r="OKZ92" s="75"/>
      <c r="OLA92" s="204"/>
      <c r="OLB92" s="205"/>
      <c r="OLC92" s="72"/>
      <c r="OLD92" s="70"/>
      <c r="OLE92" s="73"/>
      <c r="OLF92" s="74"/>
      <c r="OLG92" s="74"/>
      <c r="OLH92" s="62"/>
      <c r="OLI92" s="75"/>
      <c r="OLJ92" s="76"/>
      <c r="OLK92" s="216"/>
      <c r="OLL92" s="75"/>
      <c r="OLM92" s="75"/>
      <c r="OLN92" s="204"/>
      <c r="OLO92" s="205"/>
      <c r="OLP92" s="72"/>
      <c r="OLQ92" s="70"/>
      <c r="OLR92" s="73"/>
      <c r="OLS92" s="74"/>
      <c r="OLT92" s="74"/>
      <c r="OLU92" s="62"/>
      <c r="OLV92" s="75"/>
      <c r="OLW92" s="76"/>
      <c r="OLX92" s="216"/>
      <c r="OLY92" s="75"/>
      <c r="OLZ92" s="75"/>
      <c r="OMA92" s="204"/>
      <c r="OMB92" s="205"/>
      <c r="OMC92" s="72"/>
      <c r="OMD92" s="70"/>
      <c r="OME92" s="73"/>
      <c r="OMF92" s="74"/>
      <c r="OMG92" s="74"/>
      <c r="OMH92" s="62"/>
      <c r="OMI92" s="75"/>
      <c r="OMJ92" s="76"/>
      <c r="OMK92" s="216"/>
      <c r="OML92" s="75"/>
      <c r="OMM92" s="75"/>
      <c r="OMN92" s="204"/>
      <c r="OMO92" s="205"/>
      <c r="OMP92" s="72"/>
      <c r="OMQ92" s="70"/>
      <c r="OMR92" s="73"/>
      <c r="OMS92" s="74"/>
      <c r="OMT92" s="74"/>
      <c r="OMU92" s="62"/>
      <c r="OMV92" s="75"/>
      <c r="OMW92" s="76"/>
      <c r="OMX92" s="216"/>
      <c r="OMY92" s="75"/>
      <c r="OMZ92" s="75"/>
      <c r="ONA92" s="204"/>
      <c r="ONB92" s="205"/>
      <c r="ONC92" s="72"/>
      <c r="OND92" s="70"/>
      <c r="ONE92" s="73"/>
      <c r="ONF92" s="74"/>
      <c r="ONG92" s="74"/>
      <c r="ONH92" s="62"/>
      <c r="ONI92" s="75"/>
      <c r="ONJ92" s="76"/>
      <c r="ONK92" s="216"/>
      <c r="ONL92" s="75"/>
      <c r="ONM92" s="75"/>
      <c r="ONN92" s="204"/>
      <c r="ONO92" s="205"/>
      <c r="ONP92" s="72"/>
      <c r="ONQ92" s="70"/>
      <c r="ONR92" s="73"/>
      <c r="ONS92" s="74"/>
      <c r="ONT92" s="74"/>
      <c r="ONU92" s="62"/>
      <c r="ONV92" s="75"/>
      <c r="ONW92" s="76"/>
      <c r="ONX92" s="216"/>
      <c r="ONY92" s="75"/>
      <c r="ONZ92" s="75"/>
      <c r="OOA92" s="204"/>
      <c r="OOB92" s="205"/>
      <c r="OOC92" s="72"/>
      <c r="OOD92" s="70"/>
      <c r="OOE92" s="73"/>
      <c r="OOF92" s="74"/>
      <c r="OOG92" s="74"/>
      <c r="OOH92" s="62"/>
      <c r="OOI92" s="75"/>
      <c r="OOJ92" s="76"/>
      <c r="OOK92" s="216"/>
      <c r="OOL92" s="75"/>
      <c r="OOM92" s="75"/>
      <c r="OON92" s="204"/>
      <c r="OOO92" s="205"/>
      <c r="OOP92" s="72"/>
      <c r="OOQ92" s="70"/>
      <c r="OOR92" s="73"/>
      <c r="OOS92" s="74"/>
      <c r="OOT92" s="74"/>
      <c r="OOU92" s="62"/>
      <c r="OOV92" s="75"/>
      <c r="OOW92" s="76"/>
      <c r="OOX92" s="216"/>
      <c r="OOY92" s="75"/>
      <c r="OOZ92" s="75"/>
      <c r="OPA92" s="204"/>
      <c r="OPB92" s="205"/>
      <c r="OPC92" s="72"/>
      <c r="OPD92" s="70"/>
      <c r="OPE92" s="73"/>
      <c r="OPF92" s="74"/>
      <c r="OPG92" s="74"/>
      <c r="OPH92" s="62"/>
      <c r="OPI92" s="75"/>
      <c r="OPJ92" s="76"/>
      <c r="OPK92" s="216"/>
      <c r="OPL92" s="75"/>
      <c r="OPM92" s="75"/>
      <c r="OPN92" s="204"/>
      <c r="OPO92" s="205"/>
      <c r="OPP92" s="72"/>
      <c r="OPQ92" s="70"/>
      <c r="OPR92" s="73"/>
      <c r="OPS92" s="74"/>
      <c r="OPT92" s="74"/>
      <c r="OPU92" s="62"/>
      <c r="OPV92" s="75"/>
      <c r="OPW92" s="76"/>
      <c r="OPX92" s="216"/>
      <c r="OPY92" s="75"/>
      <c r="OPZ92" s="75"/>
      <c r="OQA92" s="204"/>
      <c r="OQB92" s="205"/>
      <c r="OQC92" s="72"/>
      <c r="OQD92" s="70"/>
      <c r="OQE92" s="73"/>
      <c r="OQF92" s="74"/>
      <c r="OQG92" s="74"/>
      <c r="OQH92" s="62"/>
      <c r="OQI92" s="75"/>
      <c r="OQJ92" s="76"/>
      <c r="OQK92" s="216"/>
      <c r="OQL92" s="75"/>
      <c r="OQM92" s="75"/>
      <c r="OQN92" s="204"/>
      <c r="OQO92" s="205"/>
      <c r="OQP92" s="72"/>
      <c r="OQQ92" s="70"/>
      <c r="OQR92" s="73"/>
      <c r="OQS92" s="74"/>
      <c r="OQT92" s="74"/>
      <c r="OQU92" s="62"/>
      <c r="OQV92" s="75"/>
      <c r="OQW92" s="76"/>
      <c r="OQX92" s="216"/>
      <c r="OQY92" s="75"/>
      <c r="OQZ92" s="75"/>
      <c r="ORA92" s="204"/>
      <c r="ORB92" s="205"/>
      <c r="ORC92" s="72"/>
      <c r="ORD92" s="70"/>
      <c r="ORE92" s="73"/>
      <c r="ORF92" s="74"/>
      <c r="ORG92" s="74"/>
      <c r="ORH92" s="62"/>
      <c r="ORI92" s="75"/>
      <c r="ORJ92" s="76"/>
      <c r="ORK92" s="216"/>
      <c r="ORL92" s="75"/>
      <c r="ORM92" s="75"/>
      <c r="ORN92" s="204"/>
      <c r="ORO92" s="205"/>
      <c r="ORP92" s="72"/>
      <c r="ORQ92" s="70"/>
      <c r="ORR92" s="73"/>
      <c r="ORS92" s="74"/>
      <c r="ORT92" s="74"/>
      <c r="ORU92" s="62"/>
      <c r="ORV92" s="75"/>
      <c r="ORW92" s="76"/>
      <c r="ORX92" s="216"/>
      <c r="ORY92" s="75"/>
      <c r="ORZ92" s="75"/>
      <c r="OSA92" s="204"/>
      <c r="OSB92" s="205"/>
      <c r="OSC92" s="72"/>
      <c r="OSD92" s="70"/>
      <c r="OSE92" s="73"/>
      <c r="OSF92" s="74"/>
      <c r="OSG92" s="74"/>
      <c r="OSH92" s="62"/>
      <c r="OSI92" s="75"/>
      <c r="OSJ92" s="76"/>
      <c r="OSK92" s="216"/>
      <c r="OSL92" s="75"/>
      <c r="OSM92" s="75"/>
      <c r="OSN92" s="204"/>
      <c r="OSO92" s="205"/>
      <c r="OSP92" s="72"/>
      <c r="OSQ92" s="70"/>
      <c r="OSR92" s="73"/>
      <c r="OSS92" s="74"/>
      <c r="OST92" s="74"/>
      <c r="OSU92" s="62"/>
      <c r="OSV92" s="75"/>
      <c r="OSW92" s="76"/>
      <c r="OSX92" s="216"/>
      <c r="OSY92" s="75"/>
      <c r="OSZ92" s="75"/>
      <c r="OTA92" s="204"/>
      <c r="OTB92" s="205"/>
      <c r="OTC92" s="72"/>
      <c r="OTD92" s="70"/>
      <c r="OTE92" s="73"/>
      <c r="OTF92" s="74"/>
      <c r="OTG92" s="74"/>
      <c r="OTH92" s="62"/>
      <c r="OTI92" s="75"/>
      <c r="OTJ92" s="76"/>
      <c r="OTK92" s="216"/>
      <c r="OTL92" s="75"/>
      <c r="OTM92" s="75"/>
      <c r="OTN92" s="204"/>
      <c r="OTO92" s="205"/>
      <c r="OTP92" s="72"/>
      <c r="OTQ92" s="70"/>
      <c r="OTR92" s="73"/>
      <c r="OTS92" s="74"/>
      <c r="OTT92" s="74"/>
      <c r="OTU92" s="62"/>
      <c r="OTV92" s="75"/>
      <c r="OTW92" s="76"/>
      <c r="OTX92" s="216"/>
      <c r="OTY92" s="75"/>
      <c r="OTZ92" s="75"/>
      <c r="OUA92" s="204"/>
      <c r="OUB92" s="205"/>
      <c r="OUC92" s="72"/>
      <c r="OUD92" s="70"/>
      <c r="OUE92" s="73"/>
      <c r="OUF92" s="74"/>
      <c r="OUG92" s="74"/>
      <c r="OUH92" s="62"/>
      <c r="OUI92" s="75"/>
      <c r="OUJ92" s="76"/>
      <c r="OUK92" s="216"/>
      <c r="OUL92" s="75"/>
      <c r="OUM92" s="75"/>
      <c r="OUN92" s="204"/>
      <c r="OUO92" s="205"/>
      <c r="OUP92" s="72"/>
      <c r="OUQ92" s="70"/>
      <c r="OUR92" s="73"/>
      <c r="OUS92" s="74"/>
      <c r="OUT92" s="74"/>
      <c r="OUU92" s="62"/>
      <c r="OUV92" s="75"/>
      <c r="OUW92" s="76"/>
      <c r="OUX92" s="216"/>
      <c r="OUY92" s="75"/>
      <c r="OUZ92" s="75"/>
      <c r="OVA92" s="204"/>
      <c r="OVB92" s="205"/>
      <c r="OVC92" s="72"/>
      <c r="OVD92" s="70"/>
      <c r="OVE92" s="73"/>
      <c r="OVF92" s="74"/>
      <c r="OVG92" s="74"/>
      <c r="OVH92" s="62"/>
      <c r="OVI92" s="75"/>
      <c r="OVJ92" s="76"/>
      <c r="OVK92" s="216"/>
      <c r="OVL92" s="75"/>
      <c r="OVM92" s="75"/>
      <c r="OVN92" s="204"/>
      <c r="OVO92" s="205"/>
      <c r="OVP92" s="72"/>
      <c r="OVQ92" s="70"/>
      <c r="OVR92" s="73"/>
      <c r="OVS92" s="74"/>
      <c r="OVT92" s="74"/>
      <c r="OVU92" s="62"/>
      <c r="OVV92" s="75"/>
      <c r="OVW92" s="76"/>
      <c r="OVX92" s="216"/>
      <c r="OVY92" s="75"/>
      <c r="OVZ92" s="75"/>
      <c r="OWA92" s="204"/>
      <c r="OWB92" s="205"/>
      <c r="OWC92" s="72"/>
      <c r="OWD92" s="70"/>
      <c r="OWE92" s="73"/>
      <c r="OWF92" s="74"/>
      <c r="OWG92" s="74"/>
      <c r="OWH92" s="62"/>
      <c r="OWI92" s="75"/>
      <c r="OWJ92" s="76"/>
      <c r="OWK92" s="216"/>
      <c r="OWL92" s="75"/>
      <c r="OWM92" s="75"/>
      <c r="OWN92" s="204"/>
      <c r="OWO92" s="205"/>
      <c r="OWP92" s="72"/>
      <c r="OWQ92" s="70"/>
      <c r="OWR92" s="73"/>
      <c r="OWS92" s="74"/>
      <c r="OWT92" s="74"/>
      <c r="OWU92" s="62"/>
      <c r="OWV92" s="75"/>
      <c r="OWW92" s="76"/>
      <c r="OWX92" s="216"/>
      <c r="OWY92" s="75"/>
      <c r="OWZ92" s="75"/>
      <c r="OXA92" s="204"/>
      <c r="OXB92" s="205"/>
      <c r="OXC92" s="72"/>
      <c r="OXD92" s="70"/>
      <c r="OXE92" s="73"/>
      <c r="OXF92" s="74"/>
      <c r="OXG92" s="74"/>
      <c r="OXH92" s="62"/>
      <c r="OXI92" s="75"/>
      <c r="OXJ92" s="76"/>
      <c r="OXK92" s="216"/>
      <c r="OXL92" s="75"/>
      <c r="OXM92" s="75"/>
      <c r="OXN92" s="204"/>
      <c r="OXO92" s="205"/>
      <c r="OXP92" s="72"/>
      <c r="OXQ92" s="70"/>
      <c r="OXR92" s="73"/>
      <c r="OXS92" s="74"/>
      <c r="OXT92" s="74"/>
      <c r="OXU92" s="62"/>
      <c r="OXV92" s="75"/>
      <c r="OXW92" s="76"/>
      <c r="OXX92" s="216"/>
      <c r="OXY92" s="75"/>
      <c r="OXZ92" s="75"/>
      <c r="OYA92" s="204"/>
      <c r="OYB92" s="205"/>
      <c r="OYC92" s="72"/>
      <c r="OYD92" s="70"/>
      <c r="OYE92" s="73"/>
      <c r="OYF92" s="74"/>
      <c r="OYG92" s="74"/>
      <c r="OYH92" s="62"/>
      <c r="OYI92" s="75"/>
      <c r="OYJ92" s="76"/>
      <c r="OYK92" s="216"/>
      <c r="OYL92" s="75"/>
      <c r="OYM92" s="75"/>
      <c r="OYN92" s="204"/>
      <c r="OYO92" s="205"/>
      <c r="OYP92" s="72"/>
      <c r="OYQ92" s="70"/>
      <c r="OYR92" s="73"/>
      <c r="OYS92" s="74"/>
      <c r="OYT92" s="74"/>
      <c r="OYU92" s="62"/>
      <c r="OYV92" s="75"/>
      <c r="OYW92" s="76"/>
      <c r="OYX92" s="216"/>
      <c r="OYY92" s="75"/>
      <c r="OYZ92" s="75"/>
      <c r="OZA92" s="204"/>
      <c r="OZB92" s="205"/>
      <c r="OZC92" s="72"/>
      <c r="OZD92" s="70"/>
      <c r="OZE92" s="73"/>
      <c r="OZF92" s="74"/>
      <c r="OZG92" s="74"/>
      <c r="OZH92" s="62"/>
      <c r="OZI92" s="75"/>
      <c r="OZJ92" s="76"/>
      <c r="OZK92" s="216"/>
      <c r="OZL92" s="75"/>
      <c r="OZM92" s="75"/>
      <c r="OZN92" s="204"/>
      <c r="OZO92" s="205"/>
      <c r="OZP92" s="72"/>
      <c r="OZQ92" s="70"/>
      <c r="OZR92" s="73"/>
      <c r="OZS92" s="74"/>
      <c r="OZT92" s="74"/>
      <c r="OZU92" s="62"/>
      <c r="OZV92" s="75"/>
      <c r="OZW92" s="76"/>
      <c r="OZX92" s="216"/>
      <c r="OZY92" s="75"/>
      <c r="OZZ92" s="75"/>
      <c r="PAA92" s="204"/>
      <c r="PAB92" s="205"/>
      <c r="PAC92" s="72"/>
      <c r="PAD92" s="70"/>
      <c r="PAE92" s="73"/>
      <c r="PAF92" s="74"/>
      <c r="PAG92" s="74"/>
      <c r="PAH92" s="62"/>
      <c r="PAI92" s="75"/>
      <c r="PAJ92" s="76"/>
      <c r="PAK92" s="216"/>
      <c r="PAL92" s="75"/>
      <c r="PAM92" s="75"/>
      <c r="PAN92" s="204"/>
      <c r="PAO92" s="205"/>
      <c r="PAP92" s="72"/>
      <c r="PAQ92" s="70"/>
      <c r="PAR92" s="73"/>
      <c r="PAS92" s="74"/>
      <c r="PAT92" s="74"/>
      <c r="PAU92" s="62"/>
      <c r="PAV92" s="75"/>
      <c r="PAW92" s="76"/>
      <c r="PAX92" s="216"/>
      <c r="PAY92" s="75"/>
      <c r="PAZ92" s="75"/>
      <c r="PBA92" s="204"/>
      <c r="PBB92" s="205"/>
      <c r="PBC92" s="72"/>
      <c r="PBD92" s="70"/>
      <c r="PBE92" s="73"/>
      <c r="PBF92" s="74"/>
      <c r="PBG92" s="74"/>
      <c r="PBH92" s="62"/>
      <c r="PBI92" s="75"/>
      <c r="PBJ92" s="76"/>
      <c r="PBK92" s="216"/>
      <c r="PBL92" s="75"/>
      <c r="PBM92" s="75"/>
      <c r="PBN92" s="204"/>
      <c r="PBO92" s="205"/>
      <c r="PBP92" s="72"/>
      <c r="PBQ92" s="70"/>
      <c r="PBR92" s="73"/>
      <c r="PBS92" s="74"/>
      <c r="PBT92" s="74"/>
      <c r="PBU92" s="62"/>
      <c r="PBV92" s="75"/>
      <c r="PBW92" s="76"/>
      <c r="PBX92" s="216"/>
      <c r="PBY92" s="75"/>
      <c r="PBZ92" s="75"/>
      <c r="PCA92" s="204"/>
      <c r="PCB92" s="205"/>
      <c r="PCC92" s="72"/>
      <c r="PCD92" s="70"/>
      <c r="PCE92" s="73"/>
      <c r="PCF92" s="74"/>
      <c r="PCG92" s="74"/>
      <c r="PCH92" s="62"/>
      <c r="PCI92" s="75"/>
      <c r="PCJ92" s="76"/>
      <c r="PCK92" s="216"/>
      <c r="PCL92" s="75"/>
      <c r="PCM92" s="75"/>
      <c r="PCN92" s="204"/>
      <c r="PCO92" s="205"/>
      <c r="PCP92" s="72"/>
      <c r="PCQ92" s="70"/>
      <c r="PCR92" s="73"/>
      <c r="PCS92" s="74"/>
      <c r="PCT92" s="74"/>
      <c r="PCU92" s="62"/>
      <c r="PCV92" s="75"/>
      <c r="PCW92" s="76"/>
      <c r="PCX92" s="216"/>
      <c r="PCY92" s="75"/>
      <c r="PCZ92" s="75"/>
      <c r="PDA92" s="204"/>
      <c r="PDB92" s="205"/>
      <c r="PDC92" s="72"/>
      <c r="PDD92" s="70"/>
      <c r="PDE92" s="73"/>
      <c r="PDF92" s="74"/>
      <c r="PDG92" s="74"/>
      <c r="PDH92" s="62"/>
      <c r="PDI92" s="75"/>
      <c r="PDJ92" s="76"/>
      <c r="PDK92" s="216"/>
      <c r="PDL92" s="75"/>
      <c r="PDM92" s="75"/>
      <c r="PDN92" s="204"/>
      <c r="PDO92" s="205"/>
      <c r="PDP92" s="72"/>
      <c r="PDQ92" s="70"/>
      <c r="PDR92" s="73"/>
      <c r="PDS92" s="74"/>
      <c r="PDT92" s="74"/>
      <c r="PDU92" s="62"/>
      <c r="PDV92" s="75"/>
      <c r="PDW92" s="76"/>
      <c r="PDX92" s="216"/>
      <c r="PDY92" s="75"/>
      <c r="PDZ92" s="75"/>
      <c r="PEA92" s="204"/>
      <c r="PEB92" s="205"/>
      <c r="PEC92" s="72"/>
      <c r="PED92" s="70"/>
      <c r="PEE92" s="73"/>
      <c r="PEF92" s="74"/>
      <c r="PEG92" s="74"/>
      <c r="PEH92" s="62"/>
      <c r="PEI92" s="75"/>
      <c r="PEJ92" s="76"/>
      <c r="PEK92" s="216"/>
      <c r="PEL92" s="75"/>
      <c r="PEM92" s="75"/>
      <c r="PEN92" s="204"/>
      <c r="PEO92" s="205"/>
      <c r="PEP92" s="72"/>
      <c r="PEQ92" s="70"/>
      <c r="PER92" s="73"/>
      <c r="PES92" s="74"/>
      <c r="PET92" s="74"/>
      <c r="PEU92" s="62"/>
      <c r="PEV92" s="75"/>
      <c r="PEW92" s="76"/>
      <c r="PEX92" s="216"/>
      <c r="PEY92" s="75"/>
      <c r="PEZ92" s="75"/>
      <c r="PFA92" s="204"/>
      <c r="PFB92" s="205"/>
      <c r="PFC92" s="72"/>
      <c r="PFD92" s="70"/>
      <c r="PFE92" s="73"/>
      <c r="PFF92" s="74"/>
      <c r="PFG92" s="74"/>
      <c r="PFH92" s="62"/>
      <c r="PFI92" s="75"/>
      <c r="PFJ92" s="76"/>
      <c r="PFK92" s="216"/>
      <c r="PFL92" s="75"/>
      <c r="PFM92" s="75"/>
      <c r="PFN92" s="204"/>
      <c r="PFO92" s="205"/>
      <c r="PFP92" s="72"/>
      <c r="PFQ92" s="70"/>
      <c r="PFR92" s="73"/>
      <c r="PFS92" s="74"/>
      <c r="PFT92" s="74"/>
      <c r="PFU92" s="62"/>
      <c r="PFV92" s="75"/>
      <c r="PFW92" s="76"/>
      <c r="PFX92" s="216"/>
      <c r="PFY92" s="75"/>
      <c r="PFZ92" s="75"/>
      <c r="PGA92" s="204"/>
      <c r="PGB92" s="205"/>
      <c r="PGC92" s="72"/>
      <c r="PGD92" s="70"/>
      <c r="PGE92" s="73"/>
      <c r="PGF92" s="74"/>
      <c r="PGG92" s="74"/>
      <c r="PGH92" s="62"/>
      <c r="PGI92" s="75"/>
      <c r="PGJ92" s="76"/>
      <c r="PGK92" s="216"/>
      <c r="PGL92" s="75"/>
      <c r="PGM92" s="75"/>
      <c r="PGN92" s="204"/>
      <c r="PGO92" s="205"/>
      <c r="PGP92" s="72"/>
      <c r="PGQ92" s="70"/>
      <c r="PGR92" s="73"/>
      <c r="PGS92" s="74"/>
      <c r="PGT92" s="74"/>
      <c r="PGU92" s="62"/>
      <c r="PGV92" s="75"/>
      <c r="PGW92" s="76"/>
      <c r="PGX92" s="216"/>
      <c r="PGY92" s="75"/>
      <c r="PGZ92" s="75"/>
      <c r="PHA92" s="204"/>
      <c r="PHB92" s="205"/>
      <c r="PHC92" s="72"/>
      <c r="PHD92" s="70"/>
      <c r="PHE92" s="73"/>
      <c r="PHF92" s="74"/>
      <c r="PHG92" s="74"/>
      <c r="PHH92" s="62"/>
      <c r="PHI92" s="75"/>
      <c r="PHJ92" s="76"/>
      <c r="PHK92" s="216"/>
      <c r="PHL92" s="75"/>
      <c r="PHM92" s="75"/>
      <c r="PHN92" s="204"/>
      <c r="PHO92" s="205"/>
      <c r="PHP92" s="72"/>
      <c r="PHQ92" s="70"/>
      <c r="PHR92" s="73"/>
      <c r="PHS92" s="74"/>
      <c r="PHT92" s="74"/>
      <c r="PHU92" s="62"/>
      <c r="PHV92" s="75"/>
      <c r="PHW92" s="76"/>
      <c r="PHX92" s="216"/>
      <c r="PHY92" s="75"/>
      <c r="PHZ92" s="75"/>
      <c r="PIA92" s="204"/>
      <c r="PIB92" s="205"/>
      <c r="PIC92" s="72"/>
      <c r="PID92" s="70"/>
      <c r="PIE92" s="73"/>
      <c r="PIF92" s="74"/>
      <c r="PIG92" s="74"/>
      <c r="PIH92" s="62"/>
      <c r="PII92" s="75"/>
      <c r="PIJ92" s="76"/>
      <c r="PIK92" s="216"/>
      <c r="PIL92" s="75"/>
      <c r="PIM92" s="75"/>
      <c r="PIN92" s="204"/>
      <c r="PIO92" s="205"/>
      <c r="PIP92" s="72"/>
      <c r="PIQ92" s="70"/>
      <c r="PIR92" s="73"/>
      <c r="PIS92" s="74"/>
      <c r="PIT92" s="74"/>
      <c r="PIU92" s="62"/>
      <c r="PIV92" s="75"/>
      <c r="PIW92" s="76"/>
      <c r="PIX92" s="216"/>
      <c r="PIY92" s="75"/>
      <c r="PIZ92" s="75"/>
      <c r="PJA92" s="204"/>
      <c r="PJB92" s="205"/>
      <c r="PJC92" s="72"/>
      <c r="PJD92" s="70"/>
      <c r="PJE92" s="73"/>
      <c r="PJF92" s="74"/>
      <c r="PJG92" s="74"/>
      <c r="PJH92" s="62"/>
      <c r="PJI92" s="75"/>
      <c r="PJJ92" s="76"/>
      <c r="PJK92" s="216"/>
      <c r="PJL92" s="75"/>
      <c r="PJM92" s="75"/>
      <c r="PJN92" s="204"/>
      <c r="PJO92" s="205"/>
      <c r="PJP92" s="72"/>
      <c r="PJQ92" s="70"/>
      <c r="PJR92" s="73"/>
      <c r="PJS92" s="74"/>
      <c r="PJT92" s="74"/>
      <c r="PJU92" s="62"/>
      <c r="PJV92" s="75"/>
      <c r="PJW92" s="76"/>
      <c r="PJX92" s="216"/>
      <c r="PJY92" s="75"/>
      <c r="PJZ92" s="75"/>
      <c r="PKA92" s="204"/>
      <c r="PKB92" s="205"/>
      <c r="PKC92" s="72"/>
      <c r="PKD92" s="70"/>
      <c r="PKE92" s="73"/>
      <c r="PKF92" s="74"/>
      <c r="PKG92" s="74"/>
      <c r="PKH92" s="62"/>
      <c r="PKI92" s="75"/>
      <c r="PKJ92" s="76"/>
      <c r="PKK92" s="216"/>
      <c r="PKL92" s="75"/>
      <c r="PKM92" s="75"/>
      <c r="PKN92" s="204"/>
      <c r="PKO92" s="205"/>
      <c r="PKP92" s="72"/>
      <c r="PKQ92" s="70"/>
      <c r="PKR92" s="73"/>
      <c r="PKS92" s="74"/>
      <c r="PKT92" s="74"/>
      <c r="PKU92" s="62"/>
      <c r="PKV92" s="75"/>
      <c r="PKW92" s="76"/>
      <c r="PKX92" s="216"/>
      <c r="PKY92" s="75"/>
      <c r="PKZ92" s="75"/>
      <c r="PLA92" s="204"/>
      <c r="PLB92" s="205"/>
      <c r="PLC92" s="72"/>
      <c r="PLD92" s="70"/>
      <c r="PLE92" s="73"/>
      <c r="PLF92" s="74"/>
      <c r="PLG92" s="74"/>
      <c r="PLH92" s="62"/>
      <c r="PLI92" s="75"/>
      <c r="PLJ92" s="76"/>
      <c r="PLK92" s="216"/>
      <c r="PLL92" s="75"/>
      <c r="PLM92" s="75"/>
      <c r="PLN92" s="204"/>
      <c r="PLO92" s="205"/>
      <c r="PLP92" s="72"/>
      <c r="PLQ92" s="70"/>
      <c r="PLR92" s="73"/>
      <c r="PLS92" s="74"/>
      <c r="PLT92" s="74"/>
      <c r="PLU92" s="62"/>
      <c r="PLV92" s="75"/>
      <c r="PLW92" s="76"/>
      <c r="PLX92" s="216"/>
      <c r="PLY92" s="75"/>
      <c r="PLZ92" s="75"/>
      <c r="PMA92" s="204"/>
      <c r="PMB92" s="205"/>
      <c r="PMC92" s="72"/>
      <c r="PMD92" s="70"/>
      <c r="PME92" s="73"/>
      <c r="PMF92" s="74"/>
      <c r="PMG92" s="74"/>
      <c r="PMH92" s="62"/>
      <c r="PMI92" s="75"/>
      <c r="PMJ92" s="76"/>
      <c r="PMK92" s="216"/>
      <c r="PML92" s="75"/>
      <c r="PMM92" s="75"/>
      <c r="PMN92" s="204"/>
      <c r="PMO92" s="205"/>
      <c r="PMP92" s="72"/>
      <c r="PMQ92" s="70"/>
      <c r="PMR92" s="73"/>
      <c r="PMS92" s="74"/>
      <c r="PMT92" s="74"/>
      <c r="PMU92" s="62"/>
      <c r="PMV92" s="75"/>
      <c r="PMW92" s="76"/>
      <c r="PMX92" s="216"/>
      <c r="PMY92" s="75"/>
      <c r="PMZ92" s="75"/>
      <c r="PNA92" s="204"/>
      <c r="PNB92" s="205"/>
      <c r="PNC92" s="72"/>
      <c r="PND92" s="70"/>
      <c r="PNE92" s="73"/>
      <c r="PNF92" s="74"/>
      <c r="PNG92" s="74"/>
      <c r="PNH92" s="62"/>
      <c r="PNI92" s="75"/>
      <c r="PNJ92" s="76"/>
      <c r="PNK92" s="216"/>
      <c r="PNL92" s="75"/>
      <c r="PNM92" s="75"/>
      <c r="PNN92" s="204"/>
      <c r="PNO92" s="205"/>
      <c r="PNP92" s="72"/>
      <c r="PNQ92" s="70"/>
      <c r="PNR92" s="73"/>
      <c r="PNS92" s="74"/>
      <c r="PNT92" s="74"/>
      <c r="PNU92" s="62"/>
      <c r="PNV92" s="75"/>
      <c r="PNW92" s="76"/>
      <c r="PNX92" s="216"/>
      <c r="PNY92" s="75"/>
      <c r="PNZ92" s="75"/>
      <c r="POA92" s="204"/>
      <c r="POB92" s="205"/>
      <c r="POC92" s="72"/>
      <c r="POD92" s="70"/>
      <c r="POE92" s="73"/>
      <c r="POF92" s="74"/>
      <c r="POG92" s="74"/>
      <c r="POH92" s="62"/>
      <c r="POI92" s="75"/>
      <c r="POJ92" s="76"/>
      <c r="POK92" s="216"/>
      <c r="POL92" s="75"/>
      <c r="POM92" s="75"/>
      <c r="PON92" s="204"/>
      <c r="POO92" s="205"/>
      <c r="POP92" s="72"/>
      <c r="POQ92" s="70"/>
      <c r="POR92" s="73"/>
      <c r="POS92" s="74"/>
      <c r="POT92" s="74"/>
      <c r="POU92" s="62"/>
      <c r="POV92" s="75"/>
      <c r="POW92" s="76"/>
      <c r="POX92" s="216"/>
      <c r="POY92" s="75"/>
      <c r="POZ92" s="75"/>
      <c r="PPA92" s="204"/>
      <c r="PPB92" s="205"/>
      <c r="PPC92" s="72"/>
      <c r="PPD92" s="70"/>
      <c r="PPE92" s="73"/>
      <c r="PPF92" s="74"/>
      <c r="PPG92" s="74"/>
      <c r="PPH92" s="62"/>
      <c r="PPI92" s="75"/>
      <c r="PPJ92" s="76"/>
      <c r="PPK92" s="216"/>
      <c r="PPL92" s="75"/>
      <c r="PPM92" s="75"/>
      <c r="PPN92" s="204"/>
      <c r="PPO92" s="205"/>
      <c r="PPP92" s="72"/>
      <c r="PPQ92" s="70"/>
      <c r="PPR92" s="73"/>
      <c r="PPS92" s="74"/>
      <c r="PPT92" s="74"/>
      <c r="PPU92" s="62"/>
      <c r="PPV92" s="75"/>
      <c r="PPW92" s="76"/>
      <c r="PPX92" s="216"/>
      <c r="PPY92" s="75"/>
      <c r="PPZ92" s="75"/>
      <c r="PQA92" s="204"/>
      <c r="PQB92" s="205"/>
      <c r="PQC92" s="72"/>
      <c r="PQD92" s="70"/>
      <c r="PQE92" s="73"/>
      <c r="PQF92" s="74"/>
      <c r="PQG92" s="74"/>
      <c r="PQH92" s="62"/>
      <c r="PQI92" s="75"/>
      <c r="PQJ92" s="76"/>
      <c r="PQK92" s="216"/>
      <c r="PQL92" s="75"/>
      <c r="PQM92" s="75"/>
      <c r="PQN92" s="204"/>
      <c r="PQO92" s="205"/>
      <c r="PQP92" s="72"/>
      <c r="PQQ92" s="70"/>
      <c r="PQR92" s="73"/>
      <c r="PQS92" s="74"/>
      <c r="PQT92" s="74"/>
      <c r="PQU92" s="62"/>
      <c r="PQV92" s="75"/>
      <c r="PQW92" s="76"/>
      <c r="PQX92" s="216"/>
      <c r="PQY92" s="75"/>
      <c r="PQZ92" s="75"/>
      <c r="PRA92" s="204"/>
      <c r="PRB92" s="205"/>
      <c r="PRC92" s="72"/>
      <c r="PRD92" s="70"/>
      <c r="PRE92" s="73"/>
      <c r="PRF92" s="74"/>
      <c r="PRG92" s="74"/>
      <c r="PRH92" s="62"/>
      <c r="PRI92" s="75"/>
      <c r="PRJ92" s="76"/>
      <c r="PRK92" s="216"/>
      <c r="PRL92" s="75"/>
      <c r="PRM92" s="75"/>
      <c r="PRN92" s="204"/>
      <c r="PRO92" s="205"/>
      <c r="PRP92" s="72"/>
      <c r="PRQ92" s="70"/>
      <c r="PRR92" s="73"/>
      <c r="PRS92" s="74"/>
      <c r="PRT92" s="74"/>
      <c r="PRU92" s="62"/>
      <c r="PRV92" s="75"/>
      <c r="PRW92" s="76"/>
      <c r="PRX92" s="216"/>
      <c r="PRY92" s="75"/>
      <c r="PRZ92" s="75"/>
      <c r="PSA92" s="204"/>
      <c r="PSB92" s="205"/>
      <c r="PSC92" s="72"/>
      <c r="PSD92" s="70"/>
      <c r="PSE92" s="73"/>
      <c r="PSF92" s="74"/>
      <c r="PSG92" s="74"/>
      <c r="PSH92" s="62"/>
      <c r="PSI92" s="75"/>
      <c r="PSJ92" s="76"/>
      <c r="PSK92" s="216"/>
      <c r="PSL92" s="75"/>
      <c r="PSM92" s="75"/>
      <c r="PSN92" s="204"/>
      <c r="PSO92" s="205"/>
      <c r="PSP92" s="72"/>
      <c r="PSQ92" s="70"/>
      <c r="PSR92" s="73"/>
      <c r="PSS92" s="74"/>
      <c r="PST92" s="74"/>
      <c r="PSU92" s="62"/>
      <c r="PSV92" s="75"/>
      <c r="PSW92" s="76"/>
      <c r="PSX92" s="216"/>
      <c r="PSY92" s="75"/>
      <c r="PSZ92" s="75"/>
      <c r="PTA92" s="204"/>
      <c r="PTB92" s="205"/>
      <c r="PTC92" s="72"/>
      <c r="PTD92" s="70"/>
      <c r="PTE92" s="73"/>
      <c r="PTF92" s="74"/>
      <c r="PTG92" s="74"/>
      <c r="PTH92" s="62"/>
      <c r="PTI92" s="75"/>
      <c r="PTJ92" s="76"/>
      <c r="PTK92" s="216"/>
      <c r="PTL92" s="75"/>
      <c r="PTM92" s="75"/>
      <c r="PTN92" s="204"/>
      <c r="PTO92" s="205"/>
      <c r="PTP92" s="72"/>
      <c r="PTQ92" s="70"/>
      <c r="PTR92" s="73"/>
      <c r="PTS92" s="74"/>
      <c r="PTT92" s="74"/>
      <c r="PTU92" s="62"/>
      <c r="PTV92" s="75"/>
      <c r="PTW92" s="76"/>
      <c r="PTX92" s="216"/>
      <c r="PTY92" s="75"/>
      <c r="PTZ92" s="75"/>
      <c r="PUA92" s="204"/>
      <c r="PUB92" s="205"/>
      <c r="PUC92" s="72"/>
      <c r="PUD92" s="70"/>
      <c r="PUE92" s="73"/>
      <c r="PUF92" s="74"/>
      <c r="PUG92" s="74"/>
      <c r="PUH92" s="62"/>
      <c r="PUI92" s="75"/>
      <c r="PUJ92" s="76"/>
      <c r="PUK92" s="216"/>
      <c r="PUL92" s="75"/>
      <c r="PUM92" s="75"/>
      <c r="PUN92" s="204"/>
      <c r="PUO92" s="205"/>
      <c r="PUP92" s="72"/>
      <c r="PUQ92" s="70"/>
      <c r="PUR92" s="73"/>
      <c r="PUS92" s="74"/>
      <c r="PUT92" s="74"/>
      <c r="PUU92" s="62"/>
      <c r="PUV92" s="75"/>
      <c r="PUW92" s="76"/>
      <c r="PUX92" s="216"/>
      <c r="PUY92" s="75"/>
      <c r="PUZ92" s="75"/>
      <c r="PVA92" s="204"/>
      <c r="PVB92" s="205"/>
      <c r="PVC92" s="72"/>
      <c r="PVD92" s="70"/>
      <c r="PVE92" s="73"/>
      <c r="PVF92" s="74"/>
      <c r="PVG92" s="74"/>
      <c r="PVH92" s="62"/>
      <c r="PVI92" s="75"/>
      <c r="PVJ92" s="76"/>
      <c r="PVK92" s="216"/>
      <c r="PVL92" s="75"/>
      <c r="PVM92" s="75"/>
      <c r="PVN92" s="204"/>
      <c r="PVO92" s="205"/>
      <c r="PVP92" s="72"/>
      <c r="PVQ92" s="70"/>
      <c r="PVR92" s="73"/>
      <c r="PVS92" s="74"/>
      <c r="PVT92" s="74"/>
      <c r="PVU92" s="62"/>
      <c r="PVV92" s="75"/>
      <c r="PVW92" s="76"/>
      <c r="PVX92" s="216"/>
      <c r="PVY92" s="75"/>
      <c r="PVZ92" s="75"/>
      <c r="PWA92" s="204"/>
      <c r="PWB92" s="205"/>
      <c r="PWC92" s="72"/>
      <c r="PWD92" s="70"/>
      <c r="PWE92" s="73"/>
      <c r="PWF92" s="74"/>
      <c r="PWG92" s="74"/>
      <c r="PWH92" s="62"/>
      <c r="PWI92" s="75"/>
      <c r="PWJ92" s="76"/>
      <c r="PWK92" s="216"/>
      <c r="PWL92" s="75"/>
      <c r="PWM92" s="75"/>
      <c r="PWN92" s="204"/>
      <c r="PWO92" s="205"/>
      <c r="PWP92" s="72"/>
      <c r="PWQ92" s="70"/>
      <c r="PWR92" s="73"/>
      <c r="PWS92" s="74"/>
      <c r="PWT92" s="74"/>
      <c r="PWU92" s="62"/>
      <c r="PWV92" s="75"/>
      <c r="PWW92" s="76"/>
      <c r="PWX92" s="216"/>
      <c r="PWY92" s="75"/>
      <c r="PWZ92" s="75"/>
      <c r="PXA92" s="204"/>
      <c r="PXB92" s="205"/>
      <c r="PXC92" s="72"/>
      <c r="PXD92" s="70"/>
      <c r="PXE92" s="73"/>
      <c r="PXF92" s="74"/>
      <c r="PXG92" s="74"/>
      <c r="PXH92" s="62"/>
      <c r="PXI92" s="75"/>
      <c r="PXJ92" s="76"/>
      <c r="PXK92" s="216"/>
      <c r="PXL92" s="75"/>
      <c r="PXM92" s="75"/>
      <c r="PXN92" s="204"/>
      <c r="PXO92" s="205"/>
      <c r="PXP92" s="72"/>
      <c r="PXQ92" s="70"/>
      <c r="PXR92" s="73"/>
      <c r="PXS92" s="74"/>
      <c r="PXT92" s="74"/>
      <c r="PXU92" s="62"/>
      <c r="PXV92" s="75"/>
      <c r="PXW92" s="76"/>
      <c r="PXX92" s="216"/>
      <c r="PXY92" s="75"/>
      <c r="PXZ92" s="75"/>
      <c r="PYA92" s="204"/>
      <c r="PYB92" s="205"/>
      <c r="PYC92" s="72"/>
      <c r="PYD92" s="70"/>
      <c r="PYE92" s="73"/>
      <c r="PYF92" s="74"/>
      <c r="PYG92" s="74"/>
      <c r="PYH92" s="62"/>
      <c r="PYI92" s="75"/>
      <c r="PYJ92" s="76"/>
      <c r="PYK92" s="216"/>
      <c r="PYL92" s="75"/>
      <c r="PYM92" s="75"/>
      <c r="PYN92" s="204"/>
      <c r="PYO92" s="205"/>
      <c r="PYP92" s="72"/>
      <c r="PYQ92" s="70"/>
      <c r="PYR92" s="73"/>
      <c r="PYS92" s="74"/>
      <c r="PYT92" s="74"/>
      <c r="PYU92" s="62"/>
      <c r="PYV92" s="75"/>
      <c r="PYW92" s="76"/>
      <c r="PYX92" s="216"/>
      <c r="PYY92" s="75"/>
      <c r="PYZ92" s="75"/>
      <c r="PZA92" s="204"/>
      <c r="PZB92" s="205"/>
      <c r="PZC92" s="72"/>
      <c r="PZD92" s="70"/>
      <c r="PZE92" s="73"/>
      <c r="PZF92" s="74"/>
      <c r="PZG92" s="74"/>
      <c r="PZH92" s="62"/>
      <c r="PZI92" s="75"/>
      <c r="PZJ92" s="76"/>
      <c r="PZK92" s="216"/>
      <c r="PZL92" s="75"/>
      <c r="PZM92" s="75"/>
      <c r="PZN92" s="204"/>
      <c r="PZO92" s="205"/>
      <c r="PZP92" s="72"/>
      <c r="PZQ92" s="70"/>
      <c r="PZR92" s="73"/>
      <c r="PZS92" s="74"/>
      <c r="PZT92" s="74"/>
      <c r="PZU92" s="62"/>
      <c r="PZV92" s="75"/>
      <c r="PZW92" s="76"/>
      <c r="PZX92" s="216"/>
      <c r="PZY92" s="75"/>
      <c r="PZZ92" s="75"/>
      <c r="QAA92" s="204"/>
      <c r="QAB92" s="205"/>
      <c r="QAC92" s="72"/>
      <c r="QAD92" s="70"/>
      <c r="QAE92" s="73"/>
      <c r="QAF92" s="74"/>
      <c r="QAG92" s="74"/>
      <c r="QAH92" s="62"/>
      <c r="QAI92" s="75"/>
      <c r="QAJ92" s="76"/>
      <c r="QAK92" s="216"/>
      <c r="QAL92" s="75"/>
      <c r="QAM92" s="75"/>
      <c r="QAN92" s="204"/>
      <c r="QAO92" s="205"/>
      <c r="QAP92" s="72"/>
      <c r="QAQ92" s="70"/>
      <c r="QAR92" s="73"/>
      <c r="QAS92" s="74"/>
      <c r="QAT92" s="74"/>
      <c r="QAU92" s="62"/>
      <c r="QAV92" s="75"/>
      <c r="QAW92" s="76"/>
      <c r="QAX92" s="216"/>
      <c r="QAY92" s="75"/>
      <c r="QAZ92" s="75"/>
      <c r="QBA92" s="204"/>
      <c r="QBB92" s="205"/>
      <c r="QBC92" s="72"/>
      <c r="QBD92" s="70"/>
      <c r="QBE92" s="73"/>
      <c r="QBF92" s="74"/>
      <c r="QBG92" s="74"/>
      <c r="QBH92" s="62"/>
      <c r="QBI92" s="75"/>
      <c r="QBJ92" s="76"/>
      <c r="QBK92" s="216"/>
      <c r="QBL92" s="75"/>
      <c r="QBM92" s="75"/>
      <c r="QBN92" s="204"/>
      <c r="QBO92" s="205"/>
      <c r="QBP92" s="72"/>
      <c r="QBQ92" s="70"/>
      <c r="QBR92" s="73"/>
      <c r="QBS92" s="74"/>
      <c r="QBT92" s="74"/>
      <c r="QBU92" s="62"/>
      <c r="QBV92" s="75"/>
      <c r="QBW92" s="76"/>
      <c r="QBX92" s="216"/>
      <c r="QBY92" s="75"/>
      <c r="QBZ92" s="75"/>
      <c r="QCA92" s="204"/>
      <c r="QCB92" s="205"/>
      <c r="QCC92" s="72"/>
      <c r="QCD92" s="70"/>
      <c r="QCE92" s="73"/>
      <c r="QCF92" s="74"/>
      <c r="QCG92" s="74"/>
      <c r="QCH92" s="62"/>
      <c r="QCI92" s="75"/>
      <c r="QCJ92" s="76"/>
      <c r="QCK92" s="216"/>
      <c r="QCL92" s="75"/>
      <c r="QCM92" s="75"/>
      <c r="QCN92" s="204"/>
      <c r="QCO92" s="205"/>
      <c r="QCP92" s="72"/>
      <c r="QCQ92" s="70"/>
      <c r="QCR92" s="73"/>
      <c r="QCS92" s="74"/>
      <c r="QCT92" s="74"/>
      <c r="QCU92" s="62"/>
      <c r="QCV92" s="75"/>
      <c r="QCW92" s="76"/>
      <c r="QCX92" s="216"/>
      <c r="QCY92" s="75"/>
      <c r="QCZ92" s="75"/>
      <c r="QDA92" s="204"/>
      <c r="QDB92" s="205"/>
      <c r="QDC92" s="72"/>
      <c r="QDD92" s="70"/>
      <c r="QDE92" s="73"/>
      <c r="QDF92" s="74"/>
      <c r="QDG92" s="74"/>
      <c r="QDH92" s="62"/>
      <c r="QDI92" s="75"/>
      <c r="QDJ92" s="76"/>
      <c r="QDK92" s="216"/>
      <c r="QDL92" s="75"/>
      <c r="QDM92" s="75"/>
      <c r="QDN92" s="204"/>
      <c r="QDO92" s="205"/>
      <c r="QDP92" s="72"/>
      <c r="QDQ92" s="70"/>
      <c r="QDR92" s="73"/>
      <c r="QDS92" s="74"/>
      <c r="QDT92" s="74"/>
      <c r="QDU92" s="62"/>
      <c r="QDV92" s="75"/>
      <c r="QDW92" s="76"/>
      <c r="QDX92" s="216"/>
      <c r="QDY92" s="75"/>
      <c r="QDZ92" s="75"/>
      <c r="QEA92" s="204"/>
      <c r="QEB92" s="205"/>
      <c r="QEC92" s="72"/>
      <c r="QED92" s="70"/>
      <c r="QEE92" s="73"/>
      <c r="QEF92" s="74"/>
      <c r="QEG92" s="74"/>
      <c r="QEH92" s="62"/>
      <c r="QEI92" s="75"/>
      <c r="QEJ92" s="76"/>
      <c r="QEK92" s="216"/>
      <c r="QEL92" s="75"/>
      <c r="QEM92" s="75"/>
      <c r="QEN92" s="204"/>
      <c r="QEO92" s="205"/>
      <c r="QEP92" s="72"/>
      <c r="QEQ92" s="70"/>
      <c r="QER92" s="73"/>
      <c r="QES92" s="74"/>
      <c r="QET92" s="74"/>
      <c r="QEU92" s="62"/>
      <c r="QEV92" s="75"/>
      <c r="QEW92" s="76"/>
      <c r="QEX92" s="216"/>
      <c r="QEY92" s="75"/>
      <c r="QEZ92" s="75"/>
      <c r="QFA92" s="204"/>
      <c r="QFB92" s="205"/>
      <c r="QFC92" s="72"/>
      <c r="QFD92" s="70"/>
      <c r="QFE92" s="73"/>
      <c r="QFF92" s="74"/>
      <c r="QFG92" s="74"/>
      <c r="QFH92" s="62"/>
      <c r="QFI92" s="75"/>
      <c r="QFJ92" s="76"/>
      <c r="QFK92" s="216"/>
      <c r="QFL92" s="75"/>
      <c r="QFM92" s="75"/>
      <c r="QFN92" s="204"/>
      <c r="QFO92" s="205"/>
      <c r="QFP92" s="72"/>
      <c r="QFQ92" s="70"/>
      <c r="QFR92" s="73"/>
      <c r="QFS92" s="74"/>
      <c r="QFT92" s="74"/>
      <c r="QFU92" s="62"/>
      <c r="QFV92" s="75"/>
      <c r="QFW92" s="76"/>
      <c r="QFX92" s="216"/>
      <c r="QFY92" s="75"/>
      <c r="QFZ92" s="75"/>
      <c r="QGA92" s="204"/>
      <c r="QGB92" s="205"/>
      <c r="QGC92" s="72"/>
      <c r="QGD92" s="70"/>
      <c r="QGE92" s="73"/>
      <c r="QGF92" s="74"/>
      <c r="QGG92" s="74"/>
      <c r="QGH92" s="62"/>
      <c r="QGI92" s="75"/>
      <c r="QGJ92" s="76"/>
      <c r="QGK92" s="216"/>
      <c r="QGL92" s="75"/>
      <c r="QGM92" s="75"/>
      <c r="QGN92" s="204"/>
      <c r="QGO92" s="205"/>
      <c r="QGP92" s="72"/>
      <c r="QGQ92" s="70"/>
      <c r="QGR92" s="73"/>
      <c r="QGS92" s="74"/>
      <c r="QGT92" s="74"/>
      <c r="QGU92" s="62"/>
      <c r="QGV92" s="75"/>
      <c r="QGW92" s="76"/>
      <c r="QGX92" s="216"/>
      <c r="QGY92" s="75"/>
      <c r="QGZ92" s="75"/>
      <c r="QHA92" s="204"/>
      <c r="QHB92" s="205"/>
      <c r="QHC92" s="72"/>
      <c r="QHD92" s="70"/>
      <c r="QHE92" s="73"/>
      <c r="QHF92" s="74"/>
      <c r="QHG92" s="74"/>
      <c r="QHH92" s="62"/>
      <c r="QHI92" s="75"/>
      <c r="QHJ92" s="76"/>
      <c r="QHK92" s="216"/>
      <c r="QHL92" s="75"/>
      <c r="QHM92" s="75"/>
      <c r="QHN92" s="204"/>
      <c r="QHO92" s="205"/>
      <c r="QHP92" s="72"/>
      <c r="QHQ92" s="70"/>
      <c r="QHR92" s="73"/>
      <c r="QHS92" s="74"/>
      <c r="QHT92" s="74"/>
      <c r="QHU92" s="62"/>
      <c r="QHV92" s="75"/>
      <c r="QHW92" s="76"/>
      <c r="QHX92" s="216"/>
      <c r="QHY92" s="75"/>
      <c r="QHZ92" s="75"/>
      <c r="QIA92" s="204"/>
      <c r="QIB92" s="205"/>
      <c r="QIC92" s="72"/>
      <c r="QID92" s="70"/>
      <c r="QIE92" s="73"/>
      <c r="QIF92" s="74"/>
      <c r="QIG92" s="74"/>
      <c r="QIH92" s="62"/>
      <c r="QII92" s="75"/>
      <c r="QIJ92" s="76"/>
      <c r="QIK92" s="216"/>
      <c r="QIL92" s="75"/>
      <c r="QIM92" s="75"/>
      <c r="QIN92" s="204"/>
      <c r="QIO92" s="205"/>
      <c r="QIP92" s="72"/>
      <c r="QIQ92" s="70"/>
      <c r="QIR92" s="73"/>
      <c r="QIS92" s="74"/>
      <c r="QIT92" s="74"/>
      <c r="QIU92" s="62"/>
      <c r="QIV92" s="75"/>
      <c r="QIW92" s="76"/>
      <c r="QIX92" s="216"/>
      <c r="QIY92" s="75"/>
      <c r="QIZ92" s="75"/>
      <c r="QJA92" s="204"/>
      <c r="QJB92" s="205"/>
      <c r="QJC92" s="72"/>
      <c r="QJD92" s="70"/>
      <c r="QJE92" s="73"/>
      <c r="QJF92" s="74"/>
      <c r="QJG92" s="74"/>
      <c r="QJH92" s="62"/>
      <c r="QJI92" s="75"/>
      <c r="QJJ92" s="76"/>
      <c r="QJK92" s="216"/>
      <c r="QJL92" s="75"/>
      <c r="QJM92" s="75"/>
      <c r="QJN92" s="204"/>
      <c r="QJO92" s="205"/>
      <c r="QJP92" s="72"/>
      <c r="QJQ92" s="70"/>
      <c r="QJR92" s="73"/>
      <c r="QJS92" s="74"/>
      <c r="QJT92" s="74"/>
      <c r="QJU92" s="62"/>
      <c r="QJV92" s="75"/>
      <c r="QJW92" s="76"/>
      <c r="QJX92" s="216"/>
      <c r="QJY92" s="75"/>
      <c r="QJZ92" s="75"/>
      <c r="QKA92" s="204"/>
      <c r="QKB92" s="205"/>
      <c r="QKC92" s="72"/>
      <c r="QKD92" s="70"/>
      <c r="QKE92" s="73"/>
      <c r="QKF92" s="74"/>
      <c r="QKG92" s="74"/>
      <c r="QKH92" s="62"/>
      <c r="QKI92" s="75"/>
      <c r="QKJ92" s="76"/>
      <c r="QKK92" s="216"/>
      <c r="QKL92" s="75"/>
      <c r="QKM92" s="75"/>
      <c r="QKN92" s="204"/>
      <c r="QKO92" s="205"/>
      <c r="QKP92" s="72"/>
      <c r="QKQ92" s="70"/>
      <c r="QKR92" s="73"/>
      <c r="QKS92" s="74"/>
      <c r="QKT92" s="74"/>
      <c r="QKU92" s="62"/>
      <c r="QKV92" s="75"/>
      <c r="QKW92" s="76"/>
      <c r="QKX92" s="216"/>
      <c r="QKY92" s="75"/>
      <c r="QKZ92" s="75"/>
      <c r="QLA92" s="204"/>
      <c r="QLB92" s="205"/>
      <c r="QLC92" s="72"/>
      <c r="QLD92" s="70"/>
      <c r="QLE92" s="73"/>
      <c r="QLF92" s="74"/>
      <c r="QLG92" s="74"/>
      <c r="QLH92" s="62"/>
      <c r="QLI92" s="75"/>
      <c r="QLJ92" s="76"/>
      <c r="QLK92" s="216"/>
      <c r="QLL92" s="75"/>
      <c r="QLM92" s="75"/>
      <c r="QLN92" s="204"/>
      <c r="QLO92" s="205"/>
      <c r="QLP92" s="72"/>
      <c r="QLQ92" s="70"/>
      <c r="QLR92" s="73"/>
      <c r="QLS92" s="74"/>
      <c r="QLT92" s="74"/>
      <c r="QLU92" s="62"/>
      <c r="QLV92" s="75"/>
      <c r="QLW92" s="76"/>
      <c r="QLX92" s="216"/>
      <c r="QLY92" s="75"/>
      <c r="QLZ92" s="75"/>
      <c r="QMA92" s="204"/>
      <c r="QMB92" s="205"/>
      <c r="QMC92" s="72"/>
      <c r="QMD92" s="70"/>
      <c r="QME92" s="73"/>
      <c r="QMF92" s="74"/>
      <c r="QMG92" s="74"/>
      <c r="QMH92" s="62"/>
      <c r="QMI92" s="75"/>
      <c r="QMJ92" s="76"/>
      <c r="QMK92" s="216"/>
      <c r="QML92" s="75"/>
      <c r="QMM92" s="75"/>
      <c r="QMN92" s="204"/>
      <c r="QMO92" s="205"/>
      <c r="QMP92" s="72"/>
      <c r="QMQ92" s="70"/>
      <c r="QMR92" s="73"/>
      <c r="QMS92" s="74"/>
      <c r="QMT92" s="74"/>
      <c r="QMU92" s="62"/>
      <c r="QMV92" s="75"/>
      <c r="QMW92" s="76"/>
      <c r="QMX92" s="216"/>
      <c r="QMY92" s="75"/>
      <c r="QMZ92" s="75"/>
      <c r="QNA92" s="204"/>
      <c r="QNB92" s="205"/>
      <c r="QNC92" s="72"/>
      <c r="QND92" s="70"/>
      <c r="QNE92" s="73"/>
      <c r="QNF92" s="74"/>
      <c r="QNG92" s="74"/>
      <c r="QNH92" s="62"/>
      <c r="QNI92" s="75"/>
      <c r="QNJ92" s="76"/>
      <c r="QNK92" s="216"/>
      <c r="QNL92" s="75"/>
      <c r="QNM92" s="75"/>
      <c r="QNN92" s="204"/>
      <c r="QNO92" s="205"/>
      <c r="QNP92" s="72"/>
      <c r="QNQ92" s="70"/>
      <c r="QNR92" s="73"/>
      <c r="QNS92" s="74"/>
      <c r="QNT92" s="74"/>
      <c r="QNU92" s="62"/>
      <c r="QNV92" s="75"/>
      <c r="QNW92" s="76"/>
      <c r="QNX92" s="216"/>
      <c r="QNY92" s="75"/>
      <c r="QNZ92" s="75"/>
      <c r="QOA92" s="204"/>
      <c r="QOB92" s="205"/>
      <c r="QOC92" s="72"/>
      <c r="QOD92" s="70"/>
      <c r="QOE92" s="73"/>
      <c r="QOF92" s="74"/>
      <c r="QOG92" s="74"/>
      <c r="QOH92" s="62"/>
      <c r="QOI92" s="75"/>
      <c r="QOJ92" s="76"/>
      <c r="QOK92" s="216"/>
      <c r="QOL92" s="75"/>
      <c r="QOM92" s="75"/>
      <c r="QON92" s="204"/>
      <c r="QOO92" s="205"/>
      <c r="QOP92" s="72"/>
      <c r="QOQ92" s="70"/>
      <c r="QOR92" s="73"/>
      <c r="QOS92" s="74"/>
      <c r="QOT92" s="74"/>
      <c r="QOU92" s="62"/>
      <c r="QOV92" s="75"/>
      <c r="QOW92" s="76"/>
      <c r="QOX92" s="216"/>
      <c r="QOY92" s="75"/>
      <c r="QOZ92" s="75"/>
      <c r="QPA92" s="204"/>
      <c r="QPB92" s="205"/>
      <c r="QPC92" s="72"/>
      <c r="QPD92" s="70"/>
      <c r="QPE92" s="73"/>
      <c r="QPF92" s="74"/>
      <c r="QPG92" s="74"/>
      <c r="QPH92" s="62"/>
      <c r="QPI92" s="75"/>
      <c r="QPJ92" s="76"/>
      <c r="QPK92" s="216"/>
      <c r="QPL92" s="75"/>
      <c r="QPM92" s="75"/>
      <c r="QPN92" s="204"/>
      <c r="QPO92" s="205"/>
      <c r="QPP92" s="72"/>
      <c r="QPQ92" s="70"/>
      <c r="QPR92" s="73"/>
      <c r="QPS92" s="74"/>
      <c r="QPT92" s="74"/>
      <c r="QPU92" s="62"/>
      <c r="QPV92" s="75"/>
      <c r="QPW92" s="76"/>
      <c r="QPX92" s="216"/>
      <c r="QPY92" s="75"/>
      <c r="QPZ92" s="75"/>
      <c r="QQA92" s="204"/>
      <c r="QQB92" s="205"/>
      <c r="QQC92" s="72"/>
      <c r="QQD92" s="70"/>
      <c r="QQE92" s="73"/>
      <c r="QQF92" s="74"/>
      <c r="QQG92" s="74"/>
      <c r="QQH92" s="62"/>
      <c r="QQI92" s="75"/>
      <c r="QQJ92" s="76"/>
      <c r="QQK92" s="216"/>
      <c r="QQL92" s="75"/>
      <c r="QQM92" s="75"/>
      <c r="QQN92" s="204"/>
      <c r="QQO92" s="205"/>
      <c r="QQP92" s="72"/>
      <c r="QQQ92" s="70"/>
      <c r="QQR92" s="73"/>
      <c r="QQS92" s="74"/>
      <c r="QQT92" s="74"/>
      <c r="QQU92" s="62"/>
      <c r="QQV92" s="75"/>
      <c r="QQW92" s="76"/>
      <c r="QQX92" s="216"/>
      <c r="QQY92" s="75"/>
      <c r="QQZ92" s="75"/>
      <c r="QRA92" s="204"/>
      <c r="QRB92" s="205"/>
      <c r="QRC92" s="72"/>
      <c r="QRD92" s="70"/>
      <c r="QRE92" s="73"/>
      <c r="QRF92" s="74"/>
      <c r="QRG92" s="74"/>
      <c r="QRH92" s="62"/>
      <c r="QRI92" s="75"/>
      <c r="QRJ92" s="76"/>
      <c r="QRK92" s="216"/>
      <c r="QRL92" s="75"/>
      <c r="QRM92" s="75"/>
      <c r="QRN92" s="204"/>
      <c r="QRO92" s="205"/>
      <c r="QRP92" s="72"/>
      <c r="QRQ92" s="70"/>
      <c r="QRR92" s="73"/>
      <c r="QRS92" s="74"/>
      <c r="QRT92" s="74"/>
      <c r="QRU92" s="62"/>
      <c r="QRV92" s="75"/>
      <c r="QRW92" s="76"/>
      <c r="QRX92" s="216"/>
      <c r="QRY92" s="75"/>
      <c r="QRZ92" s="75"/>
      <c r="QSA92" s="204"/>
      <c r="QSB92" s="205"/>
      <c r="QSC92" s="72"/>
      <c r="QSD92" s="70"/>
      <c r="QSE92" s="73"/>
      <c r="QSF92" s="74"/>
      <c r="QSG92" s="74"/>
      <c r="QSH92" s="62"/>
      <c r="QSI92" s="75"/>
      <c r="QSJ92" s="76"/>
      <c r="QSK92" s="216"/>
      <c r="QSL92" s="75"/>
      <c r="QSM92" s="75"/>
      <c r="QSN92" s="204"/>
      <c r="QSO92" s="205"/>
      <c r="QSP92" s="72"/>
      <c r="QSQ92" s="70"/>
      <c r="QSR92" s="73"/>
      <c r="QSS92" s="74"/>
      <c r="QST92" s="74"/>
      <c r="QSU92" s="62"/>
      <c r="QSV92" s="75"/>
      <c r="QSW92" s="76"/>
      <c r="QSX92" s="216"/>
      <c r="QSY92" s="75"/>
      <c r="QSZ92" s="75"/>
      <c r="QTA92" s="204"/>
      <c r="QTB92" s="205"/>
      <c r="QTC92" s="72"/>
      <c r="QTD92" s="70"/>
      <c r="QTE92" s="73"/>
      <c r="QTF92" s="74"/>
      <c r="QTG92" s="74"/>
      <c r="QTH92" s="62"/>
      <c r="QTI92" s="75"/>
      <c r="QTJ92" s="76"/>
      <c r="QTK92" s="216"/>
      <c r="QTL92" s="75"/>
      <c r="QTM92" s="75"/>
      <c r="QTN92" s="204"/>
      <c r="QTO92" s="205"/>
      <c r="QTP92" s="72"/>
      <c r="QTQ92" s="70"/>
      <c r="QTR92" s="73"/>
      <c r="QTS92" s="74"/>
      <c r="QTT92" s="74"/>
      <c r="QTU92" s="62"/>
      <c r="QTV92" s="75"/>
      <c r="QTW92" s="76"/>
      <c r="QTX92" s="216"/>
      <c r="QTY92" s="75"/>
      <c r="QTZ92" s="75"/>
      <c r="QUA92" s="204"/>
      <c r="QUB92" s="205"/>
      <c r="QUC92" s="72"/>
      <c r="QUD92" s="70"/>
      <c r="QUE92" s="73"/>
      <c r="QUF92" s="74"/>
      <c r="QUG92" s="74"/>
      <c r="QUH92" s="62"/>
      <c r="QUI92" s="75"/>
      <c r="QUJ92" s="76"/>
      <c r="QUK92" s="216"/>
      <c r="QUL92" s="75"/>
      <c r="QUM92" s="75"/>
      <c r="QUN92" s="204"/>
      <c r="QUO92" s="205"/>
      <c r="QUP92" s="72"/>
      <c r="QUQ92" s="70"/>
      <c r="QUR92" s="73"/>
      <c r="QUS92" s="74"/>
      <c r="QUT92" s="74"/>
      <c r="QUU92" s="62"/>
      <c r="QUV92" s="75"/>
      <c r="QUW92" s="76"/>
      <c r="QUX92" s="216"/>
      <c r="QUY92" s="75"/>
      <c r="QUZ92" s="75"/>
      <c r="QVA92" s="204"/>
      <c r="QVB92" s="205"/>
      <c r="QVC92" s="72"/>
      <c r="QVD92" s="70"/>
      <c r="QVE92" s="73"/>
      <c r="QVF92" s="74"/>
      <c r="QVG92" s="74"/>
      <c r="QVH92" s="62"/>
      <c r="QVI92" s="75"/>
      <c r="QVJ92" s="76"/>
      <c r="QVK92" s="216"/>
      <c r="QVL92" s="75"/>
      <c r="QVM92" s="75"/>
      <c r="QVN92" s="204"/>
      <c r="QVO92" s="205"/>
      <c r="QVP92" s="72"/>
      <c r="QVQ92" s="70"/>
      <c r="QVR92" s="73"/>
      <c r="QVS92" s="74"/>
      <c r="QVT92" s="74"/>
      <c r="QVU92" s="62"/>
      <c r="QVV92" s="75"/>
      <c r="QVW92" s="76"/>
      <c r="QVX92" s="216"/>
      <c r="QVY92" s="75"/>
      <c r="QVZ92" s="75"/>
      <c r="QWA92" s="204"/>
      <c r="QWB92" s="205"/>
      <c r="QWC92" s="72"/>
      <c r="QWD92" s="70"/>
      <c r="QWE92" s="73"/>
      <c r="QWF92" s="74"/>
      <c r="QWG92" s="74"/>
      <c r="QWH92" s="62"/>
      <c r="QWI92" s="75"/>
      <c r="QWJ92" s="76"/>
      <c r="QWK92" s="216"/>
      <c r="QWL92" s="75"/>
      <c r="QWM92" s="75"/>
      <c r="QWN92" s="204"/>
      <c r="QWO92" s="205"/>
      <c r="QWP92" s="72"/>
      <c r="QWQ92" s="70"/>
      <c r="QWR92" s="73"/>
      <c r="QWS92" s="74"/>
      <c r="QWT92" s="74"/>
      <c r="QWU92" s="62"/>
      <c r="QWV92" s="75"/>
      <c r="QWW92" s="76"/>
      <c r="QWX92" s="216"/>
      <c r="QWY92" s="75"/>
      <c r="QWZ92" s="75"/>
      <c r="QXA92" s="204"/>
      <c r="QXB92" s="205"/>
      <c r="QXC92" s="72"/>
      <c r="QXD92" s="70"/>
      <c r="QXE92" s="73"/>
      <c r="QXF92" s="74"/>
      <c r="QXG92" s="74"/>
      <c r="QXH92" s="62"/>
      <c r="QXI92" s="75"/>
      <c r="QXJ92" s="76"/>
      <c r="QXK92" s="216"/>
      <c r="QXL92" s="75"/>
      <c r="QXM92" s="75"/>
      <c r="QXN92" s="204"/>
      <c r="QXO92" s="205"/>
      <c r="QXP92" s="72"/>
      <c r="QXQ92" s="70"/>
      <c r="QXR92" s="73"/>
      <c r="QXS92" s="74"/>
      <c r="QXT92" s="74"/>
      <c r="QXU92" s="62"/>
      <c r="QXV92" s="75"/>
      <c r="QXW92" s="76"/>
      <c r="QXX92" s="216"/>
      <c r="QXY92" s="75"/>
      <c r="QXZ92" s="75"/>
      <c r="QYA92" s="204"/>
      <c r="QYB92" s="205"/>
      <c r="QYC92" s="72"/>
      <c r="QYD92" s="70"/>
      <c r="QYE92" s="73"/>
      <c r="QYF92" s="74"/>
      <c r="QYG92" s="74"/>
      <c r="QYH92" s="62"/>
      <c r="QYI92" s="75"/>
      <c r="QYJ92" s="76"/>
      <c r="QYK92" s="216"/>
      <c r="QYL92" s="75"/>
      <c r="QYM92" s="75"/>
      <c r="QYN92" s="204"/>
      <c r="QYO92" s="205"/>
      <c r="QYP92" s="72"/>
      <c r="QYQ92" s="70"/>
      <c r="QYR92" s="73"/>
      <c r="QYS92" s="74"/>
      <c r="QYT92" s="74"/>
      <c r="QYU92" s="62"/>
      <c r="QYV92" s="75"/>
      <c r="QYW92" s="76"/>
      <c r="QYX92" s="216"/>
      <c r="QYY92" s="75"/>
      <c r="QYZ92" s="75"/>
      <c r="QZA92" s="204"/>
      <c r="QZB92" s="205"/>
      <c r="QZC92" s="72"/>
      <c r="QZD92" s="70"/>
      <c r="QZE92" s="73"/>
      <c r="QZF92" s="74"/>
      <c r="QZG92" s="74"/>
      <c r="QZH92" s="62"/>
      <c r="QZI92" s="75"/>
      <c r="QZJ92" s="76"/>
      <c r="QZK92" s="216"/>
      <c r="QZL92" s="75"/>
      <c r="QZM92" s="75"/>
      <c r="QZN92" s="204"/>
      <c r="QZO92" s="205"/>
      <c r="QZP92" s="72"/>
      <c r="QZQ92" s="70"/>
      <c r="QZR92" s="73"/>
      <c r="QZS92" s="74"/>
      <c r="QZT92" s="74"/>
      <c r="QZU92" s="62"/>
      <c r="QZV92" s="75"/>
      <c r="QZW92" s="76"/>
      <c r="QZX92" s="216"/>
      <c r="QZY92" s="75"/>
      <c r="QZZ92" s="75"/>
      <c r="RAA92" s="204"/>
      <c r="RAB92" s="205"/>
      <c r="RAC92" s="72"/>
      <c r="RAD92" s="70"/>
      <c r="RAE92" s="73"/>
      <c r="RAF92" s="74"/>
      <c r="RAG92" s="74"/>
      <c r="RAH92" s="62"/>
      <c r="RAI92" s="75"/>
      <c r="RAJ92" s="76"/>
      <c r="RAK92" s="216"/>
      <c r="RAL92" s="75"/>
      <c r="RAM92" s="75"/>
      <c r="RAN92" s="204"/>
      <c r="RAO92" s="205"/>
      <c r="RAP92" s="72"/>
      <c r="RAQ92" s="70"/>
      <c r="RAR92" s="73"/>
      <c r="RAS92" s="74"/>
      <c r="RAT92" s="74"/>
      <c r="RAU92" s="62"/>
      <c r="RAV92" s="75"/>
      <c r="RAW92" s="76"/>
      <c r="RAX92" s="216"/>
      <c r="RAY92" s="75"/>
      <c r="RAZ92" s="75"/>
      <c r="RBA92" s="204"/>
      <c r="RBB92" s="205"/>
      <c r="RBC92" s="72"/>
      <c r="RBD92" s="70"/>
      <c r="RBE92" s="73"/>
      <c r="RBF92" s="74"/>
      <c r="RBG92" s="74"/>
      <c r="RBH92" s="62"/>
      <c r="RBI92" s="75"/>
      <c r="RBJ92" s="76"/>
      <c r="RBK92" s="216"/>
      <c r="RBL92" s="75"/>
      <c r="RBM92" s="75"/>
      <c r="RBN92" s="204"/>
      <c r="RBO92" s="205"/>
      <c r="RBP92" s="72"/>
      <c r="RBQ92" s="70"/>
      <c r="RBR92" s="73"/>
      <c r="RBS92" s="74"/>
      <c r="RBT92" s="74"/>
      <c r="RBU92" s="62"/>
      <c r="RBV92" s="75"/>
      <c r="RBW92" s="76"/>
      <c r="RBX92" s="216"/>
      <c r="RBY92" s="75"/>
      <c r="RBZ92" s="75"/>
      <c r="RCA92" s="204"/>
      <c r="RCB92" s="205"/>
      <c r="RCC92" s="72"/>
      <c r="RCD92" s="70"/>
      <c r="RCE92" s="73"/>
      <c r="RCF92" s="74"/>
      <c r="RCG92" s="74"/>
      <c r="RCH92" s="62"/>
      <c r="RCI92" s="75"/>
      <c r="RCJ92" s="76"/>
      <c r="RCK92" s="216"/>
      <c r="RCL92" s="75"/>
      <c r="RCM92" s="75"/>
      <c r="RCN92" s="204"/>
      <c r="RCO92" s="205"/>
      <c r="RCP92" s="72"/>
      <c r="RCQ92" s="70"/>
      <c r="RCR92" s="73"/>
      <c r="RCS92" s="74"/>
      <c r="RCT92" s="74"/>
      <c r="RCU92" s="62"/>
      <c r="RCV92" s="75"/>
      <c r="RCW92" s="76"/>
      <c r="RCX92" s="216"/>
      <c r="RCY92" s="75"/>
      <c r="RCZ92" s="75"/>
      <c r="RDA92" s="204"/>
      <c r="RDB92" s="205"/>
      <c r="RDC92" s="72"/>
      <c r="RDD92" s="70"/>
      <c r="RDE92" s="73"/>
      <c r="RDF92" s="74"/>
      <c r="RDG92" s="74"/>
      <c r="RDH92" s="62"/>
      <c r="RDI92" s="75"/>
      <c r="RDJ92" s="76"/>
      <c r="RDK92" s="216"/>
      <c r="RDL92" s="75"/>
      <c r="RDM92" s="75"/>
      <c r="RDN92" s="204"/>
      <c r="RDO92" s="205"/>
      <c r="RDP92" s="72"/>
      <c r="RDQ92" s="70"/>
      <c r="RDR92" s="73"/>
      <c r="RDS92" s="74"/>
      <c r="RDT92" s="74"/>
      <c r="RDU92" s="62"/>
      <c r="RDV92" s="75"/>
      <c r="RDW92" s="76"/>
      <c r="RDX92" s="216"/>
      <c r="RDY92" s="75"/>
      <c r="RDZ92" s="75"/>
      <c r="REA92" s="204"/>
      <c r="REB92" s="205"/>
      <c r="REC92" s="72"/>
      <c r="RED92" s="70"/>
      <c r="REE92" s="73"/>
      <c r="REF92" s="74"/>
      <c r="REG92" s="74"/>
      <c r="REH92" s="62"/>
      <c r="REI92" s="75"/>
      <c r="REJ92" s="76"/>
      <c r="REK92" s="216"/>
      <c r="REL92" s="75"/>
      <c r="REM92" s="75"/>
      <c r="REN92" s="204"/>
      <c r="REO92" s="205"/>
      <c r="REP92" s="72"/>
      <c r="REQ92" s="70"/>
      <c r="RER92" s="73"/>
      <c r="RES92" s="74"/>
      <c r="RET92" s="74"/>
      <c r="REU92" s="62"/>
      <c r="REV92" s="75"/>
      <c r="REW92" s="76"/>
      <c r="REX92" s="216"/>
      <c r="REY92" s="75"/>
      <c r="REZ92" s="75"/>
      <c r="RFA92" s="204"/>
      <c r="RFB92" s="205"/>
      <c r="RFC92" s="72"/>
      <c r="RFD92" s="70"/>
      <c r="RFE92" s="73"/>
      <c r="RFF92" s="74"/>
      <c r="RFG92" s="74"/>
      <c r="RFH92" s="62"/>
      <c r="RFI92" s="75"/>
      <c r="RFJ92" s="76"/>
      <c r="RFK92" s="216"/>
      <c r="RFL92" s="75"/>
      <c r="RFM92" s="75"/>
      <c r="RFN92" s="204"/>
      <c r="RFO92" s="205"/>
      <c r="RFP92" s="72"/>
      <c r="RFQ92" s="70"/>
      <c r="RFR92" s="73"/>
      <c r="RFS92" s="74"/>
      <c r="RFT92" s="74"/>
      <c r="RFU92" s="62"/>
      <c r="RFV92" s="75"/>
      <c r="RFW92" s="76"/>
      <c r="RFX92" s="216"/>
      <c r="RFY92" s="75"/>
      <c r="RFZ92" s="75"/>
      <c r="RGA92" s="204"/>
      <c r="RGB92" s="205"/>
      <c r="RGC92" s="72"/>
      <c r="RGD92" s="70"/>
      <c r="RGE92" s="73"/>
      <c r="RGF92" s="74"/>
      <c r="RGG92" s="74"/>
      <c r="RGH92" s="62"/>
      <c r="RGI92" s="75"/>
      <c r="RGJ92" s="76"/>
      <c r="RGK92" s="216"/>
      <c r="RGL92" s="75"/>
      <c r="RGM92" s="75"/>
      <c r="RGN92" s="204"/>
      <c r="RGO92" s="205"/>
      <c r="RGP92" s="72"/>
      <c r="RGQ92" s="70"/>
      <c r="RGR92" s="73"/>
      <c r="RGS92" s="74"/>
      <c r="RGT92" s="74"/>
      <c r="RGU92" s="62"/>
      <c r="RGV92" s="75"/>
      <c r="RGW92" s="76"/>
      <c r="RGX92" s="216"/>
      <c r="RGY92" s="75"/>
      <c r="RGZ92" s="75"/>
      <c r="RHA92" s="204"/>
      <c r="RHB92" s="205"/>
      <c r="RHC92" s="72"/>
      <c r="RHD92" s="70"/>
      <c r="RHE92" s="73"/>
      <c r="RHF92" s="74"/>
      <c r="RHG92" s="74"/>
      <c r="RHH92" s="62"/>
      <c r="RHI92" s="75"/>
      <c r="RHJ92" s="76"/>
      <c r="RHK92" s="216"/>
      <c r="RHL92" s="75"/>
      <c r="RHM92" s="75"/>
      <c r="RHN92" s="204"/>
      <c r="RHO92" s="205"/>
      <c r="RHP92" s="72"/>
      <c r="RHQ92" s="70"/>
      <c r="RHR92" s="73"/>
      <c r="RHS92" s="74"/>
      <c r="RHT92" s="74"/>
      <c r="RHU92" s="62"/>
      <c r="RHV92" s="75"/>
      <c r="RHW92" s="76"/>
      <c r="RHX92" s="216"/>
      <c r="RHY92" s="75"/>
      <c r="RHZ92" s="75"/>
      <c r="RIA92" s="204"/>
      <c r="RIB92" s="205"/>
      <c r="RIC92" s="72"/>
      <c r="RID92" s="70"/>
      <c r="RIE92" s="73"/>
      <c r="RIF92" s="74"/>
      <c r="RIG92" s="74"/>
      <c r="RIH92" s="62"/>
      <c r="RII92" s="75"/>
      <c r="RIJ92" s="76"/>
      <c r="RIK92" s="216"/>
      <c r="RIL92" s="75"/>
      <c r="RIM92" s="75"/>
      <c r="RIN92" s="204"/>
      <c r="RIO92" s="205"/>
      <c r="RIP92" s="72"/>
      <c r="RIQ92" s="70"/>
      <c r="RIR92" s="73"/>
      <c r="RIS92" s="74"/>
      <c r="RIT92" s="74"/>
      <c r="RIU92" s="62"/>
      <c r="RIV92" s="75"/>
      <c r="RIW92" s="76"/>
      <c r="RIX92" s="216"/>
      <c r="RIY92" s="75"/>
      <c r="RIZ92" s="75"/>
      <c r="RJA92" s="204"/>
      <c r="RJB92" s="205"/>
      <c r="RJC92" s="72"/>
      <c r="RJD92" s="70"/>
      <c r="RJE92" s="73"/>
      <c r="RJF92" s="74"/>
      <c r="RJG92" s="74"/>
      <c r="RJH92" s="62"/>
      <c r="RJI92" s="75"/>
      <c r="RJJ92" s="76"/>
      <c r="RJK92" s="216"/>
      <c r="RJL92" s="75"/>
      <c r="RJM92" s="75"/>
      <c r="RJN92" s="204"/>
      <c r="RJO92" s="205"/>
      <c r="RJP92" s="72"/>
      <c r="RJQ92" s="70"/>
      <c r="RJR92" s="73"/>
      <c r="RJS92" s="74"/>
      <c r="RJT92" s="74"/>
      <c r="RJU92" s="62"/>
      <c r="RJV92" s="75"/>
      <c r="RJW92" s="76"/>
      <c r="RJX92" s="216"/>
      <c r="RJY92" s="75"/>
      <c r="RJZ92" s="75"/>
      <c r="RKA92" s="204"/>
      <c r="RKB92" s="205"/>
      <c r="RKC92" s="72"/>
      <c r="RKD92" s="70"/>
      <c r="RKE92" s="73"/>
      <c r="RKF92" s="74"/>
      <c r="RKG92" s="74"/>
      <c r="RKH92" s="62"/>
      <c r="RKI92" s="75"/>
      <c r="RKJ92" s="76"/>
      <c r="RKK92" s="216"/>
      <c r="RKL92" s="75"/>
      <c r="RKM92" s="75"/>
      <c r="RKN92" s="204"/>
      <c r="RKO92" s="205"/>
      <c r="RKP92" s="72"/>
      <c r="RKQ92" s="70"/>
      <c r="RKR92" s="73"/>
      <c r="RKS92" s="74"/>
      <c r="RKT92" s="74"/>
      <c r="RKU92" s="62"/>
      <c r="RKV92" s="75"/>
      <c r="RKW92" s="76"/>
      <c r="RKX92" s="216"/>
      <c r="RKY92" s="75"/>
      <c r="RKZ92" s="75"/>
      <c r="RLA92" s="204"/>
      <c r="RLB92" s="205"/>
      <c r="RLC92" s="72"/>
      <c r="RLD92" s="70"/>
      <c r="RLE92" s="73"/>
      <c r="RLF92" s="74"/>
      <c r="RLG92" s="74"/>
      <c r="RLH92" s="62"/>
      <c r="RLI92" s="75"/>
      <c r="RLJ92" s="76"/>
      <c r="RLK92" s="216"/>
      <c r="RLL92" s="75"/>
      <c r="RLM92" s="75"/>
      <c r="RLN92" s="204"/>
      <c r="RLO92" s="205"/>
      <c r="RLP92" s="72"/>
      <c r="RLQ92" s="70"/>
      <c r="RLR92" s="73"/>
      <c r="RLS92" s="74"/>
      <c r="RLT92" s="74"/>
      <c r="RLU92" s="62"/>
      <c r="RLV92" s="75"/>
      <c r="RLW92" s="76"/>
      <c r="RLX92" s="216"/>
      <c r="RLY92" s="75"/>
      <c r="RLZ92" s="75"/>
      <c r="RMA92" s="204"/>
      <c r="RMB92" s="205"/>
      <c r="RMC92" s="72"/>
      <c r="RMD92" s="70"/>
      <c r="RME92" s="73"/>
      <c r="RMF92" s="74"/>
      <c r="RMG92" s="74"/>
      <c r="RMH92" s="62"/>
      <c r="RMI92" s="75"/>
      <c r="RMJ92" s="76"/>
      <c r="RMK92" s="216"/>
      <c r="RML92" s="75"/>
      <c r="RMM92" s="75"/>
      <c r="RMN92" s="204"/>
      <c r="RMO92" s="205"/>
      <c r="RMP92" s="72"/>
      <c r="RMQ92" s="70"/>
      <c r="RMR92" s="73"/>
      <c r="RMS92" s="74"/>
      <c r="RMT92" s="74"/>
      <c r="RMU92" s="62"/>
      <c r="RMV92" s="75"/>
      <c r="RMW92" s="76"/>
      <c r="RMX92" s="216"/>
      <c r="RMY92" s="75"/>
      <c r="RMZ92" s="75"/>
      <c r="RNA92" s="204"/>
      <c r="RNB92" s="205"/>
      <c r="RNC92" s="72"/>
      <c r="RND92" s="70"/>
      <c r="RNE92" s="73"/>
      <c r="RNF92" s="74"/>
      <c r="RNG92" s="74"/>
      <c r="RNH92" s="62"/>
      <c r="RNI92" s="75"/>
      <c r="RNJ92" s="76"/>
      <c r="RNK92" s="216"/>
      <c r="RNL92" s="75"/>
      <c r="RNM92" s="75"/>
      <c r="RNN92" s="204"/>
      <c r="RNO92" s="205"/>
      <c r="RNP92" s="72"/>
      <c r="RNQ92" s="70"/>
      <c r="RNR92" s="73"/>
      <c r="RNS92" s="74"/>
      <c r="RNT92" s="74"/>
      <c r="RNU92" s="62"/>
      <c r="RNV92" s="75"/>
      <c r="RNW92" s="76"/>
      <c r="RNX92" s="216"/>
      <c r="RNY92" s="75"/>
      <c r="RNZ92" s="75"/>
      <c r="ROA92" s="204"/>
      <c r="ROB92" s="205"/>
      <c r="ROC92" s="72"/>
      <c r="ROD92" s="70"/>
      <c r="ROE92" s="73"/>
      <c r="ROF92" s="74"/>
      <c r="ROG92" s="74"/>
      <c r="ROH92" s="62"/>
      <c r="ROI92" s="75"/>
      <c r="ROJ92" s="76"/>
      <c r="ROK92" s="216"/>
      <c r="ROL92" s="75"/>
      <c r="ROM92" s="75"/>
      <c r="RON92" s="204"/>
      <c r="ROO92" s="205"/>
      <c r="ROP92" s="72"/>
      <c r="ROQ92" s="70"/>
      <c r="ROR92" s="73"/>
      <c r="ROS92" s="74"/>
      <c r="ROT92" s="74"/>
      <c r="ROU92" s="62"/>
      <c r="ROV92" s="75"/>
      <c r="ROW92" s="76"/>
      <c r="ROX92" s="216"/>
      <c r="ROY92" s="75"/>
      <c r="ROZ92" s="75"/>
      <c r="RPA92" s="204"/>
      <c r="RPB92" s="205"/>
      <c r="RPC92" s="72"/>
      <c r="RPD92" s="70"/>
      <c r="RPE92" s="73"/>
      <c r="RPF92" s="74"/>
      <c r="RPG92" s="74"/>
      <c r="RPH92" s="62"/>
      <c r="RPI92" s="75"/>
      <c r="RPJ92" s="76"/>
      <c r="RPK92" s="216"/>
      <c r="RPL92" s="75"/>
      <c r="RPM92" s="75"/>
      <c r="RPN92" s="204"/>
      <c r="RPO92" s="205"/>
      <c r="RPP92" s="72"/>
      <c r="RPQ92" s="70"/>
      <c r="RPR92" s="73"/>
      <c r="RPS92" s="74"/>
      <c r="RPT92" s="74"/>
      <c r="RPU92" s="62"/>
      <c r="RPV92" s="75"/>
      <c r="RPW92" s="76"/>
      <c r="RPX92" s="216"/>
      <c r="RPY92" s="75"/>
      <c r="RPZ92" s="75"/>
      <c r="RQA92" s="204"/>
      <c r="RQB92" s="205"/>
      <c r="RQC92" s="72"/>
      <c r="RQD92" s="70"/>
      <c r="RQE92" s="73"/>
      <c r="RQF92" s="74"/>
      <c r="RQG92" s="74"/>
      <c r="RQH92" s="62"/>
      <c r="RQI92" s="75"/>
      <c r="RQJ92" s="76"/>
      <c r="RQK92" s="216"/>
      <c r="RQL92" s="75"/>
      <c r="RQM92" s="75"/>
      <c r="RQN92" s="204"/>
      <c r="RQO92" s="205"/>
      <c r="RQP92" s="72"/>
      <c r="RQQ92" s="70"/>
      <c r="RQR92" s="73"/>
      <c r="RQS92" s="74"/>
      <c r="RQT92" s="74"/>
      <c r="RQU92" s="62"/>
      <c r="RQV92" s="75"/>
      <c r="RQW92" s="76"/>
      <c r="RQX92" s="216"/>
      <c r="RQY92" s="75"/>
      <c r="RQZ92" s="75"/>
      <c r="RRA92" s="204"/>
      <c r="RRB92" s="205"/>
      <c r="RRC92" s="72"/>
      <c r="RRD92" s="70"/>
      <c r="RRE92" s="73"/>
      <c r="RRF92" s="74"/>
      <c r="RRG92" s="74"/>
      <c r="RRH92" s="62"/>
      <c r="RRI92" s="75"/>
      <c r="RRJ92" s="76"/>
      <c r="RRK92" s="216"/>
      <c r="RRL92" s="75"/>
      <c r="RRM92" s="75"/>
      <c r="RRN92" s="204"/>
      <c r="RRO92" s="205"/>
      <c r="RRP92" s="72"/>
      <c r="RRQ92" s="70"/>
      <c r="RRR92" s="73"/>
      <c r="RRS92" s="74"/>
      <c r="RRT92" s="74"/>
      <c r="RRU92" s="62"/>
      <c r="RRV92" s="75"/>
      <c r="RRW92" s="76"/>
      <c r="RRX92" s="216"/>
      <c r="RRY92" s="75"/>
      <c r="RRZ92" s="75"/>
      <c r="RSA92" s="204"/>
      <c r="RSB92" s="205"/>
      <c r="RSC92" s="72"/>
      <c r="RSD92" s="70"/>
      <c r="RSE92" s="73"/>
      <c r="RSF92" s="74"/>
      <c r="RSG92" s="74"/>
      <c r="RSH92" s="62"/>
      <c r="RSI92" s="75"/>
      <c r="RSJ92" s="76"/>
      <c r="RSK92" s="216"/>
      <c r="RSL92" s="75"/>
      <c r="RSM92" s="75"/>
      <c r="RSN92" s="204"/>
      <c r="RSO92" s="205"/>
      <c r="RSP92" s="72"/>
      <c r="RSQ92" s="70"/>
      <c r="RSR92" s="73"/>
      <c r="RSS92" s="74"/>
      <c r="RST92" s="74"/>
      <c r="RSU92" s="62"/>
      <c r="RSV92" s="75"/>
      <c r="RSW92" s="76"/>
      <c r="RSX92" s="216"/>
      <c r="RSY92" s="75"/>
      <c r="RSZ92" s="75"/>
      <c r="RTA92" s="204"/>
      <c r="RTB92" s="205"/>
      <c r="RTC92" s="72"/>
      <c r="RTD92" s="70"/>
      <c r="RTE92" s="73"/>
      <c r="RTF92" s="74"/>
      <c r="RTG92" s="74"/>
      <c r="RTH92" s="62"/>
      <c r="RTI92" s="75"/>
      <c r="RTJ92" s="76"/>
      <c r="RTK92" s="216"/>
      <c r="RTL92" s="75"/>
      <c r="RTM92" s="75"/>
      <c r="RTN92" s="204"/>
      <c r="RTO92" s="205"/>
      <c r="RTP92" s="72"/>
      <c r="RTQ92" s="70"/>
      <c r="RTR92" s="73"/>
      <c r="RTS92" s="74"/>
      <c r="RTT92" s="74"/>
      <c r="RTU92" s="62"/>
      <c r="RTV92" s="75"/>
      <c r="RTW92" s="76"/>
      <c r="RTX92" s="216"/>
      <c r="RTY92" s="75"/>
      <c r="RTZ92" s="75"/>
      <c r="RUA92" s="204"/>
      <c r="RUB92" s="205"/>
      <c r="RUC92" s="72"/>
      <c r="RUD92" s="70"/>
      <c r="RUE92" s="73"/>
      <c r="RUF92" s="74"/>
      <c r="RUG92" s="74"/>
      <c r="RUH92" s="62"/>
      <c r="RUI92" s="75"/>
      <c r="RUJ92" s="76"/>
      <c r="RUK92" s="216"/>
      <c r="RUL92" s="75"/>
      <c r="RUM92" s="75"/>
      <c r="RUN92" s="204"/>
      <c r="RUO92" s="205"/>
      <c r="RUP92" s="72"/>
      <c r="RUQ92" s="70"/>
      <c r="RUR92" s="73"/>
      <c r="RUS92" s="74"/>
      <c r="RUT92" s="74"/>
      <c r="RUU92" s="62"/>
      <c r="RUV92" s="75"/>
      <c r="RUW92" s="76"/>
      <c r="RUX92" s="216"/>
      <c r="RUY92" s="75"/>
      <c r="RUZ92" s="75"/>
      <c r="RVA92" s="204"/>
      <c r="RVB92" s="205"/>
      <c r="RVC92" s="72"/>
      <c r="RVD92" s="70"/>
      <c r="RVE92" s="73"/>
      <c r="RVF92" s="74"/>
      <c r="RVG92" s="74"/>
      <c r="RVH92" s="62"/>
      <c r="RVI92" s="75"/>
      <c r="RVJ92" s="76"/>
      <c r="RVK92" s="216"/>
      <c r="RVL92" s="75"/>
      <c r="RVM92" s="75"/>
      <c r="RVN92" s="204"/>
      <c r="RVO92" s="205"/>
      <c r="RVP92" s="72"/>
      <c r="RVQ92" s="70"/>
      <c r="RVR92" s="73"/>
      <c r="RVS92" s="74"/>
      <c r="RVT92" s="74"/>
      <c r="RVU92" s="62"/>
      <c r="RVV92" s="75"/>
      <c r="RVW92" s="76"/>
      <c r="RVX92" s="216"/>
      <c r="RVY92" s="75"/>
      <c r="RVZ92" s="75"/>
      <c r="RWA92" s="204"/>
      <c r="RWB92" s="205"/>
      <c r="RWC92" s="72"/>
      <c r="RWD92" s="70"/>
      <c r="RWE92" s="73"/>
      <c r="RWF92" s="74"/>
      <c r="RWG92" s="74"/>
      <c r="RWH92" s="62"/>
      <c r="RWI92" s="75"/>
      <c r="RWJ92" s="76"/>
      <c r="RWK92" s="216"/>
      <c r="RWL92" s="75"/>
      <c r="RWM92" s="75"/>
      <c r="RWN92" s="204"/>
      <c r="RWO92" s="205"/>
      <c r="RWP92" s="72"/>
      <c r="RWQ92" s="70"/>
      <c r="RWR92" s="73"/>
      <c r="RWS92" s="74"/>
      <c r="RWT92" s="74"/>
      <c r="RWU92" s="62"/>
      <c r="RWV92" s="75"/>
      <c r="RWW92" s="76"/>
      <c r="RWX92" s="216"/>
      <c r="RWY92" s="75"/>
      <c r="RWZ92" s="75"/>
      <c r="RXA92" s="204"/>
      <c r="RXB92" s="205"/>
      <c r="RXC92" s="72"/>
      <c r="RXD92" s="70"/>
      <c r="RXE92" s="73"/>
      <c r="RXF92" s="74"/>
      <c r="RXG92" s="74"/>
      <c r="RXH92" s="62"/>
      <c r="RXI92" s="75"/>
      <c r="RXJ92" s="76"/>
      <c r="RXK92" s="216"/>
      <c r="RXL92" s="75"/>
      <c r="RXM92" s="75"/>
      <c r="RXN92" s="204"/>
      <c r="RXO92" s="205"/>
      <c r="RXP92" s="72"/>
      <c r="RXQ92" s="70"/>
      <c r="RXR92" s="73"/>
      <c r="RXS92" s="74"/>
      <c r="RXT92" s="74"/>
      <c r="RXU92" s="62"/>
      <c r="RXV92" s="75"/>
      <c r="RXW92" s="76"/>
      <c r="RXX92" s="216"/>
      <c r="RXY92" s="75"/>
      <c r="RXZ92" s="75"/>
      <c r="RYA92" s="204"/>
      <c r="RYB92" s="205"/>
      <c r="RYC92" s="72"/>
      <c r="RYD92" s="70"/>
      <c r="RYE92" s="73"/>
      <c r="RYF92" s="74"/>
      <c r="RYG92" s="74"/>
      <c r="RYH92" s="62"/>
      <c r="RYI92" s="75"/>
      <c r="RYJ92" s="76"/>
      <c r="RYK92" s="216"/>
      <c r="RYL92" s="75"/>
      <c r="RYM92" s="75"/>
      <c r="RYN92" s="204"/>
      <c r="RYO92" s="205"/>
      <c r="RYP92" s="72"/>
      <c r="RYQ92" s="70"/>
      <c r="RYR92" s="73"/>
      <c r="RYS92" s="74"/>
      <c r="RYT92" s="74"/>
      <c r="RYU92" s="62"/>
      <c r="RYV92" s="75"/>
      <c r="RYW92" s="76"/>
      <c r="RYX92" s="216"/>
      <c r="RYY92" s="75"/>
      <c r="RYZ92" s="75"/>
      <c r="RZA92" s="204"/>
      <c r="RZB92" s="205"/>
      <c r="RZC92" s="72"/>
      <c r="RZD92" s="70"/>
      <c r="RZE92" s="73"/>
      <c r="RZF92" s="74"/>
      <c r="RZG92" s="74"/>
      <c r="RZH92" s="62"/>
      <c r="RZI92" s="75"/>
      <c r="RZJ92" s="76"/>
      <c r="RZK92" s="216"/>
      <c r="RZL92" s="75"/>
      <c r="RZM92" s="75"/>
      <c r="RZN92" s="204"/>
      <c r="RZO92" s="205"/>
      <c r="RZP92" s="72"/>
      <c r="RZQ92" s="70"/>
      <c r="RZR92" s="73"/>
      <c r="RZS92" s="74"/>
      <c r="RZT92" s="74"/>
      <c r="RZU92" s="62"/>
      <c r="RZV92" s="75"/>
      <c r="RZW92" s="76"/>
      <c r="RZX92" s="216"/>
      <c r="RZY92" s="75"/>
      <c r="RZZ92" s="75"/>
      <c r="SAA92" s="204"/>
      <c r="SAB92" s="205"/>
      <c r="SAC92" s="72"/>
      <c r="SAD92" s="70"/>
      <c r="SAE92" s="73"/>
      <c r="SAF92" s="74"/>
      <c r="SAG92" s="74"/>
      <c r="SAH92" s="62"/>
      <c r="SAI92" s="75"/>
      <c r="SAJ92" s="76"/>
      <c r="SAK92" s="216"/>
      <c r="SAL92" s="75"/>
      <c r="SAM92" s="75"/>
      <c r="SAN92" s="204"/>
      <c r="SAO92" s="205"/>
      <c r="SAP92" s="72"/>
      <c r="SAQ92" s="70"/>
      <c r="SAR92" s="73"/>
      <c r="SAS92" s="74"/>
      <c r="SAT92" s="74"/>
      <c r="SAU92" s="62"/>
      <c r="SAV92" s="75"/>
      <c r="SAW92" s="76"/>
      <c r="SAX92" s="216"/>
      <c r="SAY92" s="75"/>
      <c r="SAZ92" s="75"/>
      <c r="SBA92" s="204"/>
      <c r="SBB92" s="205"/>
      <c r="SBC92" s="72"/>
      <c r="SBD92" s="70"/>
      <c r="SBE92" s="73"/>
      <c r="SBF92" s="74"/>
      <c r="SBG92" s="74"/>
      <c r="SBH92" s="62"/>
      <c r="SBI92" s="75"/>
      <c r="SBJ92" s="76"/>
      <c r="SBK92" s="216"/>
      <c r="SBL92" s="75"/>
      <c r="SBM92" s="75"/>
      <c r="SBN92" s="204"/>
      <c r="SBO92" s="205"/>
      <c r="SBP92" s="72"/>
      <c r="SBQ92" s="70"/>
      <c r="SBR92" s="73"/>
      <c r="SBS92" s="74"/>
      <c r="SBT92" s="74"/>
      <c r="SBU92" s="62"/>
      <c r="SBV92" s="75"/>
      <c r="SBW92" s="76"/>
      <c r="SBX92" s="216"/>
      <c r="SBY92" s="75"/>
      <c r="SBZ92" s="75"/>
      <c r="SCA92" s="204"/>
      <c r="SCB92" s="205"/>
      <c r="SCC92" s="72"/>
      <c r="SCD92" s="70"/>
      <c r="SCE92" s="73"/>
      <c r="SCF92" s="74"/>
      <c r="SCG92" s="74"/>
      <c r="SCH92" s="62"/>
      <c r="SCI92" s="75"/>
      <c r="SCJ92" s="76"/>
      <c r="SCK92" s="216"/>
      <c r="SCL92" s="75"/>
      <c r="SCM92" s="75"/>
      <c r="SCN92" s="204"/>
      <c r="SCO92" s="205"/>
      <c r="SCP92" s="72"/>
      <c r="SCQ92" s="70"/>
      <c r="SCR92" s="73"/>
      <c r="SCS92" s="74"/>
      <c r="SCT92" s="74"/>
      <c r="SCU92" s="62"/>
      <c r="SCV92" s="75"/>
      <c r="SCW92" s="76"/>
      <c r="SCX92" s="216"/>
      <c r="SCY92" s="75"/>
      <c r="SCZ92" s="75"/>
      <c r="SDA92" s="204"/>
      <c r="SDB92" s="205"/>
      <c r="SDC92" s="72"/>
      <c r="SDD92" s="70"/>
      <c r="SDE92" s="73"/>
      <c r="SDF92" s="74"/>
      <c r="SDG92" s="74"/>
      <c r="SDH92" s="62"/>
      <c r="SDI92" s="75"/>
      <c r="SDJ92" s="76"/>
      <c r="SDK92" s="216"/>
      <c r="SDL92" s="75"/>
      <c r="SDM92" s="75"/>
      <c r="SDN92" s="204"/>
      <c r="SDO92" s="205"/>
      <c r="SDP92" s="72"/>
      <c r="SDQ92" s="70"/>
      <c r="SDR92" s="73"/>
      <c r="SDS92" s="74"/>
      <c r="SDT92" s="74"/>
      <c r="SDU92" s="62"/>
      <c r="SDV92" s="75"/>
      <c r="SDW92" s="76"/>
      <c r="SDX92" s="216"/>
      <c r="SDY92" s="75"/>
      <c r="SDZ92" s="75"/>
      <c r="SEA92" s="204"/>
      <c r="SEB92" s="205"/>
      <c r="SEC92" s="72"/>
      <c r="SED92" s="70"/>
      <c r="SEE92" s="73"/>
      <c r="SEF92" s="74"/>
      <c r="SEG92" s="74"/>
      <c r="SEH92" s="62"/>
      <c r="SEI92" s="75"/>
      <c r="SEJ92" s="76"/>
      <c r="SEK92" s="216"/>
      <c r="SEL92" s="75"/>
      <c r="SEM92" s="75"/>
      <c r="SEN92" s="204"/>
      <c r="SEO92" s="205"/>
      <c r="SEP92" s="72"/>
      <c r="SEQ92" s="70"/>
      <c r="SER92" s="73"/>
      <c r="SES92" s="74"/>
      <c r="SET92" s="74"/>
      <c r="SEU92" s="62"/>
      <c r="SEV92" s="75"/>
      <c r="SEW92" s="76"/>
      <c r="SEX92" s="216"/>
      <c r="SEY92" s="75"/>
      <c r="SEZ92" s="75"/>
      <c r="SFA92" s="204"/>
      <c r="SFB92" s="205"/>
      <c r="SFC92" s="72"/>
      <c r="SFD92" s="70"/>
      <c r="SFE92" s="73"/>
      <c r="SFF92" s="74"/>
      <c r="SFG92" s="74"/>
      <c r="SFH92" s="62"/>
      <c r="SFI92" s="75"/>
      <c r="SFJ92" s="76"/>
      <c r="SFK92" s="216"/>
      <c r="SFL92" s="75"/>
      <c r="SFM92" s="75"/>
      <c r="SFN92" s="204"/>
      <c r="SFO92" s="205"/>
      <c r="SFP92" s="72"/>
      <c r="SFQ92" s="70"/>
      <c r="SFR92" s="73"/>
      <c r="SFS92" s="74"/>
      <c r="SFT92" s="74"/>
      <c r="SFU92" s="62"/>
      <c r="SFV92" s="75"/>
      <c r="SFW92" s="76"/>
      <c r="SFX92" s="216"/>
      <c r="SFY92" s="75"/>
      <c r="SFZ92" s="75"/>
      <c r="SGA92" s="204"/>
      <c r="SGB92" s="205"/>
      <c r="SGC92" s="72"/>
      <c r="SGD92" s="70"/>
      <c r="SGE92" s="73"/>
      <c r="SGF92" s="74"/>
      <c r="SGG92" s="74"/>
      <c r="SGH92" s="62"/>
      <c r="SGI92" s="75"/>
      <c r="SGJ92" s="76"/>
      <c r="SGK92" s="216"/>
      <c r="SGL92" s="75"/>
      <c r="SGM92" s="75"/>
      <c r="SGN92" s="204"/>
      <c r="SGO92" s="205"/>
      <c r="SGP92" s="72"/>
      <c r="SGQ92" s="70"/>
      <c r="SGR92" s="73"/>
      <c r="SGS92" s="74"/>
      <c r="SGT92" s="74"/>
      <c r="SGU92" s="62"/>
      <c r="SGV92" s="75"/>
      <c r="SGW92" s="76"/>
      <c r="SGX92" s="216"/>
      <c r="SGY92" s="75"/>
      <c r="SGZ92" s="75"/>
      <c r="SHA92" s="204"/>
      <c r="SHB92" s="205"/>
      <c r="SHC92" s="72"/>
      <c r="SHD92" s="70"/>
      <c r="SHE92" s="73"/>
      <c r="SHF92" s="74"/>
      <c r="SHG92" s="74"/>
      <c r="SHH92" s="62"/>
      <c r="SHI92" s="75"/>
      <c r="SHJ92" s="76"/>
      <c r="SHK92" s="216"/>
      <c r="SHL92" s="75"/>
      <c r="SHM92" s="75"/>
      <c r="SHN92" s="204"/>
      <c r="SHO92" s="205"/>
      <c r="SHP92" s="72"/>
      <c r="SHQ92" s="70"/>
      <c r="SHR92" s="73"/>
      <c r="SHS92" s="74"/>
      <c r="SHT92" s="74"/>
      <c r="SHU92" s="62"/>
      <c r="SHV92" s="75"/>
      <c r="SHW92" s="76"/>
      <c r="SHX92" s="216"/>
      <c r="SHY92" s="75"/>
      <c r="SHZ92" s="75"/>
      <c r="SIA92" s="204"/>
      <c r="SIB92" s="205"/>
      <c r="SIC92" s="72"/>
      <c r="SID92" s="70"/>
      <c r="SIE92" s="73"/>
      <c r="SIF92" s="74"/>
      <c r="SIG92" s="74"/>
      <c r="SIH92" s="62"/>
      <c r="SII92" s="75"/>
      <c r="SIJ92" s="76"/>
      <c r="SIK92" s="216"/>
      <c r="SIL92" s="75"/>
      <c r="SIM92" s="75"/>
      <c r="SIN92" s="204"/>
      <c r="SIO92" s="205"/>
      <c r="SIP92" s="72"/>
      <c r="SIQ92" s="70"/>
      <c r="SIR92" s="73"/>
      <c r="SIS92" s="74"/>
      <c r="SIT92" s="74"/>
      <c r="SIU92" s="62"/>
      <c r="SIV92" s="75"/>
      <c r="SIW92" s="76"/>
      <c r="SIX92" s="216"/>
      <c r="SIY92" s="75"/>
      <c r="SIZ92" s="75"/>
      <c r="SJA92" s="204"/>
      <c r="SJB92" s="205"/>
      <c r="SJC92" s="72"/>
      <c r="SJD92" s="70"/>
      <c r="SJE92" s="73"/>
      <c r="SJF92" s="74"/>
      <c r="SJG92" s="74"/>
      <c r="SJH92" s="62"/>
      <c r="SJI92" s="75"/>
      <c r="SJJ92" s="76"/>
      <c r="SJK92" s="216"/>
      <c r="SJL92" s="75"/>
      <c r="SJM92" s="75"/>
      <c r="SJN92" s="204"/>
      <c r="SJO92" s="205"/>
      <c r="SJP92" s="72"/>
      <c r="SJQ92" s="70"/>
      <c r="SJR92" s="73"/>
      <c r="SJS92" s="74"/>
      <c r="SJT92" s="74"/>
      <c r="SJU92" s="62"/>
      <c r="SJV92" s="75"/>
      <c r="SJW92" s="76"/>
      <c r="SJX92" s="216"/>
      <c r="SJY92" s="75"/>
      <c r="SJZ92" s="75"/>
      <c r="SKA92" s="204"/>
      <c r="SKB92" s="205"/>
      <c r="SKC92" s="72"/>
      <c r="SKD92" s="70"/>
      <c r="SKE92" s="73"/>
      <c r="SKF92" s="74"/>
      <c r="SKG92" s="74"/>
      <c r="SKH92" s="62"/>
      <c r="SKI92" s="75"/>
      <c r="SKJ92" s="76"/>
      <c r="SKK92" s="216"/>
      <c r="SKL92" s="75"/>
      <c r="SKM92" s="75"/>
      <c r="SKN92" s="204"/>
      <c r="SKO92" s="205"/>
      <c r="SKP92" s="72"/>
      <c r="SKQ92" s="70"/>
      <c r="SKR92" s="73"/>
      <c r="SKS92" s="74"/>
      <c r="SKT92" s="74"/>
      <c r="SKU92" s="62"/>
      <c r="SKV92" s="75"/>
      <c r="SKW92" s="76"/>
      <c r="SKX92" s="216"/>
      <c r="SKY92" s="75"/>
      <c r="SKZ92" s="75"/>
      <c r="SLA92" s="204"/>
      <c r="SLB92" s="205"/>
      <c r="SLC92" s="72"/>
      <c r="SLD92" s="70"/>
      <c r="SLE92" s="73"/>
      <c r="SLF92" s="74"/>
      <c r="SLG92" s="74"/>
      <c r="SLH92" s="62"/>
      <c r="SLI92" s="75"/>
      <c r="SLJ92" s="76"/>
      <c r="SLK92" s="216"/>
      <c r="SLL92" s="75"/>
      <c r="SLM92" s="75"/>
      <c r="SLN92" s="204"/>
      <c r="SLO92" s="205"/>
      <c r="SLP92" s="72"/>
      <c r="SLQ92" s="70"/>
      <c r="SLR92" s="73"/>
      <c r="SLS92" s="74"/>
      <c r="SLT92" s="74"/>
      <c r="SLU92" s="62"/>
      <c r="SLV92" s="75"/>
      <c r="SLW92" s="76"/>
      <c r="SLX92" s="216"/>
      <c r="SLY92" s="75"/>
      <c r="SLZ92" s="75"/>
      <c r="SMA92" s="204"/>
      <c r="SMB92" s="205"/>
      <c r="SMC92" s="72"/>
      <c r="SMD92" s="70"/>
      <c r="SME92" s="73"/>
      <c r="SMF92" s="74"/>
      <c r="SMG92" s="74"/>
      <c r="SMH92" s="62"/>
      <c r="SMI92" s="75"/>
      <c r="SMJ92" s="76"/>
      <c r="SMK92" s="216"/>
      <c r="SML92" s="75"/>
      <c r="SMM92" s="75"/>
      <c r="SMN92" s="204"/>
      <c r="SMO92" s="205"/>
      <c r="SMP92" s="72"/>
      <c r="SMQ92" s="70"/>
      <c r="SMR92" s="73"/>
      <c r="SMS92" s="74"/>
      <c r="SMT92" s="74"/>
      <c r="SMU92" s="62"/>
      <c r="SMV92" s="75"/>
      <c r="SMW92" s="76"/>
      <c r="SMX92" s="216"/>
      <c r="SMY92" s="75"/>
      <c r="SMZ92" s="75"/>
      <c r="SNA92" s="204"/>
      <c r="SNB92" s="205"/>
      <c r="SNC92" s="72"/>
      <c r="SND92" s="70"/>
      <c r="SNE92" s="73"/>
      <c r="SNF92" s="74"/>
      <c r="SNG92" s="74"/>
      <c r="SNH92" s="62"/>
      <c r="SNI92" s="75"/>
      <c r="SNJ92" s="76"/>
      <c r="SNK92" s="216"/>
      <c r="SNL92" s="75"/>
      <c r="SNM92" s="75"/>
      <c r="SNN92" s="204"/>
      <c r="SNO92" s="205"/>
      <c r="SNP92" s="72"/>
      <c r="SNQ92" s="70"/>
      <c r="SNR92" s="73"/>
      <c r="SNS92" s="74"/>
      <c r="SNT92" s="74"/>
      <c r="SNU92" s="62"/>
      <c r="SNV92" s="75"/>
      <c r="SNW92" s="76"/>
      <c r="SNX92" s="216"/>
      <c r="SNY92" s="75"/>
      <c r="SNZ92" s="75"/>
      <c r="SOA92" s="204"/>
      <c r="SOB92" s="205"/>
      <c r="SOC92" s="72"/>
      <c r="SOD92" s="70"/>
      <c r="SOE92" s="73"/>
      <c r="SOF92" s="74"/>
      <c r="SOG92" s="74"/>
      <c r="SOH92" s="62"/>
      <c r="SOI92" s="75"/>
      <c r="SOJ92" s="76"/>
      <c r="SOK92" s="216"/>
      <c r="SOL92" s="75"/>
      <c r="SOM92" s="75"/>
      <c r="SON92" s="204"/>
      <c r="SOO92" s="205"/>
      <c r="SOP92" s="72"/>
      <c r="SOQ92" s="70"/>
      <c r="SOR92" s="73"/>
      <c r="SOS92" s="74"/>
      <c r="SOT92" s="74"/>
      <c r="SOU92" s="62"/>
      <c r="SOV92" s="75"/>
      <c r="SOW92" s="76"/>
      <c r="SOX92" s="216"/>
      <c r="SOY92" s="75"/>
      <c r="SOZ92" s="75"/>
      <c r="SPA92" s="204"/>
      <c r="SPB92" s="205"/>
      <c r="SPC92" s="72"/>
      <c r="SPD92" s="70"/>
      <c r="SPE92" s="73"/>
      <c r="SPF92" s="74"/>
      <c r="SPG92" s="74"/>
      <c r="SPH92" s="62"/>
      <c r="SPI92" s="75"/>
      <c r="SPJ92" s="76"/>
      <c r="SPK92" s="216"/>
      <c r="SPL92" s="75"/>
      <c r="SPM92" s="75"/>
      <c r="SPN92" s="204"/>
      <c r="SPO92" s="205"/>
      <c r="SPP92" s="72"/>
      <c r="SPQ92" s="70"/>
      <c r="SPR92" s="73"/>
      <c r="SPS92" s="74"/>
      <c r="SPT92" s="74"/>
      <c r="SPU92" s="62"/>
      <c r="SPV92" s="75"/>
      <c r="SPW92" s="76"/>
      <c r="SPX92" s="216"/>
      <c r="SPY92" s="75"/>
      <c r="SPZ92" s="75"/>
      <c r="SQA92" s="204"/>
      <c r="SQB92" s="205"/>
      <c r="SQC92" s="72"/>
      <c r="SQD92" s="70"/>
      <c r="SQE92" s="73"/>
      <c r="SQF92" s="74"/>
      <c r="SQG92" s="74"/>
      <c r="SQH92" s="62"/>
      <c r="SQI92" s="75"/>
      <c r="SQJ92" s="76"/>
      <c r="SQK92" s="216"/>
      <c r="SQL92" s="75"/>
      <c r="SQM92" s="75"/>
      <c r="SQN92" s="204"/>
      <c r="SQO92" s="205"/>
      <c r="SQP92" s="72"/>
      <c r="SQQ92" s="70"/>
      <c r="SQR92" s="73"/>
      <c r="SQS92" s="74"/>
      <c r="SQT92" s="74"/>
      <c r="SQU92" s="62"/>
      <c r="SQV92" s="75"/>
      <c r="SQW92" s="76"/>
      <c r="SQX92" s="216"/>
      <c r="SQY92" s="75"/>
      <c r="SQZ92" s="75"/>
      <c r="SRA92" s="204"/>
      <c r="SRB92" s="205"/>
      <c r="SRC92" s="72"/>
      <c r="SRD92" s="70"/>
      <c r="SRE92" s="73"/>
      <c r="SRF92" s="74"/>
      <c r="SRG92" s="74"/>
      <c r="SRH92" s="62"/>
      <c r="SRI92" s="75"/>
      <c r="SRJ92" s="76"/>
      <c r="SRK92" s="216"/>
      <c r="SRL92" s="75"/>
      <c r="SRM92" s="75"/>
      <c r="SRN92" s="204"/>
      <c r="SRO92" s="205"/>
      <c r="SRP92" s="72"/>
      <c r="SRQ92" s="70"/>
      <c r="SRR92" s="73"/>
      <c r="SRS92" s="74"/>
      <c r="SRT92" s="74"/>
      <c r="SRU92" s="62"/>
      <c r="SRV92" s="75"/>
      <c r="SRW92" s="76"/>
      <c r="SRX92" s="216"/>
      <c r="SRY92" s="75"/>
      <c r="SRZ92" s="75"/>
      <c r="SSA92" s="204"/>
      <c r="SSB92" s="205"/>
      <c r="SSC92" s="72"/>
      <c r="SSD92" s="70"/>
      <c r="SSE92" s="73"/>
      <c r="SSF92" s="74"/>
      <c r="SSG92" s="74"/>
      <c r="SSH92" s="62"/>
      <c r="SSI92" s="75"/>
      <c r="SSJ92" s="76"/>
      <c r="SSK92" s="216"/>
      <c r="SSL92" s="75"/>
      <c r="SSM92" s="75"/>
      <c r="SSN92" s="204"/>
      <c r="SSO92" s="205"/>
      <c r="SSP92" s="72"/>
      <c r="SSQ92" s="70"/>
      <c r="SSR92" s="73"/>
      <c r="SSS92" s="74"/>
      <c r="SST92" s="74"/>
      <c r="SSU92" s="62"/>
      <c r="SSV92" s="75"/>
      <c r="SSW92" s="76"/>
      <c r="SSX92" s="216"/>
      <c r="SSY92" s="75"/>
      <c r="SSZ92" s="75"/>
      <c r="STA92" s="204"/>
      <c r="STB92" s="205"/>
      <c r="STC92" s="72"/>
      <c r="STD92" s="70"/>
      <c r="STE92" s="73"/>
      <c r="STF92" s="74"/>
      <c r="STG92" s="74"/>
      <c r="STH92" s="62"/>
      <c r="STI92" s="75"/>
      <c r="STJ92" s="76"/>
      <c r="STK92" s="216"/>
      <c r="STL92" s="75"/>
      <c r="STM92" s="75"/>
      <c r="STN92" s="204"/>
      <c r="STO92" s="205"/>
      <c r="STP92" s="72"/>
      <c r="STQ92" s="70"/>
      <c r="STR92" s="73"/>
      <c r="STS92" s="74"/>
      <c r="STT92" s="74"/>
      <c r="STU92" s="62"/>
      <c r="STV92" s="75"/>
      <c r="STW92" s="76"/>
      <c r="STX92" s="216"/>
      <c r="STY92" s="75"/>
      <c r="STZ92" s="75"/>
      <c r="SUA92" s="204"/>
      <c r="SUB92" s="205"/>
      <c r="SUC92" s="72"/>
      <c r="SUD92" s="70"/>
      <c r="SUE92" s="73"/>
      <c r="SUF92" s="74"/>
      <c r="SUG92" s="74"/>
      <c r="SUH92" s="62"/>
      <c r="SUI92" s="75"/>
      <c r="SUJ92" s="76"/>
      <c r="SUK92" s="216"/>
      <c r="SUL92" s="75"/>
      <c r="SUM92" s="75"/>
      <c r="SUN92" s="204"/>
      <c r="SUO92" s="205"/>
      <c r="SUP92" s="72"/>
      <c r="SUQ92" s="70"/>
      <c r="SUR92" s="73"/>
      <c r="SUS92" s="74"/>
      <c r="SUT92" s="74"/>
      <c r="SUU92" s="62"/>
      <c r="SUV92" s="75"/>
      <c r="SUW92" s="76"/>
      <c r="SUX92" s="216"/>
      <c r="SUY92" s="75"/>
      <c r="SUZ92" s="75"/>
      <c r="SVA92" s="204"/>
      <c r="SVB92" s="205"/>
      <c r="SVC92" s="72"/>
      <c r="SVD92" s="70"/>
      <c r="SVE92" s="73"/>
      <c r="SVF92" s="74"/>
      <c r="SVG92" s="74"/>
      <c r="SVH92" s="62"/>
      <c r="SVI92" s="75"/>
      <c r="SVJ92" s="76"/>
      <c r="SVK92" s="216"/>
      <c r="SVL92" s="75"/>
      <c r="SVM92" s="75"/>
      <c r="SVN92" s="204"/>
      <c r="SVO92" s="205"/>
      <c r="SVP92" s="72"/>
      <c r="SVQ92" s="70"/>
      <c r="SVR92" s="73"/>
      <c r="SVS92" s="74"/>
      <c r="SVT92" s="74"/>
      <c r="SVU92" s="62"/>
      <c r="SVV92" s="75"/>
      <c r="SVW92" s="76"/>
      <c r="SVX92" s="216"/>
      <c r="SVY92" s="75"/>
      <c r="SVZ92" s="75"/>
      <c r="SWA92" s="204"/>
      <c r="SWB92" s="205"/>
      <c r="SWC92" s="72"/>
      <c r="SWD92" s="70"/>
      <c r="SWE92" s="73"/>
      <c r="SWF92" s="74"/>
      <c r="SWG92" s="74"/>
      <c r="SWH92" s="62"/>
      <c r="SWI92" s="75"/>
      <c r="SWJ92" s="76"/>
      <c r="SWK92" s="216"/>
      <c r="SWL92" s="75"/>
      <c r="SWM92" s="75"/>
      <c r="SWN92" s="204"/>
      <c r="SWO92" s="205"/>
      <c r="SWP92" s="72"/>
      <c r="SWQ92" s="70"/>
      <c r="SWR92" s="73"/>
      <c r="SWS92" s="74"/>
      <c r="SWT92" s="74"/>
      <c r="SWU92" s="62"/>
      <c r="SWV92" s="75"/>
      <c r="SWW92" s="76"/>
      <c r="SWX92" s="216"/>
      <c r="SWY92" s="75"/>
      <c r="SWZ92" s="75"/>
      <c r="SXA92" s="204"/>
      <c r="SXB92" s="205"/>
      <c r="SXC92" s="72"/>
      <c r="SXD92" s="70"/>
      <c r="SXE92" s="73"/>
      <c r="SXF92" s="74"/>
      <c r="SXG92" s="74"/>
      <c r="SXH92" s="62"/>
      <c r="SXI92" s="75"/>
      <c r="SXJ92" s="76"/>
      <c r="SXK92" s="216"/>
      <c r="SXL92" s="75"/>
      <c r="SXM92" s="75"/>
      <c r="SXN92" s="204"/>
      <c r="SXO92" s="205"/>
      <c r="SXP92" s="72"/>
      <c r="SXQ92" s="70"/>
      <c r="SXR92" s="73"/>
      <c r="SXS92" s="74"/>
      <c r="SXT92" s="74"/>
      <c r="SXU92" s="62"/>
      <c r="SXV92" s="75"/>
      <c r="SXW92" s="76"/>
      <c r="SXX92" s="216"/>
      <c r="SXY92" s="75"/>
      <c r="SXZ92" s="75"/>
      <c r="SYA92" s="204"/>
      <c r="SYB92" s="205"/>
      <c r="SYC92" s="72"/>
      <c r="SYD92" s="70"/>
      <c r="SYE92" s="73"/>
      <c r="SYF92" s="74"/>
      <c r="SYG92" s="74"/>
      <c r="SYH92" s="62"/>
      <c r="SYI92" s="75"/>
      <c r="SYJ92" s="76"/>
      <c r="SYK92" s="216"/>
      <c r="SYL92" s="75"/>
      <c r="SYM92" s="75"/>
      <c r="SYN92" s="204"/>
      <c r="SYO92" s="205"/>
      <c r="SYP92" s="72"/>
      <c r="SYQ92" s="70"/>
      <c r="SYR92" s="73"/>
      <c r="SYS92" s="74"/>
      <c r="SYT92" s="74"/>
      <c r="SYU92" s="62"/>
      <c r="SYV92" s="75"/>
      <c r="SYW92" s="76"/>
      <c r="SYX92" s="216"/>
      <c r="SYY92" s="75"/>
      <c r="SYZ92" s="75"/>
      <c r="SZA92" s="204"/>
      <c r="SZB92" s="205"/>
      <c r="SZC92" s="72"/>
      <c r="SZD92" s="70"/>
      <c r="SZE92" s="73"/>
      <c r="SZF92" s="74"/>
      <c r="SZG92" s="74"/>
      <c r="SZH92" s="62"/>
      <c r="SZI92" s="75"/>
      <c r="SZJ92" s="76"/>
      <c r="SZK92" s="216"/>
      <c r="SZL92" s="75"/>
      <c r="SZM92" s="75"/>
      <c r="SZN92" s="204"/>
      <c r="SZO92" s="205"/>
      <c r="SZP92" s="72"/>
      <c r="SZQ92" s="70"/>
      <c r="SZR92" s="73"/>
      <c r="SZS92" s="74"/>
      <c r="SZT92" s="74"/>
      <c r="SZU92" s="62"/>
      <c r="SZV92" s="75"/>
      <c r="SZW92" s="76"/>
      <c r="SZX92" s="216"/>
      <c r="SZY92" s="75"/>
      <c r="SZZ92" s="75"/>
      <c r="TAA92" s="204"/>
      <c r="TAB92" s="205"/>
      <c r="TAC92" s="72"/>
      <c r="TAD92" s="70"/>
      <c r="TAE92" s="73"/>
      <c r="TAF92" s="74"/>
      <c r="TAG92" s="74"/>
      <c r="TAH92" s="62"/>
      <c r="TAI92" s="75"/>
      <c r="TAJ92" s="76"/>
      <c r="TAK92" s="216"/>
      <c r="TAL92" s="75"/>
      <c r="TAM92" s="75"/>
      <c r="TAN92" s="204"/>
      <c r="TAO92" s="205"/>
      <c r="TAP92" s="72"/>
      <c r="TAQ92" s="70"/>
      <c r="TAR92" s="73"/>
      <c r="TAS92" s="74"/>
      <c r="TAT92" s="74"/>
      <c r="TAU92" s="62"/>
      <c r="TAV92" s="75"/>
      <c r="TAW92" s="76"/>
      <c r="TAX92" s="216"/>
      <c r="TAY92" s="75"/>
      <c r="TAZ92" s="75"/>
      <c r="TBA92" s="204"/>
      <c r="TBB92" s="205"/>
      <c r="TBC92" s="72"/>
      <c r="TBD92" s="70"/>
      <c r="TBE92" s="73"/>
      <c r="TBF92" s="74"/>
      <c r="TBG92" s="74"/>
      <c r="TBH92" s="62"/>
      <c r="TBI92" s="75"/>
      <c r="TBJ92" s="76"/>
      <c r="TBK92" s="216"/>
      <c r="TBL92" s="75"/>
      <c r="TBM92" s="75"/>
      <c r="TBN92" s="204"/>
      <c r="TBO92" s="205"/>
      <c r="TBP92" s="72"/>
      <c r="TBQ92" s="70"/>
      <c r="TBR92" s="73"/>
      <c r="TBS92" s="74"/>
      <c r="TBT92" s="74"/>
      <c r="TBU92" s="62"/>
      <c r="TBV92" s="75"/>
      <c r="TBW92" s="76"/>
      <c r="TBX92" s="216"/>
      <c r="TBY92" s="75"/>
      <c r="TBZ92" s="75"/>
      <c r="TCA92" s="204"/>
      <c r="TCB92" s="205"/>
      <c r="TCC92" s="72"/>
      <c r="TCD92" s="70"/>
      <c r="TCE92" s="73"/>
      <c r="TCF92" s="74"/>
      <c r="TCG92" s="74"/>
      <c r="TCH92" s="62"/>
      <c r="TCI92" s="75"/>
      <c r="TCJ92" s="76"/>
      <c r="TCK92" s="216"/>
      <c r="TCL92" s="75"/>
      <c r="TCM92" s="75"/>
      <c r="TCN92" s="204"/>
      <c r="TCO92" s="205"/>
      <c r="TCP92" s="72"/>
      <c r="TCQ92" s="70"/>
      <c r="TCR92" s="73"/>
      <c r="TCS92" s="74"/>
      <c r="TCT92" s="74"/>
      <c r="TCU92" s="62"/>
      <c r="TCV92" s="75"/>
      <c r="TCW92" s="76"/>
      <c r="TCX92" s="216"/>
      <c r="TCY92" s="75"/>
      <c r="TCZ92" s="75"/>
      <c r="TDA92" s="204"/>
      <c r="TDB92" s="205"/>
      <c r="TDC92" s="72"/>
      <c r="TDD92" s="70"/>
      <c r="TDE92" s="73"/>
      <c r="TDF92" s="74"/>
      <c r="TDG92" s="74"/>
      <c r="TDH92" s="62"/>
      <c r="TDI92" s="75"/>
      <c r="TDJ92" s="76"/>
      <c r="TDK92" s="216"/>
      <c r="TDL92" s="75"/>
      <c r="TDM92" s="75"/>
      <c r="TDN92" s="204"/>
      <c r="TDO92" s="205"/>
      <c r="TDP92" s="72"/>
      <c r="TDQ92" s="70"/>
      <c r="TDR92" s="73"/>
      <c r="TDS92" s="74"/>
      <c r="TDT92" s="74"/>
      <c r="TDU92" s="62"/>
      <c r="TDV92" s="75"/>
      <c r="TDW92" s="76"/>
      <c r="TDX92" s="216"/>
      <c r="TDY92" s="75"/>
      <c r="TDZ92" s="75"/>
      <c r="TEA92" s="204"/>
      <c r="TEB92" s="205"/>
      <c r="TEC92" s="72"/>
      <c r="TED92" s="70"/>
      <c r="TEE92" s="73"/>
      <c r="TEF92" s="74"/>
      <c r="TEG92" s="74"/>
      <c r="TEH92" s="62"/>
      <c r="TEI92" s="75"/>
      <c r="TEJ92" s="76"/>
      <c r="TEK92" s="216"/>
      <c r="TEL92" s="75"/>
      <c r="TEM92" s="75"/>
      <c r="TEN92" s="204"/>
      <c r="TEO92" s="205"/>
      <c r="TEP92" s="72"/>
      <c r="TEQ92" s="70"/>
      <c r="TER92" s="73"/>
      <c r="TES92" s="74"/>
      <c r="TET92" s="74"/>
      <c r="TEU92" s="62"/>
      <c r="TEV92" s="75"/>
      <c r="TEW92" s="76"/>
      <c r="TEX92" s="216"/>
      <c r="TEY92" s="75"/>
      <c r="TEZ92" s="75"/>
      <c r="TFA92" s="204"/>
      <c r="TFB92" s="205"/>
      <c r="TFC92" s="72"/>
      <c r="TFD92" s="70"/>
      <c r="TFE92" s="73"/>
      <c r="TFF92" s="74"/>
      <c r="TFG92" s="74"/>
      <c r="TFH92" s="62"/>
      <c r="TFI92" s="75"/>
      <c r="TFJ92" s="76"/>
      <c r="TFK92" s="216"/>
      <c r="TFL92" s="75"/>
      <c r="TFM92" s="75"/>
      <c r="TFN92" s="204"/>
      <c r="TFO92" s="205"/>
      <c r="TFP92" s="72"/>
      <c r="TFQ92" s="70"/>
      <c r="TFR92" s="73"/>
      <c r="TFS92" s="74"/>
      <c r="TFT92" s="74"/>
      <c r="TFU92" s="62"/>
      <c r="TFV92" s="75"/>
      <c r="TFW92" s="76"/>
      <c r="TFX92" s="216"/>
      <c r="TFY92" s="75"/>
      <c r="TFZ92" s="75"/>
      <c r="TGA92" s="204"/>
      <c r="TGB92" s="205"/>
      <c r="TGC92" s="72"/>
      <c r="TGD92" s="70"/>
      <c r="TGE92" s="73"/>
      <c r="TGF92" s="74"/>
      <c r="TGG92" s="74"/>
      <c r="TGH92" s="62"/>
      <c r="TGI92" s="75"/>
      <c r="TGJ92" s="76"/>
      <c r="TGK92" s="216"/>
      <c r="TGL92" s="75"/>
      <c r="TGM92" s="75"/>
      <c r="TGN92" s="204"/>
      <c r="TGO92" s="205"/>
      <c r="TGP92" s="72"/>
      <c r="TGQ92" s="70"/>
      <c r="TGR92" s="73"/>
      <c r="TGS92" s="74"/>
      <c r="TGT92" s="74"/>
      <c r="TGU92" s="62"/>
      <c r="TGV92" s="75"/>
      <c r="TGW92" s="76"/>
      <c r="TGX92" s="216"/>
      <c r="TGY92" s="75"/>
      <c r="TGZ92" s="75"/>
      <c r="THA92" s="204"/>
      <c r="THB92" s="205"/>
      <c r="THC92" s="72"/>
      <c r="THD92" s="70"/>
      <c r="THE92" s="73"/>
      <c r="THF92" s="74"/>
      <c r="THG92" s="74"/>
      <c r="THH92" s="62"/>
      <c r="THI92" s="75"/>
      <c r="THJ92" s="76"/>
      <c r="THK92" s="216"/>
      <c r="THL92" s="75"/>
      <c r="THM92" s="75"/>
      <c r="THN92" s="204"/>
      <c r="THO92" s="205"/>
      <c r="THP92" s="72"/>
      <c r="THQ92" s="70"/>
      <c r="THR92" s="73"/>
      <c r="THS92" s="74"/>
      <c r="THT92" s="74"/>
      <c r="THU92" s="62"/>
      <c r="THV92" s="75"/>
      <c r="THW92" s="76"/>
      <c r="THX92" s="216"/>
      <c r="THY92" s="75"/>
      <c r="THZ92" s="75"/>
      <c r="TIA92" s="204"/>
      <c r="TIB92" s="205"/>
      <c r="TIC92" s="72"/>
      <c r="TID92" s="70"/>
      <c r="TIE92" s="73"/>
      <c r="TIF92" s="74"/>
      <c r="TIG92" s="74"/>
      <c r="TIH92" s="62"/>
      <c r="TII92" s="75"/>
      <c r="TIJ92" s="76"/>
      <c r="TIK92" s="216"/>
      <c r="TIL92" s="75"/>
      <c r="TIM92" s="75"/>
      <c r="TIN92" s="204"/>
      <c r="TIO92" s="205"/>
      <c r="TIP92" s="72"/>
      <c r="TIQ92" s="70"/>
      <c r="TIR92" s="73"/>
      <c r="TIS92" s="74"/>
      <c r="TIT92" s="74"/>
      <c r="TIU92" s="62"/>
      <c r="TIV92" s="75"/>
      <c r="TIW92" s="76"/>
      <c r="TIX92" s="216"/>
      <c r="TIY92" s="75"/>
      <c r="TIZ92" s="75"/>
      <c r="TJA92" s="204"/>
      <c r="TJB92" s="205"/>
      <c r="TJC92" s="72"/>
      <c r="TJD92" s="70"/>
      <c r="TJE92" s="73"/>
      <c r="TJF92" s="74"/>
      <c r="TJG92" s="74"/>
      <c r="TJH92" s="62"/>
      <c r="TJI92" s="75"/>
      <c r="TJJ92" s="76"/>
      <c r="TJK92" s="216"/>
      <c r="TJL92" s="75"/>
      <c r="TJM92" s="75"/>
      <c r="TJN92" s="204"/>
      <c r="TJO92" s="205"/>
      <c r="TJP92" s="72"/>
      <c r="TJQ92" s="70"/>
      <c r="TJR92" s="73"/>
      <c r="TJS92" s="74"/>
      <c r="TJT92" s="74"/>
      <c r="TJU92" s="62"/>
      <c r="TJV92" s="75"/>
      <c r="TJW92" s="76"/>
      <c r="TJX92" s="216"/>
      <c r="TJY92" s="75"/>
      <c r="TJZ92" s="75"/>
      <c r="TKA92" s="204"/>
      <c r="TKB92" s="205"/>
      <c r="TKC92" s="72"/>
      <c r="TKD92" s="70"/>
      <c r="TKE92" s="73"/>
      <c r="TKF92" s="74"/>
      <c r="TKG92" s="74"/>
      <c r="TKH92" s="62"/>
      <c r="TKI92" s="75"/>
      <c r="TKJ92" s="76"/>
      <c r="TKK92" s="216"/>
      <c r="TKL92" s="75"/>
      <c r="TKM92" s="75"/>
      <c r="TKN92" s="204"/>
      <c r="TKO92" s="205"/>
      <c r="TKP92" s="72"/>
      <c r="TKQ92" s="70"/>
      <c r="TKR92" s="73"/>
      <c r="TKS92" s="74"/>
      <c r="TKT92" s="74"/>
      <c r="TKU92" s="62"/>
      <c r="TKV92" s="75"/>
      <c r="TKW92" s="76"/>
      <c r="TKX92" s="216"/>
      <c r="TKY92" s="75"/>
      <c r="TKZ92" s="75"/>
      <c r="TLA92" s="204"/>
      <c r="TLB92" s="205"/>
      <c r="TLC92" s="72"/>
      <c r="TLD92" s="70"/>
      <c r="TLE92" s="73"/>
      <c r="TLF92" s="74"/>
      <c r="TLG92" s="74"/>
      <c r="TLH92" s="62"/>
      <c r="TLI92" s="75"/>
      <c r="TLJ92" s="76"/>
      <c r="TLK92" s="216"/>
      <c r="TLL92" s="75"/>
      <c r="TLM92" s="75"/>
      <c r="TLN92" s="204"/>
      <c r="TLO92" s="205"/>
      <c r="TLP92" s="72"/>
      <c r="TLQ92" s="70"/>
      <c r="TLR92" s="73"/>
      <c r="TLS92" s="74"/>
      <c r="TLT92" s="74"/>
      <c r="TLU92" s="62"/>
      <c r="TLV92" s="75"/>
      <c r="TLW92" s="76"/>
      <c r="TLX92" s="216"/>
      <c r="TLY92" s="75"/>
      <c r="TLZ92" s="75"/>
      <c r="TMA92" s="204"/>
      <c r="TMB92" s="205"/>
      <c r="TMC92" s="72"/>
      <c r="TMD92" s="70"/>
      <c r="TME92" s="73"/>
      <c r="TMF92" s="74"/>
      <c r="TMG92" s="74"/>
      <c r="TMH92" s="62"/>
      <c r="TMI92" s="75"/>
      <c r="TMJ92" s="76"/>
      <c r="TMK92" s="216"/>
      <c r="TML92" s="75"/>
      <c r="TMM92" s="75"/>
      <c r="TMN92" s="204"/>
      <c r="TMO92" s="205"/>
      <c r="TMP92" s="72"/>
      <c r="TMQ92" s="70"/>
      <c r="TMR92" s="73"/>
      <c r="TMS92" s="74"/>
      <c r="TMT92" s="74"/>
      <c r="TMU92" s="62"/>
      <c r="TMV92" s="75"/>
      <c r="TMW92" s="76"/>
      <c r="TMX92" s="216"/>
      <c r="TMY92" s="75"/>
      <c r="TMZ92" s="75"/>
      <c r="TNA92" s="204"/>
      <c r="TNB92" s="205"/>
      <c r="TNC92" s="72"/>
      <c r="TND92" s="70"/>
      <c r="TNE92" s="73"/>
      <c r="TNF92" s="74"/>
      <c r="TNG92" s="74"/>
      <c r="TNH92" s="62"/>
      <c r="TNI92" s="75"/>
      <c r="TNJ92" s="76"/>
      <c r="TNK92" s="216"/>
      <c r="TNL92" s="75"/>
      <c r="TNM92" s="75"/>
      <c r="TNN92" s="204"/>
      <c r="TNO92" s="205"/>
      <c r="TNP92" s="72"/>
      <c r="TNQ92" s="70"/>
      <c r="TNR92" s="73"/>
      <c r="TNS92" s="74"/>
      <c r="TNT92" s="74"/>
      <c r="TNU92" s="62"/>
      <c r="TNV92" s="75"/>
      <c r="TNW92" s="76"/>
      <c r="TNX92" s="216"/>
      <c r="TNY92" s="75"/>
      <c r="TNZ92" s="75"/>
      <c r="TOA92" s="204"/>
      <c r="TOB92" s="205"/>
      <c r="TOC92" s="72"/>
      <c r="TOD92" s="70"/>
      <c r="TOE92" s="73"/>
      <c r="TOF92" s="74"/>
      <c r="TOG92" s="74"/>
      <c r="TOH92" s="62"/>
      <c r="TOI92" s="75"/>
      <c r="TOJ92" s="76"/>
      <c r="TOK92" s="216"/>
      <c r="TOL92" s="75"/>
      <c r="TOM92" s="75"/>
      <c r="TON92" s="204"/>
      <c r="TOO92" s="205"/>
      <c r="TOP92" s="72"/>
      <c r="TOQ92" s="70"/>
      <c r="TOR92" s="73"/>
      <c r="TOS92" s="74"/>
      <c r="TOT92" s="74"/>
      <c r="TOU92" s="62"/>
      <c r="TOV92" s="75"/>
      <c r="TOW92" s="76"/>
      <c r="TOX92" s="216"/>
      <c r="TOY92" s="75"/>
      <c r="TOZ92" s="75"/>
      <c r="TPA92" s="204"/>
      <c r="TPB92" s="205"/>
      <c r="TPC92" s="72"/>
      <c r="TPD92" s="70"/>
      <c r="TPE92" s="73"/>
      <c r="TPF92" s="74"/>
      <c r="TPG92" s="74"/>
      <c r="TPH92" s="62"/>
      <c r="TPI92" s="75"/>
      <c r="TPJ92" s="76"/>
      <c r="TPK92" s="216"/>
      <c r="TPL92" s="75"/>
      <c r="TPM92" s="75"/>
      <c r="TPN92" s="204"/>
      <c r="TPO92" s="205"/>
      <c r="TPP92" s="72"/>
      <c r="TPQ92" s="70"/>
      <c r="TPR92" s="73"/>
      <c r="TPS92" s="74"/>
      <c r="TPT92" s="74"/>
      <c r="TPU92" s="62"/>
      <c r="TPV92" s="75"/>
      <c r="TPW92" s="76"/>
      <c r="TPX92" s="216"/>
      <c r="TPY92" s="75"/>
      <c r="TPZ92" s="75"/>
      <c r="TQA92" s="204"/>
      <c r="TQB92" s="205"/>
      <c r="TQC92" s="72"/>
      <c r="TQD92" s="70"/>
      <c r="TQE92" s="73"/>
      <c r="TQF92" s="74"/>
      <c r="TQG92" s="74"/>
      <c r="TQH92" s="62"/>
      <c r="TQI92" s="75"/>
      <c r="TQJ92" s="76"/>
      <c r="TQK92" s="216"/>
      <c r="TQL92" s="75"/>
      <c r="TQM92" s="75"/>
      <c r="TQN92" s="204"/>
      <c r="TQO92" s="205"/>
      <c r="TQP92" s="72"/>
      <c r="TQQ92" s="70"/>
      <c r="TQR92" s="73"/>
      <c r="TQS92" s="74"/>
      <c r="TQT92" s="74"/>
      <c r="TQU92" s="62"/>
      <c r="TQV92" s="75"/>
      <c r="TQW92" s="76"/>
      <c r="TQX92" s="216"/>
      <c r="TQY92" s="75"/>
      <c r="TQZ92" s="75"/>
      <c r="TRA92" s="204"/>
      <c r="TRB92" s="205"/>
      <c r="TRC92" s="72"/>
      <c r="TRD92" s="70"/>
      <c r="TRE92" s="73"/>
      <c r="TRF92" s="74"/>
      <c r="TRG92" s="74"/>
      <c r="TRH92" s="62"/>
      <c r="TRI92" s="75"/>
      <c r="TRJ92" s="76"/>
      <c r="TRK92" s="216"/>
      <c r="TRL92" s="75"/>
      <c r="TRM92" s="75"/>
      <c r="TRN92" s="204"/>
      <c r="TRO92" s="205"/>
      <c r="TRP92" s="72"/>
      <c r="TRQ92" s="70"/>
      <c r="TRR92" s="73"/>
      <c r="TRS92" s="74"/>
      <c r="TRT92" s="74"/>
      <c r="TRU92" s="62"/>
      <c r="TRV92" s="75"/>
      <c r="TRW92" s="76"/>
      <c r="TRX92" s="216"/>
      <c r="TRY92" s="75"/>
      <c r="TRZ92" s="75"/>
      <c r="TSA92" s="204"/>
      <c r="TSB92" s="205"/>
      <c r="TSC92" s="72"/>
      <c r="TSD92" s="70"/>
      <c r="TSE92" s="73"/>
      <c r="TSF92" s="74"/>
      <c r="TSG92" s="74"/>
      <c r="TSH92" s="62"/>
      <c r="TSI92" s="75"/>
      <c r="TSJ92" s="76"/>
      <c r="TSK92" s="216"/>
      <c r="TSL92" s="75"/>
      <c r="TSM92" s="75"/>
      <c r="TSN92" s="204"/>
      <c r="TSO92" s="205"/>
      <c r="TSP92" s="72"/>
      <c r="TSQ92" s="70"/>
      <c r="TSR92" s="73"/>
      <c r="TSS92" s="74"/>
      <c r="TST92" s="74"/>
      <c r="TSU92" s="62"/>
      <c r="TSV92" s="75"/>
      <c r="TSW92" s="76"/>
      <c r="TSX92" s="216"/>
      <c r="TSY92" s="75"/>
      <c r="TSZ92" s="75"/>
      <c r="TTA92" s="204"/>
      <c r="TTB92" s="205"/>
      <c r="TTC92" s="72"/>
      <c r="TTD92" s="70"/>
      <c r="TTE92" s="73"/>
      <c r="TTF92" s="74"/>
      <c r="TTG92" s="74"/>
      <c r="TTH92" s="62"/>
      <c r="TTI92" s="75"/>
      <c r="TTJ92" s="76"/>
      <c r="TTK92" s="216"/>
      <c r="TTL92" s="75"/>
      <c r="TTM92" s="75"/>
      <c r="TTN92" s="204"/>
      <c r="TTO92" s="205"/>
      <c r="TTP92" s="72"/>
      <c r="TTQ92" s="70"/>
      <c r="TTR92" s="73"/>
      <c r="TTS92" s="74"/>
      <c r="TTT92" s="74"/>
      <c r="TTU92" s="62"/>
      <c r="TTV92" s="75"/>
      <c r="TTW92" s="76"/>
      <c r="TTX92" s="216"/>
      <c r="TTY92" s="75"/>
      <c r="TTZ92" s="75"/>
      <c r="TUA92" s="204"/>
      <c r="TUB92" s="205"/>
      <c r="TUC92" s="72"/>
      <c r="TUD92" s="70"/>
      <c r="TUE92" s="73"/>
      <c r="TUF92" s="74"/>
      <c r="TUG92" s="74"/>
      <c r="TUH92" s="62"/>
      <c r="TUI92" s="75"/>
      <c r="TUJ92" s="76"/>
      <c r="TUK92" s="216"/>
      <c r="TUL92" s="75"/>
      <c r="TUM92" s="75"/>
      <c r="TUN92" s="204"/>
      <c r="TUO92" s="205"/>
      <c r="TUP92" s="72"/>
      <c r="TUQ92" s="70"/>
      <c r="TUR92" s="73"/>
      <c r="TUS92" s="74"/>
      <c r="TUT92" s="74"/>
      <c r="TUU92" s="62"/>
      <c r="TUV92" s="75"/>
      <c r="TUW92" s="76"/>
      <c r="TUX92" s="216"/>
      <c r="TUY92" s="75"/>
      <c r="TUZ92" s="75"/>
      <c r="TVA92" s="204"/>
      <c r="TVB92" s="205"/>
      <c r="TVC92" s="72"/>
      <c r="TVD92" s="70"/>
      <c r="TVE92" s="73"/>
      <c r="TVF92" s="74"/>
      <c r="TVG92" s="74"/>
      <c r="TVH92" s="62"/>
      <c r="TVI92" s="75"/>
      <c r="TVJ92" s="76"/>
      <c r="TVK92" s="216"/>
      <c r="TVL92" s="75"/>
      <c r="TVM92" s="75"/>
      <c r="TVN92" s="204"/>
      <c r="TVO92" s="205"/>
      <c r="TVP92" s="72"/>
      <c r="TVQ92" s="70"/>
      <c r="TVR92" s="73"/>
      <c r="TVS92" s="74"/>
      <c r="TVT92" s="74"/>
      <c r="TVU92" s="62"/>
      <c r="TVV92" s="75"/>
      <c r="TVW92" s="76"/>
      <c r="TVX92" s="216"/>
      <c r="TVY92" s="75"/>
      <c r="TVZ92" s="75"/>
      <c r="TWA92" s="204"/>
      <c r="TWB92" s="205"/>
      <c r="TWC92" s="72"/>
      <c r="TWD92" s="70"/>
      <c r="TWE92" s="73"/>
      <c r="TWF92" s="74"/>
      <c r="TWG92" s="74"/>
      <c r="TWH92" s="62"/>
      <c r="TWI92" s="75"/>
      <c r="TWJ92" s="76"/>
      <c r="TWK92" s="216"/>
      <c r="TWL92" s="75"/>
      <c r="TWM92" s="75"/>
      <c r="TWN92" s="204"/>
      <c r="TWO92" s="205"/>
      <c r="TWP92" s="72"/>
      <c r="TWQ92" s="70"/>
      <c r="TWR92" s="73"/>
      <c r="TWS92" s="74"/>
      <c r="TWT92" s="74"/>
      <c r="TWU92" s="62"/>
      <c r="TWV92" s="75"/>
      <c r="TWW92" s="76"/>
      <c r="TWX92" s="216"/>
      <c r="TWY92" s="75"/>
      <c r="TWZ92" s="75"/>
      <c r="TXA92" s="204"/>
      <c r="TXB92" s="205"/>
      <c r="TXC92" s="72"/>
      <c r="TXD92" s="70"/>
      <c r="TXE92" s="73"/>
      <c r="TXF92" s="74"/>
      <c r="TXG92" s="74"/>
      <c r="TXH92" s="62"/>
      <c r="TXI92" s="75"/>
      <c r="TXJ92" s="76"/>
      <c r="TXK92" s="216"/>
      <c r="TXL92" s="75"/>
      <c r="TXM92" s="75"/>
      <c r="TXN92" s="204"/>
      <c r="TXO92" s="205"/>
      <c r="TXP92" s="72"/>
      <c r="TXQ92" s="70"/>
      <c r="TXR92" s="73"/>
      <c r="TXS92" s="74"/>
      <c r="TXT92" s="74"/>
      <c r="TXU92" s="62"/>
      <c r="TXV92" s="75"/>
      <c r="TXW92" s="76"/>
      <c r="TXX92" s="216"/>
      <c r="TXY92" s="75"/>
      <c r="TXZ92" s="75"/>
      <c r="TYA92" s="204"/>
      <c r="TYB92" s="205"/>
      <c r="TYC92" s="72"/>
      <c r="TYD92" s="70"/>
      <c r="TYE92" s="73"/>
      <c r="TYF92" s="74"/>
      <c r="TYG92" s="74"/>
      <c r="TYH92" s="62"/>
      <c r="TYI92" s="75"/>
      <c r="TYJ92" s="76"/>
      <c r="TYK92" s="216"/>
      <c r="TYL92" s="75"/>
      <c r="TYM92" s="75"/>
      <c r="TYN92" s="204"/>
      <c r="TYO92" s="205"/>
      <c r="TYP92" s="72"/>
      <c r="TYQ92" s="70"/>
      <c r="TYR92" s="73"/>
      <c r="TYS92" s="74"/>
      <c r="TYT92" s="74"/>
      <c r="TYU92" s="62"/>
      <c r="TYV92" s="75"/>
      <c r="TYW92" s="76"/>
      <c r="TYX92" s="216"/>
      <c r="TYY92" s="75"/>
      <c r="TYZ92" s="75"/>
      <c r="TZA92" s="204"/>
      <c r="TZB92" s="205"/>
      <c r="TZC92" s="72"/>
      <c r="TZD92" s="70"/>
      <c r="TZE92" s="73"/>
      <c r="TZF92" s="74"/>
      <c r="TZG92" s="74"/>
      <c r="TZH92" s="62"/>
      <c r="TZI92" s="75"/>
      <c r="TZJ92" s="76"/>
      <c r="TZK92" s="216"/>
      <c r="TZL92" s="75"/>
      <c r="TZM92" s="75"/>
      <c r="TZN92" s="204"/>
      <c r="TZO92" s="205"/>
      <c r="TZP92" s="72"/>
      <c r="TZQ92" s="70"/>
      <c r="TZR92" s="73"/>
      <c r="TZS92" s="74"/>
      <c r="TZT92" s="74"/>
      <c r="TZU92" s="62"/>
      <c r="TZV92" s="75"/>
      <c r="TZW92" s="76"/>
      <c r="TZX92" s="216"/>
      <c r="TZY92" s="75"/>
      <c r="TZZ92" s="75"/>
      <c r="UAA92" s="204"/>
      <c r="UAB92" s="205"/>
      <c r="UAC92" s="72"/>
      <c r="UAD92" s="70"/>
      <c r="UAE92" s="73"/>
      <c r="UAF92" s="74"/>
      <c r="UAG92" s="74"/>
      <c r="UAH92" s="62"/>
      <c r="UAI92" s="75"/>
      <c r="UAJ92" s="76"/>
      <c r="UAK92" s="216"/>
      <c r="UAL92" s="75"/>
      <c r="UAM92" s="75"/>
      <c r="UAN92" s="204"/>
      <c r="UAO92" s="205"/>
      <c r="UAP92" s="72"/>
      <c r="UAQ92" s="70"/>
      <c r="UAR92" s="73"/>
      <c r="UAS92" s="74"/>
      <c r="UAT92" s="74"/>
      <c r="UAU92" s="62"/>
      <c r="UAV92" s="75"/>
      <c r="UAW92" s="76"/>
      <c r="UAX92" s="216"/>
      <c r="UAY92" s="75"/>
      <c r="UAZ92" s="75"/>
      <c r="UBA92" s="204"/>
      <c r="UBB92" s="205"/>
      <c r="UBC92" s="72"/>
      <c r="UBD92" s="70"/>
      <c r="UBE92" s="73"/>
      <c r="UBF92" s="74"/>
      <c r="UBG92" s="74"/>
      <c r="UBH92" s="62"/>
      <c r="UBI92" s="75"/>
      <c r="UBJ92" s="76"/>
      <c r="UBK92" s="216"/>
      <c r="UBL92" s="75"/>
      <c r="UBM92" s="75"/>
      <c r="UBN92" s="204"/>
      <c r="UBO92" s="205"/>
      <c r="UBP92" s="72"/>
      <c r="UBQ92" s="70"/>
      <c r="UBR92" s="73"/>
      <c r="UBS92" s="74"/>
      <c r="UBT92" s="74"/>
      <c r="UBU92" s="62"/>
      <c r="UBV92" s="75"/>
      <c r="UBW92" s="76"/>
      <c r="UBX92" s="216"/>
      <c r="UBY92" s="75"/>
      <c r="UBZ92" s="75"/>
      <c r="UCA92" s="204"/>
      <c r="UCB92" s="205"/>
      <c r="UCC92" s="72"/>
      <c r="UCD92" s="70"/>
      <c r="UCE92" s="73"/>
      <c r="UCF92" s="74"/>
      <c r="UCG92" s="74"/>
      <c r="UCH92" s="62"/>
      <c r="UCI92" s="75"/>
      <c r="UCJ92" s="76"/>
      <c r="UCK92" s="216"/>
      <c r="UCL92" s="75"/>
      <c r="UCM92" s="75"/>
      <c r="UCN92" s="204"/>
      <c r="UCO92" s="205"/>
      <c r="UCP92" s="72"/>
      <c r="UCQ92" s="70"/>
      <c r="UCR92" s="73"/>
      <c r="UCS92" s="74"/>
      <c r="UCT92" s="74"/>
      <c r="UCU92" s="62"/>
      <c r="UCV92" s="75"/>
      <c r="UCW92" s="76"/>
      <c r="UCX92" s="216"/>
      <c r="UCY92" s="75"/>
      <c r="UCZ92" s="75"/>
      <c r="UDA92" s="204"/>
      <c r="UDB92" s="205"/>
      <c r="UDC92" s="72"/>
      <c r="UDD92" s="70"/>
      <c r="UDE92" s="73"/>
      <c r="UDF92" s="74"/>
      <c r="UDG92" s="74"/>
      <c r="UDH92" s="62"/>
      <c r="UDI92" s="75"/>
      <c r="UDJ92" s="76"/>
      <c r="UDK92" s="216"/>
      <c r="UDL92" s="75"/>
      <c r="UDM92" s="75"/>
      <c r="UDN92" s="204"/>
      <c r="UDO92" s="205"/>
      <c r="UDP92" s="72"/>
      <c r="UDQ92" s="70"/>
      <c r="UDR92" s="73"/>
      <c r="UDS92" s="74"/>
      <c r="UDT92" s="74"/>
      <c r="UDU92" s="62"/>
      <c r="UDV92" s="75"/>
      <c r="UDW92" s="76"/>
      <c r="UDX92" s="216"/>
      <c r="UDY92" s="75"/>
      <c r="UDZ92" s="75"/>
      <c r="UEA92" s="204"/>
      <c r="UEB92" s="205"/>
      <c r="UEC92" s="72"/>
      <c r="UED92" s="70"/>
      <c r="UEE92" s="73"/>
      <c r="UEF92" s="74"/>
      <c r="UEG92" s="74"/>
      <c r="UEH92" s="62"/>
      <c r="UEI92" s="75"/>
      <c r="UEJ92" s="76"/>
      <c r="UEK92" s="216"/>
      <c r="UEL92" s="75"/>
      <c r="UEM92" s="75"/>
      <c r="UEN92" s="204"/>
      <c r="UEO92" s="205"/>
      <c r="UEP92" s="72"/>
      <c r="UEQ92" s="70"/>
      <c r="UER92" s="73"/>
      <c r="UES92" s="74"/>
      <c r="UET92" s="74"/>
      <c r="UEU92" s="62"/>
      <c r="UEV92" s="75"/>
      <c r="UEW92" s="76"/>
      <c r="UEX92" s="216"/>
      <c r="UEY92" s="75"/>
      <c r="UEZ92" s="75"/>
      <c r="UFA92" s="204"/>
      <c r="UFB92" s="205"/>
      <c r="UFC92" s="72"/>
      <c r="UFD92" s="70"/>
      <c r="UFE92" s="73"/>
      <c r="UFF92" s="74"/>
      <c r="UFG92" s="74"/>
      <c r="UFH92" s="62"/>
      <c r="UFI92" s="75"/>
      <c r="UFJ92" s="76"/>
      <c r="UFK92" s="216"/>
      <c r="UFL92" s="75"/>
      <c r="UFM92" s="75"/>
      <c r="UFN92" s="204"/>
      <c r="UFO92" s="205"/>
      <c r="UFP92" s="72"/>
      <c r="UFQ92" s="70"/>
      <c r="UFR92" s="73"/>
      <c r="UFS92" s="74"/>
      <c r="UFT92" s="74"/>
      <c r="UFU92" s="62"/>
      <c r="UFV92" s="75"/>
      <c r="UFW92" s="76"/>
      <c r="UFX92" s="216"/>
      <c r="UFY92" s="75"/>
      <c r="UFZ92" s="75"/>
      <c r="UGA92" s="204"/>
      <c r="UGB92" s="205"/>
      <c r="UGC92" s="72"/>
      <c r="UGD92" s="70"/>
      <c r="UGE92" s="73"/>
      <c r="UGF92" s="74"/>
      <c r="UGG92" s="74"/>
      <c r="UGH92" s="62"/>
      <c r="UGI92" s="75"/>
      <c r="UGJ92" s="76"/>
      <c r="UGK92" s="216"/>
      <c r="UGL92" s="75"/>
      <c r="UGM92" s="75"/>
      <c r="UGN92" s="204"/>
      <c r="UGO92" s="205"/>
      <c r="UGP92" s="72"/>
      <c r="UGQ92" s="70"/>
      <c r="UGR92" s="73"/>
      <c r="UGS92" s="74"/>
      <c r="UGT92" s="74"/>
      <c r="UGU92" s="62"/>
      <c r="UGV92" s="75"/>
      <c r="UGW92" s="76"/>
      <c r="UGX92" s="216"/>
      <c r="UGY92" s="75"/>
      <c r="UGZ92" s="75"/>
      <c r="UHA92" s="204"/>
      <c r="UHB92" s="205"/>
      <c r="UHC92" s="72"/>
      <c r="UHD92" s="70"/>
      <c r="UHE92" s="73"/>
      <c r="UHF92" s="74"/>
      <c r="UHG92" s="74"/>
      <c r="UHH92" s="62"/>
      <c r="UHI92" s="75"/>
      <c r="UHJ92" s="76"/>
      <c r="UHK92" s="216"/>
      <c r="UHL92" s="75"/>
      <c r="UHM92" s="75"/>
      <c r="UHN92" s="204"/>
      <c r="UHO92" s="205"/>
      <c r="UHP92" s="72"/>
      <c r="UHQ92" s="70"/>
      <c r="UHR92" s="73"/>
      <c r="UHS92" s="74"/>
      <c r="UHT92" s="74"/>
      <c r="UHU92" s="62"/>
      <c r="UHV92" s="75"/>
      <c r="UHW92" s="76"/>
      <c r="UHX92" s="216"/>
      <c r="UHY92" s="75"/>
      <c r="UHZ92" s="75"/>
      <c r="UIA92" s="204"/>
      <c r="UIB92" s="205"/>
      <c r="UIC92" s="72"/>
      <c r="UID92" s="70"/>
      <c r="UIE92" s="73"/>
      <c r="UIF92" s="74"/>
      <c r="UIG92" s="74"/>
      <c r="UIH92" s="62"/>
      <c r="UII92" s="75"/>
      <c r="UIJ92" s="76"/>
      <c r="UIK92" s="216"/>
      <c r="UIL92" s="75"/>
      <c r="UIM92" s="75"/>
      <c r="UIN92" s="204"/>
      <c r="UIO92" s="205"/>
      <c r="UIP92" s="72"/>
      <c r="UIQ92" s="70"/>
      <c r="UIR92" s="73"/>
      <c r="UIS92" s="74"/>
      <c r="UIT92" s="74"/>
      <c r="UIU92" s="62"/>
      <c r="UIV92" s="75"/>
      <c r="UIW92" s="76"/>
      <c r="UIX92" s="216"/>
      <c r="UIY92" s="75"/>
      <c r="UIZ92" s="75"/>
      <c r="UJA92" s="204"/>
      <c r="UJB92" s="205"/>
      <c r="UJC92" s="72"/>
      <c r="UJD92" s="70"/>
      <c r="UJE92" s="73"/>
      <c r="UJF92" s="74"/>
      <c r="UJG92" s="74"/>
      <c r="UJH92" s="62"/>
      <c r="UJI92" s="75"/>
      <c r="UJJ92" s="76"/>
      <c r="UJK92" s="216"/>
      <c r="UJL92" s="75"/>
      <c r="UJM92" s="75"/>
      <c r="UJN92" s="204"/>
      <c r="UJO92" s="205"/>
      <c r="UJP92" s="72"/>
      <c r="UJQ92" s="70"/>
      <c r="UJR92" s="73"/>
      <c r="UJS92" s="74"/>
      <c r="UJT92" s="74"/>
      <c r="UJU92" s="62"/>
      <c r="UJV92" s="75"/>
      <c r="UJW92" s="76"/>
      <c r="UJX92" s="216"/>
      <c r="UJY92" s="75"/>
      <c r="UJZ92" s="75"/>
      <c r="UKA92" s="204"/>
      <c r="UKB92" s="205"/>
      <c r="UKC92" s="72"/>
      <c r="UKD92" s="70"/>
      <c r="UKE92" s="73"/>
      <c r="UKF92" s="74"/>
      <c r="UKG92" s="74"/>
      <c r="UKH92" s="62"/>
      <c r="UKI92" s="75"/>
      <c r="UKJ92" s="76"/>
      <c r="UKK92" s="216"/>
      <c r="UKL92" s="75"/>
      <c r="UKM92" s="75"/>
      <c r="UKN92" s="204"/>
      <c r="UKO92" s="205"/>
      <c r="UKP92" s="72"/>
      <c r="UKQ92" s="70"/>
      <c r="UKR92" s="73"/>
      <c r="UKS92" s="74"/>
      <c r="UKT92" s="74"/>
      <c r="UKU92" s="62"/>
      <c r="UKV92" s="75"/>
      <c r="UKW92" s="76"/>
      <c r="UKX92" s="216"/>
      <c r="UKY92" s="75"/>
      <c r="UKZ92" s="75"/>
      <c r="ULA92" s="204"/>
      <c r="ULB92" s="205"/>
      <c r="ULC92" s="72"/>
      <c r="ULD92" s="70"/>
      <c r="ULE92" s="73"/>
      <c r="ULF92" s="74"/>
      <c r="ULG92" s="74"/>
      <c r="ULH92" s="62"/>
      <c r="ULI92" s="75"/>
      <c r="ULJ92" s="76"/>
      <c r="ULK92" s="216"/>
      <c r="ULL92" s="75"/>
      <c r="ULM92" s="75"/>
      <c r="ULN92" s="204"/>
      <c r="ULO92" s="205"/>
      <c r="ULP92" s="72"/>
      <c r="ULQ92" s="70"/>
      <c r="ULR92" s="73"/>
      <c r="ULS92" s="74"/>
      <c r="ULT92" s="74"/>
      <c r="ULU92" s="62"/>
      <c r="ULV92" s="75"/>
      <c r="ULW92" s="76"/>
      <c r="ULX92" s="216"/>
      <c r="ULY92" s="75"/>
      <c r="ULZ92" s="75"/>
      <c r="UMA92" s="204"/>
      <c r="UMB92" s="205"/>
      <c r="UMC92" s="72"/>
      <c r="UMD92" s="70"/>
      <c r="UME92" s="73"/>
      <c r="UMF92" s="74"/>
      <c r="UMG92" s="74"/>
      <c r="UMH92" s="62"/>
      <c r="UMI92" s="75"/>
      <c r="UMJ92" s="76"/>
      <c r="UMK92" s="216"/>
      <c r="UML92" s="75"/>
      <c r="UMM92" s="75"/>
      <c r="UMN92" s="204"/>
      <c r="UMO92" s="205"/>
      <c r="UMP92" s="72"/>
      <c r="UMQ92" s="70"/>
      <c r="UMR92" s="73"/>
      <c r="UMS92" s="74"/>
      <c r="UMT92" s="74"/>
      <c r="UMU92" s="62"/>
      <c r="UMV92" s="75"/>
      <c r="UMW92" s="76"/>
      <c r="UMX92" s="216"/>
      <c r="UMY92" s="75"/>
      <c r="UMZ92" s="75"/>
      <c r="UNA92" s="204"/>
      <c r="UNB92" s="205"/>
      <c r="UNC92" s="72"/>
      <c r="UND92" s="70"/>
      <c r="UNE92" s="73"/>
      <c r="UNF92" s="74"/>
      <c r="UNG92" s="74"/>
      <c r="UNH92" s="62"/>
      <c r="UNI92" s="75"/>
      <c r="UNJ92" s="76"/>
      <c r="UNK92" s="216"/>
      <c r="UNL92" s="75"/>
      <c r="UNM92" s="75"/>
      <c r="UNN92" s="204"/>
      <c r="UNO92" s="205"/>
      <c r="UNP92" s="72"/>
      <c r="UNQ92" s="70"/>
      <c r="UNR92" s="73"/>
      <c r="UNS92" s="74"/>
      <c r="UNT92" s="74"/>
      <c r="UNU92" s="62"/>
      <c r="UNV92" s="75"/>
      <c r="UNW92" s="76"/>
      <c r="UNX92" s="216"/>
      <c r="UNY92" s="75"/>
      <c r="UNZ92" s="75"/>
      <c r="UOA92" s="204"/>
      <c r="UOB92" s="205"/>
      <c r="UOC92" s="72"/>
      <c r="UOD92" s="70"/>
      <c r="UOE92" s="73"/>
      <c r="UOF92" s="74"/>
      <c r="UOG92" s="74"/>
      <c r="UOH92" s="62"/>
      <c r="UOI92" s="75"/>
      <c r="UOJ92" s="76"/>
      <c r="UOK92" s="216"/>
      <c r="UOL92" s="75"/>
      <c r="UOM92" s="75"/>
      <c r="UON92" s="204"/>
      <c r="UOO92" s="205"/>
      <c r="UOP92" s="72"/>
      <c r="UOQ92" s="70"/>
      <c r="UOR92" s="73"/>
      <c r="UOS92" s="74"/>
      <c r="UOT92" s="74"/>
      <c r="UOU92" s="62"/>
      <c r="UOV92" s="75"/>
      <c r="UOW92" s="76"/>
      <c r="UOX92" s="216"/>
      <c r="UOY92" s="75"/>
      <c r="UOZ92" s="75"/>
      <c r="UPA92" s="204"/>
      <c r="UPB92" s="205"/>
      <c r="UPC92" s="72"/>
      <c r="UPD92" s="70"/>
      <c r="UPE92" s="73"/>
      <c r="UPF92" s="74"/>
      <c r="UPG92" s="74"/>
      <c r="UPH92" s="62"/>
      <c r="UPI92" s="75"/>
      <c r="UPJ92" s="76"/>
      <c r="UPK92" s="216"/>
      <c r="UPL92" s="75"/>
      <c r="UPM92" s="75"/>
      <c r="UPN92" s="204"/>
      <c r="UPO92" s="205"/>
      <c r="UPP92" s="72"/>
      <c r="UPQ92" s="70"/>
      <c r="UPR92" s="73"/>
      <c r="UPS92" s="74"/>
      <c r="UPT92" s="74"/>
      <c r="UPU92" s="62"/>
      <c r="UPV92" s="75"/>
      <c r="UPW92" s="76"/>
      <c r="UPX92" s="216"/>
      <c r="UPY92" s="75"/>
      <c r="UPZ92" s="75"/>
      <c r="UQA92" s="204"/>
      <c r="UQB92" s="205"/>
      <c r="UQC92" s="72"/>
      <c r="UQD92" s="70"/>
      <c r="UQE92" s="73"/>
      <c r="UQF92" s="74"/>
      <c r="UQG92" s="74"/>
      <c r="UQH92" s="62"/>
      <c r="UQI92" s="75"/>
      <c r="UQJ92" s="76"/>
      <c r="UQK92" s="216"/>
      <c r="UQL92" s="75"/>
      <c r="UQM92" s="75"/>
      <c r="UQN92" s="204"/>
      <c r="UQO92" s="205"/>
      <c r="UQP92" s="72"/>
      <c r="UQQ92" s="70"/>
      <c r="UQR92" s="73"/>
      <c r="UQS92" s="74"/>
      <c r="UQT92" s="74"/>
      <c r="UQU92" s="62"/>
      <c r="UQV92" s="75"/>
      <c r="UQW92" s="76"/>
      <c r="UQX92" s="216"/>
      <c r="UQY92" s="75"/>
      <c r="UQZ92" s="75"/>
      <c r="URA92" s="204"/>
      <c r="URB92" s="205"/>
      <c r="URC92" s="72"/>
      <c r="URD92" s="70"/>
      <c r="URE92" s="73"/>
      <c r="URF92" s="74"/>
      <c r="URG92" s="74"/>
      <c r="URH92" s="62"/>
      <c r="URI92" s="75"/>
      <c r="URJ92" s="76"/>
      <c r="URK92" s="216"/>
      <c r="URL92" s="75"/>
      <c r="URM92" s="75"/>
      <c r="URN92" s="204"/>
      <c r="URO92" s="205"/>
      <c r="URP92" s="72"/>
      <c r="URQ92" s="70"/>
      <c r="URR92" s="73"/>
      <c r="URS92" s="74"/>
      <c r="URT92" s="74"/>
      <c r="URU92" s="62"/>
      <c r="URV92" s="75"/>
      <c r="URW92" s="76"/>
      <c r="URX92" s="216"/>
      <c r="URY92" s="75"/>
      <c r="URZ92" s="75"/>
      <c r="USA92" s="204"/>
      <c r="USB92" s="205"/>
      <c r="USC92" s="72"/>
      <c r="USD92" s="70"/>
      <c r="USE92" s="73"/>
      <c r="USF92" s="74"/>
      <c r="USG92" s="74"/>
      <c r="USH92" s="62"/>
      <c r="USI92" s="75"/>
      <c r="USJ92" s="76"/>
      <c r="USK92" s="216"/>
      <c r="USL92" s="75"/>
      <c r="USM92" s="75"/>
      <c r="USN92" s="204"/>
      <c r="USO92" s="205"/>
      <c r="USP92" s="72"/>
      <c r="USQ92" s="70"/>
      <c r="USR92" s="73"/>
      <c r="USS92" s="74"/>
      <c r="UST92" s="74"/>
      <c r="USU92" s="62"/>
      <c r="USV92" s="75"/>
      <c r="USW92" s="76"/>
      <c r="USX92" s="216"/>
      <c r="USY92" s="75"/>
      <c r="USZ92" s="75"/>
      <c r="UTA92" s="204"/>
      <c r="UTB92" s="205"/>
      <c r="UTC92" s="72"/>
      <c r="UTD92" s="70"/>
      <c r="UTE92" s="73"/>
      <c r="UTF92" s="74"/>
      <c r="UTG92" s="74"/>
      <c r="UTH92" s="62"/>
      <c r="UTI92" s="75"/>
      <c r="UTJ92" s="76"/>
      <c r="UTK92" s="216"/>
      <c r="UTL92" s="75"/>
      <c r="UTM92" s="75"/>
      <c r="UTN92" s="204"/>
      <c r="UTO92" s="205"/>
      <c r="UTP92" s="72"/>
      <c r="UTQ92" s="70"/>
      <c r="UTR92" s="73"/>
      <c r="UTS92" s="74"/>
      <c r="UTT92" s="74"/>
      <c r="UTU92" s="62"/>
      <c r="UTV92" s="75"/>
      <c r="UTW92" s="76"/>
      <c r="UTX92" s="216"/>
      <c r="UTY92" s="75"/>
      <c r="UTZ92" s="75"/>
      <c r="UUA92" s="204"/>
      <c r="UUB92" s="205"/>
      <c r="UUC92" s="72"/>
      <c r="UUD92" s="70"/>
      <c r="UUE92" s="73"/>
      <c r="UUF92" s="74"/>
      <c r="UUG92" s="74"/>
      <c r="UUH92" s="62"/>
      <c r="UUI92" s="75"/>
      <c r="UUJ92" s="76"/>
      <c r="UUK92" s="216"/>
      <c r="UUL92" s="75"/>
      <c r="UUM92" s="75"/>
      <c r="UUN92" s="204"/>
      <c r="UUO92" s="205"/>
      <c r="UUP92" s="72"/>
      <c r="UUQ92" s="70"/>
      <c r="UUR92" s="73"/>
      <c r="UUS92" s="74"/>
      <c r="UUT92" s="74"/>
      <c r="UUU92" s="62"/>
      <c r="UUV92" s="75"/>
      <c r="UUW92" s="76"/>
      <c r="UUX92" s="216"/>
      <c r="UUY92" s="75"/>
      <c r="UUZ92" s="75"/>
      <c r="UVA92" s="204"/>
      <c r="UVB92" s="205"/>
      <c r="UVC92" s="72"/>
      <c r="UVD92" s="70"/>
      <c r="UVE92" s="73"/>
      <c r="UVF92" s="74"/>
      <c r="UVG92" s="74"/>
      <c r="UVH92" s="62"/>
      <c r="UVI92" s="75"/>
      <c r="UVJ92" s="76"/>
      <c r="UVK92" s="216"/>
      <c r="UVL92" s="75"/>
      <c r="UVM92" s="75"/>
      <c r="UVN92" s="204"/>
      <c r="UVO92" s="205"/>
      <c r="UVP92" s="72"/>
      <c r="UVQ92" s="70"/>
      <c r="UVR92" s="73"/>
      <c r="UVS92" s="74"/>
      <c r="UVT92" s="74"/>
      <c r="UVU92" s="62"/>
      <c r="UVV92" s="75"/>
      <c r="UVW92" s="76"/>
      <c r="UVX92" s="216"/>
      <c r="UVY92" s="75"/>
      <c r="UVZ92" s="75"/>
      <c r="UWA92" s="204"/>
      <c r="UWB92" s="205"/>
      <c r="UWC92" s="72"/>
      <c r="UWD92" s="70"/>
      <c r="UWE92" s="73"/>
      <c r="UWF92" s="74"/>
      <c r="UWG92" s="74"/>
      <c r="UWH92" s="62"/>
      <c r="UWI92" s="75"/>
      <c r="UWJ92" s="76"/>
      <c r="UWK92" s="216"/>
      <c r="UWL92" s="75"/>
      <c r="UWM92" s="75"/>
      <c r="UWN92" s="204"/>
      <c r="UWO92" s="205"/>
      <c r="UWP92" s="72"/>
      <c r="UWQ92" s="70"/>
      <c r="UWR92" s="73"/>
      <c r="UWS92" s="74"/>
      <c r="UWT92" s="74"/>
      <c r="UWU92" s="62"/>
      <c r="UWV92" s="75"/>
      <c r="UWW92" s="76"/>
      <c r="UWX92" s="216"/>
      <c r="UWY92" s="75"/>
      <c r="UWZ92" s="75"/>
      <c r="UXA92" s="204"/>
      <c r="UXB92" s="205"/>
      <c r="UXC92" s="72"/>
      <c r="UXD92" s="70"/>
      <c r="UXE92" s="73"/>
      <c r="UXF92" s="74"/>
      <c r="UXG92" s="74"/>
      <c r="UXH92" s="62"/>
      <c r="UXI92" s="75"/>
      <c r="UXJ92" s="76"/>
      <c r="UXK92" s="216"/>
      <c r="UXL92" s="75"/>
      <c r="UXM92" s="75"/>
      <c r="UXN92" s="204"/>
      <c r="UXO92" s="205"/>
      <c r="UXP92" s="72"/>
      <c r="UXQ92" s="70"/>
      <c r="UXR92" s="73"/>
      <c r="UXS92" s="74"/>
      <c r="UXT92" s="74"/>
      <c r="UXU92" s="62"/>
      <c r="UXV92" s="75"/>
      <c r="UXW92" s="76"/>
      <c r="UXX92" s="216"/>
      <c r="UXY92" s="75"/>
      <c r="UXZ92" s="75"/>
      <c r="UYA92" s="204"/>
      <c r="UYB92" s="205"/>
      <c r="UYC92" s="72"/>
      <c r="UYD92" s="70"/>
      <c r="UYE92" s="73"/>
      <c r="UYF92" s="74"/>
      <c r="UYG92" s="74"/>
      <c r="UYH92" s="62"/>
      <c r="UYI92" s="75"/>
      <c r="UYJ92" s="76"/>
      <c r="UYK92" s="216"/>
      <c r="UYL92" s="75"/>
      <c r="UYM92" s="75"/>
      <c r="UYN92" s="204"/>
      <c r="UYO92" s="205"/>
      <c r="UYP92" s="72"/>
      <c r="UYQ92" s="70"/>
      <c r="UYR92" s="73"/>
      <c r="UYS92" s="74"/>
      <c r="UYT92" s="74"/>
      <c r="UYU92" s="62"/>
      <c r="UYV92" s="75"/>
      <c r="UYW92" s="76"/>
      <c r="UYX92" s="216"/>
      <c r="UYY92" s="75"/>
      <c r="UYZ92" s="75"/>
      <c r="UZA92" s="204"/>
      <c r="UZB92" s="205"/>
      <c r="UZC92" s="72"/>
      <c r="UZD92" s="70"/>
      <c r="UZE92" s="73"/>
      <c r="UZF92" s="74"/>
      <c r="UZG92" s="74"/>
      <c r="UZH92" s="62"/>
      <c r="UZI92" s="75"/>
      <c r="UZJ92" s="76"/>
      <c r="UZK92" s="216"/>
      <c r="UZL92" s="75"/>
      <c r="UZM92" s="75"/>
      <c r="UZN92" s="204"/>
      <c r="UZO92" s="205"/>
      <c r="UZP92" s="72"/>
      <c r="UZQ92" s="70"/>
      <c r="UZR92" s="73"/>
      <c r="UZS92" s="74"/>
      <c r="UZT92" s="74"/>
      <c r="UZU92" s="62"/>
      <c r="UZV92" s="75"/>
      <c r="UZW92" s="76"/>
      <c r="UZX92" s="216"/>
      <c r="UZY92" s="75"/>
      <c r="UZZ92" s="75"/>
      <c r="VAA92" s="204"/>
      <c r="VAB92" s="205"/>
      <c r="VAC92" s="72"/>
      <c r="VAD92" s="70"/>
      <c r="VAE92" s="73"/>
      <c r="VAF92" s="74"/>
      <c r="VAG92" s="74"/>
      <c r="VAH92" s="62"/>
      <c r="VAI92" s="75"/>
      <c r="VAJ92" s="76"/>
      <c r="VAK92" s="216"/>
      <c r="VAL92" s="75"/>
      <c r="VAM92" s="75"/>
      <c r="VAN92" s="204"/>
      <c r="VAO92" s="205"/>
      <c r="VAP92" s="72"/>
      <c r="VAQ92" s="70"/>
      <c r="VAR92" s="73"/>
      <c r="VAS92" s="74"/>
      <c r="VAT92" s="74"/>
      <c r="VAU92" s="62"/>
      <c r="VAV92" s="75"/>
      <c r="VAW92" s="76"/>
      <c r="VAX92" s="216"/>
      <c r="VAY92" s="75"/>
      <c r="VAZ92" s="75"/>
      <c r="VBA92" s="204"/>
      <c r="VBB92" s="205"/>
      <c r="VBC92" s="72"/>
      <c r="VBD92" s="70"/>
      <c r="VBE92" s="73"/>
      <c r="VBF92" s="74"/>
      <c r="VBG92" s="74"/>
      <c r="VBH92" s="62"/>
      <c r="VBI92" s="75"/>
      <c r="VBJ92" s="76"/>
      <c r="VBK92" s="216"/>
      <c r="VBL92" s="75"/>
      <c r="VBM92" s="75"/>
      <c r="VBN92" s="204"/>
      <c r="VBO92" s="205"/>
      <c r="VBP92" s="72"/>
      <c r="VBQ92" s="70"/>
      <c r="VBR92" s="73"/>
      <c r="VBS92" s="74"/>
      <c r="VBT92" s="74"/>
      <c r="VBU92" s="62"/>
      <c r="VBV92" s="75"/>
      <c r="VBW92" s="76"/>
      <c r="VBX92" s="216"/>
      <c r="VBY92" s="75"/>
      <c r="VBZ92" s="75"/>
      <c r="VCA92" s="204"/>
      <c r="VCB92" s="205"/>
      <c r="VCC92" s="72"/>
      <c r="VCD92" s="70"/>
      <c r="VCE92" s="73"/>
      <c r="VCF92" s="74"/>
      <c r="VCG92" s="74"/>
      <c r="VCH92" s="62"/>
      <c r="VCI92" s="75"/>
      <c r="VCJ92" s="76"/>
      <c r="VCK92" s="216"/>
      <c r="VCL92" s="75"/>
      <c r="VCM92" s="75"/>
      <c r="VCN92" s="204"/>
      <c r="VCO92" s="205"/>
      <c r="VCP92" s="72"/>
      <c r="VCQ92" s="70"/>
      <c r="VCR92" s="73"/>
      <c r="VCS92" s="74"/>
      <c r="VCT92" s="74"/>
      <c r="VCU92" s="62"/>
      <c r="VCV92" s="75"/>
      <c r="VCW92" s="76"/>
      <c r="VCX92" s="216"/>
      <c r="VCY92" s="75"/>
      <c r="VCZ92" s="75"/>
      <c r="VDA92" s="204"/>
      <c r="VDB92" s="205"/>
      <c r="VDC92" s="72"/>
      <c r="VDD92" s="70"/>
      <c r="VDE92" s="73"/>
      <c r="VDF92" s="74"/>
      <c r="VDG92" s="74"/>
      <c r="VDH92" s="62"/>
      <c r="VDI92" s="75"/>
      <c r="VDJ92" s="76"/>
      <c r="VDK92" s="216"/>
      <c r="VDL92" s="75"/>
      <c r="VDM92" s="75"/>
      <c r="VDN92" s="204"/>
      <c r="VDO92" s="205"/>
      <c r="VDP92" s="72"/>
      <c r="VDQ92" s="70"/>
      <c r="VDR92" s="73"/>
      <c r="VDS92" s="74"/>
      <c r="VDT92" s="74"/>
      <c r="VDU92" s="62"/>
      <c r="VDV92" s="75"/>
      <c r="VDW92" s="76"/>
      <c r="VDX92" s="216"/>
      <c r="VDY92" s="75"/>
      <c r="VDZ92" s="75"/>
      <c r="VEA92" s="204"/>
      <c r="VEB92" s="205"/>
      <c r="VEC92" s="72"/>
      <c r="VED92" s="70"/>
      <c r="VEE92" s="73"/>
      <c r="VEF92" s="74"/>
      <c r="VEG92" s="74"/>
      <c r="VEH92" s="62"/>
      <c r="VEI92" s="75"/>
      <c r="VEJ92" s="76"/>
      <c r="VEK92" s="216"/>
      <c r="VEL92" s="75"/>
      <c r="VEM92" s="75"/>
      <c r="VEN92" s="204"/>
      <c r="VEO92" s="205"/>
      <c r="VEP92" s="72"/>
      <c r="VEQ92" s="70"/>
      <c r="VER92" s="73"/>
      <c r="VES92" s="74"/>
      <c r="VET92" s="74"/>
      <c r="VEU92" s="62"/>
      <c r="VEV92" s="75"/>
      <c r="VEW92" s="76"/>
      <c r="VEX92" s="216"/>
      <c r="VEY92" s="75"/>
      <c r="VEZ92" s="75"/>
      <c r="VFA92" s="204"/>
      <c r="VFB92" s="205"/>
      <c r="VFC92" s="72"/>
      <c r="VFD92" s="70"/>
      <c r="VFE92" s="73"/>
      <c r="VFF92" s="74"/>
      <c r="VFG92" s="74"/>
      <c r="VFH92" s="62"/>
      <c r="VFI92" s="75"/>
      <c r="VFJ92" s="76"/>
      <c r="VFK92" s="216"/>
      <c r="VFL92" s="75"/>
      <c r="VFM92" s="75"/>
      <c r="VFN92" s="204"/>
      <c r="VFO92" s="205"/>
      <c r="VFP92" s="72"/>
      <c r="VFQ92" s="70"/>
      <c r="VFR92" s="73"/>
      <c r="VFS92" s="74"/>
      <c r="VFT92" s="74"/>
      <c r="VFU92" s="62"/>
      <c r="VFV92" s="75"/>
      <c r="VFW92" s="76"/>
      <c r="VFX92" s="216"/>
      <c r="VFY92" s="75"/>
      <c r="VFZ92" s="75"/>
      <c r="VGA92" s="204"/>
      <c r="VGB92" s="205"/>
      <c r="VGC92" s="72"/>
      <c r="VGD92" s="70"/>
      <c r="VGE92" s="73"/>
      <c r="VGF92" s="74"/>
      <c r="VGG92" s="74"/>
      <c r="VGH92" s="62"/>
      <c r="VGI92" s="75"/>
      <c r="VGJ92" s="76"/>
      <c r="VGK92" s="216"/>
      <c r="VGL92" s="75"/>
      <c r="VGM92" s="75"/>
      <c r="VGN92" s="204"/>
      <c r="VGO92" s="205"/>
      <c r="VGP92" s="72"/>
      <c r="VGQ92" s="70"/>
      <c r="VGR92" s="73"/>
      <c r="VGS92" s="74"/>
      <c r="VGT92" s="74"/>
      <c r="VGU92" s="62"/>
      <c r="VGV92" s="75"/>
      <c r="VGW92" s="76"/>
      <c r="VGX92" s="216"/>
      <c r="VGY92" s="75"/>
      <c r="VGZ92" s="75"/>
      <c r="VHA92" s="204"/>
      <c r="VHB92" s="205"/>
      <c r="VHC92" s="72"/>
      <c r="VHD92" s="70"/>
      <c r="VHE92" s="73"/>
      <c r="VHF92" s="74"/>
      <c r="VHG92" s="74"/>
      <c r="VHH92" s="62"/>
      <c r="VHI92" s="75"/>
      <c r="VHJ92" s="76"/>
      <c r="VHK92" s="216"/>
      <c r="VHL92" s="75"/>
      <c r="VHM92" s="75"/>
      <c r="VHN92" s="204"/>
      <c r="VHO92" s="205"/>
      <c r="VHP92" s="72"/>
      <c r="VHQ92" s="70"/>
      <c r="VHR92" s="73"/>
      <c r="VHS92" s="74"/>
      <c r="VHT92" s="74"/>
      <c r="VHU92" s="62"/>
      <c r="VHV92" s="75"/>
      <c r="VHW92" s="76"/>
      <c r="VHX92" s="216"/>
      <c r="VHY92" s="75"/>
      <c r="VHZ92" s="75"/>
      <c r="VIA92" s="204"/>
      <c r="VIB92" s="205"/>
      <c r="VIC92" s="72"/>
      <c r="VID92" s="70"/>
      <c r="VIE92" s="73"/>
      <c r="VIF92" s="74"/>
      <c r="VIG92" s="74"/>
      <c r="VIH92" s="62"/>
      <c r="VII92" s="75"/>
      <c r="VIJ92" s="76"/>
      <c r="VIK92" s="216"/>
      <c r="VIL92" s="75"/>
      <c r="VIM92" s="75"/>
      <c r="VIN92" s="204"/>
      <c r="VIO92" s="205"/>
      <c r="VIP92" s="72"/>
      <c r="VIQ92" s="70"/>
      <c r="VIR92" s="73"/>
      <c r="VIS92" s="74"/>
      <c r="VIT92" s="74"/>
      <c r="VIU92" s="62"/>
      <c r="VIV92" s="75"/>
      <c r="VIW92" s="76"/>
      <c r="VIX92" s="216"/>
      <c r="VIY92" s="75"/>
      <c r="VIZ92" s="75"/>
      <c r="VJA92" s="204"/>
      <c r="VJB92" s="205"/>
      <c r="VJC92" s="72"/>
      <c r="VJD92" s="70"/>
      <c r="VJE92" s="73"/>
      <c r="VJF92" s="74"/>
      <c r="VJG92" s="74"/>
      <c r="VJH92" s="62"/>
      <c r="VJI92" s="75"/>
      <c r="VJJ92" s="76"/>
      <c r="VJK92" s="216"/>
      <c r="VJL92" s="75"/>
      <c r="VJM92" s="75"/>
      <c r="VJN92" s="204"/>
      <c r="VJO92" s="205"/>
      <c r="VJP92" s="72"/>
      <c r="VJQ92" s="70"/>
      <c r="VJR92" s="73"/>
      <c r="VJS92" s="74"/>
      <c r="VJT92" s="74"/>
      <c r="VJU92" s="62"/>
      <c r="VJV92" s="75"/>
      <c r="VJW92" s="76"/>
      <c r="VJX92" s="216"/>
      <c r="VJY92" s="75"/>
      <c r="VJZ92" s="75"/>
      <c r="VKA92" s="204"/>
      <c r="VKB92" s="205"/>
      <c r="VKC92" s="72"/>
      <c r="VKD92" s="70"/>
      <c r="VKE92" s="73"/>
      <c r="VKF92" s="74"/>
      <c r="VKG92" s="74"/>
      <c r="VKH92" s="62"/>
      <c r="VKI92" s="75"/>
      <c r="VKJ92" s="76"/>
      <c r="VKK92" s="216"/>
      <c r="VKL92" s="75"/>
      <c r="VKM92" s="75"/>
      <c r="VKN92" s="204"/>
      <c r="VKO92" s="205"/>
      <c r="VKP92" s="72"/>
      <c r="VKQ92" s="70"/>
      <c r="VKR92" s="73"/>
      <c r="VKS92" s="74"/>
      <c r="VKT92" s="74"/>
      <c r="VKU92" s="62"/>
      <c r="VKV92" s="75"/>
      <c r="VKW92" s="76"/>
      <c r="VKX92" s="216"/>
      <c r="VKY92" s="75"/>
      <c r="VKZ92" s="75"/>
      <c r="VLA92" s="204"/>
      <c r="VLB92" s="205"/>
      <c r="VLC92" s="72"/>
      <c r="VLD92" s="70"/>
      <c r="VLE92" s="73"/>
      <c r="VLF92" s="74"/>
      <c r="VLG92" s="74"/>
      <c r="VLH92" s="62"/>
      <c r="VLI92" s="75"/>
      <c r="VLJ92" s="76"/>
      <c r="VLK92" s="216"/>
      <c r="VLL92" s="75"/>
      <c r="VLM92" s="75"/>
      <c r="VLN92" s="204"/>
      <c r="VLO92" s="205"/>
      <c r="VLP92" s="72"/>
      <c r="VLQ92" s="70"/>
      <c r="VLR92" s="73"/>
      <c r="VLS92" s="74"/>
      <c r="VLT92" s="74"/>
      <c r="VLU92" s="62"/>
      <c r="VLV92" s="75"/>
      <c r="VLW92" s="76"/>
      <c r="VLX92" s="216"/>
      <c r="VLY92" s="75"/>
      <c r="VLZ92" s="75"/>
      <c r="VMA92" s="204"/>
      <c r="VMB92" s="205"/>
      <c r="VMC92" s="72"/>
      <c r="VMD92" s="70"/>
      <c r="VME92" s="73"/>
      <c r="VMF92" s="74"/>
      <c r="VMG92" s="74"/>
      <c r="VMH92" s="62"/>
      <c r="VMI92" s="75"/>
      <c r="VMJ92" s="76"/>
      <c r="VMK92" s="216"/>
      <c r="VML92" s="75"/>
      <c r="VMM92" s="75"/>
      <c r="VMN92" s="204"/>
      <c r="VMO92" s="205"/>
      <c r="VMP92" s="72"/>
      <c r="VMQ92" s="70"/>
      <c r="VMR92" s="73"/>
      <c r="VMS92" s="74"/>
      <c r="VMT92" s="74"/>
      <c r="VMU92" s="62"/>
      <c r="VMV92" s="75"/>
      <c r="VMW92" s="76"/>
      <c r="VMX92" s="216"/>
      <c r="VMY92" s="75"/>
      <c r="VMZ92" s="75"/>
      <c r="VNA92" s="204"/>
      <c r="VNB92" s="205"/>
      <c r="VNC92" s="72"/>
      <c r="VND92" s="70"/>
      <c r="VNE92" s="73"/>
      <c r="VNF92" s="74"/>
      <c r="VNG92" s="74"/>
      <c r="VNH92" s="62"/>
      <c r="VNI92" s="75"/>
      <c r="VNJ92" s="76"/>
      <c r="VNK92" s="216"/>
      <c r="VNL92" s="75"/>
      <c r="VNM92" s="75"/>
      <c r="VNN92" s="204"/>
      <c r="VNO92" s="205"/>
      <c r="VNP92" s="72"/>
      <c r="VNQ92" s="70"/>
      <c r="VNR92" s="73"/>
      <c r="VNS92" s="74"/>
      <c r="VNT92" s="74"/>
      <c r="VNU92" s="62"/>
      <c r="VNV92" s="75"/>
      <c r="VNW92" s="76"/>
      <c r="VNX92" s="216"/>
      <c r="VNY92" s="75"/>
      <c r="VNZ92" s="75"/>
      <c r="VOA92" s="204"/>
      <c r="VOB92" s="205"/>
      <c r="VOC92" s="72"/>
      <c r="VOD92" s="70"/>
      <c r="VOE92" s="73"/>
      <c r="VOF92" s="74"/>
      <c r="VOG92" s="74"/>
      <c r="VOH92" s="62"/>
      <c r="VOI92" s="75"/>
      <c r="VOJ92" s="76"/>
      <c r="VOK92" s="216"/>
      <c r="VOL92" s="75"/>
      <c r="VOM92" s="75"/>
      <c r="VON92" s="204"/>
      <c r="VOO92" s="205"/>
      <c r="VOP92" s="72"/>
      <c r="VOQ92" s="70"/>
      <c r="VOR92" s="73"/>
      <c r="VOS92" s="74"/>
      <c r="VOT92" s="74"/>
      <c r="VOU92" s="62"/>
      <c r="VOV92" s="75"/>
      <c r="VOW92" s="76"/>
      <c r="VOX92" s="216"/>
      <c r="VOY92" s="75"/>
      <c r="VOZ92" s="75"/>
      <c r="VPA92" s="204"/>
      <c r="VPB92" s="205"/>
      <c r="VPC92" s="72"/>
      <c r="VPD92" s="70"/>
      <c r="VPE92" s="73"/>
      <c r="VPF92" s="74"/>
      <c r="VPG92" s="74"/>
      <c r="VPH92" s="62"/>
      <c r="VPI92" s="75"/>
      <c r="VPJ92" s="76"/>
      <c r="VPK92" s="216"/>
      <c r="VPL92" s="75"/>
      <c r="VPM92" s="75"/>
      <c r="VPN92" s="204"/>
      <c r="VPO92" s="205"/>
      <c r="VPP92" s="72"/>
      <c r="VPQ92" s="70"/>
      <c r="VPR92" s="73"/>
      <c r="VPS92" s="74"/>
      <c r="VPT92" s="74"/>
      <c r="VPU92" s="62"/>
      <c r="VPV92" s="75"/>
      <c r="VPW92" s="76"/>
      <c r="VPX92" s="216"/>
      <c r="VPY92" s="75"/>
      <c r="VPZ92" s="75"/>
      <c r="VQA92" s="204"/>
      <c r="VQB92" s="205"/>
      <c r="VQC92" s="72"/>
      <c r="VQD92" s="70"/>
      <c r="VQE92" s="73"/>
      <c r="VQF92" s="74"/>
      <c r="VQG92" s="74"/>
      <c r="VQH92" s="62"/>
      <c r="VQI92" s="75"/>
      <c r="VQJ92" s="76"/>
      <c r="VQK92" s="216"/>
      <c r="VQL92" s="75"/>
      <c r="VQM92" s="75"/>
      <c r="VQN92" s="204"/>
      <c r="VQO92" s="205"/>
      <c r="VQP92" s="72"/>
      <c r="VQQ92" s="70"/>
      <c r="VQR92" s="73"/>
      <c r="VQS92" s="74"/>
      <c r="VQT92" s="74"/>
      <c r="VQU92" s="62"/>
      <c r="VQV92" s="75"/>
      <c r="VQW92" s="76"/>
      <c r="VQX92" s="216"/>
      <c r="VQY92" s="75"/>
      <c r="VQZ92" s="75"/>
      <c r="VRA92" s="204"/>
      <c r="VRB92" s="205"/>
      <c r="VRC92" s="72"/>
      <c r="VRD92" s="70"/>
      <c r="VRE92" s="73"/>
      <c r="VRF92" s="74"/>
      <c r="VRG92" s="74"/>
      <c r="VRH92" s="62"/>
      <c r="VRI92" s="75"/>
      <c r="VRJ92" s="76"/>
      <c r="VRK92" s="216"/>
      <c r="VRL92" s="75"/>
      <c r="VRM92" s="75"/>
      <c r="VRN92" s="204"/>
      <c r="VRO92" s="205"/>
      <c r="VRP92" s="72"/>
      <c r="VRQ92" s="70"/>
      <c r="VRR92" s="73"/>
      <c r="VRS92" s="74"/>
      <c r="VRT92" s="74"/>
      <c r="VRU92" s="62"/>
      <c r="VRV92" s="75"/>
      <c r="VRW92" s="76"/>
      <c r="VRX92" s="216"/>
      <c r="VRY92" s="75"/>
      <c r="VRZ92" s="75"/>
      <c r="VSA92" s="204"/>
      <c r="VSB92" s="205"/>
      <c r="VSC92" s="72"/>
      <c r="VSD92" s="70"/>
      <c r="VSE92" s="73"/>
      <c r="VSF92" s="74"/>
      <c r="VSG92" s="74"/>
      <c r="VSH92" s="62"/>
      <c r="VSI92" s="75"/>
      <c r="VSJ92" s="76"/>
      <c r="VSK92" s="216"/>
      <c r="VSL92" s="75"/>
      <c r="VSM92" s="75"/>
      <c r="VSN92" s="204"/>
      <c r="VSO92" s="205"/>
      <c r="VSP92" s="72"/>
      <c r="VSQ92" s="70"/>
      <c r="VSR92" s="73"/>
      <c r="VSS92" s="74"/>
      <c r="VST92" s="74"/>
      <c r="VSU92" s="62"/>
      <c r="VSV92" s="75"/>
      <c r="VSW92" s="76"/>
      <c r="VSX92" s="216"/>
      <c r="VSY92" s="75"/>
      <c r="VSZ92" s="75"/>
      <c r="VTA92" s="204"/>
      <c r="VTB92" s="205"/>
      <c r="VTC92" s="72"/>
      <c r="VTD92" s="70"/>
      <c r="VTE92" s="73"/>
      <c r="VTF92" s="74"/>
      <c r="VTG92" s="74"/>
      <c r="VTH92" s="62"/>
      <c r="VTI92" s="75"/>
      <c r="VTJ92" s="76"/>
      <c r="VTK92" s="216"/>
      <c r="VTL92" s="75"/>
      <c r="VTM92" s="75"/>
      <c r="VTN92" s="204"/>
      <c r="VTO92" s="205"/>
      <c r="VTP92" s="72"/>
      <c r="VTQ92" s="70"/>
      <c r="VTR92" s="73"/>
      <c r="VTS92" s="74"/>
      <c r="VTT92" s="74"/>
      <c r="VTU92" s="62"/>
      <c r="VTV92" s="75"/>
      <c r="VTW92" s="76"/>
      <c r="VTX92" s="216"/>
      <c r="VTY92" s="75"/>
      <c r="VTZ92" s="75"/>
      <c r="VUA92" s="204"/>
      <c r="VUB92" s="205"/>
      <c r="VUC92" s="72"/>
      <c r="VUD92" s="70"/>
      <c r="VUE92" s="73"/>
      <c r="VUF92" s="74"/>
      <c r="VUG92" s="74"/>
      <c r="VUH92" s="62"/>
      <c r="VUI92" s="75"/>
      <c r="VUJ92" s="76"/>
      <c r="VUK92" s="216"/>
      <c r="VUL92" s="75"/>
      <c r="VUM92" s="75"/>
      <c r="VUN92" s="204"/>
      <c r="VUO92" s="205"/>
      <c r="VUP92" s="72"/>
      <c r="VUQ92" s="70"/>
      <c r="VUR92" s="73"/>
      <c r="VUS92" s="74"/>
      <c r="VUT92" s="74"/>
      <c r="VUU92" s="62"/>
      <c r="VUV92" s="75"/>
      <c r="VUW92" s="76"/>
      <c r="VUX92" s="216"/>
      <c r="VUY92" s="75"/>
      <c r="VUZ92" s="75"/>
      <c r="VVA92" s="204"/>
      <c r="VVB92" s="205"/>
      <c r="VVC92" s="72"/>
      <c r="VVD92" s="70"/>
      <c r="VVE92" s="73"/>
      <c r="VVF92" s="74"/>
      <c r="VVG92" s="74"/>
      <c r="VVH92" s="62"/>
      <c r="VVI92" s="75"/>
      <c r="VVJ92" s="76"/>
      <c r="VVK92" s="216"/>
      <c r="VVL92" s="75"/>
      <c r="VVM92" s="75"/>
      <c r="VVN92" s="204"/>
      <c r="VVO92" s="205"/>
      <c r="VVP92" s="72"/>
      <c r="VVQ92" s="70"/>
      <c r="VVR92" s="73"/>
      <c r="VVS92" s="74"/>
      <c r="VVT92" s="74"/>
      <c r="VVU92" s="62"/>
      <c r="VVV92" s="75"/>
      <c r="VVW92" s="76"/>
      <c r="VVX92" s="216"/>
      <c r="VVY92" s="75"/>
      <c r="VVZ92" s="75"/>
      <c r="VWA92" s="204"/>
      <c r="VWB92" s="205"/>
      <c r="VWC92" s="72"/>
      <c r="VWD92" s="70"/>
      <c r="VWE92" s="73"/>
      <c r="VWF92" s="74"/>
      <c r="VWG92" s="74"/>
      <c r="VWH92" s="62"/>
      <c r="VWI92" s="75"/>
      <c r="VWJ92" s="76"/>
      <c r="VWK92" s="216"/>
      <c r="VWL92" s="75"/>
      <c r="VWM92" s="75"/>
      <c r="VWN92" s="204"/>
      <c r="VWO92" s="205"/>
      <c r="VWP92" s="72"/>
      <c r="VWQ92" s="70"/>
      <c r="VWR92" s="73"/>
      <c r="VWS92" s="74"/>
      <c r="VWT92" s="74"/>
      <c r="VWU92" s="62"/>
      <c r="VWV92" s="75"/>
      <c r="VWW92" s="76"/>
      <c r="VWX92" s="216"/>
      <c r="VWY92" s="75"/>
      <c r="VWZ92" s="75"/>
      <c r="VXA92" s="204"/>
      <c r="VXB92" s="205"/>
      <c r="VXC92" s="72"/>
      <c r="VXD92" s="70"/>
      <c r="VXE92" s="73"/>
      <c r="VXF92" s="74"/>
      <c r="VXG92" s="74"/>
      <c r="VXH92" s="62"/>
      <c r="VXI92" s="75"/>
      <c r="VXJ92" s="76"/>
      <c r="VXK92" s="216"/>
      <c r="VXL92" s="75"/>
      <c r="VXM92" s="75"/>
      <c r="VXN92" s="204"/>
      <c r="VXO92" s="205"/>
      <c r="VXP92" s="72"/>
      <c r="VXQ92" s="70"/>
      <c r="VXR92" s="73"/>
      <c r="VXS92" s="74"/>
      <c r="VXT92" s="74"/>
      <c r="VXU92" s="62"/>
      <c r="VXV92" s="75"/>
      <c r="VXW92" s="76"/>
      <c r="VXX92" s="216"/>
      <c r="VXY92" s="75"/>
      <c r="VXZ92" s="75"/>
      <c r="VYA92" s="204"/>
      <c r="VYB92" s="205"/>
      <c r="VYC92" s="72"/>
      <c r="VYD92" s="70"/>
      <c r="VYE92" s="73"/>
      <c r="VYF92" s="74"/>
      <c r="VYG92" s="74"/>
      <c r="VYH92" s="62"/>
      <c r="VYI92" s="75"/>
      <c r="VYJ92" s="76"/>
      <c r="VYK92" s="216"/>
      <c r="VYL92" s="75"/>
      <c r="VYM92" s="75"/>
      <c r="VYN92" s="204"/>
      <c r="VYO92" s="205"/>
      <c r="VYP92" s="72"/>
      <c r="VYQ92" s="70"/>
      <c r="VYR92" s="73"/>
      <c r="VYS92" s="74"/>
      <c r="VYT92" s="74"/>
      <c r="VYU92" s="62"/>
      <c r="VYV92" s="75"/>
      <c r="VYW92" s="76"/>
      <c r="VYX92" s="216"/>
      <c r="VYY92" s="75"/>
      <c r="VYZ92" s="75"/>
      <c r="VZA92" s="204"/>
      <c r="VZB92" s="205"/>
      <c r="VZC92" s="72"/>
      <c r="VZD92" s="70"/>
      <c r="VZE92" s="73"/>
      <c r="VZF92" s="74"/>
      <c r="VZG92" s="74"/>
      <c r="VZH92" s="62"/>
      <c r="VZI92" s="75"/>
      <c r="VZJ92" s="76"/>
      <c r="VZK92" s="216"/>
      <c r="VZL92" s="75"/>
      <c r="VZM92" s="75"/>
      <c r="VZN92" s="204"/>
      <c r="VZO92" s="205"/>
      <c r="VZP92" s="72"/>
      <c r="VZQ92" s="70"/>
      <c r="VZR92" s="73"/>
      <c r="VZS92" s="74"/>
      <c r="VZT92" s="74"/>
      <c r="VZU92" s="62"/>
      <c r="VZV92" s="75"/>
      <c r="VZW92" s="76"/>
      <c r="VZX92" s="216"/>
      <c r="VZY92" s="75"/>
      <c r="VZZ92" s="75"/>
      <c r="WAA92" s="204"/>
      <c r="WAB92" s="205"/>
      <c r="WAC92" s="72"/>
      <c r="WAD92" s="70"/>
      <c r="WAE92" s="73"/>
      <c r="WAF92" s="74"/>
      <c r="WAG92" s="74"/>
      <c r="WAH92" s="62"/>
      <c r="WAI92" s="75"/>
      <c r="WAJ92" s="76"/>
      <c r="WAK92" s="216"/>
      <c r="WAL92" s="75"/>
      <c r="WAM92" s="75"/>
      <c r="WAN92" s="204"/>
      <c r="WAO92" s="205"/>
      <c r="WAP92" s="72"/>
      <c r="WAQ92" s="70"/>
      <c r="WAR92" s="73"/>
      <c r="WAS92" s="74"/>
      <c r="WAT92" s="74"/>
      <c r="WAU92" s="62"/>
      <c r="WAV92" s="75"/>
      <c r="WAW92" s="76"/>
      <c r="WAX92" s="216"/>
      <c r="WAY92" s="75"/>
      <c r="WAZ92" s="75"/>
      <c r="WBA92" s="204"/>
      <c r="WBB92" s="205"/>
      <c r="WBC92" s="72"/>
      <c r="WBD92" s="70"/>
      <c r="WBE92" s="73"/>
      <c r="WBF92" s="74"/>
      <c r="WBG92" s="74"/>
      <c r="WBH92" s="62"/>
      <c r="WBI92" s="75"/>
      <c r="WBJ92" s="76"/>
      <c r="WBK92" s="216"/>
      <c r="WBL92" s="75"/>
      <c r="WBM92" s="75"/>
      <c r="WBN92" s="204"/>
      <c r="WBO92" s="205"/>
      <c r="WBP92" s="72"/>
      <c r="WBQ92" s="70"/>
      <c r="WBR92" s="73"/>
      <c r="WBS92" s="74"/>
      <c r="WBT92" s="74"/>
      <c r="WBU92" s="62"/>
      <c r="WBV92" s="75"/>
      <c r="WBW92" s="76"/>
      <c r="WBX92" s="216"/>
      <c r="WBY92" s="75"/>
      <c r="WBZ92" s="75"/>
      <c r="WCA92" s="204"/>
      <c r="WCB92" s="205"/>
      <c r="WCC92" s="72"/>
      <c r="WCD92" s="70"/>
      <c r="WCE92" s="73"/>
      <c r="WCF92" s="74"/>
      <c r="WCG92" s="74"/>
      <c r="WCH92" s="62"/>
      <c r="WCI92" s="75"/>
      <c r="WCJ92" s="76"/>
      <c r="WCK92" s="216"/>
      <c r="WCL92" s="75"/>
      <c r="WCM92" s="75"/>
      <c r="WCN92" s="204"/>
      <c r="WCO92" s="205"/>
      <c r="WCP92" s="72"/>
      <c r="WCQ92" s="70"/>
      <c r="WCR92" s="73"/>
      <c r="WCS92" s="74"/>
      <c r="WCT92" s="74"/>
      <c r="WCU92" s="62"/>
      <c r="WCV92" s="75"/>
      <c r="WCW92" s="76"/>
      <c r="WCX92" s="216"/>
      <c r="WCY92" s="75"/>
      <c r="WCZ92" s="75"/>
      <c r="WDA92" s="204"/>
      <c r="WDB92" s="205"/>
      <c r="WDC92" s="72"/>
      <c r="WDD92" s="70"/>
      <c r="WDE92" s="73"/>
      <c r="WDF92" s="74"/>
      <c r="WDG92" s="74"/>
      <c r="WDH92" s="62"/>
      <c r="WDI92" s="75"/>
      <c r="WDJ92" s="76"/>
      <c r="WDK92" s="216"/>
      <c r="WDL92" s="75"/>
      <c r="WDM92" s="75"/>
      <c r="WDN92" s="204"/>
      <c r="WDO92" s="205"/>
      <c r="WDP92" s="72"/>
      <c r="WDQ92" s="70"/>
      <c r="WDR92" s="73"/>
      <c r="WDS92" s="74"/>
      <c r="WDT92" s="74"/>
      <c r="WDU92" s="62"/>
      <c r="WDV92" s="75"/>
      <c r="WDW92" s="76"/>
      <c r="WDX92" s="216"/>
      <c r="WDY92" s="75"/>
      <c r="WDZ92" s="75"/>
      <c r="WEA92" s="204"/>
      <c r="WEB92" s="205"/>
      <c r="WEC92" s="72"/>
      <c r="WED92" s="70"/>
      <c r="WEE92" s="73"/>
      <c r="WEF92" s="74"/>
      <c r="WEG92" s="74"/>
      <c r="WEH92" s="62"/>
      <c r="WEI92" s="75"/>
      <c r="WEJ92" s="76"/>
      <c r="WEK92" s="216"/>
      <c r="WEL92" s="75"/>
      <c r="WEM92" s="75"/>
      <c r="WEN92" s="204"/>
      <c r="WEO92" s="205"/>
      <c r="WEP92" s="72"/>
      <c r="WEQ92" s="70"/>
      <c r="WER92" s="73"/>
      <c r="WES92" s="74"/>
      <c r="WET92" s="74"/>
      <c r="WEU92" s="62"/>
      <c r="WEV92" s="75"/>
      <c r="WEW92" s="76"/>
      <c r="WEX92" s="216"/>
      <c r="WEY92" s="75"/>
      <c r="WEZ92" s="75"/>
      <c r="WFA92" s="204"/>
      <c r="WFB92" s="205"/>
      <c r="WFC92" s="72"/>
      <c r="WFD92" s="70"/>
      <c r="WFE92" s="73"/>
      <c r="WFF92" s="74"/>
      <c r="WFG92" s="74"/>
      <c r="WFH92" s="62"/>
      <c r="WFI92" s="75"/>
      <c r="WFJ92" s="76"/>
      <c r="WFK92" s="216"/>
      <c r="WFL92" s="75"/>
      <c r="WFM92" s="75"/>
      <c r="WFN92" s="204"/>
      <c r="WFO92" s="205"/>
      <c r="WFP92" s="72"/>
      <c r="WFQ92" s="70"/>
      <c r="WFR92" s="73"/>
      <c r="WFS92" s="74"/>
      <c r="WFT92" s="74"/>
      <c r="WFU92" s="62"/>
      <c r="WFV92" s="75"/>
      <c r="WFW92" s="76"/>
      <c r="WFX92" s="216"/>
      <c r="WFY92" s="75"/>
      <c r="WFZ92" s="75"/>
      <c r="WGA92" s="204"/>
      <c r="WGB92" s="205"/>
      <c r="WGC92" s="72"/>
      <c r="WGD92" s="70"/>
      <c r="WGE92" s="73"/>
      <c r="WGF92" s="74"/>
      <c r="WGG92" s="74"/>
      <c r="WGH92" s="62"/>
      <c r="WGI92" s="75"/>
      <c r="WGJ92" s="76"/>
      <c r="WGK92" s="216"/>
      <c r="WGL92" s="75"/>
      <c r="WGM92" s="75"/>
      <c r="WGN92" s="204"/>
      <c r="WGO92" s="205"/>
      <c r="WGP92" s="72"/>
      <c r="WGQ92" s="70"/>
      <c r="WGR92" s="73"/>
      <c r="WGS92" s="74"/>
      <c r="WGT92" s="74"/>
      <c r="WGU92" s="62"/>
      <c r="WGV92" s="75"/>
      <c r="WGW92" s="76"/>
      <c r="WGX92" s="216"/>
      <c r="WGY92" s="75"/>
      <c r="WGZ92" s="75"/>
      <c r="WHA92" s="204"/>
      <c r="WHB92" s="205"/>
      <c r="WHC92" s="72"/>
      <c r="WHD92" s="70"/>
      <c r="WHE92" s="73"/>
      <c r="WHF92" s="74"/>
      <c r="WHG92" s="74"/>
      <c r="WHH92" s="62"/>
      <c r="WHI92" s="75"/>
      <c r="WHJ92" s="76"/>
      <c r="WHK92" s="216"/>
      <c r="WHL92" s="75"/>
      <c r="WHM92" s="75"/>
      <c r="WHN92" s="204"/>
      <c r="WHO92" s="205"/>
      <c r="WHP92" s="72"/>
      <c r="WHQ92" s="70"/>
      <c r="WHR92" s="73"/>
      <c r="WHS92" s="74"/>
      <c r="WHT92" s="74"/>
      <c r="WHU92" s="62"/>
      <c r="WHV92" s="75"/>
      <c r="WHW92" s="76"/>
      <c r="WHX92" s="216"/>
      <c r="WHY92" s="75"/>
      <c r="WHZ92" s="75"/>
      <c r="WIA92" s="204"/>
      <c r="WIB92" s="205"/>
      <c r="WIC92" s="72"/>
      <c r="WID92" s="70"/>
      <c r="WIE92" s="73"/>
      <c r="WIF92" s="74"/>
      <c r="WIG92" s="74"/>
      <c r="WIH92" s="62"/>
      <c r="WII92" s="75"/>
      <c r="WIJ92" s="76"/>
      <c r="WIK92" s="216"/>
      <c r="WIL92" s="75"/>
      <c r="WIM92" s="75"/>
      <c r="WIN92" s="204"/>
      <c r="WIO92" s="205"/>
      <c r="WIP92" s="72"/>
      <c r="WIQ92" s="70"/>
      <c r="WIR92" s="73"/>
      <c r="WIS92" s="74"/>
      <c r="WIT92" s="74"/>
      <c r="WIU92" s="62"/>
      <c r="WIV92" s="75"/>
      <c r="WIW92" s="76"/>
      <c r="WIX92" s="216"/>
      <c r="WIY92" s="75"/>
      <c r="WIZ92" s="75"/>
      <c r="WJA92" s="204"/>
      <c r="WJB92" s="205"/>
      <c r="WJC92" s="72"/>
      <c r="WJD92" s="70"/>
      <c r="WJE92" s="73"/>
      <c r="WJF92" s="74"/>
      <c r="WJG92" s="74"/>
      <c r="WJH92" s="62"/>
      <c r="WJI92" s="75"/>
      <c r="WJJ92" s="76"/>
      <c r="WJK92" s="216"/>
      <c r="WJL92" s="75"/>
      <c r="WJM92" s="75"/>
      <c r="WJN92" s="204"/>
      <c r="WJO92" s="205"/>
      <c r="WJP92" s="72"/>
      <c r="WJQ92" s="70"/>
      <c r="WJR92" s="73"/>
      <c r="WJS92" s="74"/>
      <c r="WJT92" s="74"/>
      <c r="WJU92" s="62"/>
      <c r="WJV92" s="75"/>
      <c r="WJW92" s="76"/>
      <c r="WJX92" s="216"/>
      <c r="WJY92" s="75"/>
      <c r="WJZ92" s="75"/>
      <c r="WKA92" s="204"/>
      <c r="WKB92" s="205"/>
      <c r="WKC92" s="72"/>
      <c r="WKD92" s="70"/>
      <c r="WKE92" s="73"/>
      <c r="WKF92" s="74"/>
      <c r="WKG92" s="74"/>
      <c r="WKH92" s="62"/>
      <c r="WKI92" s="75"/>
      <c r="WKJ92" s="76"/>
      <c r="WKK92" s="216"/>
      <c r="WKL92" s="75"/>
      <c r="WKM92" s="75"/>
      <c r="WKN92" s="204"/>
      <c r="WKO92" s="205"/>
      <c r="WKP92" s="72"/>
      <c r="WKQ92" s="70"/>
      <c r="WKR92" s="73"/>
      <c r="WKS92" s="74"/>
      <c r="WKT92" s="74"/>
      <c r="WKU92" s="62"/>
      <c r="WKV92" s="75"/>
      <c r="WKW92" s="76"/>
      <c r="WKX92" s="216"/>
      <c r="WKY92" s="75"/>
      <c r="WKZ92" s="75"/>
      <c r="WLA92" s="204"/>
      <c r="WLB92" s="205"/>
      <c r="WLC92" s="72"/>
      <c r="WLD92" s="70"/>
      <c r="WLE92" s="73"/>
      <c r="WLF92" s="74"/>
      <c r="WLG92" s="74"/>
      <c r="WLH92" s="62"/>
      <c r="WLI92" s="75"/>
      <c r="WLJ92" s="76"/>
      <c r="WLK92" s="216"/>
      <c r="WLL92" s="75"/>
      <c r="WLM92" s="75"/>
      <c r="WLN92" s="204"/>
      <c r="WLO92" s="205"/>
      <c r="WLP92" s="72"/>
      <c r="WLQ92" s="70"/>
      <c r="WLR92" s="73"/>
      <c r="WLS92" s="74"/>
      <c r="WLT92" s="74"/>
      <c r="WLU92" s="62"/>
      <c r="WLV92" s="75"/>
      <c r="WLW92" s="76"/>
      <c r="WLX92" s="216"/>
      <c r="WLY92" s="75"/>
      <c r="WLZ92" s="75"/>
      <c r="WMA92" s="204"/>
      <c r="WMB92" s="205"/>
      <c r="WMC92" s="72"/>
      <c r="WMD92" s="70"/>
      <c r="WME92" s="73"/>
      <c r="WMF92" s="74"/>
      <c r="WMG92" s="74"/>
      <c r="WMH92" s="62"/>
      <c r="WMI92" s="75"/>
      <c r="WMJ92" s="76"/>
      <c r="WMK92" s="216"/>
      <c r="WML92" s="75"/>
      <c r="WMM92" s="75"/>
      <c r="WMN92" s="204"/>
      <c r="WMO92" s="205"/>
      <c r="WMP92" s="72"/>
      <c r="WMQ92" s="70"/>
      <c r="WMR92" s="73"/>
      <c r="WMS92" s="74"/>
      <c r="WMT92" s="74"/>
      <c r="WMU92" s="62"/>
      <c r="WMV92" s="75"/>
      <c r="WMW92" s="76"/>
      <c r="WMX92" s="216"/>
      <c r="WMY92" s="75"/>
      <c r="WMZ92" s="75"/>
      <c r="WNA92" s="204"/>
      <c r="WNB92" s="205"/>
      <c r="WNC92" s="72"/>
      <c r="WND92" s="70"/>
      <c r="WNE92" s="73"/>
      <c r="WNF92" s="74"/>
      <c r="WNG92" s="74"/>
      <c r="WNH92" s="62"/>
      <c r="WNI92" s="75"/>
      <c r="WNJ92" s="76"/>
      <c r="WNK92" s="216"/>
      <c r="WNL92" s="75"/>
      <c r="WNM92" s="75"/>
      <c r="WNN92" s="204"/>
      <c r="WNO92" s="205"/>
      <c r="WNP92" s="72"/>
      <c r="WNQ92" s="70"/>
      <c r="WNR92" s="73"/>
      <c r="WNS92" s="74"/>
      <c r="WNT92" s="74"/>
      <c r="WNU92" s="62"/>
      <c r="WNV92" s="75"/>
      <c r="WNW92" s="76"/>
      <c r="WNX92" s="216"/>
      <c r="WNY92" s="75"/>
      <c r="WNZ92" s="75"/>
      <c r="WOA92" s="204"/>
      <c r="WOB92" s="205"/>
      <c r="WOC92" s="72"/>
      <c r="WOD92" s="70"/>
      <c r="WOE92" s="73"/>
      <c r="WOF92" s="74"/>
      <c r="WOG92" s="74"/>
      <c r="WOH92" s="62"/>
      <c r="WOI92" s="75"/>
      <c r="WOJ92" s="76"/>
      <c r="WOK92" s="216"/>
      <c r="WOL92" s="75"/>
      <c r="WOM92" s="75"/>
      <c r="WON92" s="204"/>
      <c r="WOO92" s="205"/>
      <c r="WOP92" s="72"/>
      <c r="WOQ92" s="70"/>
      <c r="WOR92" s="73"/>
      <c r="WOS92" s="74"/>
      <c r="WOT92" s="74"/>
      <c r="WOU92" s="62"/>
      <c r="WOV92" s="75"/>
      <c r="WOW92" s="76"/>
      <c r="WOX92" s="216"/>
      <c r="WOY92" s="75"/>
      <c r="WOZ92" s="75"/>
      <c r="WPA92" s="204"/>
      <c r="WPB92" s="205"/>
      <c r="WPC92" s="72"/>
      <c r="WPD92" s="70"/>
      <c r="WPE92" s="73"/>
      <c r="WPF92" s="74"/>
      <c r="WPG92" s="74"/>
      <c r="WPH92" s="62"/>
      <c r="WPI92" s="75"/>
      <c r="WPJ92" s="76"/>
      <c r="WPK92" s="216"/>
      <c r="WPL92" s="75"/>
      <c r="WPM92" s="75"/>
      <c r="WPN92" s="204"/>
      <c r="WPO92" s="205"/>
      <c r="WPP92" s="72"/>
      <c r="WPQ92" s="70"/>
      <c r="WPR92" s="73"/>
      <c r="WPS92" s="74"/>
      <c r="WPT92" s="74"/>
      <c r="WPU92" s="62"/>
      <c r="WPV92" s="75"/>
      <c r="WPW92" s="76"/>
      <c r="WPX92" s="216"/>
      <c r="WPY92" s="75"/>
      <c r="WPZ92" s="75"/>
      <c r="WQA92" s="204"/>
      <c r="WQB92" s="205"/>
      <c r="WQC92" s="72"/>
      <c r="WQD92" s="70"/>
      <c r="WQE92" s="73"/>
      <c r="WQF92" s="74"/>
      <c r="WQG92" s="74"/>
      <c r="WQH92" s="62"/>
      <c r="WQI92" s="75"/>
      <c r="WQJ92" s="76"/>
      <c r="WQK92" s="216"/>
      <c r="WQL92" s="75"/>
      <c r="WQM92" s="75"/>
      <c r="WQN92" s="204"/>
      <c r="WQO92" s="205"/>
      <c r="WQP92" s="72"/>
      <c r="WQQ92" s="70"/>
      <c r="WQR92" s="73"/>
      <c r="WQS92" s="74"/>
      <c r="WQT92" s="74"/>
      <c r="WQU92" s="62"/>
      <c r="WQV92" s="75"/>
      <c r="WQW92" s="76"/>
      <c r="WQX92" s="216"/>
      <c r="WQY92" s="75"/>
      <c r="WQZ92" s="75"/>
      <c r="WRA92" s="204"/>
      <c r="WRB92" s="205"/>
      <c r="WRC92" s="72"/>
      <c r="WRD92" s="70"/>
      <c r="WRE92" s="73"/>
      <c r="WRF92" s="74"/>
      <c r="WRG92" s="74"/>
      <c r="WRH92" s="62"/>
      <c r="WRI92" s="75"/>
      <c r="WRJ92" s="76"/>
      <c r="WRK92" s="216"/>
      <c r="WRL92" s="75"/>
      <c r="WRM92" s="75"/>
      <c r="WRN92" s="204"/>
      <c r="WRO92" s="205"/>
      <c r="WRP92" s="72"/>
      <c r="WRQ92" s="70"/>
      <c r="WRR92" s="73"/>
      <c r="WRS92" s="74"/>
      <c r="WRT92" s="74"/>
      <c r="WRU92" s="62"/>
      <c r="WRV92" s="75"/>
      <c r="WRW92" s="76"/>
      <c r="WRX92" s="216"/>
      <c r="WRY92" s="75"/>
      <c r="WRZ92" s="75"/>
      <c r="WSA92" s="204"/>
      <c r="WSB92" s="205"/>
      <c r="WSC92" s="72"/>
      <c r="WSD92" s="70"/>
      <c r="WSE92" s="73"/>
      <c r="WSF92" s="74"/>
      <c r="WSG92" s="74"/>
      <c r="WSH92" s="62"/>
      <c r="WSI92" s="75"/>
      <c r="WSJ92" s="76"/>
      <c r="WSK92" s="216"/>
      <c r="WSL92" s="75"/>
      <c r="WSM92" s="75"/>
      <c r="WSN92" s="204"/>
      <c r="WSO92" s="205"/>
      <c r="WSP92" s="72"/>
      <c r="WSQ92" s="70"/>
      <c r="WSR92" s="73"/>
      <c r="WSS92" s="74"/>
      <c r="WST92" s="74"/>
      <c r="WSU92" s="62"/>
      <c r="WSV92" s="75"/>
      <c r="WSW92" s="76"/>
      <c r="WSX92" s="216"/>
      <c r="WSY92" s="75"/>
      <c r="WSZ92" s="75"/>
      <c r="WTA92" s="204"/>
      <c r="WTB92" s="205"/>
      <c r="WTC92" s="72"/>
      <c r="WTD92" s="70"/>
      <c r="WTE92" s="73"/>
      <c r="WTF92" s="74"/>
      <c r="WTG92" s="74"/>
      <c r="WTH92" s="62"/>
      <c r="WTI92" s="75"/>
      <c r="WTJ92" s="76"/>
      <c r="WTK92" s="216"/>
      <c r="WTL92" s="75"/>
      <c r="WTM92" s="75"/>
      <c r="WTN92" s="204"/>
      <c r="WTO92" s="205"/>
      <c r="WTP92" s="72"/>
      <c r="WTQ92" s="70"/>
      <c r="WTR92" s="73"/>
      <c r="WTS92" s="74"/>
      <c r="WTT92" s="74"/>
      <c r="WTU92" s="62"/>
      <c r="WTV92" s="75"/>
      <c r="WTW92" s="76"/>
      <c r="WTX92" s="216"/>
      <c r="WTY92" s="75"/>
      <c r="WTZ92" s="75"/>
      <c r="WUA92" s="204"/>
      <c r="WUB92" s="205"/>
      <c r="WUC92" s="72"/>
      <c r="WUD92" s="70"/>
      <c r="WUE92" s="73"/>
      <c r="WUF92" s="74"/>
      <c r="WUG92" s="74"/>
      <c r="WUH92" s="62"/>
      <c r="WUI92" s="75"/>
      <c r="WUJ92" s="76"/>
      <c r="WUK92" s="216"/>
      <c r="WUL92" s="75"/>
      <c r="WUM92" s="75"/>
      <c r="WUN92" s="204"/>
      <c r="WUO92" s="205"/>
      <c r="WUP92" s="72"/>
      <c r="WUQ92" s="70"/>
      <c r="WUR92" s="73"/>
      <c r="WUS92" s="74"/>
      <c r="WUT92" s="74"/>
      <c r="WUU92" s="62"/>
      <c r="WUV92" s="75"/>
      <c r="WUW92" s="76"/>
      <c r="WUX92" s="216"/>
      <c r="WUY92" s="75"/>
      <c r="WUZ92" s="75"/>
      <c r="WVA92" s="204"/>
      <c r="WVB92" s="205"/>
      <c r="WVC92" s="72"/>
      <c r="WVD92" s="70"/>
      <c r="WVE92" s="73"/>
      <c r="WVF92" s="74"/>
      <c r="WVG92" s="74"/>
      <c r="WVH92" s="62"/>
      <c r="WVI92" s="75"/>
      <c r="WVJ92" s="76"/>
      <c r="WVK92" s="216"/>
      <c r="WVL92" s="75"/>
      <c r="WVM92" s="75"/>
      <c r="WVN92" s="204"/>
      <c r="WVO92" s="205"/>
      <c r="WVP92" s="72"/>
      <c r="WVQ92" s="70"/>
      <c r="WVR92" s="73"/>
      <c r="WVS92" s="74"/>
      <c r="WVT92" s="74"/>
      <c r="WVU92" s="62"/>
      <c r="WVV92" s="75"/>
      <c r="WVW92" s="76"/>
      <c r="WVX92" s="216"/>
      <c r="WVY92" s="75"/>
      <c r="WVZ92" s="75"/>
      <c r="WWA92" s="204"/>
      <c r="WWB92" s="205"/>
      <c r="WWC92" s="72"/>
      <c r="WWD92" s="70"/>
      <c r="WWE92" s="73"/>
      <c r="WWF92" s="74"/>
      <c r="WWG92" s="74"/>
      <c r="WWH92" s="62"/>
      <c r="WWI92" s="75"/>
      <c r="WWJ92" s="76"/>
      <c r="WWK92" s="216"/>
      <c r="WWL92" s="75"/>
      <c r="WWM92" s="75"/>
      <c r="WWN92" s="204"/>
      <c r="WWO92" s="205"/>
      <c r="WWP92" s="72"/>
      <c r="WWQ92" s="70"/>
      <c r="WWR92" s="73"/>
      <c r="WWS92" s="74"/>
      <c r="WWT92" s="74"/>
      <c r="WWU92" s="62"/>
      <c r="WWV92" s="75"/>
      <c r="WWW92" s="76"/>
      <c r="WWX92" s="216"/>
      <c r="WWY92" s="75"/>
      <c r="WWZ92" s="75"/>
      <c r="WXA92" s="204"/>
      <c r="WXB92" s="205"/>
      <c r="WXC92" s="72"/>
      <c r="WXD92" s="70"/>
      <c r="WXE92" s="73"/>
      <c r="WXF92" s="74"/>
      <c r="WXG92" s="74"/>
      <c r="WXH92" s="62"/>
      <c r="WXI92" s="75"/>
      <c r="WXJ92" s="76"/>
      <c r="WXK92" s="216"/>
      <c r="WXL92" s="75"/>
      <c r="WXM92" s="75"/>
      <c r="WXN92" s="204"/>
      <c r="WXO92" s="205"/>
      <c r="WXP92" s="72"/>
      <c r="WXQ92" s="70"/>
      <c r="WXR92" s="73"/>
      <c r="WXS92" s="74"/>
      <c r="WXT92" s="74"/>
      <c r="WXU92" s="62"/>
      <c r="WXV92" s="75"/>
      <c r="WXW92" s="76"/>
      <c r="WXX92" s="216"/>
      <c r="WXY92" s="75"/>
      <c r="WXZ92" s="75"/>
      <c r="WYA92" s="204"/>
      <c r="WYB92" s="205"/>
      <c r="WYC92" s="72"/>
      <c r="WYD92" s="70"/>
      <c r="WYE92" s="73"/>
      <c r="WYF92" s="74"/>
      <c r="WYG92" s="74"/>
      <c r="WYH92" s="62"/>
      <c r="WYI92" s="75"/>
      <c r="WYJ92" s="76"/>
      <c r="WYK92" s="216"/>
      <c r="WYL92" s="75"/>
      <c r="WYM92" s="75"/>
      <c r="WYN92" s="204"/>
      <c r="WYO92" s="205"/>
      <c r="WYP92" s="72"/>
      <c r="WYQ92" s="70"/>
      <c r="WYR92" s="73"/>
      <c r="WYS92" s="74"/>
      <c r="WYT92" s="74"/>
      <c r="WYU92" s="62"/>
      <c r="WYV92" s="75"/>
      <c r="WYW92" s="76"/>
      <c r="WYX92" s="216"/>
      <c r="WYY92" s="75"/>
      <c r="WYZ92" s="75"/>
      <c r="WZA92" s="204"/>
      <c r="WZB92" s="205"/>
      <c r="WZC92" s="72"/>
      <c r="WZD92" s="70"/>
      <c r="WZE92" s="73"/>
      <c r="WZF92" s="74"/>
      <c r="WZG92" s="74"/>
      <c r="WZH92" s="62"/>
      <c r="WZI92" s="75"/>
      <c r="WZJ92" s="76"/>
      <c r="WZK92" s="216"/>
      <c r="WZL92" s="75"/>
      <c r="WZM92" s="75"/>
      <c r="WZN92" s="204"/>
      <c r="WZO92" s="205"/>
      <c r="WZP92" s="72"/>
      <c r="WZQ92" s="70"/>
      <c r="WZR92" s="73"/>
      <c r="WZS92" s="74"/>
      <c r="WZT92" s="74"/>
      <c r="WZU92" s="62"/>
      <c r="WZV92" s="75"/>
      <c r="WZW92" s="76"/>
      <c r="WZX92" s="216"/>
      <c r="WZY92" s="75"/>
      <c r="WZZ92" s="75"/>
      <c r="XAA92" s="204"/>
      <c r="XAB92" s="205"/>
      <c r="XAC92" s="72"/>
      <c r="XAD92" s="70"/>
      <c r="XAE92" s="73"/>
      <c r="XAF92" s="74"/>
      <c r="XAG92" s="74"/>
      <c r="XAH92" s="62"/>
      <c r="XAI92" s="75"/>
      <c r="XAJ92" s="76"/>
      <c r="XAK92" s="216"/>
      <c r="XAL92" s="75"/>
      <c r="XAM92" s="75"/>
      <c r="XAN92" s="204"/>
      <c r="XAO92" s="205"/>
      <c r="XAP92" s="72"/>
      <c r="XAQ92" s="70"/>
      <c r="XAR92" s="73"/>
      <c r="XAS92" s="74"/>
      <c r="XAT92" s="74"/>
      <c r="XAU92" s="62"/>
      <c r="XAV92" s="75"/>
      <c r="XAW92" s="76"/>
      <c r="XAX92" s="216"/>
      <c r="XAY92" s="75"/>
      <c r="XAZ92" s="75"/>
      <c r="XBA92" s="204"/>
      <c r="XBB92" s="205"/>
      <c r="XBC92" s="72"/>
      <c r="XBD92" s="70"/>
      <c r="XBE92" s="73"/>
      <c r="XBF92" s="74"/>
      <c r="XBG92" s="74"/>
      <c r="XBH92" s="62"/>
      <c r="XBI92" s="75"/>
      <c r="XBJ92" s="76"/>
      <c r="XBK92" s="216"/>
      <c r="XBL92" s="75"/>
      <c r="XBM92" s="75"/>
      <c r="XBN92" s="204"/>
      <c r="XBO92" s="205"/>
      <c r="XBP92" s="72"/>
      <c r="XBQ92" s="70"/>
      <c r="XBR92" s="73"/>
      <c r="XBS92" s="74"/>
      <c r="XBT92" s="74"/>
      <c r="XBU92" s="62"/>
      <c r="XBV92" s="75"/>
      <c r="XBW92" s="76"/>
      <c r="XBX92" s="216"/>
      <c r="XBY92" s="75"/>
      <c r="XBZ92" s="75"/>
      <c r="XCA92" s="204"/>
      <c r="XCB92" s="205"/>
      <c r="XCC92" s="72"/>
      <c r="XCD92" s="70"/>
      <c r="XCE92" s="73"/>
      <c r="XCF92" s="74"/>
      <c r="XCG92" s="74"/>
      <c r="XCH92" s="62"/>
      <c r="XCI92" s="75"/>
      <c r="XCJ92" s="76"/>
      <c r="XCK92" s="216"/>
      <c r="XCL92" s="75"/>
      <c r="XCM92" s="75"/>
      <c r="XCN92" s="204"/>
      <c r="XCO92" s="205"/>
      <c r="XCP92" s="72"/>
      <c r="XCQ92" s="70"/>
      <c r="XCR92" s="73"/>
      <c r="XCS92" s="74"/>
      <c r="XCT92" s="74"/>
      <c r="XCU92" s="62"/>
      <c r="XCV92" s="75"/>
      <c r="XCW92" s="76"/>
      <c r="XCX92" s="216"/>
      <c r="XCY92" s="75"/>
      <c r="XCZ92" s="75"/>
      <c r="XDA92" s="204"/>
      <c r="XDB92" s="205"/>
      <c r="XDC92" s="72"/>
      <c r="XDD92" s="70"/>
      <c r="XDE92" s="73"/>
      <c r="XDF92" s="74"/>
      <c r="XDG92" s="74"/>
      <c r="XDH92" s="62"/>
      <c r="XDI92" s="75"/>
      <c r="XDJ92" s="76"/>
      <c r="XDK92" s="216"/>
      <c r="XDL92" s="75"/>
      <c r="XDM92" s="75"/>
      <c r="XDN92" s="204"/>
      <c r="XDO92" s="205"/>
      <c r="XDP92" s="72"/>
      <c r="XDQ92" s="70"/>
      <c r="XDR92" s="73"/>
      <c r="XDS92" s="74"/>
      <c r="XDT92" s="74"/>
      <c r="XDU92" s="62"/>
      <c r="XDV92" s="75"/>
      <c r="XDW92" s="76"/>
      <c r="XDX92" s="216"/>
      <c r="XDY92" s="75"/>
      <c r="XDZ92" s="75"/>
      <c r="XEA92" s="204"/>
      <c r="XEB92" s="205"/>
      <c r="XEC92" s="72"/>
      <c r="XED92" s="70"/>
      <c r="XEE92" s="73"/>
      <c r="XEF92" s="74"/>
      <c r="XEG92" s="74"/>
      <c r="XEH92" s="62"/>
      <c r="XEI92" s="75"/>
      <c r="XEJ92" s="76"/>
      <c r="XEK92" s="216"/>
      <c r="XEL92" s="75"/>
      <c r="XEM92" s="75"/>
      <c r="XEN92" s="204"/>
      <c r="XEO92" s="205"/>
      <c r="XEP92" s="72"/>
      <c r="XEQ92" s="70"/>
      <c r="XER92" s="73"/>
      <c r="XES92" s="74"/>
      <c r="XET92" s="74"/>
      <c r="XEU92" s="62"/>
      <c r="XEV92" s="75"/>
      <c r="XEW92" s="76"/>
      <c r="XEX92" s="216"/>
      <c r="XEY92" s="75"/>
      <c r="XEZ92" s="75"/>
      <c r="XFA92" s="204"/>
      <c r="XFB92" s="205"/>
      <c r="XFC92" s="72"/>
      <c r="XFD92" s="70"/>
    </row>
    <row r="93" spans="1:16384" s="80" customFormat="1" x14ac:dyDescent="0.35">
      <c r="A93" s="207">
        <f t="shared" si="18"/>
        <v>259.8116976</v>
      </c>
      <c r="B93" s="43">
        <v>6098057</v>
      </c>
      <c r="C93" s="208" t="s">
        <v>110</v>
      </c>
      <c r="D93" s="99">
        <v>26.728630136986304</v>
      </c>
      <c r="E93" s="209"/>
      <c r="F93" s="161">
        <f t="shared" si="25"/>
        <v>46112.401848040085</v>
      </c>
      <c r="G93" s="161">
        <f t="shared" si="24"/>
        <v>46112.504724971281</v>
      </c>
      <c r="H93" s="168">
        <f>$I$68*O93</f>
        <v>18.072599999999998</v>
      </c>
      <c r="I93" s="171">
        <f t="shared" si="19"/>
        <v>1.4789587628225218</v>
      </c>
      <c r="J93" s="170">
        <f>$I$69</f>
        <v>0.59899999999999998</v>
      </c>
      <c r="K93" s="99"/>
      <c r="L93" s="171">
        <f t="shared" si="20"/>
        <v>0.99008758579604561</v>
      </c>
      <c r="M93" s="171">
        <f t="shared" si="21"/>
        <v>0.1028769311924403</v>
      </c>
      <c r="N93" s="53">
        <f t="shared" si="22"/>
        <v>259.8116976</v>
      </c>
      <c r="O93" s="54">
        <f t="shared" si="28"/>
        <v>1</v>
      </c>
      <c r="P93" s="72"/>
      <c r="Q93" s="69">
        <v>203.32559272727272</v>
      </c>
      <c r="R93" s="69">
        <f t="shared" si="26"/>
        <v>176.59696259028641</v>
      </c>
      <c r="S93" s="18">
        <f t="shared" si="27"/>
        <v>7.6070337942952291</v>
      </c>
      <c r="T93" s="69"/>
      <c r="U93" s="62"/>
      <c r="V93" s="75"/>
      <c r="W93" s="76"/>
      <c r="X93" s="216"/>
      <c r="Y93" s="75"/>
      <c r="Z93" s="75"/>
      <c r="AA93" s="204"/>
      <c r="AB93" s="205"/>
      <c r="AC93" s="72"/>
      <c r="AD93" s="70"/>
      <c r="AE93" s="73"/>
      <c r="AF93" s="74"/>
      <c r="AG93" s="74"/>
      <c r="AH93" s="62"/>
      <c r="AI93" s="75"/>
      <c r="AJ93" s="76"/>
      <c r="AK93" s="216"/>
      <c r="AL93" s="75"/>
      <c r="AM93" s="75"/>
      <c r="AN93" s="204"/>
      <c r="AO93" s="205"/>
      <c r="AP93" s="72"/>
      <c r="AQ93" s="70"/>
      <c r="AR93" s="73"/>
      <c r="AS93" s="74"/>
      <c r="AT93" s="74"/>
      <c r="AU93" s="62"/>
      <c r="AV93" s="75"/>
      <c r="AW93" s="76"/>
      <c r="AX93" s="216"/>
      <c r="AY93" s="75"/>
      <c r="AZ93" s="75"/>
      <c r="BA93" s="204"/>
      <c r="BB93" s="205"/>
      <c r="BC93" s="72"/>
      <c r="BD93" s="70"/>
      <c r="BE93" s="73"/>
      <c r="BF93" s="74"/>
      <c r="BG93" s="74"/>
      <c r="BH93" s="62"/>
      <c r="BI93" s="75"/>
      <c r="BJ93" s="76"/>
      <c r="BK93" s="216"/>
      <c r="BL93" s="75"/>
      <c r="BM93" s="75"/>
      <c r="BN93" s="204"/>
      <c r="BO93" s="205"/>
      <c r="BP93" s="72"/>
      <c r="BQ93" s="70"/>
      <c r="BR93" s="73"/>
      <c r="BS93" s="74"/>
      <c r="BT93" s="74"/>
      <c r="BU93" s="62"/>
      <c r="BV93" s="75"/>
      <c r="BW93" s="76"/>
      <c r="BX93" s="216"/>
      <c r="BY93" s="75"/>
      <c r="BZ93" s="75"/>
      <c r="CA93" s="204"/>
      <c r="CB93" s="205"/>
      <c r="CC93" s="72"/>
      <c r="CD93" s="70"/>
      <c r="CE93" s="73"/>
      <c r="CF93" s="74"/>
      <c r="CG93" s="74"/>
      <c r="CH93" s="62"/>
      <c r="CI93" s="75"/>
      <c r="CJ93" s="76"/>
      <c r="CK93" s="216"/>
      <c r="CL93" s="75"/>
      <c r="CM93" s="75"/>
      <c r="CN93" s="204"/>
      <c r="CO93" s="205"/>
      <c r="CP93" s="72"/>
      <c r="CQ93" s="70"/>
      <c r="CR93" s="73"/>
      <c r="CS93" s="74"/>
      <c r="CT93" s="74"/>
      <c r="CU93" s="62"/>
      <c r="CV93" s="75"/>
      <c r="CW93" s="76"/>
      <c r="CX93" s="216"/>
      <c r="CY93" s="75"/>
      <c r="CZ93" s="75"/>
      <c r="DA93" s="204"/>
      <c r="DB93" s="205"/>
      <c r="DC93" s="72"/>
      <c r="DD93" s="70"/>
      <c r="DE93" s="73"/>
      <c r="DF93" s="74"/>
      <c r="DG93" s="74"/>
      <c r="DH93" s="62"/>
      <c r="DI93" s="75"/>
      <c r="DJ93" s="76"/>
      <c r="DK93" s="216"/>
      <c r="DL93" s="75"/>
      <c r="DM93" s="75"/>
      <c r="DN93" s="204"/>
      <c r="DO93" s="205"/>
      <c r="DP93" s="72"/>
      <c r="DQ93" s="70"/>
      <c r="DR93" s="73"/>
      <c r="DS93" s="74"/>
      <c r="DT93" s="74"/>
      <c r="DU93" s="62"/>
      <c r="DV93" s="75"/>
      <c r="DW93" s="76"/>
      <c r="DX93" s="216"/>
      <c r="DY93" s="75"/>
      <c r="DZ93" s="75"/>
      <c r="EA93" s="204"/>
      <c r="EB93" s="205"/>
      <c r="EC93" s="72"/>
      <c r="ED93" s="70"/>
      <c r="EE93" s="73"/>
      <c r="EF93" s="74"/>
      <c r="EG93" s="74"/>
      <c r="EH93" s="62"/>
      <c r="EI93" s="75"/>
      <c r="EJ93" s="76"/>
      <c r="EK93" s="216"/>
      <c r="EL93" s="75"/>
      <c r="EM93" s="75"/>
      <c r="EN93" s="204"/>
      <c r="EO93" s="205"/>
      <c r="EP93" s="72"/>
      <c r="EQ93" s="70"/>
      <c r="ER93" s="73"/>
      <c r="ES93" s="74"/>
      <c r="ET93" s="74"/>
      <c r="EU93" s="62"/>
      <c r="EV93" s="75"/>
      <c r="EW93" s="76"/>
      <c r="EX93" s="216"/>
      <c r="EY93" s="75"/>
      <c r="EZ93" s="75"/>
      <c r="FA93" s="204"/>
      <c r="FB93" s="205"/>
      <c r="FC93" s="72"/>
      <c r="FD93" s="70"/>
      <c r="FE93" s="73"/>
      <c r="FF93" s="74"/>
      <c r="FG93" s="74"/>
      <c r="FH93" s="62"/>
      <c r="FI93" s="75"/>
      <c r="FJ93" s="76"/>
      <c r="FK93" s="216"/>
      <c r="FL93" s="75"/>
      <c r="FM93" s="75"/>
      <c r="FN93" s="204"/>
      <c r="FO93" s="205"/>
      <c r="FP93" s="72"/>
      <c r="FQ93" s="70"/>
      <c r="FR93" s="73"/>
      <c r="FS93" s="74"/>
      <c r="FT93" s="74"/>
      <c r="FU93" s="62"/>
      <c r="FV93" s="75"/>
      <c r="FW93" s="76"/>
      <c r="FX93" s="216"/>
      <c r="FY93" s="75"/>
      <c r="FZ93" s="75"/>
      <c r="GA93" s="204"/>
      <c r="GB93" s="205"/>
      <c r="GC93" s="72"/>
      <c r="GD93" s="70"/>
      <c r="GE93" s="73"/>
      <c r="GF93" s="74"/>
      <c r="GG93" s="74"/>
      <c r="GH93" s="62"/>
      <c r="GI93" s="75"/>
      <c r="GJ93" s="76"/>
      <c r="GK93" s="216"/>
      <c r="GL93" s="75"/>
      <c r="GM93" s="75"/>
      <c r="GN93" s="204"/>
      <c r="GO93" s="205"/>
      <c r="GP93" s="72"/>
      <c r="GQ93" s="70"/>
      <c r="GR93" s="73"/>
      <c r="GS93" s="74"/>
      <c r="GT93" s="74"/>
      <c r="GU93" s="62"/>
      <c r="GV93" s="75"/>
      <c r="GW93" s="76"/>
      <c r="GX93" s="216"/>
      <c r="GY93" s="75"/>
      <c r="GZ93" s="75"/>
      <c r="HA93" s="204"/>
      <c r="HB93" s="205"/>
      <c r="HC93" s="72"/>
      <c r="HD93" s="70"/>
      <c r="HE93" s="73"/>
      <c r="HF93" s="74"/>
      <c r="HG93" s="74"/>
      <c r="HH93" s="62"/>
      <c r="HI93" s="75"/>
      <c r="HJ93" s="76"/>
      <c r="HK93" s="216"/>
      <c r="HL93" s="75"/>
      <c r="HM93" s="75"/>
      <c r="HN93" s="204"/>
      <c r="HO93" s="205"/>
      <c r="HP93" s="72"/>
      <c r="HQ93" s="70"/>
      <c r="HR93" s="73"/>
      <c r="HS93" s="74"/>
      <c r="HT93" s="74"/>
      <c r="HU93" s="62"/>
      <c r="HV93" s="75"/>
      <c r="HW93" s="76"/>
      <c r="HX93" s="216"/>
      <c r="HY93" s="75"/>
      <c r="HZ93" s="75"/>
      <c r="IA93" s="204"/>
      <c r="IB93" s="205"/>
      <c r="IC93" s="72"/>
      <c r="ID93" s="70"/>
      <c r="IE93" s="73"/>
      <c r="IF93" s="74"/>
      <c r="IG93" s="74"/>
      <c r="IH93" s="62"/>
      <c r="II93" s="75"/>
      <c r="IJ93" s="76"/>
      <c r="IK93" s="216"/>
      <c r="IL93" s="75"/>
      <c r="IM93" s="75"/>
      <c r="IN93" s="204"/>
      <c r="IO93" s="205"/>
      <c r="IP93" s="72"/>
      <c r="IQ93" s="70"/>
      <c r="IR93" s="73"/>
      <c r="IS93" s="74"/>
      <c r="IT93" s="74"/>
      <c r="IU93" s="62"/>
      <c r="IV93" s="75"/>
      <c r="IW93" s="76"/>
      <c r="IX93" s="216"/>
      <c r="IY93" s="75"/>
      <c r="IZ93" s="75"/>
      <c r="JA93" s="204"/>
      <c r="JB93" s="205"/>
      <c r="JC93" s="72"/>
      <c r="JD93" s="70"/>
      <c r="JE93" s="73"/>
      <c r="JF93" s="74"/>
      <c r="JG93" s="74"/>
      <c r="JH93" s="62"/>
      <c r="JI93" s="75"/>
      <c r="JJ93" s="76"/>
      <c r="JK93" s="216"/>
      <c r="JL93" s="75"/>
      <c r="JM93" s="75"/>
      <c r="JN93" s="204"/>
      <c r="JO93" s="205"/>
      <c r="JP93" s="72"/>
      <c r="JQ93" s="70"/>
      <c r="JR93" s="73"/>
      <c r="JS93" s="74"/>
      <c r="JT93" s="74"/>
      <c r="JU93" s="62"/>
      <c r="JV93" s="75"/>
      <c r="JW93" s="76"/>
      <c r="JX93" s="216"/>
      <c r="JY93" s="75"/>
      <c r="JZ93" s="75"/>
      <c r="KA93" s="204"/>
      <c r="KB93" s="205"/>
      <c r="KC93" s="72"/>
      <c r="KD93" s="70"/>
      <c r="KE93" s="73"/>
      <c r="KF93" s="74"/>
      <c r="KG93" s="74"/>
      <c r="KH93" s="62"/>
      <c r="KI93" s="75"/>
      <c r="KJ93" s="76"/>
      <c r="KK93" s="216"/>
      <c r="KL93" s="75"/>
      <c r="KM93" s="75"/>
      <c r="KN93" s="204"/>
      <c r="KO93" s="205"/>
      <c r="KP93" s="72"/>
      <c r="KQ93" s="70"/>
      <c r="KR93" s="73"/>
      <c r="KS93" s="74"/>
      <c r="KT93" s="74"/>
      <c r="KU93" s="62"/>
      <c r="KV93" s="75"/>
      <c r="KW93" s="76"/>
      <c r="KX93" s="216"/>
      <c r="KY93" s="75"/>
      <c r="KZ93" s="75"/>
      <c r="LA93" s="204"/>
      <c r="LB93" s="205"/>
      <c r="LC93" s="72"/>
      <c r="LD93" s="70"/>
      <c r="LE93" s="73"/>
      <c r="LF93" s="74"/>
      <c r="LG93" s="74"/>
      <c r="LH93" s="62"/>
      <c r="LI93" s="75"/>
      <c r="LJ93" s="76"/>
      <c r="LK93" s="216"/>
      <c r="LL93" s="75"/>
      <c r="LM93" s="75"/>
      <c r="LN93" s="204"/>
      <c r="LO93" s="205"/>
      <c r="LP93" s="72"/>
      <c r="LQ93" s="70"/>
      <c r="LR93" s="73"/>
      <c r="LS93" s="74"/>
      <c r="LT93" s="74"/>
      <c r="LU93" s="62"/>
      <c r="LV93" s="75"/>
      <c r="LW93" s="76"/>
      <c r="LX93" s="216"/>
      <c r="LY93" s="75"/>
      <c r="LZ93" s="75"/>
      <c r="MA93" s="204"/>
      <c r="MB93" s="205"/>
      <c r="MC93" s="72"/>
      <c r="MD93" s="70"/>
      <c r="ME93" s="73"/>
      <c r="MF93" s="74"/>
      <c r="MG93" s="74"/>
      <c r="MH93" s="62"/>
      <c r="MI93" s="75"/>
      <c r="MJ93" s="76"/>
      <c r="MK93" s="216"/>
      <c r="ML93" s="75"/>
      <c r="MM93" s="75"/>
      <c r="MN93" s="204"/>
      <c r="MO93" s="205"/>
      <c r="MP93" s="72"/>
      <c r="MQ93" s="70"/>
      <c r="MR93" s="73"/>
      <c r="MS93" s="74"/>
      <c r="MT93" s="74"/>
      <c r="MU93" s="62"/>
      <c r="MV93" s="75"/>
      <c r="MW93" s="76"/>
      <c r="MX93" s="216"/>
      <c r="MY93" s="75"/>
      <c r="MZ93" s="75"/>
      <c r="NA93" s="204"/>
      <c r="NB93" s="205"/>
      <c r="NC93" s="72"/>
      <c r="ND93" s="70"/>
      <c r="NE93" s="73"/>
      <c r="NF93" s="74"/>
      <c r="NG93" s="74"/>
      <c r="NH93" s="62"/>
      <c r="NI93" s="75"/>
      <c r="NJ93" s="76"/>
      <c r="NK93" s="216"/>
      <c r="NL93" s="75"/>
      <c r="NM93" s="75"/>
      <c r="NN93" s="204"/>
      <c r="NO93" s="205"/>
      <c r="NP93" s="72"/>
      <c r="NQ93" s="70"/>
      <c r="NR93" s="73"/>
      <c r="NS93" s="74"/>
      <c r="NT93" s="74"/>
      <c r="NU93" s="62"/>
      <c r="NV93" s="75"/>
      <c r="NW93" s="76"/>
      <c r="NX93" s="216"/>
      <c r="NY93" s="75"/>
      <c r="NZ93" s="75"/>
      <c r="OA93" s="204"/>
      <c r="OB93" s="205"/>
      <c r="OC93" s="72"/>
      <c r="OD93" s="70"/>
      <c r="OE93" s="73"/>
      <c r="OF93" s="74"/>
      <c r="OG93" s="74"/>
      <c r="OH93" s="62"/>
      <c r="OI93" s="75"/>
      <c r="OJ93" s="76"/>
      <c r="OK93" s="216"/>
      <c r="OL93" s="75"/>
      <c r="OM93" s="75"/>
      <c r="ON93" s="204"/>
      <c r="OO93" s="205"/>
      <c r="OP93" s="72"/>
      <c r="OQ93" s="70"/>
      <c r="OR93" s="73"/>
      <c r="OS93" s="74"/>
      <c r="OT93" s="74"/>
      <c r="OU93" s="62"/>
      <c r="OV93" s="75"/>
      <c r="OW93" s="76"/>
      <c r="OX93" s="216"/>
      <c r="OY93" s="75"/>
      <c r="OZ93" s="75"/>
      <c r="PA93" s="204"/>
      <c r="PB93" s="205"/>
      <c r="PC93" s="72"/>
      <c r="PD93" s="70"/>
      <c r="PE93" s="73"/>
      <c r="PF93" s="74"/>
      <c r="PG93" s="74"/>
      <c r="PH93" s="62"/>
      <c r="PI93" s="75"/>
      <c r="PJ93" s="76"/>
      <c r="PK93" s="216"/>
      <c r="PL93" s="75"/>
      <c r="PM93" s="75"/>
      <c r="PN93" s="204"/>
      <c r="PO93" s="205"/>
      <c r="PP93" s="72"/>
      <c r="PQ93" s="70"/>
      <c r="PR93" s="73"/>
      <c r="PS93" s="74"/>
      <c r="PT93" s="74"/>
      <c r="PU93" s="62"/>
      <c r="PV93" s="75"/>
      <c r="PW93" s="76"/>
      <c r="PX93" s="216"/>
      <c r="PY93" s="75"/>
      <c r="PZ93" s="75"/>
      <c r="QA93" s="204"/>
      <c r="QB93" s="205"/>
      <c r="QC93" s="72"/>
      <c r="QD93" s="70"/>
      <c r="QE93" s="73"/>
      <c r="QF93" s="74"/>
      <c r="QG93" s="74"/>
      <c r="QH93" s="62"/>
      <c r="QI93" s="75"/>
      <c r="QJ93" s="76"/>
      <c r="QK93" s="216"/>
      <c r="QL93" s="75"/>
      <c r="QM93" s="75"/>
      <c r="QN93" s="204"/>
      <c r="QO93" s="205"/>
      <c r="QP93" s="72"/>
      <c r="QQ93" s="70"/>
      <c r="QR93" s="73"/>
      <c r="QS93" s="74"/>
      <c r="QT93" s="74"/>
      <c r="QU93" s="62"/>
      <c r="QV93" s="75"/>
      <c r="QW93" s="76"/>
      <c r="QX93" s="216"/>
      <c r="QY93" s="75"/>
      <c r="QZ93" s="75"/>
      <c r="RA93" s="204"/>
      <c r="RB93" s="205"/>
      <c r="RC93" s="72"/>
      <c r="RD93" s="70"/>
      <c r="RE93" s="73"/>
      <c r="RF93" s="74"/>
      <c r="RG93" s="74"/>
      <c r="RH93" s="62"/>
      <c r="RI93" s="75"/>
      <c r="RJ93" s="76"/>
      <c r="RK93" s="216"/>
      <c r="RL93" s="75"/>
      <c r="RM93" s="75"/>
      <c r="RN93" s="204"/>
      <c r="RO93" s="205"/>
      <c r="RP93" s="72"/>
      <c r="RQ93" s="70"/>
      <c r="RR93" s="73"/>
      <c r="RS93" s="74"/>
      <c r="RT93" s="74"/>
      <c r="RU93" s="62"/>
      <c r="RV93" s="75"/>
      <c r="RW93" s="76"/>
      <c r="RX93" s="216"/>
      <c r="RY93" s="75"/>
      <c r="RZ93" s="75"/>
      <c r="SA93" s="204"/>
      <c r="SB93" s="205"/>
      <c r="SC93" s="72"/>
      <c r="SD93" s="70"/>
      <c r="SE93" s="73"/>
      <c r="SF93" s="74"/>
      <c r="SG93" s="74"/>
      <c r="SH93" s="62"/>
      <c r="SI93" s="75"/>
      <c r="SJ93" s="76"/>
      <c r="SK93" s="216"/>
      <c r="SL93" s="75"/>
      <c r="SM93" s="75"/>
      <c r="SN93" s="204"/>
      <c r="SO93" s="205"/>
      <c r="SP93" s="72"/>
      <c r="SQ93" s="70"/>
      <c r="SR93" s="73"/>
      <c r="SS93" s="74"/>
      <c r="ST93" s="74"/>
      <c r="SU93" s="62"/>
      <c r="SV93" s="75"/>
      <c r="SW93" s="76"/>
      <c r="SX93" s="216"/>
      <c r="SY93" s="75"/>
      <c r="SZ93" s="75"/>
      <c r="TA93" s="204"/>
      <c r="TB93" s="205"/>
      <c r="TC93" s="72"/>
      <c r="TD93" s="70"/>
      <c r="TE93" s="73"/>
      <c r="TF93" s="74"/>
      <c r="TG93" s="74"/>
      <c r="TH93" s="62"/>
      <c r="TI93" s="75"/>
      <c r="TJ93" s="76"/>
      <c r="TK93" s="216"/>
      <c r="TL93" s="75"/>
      <c r="TM93" s="75"/>
      <c r="TN93" s="204"/>
      <c r="TO93" s="205"/>
      <c r="TP93" s="72"/>
      <c r="TQ93" s="70"/>
      <c r="TR93" s="73"/>
      <c r="TS93" s="74"/>
      <c r="TT93" s="74"/>
      <c r="TU93" s="62"/>
      <c r="TV93" s="75"/>
      <c r="TW93" s="76"/>
      <c r="TX93" s="216"/>
      <c r="TY93" s="75"/>
      <c r="TZ93" s="75"/>
      <c r="UA93" s="204"/>
      <c r="UB93" s="205"/>
      <c r="UC93" s="72"/>
      <c r="UD93" s="70"/>
      <c r="UE93" s="73"/>
      <c r="UF93" s="74"/>
      <c r="UG93" s="74"/>
      <c r="UH93" s="62"/>
      <c r="UI93" s="75"/>
      <c r="UJ93" s="76"/>
      <c r="UK93" s="216"/>
      <c r="UL93" s="75"/>
      <c r="UM93" s="75"/>
      <c r="UN93" s="204"/>
      <c r="UO93" s="205"/>
      <c r="UP93" s="72"/>
      <c r="UQ93" s="70"/>
      <c r="UR93" s="73"/>
      <c r="US93" s="74"/>
      <c r="UT93" s="74"/>
      <c r="UU93" s="62"/>
      <c r="UV93" s="75"/>
      <c r="UW93" s="76"/>
      <c r="UX93" s="216"/>
      <c r="UY93" s="75"/>
      <c r="UZ93" s="75"/>
      <c r="VA93" s="204"/>
      <c r="VB93" s="205"/>
      <c r="VC93" s="72"/>
      <c r="VD93" s="70"/>
      <c r="VE93" s="73"/>
      <c r="VF93" s="74"/>
      <c r="VG93" s="74"/>
      <c r="VH93" s="62"/>
      <c r="VI93" s="75"/>
      <c r="VJ93" s="76"/>
      <c r="VK93" s="216"/>
      <c r="VL93" s="75"/>
      <c r="VM93" s="75"/>
      <c r="VN93" s="204"/>
      <c r="VO93" s="205"/>
      <c r="VP93" s="72"/>
      <c r="VQ93" s="70"/>
      <c r="VR93" s="73"/>
      <c r="VS93" s="74"/>
      <c r="VT93" s="74"/>
      <c r="VU93" s="62"/>
      <c r="VV93" s="75"/>
      <c r="VW93" s="76"/>
      <c r="VX93" s="216"/>
      <c r="VY93" s="75"/>
      <c r="VZ93" s="75"/>
      <c r="WA93" s="204"/>
      <c r="WB93" s="205"/>
      <c r="WC93" s="72"/>
      <c r="WD93" s="70"/>
      <c r="WE93" s="73"/>
      <c r="WF93" s="74"/>
      <c r="WG93" s="74"/>
      <c r="WH93" s="62"/>
      <c r="WI93" s="75"/>
      <c r="WJ93" s="76"/>
      <c r="WK93" s="216"/>
      <c r="WL93" s="75"/>
      <c r="WM93" s="75"/>
      <c r="WN93" s="204"/>
      <c r="WO93" s="205"/>
      <c r="WP93" s="72"/>
      <c r="WQ93" s="70"/>
      <c r="WR93" s="73"/>
      <c r="WS93" s="74"/>
      <c r="WT93" s="74"/>
      <c r="WU93" s="62"/>
      <c r="WV93" s="75"/>
      <c r="WW93" s="76"/>
      <c r="WX93" s="216"/>
      <c r="WY93" s="75"/>
      <c r="WZ93" s="75"/>
      <c r="XA93" s="204"/>
      <c r="XB93" s="205"/>
      <c r="XC93" s="72"/>
      <c r="XD93" s="70"/>
      <c r="XE93" s="73"/>
      <c r="XF93" s="74"/>
      <c r="XG93" s="74"/>
      <c r="XH93" s="62"/>
      <c r="XI93" s="75"/>
      <c r="XJ93" s="76"/>
      <c r="XK93" s="216"/>
      <c r="XL93" s="75"/>
      <c r="XM93" s="75"/>
      <c r="XN93" s="204"/>
      <c r="XO93" s="205"/>
      <c r="XP93" s="72"/>
      <c r="XQ93" s="70"/>
      <c r="XR93" s="73"/>
      <c r="XS93" s="74"/>
      <c r="XT93" s="74"/>
      <c r="XU93" s="62"/>
      <c r="XV93" s="75"/>
      <c r="XW93" s="76"/>
      <c r="XX93" s="216"/>
      <c r="XY93" s="75"/>
      <c r="XZ93" s="75"/>
      <c r="YA93" s="204"/>
      <c r="YB93" s="205"/>
      <c r="YC93" s="72"/>
      <c r="YD93" s="70"/>
      <c r="YE93" s="73"/>
      <c r="YF93" s="74"/>
      <c r="YG93" s="74"/>
      <c r="YH93" s="62"/>
      <c r="YI93" s="75"/>
      <c r="YJ93" s="76"/>
      <c r="YK93" s="216"/>
      <c r="YL93" s="75"/>
      <c r="YM93" s="75"/>
      <c r="YN93" s="204"/>
      <c r="YO93" s="205"/>
      <c r="YP93" s="72"/>
      <c r="YQ93" s="70"/>
      <c r="YR93" s="73"/>
      <c r="YS93" s="74"/>
      <c r="YT93" s="74"/>
      <c r="YU93" s="62"/>
      <c r="YV93" s="75"/>
      <c r="YW93" s="76"/>
      <c r="YX93" s="216"/>
      <c r="YY93" s="75"/>
      <c r="YZ93" s="75"/>
      <c r="ZA93" s="204"/>
      <c r="ZB93" s="205"/>
      <c r="ZC93" s="72"/>
      <c r="ZD93" s="70"/>
      <c r="ZE93" s="73"/>
      <c r="ZF93" s="74"/>
      <c r="ZG93" s="74"/>
      <c r="ZH93" s="62"/>
      <c r="ZI93" s="75"/>
      <c r="ZJ93" s="76"/>
      <c r="ZK93" s="216"/>
      <c r="ZL93" s="75"/>
      <c r="ZM93" s="75"/>
      <c r="ZN93" s="204"/>
      <c r="ZO93" s="205"/>
      <c r="ZP93" s="72"/>
      <c r="ZQ93" s="70"/>
      <c r="ZR93" s="73"/>
      <c r="ZS93" s="74"/>
      <c r="ZT93" s="74"/>
      <c r="ZU93" s="62"/>
      <c r="ZV93" s="75"/>
      <c r="ZW93" s="76"/>
      <c r="ZX93" s="216"/>
      <c r="ZY93" s="75"/>
      <c r="ZZ93" s="75"/>
      <c r="AAA93" s="204"/>
      <c r="AAB93" s="205"/>
      <c r="AAC93" s="72"/>
      <c r="AAD93" s="70"/>
      <c r="AAE93" s="73"/>
      <c r="AAF93" s="74"/>
      <c r="AAG93" s="74"/>
      <c r="AAH93" s="62"/>
      <c r="AAI93" s="75"/>
      <c r="AAJ93" s="76"/>
      <c r="AAK93" s="216"/>
      <c r="AAL93" s="75"/>
      <c r="AAM93" s="75"/>
      <c r="AAN93" s="204"/>
      <c r="AAO93" s="205"/>
      <c r="AAP93" s="72"/>
      <c r="AAQ93" s="70"/>
      <c r="AAR93" s="73"/>
      <c r="AAS93" s="74"/>
      <c r="AAT93" s="74"/>
      <c r="AAU93" s="62"/>
      <c r="AAV93" s="75"/>
      <c r="AAW93" s="76"/>
      <c r="AAX93" s="216"/>
      <c r="AAY93" s="75"/>
      <c r="AAZ93" s="75"/>
      <c r="ABA93" s="204"/>
      <c r="ABB93" s="205"/>
      <c r="ABC93" s="72"/>
      <c r="ABD93" s="70"/>
      <c r="ABE93" s="73"/>
      <c r="ABF93" s="74"/>
      <c r="ABG93" s="74"/>
      <c r="ABH93" s="62"/>
      <c r="ABI93" s="75"/>
      <c r="ABJ93" s="76"/>
      <c r="ABK93" s="216"/>
      <c r="ABL93" s="75"/>
      <c r="ABM93" s="75"/>
      <c r="ABN93" s="204"/>
      <c r="ABO93" s="205"/>
      <c r="ABP93" s="72"/>
      <c r="ABQ93" s="70"/>
      <c r="ABR93" s="73"/>
      <c r="ABS93" s="74"/>
      <c r="ABT93" s="74"/>
      <c r="ABU93" s="62"/>
      <c r="ABV93" s="75"/>
      <c r="ABW93" s="76"/>
      <c r="ABX93" s="216"/>
      <c r="ABY93" s="75"/>
      <c r="ABZ93" s="75"/>
      <c r="ACA93" s="204"/>
      <c r="ACB93" s="205"/>
      <c r="ACC93" s="72"/>
      <c r="ACD93" s="70"/>
      <c r="ACE93" s="73"/>
      <c r="ACF93" s="74"/>
      <c r="ACG93" s="74"/>
      <c r="ACH93" s="62"/>
      <c r="ACI93" s="75"/>
      <c r="ACJ93" s="76"/>
      <c r="ACK93" s="216"/>
      <c r="ACL93" s="75"/>
      <c r="ACM93" s="75"/>
      <c r="ACN93" s="204"/>
      <c r="ACO93" s="205"/>
      <c r="ACP93" s="72"/>
      <c r="ACQ93" s="70"/>
      <c r="ACR93" s="73"/>
      <c r="ACS93" s="74"/>
      <c r="ACT93" s="74"/>
      <c r="ACU93" s="62"/>
      <c r="ACV93" s="75"/>
      <c r="ACW93" s="76"/>
      <c r="ACX93" s="216"/>
      <c r="ACY93" s="75"/>
      <c r="ACZ93" s="75"/>
      <c r="ADA93" s="204"/>
      <c r="ADB93" s="205"/>
      <c r="ADC93" s="72"/>
      <c r="ADD93" s="70"/>
      <c r="ADE93" s="73"/>
      <c r="ADF93" s="74"/>
      <c r="ADG93" s="74"/>
      <c r="ADH93" s="62"/>
      <c r="ADI93" s="75"/>
      <c r="ADJ93" s="76"/>
      <c r="ADK93" s="216"/>
      <c r="ADL93" s="75"/>
      <c r="ADM93" s="75"/>
      <c r="ADN93" s="204"/>
      <c r="ADO93" s="205"/>
      <c r="ADP93" s="72"/>
      <c r="ADQ93" s="70"/>
      <c r="ADR93" s="73"/>
      <c r="ADS93" s="74"/>
      <c r="ADT93" s="74"/>
      <c r="ADU93" s="62"/>
      <c r="ADV93" s="75"/>
      <c r="ADW93" s="76"/>
      <c r="ADX93" s="216"/>
      <c r="ADY93" s="75"/>
      <c r="ADZ93" s="75"/>
      <c r="AEA93" s="204"/>
      <c r="AEB93" s="205"/>
      <c r="AEC93" s="72"/>
      <c r="AED93" s="70"/>
      <c r="AEE93" s="73"/>
      <c r="AEF93" s="74"/>
      <c r="AEG93" s="74"/>
      <c r="AEH93" s="62"/>
      <c r="AEI93" s="75"/>
      <c r="AEJ93" s="76"/>
      <c r="AEK93" s="216"/>
      <c r="AEL93" s="75"/>
      <c r="AEM93" s="75"/>
      <c r="AEN93" s="204"/>
      <c r="AEO93" s="205"/>
      <c r="AEP93" s="72"/>
      <c r="AEQ93" s="70"/>
      <c r="AER93" s="73"/>
      <c r="AES93" s="74"/>
      <c r="AET93" s="74"/>
      <c r="AEU93" s="62"/>
      <c r="AEV93" s="75"/>
      <c r="AEW93" s="76"/>
      <c r="AEX93" s="216"/>
      <c r="AEY93" s="75"/>
      <c r="AEZ93" s="75"/>
      <c r="AFA93" s="204"/>
      <c r="AFB93" s="205"/>
      <c r="AFC93" s="72"/>
      <c r="AFD93" s="70"/>
      <c r="AFE93" s="73"/>
      <c r="AFF93" s="74"/>
      <c r="AFG93" s="74"/>
      <c r="AFH93" s="62"/>
      <c r="AFI93" s="75"/>
      <c r="AFJ93" s="76"/>
      <c r="AFK93" s="216"/>
      <c r="AFL93" s="75"/>
      <c r="AFM93" s="75"/>
      <c r="AFN93" s="204"/>
      <c r="AFO93" s="205"/>
      <c r="AFP93" s="72"/>
      <c r="AFQ93" s="70"/>
      <c r="AFR93" s="73"/>
      <c r="AFS93" s="74"/>
      <c r="AFT93" s="74"/>
      <c r="AFU93" s="62"/>
      <c r="AFV93" s="75"/>
      <c r="AFW93" s="76"/>
      <c r="AFX93" s="216"/>
      <c r="AFY93" s="75"/>
      <c r="AFZ93" s="75"/>
      <c r="AGA93" s="204"/>
      <c r="AGB93" s="205"/>
      <c r="AGC93" s="72"/>
      <c r="AGD93" s="70"/>
      <c r="AGE93" s="73"/>
      <c r="AGF93" s="74"/>
      <c r="AGG93" s="74"/>
      <c r="AGH93" s="62"/>
      <c r="AGI93" s="75"/>
      <c r="AGJ93" s="76"/>
      <c r="AGK93" s="216"/>
      <c r="AGL93" s="75"/>
      <c r="AGM93" s="75"/>
      <c r="AGN93" s="204"/>
      <c r="AGO93" s="205"/>
      <c r="AGP93" s="72"/>
      <c r="AGQ93" s="70"/>
      <c r="AGR93" s="73"/>
      <c r="AGS93" s="74"/>
      <c r="AGT93" s="74"/>
      <c r="AGU93" s="62"/>
      <c r="AGV93" s="75"/>
      <c r="AGW93" s="76"/>
      <c r="AGX93" s="216"/>
      <c r="AGY93" s="75"/>
      <c r="AGZ93" s="75"/>
      <c r="AHA93" s="204"/>
      <c r="AHB93" s="205"/>
      <c r="AHC93" s="72"/>
      <c r="AHD93" s="70"/>
      <c r="AHE93" s="73"/>
      <c r="AHF93" s="74"/>
      <c r="AHG93" s="74"/>
      <c r="AHH93" s="62"/>
      <c r="AHI93" s="75"/>
      <c r="AHJ93" s="76"/>
      <c r="AHK93" s="216"/>
      <c r="AHL93" s="75"/>
      <c r="AHM93" s="75"/>
      <c r="AHN93" s="204"/>
      <c r="AHO93" s="205"/>
      <c r="AHP93" s="72"/>
      <c r="AHQ93" s="70"/>
      <c r="AHR93" s="73"/>
      <c r="AHS93" s="74"/>
      <c r="AHT93" s="74"/>
      <c r="AHU93" s="62"/>
      <c r="AHV93" s="75"/>
      <c r="AHW93" s="76"/>
      <c r="AHX93" s="216"/>
      <c r="AHY93" s="75"/>
      <c r="AHZ93" s="75"/>
      <c r="AIA93" s="204"/>
      <c r="AIB93" s="205"/>
      <c r="AIC93" s="72"/>
      <c r="AID93" s="70"/>
      <c r="AIE93" s="73"/>
      <c r="AIF93" s="74"/>
      <c r="AIG93" s="74"/>
      <c r="AIH93" s="62"/>
      <c r="AII93" s="75"/>
      <c r="AIJ93" s="76"/>
      <c r="AIK93" s="216"/>
      <c r="AIL93" s="75"/>
      <c r="AIM93" s="75"/>
      <c r="AIN93" s="204"/>
      <c r="AIO93" s="205"/>
      <c r="AIP93" s="72"/>
      <c r="AIQ93" s="70"/>
      <c r="AIR93" s="73"/>
      <c r="AIS93" s="74"/>
      <c r="AIT93" s="74"/>
      <c r="AIU93" s="62"/>
      <c r="AIV93" s="75"/>
      <c r="AIW93" s="76"/>
      <c r="AIX93" s="216"/>
      <c r="AIY93" s="75"/>
      <c r="AIZ93" s="75"/>
      <c r="AJA93" s="204"/>
      <c r="AJB93" s="205"/>
      <c r="AJC93" s="72"/>
      <c r="AJD93" s="70"/>
      <c r="AJE93" s="73"/>
      <c r="AJF93" s="74"/>
      <c r="AJG93" s="74"/>
      <c r="AJH93" s="62"/>
      <c r="AJI93" s="75"/>
      <c r="AJJ93" s="76"/>
      <c r="AJK93" s="216"/>
      <c r="AJL93" s="75"/>
      <c r="AJM93" s="75"/>
      <c r="AJN93" s="204"/>
      <c r="AJO93" s="205"/>
      <c r="AJP93" s="72"/>
      <c r="AJQ93" s="70"/>
      <c r="AJR93" s="73"/>
      <c r="AJS93" s="74"/>
      <c r="AJT93" s="74"/>
      <c r="AJU93" s="62"/>
      <c r="AJV93" s="75"/>
      <c r="AJW93" s="76"/>
      <c r="AJX93" s="216"/>
      <c r="AJY93" s="75"/>
      <c r="AJZ93" s="75"/>
      <c r="AKA93" s="204"/>
      <c r="AKB93" s="205"/>
      <c r="AKC93" s="72"/>
      <c r="AKD93" s="70"/>
      <c r="AKE93" s="73"/>
      <c r="AKF93" s="74"/>
      <c r="AKG93" s="74"/>
      <c r="AKH93" s="62"/>
      <c r="AKI93" s="75"/>
      <c r="AKJ93" s="76"/>
      <c r="AKK93" s="216"/>
      <c r="AKL93" s="75"/>
      <c r="AKM93" s="75"/>
      <c r="AKN93" s="204"/>
      <c r="AKO93" s="205"/>
      <c r="AKP93" s="72"/>
      <c r="AKQ93" s="70"/>
      <c r="AKR93" s="73"/>
      <c r="AKS93" s="74"/>
      <c r="AKT93" s="74"/>
      <c r="AKU93" s="62"/>
      <c r="AKV93" s="75"/>
      <c r="AKW93" s="76"/>
      <c r="AKX93" s="216"/>
      <c r="AKY93" s="75"/>
      <c r="AKZ93" s="75"/>
      <c r="ALA93" s="204"/>
      <c r="ALB93" s="205"/>
      <c r="ALC93" s="72"/>
      <c r="ALD93" s="70"/>
      <c r="ALE93" s="73"/>
      <c r="ALF93" s="74"/>
      <c r="ALG93" s="74"/>
      <c r="ALH93" s="62"/>
      <c r="ALI93" s="75"/>
      <c r="ALJ93" s="76"/>
      <c r="ALK93" s="216"/>
      <c r="ALL93" s="75"/>
      <c r="ALM93" s="75"/>
      <c r="ALN93" s="204"/>
      <c r="ALO93" s="205"/>
      <c r="ALP93" s="72"/>
      <c r="ALQ93" s="70"/>
      <c r="ALR93" s="73"/>
      <c r="ALS93" s="74"/>
      <c r="ALT93" s="74"/>
      <c r="ALU93" s="62"/>
      <c r="ALV93" s="75"/>
      <c r="ALW93" s="76"/>
      <c r="ALX93" s="216"/>
      <c r="ALY93" s="75"/>
      <c r="ALZ93" s="75"/>
      <c r="AMA93" s="204"/>
      <c r="AMB93" s="205"/>
      <c r="AMC93" s="72"/>
      <c r="AMD93" s="70"/>
      <c r="AME93" s="73"/>
      <c r="AMF93" s="74"/>
      <c r="AMG93" s="74"/>
      <c r="AMH93" s="62"/>
      <c r="AMI93" s="75"/>
      <c r="AMJ93" s="76"/>
      <c r="AMK93" s="216"/>
      <c r="AML93" s="75"/>
      <c r="AMM93" s="75"/>
      <c r="AMN93" s="204"/>
      <c r="AMO93" s="205"/>
      <c r="AMP93" s="72"/>
      <c r="AMQ93" s="70"/>
      <c r="AMR93" s="73"/>
      <c r="AMS93" s="74"/>
      <c r="AMT93" s="74"/>
      <c r="AMU93" s="62"/>
      <c r="AMV93" s="75"/>
      <c r="AMW93" s="76"/>
      <c r="AMX93" s="216"/>
      <c r="AMY93" s="75"/>
      <c r="AMZ93" s="75"/>
      <c r="ANA93" s="204"/>
      <c r="ANB93" s="205"/>
      <c r="ANC93" s="72"/>
      <c r="AND93" s="70"/>
      <c r="ANE93" s="73"/>
      <c r="ANF93" s="74"/>
      <c r="ANG93" s="74"/>
      <c r="ANH93" s="62"/>
      <c r="ANI93" s="75"/>
      <c r="ANJ93" s="76"/>
      <c r="ANK93" s="216"/>
      <c r="ANL93" s="75"/>
      <c r="ANM93" s="75"/>
      <c r="ANN93" s="204"/>
      <c r="ANO93" s="205"/>
      <c r="ANP93" s="72"/>
      <c r="ANQ93" s="70"/>
      <c r="ANR93" s="73"/>
      <c r="ANS93" s="74"/>
      <c r="ANT93" s="74"/>
      <c r="ANU93" s="62"/>
      <c r="ANV93" s="75"/>
      <c r="ANW93" s="76"/>
      <c r="ANX93" s="216"/>
      <c r="ANY93" s="75"/>
      <c r="ANZ93" s="75"/>
      <c r="AOA93" s="204"/>
      <c r="AOB93" s="205"/>
      <c r="AOC93" s="72"/>
      <c r="AOD93" s="70"/>
      <c r="AOE93" s="73"/>
      <c r="AOF93" s="74"/>
      <c r="AOG93" s="74"/>
      <c r="AOH93" s="62"/>
      <c r="AOI93" s="75"/>
      <c r="AOJ93" s="76"/>
      <c r="AOK93" s="216"/>
      <c r="AOL93" s="75"/>
      <c r="AOM93" s="75"/>
      <c r="AON93" s="204"/>
      <c r="AOO93" s="205"/>
      <c r="AOP93" s="72"/>
      <c r="AOQ93" s="70"/>
      <c r="AOR93" s="73"/>
      <c r="AOS93" s="74"/>
      <c r="AOT93" s="74"/>
      <c r="AOU93" s="62"/>
      <c r="AOV93" s="75"/>
      <c r="AOW93" s="76"/>
      <c r="AOX93" s="216"/>
      <c r="AOY93" s="75"/>
      <c r="AOZ93" s="75"/>
      <c r="APA93" s="204"/>
      <c r="APB93" s="205"/>
      <c r="APC93" s="72"/>
      <c r="APD93" s="70"/>
      <c r="APE93" s="73"/>
      <c r="APF93" s="74"/>
      <c r="APG93" s="74"/>
      <c r="APH93" s="62"/>
      <c r="API93" s="75"/>
      <c r="APJ93" s="76"/>
      <c r="APK93" s="216"/>
      <c r="APL93" s="75"/>
      <c r="APM93" s="75"/>
      <c r="APN93" s="204"/>
      <c r="APO93" s="205"/>
      <c r="APP93" s="72"/>
      <c r="APQ93" s="70"/>
      <c r="APR93" s="73"/>
      <c r="APS93" s="74"/>
      <c r="APT93" s="74"/>
      <c r="APU93" s="62"/>
      <c r="APV93" s="75"/>
      <c r="APW93" s="76"/>
      <c r="APX93" s="216"/>
      <c r="APY93" s="75"/>
      <c r="APZ93" s="75"/>
      <c r="AQA93" s="204"/>
      <c r="AQB93" s="205"/>
      <c r="AQC93" s="72"/>
      <c r="AQD93" s="70"/>
      <c r="AQE93" s="73"/>
      <c r="AQF93" s="74"/>
      <c r="AQG93" s="74"/>
      <c r="AQH93" s="62"/>
      <c r="AQI93" s="75"/>
      <c r="AQJ93" s="76"/>
      <c r="AQK93" s="216"/>
      <c r="AQL93" s="75"/>
      <c r="AQM93" s="75"/>
      <c r="AQN93" s="204"/>
      <c r="AQO93" s="205"/>
      <c r="AQP93" s="72"/>
      <c r="AQQ93" s="70"/>
      <c r="AQR93" s="73"/>
      <c r="AQS93" s="74"/>
      <c r="AQT93" s="74"/>
      <c r="AQU93" s="62"/>
      <c r="AQV93" s="75"/>
      <c r="AQW93" s="76"/>
      <c r="AQX93" s="216"/>
      <c r="AQY93" s="75"/>
      <c r="AQZ93" s="75"/>
      <c r="ARA93" s="204"/>
      <c r="ARB93" s="205"/>
      <c r="ARC93" s="72"/>
      <c r="ARD93" s="70"/>
      <c r="ARE93" s="73"/>
      <c r="ARF93" s="74"/>
      <c r="ARG93" s="74"/>
      <c r="ARH93" s="62"/>
      <c r="ARI93" s="75"/>
      <c r="ARJ93" s="76"/>
      <c r="ARK93" s="216"/>
      <c r="ARL93" s="75"/>
      <c r="ARM93" s="75"/>
      <c r="ARN93" s="204"/>
      <c r="ARO93" s="205"/>
      <c r="ARP93" s="72"/>
      <c r="ARQ93" s="70"/>
      <c r="ARR93" s="73"/>
      <c r="ARS93" s="74"/>
      <c r="ART93" s="74"/>
      <c r="ARU93" s="62"/>
      <c r="ARV93" s="75"/>
      <c r="ARW93" s="76"/>
      <c r="ARX93" s="216"/>
      <c r="ARY93" s="75"/>
      <c r="ARZ93" s="75"/>
      <c r="ASA93" s="204"/>
      <c r="ASB93" s="205"/>
      <c r="ASC93" s="72"/>
      <c r="ASD93" s="70"/>
      <c r="ASE93" s="73"/>
      <c r="ASF93" s="74"/>
      <c r="ASG93" s="74"/>
      <c r="ASH93" s="62"/>
      <c r="ASI93" s="75"/>
      <c r="ASJ93" s="76"/>
      <c r="ASK93" s="216"/>
      <c r="ASL93" s="75"/>
      <c r="ASM93" s="75"/>
      <c r="ASN93" s="204"/>
      <c r="ASO93" s="205"/>
      <c r="ASP93" s="72"/>
      <c r="ASQ93" s="70"/>
      <c r="ASR93" s="73"/>
      <c r="ASS93" s="74"/>
      <c r="AST93" s="74"/>
      <c r="ASU93" s="62"/>
      <c r="ASV93" s="75"/>
      <c r="ASW93" s="76"/>
      <c r="ASX93" s="216"/>
      <c r="ASY93" s="75"/>
      <c r="ASZ93" s="75"/>
      <c r="ATA93" s="204"/>
      <c r="ATB93" s="205"/>
      <c r="ATC93" s="72"/>
      <c r="ATD93" s="70"/>
      <c r="ATE93" s="73"/>
      <c r="ATF93" s="74"/>
      <c r="ATG93" s="74"/>
      <c r="ATH93" s="62"/>
      <c r="ATI93" s="75"/>
      <c r="ATJ93" s="76"/>
      <c r="ATK93" s="216"/>
      <c r="ATL93" s="75"/>
      <c r="ATM93" s="75"/>
      <c r="ATN93" s="204"/>
      <c r="ATO93" s="205"/>
      <c r="ATP93" s="72"/>
      <c r="ATQ93" s="70"/>
      <c r="ATR93" s="73"/>
      <c r="ATS93" s="74"/>
      <c r="ATT93" s="74"/>
      <c r="ATU93" s="62"/>
      <c r="ATV93" s="75"/>
      <c r="ATW93" s="76"/>
      <c r="ATX93" s="216"/>
      <c r="ATY93" s="75"/>
      <c r="ATZ93" s="75"/>
      <c r="AUA93" s="204"/>
      <c r="AUB93" s="205"/>
      <c r="AUC93" s="72"/>
      <c r="AUD93" s="70"/>
      <c r="AUE93" s="73"/>
      <c r="AUF93" s="74"/>
      <c r="AUG93" s="74"/>
      <c r="AUH93" s="62"/>
      <c r="AUI93" s="75"/>
      <c r="AUJ93" s="76"/>
      <c r="AUK93" s="216"/>
      <c r="AUL93" s="75"/>
      <c r="AUM93" s="75"/>
      <c r="AUN93" s="204"/>
      <c r="AUO93" s="205"/>
      <c r="AUP93" s="72"/>
      <c r="AUQ93" s="70"/>
      <c r="AUR93" s="73"/>
      <c r="AUS93" s="74"/>
      <c r="AUT93" s="74"/>
      <c r="AUU93" s="62"/>
      <c r="AUV93" s="75"/>
      <c r="AUW93" s="76"/>
      <c r="AUX93" s="216"/>
      <c r="AUY93" s="75"/>
      <c r="AUZ93" s="75"/>
      <c r="AVA93" s="204"/>
      <c r="AVB93" s="205"/>
      <c r="AVC93" s="72"/>
      <c r="AVD93" s="70"/>
      <c r="AVE93" s="73"/>
      <c r="AVF93" s="74"/>
      <c r="AVG93" s="74"/>
      <c r="AVH93" s="62"/>
      <c r="AVI93" s="75"/>
      <c r="AVJ93" s="76"/>
      <c r="AVK93" s="216"/>
      <c r="AVL93" s="75"/>
      <c r="AVM93" s="75"/>
      <c r="AVN93" s="204"/>
      <c r="AVO93" s="205"/>
      <c r="AVP93" s="72"/>
      <c r="AVQ93" s="70"/>
      <c r="AVR93" s="73"/>
      <c r="AVS93" s="74"/>
      <c r="AVT93" s="74"/>
      <c r="AVU93" s="62"/>
      <c r="AVV93" s="75"/>
      <c r="AVW93" s="76"/>
      <c r="AVX93" s="216"/>
      <c r="AVY93" s="75"/>
      <c r="AVZ93" s="75"/>
      <c r="AWA93" s="204"/>
      <c r="AWB93" s="205"/>
      <c r="AWC93" s="72"/>
      <c r="AWD93" s="70"/>
      <c r="AWE93" s="73"/>
      <c r="AWF93" s="74"/>
      <c r="AWG93" s="74"/>
      <c r="AWH93" s="62"/>
      <c r="AWI93" s="75"/>
      <c r="AWJ93" s="76"/>
      <c r="AWK93" s="216"/>
      <c r="AWL93" s="75"/>
      <c r="AWM93" s="75"/>
      <c r="AWN93" s="204"/>
      <c r="AWO93" s="205"/>
      <c r="AWP93" s="72"/>
      <c r="AWQ93" s="70"/>
      <c r="AWR93" s="73"/>
      <c r="AWS93" s="74"/>
      <c r="AWT93" s="74"/>
      <c r="AWU93" s="62"/>
      <c r="AWV93" s="75"/>
      <c r="AWW93" s="76"/>
      <c r="AWX93" s="216"/>
      <c r="AWY93" s="75"/>
      <c r="AWZ93" s="75"/>
      <c r="AXA93" s="204"/>
      <c r="AXB93" s="205"/>
      <c r="AXC93" s="72"/>
      <c r="AXD93" s="70"/>
      <c r="AXE93" s="73"/>
      <c r="AXF93" s="74"/>
      <c r="AXG93" s="74"/>
      <c r="AXH93" s="62"/>
      <c r="AXI93" s="75"/>
      <c r="AXJ93" s="76"/>
      <c r="AXK93" s="216"/>
      <c r="AXL93" s="75"/>
      <c r="AXM93" s="75"/>
      <c r="AXN93" s="204"/>
      <c r="AXO93" s="205"/>
      <c r="AXP93" s="72"/>
      <c r="AXQ93" s="70"/>
      <c r="AXR93" s="73"/>
      <c r="AXS93" s="74"/>
      <c r="AXT93" s="74"/>
      <c r="AXU93" s="62"/>
      <c r="AXV93" s="75"/>
      <c r="AXW93" s="76"/>
      <c r="AXX93" s="216"/>
      <c r="AXY93" s="75"/>
      <c r="AXZ93" s="75"/>
      <c r="AYA93" s="204"/>
      <c r="AYB93" s="205"/>
      <c r="AYC93" s="72"/>
      <c r="AYD93" s="70"/>
      <c r="AYE93" s="73"/>
      <c r="AYF93" s="74"/>
      <c r="AYG93" s="74"/>
      <c r="AYH93" s="62"/>
      <c r="AYI93" s="75"/>
      <c r="AYJ93" s="76"/>
      <c r="AYK93" s="216"/>
      <c r="AYL93" s="75"/>
      <c r="AYM93" s="75"/>
      <c r="AYN93" s="204"/>
      <c r="AYO93" s="205"/>
      <c r="AYP93" s="72"/>
      <c r="AYQ93" s="70"/>
      <c r="AYR93" s="73"/>
      <c r="AYS93" s="74"/>
      <c r="AYT93" s="74"/>
      <c r="AYU93" s="62"/>
      <c r="AYV93" s="75"/>
      <c r="AYW93" s="76"/>
      <c r="AYX93" s="216"/>
      <c r="AYY93" s="75"/>
      <c r="AYZ93" s="75"/>
      <c r="AZA93" s="204"/>
      <c r="AZB93" s="205"/>
      <c r="AZC93" s="72"/>
      <c r="AZD93" s="70"/>
      <c r="AZE93" s="73"/>
      <c r="AZF93" s="74"/>
      <c r="AZG93" s="74"/>
      <c r="AZH93" s="62"/>
      <c r="AZI93" s="75"/>
      <c r="AZJ93" s="76"/>
      <c r="AZK93" s="216"/>
      <c r="AZL93" s="75"/>
      <c r="AZM93" s="75"/>
      <c r="AZN93" s="204"/>
      <c r="AZO93" s="205"/>
      <c r="AZP93" s="72"/>
      <c r="AZQ93" s="70"/>
      <c r="AZR93" s="73"/>
      <c r="AZS93" s="74"/>
      <c r="AZT93" s="74"/>
      <c r="AZU93" s="62"/>
      <c r="AZV93" s="75"/>
      <c r="AZW93" s="76"/>
      <c r="AZX93" s="216"/>
      <c r="AZY93" s="75"/>
      <c r="AZZ93" s="75"/>
      <c r="BAA93" s="204"/>
      <c r="BAB93" s="205"/>
      <c r="BAC93" s="72"/>
      <c r="BAD93" s="70"/>
      <c r="BAE93" s="73"/>
      <c r="BAF93" s="74"/>
      <c r="BAG93" s="74"/>
      <c r="BAH93" s="62"/>
      <c r="BAI93" s="75"/>
      <c r="BAJ93" s="76"/>
      <c r="BAK93" s="216"/>
      <c r="BAL93" s="75"/>
      <c r="BAM93" s="75"/>
      <c r="BAN93" s="204"/>
      <c r="BAO93" s="205"/>
      <c r="BAP93" s="72"/>
      <c r="BAQ93" s="70"/>
      <c r="BAR93" s="73"/>
      <c r="BAS93" s="74"/>
      <c r="BAT93" s="74"/>
      <c r="BAU93" s="62"/>
      <c r="BAV93" s="75"/>
      <c r="BAW93" s="76"/>
      <c r="BAX93" s="216"/>
      <c r="BAY93" s="75"/>
      <c r="BAZ93" s="75"/>
      <c r="BBA93" s="204"/>
      <c r="BBB93" s="205"/>
      <c r="BBC93" s="72"/>
      <c r="BBD93" s="70"/>
      <c r="BBE93" s="73"/>
      <c r="BBF93" s="74"/>
      <c r="BBG93" s="74"/>
      <c r="BBH93" s="62"/>
      <c r="BBI93" s="75"/>
      <c r="BBJ93" s="76"/>
      <c r="BBK93" s="216"/>
      <c r="BBL93" s="75"/>
      <c r="BBM93" s="75"/>
      <c r="BBN93" s="204"/>
      <c r="BBO93" s="205"/>
      <c r="BBP93" s="72"/>
      <c r="BBQ93" s="70"/>
      <c r="BBR93" s="73"/>
      <c r="BBS93" s="74"/>
      <c r="BBT93" s="74"/>
      <c r="BBU93" s="62"/>
      <c r="BBV93" s="75"/>
      <c r="BBW93" s="76"/>
      <c r="BBX93" s="216"/>
      <c r="BBY93" s="75"/>
      <c r="BBZ93" s="75"/>
      <c r="BCA93" s="204"/>
      <c r="BCB93" s="205"/>
      <c r="BCC93" s="72"/>
      <c r="BCD93" s="70"/>
      <c r="BCE93" s="73"/>
      <c r="BCF93" s="74"/>
      <c r="BCG93" s="74"/>
      <c r="BCH93" s="62"/>
      <c r="BCI93" s="75"/>
      <c r="BCJ93" s="76"/>
      <c r="BCK93" s="216"/>
      <c r="BCL93" s="75"/>
      <c r="BCM93" s="75"/>
      <c r="BCN93" s="204"/>
      <c r="BCO93" s="205"/>
      <c r="BCP93" s="72"/>
      <c r="BCQ93" s="70"/>
      <c r="BCR93" s="73"/>
      <c r="BCS93" s="74"/>
      <c r="BCT93" s="74"/>
      <c r="BCU93" s="62"/>
      <c r="BCV93" s="75"/>
      <c r="BCW93" s="76"/>
      <c r="BCX93" s="216"/>
      <c r="BCY93" s="75"/>
      <c r="BCZ93" s="75"/>
      <c r="BDA93" s="204"/>
      <c r="BDB93" s="205"/>
      <c r="BDC93" s="72"/>
      <c r="BDD93" s="70"/>
      <c r="BDE93" s="73"/>
      <c r="BDF93" s="74"/>
      <c r="BDG93" s="74"/>
      <c r="BDH93" s="62"/>
      <c r="BDI93" s="75"/>
      <c r="BDJ93" s="76"/>
      <c r="BDK93" s="216"/>
      <c r="BDL93" s="75"/>
      <c r="BDM93" s="75"/>
      <c r="BDN93" s="204"/>
      <c r="BDO93" s="205"/>
      <c r="BDP93" s="72"/>
      <c r="BDQ93" s="70"/>
      <c r="BDR93" s="73"/>
      <c r="BDS93" s="74"/>
      <c r="BDT93" s="74"/>
      <c r="BDU93" s="62"/>
      <c r="BDV93" s="75"/>
      <c r="BDW93" s="76"/>
      <c r="BDX93" s="216"/>
      <c r="BDY93" s="75"/>
      <c r="BDZ93" s="75"/>
      <c r="BEA93" s="204"/>
      <c r="BEB93" s="205"/>
      <c r="BEC93" s="72"/>
      <c r="BED93" s="70"/>
      <c r="BEE93" s="73"/>
      <c r="BEF93" s="74"/>
      <c r="BEG93" s="74"/>
      <c r="BEH93" s="62"/>
      <c r="BEI93" s="75"/>
      <c r="BEJ93" s="76"/>
      <c r="BEK93" s="216"/>
      <c r="BEL93" s="75"/>
      <c r="BEM93" s="75"/>
      <c r="BEN93" s="204"/>
      <c r="BEO93" s="205"/>
      <c r="BEP93" s="72"/>
      <c r="BEQ93" s="70"/>
      <c r="BER93" s="73"/>
      <c r="BES93" s="74"/>
      <c r="BET93" s="74"/>
      <c r="BEU93" s="62"/>
      <c r="BEV93" s="75"/>
      <c r="BEW93" s="76"/>
      <c r="BEX93" s="216"/>
      <c r="BEY93" s="75"/>
      <c r="BEZ93" s="75"/>
      <c r="BFA93" s="204"/>
      <c r="BFB93" s="205"/>
      <c r="BFC93" s="72"/>
      <c r="BFD93" s="70"/>
      <c r="BFE93" s="73"/>
      <c r="BFF93" s="74"/>
      <c r="BFG93" s="74"/>
      <c r="BFH93" s="62"/>
      <c r="BFI93" s="75"/>
      <c r="BFJ93" s="76"/>
      <c r="BFK93" s="216"/>
      <c r="BFL93" s="75"/>
      <c r="BFM93" s="75"/>
      <c r="BFN93" s="204"/>
      <c r="BFO93" s="205"/>
      <c r="BFP93" s="72"/>
      <c r="BFQ93" s="70"/>
      <c r="BFR93" s="73"/>
      <c r="BFS93" s="74"/>
      <c r="BFT93" s="74"/>
      <c r="BFU93" s="62"/>
      <c r="BFV93" s="75"/>
      <c r="BFW93" s="76"/>
      <c r="BFX93" s="216"/>
      <c r="BFY93" s="75"/>
      <c r="BFZ93" s="75"/>
      <c r="BGA93" s="204"/>
      <c r="BGB93" s="205"/>
      <c r="BGC93" s="72"/>
      <c r="BGD93" s="70"/>
      <c r="BGE93" s="73"/>
      <c r="BGF93" s="74"/>
      <c r="BGG93" s="74"/>
      <c r="BGH93" s="62"/>
      <c r="BGI93" s="75"/>
      <c r="BGJ93" s="76"/>
      <c r="BGK93" s="216"/>
      <c r="BGL93" s="75"/>
      <c r="BGM93" s="75"/>
      <c r="BGN93" s="204"/>
      <c r="BGO93" s="205"/>
      <c r="BGP93" s="72"/>
      <c r="BGQ93" s="70"/>
      <c r="BGR93" s="73"/>
      <c r="BGS93" s="74"/>
      <c r="BGT93" s="74"/>
      <c r="BGU93" s="62"/>
      <c r="BGV93" s="75"/>
      <c r="BGW93" s="76"/>
      <c r="BGX93" s="216"/>
      <c r="BGY93" s="75"/>
      <c r="BGZ93" s="75"/>
      <c r="BHA93" s="204"/>
      <c r="BHB93" s="205"/>
      <c r="BHC93" s="72"/>
      <c r="BHD93" s="70"/>
      <c r="BHE93" s="73"/>
      <c r="BHF93" s="74"/>
      <c r="BHG93" s="74"/>
      <c r="BHH93" s="62"/>
      <c r="BHI93" s="75"/>
      <c r="BHJ93" s="76"/>
      <c r="BHK93" s="216"/>
      <c r="BHL93" s="75"/>
      <c r="BHM93" s="75"/>
      <c r="BHN93" s="204"/>
      <c r="BHO93" s="205"/>
      <c r="BHP93" s="72"/>
      <c r="BHQ93" s="70"/>
      <c r="BHR93" s="73"/>
      <c r="BHS93" s="74"/>
      <c r="BHT93" s="74"/>
      <c r="BHU93" s="62"/>
      <c r="BHV93" s="75"/>
      <c r="BHW93" s="76"/>
      <c r="BHX93" s="216"/>
      <c r="BHY93" s="75"/>
      <c r="BHZ93" s="75"/>
      <c r="BIA93" s="204"/>
      <c r="BIB93" s="205"/>
      <c r="BIC93" s="72"/>
      <c r="BID93" s="70"/>
      <c r="BIE93" s="73"/>
      <c r="BIF93" s="74"/>
      <c r="BIG93" s="74"/>
      <c r="BIH93" s="62"/>
      <c r="BII93" s="75"/>
      <c r="BIJ93" s="76"/>
      <c r="BIK93" s="216"/>
      <c r="BIL93" s="75"/>
      <c r="BIM93" s="75"/>
      <c r="BIN93" s="204"/>
      <c r="BIO93" s="205"/>
      <c r="BIP93" s="72"/>
      <c r="BIQ93" s="70"/>
      <c r="BIR93" s="73"/>
      <c r="BIS93" s="74"/>
      <c r="BIT93" s="74"/>
      <c r="BIU93" s="62"/>
      <c r="BIV93" s="75"/>
      <c r="BIW93" s="76"/>
      <c r="BIX93" s="216"/>
      <c r="BIY93" s="75"/>
      <c r="BIZ93" s="75"/>
      <c r="BJA93" s="204"/>
      <c r="BJB93" s="205"/>
      <c r="BJC93" s="72"/>
      <c r="BJD93" s="70"/>
      <c r="BJE93" s="73"/>
      <c r="BJF93" s="74"/>
      <c r="BJG93" s="74"/>
      <c r="BJH93" s="62"/>
      <c r="BJI93" s="75"/>
      <c r="BJJ93" s="76"/>
      <c r="BJK93" s="216"/>
      <c r="BJL93" s="75"/>
      <c r="BJM93" s="75"/>
      <c r="BJN93" s="204"/>
      <c r="BJO93" s="205"/>
      <c r="BJP93" s="72"/>
      <c r="BJQ93" s="70"/>
      <c r="BJR93" s="73"/>
      <c r="BJS93" s="74"/>
      <c r="BJT93" s="74"/>
      <c r="BJU93" s="62"/>
      <c r="BJV93" s="75"/>
      <c r="BJW93" s="76"/>
      <c r="BJX93" s="216"/>
      <c r="BJY93" s="75"/>
      <c r="BJZ93" s="75"/>
      <c r="BKA93" s="204"/>
      <c r="BKB93" s="205"/>
      <c r="BKC93" s="72"/>
      <c r="BKD93" s="70"/>
      <c r="BKE93" s="73"/>
      <c r="BKF93" s="74"/>
      <c r="BKG93" s="74"/>
      <c r="BKH93" s="62"/>
      <c r="BKI93" s="75"/>
      <c r="BKJ93" s="76"/>
      <c r="BKK93" s="216"/>
      <c r="BKL93" s="75"/>
      <c r="BKM93" s="75"/>
      <c r="BKN93" s="204"/>
      <c r="BKO93" s="205"/>
      <c r="BKP93" s="72"/>
      <c r="BKQ93" s="70"/>
      <c r="BKR93" s="73"/>
      <c r="BKS93" s="74"/>
      <c r="BKT93" s="74"/>
      <c r="BKU93" s="62"/>
      <c r="BKV93" s="75"/>
      <c r="BKW93" s="76"/>
      <c r="BKX93" s="216"/>
      <c r="BKY93" s="75"/>
      <c r="BKZ93" s="75"/>
      <c r="BLA93" s="204"/>
      <c r="BLB93" s="205"/>
      <c r="BLC93" s="72"/>
      <c r="BLD93" s="70"/>
      <c r="BLE93" s="73"/>
      <c r="BLF93" s="74"/>
      <c r="BLG93" s="74"/>
      <c r="BLH93" s="62"/>
      <c r="BLI93" s="75"/>
      <c r="BLJ93" s="76"/>
      <c r="BLK93" s="216"/>
      <c r="BLL93" s="75"/>
      <c r="BLM93" s="75"/>
      <c r="BLN93" s="204"/>
      <c r="BLO93" s="205"/>
      <c r="BLP93" s="72"/>
      <c r="BLQ93" s="70"/>
      <c r="BLR93" s="73"/>
      <c r="BLS93" s="74"/>
      <c r="BLT93" s="74"/>
      <c r="BLU93" s="62"/>
      <c r="BLV93" s="75"/>
      <c r="BLW93" s="76"/>
      <c r="BLX93" s="216"/>
      <c r="BLY93" s="75"/>
      <c r="BLZ93" s="75"/>
      <c r="BMA93" s="204"/>
      <c r="BMB93" s="205"/>
      <c r="BMC93" s="72"/>
      <c r="BMD93" s="70"/>
      <c r="BME93" s="73"/>
      <c r="BMF93" s="74"/>
      <c r="BMG93" s="74"/>
      <c r="BMH93" s="62"/>
      <c r="BMI93" s="75"/>
      <c r="BMJ93" s="76"/>
      <c r="BMK93" s="216"/>
      <c r="BML93" s="75"/>
      <c r="BMM93" s="75"/>
      <c r="BMN93" s="204"/>
      <c r="BMO93" s="205"/>
      <c r="BMP93" s="72"/>
      <c r="BMQ93" s="70"/>
      <c r="BMR93" s="73"/>
      <c r="BMS93" s="74"/>
      <c r="BMT93" s="74"/>
      <c r="BMU93" s="62"/>
      <c r="BMV93" s="75"/>
      <c r="BMW93" s="76"/>
      <c r="BMX93" s="216"/>
      <c r="BMY93" s="75"/>
      <c r="BMZ93" s="75"/>
      <c r="BNA93" s="204"/>
      <c r="BNB93" s="205"/>
      <c r="BNC93" s="72"/>
      <c r="BND93" s="70"/>
      <c r="BNE93" s="73"/>
      <c r="BNF93" s="74"/>
      <c r="BNG93" s="74"/>
      <c r="BNH93" s="62"/>
      <c r="BNI93" s="75"/>
      <c r="BNJ93" s="76"/>
      <c r="BNK93" s="216"/>
      <c r="BNL93" s="75"/>
      <c r="BNM93" s="75"/>
      <c r="BNN93" s="204"/>
      <c r="BNO93" s="205"/>
      <c r="BNP93" s="72"/>
      <c r="BNQ93" s="70"/>
      <c r="BNR93" s="73"/>
      <c r="BNS93" s="74"/>
      <c r="BNT93" s="74"/>
      <c r="BNU93" s="62"/>
      <c r="BNV93" s="75"/>
      <c r="BNW93" s="76"/>
      <c r="BNX93" s="216"/>
      <c r="BNY93" s="75"/>
      <c r="BNZ93" s="75"/>
      <c r="BOA93" s="204"/>
      <c r="BOB93" s="205"/>
      <c r="BOC93" s="72"/>
      <c r="BOD93" s="70"/>
      <c r="BOE93" s="73"/>
      <c r="BOF93" s="74"/>
      <c r="BOG93" s="74"/>
      <c r="BOH93" s="62"/>
      <c r="BOI93" s="75"/>
      <c r="BOJ93" s="76"/>
      <c r="BOK93" s="216"/>
      <c r="BOL93" s="75"/>
      <c r="BOM93" s="75"/>
      <c r="BON93" s="204"/>
      <c r="BOO93" s="205"/>
      <c r="BOP93" s="72"/>
      <c r="BOQ93" s="70"/>
      <c r="BOR93" s="73"/>
      <c r="BOS93" s="74"/>
      <c r="BOT93" s="74"/>
      <c r="BOU93" s="62"/>
      <c r="BOV93" s="75"/>
      <c r="BOW93" s="76"/>
      <c r="BOX93" s="216"/>
      <c r="BOY93" s="75"/>
      <c r="BOZ93" s="75"/>
      <c r="BPA93" s="204"/>
      <c r="BPB93" s="205"/>
      <c r="BPC93" s="72"/>
      <c r="BPD93" s="70"/>
      <c r="BPE93" s="73"/>
      <c r="BPF93" s="74"/>
      <c r="BPG93" s="74"/>
      <c r="BPH93" s="62"/>
      <c r="BPI93" s="75"/>
      <c r="BPJ93" s="76"/>
      <c r="BPK93" s="216"/>
      <c r="BPL93" s="75"/>
      <c r="BPM93" s="75"/>
      <c r="BPN93" s="204"/>
      <c r="BPO93" s="205"/>
      <c r="BPP93" s="72"/>
      <c r="BPQ93" s="70"/>
      <c r="BPR93" s="73"/>
      <c r="BPS93" s="74"/>
      <c r="BPT93" s="74"/>
      <c r="BPU93" s="62"/>
      <c r="BPV93" s="75"/>
      <c r="BPW93" s="76"/>
      <c r="BPX93" s="216"/>
      <c r="BPY93" s="75"/>
      <c r="BPZ93" s="75"/>
      <c r="BQA93" s="204"/>
      <c r="BQB93" s="205"/>
      <c r="BQC93" s="72"/>
      <c r="BQD93" s="70"/>
      <c r="BQE93" s="73"/>
      <c r="BQF93" s="74"/>
      <c r="BQG93" s="74"/>
      <c r="BQH93" s="62"/>
      <c r="BQI93" s="75"/>
      <c r="BQJ93" s="76"/>
      <c r="BQK93" s="216"/>
      <c r="BQL93" s="75"/>
      <c r="BQM93" s="75"/>
      <c r="BQN93" s="204"/>
      <c r="BQO93" s="205"/>
      <c r="BQP93" s="72"/>
      <c r="BQQ93" s="70"/>
      <c r="BQR93" s="73"/>
      <c r="BQS93" s="74"/>
      <c r="BQT93" s="74"/>
      <c r="BQU93" s="62"/>
      <c r="BQV93" s="75"/>
      <c r="BQW93" s="76"/>
      <c r="BQX93" s="216"/>
      <c r="BQY93" s="75"/>
      <c r="BQZ93" s="75"/>
      <c r="BRA93" s="204"/>
      <c r="BRB93" s="205"/>
      <c r="BRC93" s="72"/>
      <c r="BRD93" s="70"/>
      <c r="BRE93" s="73"/>
      <c r="BRF93" s="74"/>
      <c r="BRG93" s="74"/>
      <c r="BRH93" s="62"/>
      <c r="BRI93" s="75"/>
      <c r="BRJ93" s="76"/>
      <c r="BRK93" s="216"/>
      <c r="BRL93" s="75"/>
      <c r="BRM93" s="75"/>
      <c r="BRN93" s="204"/>
      <c r="BRO93" s="205"/>
      <c r="BRP93" s="72"/>
      <c r="BRQ93" s="70"/>
      <c r="BRR93" s="73"/>
      <c r="BRS93" s="74"/>
      <c r="BRT93" s="74"/>
      <c r="BRU93" s="62"/>
      <c r="BRV93" s="75"/>
      <c r="BRW93" s="76"/>
      <c r="BRX93" s="216"/>
      <c r="BRY93" s="75"/>
      <c r="BRZ93" s="75"/>
      <c r="BSA93" s="204"/>
      <c r="BSB93" s="205"/>
      <c r="BSC93" s="72"/>
      <c r="BSD93" s="70"/>
      <c r="BSE93" s="73"/>
      <c r="BSF93" s="74"/>
      <c r="BSG93" s="74"/>
      <c r="BSH93" s="62"/>
      <c r="BSI93" s="75"/>
      <c r="BSJ93" s="76"/>
      <c r="BSK93" s="216"/>
      <c r="BSL93" s="75"/>
      <c r="BSM93" s="75"/>
      <c r="BSN93" s="204"/>
      <c r="BSO93" s="205"/>
      <c r="BSP93" s="72"/>
      <c r="BSQ93" s="70"/>
      <c r="BSR93" s="73"/>
      <c r="BSS93" s="74"/>
      <c r="BST93" s="74"/>
      <c r="BSU93" s="62"/>
      <c r="BSV93" s="75"/>
      <c r="BSW93" s="76"/>
      <c r="BSX93" s="216"/>
      <c r="BSY93" s="75"/>
      <c r="BSZ93" s="75"/>
      <c r="BTA93" s="204"/>
      <c r="BTB93" s="205"/>
      <c r="BTC93" s="72"/>
      <c r="BTD93" s="70"/>
      <c r="BTE93" s="73"/>
      <c r="BTF93" s="74"/>
      <c r="BTG93" s="74"/>
      <c r="BTH93" s="62"/>
      <c r="BTI93" s="75"/>
      <c r="BTJ93" s="76"/>
      <c r="BTK93" s="216"/>
      <c r="BTL93" s="75"/>
      <c r="BTM93" s="75"/>
      <c r="BTN93" s="204"/>
      <c r="BTO93" s="205"/>
      <c r="BTP93" s="72"/>
      <c r="BTQ93" s="70"/>
      <c r="BTR93" s="73"/>
      <c r="BTS93" s="74"/>
      <c r="BTT93" s="74"/>
      <c r="BTU93" s="62"/>
      <c r="BTV93" s="75"/>
      <c r="BTW93" s="76"/>
      <c r="BTX93" s="216"/>
      <c r="BTY93" s="75"/>
      <c r="BTZ93" s="75"/>
      <c r="BUA93" s="204"/>
      <c r="BUB93" s="205"/>
      <c r="BUC93" s="72"/>
      <c r="BUD93" s="70"/>
      <c r="BUE93" s="73"/>
      <c r="BUF93" s="74"/>
      <c r="BUG93" s="74"/>
      <c r="BUH93" s="62"/>
      <c r="BUI93" s="75"/>
      <c r="BUJ93" s="76"/>
      <c r="BUK93" s="216"/>
      <c r="BUL93" s="75"/>
      <c r="BUM93" s="75"/>
      <c r="BUN93" s="204"/>
      <c r="BUO93" s="205"/>
      <c r="BUP93" s="72"/>
      <c r="BUQ93" s="70"/>
      <c r="BUR93" s="73"/>
      <c r="BUS93" s="74"/>
      <c r="BUT93" s="74"/>
      <c r="BUU93" s="62"/>
      <c r="BUV93" s="75"/>
      <c r="BUW93" s="76"/>
      <c r="BUX93" s="216"/>
      <c r="BUY93" s="75"/>
      <c r="BUZ93" s="75"/>
      <c r="BVA93" s="204"/>
      <c r="BVB93" s="205"/>
      <c r="BVC93" s="72"/>
      <c r="BVD93" s="70"/>
      <c r="BVE93" s="73"/>
      <c r="BVF93" s="74"/>
      <c r="BVG93" s="74"/>
      <c r="BVH93" s="62"/>
      <c r="BVI93" s="75"/>
      <c r="BVJ93" s="76"/>
      <c r="BVK93" s="216"/>
      <c r="BVL93" s="75"/>
      <c r="BVM93" s="75"/>
      <c r="BVN93" s="204"/>
      <c r="BVO93" s="205"/>
      <c r="BVP93" s="72"/>
      <c r="BVQ93" s="70"/>
      <c r="BVR93" s="73"/>
      <c r="BVS93" s="74"/>
      <c r="BVT93" s="74"/>
      <c r="BVU93" s="62"/>
      <c r="BVV93" s="75"/>
      <c r="BVW93" s="76"/>
      <c r="BVX93" s="216"/>
      <c r="BVY93" s="75"/>
      <c r="BVZ93" s="75"/>
      <c r="BWA93" s="204"/>
      <c r="BWB93" s="205"/>
      <c r="BWC93" s="72"/>
      <c r="BWD93" s="70"/>
      <c r="BWE93" s="73"/>
      <c r="BWF93" s="74"/>
      <c r="BWG93" s="74"/>
      <c r="BWH93" s="62"/>
      <c r="BWI93" s="75"/>
      <c r="BWJ93" s="76"/>
      <c r="BWK93" s="216"/>
      <c r="BWL93" s="75"/>
      <c r="BWM93" s="75"/>
      <c r="BWN93" s="204"/>
      <c r="BWO93" s="205"/>
      <c r="BWP93" s="72"/>
      <c r="BWQ93" s="70"/>
      <c r="BWR93" s="73"/>
      <c r="BWS93" s="74"/>
      <c r="BWT93" s="74"/>
      <c r="BWU93" s="62"/>
      <c r="BWV93" s="75"/>
      <c r="BWW93" s="76"/>
      <c r="BWX93" s="216"/>
      <c r="BWY93" s="75"/>
      <c r="BWZ93" s="75"/>
      <c r="BXA93" s="204"/>
      <c r="BXB93" s="205"/>
      <c r="BXC93" s="72"/>
      <c r="BXD93" s="70"/>
      <c r="BXE93" s="73"/>
      <c r="BXF93" s="74"/>
      <c r="BXG93" s="74"/>
      <c r="BXH93" s="62"/>
      <c r="BXI93" s="75"/>
      <c r="BXJ93" s="76"/>
      <c r="BXK93" s="216"/>
      <c r="BXL93" s="75"/>
      <c r="BXM93" s="75"/>
      <c r="BXN93" s="204"/>
      <c r="BXO93" s="205"/>
      <c r="BXP93" s="72"/>
      <c r="BXQ93" s="70"/>
      <c r="BXR93" s="73"/>
      <c r="BXS93" s="74"/>
      <c r="BXT93" s="74"/>
      <c r="BXU93" s="62"/>
      <c r="BXV93" s="75"/>
      <c r="BXW93" s="76"/>
      <c r="BXX93" s="216"/>
      <c r="BXY93" s="75"/>
      <c r="BXZ93" s="75"/>
      <c r="BYA93" s="204"/>
      <c r="BYB93" s="205"/>
      <c r="BYC93" s="72"/>
      <c r="BYD93" s="70"/>
      <c r="BYE93" s="73"/>
      <c r="BYF93" s="74"/>
      <c r="BYG93" s="74"/>
      <c r="BYH93" s="62"/>
      <c r="BYI93" s="75"/>
      <c r="BYJ93" s="76"/>
      <c r="BYK93" s="216"/>
      <c r="BYL93" s="75"/>
      <c r="BYM93" s="75"/>
      <c r="BYN93" s="204"/>
      <c r="BYO93" s="205"/>
      <c r="BYP93" s="72"/>
      <c r="BYQ93" s="70"/>
      <c r="BYR93" s="73"/>
      <c r="BYS93" s="74"/>
      <c r="BYT93" s="74"/>
      <c r="BYU93" s="62"/>
      <c r="BYV93" s="75"/>
      <c r="BYW93" s="76"/>
      <c r="BYX93" s="216"/>
      <c r="BYY93" s="75"/>
      <c r="BYZ93" s="75"/>
      <c r="BZA93" s="204"/>
      <c r="BZB93" s="205"/>
      <c r="BZC93" s="72"/>
      <c r="BZD93" s="70"/>
      <c r="BZE93" s="73"/>
      <c r="BZF93" s="74"/>
      <c r="BZG93" s="74"/>
      <c r="BZH93" s="62"/>
      <c r="BZI93" s="75"/>
      <c r="BZJ93" s="76"/>
      <c r="BZK93" s="216"/>
      <c r="BZL93" s="75"/>
      <c r="BZM93" s="75"/>
      <c r="BZN93" s="204"/>
      <c r="BZO93" s="205"/>
      <c r="BZP93" s="72"/>
      <c r="BZQ93" s="70"/>
      <c r="BZR93" s="73"/>
      <c r="BZS93" s="74"/>
      <c r="BZT93" s="74"/>
      <c r="BZU93" s="62"/>
      <c r="BZV93" s="75"/>
      <c r="BZW93" s="76"/>
      <c r="BZX93" s="216"/>
      <c r="BZY93" s="75"/>
      <c r="BZZ93" s="75"/>
      <c r="CAA93" s="204"/>
      <c r="CAB93" s="205"/>
      <c r="CAC93" s="72"/>
      <c r="CAD93" s="70"/>
      <c r="CAE93" s="73"/>
      <c r="CAF93" s="74"/>
      <c r="CAG93" s="74"/>
      <c r="CAH93" s="62"/>
      <c r="CAI93" s="75"/>
      <c r="CAJ93" s="76"/>
      <c r="CAK93" s="216"/>
      <c r="CAL93" s="75"/>
      <c r="CAM93" s="75"/>
      <c r="CAN93" s="204"/>
      <c r="CAO93" s="205"/>
      <c r="CAP93" s="72"/>
      <c r="CAQ93" s="70"/>
      <c r="CAR93" s="73"/>
      <c r="CAS93" s="74"/>
      <c r="CAT93" s="74"/>
      <c r="CAU93" s="62"/>
      <c r="CAV93" s="75"/>
      <c r="CAW93" s="76"/>
      <c r="CAX93" s="216"/>
      <c r="CAY93" s="75"/>
      <c r="CAZ93" s="75"/>
      <c r="CBA93" s="204"/>
      <c r="CBB93" s="205"/>
      <c r="CBC93" s="72"/>
      <c r="CBD93" s="70"/>
      <c r="CBE93" s="73"/>
      <c r="CBF93" s="74"/>
      <c r="CBG93" s="74"/>
      <c r="CBH93" s="62"/>
      <c r="CBI93" s="75"/>
      <c r="CBJ93" s="76"/>
      <c r="CBK93" s="216"/>
      <c r="CBL93" s="75"/>
      <c r="CBM93" s="75"/>
      <c r="CBN93" s="204"/>
      <c r="CBO93" s="205"/>
      <c r="CBP93" s="72"/>
      <c r="CBQ93" s="70"/>
      <c r="CBR93" s="73"/>
      <c r="CBS93" s="74"/>
      <c r="CBT93" s="74"/>
      <c r="CBU93" s="62"/>
      <c r="CBV93" s="75"/>
      <c r="CBW93" s="76"/>
      <c r="CBX93" s="216"/>
      <c r="CBY93" s="75"/>
      <c r="CBZ93" s="75"/>
      <c r="CCA93" s="204"/>
      <c r="CCB93" s="205"/>
      <c r="CCC93" s="72"/>
      <c r="CCD93" s="70"/>
      <c r="CCE93" s="73"/>
      <c r="CCF93" s="74"/>
      <c r="CCG93" s="74"/>
      <c r="CCH93" s="62"/>
      <c r="CCI93" s="75"/>
      <c r="CCJ93" s="76"/>
      <c r="CCK93" s="216"/>
      <c r="CCL93" s="75"/>
      <c r="CCM93" s="75"/>
      <c r="CCN93" s="204"/>
      <c r="CCO93" s="205"/>
      <c r="CCP93" s="72"/>
      <c r="CCQ93" s="70"/>
      <c r="CCR93" s="73"/>
      <c r="CCS93" s="74"/>
      <c r="CCT93" s="74"/>
      <c r="CCU93" s="62"/>
      <c r="CCV93" s="75"/>
      <c r="CCW93" s="76"/>
      <c r="CCX93" s="216"/>
      <c r="CCY93" s="75"/>
      <c r="CCZ93" s="75"/>
      <c r="CDA93" s="204"/>
      <c r="CDB93" s="205"/>
      <c r="CDC93" s="72"/>
      <c r="CDD93" s="70"/>
      <c r="CDE93" s="73"/>
      <c r="CDF93" s="74"/>
      <c r="CDG93" s="74"/>
      <c r="CDH93" s="62"/>
      <c r="CDI93" s="75"/>
      <c r="CDJ93" s="76"/>
      <c r="CDK93" s="216"/>
      <c r="CDL93" s="75"/>
      <c r="CDM93" s="75"/>
      <c r="CDN93" s="204"/>
      <c r="CDO93" s="205"/>
      <c r="CDP93" s="72"/>
      <c r="CDQ93" s="70"/>
      <c r="CDR93" s="73"/>
      <c r="CDS93" s="74"/>
      <c r="CDT93" s="74"/>
      <c r="CDU93" s="62"/>
      <c r="CDV93" s="75"/>
      <c r="CDW93" s="76"/>
      <c r="CDX93" s="216"/>
      <c r="CDY93" s="75"/>
      <c r="CDZ93" s="75"/>
      <c r="CEA93" s="204"/>
      <c r="CEB93" s="205"/>
      <c r="CEC93" s="72"/>
      <c r="CED93" s="70"/>
      <c r="CEE93" s="73"/>
      <c r="CEF93" s="74"/>
      <c r="CEG93" s="74"/>
      <c r="CEH93" s="62"/>
      <c r="CEI93" s="75"/>
      <c r="CEJ93" s="76"/>
      <c r="CEK93" s="216"/>
      <c r="CEL93" s="75"/>
      <c r="CEM93" s="75"/>
      <c r="CEN93" s="204"/>
      <c r="CEO93" s="205"/>
      <c r="CEP93" s="72"/>
      <c r="CEQ93" s="70"/>
      <c r="CER93" s="73"/>
      <c r="CES93" s="74"/>
      <c r="CET93" s="74"/>
      <c r="CEU93" s="62"/>
      <c r="CEV93" s="75"/>
      <c r="CEW93" s="76"/>
      <c r="CEX93" s="216"/>
      <c r="CEY93" s="75"/>
      <c r="CEZ93" s="75"/>
      <c r="CFA93" s="204"/>
      <c r="CFB93" s="205"/>
      <c r="CFC93" s="72"/>
      <c r="CFD93" s="70"/>
      <c r="CFE93" s="73"/>
      <c r="CFF93" s="74"/>
      <c r="CFG93" s="74"/>
      <c r="CFH93" s="62"/>
      <c r="CFI93" s="75"/>
      <c r="CFJ93" s="76"/>
      <c r="CFK93" s="216"/>
      <c r="CFL93" s="75"/>
      <c r="CFM93" s="75"/>
      <c r="CFN93" s="204"/>
      <c r="CFO93" s="205"/>
      <c r="CFP93" s="72"/>
      <c r="CFQ93" s="70"/>
      <c r="CFR93" s="73"/>
      <c r="CFS93" s="74"/>
      <c r="CFT93" s="74"/>
      <c r="CFU93" s="62"/>
      <c r="CFV93" s="75"/>
      <c r="CFW93" s="76"/>
      <c r="CFX93" s="216"/>
      <c r="CFY93" s="75"/>
      <c r="CFZ93" s="75"/>
      <c r="CGA93" s="204"/>
      <c r="CGB93" s="205"/>
      <c r="CGC93" s="72"/>
      <c r="CGD93" s="70"/>
      <c r="CGE93" s="73"/>
      <c r="CGF93" s="74"/>
      <c r="CGG93" s="74"/>
      <c r="CGH93" s="62"/>
      <c r="CGI93" s="75"/>
      <c r="CGJ93" s="76"/>
      <c r="CGK93" s="216"/>
      <c r="CGL93" s="75"/>
      <c r="CGM93" s="75"/>
      <c r="CGN93" s="204"/>
      <c r="CGO93" s="205"/>
      <c r="CGP93" s="72"/>
      <c r="CGQ93" s="70"/>
      <c r="CGR93" s="73"/>
      <c r="CGS93" s="74"/>
      <c r="CGT93" s="74"/>
      <c r="CGU93" s="62"/>
      <c r="CGV93" s="75"/>
      <c r="CGW93" s="76"/>
      <c r="CGX93" s="216"/>
      <c r="CGY93" s="75"/>
      <c r="CGZ93" s="75"/>
      <c r="CHA93" s="204"/>
      <c r="CHB93" s="205"/>
      <c r="CHC93" s="72"/>
      <c r="CHD93" s="70"/>
      <c r="CHE93" s="73"/>
      <c r="CHF93" s="74"/>
      <c r="CHG93" s="74"/>
      <c r="CHH93" s="62"/>
      <c r="CHI93" s="75"/>
      <c r="CHJ93" s="76"/>
      <c r="CHK93" s="216"/>
      <c r="CHL93" s="75"/>
      <c r="CHM93" s="75"/>
      <c r="CHN93" s="204"/>
      <c r="CHO93" s="205"/>
      <c r="CHP93" s="72"/>
      <c r="CHQ93" s="70"/>
      <c r="CHR93" s="73"/>
      <c r="CHS93" s="74"/>
      <c r="CHT93" s="74"/>
      <c r="CHU93" s="62"/>
      <c r="CHV93" s="75"/>
      <c r="CHW93" s="76"/>
      <c r="CHX93" s="216"/>
      <c r="CHY93" s="75"/>
      <c r="CHZ93" s="75"/>
      <c r="CIA93" s="204"/>
      <c r="CIB93" s="205"/>
      <c r="CIC93" s="72"/>
      <c r="CID93" s="70"/>
      <c r="CIE93" s="73"/>
      <c r="CIF93" s="74"/>
      <c r="CIG93" s="74"/>
      <c r="CIH93" s="62"/>
      <c r="CII93" s="75"/>
      <c r="CIJ93" s="76"/>
      <c r="CIK93" s="216"/>
      <c r="CIL93" s="75"/>
      <c r="CIM93" s="75"/>
      <c r="CIN93" s="204"/>
      <c r="CIO93" s="205"/>
      <c r="CIP93" s="72"/>
      <c r="CIQ93" s="70"/>
      <c r="CIR93" s="73"/>
      <c r="CIS93" s="74"/>
      <c r="CIT93" s="74"/>
      <c r="CIU93" s="62"/>
      <c r="CIV93" s="75"/>
      <c r="CIW93" s="76"/>
      <c r="CIX93" s="216"/>
      <c r="CIY93" s="75"/>
      <c r="CIZ93" s="75"/>
      <c r="CJA93" s="204"/>
      <c r="CJB93" s="205"/>
      <c r="CJC93" s="72"/>
      <c r="CJD93" s="70"/>
      <c r="CJE93" s="73"/>
      <c r="CJF93" s="74"/>
      <c r="CJG93" s="74"/>
      <c r="CJH93" s="62"/>
      <c r="CJI93" s="75"/>
      <c r="CJJ93" s="76"/>
      <c r="CJK93" s="216"/>
      <c r="CJL93" s="75"/>
      <c r="CJM93" s="75"/>
      <c r="CJN93" s="204"/>
      <c r="CJO93" s="205"/>
      <c r="CJP93" s="72"/>
      <c r="CJQ93" s="70"/>
      <c r="CJR93" s="73"/>
      <c r="CJS93" s="74"/>
      <c r="CJT93" s="74"/>
      <c r="CJU93" s="62"/>
      <c r="CJV93" s="75"/>
      <c r="CJW93" s="76"/>
      <c r="CJX93" s="216"/>
      <c r="CJY93" s="75"/>
      <c r="CJZ93" s="75"/>
      <c r="CKA93" s="204"/>
      <c r="CKB93" s="205"/>
      <c r="CKC93" s="72"/>
      <c r="CKD93" s="70"/>
      <c r="CKE93" s="73"/>
      <c r="CKF93" s="74"/>
      <c r="CKG93" s="74"/>
      <c r="CKH93" s="62"/>
      <c r="CKI93" s="75"/>
      <c r="CKJ93" s="76"/>
      <c r="CKK93" s="216"/>
      <c r="CKL93" s="75"/>
      <c r="CKM93" s="75"/>
      <c r="CKN93" s="204"/>
      <c r="CKO93" s="205"/>
      <c r="CKP93" s="72"/>
      <c r="CKQ93" s="70"/>
      <c r="CKR93" s="73"/>
      <c r="CKS93" s="74"/>
      <c r="CKT93" s="74"/>
      <c r="CKU93" s="62"/>
      <c r="CKV93" s="75"/>
      <c r="CKW93" s="76"/>
      <c r="CKX93" s="216"/>
      <c r="CKY93" s="75"/>
      <c r="CKZ93" s="75"/>
      <c r="CLA93" s="204"/>
      <c r="CLB93" s="205"/>
      <c r="CLC93" s="72"/>
      <c r="CLD93" s="70"/>
      <c r="CLE93" s="73"/>
      <c r="CLF93" s="74"/>
      <c r="CLG93" s="74"/>
      <c r="CLH93" s="62"/>
      <c r="CLI93" s="75"/>
      <c r="CLJ93" s="76"/>
      <c r="CLK93" s="216"/>
      <c r="CLL93" s="75"/>
      <c r="CLM93" s="75"/>
      <c r="CLN93" s="204"/>
      <c r="CLO93" s="205"/>
      <c r="CLP93" s="72"/>
      <c r="CLQ93" s="70"/>
      <c r="CLR93" s="73"/>
      <c r="CLS93" s="74"/>
      <c r="CLT93" s="74"/>
      <c r="CLU93" s="62"/>
      <c r="CLV93" s="75"/>
      <c r="CLW93" s="76"/>
      <c r="CLX93" s="216"/>
      <c r="CLY93" s="75"/>
      <c r="CLZ93" s="75"/>
      <c r="CMA93" s="204"/>
      <c r="CMB93" s="205"/>
      <c r="CMC93" s="72"/>
      <c r="CMD93" s="70"/>
      <c r="CME93" s="73"/>
      <c r="CMF93" s="74"/>
      <c r="CMG93" s="74"/>
      <c r="CMH93" s="62"/>
      <c r="CMI93" s="75"/>
      <c r="CMJ93" s="76"/>
      <c r="CMK93" s="216"/>
      <c r="CML93" s="75"/>
      <c r="CMM93" s="75"/>
      <c r="CMN93" s="204"/>
      <c r="CMO93" s="205"/>
      <c r="CMP93" s="72"/>
      <c r="CMQ93" s="70"/>
      <c r="CMR93" s="73"/>
      <c r="CMS93" s="74"/>
      <c r="CMT93" s="74"/>
      <c r="CMU93" s="62"/>
      <c r="CMV93" s="75"/>
      <c r="CMW93" s="76"/>
      <c r="CMX93" s="216"/>
      <c r="CMY93" s="75"/>
      <c r="CMZ93" s="75"/>
      <c r="CNA93" s="204"/>
      <c r="CNB93" s="205"/>
      <c r="CNC93" s="72"/>
      <c r="CND93" s="70"/>
      <c r="CNE93" s="73"/>
      <c r="CNF93" s="74"/>
      <c r="CNG93" s="74"/>
      <c r="CNH93" s="62"/>
      <c r="CNI93" s="75"/>
      <c r="CNJ93" s="76"/>
      <c r="CNK93" s="216"/>
      <c r="CNL93" s="75"/>
      <c r="CNM93" s="75"/>
      <c r="CNN93" s="204"/>
      <c r="CNO93" s="205"/>
      <c r="CNP93" s="72"/>
      <c r="CNQ93" s="70"/>
      <c r="CNR93" s="73"/>
      <c r="CNS93" s="74"/>
      <c r="CNT93" s="74"/>
      <c r="CNU93" s="62"/>
      <c r="CNV93" s="75"/>
      <c r="CNW93" s="76"/>
      <c r="CNX93" s="216"/>
      <c r="CNY93" s="75"/>
      <c r="CNZ93" s="75"/>
      <c r="COA93" s="204"/>
      <c r="COB93" s="205"/>
      <c r="COC93" s="72"/>
      <c r="COD93" s="70"/>
      <c r="COE93" s="73"/>
      <c r="COF93" s="74"/>
      <c r="COG93" s="74"/>
      <c r="COH93" s="62"/>
      <c r="COI93" s="75"/>
      <c r="COJ93" s="76"/>
      <c r="COK93" s="216"/>
      <c r="COL93" s="75"/>
      <c r="COM93" s="75"/>
      <c r="CON93" s="204"/>
      <c r="COO93" s="205"/>
      <c r="COP93" s="72"/>
      <c r="COQ93" s="70"/>
      <c r="COR93" s="73"/>
      <c r="COS93" s="74"/>
      <c r="COT93" s="74"/>
      <c r="COU93" s="62"/>
      <c r="COV93" s="75"/>
      <c r="COW93" s="76"/>
      <c r="COX93" s="216"/>
      <c r="COY93" s="75"/>
      <c r="COZ93" s="75"/>
      <c r="CPA93" s="204"/>
      <c r="CPB93" s="205"/>
      <c r="CPC93" s="72"/>
      <c r="CPD93" s="70"/>
      <c r="CPE93" s="73"/>
      <c r="CPF93" s="74"/>
      <c r="CPG93" s="74"/>
      <c r="CPH93" s="62"/>
      <c r="CPI93" s="75"/>
      <c r="CPJ93" s="76"/>
      <c r="CPK93" s="216"/>
      <c r="CPL93" s="75"/>
      <c r="CPM93" s="75"/>
      <c r="CPN93" s="204"/>
      <c r="CPO93" s="205"/>
      <c r="CPP93" s="72"/>
      <c r="CPQ93" s="70"/>
      <c r="CPR93" s="73"/>
      <c r="CPS93" s="74"/>
      <c r="CPT93" s="74"/>
      <c r="CPU93" s="62"/>
      <c r="CPV93" s="75"/>
      <c r="CPW93" s="76"/>
      <c r="CPX93" s="216"/>
      <c r="CPY93" s="75"/>
      <c r="CPZ93" s="75"/>
      <c r="CQA93" s="204"/>
      <c r="CQB93" s="205"/>
      <c r="CQC93" s="72"/>
      <c r="CQD93" s="70"/>
      <c r="CQE93" s="73"/>
      <c r="CQF93" s="74"/>
      <c r="CQG93" s="74"/>
      <c r="CQH93" s="62"/>
      <c r="CQI93" s="75"/>
      <c r="CQJ93" s="76"/>
      <c r="CQK93" s="216"/>
      <c r="CQL93" s="75"/>
      <c r="CQM93" s="75"/>
      <c r="CQN93" s="204"/>
      <c r="CQO93" s="205"/>
      <c r="CQP93" s="72"/>
      <c r="CQQ93" s="70"/>
      <c r="CQR93" s="73"/>
      <c r="CQS93" s="74"/>
      <c r="CQT93" s="74"/>
      <c r="CQU93" s="62"/>
      <c r="CQV93" s="75"/>
      <c r="CQW93" s="76"/>
      <c r="CQX93" s="216"/>
      <c r="CQY93" s="75"/>
      <c r="CQZ93" s="75"/>
      <c r="CRA93" s="204"/>
      <c r="CRB93" s="205"/>
      <c r="CRC93" s="72"/>
      <c r="CRD93" s="70"/>
      <c r="CRE93" s="73"/>
      <c r="CRF93" s="74"/>
      <c r="CRG93" s="74"/>
      <c r="CRH93" s="62"/>
      <c r="CRI93" s="75"/>
      <c r="CRJ93" s="76"/>
      <c r="CRK93" s="216"/>
      <c r="CRL93" s="75"/>
      <c r="CRM93" s="75"/>
      <c r="CRN93" s="204"/>
      <c r="CRO93" s="205"/>
      <c r="CRP93" s="72"/>
      <c r="CRQ93" s="70"/>
      <c r="CRR93" s="73"/>
      <c r="CRS93" s="74"/>
      <c r="CRT93" s="74"/>
      <c r="CRU93" s="62"/>
      <c r="CRV93" s="75"/>
      <c r="CRW93" s="76"/>
      <c r="CRX93" s="216"/>
      <c r="CRY93" s="75"/>
      <c r="CRZ93" s="75"/>
      <c r="CSA93" s="204"/>
      <c r="CSB93" s="205"/>
      <c r="CSC93" s="72"/>
      <c r="CSD93" s="70"/>
      <c r="CSE93" s="73"/>
      <c r="CSF93" s="74"/>
      <c r="CSG93" s="74"/>
      <c r="CSH93" s="62"/>
      <c r="CSI93" s="75"/>
      <c r="CSJ93" s="76"/>
      <c r="CSK93" s="216"/>
      <c r="CSL93" s="75"/>
      <c r="CSM93" s="75"/>
      <c r="CSN93" s="204"/>
      <c r="CSO93" s="205"/>
      <c r="CSP93" s="72"/>
      <c r="CSQ93" s="70"/>
      <c r="CSR93" s="73"/>
      <c r="CSS93" s="74"/>
      <c r="CST93" s="74"/>
      <c r="CSU93" s="62"/>
      <c r="CSV93" s="75"/>
      <c r="CSW93" s="76"/>
      <c r="CSX93" s="216"/>
      <c r="CSY93" s="75"/>
      <c r="CSZ93" s="75"/>
      <c r="CTA93" s="204"/>
      <c r="CTB93" s="205"/>
      <c r="CTC93" s="72"/>
      <c r="CTD93" s="70"/>
      <c r="CTE93" s="73"/>
      <c r="CTF93" s="74"/>
      <c r="CTG93" s="74"/>
      <c r="CTH93" s="62"/>
      <c r="CTI93" s="75"/>
      <c r="CTJ93" s="76"/>
      <c r="CTK93" s="216"/>
      <c r="CTL93" s="75"/>
      <c r="CTM93" s="75"/>
      <c r="CTN93" s="204"/>
      <c r="CTO93" s="205"/>
      <c r="CTP93" s="72"/>
      <c r="CTQ93" s="70"/>
      <c r="CTR93" s="73"/>
      <c r="CTS93" s="74"/>
      <c r="CTT93" s="74"/>
      <c r="CTU93" s="62"/>
      <c r="CTV93" s="75"/>
      <c r="CTW93" s="76"/>
      <c r="CTX93" s="216"/>
      <c r="CTY93" s="75"/>
      <c r="CTZ93" s="75"/>
      <c r="CUA93" s="204"/>
      <c r="CUB93" s="205"/>
      <c r="CUC93" s="72"/>
      <c r="CUD93" s="70"/>
      <c r="CUE93" s="73"/>
      <c r="CUF93" s="74"/>
      <c r="CUG93" s="74"/>
      <c r="CUH93" s="62"/>
      <c r="CUI93" s="75"/>
      <c r="CUJ93" s="76"/>
      <c r="CUK93" s="216"/>
      <c r="CUL93" s="75"/>
      <c r="CUM93" s="75"/>
      <c r="CUN93" s="204"/>
      <c r="CUO93" s="205"/>
      <c r="CUP93" s="72"/>
      <c r="CUQ93" s="70"/>
      <c r="CUR93" s="73"/>
      <c r="CUS93" s="74"/>
      <c r="CUT93" s="74"/>
      <c r="CUU93" s="62"/>
      <c r="CUV93" s="75"/>
      <c r="CUW93" s="76"/>
      <c r="CUX93" s="216"/>
      <c r="CUY93" s="75"/>
      <c r="CUZ93" s="75"/>
      <c r="CVA93" s="204"/>
      <c r="CVB93" s="205"/>
      <c r="CVC93" s="72"/>
      <c r="CVD93" s="70"/>
      <c r="CVE93" s="73"/>
      <c r="CVF93" s="74"/>
      <c r="CVG93" s="74"/>
      <c r="CVH93" s="62"/>
      <c r="CVI93" s="75"/>
      <c r="CVJ93" s="76"/>
      <c r="CVK93" s="216"/>
      <c r="CVL93" s="75"/>
      <c r="CVM93" s="75"/>
      <c r="CVN93" s="204"/>
      <c r="CVO93" s="205"/>
      <c r="CVP93" s="72"/>
      <c r="CVQ93" s="70"/>
      <c r="CVR93" s="73"/>
      <c r="CVS93" s="74"/>
      <c r="CVT93" s="74"/>
      <c r="CVU93" s="62"/>
      <c r="CVV93" s="75"/>
      <c r="CVW93" s="76"/>
      <c r="CVX93" s="216"/>
      <c r="CVY93" s="75"/>
      <c r="CVZ93" s="75"/>
      <c r="CWA93" s="204"/>
      <c r="CWB93" s="205"/>
      <c r="CWC93" s="72"/>
      <c r="CWD93" s="70"/>
      <c r="CWE93" s="73"/>
      <c r="CWF93" s="74"/>
      <c r="CWG93" s="74"/>
      <c r="CWH93" s="62"/>
      <c r="CWI93" s="75"/>
      <c r="CWJ93" s="76"/>
      <c r="CWK93" s="216"/>
      <c r="CWL93" s="75"/>
      <c r="CWM93" s="75"/>
      <c r="CWN93" s="204"/>
      <c r="CWO93" s="205"/>
      <c r="CWP93" s="72"/>
      <c r="CWQ93" s="70"/>
      <c r="CWR93" s="73"/>
      <c r="CWS93" s="74"/>
      <c r="CWT93" s="74"/>
      <c r="CWU93" s="62"/>
      <c r="CWV93" s="75"/>
      <c r="CWW93" s="76"/>
      <c r="CWX93" s="216"/>
      <c r="CWY93" s="75"/>
      <c r="CWZ93" s="75"/>
      <c r="CXA93" s="204"/>
      <c r="CXB93" s="205"/>
      <c r="CXC93" s="72"/>
      <c r="CXD93" s="70"/>
      <c r="CXE93" s="73"/>
      <c r="CXF93" s="74"/>
      <c r="CXG93" s="74"/>
      <c r="CXH93" s="62"/>
      <c r="CXI93" s="75"/>
      <c r="CXJ93" s="76"/>
      <c r="CXK93" s="216"/>
      <c r="CXL93" s="75"/>
      <c r="CXM93" s="75"/>
      <c r="CXN93" s="204"/>
      <c r="CXO93" s="205"/>
      <c r="CXP93" s="72"/>
      <c r="CXQ93" s="70"/>
      <c r="CXR93" s="73"/>
      <c r="CXS93" s="74"/>
      <c r="CXT93" s="74"/>
      <c r="CXU93" s="62"/>
      <c r="CXV93" s="75"/>
      <c r="CXW93" s="76"/>
      <c r="CXX93" s="216"/>
      <c r="CXY93" s="75"/>
      <c r="CXZ93" s="75"/>
      <c r="CYA93" s="204"/>
      <c r="CYB93" s="205"/>
      <c r="CYC93" s="72"/>
      <c r="CYD93" s="70"/>
      <c r="CYE93" s="73"/>
      <c r="CYF93" s="74"/>
      <c r="CYG93" s="74"/>
      <c r="CYH93" s="62"/>
      <c r="CYI93" s="75"/>
      <c r="CYJ93" s="76"/>
      <c r="CYK93" s="216"/>
      <c r="CYL93" s="75"/>
      <c r="CYM93" s="75"/>
      <c r="CYN93" s="204"/>
      <c r="CYO93" s="205"/>
      <c r="CYP93" s="72"/>
      <c r="CYQ93" s="70"/>
      <c r="CYR93" s="73"/>
      <c r="CYS93" s="74"/>
      <c r="CYT93" s="74"/>
      <c r="CYU93" s="62"/>
      <c r="CYV93" s="75"/>
      <c r="CYW93" s="76"/>
      <c r="CYX93" s="216"/>
      <c r="CYY93" s="75"/>
      <c r="CYZ93" s="75"/>
      <c r="CZA93" s="204"/>
      <c r="CZB93" s="205"/>
      <c r="CZC93" s="72"/>
      <c r="CZD93" s="70"/>
      <c r="CZE93" s="73"/>
      <c r="CZF93" s="74"/>
      <c r="CZG93" s="74"/>
      <c r="CZH93" s="62"/>
      <c r="CZI93" s="75"/>
      <c r="CZJ93" s="76"/>
      <c r="CZK93" s="216"/>
      <c r="CZL93" s="75"/>
      <c r="CZM93" s="75"/>
      <c r="CZN93" s="204"/>
      <c r="CZO93" s="205"/>
      <c r="CZP93" s="72"/>
      <c r="CZQ93" s="70"/>
      <c r="CZR93" s="73"/>
      <c r="CZS93" s="74"/>
      <c r="CZT93" s="74"/>
      <c r="CZU93" s="62"/>
      <c r="CZV93" s="75"/>
      <c r="CZW93" s="76"/>
      <c r="CZX93" s="216"/>
      <c r="CZY93" s="75"/>
      <c r="CZZ93" s="75"/>
      <c r="DAA93" s="204"/>
      <c r="DAB93" s="205"/>
      <c r="DAC93" s="72"/>
      <c r="DAD93" s="70"/>
      <c r="DAE93" s="73"/>
      <c r="DAF93" s="74"/>
      <c r="DAG93" s="74"/>
      <c r="DAH93" s="62"/>
      <c r="DAI93" s="75"/>
      <c r="DAJ93" s="76"/>
      <c r="DAK93" s="216"/>
      <c r="DAL93" s="75"/>
      <c r="DAM93" s="75"/>
      <c r="DAN93" s="204"/>
      <c r="DAO93" s="205"/>
      <c r="DAP93" s="72"/>
      <c r="DAQ93" s="70"/>
      <c r="DAR93" s="73"/>
      <c r="DAS93" s="74"/>
      <c r="DAT93" s="74"/>
      <c r="DAU93" s="62"/>
      <c r="DAV93" s="75"/>
      <c r="DAW93" s="76"/>
      <c r="DAX93" s="216"/>
      <c r="DAY93" s="75"/>
      <c r="DAZ93" s="75"/>
      <c r="DBA93" s="204"/>
      <c r="DBB93" s="205"/>
      <c r="DBC93" s="72"/>
      <c r="DBD93" s="70"/>
      <c r="DBE93" s="73"/>
      <c r="DBF93" s="74"/>
      <c r="DBG93" s="74"/>
      <c r="DBH93" s="62"/>
      <c r="DBI93" s="75"/>
      <c r="DBJ93" s="76"/>
      <c r="DBK93" s="216"/>
      <c r="DBL93" s="75"/>
      <c r="DBM93" s="75"/>
      <c r="DBN93" s="204"/>
      <c r="DBO93" s="205"/>
      <c r="DBP93" s="72"/>
      <c r="DBQ93" s="70"/>
      <c r="DBR93" s="73"/>
      <c r="DBS93" s="74"/>
      <c r="DBT93" s="74"/>
      <c r="DBU93" s="62"/>
      <c r="DBV93" s="75"/>
      <c r="DBW93" s="76"/>
      <c r="DBX93" s="216"/>
      <c r="DBY93" s="75"/>
      <c r="DBZ93" s="75"/>
      <c r="DCA93" s="204"/>
      <c r="DCB93" s="205"/>
      <c r="DCC93" s="72"/>
      <c r="DCD93" s="70"/>
      <c r="DCE93" s="73"/>
      <c r="DCF93" s="74"/>
      <c r="DCG93" s="74"/>
      <c r="DCH93" s="62"/>
      <c r="DCI93" s="75"/>
      <c r="DCJ93" s="76"/>
      <c r="DCK93" s="216"/>
      <c r="DCL93" s="75"/>
      <c r="DCM93" s="75"/>
      <c r="DCN93" s="204"/>
      <c r="DCO93" s="205"/>
      <c r="DCP93" s="72"/>
      <c r="DCQ93" s="70"/>
      <c r="DCR93" s="73"/>
      <c r="DCS93" s="74"/>
      <c r="DCT93" s="74"/>
      <c r="DCU93" s="62"/>
      <c r="DCV93" s="75"/>
      <c r="DCW93" s="76"/>
      <c r="DCX93" s="216"/>
      <c r="DCY93" s="75"/>
      <c r="DCZ93" s="75"/>
      <c r="DDA93" s="204"/>
      <c r="DDB93" s="205"/>
      <c r="DDC93" s="72"/>
      <c r="DDD93" s="70"/>
      <c r="DDE93" s="73"/>
      <c r="DDF93" s="74"/>
      <c r="DDG93" s="74"/>
      <c r="DDH93" s="62"/>
      <c r="DDI93" s="75"/>
      <c r="DDJ93" s="76"/>
      <c r="DDK93" s="216"/>
      <c r="DDL93" s="75"/>
      <c r="DDM93" s="75"/>
      <c r="DDN93" s="204"/>
      <c r="DDO93" s="205"/>
      <c r="DDP93" s="72"/>
      <c r="DDQ93" s="70"/>
      <c r="DDR93" s="73"/>
      <c r="DDS93" s="74"/>
      <c r="DDT93" s="74"/>
      <c r="DDU93" s="62"/>
      <c r="DDV93" s="75"/>
      <c r="DDW93" s="76"/>
      <c r="DDX93" s="216"/>
      <c r="DDY93" s="75"/>
      <c r="DDZ93" s="75"/>
      <c r="DEA93" s="204"/>
      <c r="DEB93" s="205"/>
      <c r="DEC93" s="72"/>
      <c r="DED93" s="70"/>
      <c r="DEE93" s="73"/>
      <c r="DEF93" s="74"/>
      <c r="DEG93" s="74"/>
      <c r="DEH93" s="62"/>
      <c r="DEI93" s="75"/>
      <c r="DEJ93" s="76"/>
      <c r="DEK93" s="216"/>
      <c r="DEL93" s="75"/>
      <c r="DEM93" s="75"/>
      <c r="DEN93" s="204"/>
      <c r="DEO93" s="205"/>
      <c r="DEP93" s="72"/>
      <c r="DEQ93" s="70"/>
      <c r="DER93" s="73"/>
      <c r="DES93" s="74"/>
      <c r="DET93" s="74"/>
      <c r="DEU93" s="62"/>
      <c r="DEV93" s="75"/>
      <c r="DEW93" s="76"/>
      <c r="DEX93" s="216"/>
      <c r="DEY93" s="75"/>
      <c r="DEZ93" s="75"/>
      <c r="DFA93" s="204"/>
      <c r="DFB93" s="205"/>
      <c r="DFC93" s="72"/>
      <c r="DFD93" s="70"/>
      <c r="DFE93" s="73"/>
      <c r="DFF93" s="74"/>
      <c r="DFG93" s="74"/>
      <c r="DFH93" s="62"/>
      <c r="DFI93" s="75"/>
      <c r="DFJ93" s="76"/>
      <c r="DFK93" s="216"/>
      <c r="DFL93" s="75"/>
      <c r="DFM93" s="75"/>
      <c r="DFN93" s="204"/>
      <c r="DFO93" s="205"/>
      <c r="DFP93" s="72"/>
      <c r="DFQ93" s="70"/>
      <c r="DFR93" s="73"/>
      <c r="DFS93" s="74"/>
      <c r="DFT93" s="74"/>
      <c r="DFU93" s="62"/>
      <c r="DFV93" s="75"/>
      <c r="DFW93" s="76"/>
      <c r="DFX93" s="216"/>
      <c r="DFY93" s="75"/>
      <c r="DFZ93" s="75"/>
      <c r="DGA93" s="204"/>
      <c r="DGB93" s="205"/>
      <c r="DGC93" s="72"/>
      <c r="DGD93" s="70"/>
      <c r="DGE93" s="73"/>
      <c r="DGF93" s="74"/>
      <c r="DGG93" s="74"/>
      <c r="DGH93" s="62"/>
      <c r="DGI93" s="75"/>
      <c r="DGJ93" s="76"/>
      <c r="DGK93" s="216"/>
      <c r="DGL93" s="75"/>
      <c r="DGM93" s="75"/>
      <c r="DGN93" s="204"/>
      <c r="DGO93" s="205"/>
      <c r="DGP93" s="72"/>
      <c r="DGQ93" s="70"/>
      <c r="DGR93" s="73"/>
      <c r="DGS93" s="74"/>
      <c r="DGT93" s="74"/>
      <c r="DGU93" s="62"/>
      <c r="DGV93" s="75"/>
      <c r="DGW93" s="76"/>
      <c r="DGX93" s="216"/>
      <c r="DGY93" s="75"/>
      <c r="DGZ93" s="75"/>
      <c r="DHA93" s="204"/>
      <c r="DHB93" s="205"/>
      <c r="DHC93" s="72"/>
      <c r="DHD93" s="70"/>
      <c r="DHE93" s="73"/>
      <c r="DHF93" s="74"/>
      <c r="DHG93" s="74"/>
      <c r="DHH93" s="62"/>
      <c r="DHI93" s="75"/>
      <c r="DHJ93" s="76"/>
      <c r="DHK93" s="216"/>
      <c r="DHL93" s="75"/>
      <c r="DHM93" s="75"/>
      <c r="DHN93" s="204"/>
      <c r="DHO93" s="205"/>
      <c r="DHP93" s="72"/>
      <c r="DHQ93" s="70"/>
      <c r="DHR93" s="73"/>
      <c r="DHS93" s="74"/>
      <c r="DHT93" s="74"/>
      <c r="DHU93" s="62"/>
      <c r="DHV93" s="75"/>
      <c r="DHW93" s="76"/>
      <c r="DHX93" s="216"/>
      <c r="DHY93" s="75"/>
      <c r="DHZ93" s="75"/>
      <c r="DIA93" s="204"/>
      <c r="DIB93" s="205"/>
      <c r="DIC93" s="72"/>
      <c r="DID93" s="70"/>
      <c r="DIE93" s="73"/>
      <c r="DIF93" s="74"/>
      <c r="DIG93" s="74"/>
      <c r="DIH93" s="62"/>
      <c r="DII93" s="75"/>
      <c r="DIJ93" s="76"/>
      <c r="DIK93" s="216"/>
      <c r="DIL93" s="75"/>
      <c r="DIM93" s="75"/>
      <c r="DIN93" s="204"/>
      <c r="DIO93" s="205"/>
      <c r="DIP93" s="72"/>
      <c r="DIQ93" s="70"/>
      <c r="DIR93" s="73"/>
      <c r="DIS93" s="74"/>
      <c r="DIT93" s="74"/>
      <c r="DIU93" s="62"/>
      <c r="DIV93" s="75"/>
      <c r="DIW93" s="76"/>
      <c r="DIX93" s="216"/>
      <c r="DIY93" s="75"/>
      <c r="DIZ93" s="75"/>
      <c r="DJA93" s="204"/>
      <c r="DJB93" s="205"/>
      <c r="DJC93" s="72"/>
      <c r="DJD93" s="70"/>
      <c r="DJE93" s="73"/>
      <c r="DJF93" s="74"/>
      <c r="DJG93" s="74"/>
      <c r="DJH93" s="62"/>
      <c r="DJI93" s="75"/>
      <c r="DJJ93" s="76"/>
      <c r="DJK93" s="216"/>
      <c r="DJL93" s="75"/>
      <c r="DJM93" s="75"/>
      <c r="DJN93" s="204"/>
      <c r="DJO93" s="205"/>
      <c r="DJP93" s="72"/>
      <c r="DJQ93" s="70"/>
      <c r="DJR93" s="73"/>
      <c r="DJS93" s="74"/>
      <c r="DJT93" s="74"/>
      <c r="DJU93" s="62"/>
      <c r="DJV93" s="75"/>
      <c r="DJW93" s="76"/>
      <c r="DJX93" s="216"/>
      <c r="DJY93" s="75"/>
      <c r="DJZ93" s="75"/>
      <c r="DKA93" s="204"/>
      <c r="DKB93" s="205"/>
      <c r="DKC93" s="72"/>
      <c r="DKD93" s="70"/>
      <c r="DKE93" s="73"/>
      <c r="DKF93" s="74"/>
      <c r="DKG93" s="74"/>
      <c r="DKH93" s="62"/>
      <c r="DKI93" s="75"/>
      <c r="DKJ93" s="76"/>
      <c r="DKK93" s="216"/>
      <c r="DKL93" s="75"/>
      <c r="DKM93" s="75"/>
      <c r="DKN93" s="204"/>
      <c r="DKO93" s="205"/>
      <c r="DKP93" s="72"/>
      <c r="DKQ93" s="70"/>
      <c r="DKR93" s="73"/>
      <c r="DKS93" s="74"/>
      <c r="DKT93" s="74"/>
      <c r="DKU93" s="62"/>
      <c r="DKV93" s="75"/>
      <c r="DKW93" s="76"/>
      <c r="DKX93" s="216"/>
      <c r="DKY93" s="75"/>
      <c r="DKZ93" s="75"/>
      <c r="DLA93" s="204"/>
      <c r="DLB93" s="205"/>
      <c r="DLC93" s="72"/>
      <c r="DLD93" s="70"/>
      <c r="DLE93" s="73"/>
      <c r="DLF93" s="74"/>
      <c r="DLG93" s="74"/>
      <c r="DLH93" s="62"/>
      <c r="DLI93" s="75"/>
      <c r="DLJ93" s="76"/>
      <c r="DLK93" s="216"/>
      <c r="DLL93" s="75"/>
      <c r="DLM93" s="75"/>
      <c r="DLN93" s="204"/>
      <c r="DLO93" s="205"/>
      <c r="DLP93" s="72"/>
      <c r="DLQ93" s="70"/>
      <c r="DLR93" s="73"/>
      <c r="DLS93" s="74"/>
      <c r="DLT93" s="74"/>
      <c r="DLU93" s="62"/>
      <c r="DLV93" s="75"/>
      <c r="DLW93" s="76"/>
      <c r="DLX93" s="216"/>
      <c r="DLY93" s="75"/>
      <c r="DLZ93" s="75"/>
      <c r="DMA93" s="204"/>
      <c r="DMB93" s="205"/>
      <c r="DMC93" s="72"/>
      <c r="DMD93" s="70"/>
      <c r="DME93" s="73"/>
      <c r="DMF93" s="74"/>
      <c r="DMG93" s="74"/>
      <c r="DMH93" s="62"/>
      <c r="DMI93" s="75"/>
      <c r="DMJ93" s="76"/>
      <c r="DMK93" s="216"/>
      <c r="DML93" s="75"/>
      <c r="DMM93" s="75"/>
      <c r="DMN93" s="204"/>
      <c r="DMO93" s="205"/>
      <c r="DMP93" s="72"/>
      <c r="DMQ93" s="70"/>
      <c r="DMR93" s="73"/>
      <c r="DMS93" s="74"/>
      <c r="DMT93" s="74"/>
      <c r="DMU93" s="62"/>
      <c r="DMV93" s="75"/>
      <c r="DMW93" s="76"/>
      <c r="DMX93" s="216"/>
      <c r="DMY93" s="75"/>
      <c r="DMZ93" s="75"/>
      <c r="DNA93" s="204"/>
      <c r="DNB93" s="205"/>
      <c r="DNC93" s="72"/>
      <c r="DND93" s="70"/>
      <c r="DNE93" s="73"/>
      <c r="DNF93" s="74"/>
      <c r="DNG93" s="74"/>
      <c r="DNH93" s="62"/>
      <c r="DNI93" s="75"/>
      <c r="DNJ93" s="76"/>
      <c r="DNK93" s="216"/>
      <c r="DNL93" s="75"/>
      <c r="DNM93" s="75"/>
      <c r="DNN93" s="204"/>
      <c r="DNO93" s="205"/>
      <c r="DNP93" s="72"/>
      <c r="DNQ93" s="70"/>
      <c r="DNR93" s="73"/>
      <c r="DNS93" s="74"/>
      <c r="DNT93" s="74"/>
      <c r="DNU93" s="62"/>
      <c r="DNV93" s="75"/>
      <c r="DNW93" s="76"/>
      <c r="DNX93" s="216"/>
      <c r="DNY93" s="75"/>
      <c r="DNZ93" s="75"/>
      <c r="DOA93" s="204"/>
      <c r="DOB93" s="205"/>
      <c r="DOC93" s="72"/>
      <c r="DOD93" s="70"/>
      <c r="DOE93" s="73"/>
      <c r="DOF93" s="74"/>
      <c r="DOG93" s="74"/>
      <c r="DOH93" s="62"/>
      <c r="DOI93" s="75"/>
      <c r="DOJ93" s="76"/>
      <c r="DOK93" s="216"/>
      <c r="DOL93" s="75"/>
      <c r="DOM93" s="75"/>
      <c r="DON93" s="204"/>
      <c r="DOO93" s="205"/>
      <c r="DOP93" s="72"/>
      <c r="DOQ93" s="70"/>
      <c r="DOR93" s="73"/>
      <c r="DOS93" s="74"/>
      <c r="DOT93" s="74"/>
      <c r="DOU93" s="62"/>
      <c r="DOV93" s="75"/>
      <c r="DOW93" s="76"/>
      <c r="DOX93" s="216"/>
      <c r="DOY93" s="75"/>
      <c r="DOZ93" s="75"/>
      <c r="DPA93" s="204"/>
      <c r="DPB93" s="205"/>
      <c r="DPC93" s="72"/>
      <c r="DPD93" s="70"/>
      <c r="DPE93" s="73"/>
      <c r="DPF93" s="74"/>
      <c r="DPG93" s="74"/>
      <c r="DPH93" s="62"/>
      <c r="DPI93" s="75"/>
      <c r="DPJ93" s="76"/>
      <c r="DPK93" s="216"/>
      <c r="DPL93" s="75"/>
      <c r="DPM93" s="75"/>
      <c r="DPN93" s="204"/>
      <c r="DPO93" s="205"/>
      <c r="DPP93" s="72"/>
      <c r="DPQ93" s="70"/>
      <c r="DPR93" s="73"/>
      <c r="DPS93" s="74"/>
      <c r="DPT93" s="74"/>
      <c r="DPU93" s="62"/>
      <c r="DPV93" s="75"/>
      <c r="DPW93" s="76"/>
      <c r="DPX93" s="216"/>
      <c r="DPY93" s="75"/>
      <c r="DPZ93" s="75"/>
      <c r="DQA93" s="204"/>
      <c r="DQB93" s="205"/>
      <c r="DQC93" s="72"/>
      <c r="DQD93" s="70"/>
      <c r="DQE93" s="73"/>
      <c r="DQF93" s="74"/>
      <c r="DQG93" s="74"/>
      <c r="DQH93" s="62"/>
      <c r="DQI93" s="75"/>
      <c r="DQJ93" s="76"/>
      <c r="DQK93" s="216"/>
      <c r="DQL93" s="75"/>
      <c r="DQM93" s="75"/>
      <c r="DQN93" s="204"/>
      <c r="DQO93" s="205"/>
      <c r="DQP93" s="72"/>
      <c r="DQQ93" s="70"/>
      <c r="DQR93" s="73"/>
      <c r="DQS93" s="74"/>
      <c r="DQT93" s="74"/>
      <c r="DQU93" s="62"/>
      <c r="DQV93" s="75"/>
      <c r="DQW93" s="76"/>
      <c r="DQX93" s="216"/>
      <c r="DQY93" s="75"/>
      <c r="DQZ93" s="75"/>
      <c r="DRA93" s="204"/>
      <c r="DRB93" s="205"/>
      <c r="DRC93" s="72"/>
      <c r="DRD93" s="70"/>
      <c r="DRE93" s="73"/>
      <c r="DRF93" s="74"/>
      <c r="DRG93" s="74"/>
      <c r="DRH93" s="62"/>
      <c r="DRI93" s="75"/>
      <c r="DRJ93" s="76"/>
      <c r="DRK93" s="216"/>
      <c r="DRL93" s="75"/>
      <c r="DRM93" s="75"/>
      <c r="DRN93" s="204"/>
      <c r="DRO93" s="205"/>
      <c r="DRP93" s="72"/>
      <c r="DRQ93" s="70"/>
      <c r="DRR93" s="73"/>
      <c r="DRS93" s="74"/>
      <c r="DRT93" s="74"/>
      <c r="DRU93" s="62"/>
      <c r="DRV93" s="75"/>
      <c r="DRW93" s="76"/>
      <c r="DRX93" s="216"/>
      <c r="DRY93" s="75"/>
      <c r="DRZ93" s="75"/>
      <c r="DSA93" s="204"/>
      <c r="DSB93" s="205"/>
      <c r="DSC93" s="72"/>
      <c r="DSD93" s="70"/>
      <c r="DSE93" s="73"/>
      <c r="DSF93" s="74"/>
      <c r="DSG93" s="74"/>
      <c r="DSH93" s="62"/>
      <c r="DSI93" s="75"/>
      <c r="DSJ93" s="76"/>
      <c r="DSK93" s="216"/>
      <c r="DSL93" s="75"/>
      <c r="DSM93" s="75"/>
      <c r="DSN93" s="204"/>
      <c r="DSO93" s="205"/>
      <c r="DSP93" s="72"/>
      <c r="DSQ93" s="70"/>
      <c r="DSR93" s="73"/>
      <c r="DSS93" s="74"/>
      <c r="DST93" s="74"/>
      <c r="DSU93" s="62"/>
      <c r="DSV93" s="75"/>
      <c r="DSW93" s="76"/>
      <c r="DSX93" s="216"/>
      <c r="DSY93" s="75"/>
      <c r="DSZ93" s="75"/>
      <c r="DTA93" s="204"/>
      <c r="DTB93" s="205"/>
      <c r="DTC93" s="72"/>
      <c r="DTD93" s="70"/>
      <c r="DTE93" s="73"/>
      <c r="DTF93" s="74"/>
      <c r="DTG93" s="74"/>
      <c r="DTH93" s="62"/>
      <c r="DTI93" s="75"/>
      <c r="DTJ93" s="76"/>
      <c r="DTK93" s="216"/>
      <c r="DTL93" s="75"/>
      <c r="DTM93" s="75"/>
      <c r="DTN93" s="204"/>
      <c r="DTO93" s="205"/>
      <c r="DTP93" s="72"/>
      <c r="DTQ93" s="70"/>
      <c r="DTR93" s="73"/>
      <c r="DTS93" s="74"/>
      <c r="DTT93" s="74"/>
      <c r="DTU93" s="62"/>
      <c r="DTV93" s="75"/>
      <c r="DTW93" s="76"/>
      <c r="DTX93" s="216"/>
      <c r="DTY93" s="75"/>
      <c r="DTZ93" s="75"/>
      <c r="DUA93" s="204"/>
      <c r="DUB93" s="205"/>
      <c r="DUC93" s="72"/>
      <c r="DUD93" s="70"/>
      <c r="DUE93" s="73"/>
      <c r="DUF93" s="74"/>
      <c r="DUG93" s="74"/>
      <c r="DUH93" s="62"/>
      <c r="DUI93" s="75"/>
      <c r="DUJ93" s="76"/>
      <c r="DUK93" s="216"/>
      <c r="DUL93" s="75"/>
      <c r="DUM93" s="75"/>
      <c r="DUN93" s="204"/>
      <c r="DUO93" s="205"/>
      <c r="DUP93" s="72"/>
      <c r="DUQ93" s="70"/>
      <c r="DUR93" s="73"/>
      <c r="DUS93" s="74"/>
      <c r="DUT93" s="74"/>
      <c r="DUU93" s="62"/>
      <c r="DUV93" s="75"/>
      <c r="DUW93" s="76"/>
      <c r="DUX93" s="216"/>
      <c r="DUY93" s="75"/>
      <c r="DUZ93" s="75"/>
      <c r="DVA93" s="204"/>
      <c r="DVB93" s="205"/>
      <c r="DVC93" s="72"/>
      <c r="DVD93" s="70"/>
      <c r="DVE93" s="73"/>
      <c r="DVF93" s="74"/>
      <c r="DVG93" s="74"/>
      <c r="DVH93" s="62"/>
      <c r="DVI93" s="75"/>
      <c r="DVJ93" s="76"/>
      <c r="DVK93" s="216"/>
      <c r="DVL93" s="75"/>
      <c r="DVM93" s="75"/>
      <c r="DVN93" s="204"/>
      <c r="DVO93" s="205"/>
      <c r="DVP93" s="72"/>
      <c r="DVQ93" s="70"/>
      <c r="DVR93" s="73"/>
      <c r="DVS93" s="74"/>
      <c r="DVT93" s="74"/>
      <c r="DVU93" s="62"/>
      <c r="DVV93" s="75"/>
      <c r="DVW93" s="76"/>
      <c r="DVX93" s="216"/>
      <c r="DVY93" s="75"/>
      <c r="DVZ93" s="75"/>
      <c r="DWA93" s="204"/>
      <c r="DWB93" s="205"/>
      <c r="DWC93" s="72"/>
      <c r="DWD93" s="70"/>
      <c r="DWE93" s="73"/>
      <c r="DWF93" s="74"/>
      <c r="DWG93" s="74"/>
      <c r="DWH93" s="62"/>
      <c r="DWI93" s="75"/>
      <c r="DWJ93" s="76"/>
      <c r="DWK93" s="216"/>
      <c r="DWL93" s="75"/>
      <c r="DWM93" s="75"/>
      <c r="DWN93" s="204"/>
      <c r="DWO93" s="205"/>
      <c r="DWP93" s="72"/>
      <c r="DWQ93" s="70"/>
      <c r="DWR93" s="73"/>
      <c r="DWS93" s="74"/>
      <c r="DWT93" s="74"/>
      <c r="DWU93" s="62"/>
      <c r="DWV93" s="75"/>
      <c r="DWW93" s="76"/>
      <c r="DWX93" s="216"/>
      <c r="DWY93" s="75"/>
      <c r="DWZ93" s="75"/>
      <c r="DXA93" s="204"/>
      <c r="DXB93" s="205"/>
      <c r="DXC93" s="72"/>
      <c r="DXD93" s="70"/>
      <c r="DXE93" s="73"/>
      <c r="DXF93" s="74"/>
      <c r="DXG93" s="74"/>
      <c r="DXH93" s="62"/>
      <c r="DXI93" s="75"/>
      <c r="DXJ93" s="76"/>
      <c r="DXK93" s="216"/>
      <c r="DXL93" s="75"/>
      <c r="DXM93" s="75"/>
      <c r="DXN93" s="204"/>
      <c r="DXO93" s="205"/>
      <c r="DXP93" s="72"/>
      <c r="DXQ93" s="70"/>
      <c r="DXR93" s="73"/>
      <c r="DXS93" s="74"/>
      <c r="DXT93" s="74"/>
      <c r="DXU93" s="62"/>
      <c r="DXV93" s="75"/>
      <c r="DXW93" s="76"/>
      <c r="DXX93" s="216"/>
      <c r="DXY93" s="75"/>
      <c r="DXZ93" s="75"/>
      <c r="DYA93" s="204"/>
      <c r="DYB93" s="205"/>
      <c r="DYC93" s="72"/>
      <c r="DYD93" s="70"/>
      <c r="DYE93" s="73"/>
      <c r="DYF93" s="74"/>
      <c r="DYG93" s="74"/>
      <c r="DYH93" s="62"/>
      <c r="DYI93" s="75"/>
      <c r="DYJ93" s="76"/>
      <c r="DYK93" s="216"/>
      <c r="DYL93" s="75"/>
      <c r="DYM93" s="75"/>
      <c r="DYN93" s="204"/>
      <c r="DYO93" s="205"/>
      <c r="DYP93" s="72"/>
      <c r="DYQ93" s="70"/>
      <c r="DYR93" s="73"/>
      <c r="DYS93" s="74"/>
      <c r="DYT93" s="74"/>
      <c r="DYU93" s="62"/>
      <c r="DYV93" s="75"/>
      <c r="DYW93" s="76"/>
      <c r="DYX93" s="216"/>
      <c r="DYY93" s="75"/>
      <c r="DYZ93" s="75"/>
      <c r="DZA93" s="204"/>
      <c r="DZB93" s="205"/>
      <c r="DZC93" s="72"/>
      <c r="DZD93" s="70"/>
      <c r="DZE93" s="73"/>
      <c r="DZF93" s="74"/>
      <c r="DZG93" s="74"/>
      <c r="DZH93" s="62"/>
      <c r="DZI93" s="75"/>
      <c r="DZJ93" s="76"/>
      <c r="DZK93" s="216"/>
      <c r="DZL93" s="75"/>
      <c r="DZM93" s="75"/>
      <c r="DZN93" s="204"/>
      <c r="DZO93" s="205"/>
      <c r="DZP93" s="72"/>
      <c r="DZQ93" s="70"/>
      <c r="DZR93" s="73"/>
      <c r="DZS93" s="74"/>
      <c r="DZT93" s="74"/>
      <c r="DZU93" s="62"/>
      <c r="DZV93" s="75"/>
      <c r="DZW93" s="76"/>
      <c r="DZX93" s="216"/>
      <c r="DZY93" s="75"/>
      <c r="DZZ93" s="75"/>
      <c r="EAA93" s="204"/>
      <c r="EAB93" s="205"/>
      <c r="EAC93" s="72"/>
      <c r="EAD93" s="70"/>
      <c r="EAE93" s="73"/>
      <c r="EAF93" s="74"/>
      <c r="EAG93" s="74"/>
      <c r="EAH93" s="62"/>
      <c r="EAI93" s="75"/>
      <c r="EAJ93" s="76"/>
      <c r="EAK93" s="216"/>
      <c r="EAL93" s="75"/>
      <c r="EAM93" s="75"/>
      <c r="EAN93" s="204"/>
      <c r="EAO93" s="205"/>
      <c r="EAP93" s="72"/>
      <c r="EAQ93" s="70"/>
      <c r="EAR93" s="73"/>
      <c r="EAS93" s="74"/>
      <c r="EAT93" s="74"/>
      <c r="EAU93" s="62"/>
      <c r="EAV93" s="75"/>
      <c r="EAW93" s="76"/>
      <c r="EAX93" s="216"/>
      <c r="EAY93" s="75"/>
      <c r="EAZ93" s="75"/>
      <c r="EBA93" s="204"/>
      <c r="EBB93" s="205"/>
      <c r="EBC93" s="72"/>
      <c r="EBD93" s="70"/>
      <c r="EBE93" s="73"/>
      <c r="EBF93" s="74"/>
      <c r="EBG93" s="74"/>
      <c r="EBH93" s="62"/>
      <c r="EBI93" s="75"/>
      <c r="EBJ93" s="76"/>
      <c r="EBK93" s="216"/>
      <c r="EBL93" s="75"/>
      <c r="EBM93" s="75"/>
      <c r="EBN93" s="204"/>
      <c r="EBO93" s="205"/>
      <c r="EBP93" s="72"/>
      <c r="EBQ93" s="70"/>
      <c r="EBR93" s="73"/>
      <c r="EBS93" s="74"/>
      <c r="EBT93" s="74"/>
      <c r="EBU93" s="62"/>
      <c r="EBV93" s="75"/>
      <c r="EBW93" s="76"/>
      <c r="EBX93" s="216"/>
      <c r="EBY93" s="75"/>
      <c r="EBZ93" s="75"/>
      <c r="ECA93" s="204"/>
      <c r="ECB93" s="205"/>
      <c r="ECC93" s="72"/>
      <c r="ECD93" s="70"/>
      <c r="ECE93" s="73"/>
      <c r="ECF93" s="74"/>
      <c r="ECG93" s="74"/>
      <c r="ECH93" s="62"/>
      <c r="ECI93" s="75"/>
      <c r="ECJ93" s="76"/>
      <c r="ECK93" s="216"/>
      <c r="ECL93" s="75"/>
      <c r="ECM93" s="75"/>
      <c r="ECN93" s="204"/>
      <c r="ECO93" s="205"/>
      <c r="ECP93" s="72"/>
      <c r="ECQ93" s="70"/>
      <c r="ECR93" s="73"/>
      <c r="ECS93" s="74"/>
      <c r="ECT93" s="74"/>
      <c r="ECU93" s="62"/>
      <c r="ECV93" s="75"/>
      <c r="ECW93" s="76"/>
      <c r="ECX93" s="216"/>
      <c r="ECY93" s="75"/>
      <c r="ECZ93" s="75"/>
      <c r="EDA93" s="204"/>
      <c r="EDB93" s="205"/>
      <c r="EDC93" s="72"/>
      <c r="EDD93" s="70"/>
      <c r="EDE93" s="73"/>
      <c r="EDF93" s="74"/>
      <c r="EDG93" s="74"/>
      <c r="EDH93" s="62"/>
      <c r="EDI93" s="75"/>
      <c r="EDJ93" s="76"/>
      <c r="EDK93" s="216"/>
      <c r="EDL93" s="75"/>
      <c r="EDM93" s="75"/>
      <c r="EDN93" s="204"/>
      <c r="EDO93" s="205"/>
      <c r="EDP93" s="72"/>
      <c r="EDQ93" s="70"/>
      <c r="EDR93" s="73"/>
      <c r="EDS93" s="74"/>
      <c r="EDT93" s="74"/>
      <c r="EDU93" s="62"/>
      <c r="EDV93" s="75"/>
      <c r="EDW93" s="76"/>
      <c r="EDX93" s="216"/>
      <c r="EDY93" s="75"/>
      <c r="EDZ93" s="75"/>
      <c r="EEA93" s="204"/>
      <c r="EEB93" s="205"/>
      <c r="EEC93" s="72"/>
      <c r="EED93" s="70"/>
      <c r="EEE93" s="73"/>
      <c r="EEF93" s="74"/>
      <c r="EEG93" s="74"/>
      <c r="EEH93" s="62"/>
      <c r="EEI93" s="75"/>
      <c r="EEJ93" s="76"/>
      <c r="EEK93" s="216"/>
      <c r="EEL93" s="75"/>
      <c r="EEM93" s="75"/>
      <c r="EEN93" s="204"/>
      <c r="EEO93" s="205"/>
      <c r="EEP93" s="72"/>
      <c r="EEQ93" s="70"/>
      <c r="EER93" s="73"/>
      <c r="EES93" s="74"/>
      <c r="EET93" s="74"/>
      <c r="EEU93" s="62"/>
      <c r="EEV93" s="75"/>
      <c r="EEW93" s="76"/>
      <c r="EEX93" s="216"/>
      <c r="EEY93" s="75"/>
      <c r="EEZ93" s="75"/>
      <c r="EFA93" s="204"/>
      <c r="EFB93" s="205"/>
      <c r="EFC93" s="72"/>
      <c r="EFD93" s="70"/>
      <c r="EFE93" s="73"/>
      <c r="EFF93" s="74"/>
      <c r="EFG93" s="74"/>
      <c r="EFH93" s="62"/>
      <c r="EFI93" s="75"/>
      <c r="EFJ93" s="76"/>
      <c r="EFK93" s="216"/>
      <c r="EFL93" s="75"/>
      <c r="EFM93" s="75"/>
      <c r="EFN93" s="204"/>
      <c r="EFO93" s="205"/>
      <c r="EFP93" s="72"/>
      <c r="EFQ93" s="70"/>
      <c r="EFR93" s="73"/>
      <c r="EFS93" s="74"/>
      <c r="EFT93" s="74"/>
      <c r="EFU93" s="62"/>
      <c r="EFV93" s="75"/>
      <c r="EFW93" s="76"/>
      <c r="EFX93" s="216"/>
      <c r="EFY93" s="75"/>
      <c r="EFZ93" s="75"/>
      <c r="EGA93" s="204"/>
      <c r="EGB93" s="205"/>
      <c r="EGC93" s="72"/>
      <c r="EGD93" s="70"/>
      <c r="EGE93" s="73"/>
      <c r="EGF93" s="74"/>
      <c r="EGG93" s="74"/>
      <c r="EGH93" s="62"/>
      <c r="EGI93" s="75"/>
      <c r="EGJ93" s="76"/>
      <c r="EGK93" s="216"/>
      <c r="EGL93" s="75"/>
      <c r="EGM93" s="75"/>
      <c r="EGN93" s="204"/>
      <c r="EGO93" s="205"/>
      <c r="EGP93" s="72"/>
      <c r="EGQ93" s="70"/>
      <c r="EGR93" s="73"/>
      <c r="EGS93" s="74"/>
      <c r="EGT93" s="74"/>
      <c r="EGU93" s="62"/>
      <c r="EGV93" s="75"/>
      <c r="EGW93" s="76"/>
      <c r="EGX93" s="216"/>
      <c r="EGY93" s="75"/>
      <c r="EGZ93" s="75"/>
      <c r="EHA93" s="204"/>
      <c r="EHB93" s="205"/>
      <c r="EHC93" s="72"/>
      <c r="EHD93" s="70"/>
      <c r="EHE93" s="73"/>
      <c r="EHF93" s="74"/>
      <c r="EHG93" s="74"/>
      <c r="EHH93" s="62"/>
      <c r="EHI93" s="75"/>
      <c r="EHJ93" s="76"/>
      <c r="EHK93" s="216"/>
      <c r="EHL93" s="75"/>
      <c r="EHM93" s="75"/>
      <c r="EHN93" s="204"/>
      <c r="EHO93" s="205"/>
      <c r="EHP93" s="72"/>
      <c r="EHQ93" s="70"/>
      <c r="EHR93" s="73"/>
      <c r="EHS93" s="74"/>
      <c r="EHT93" s="74"/>
      <c r="EHU93" s="62"/>
      <c r="EHV93" s="75"/>
      <c r="EHW93" s="76"/>
      <c r="EHX93" s="216"/>
      <c r="EHY93" s="75"/>
      <c r="EHZ93" s="75"/>
      <c r="EIA93" s="204"/>
      <c r="EIB93" s="205"/>
      <c r="EIC93" s="72"/>
      <c r="EID93" s="70"/>
      <c r="EIE93" s="73"/>
      <c r="EIF93" s="74"/>
      <c r="EIG93" s="74"/>
      <c r="EIH93" s="62"/>
      <c r="EII93" s="75"/>
      <c r="EIJ93" s="76"/>
      <c r="EIK93" s="216"/>
      <c r="EIL93" s="75"/>
      <c r="EIM93" s="75"/>
      <c r="EIN93" s="204"/>
      <c r="EIO93" s="205"/>
      <c r="EIP93" s="72"/>
      <c r="EIQ93" s="70"/>
      <c r="EIR93" s="73"/>
      <c r="EIS93" s="74"/>
      <c r="EIT93" s="74"/>
      <c r="EIU93" s="62"/>
      <c r="EIV93" s="75"/>
      <c r="EIW93" s="76"/>
      <c r="EIX93" s="216"/>
      <c r="EIY93" s="75"/>
      <c r="EIZ93" s="75"/>
      <c r="EJA93" s="204"/>
      <c r="EJB93" s="205"/>
      <c r="EJC93" s="72"/>
      <c r="EJD93" s="70"/>
      <c r="EJE93" s="73"/>
      <c r="EJF93" s="74"/>
      <c r="EJG93" s="74"/>
      <c r="EJH93" s="62"/>
      <c r="EJI93" s="75"/>
      <c r="EJJ93" s="76"/>
      <c r="EJK93" s="216"/>
      <c r="EJL93" s="75"/>
      <c r="EJM93" s="75"/>
      <c r="EJN93" s="204"/>
      <c r="EJO93" s="205"/>
      <c r="EJP93" s="72"/>
      <c r="EJQ93" s="70"/>
      <c r="EJR93" s="73"/>
      <c r="EJS93" s="74"/>
      <c r="EJT93" s="74"/>
      <c r="EJU93" s="62"/>
      <c r="EJV93" s="75"/>
      <c r="EJW93" s="76"/>
      <c r="EJX93" s="216"/>
      <c r="EJY93" s="75"/>
      <c r="EJZ93" s="75"/>
      <c r="EKA93" s="204"/>
      <c r="EKB93" s="205"/>
      <c r="EKC93" s="72"/>
      <c r="EKD93" s="70"/>
      <c r="EKE93" s="73"/>
      <c r="EKF93" s="74"/>
      <c r="EKG93" s="74"/>
      <c r="EKH93" s="62"/>
      <c r="EKI93" s="75"/>
      <c r="EKJ93" s="76"/>
      <c r="EKK93" s="216"/>
      <c r="EKL93" s="75"/>
      <c r="EKM93" s="75"/>
      <c r="EKN93" s="204"/>
      <c r="EKO93" s="205"/>
      <c r="EKP93" s="72"/>
      <c r="EKQ93" s="70"/>
      <c r="EKR93" s="73"/>
      <c r="EKS93" s="74"/>
      <c r="EKT93" s="74"/>
      <c r="EKU93" s="62"/>
      <c r="EKV93" s="75"/>
      <c r="EKW93" s="76"/>
      <c r="EKX93" s="216"/>
      <c r="EKY93" s="75"/>
      <c r="EKZ93" s="75"/>
      <c r="ELA93" s="204"/>
      <c r="ELB93" s="205"/>
      <c r="ELC93" s="72"/>
      <c r="ELD93" s="70"/>
      <c r="ELE93" s="73"/>
      <c r="ELF93" s="74"/>
      <c r="ELG93" s="74"/>
      <c r="ELH93" s="62"/>
      <c r="ELI93" s="75"/>
      <c r="ELJ93" s="76"/>
      <c r="ELK93" s="216"/>
      <c r="ELL93" s="75"/>
      <c r="ELM93" s="75"/>
      <c r="ELN93" s="204"/>
      <c r="ELO93" s="205"/>
      <c r="ELP93" s="72"/>
      <c r="ELQ93" s="70"/>
      <c r="ELR93" s="73"/>
      <c r="ELS93" s="74"/>
      <c r="ELT93" s="74"/>
      <c r="ELU93" s="62"/>
      <c r="ELV93" s="75"/>
      <c r="ELW93" s="76"/>
      <c r="ELX93" s="216"/>
      <c r="ELY93" s="75"/>
      <c r="ELZ93" s="75"/>
      <c r="EMA93" s="204"/>
      <c r="EMB93" s="205"/>
      <c r="EMC93" s="72"/>
      <c r="EMD93" s="70"/>
      <c r="EME93" s="73"/>
      <c r="EMF93" s="74"/>
      <c r="EMG93" s="74"/>
      <c r="EMH93" s="62"/>
      <c r="EMI93" s="75"/>
      <c r="EMJ93" s="76"/>
      <c r="EMK93" s="216"/>
      <c r="EML93" s="75"/>
      <c r="EMM93" s="75"/>
      <c r="EMN93" s="204"/>
      <c r="EMO93" s="205"/>
      <c r="EMP93" s="72"/>
      <c r="EMQ93" s="70"/>
      <c r="EMR93" s="73"/>
      <c r="EMS93" s="74"/>
      <c r="EMT93" s="74"/>
      <c r="EMU93" s="62"/>
      <c r="EMV93" s="75"/>
      <c r="EMW93" s="76"/>
      <c r="EMX93" s="216"/>
      <c r="EMY93" s="75"/>
      <c r="EMZ93" s="75"/>
      <c r="ENA93" s="204"/>
      <c r="ENB93" s="205"/>
      <c r="ENC93" s="72"/>
      <c r="END93" s="70"/>
      <c r="ENE93" s="73"/>
      <c r="ENF93" s="74"/>
      <c r="ENG93" s="74"/>
      <c r="ENH93" s="62"/>
      <c r="ENI93" s="75"/>
      <c r="ENJ93" s="76"/>
      <c r="ENK93" s="216"/>
      <c r="ENL93" s="75"/>
      <c r="ENM93" s="75"/>
      <c r="ENN93" s="204"/>
      <c r="ENO93" s="205"/>
      <c r="ENP93" s="72"/>
      <c r="ENQ93" s="70"/>
      <c r="ENR93" s="73"/>
      <c r="ENS93" s="74"/>
      <c r="ENT93" s="74"/>
      <c r="ENU93" s="62"/>
      <c r="ENV93" s="75"/>
      <c r="ENW93" s="76"/>
      <c r="ENX93" s="216"/>
      <c r="ENY93" s="75"/>
      <c r="ENZ93" s="75"/>
      <c r="EOA93" s="204"/>
      <c r="EOB93" s="205"/>
      <c r="EOC93" s="72"/>
      <c r="EOD93" s="70"/>
      <c r="EOE93" s="73"/>
      <c r="EOF93" s="74"/>
      <c r="EOG93" s="74"/>
      <c r="EOH93" s="62"/>
      <c r="EOI93" s="75"/>
      <c r="EOJ93" s="76"/>
      <c r="EOK93" s="216"/>
      <c r="EOL93" s="75"/>
      <c r="EOM93" s="75"/>
      <c r="EON93" s="204"/>
      <c r="EOO93" s="205"/>
      <c r="EOP93" s="72"/>
      <c r="EOQ93" s="70"/>
      <c r="EOR93" s="73"/>
      <c r="EOS93" s="74"/>
      <c r="EOT93" s="74"/>
      <c r="EOU93" s="62"/>
      <c r="EOV93" s="75"/>
      <c r="EOW93" s="76"/>
      <c r="EOX93" s="216"/>
      <c r="EOY93" s="75"/>
      <c r="EOZ93" s="75"/>
      <c r="EPA93" s="204"/>
      <c r="EPB93" s="205"/>
      <c r="EPC93" s="72"/>
      <c r="EPD93" s="70"/>
      <c r="EPE93" s="73"/>
      <c r="EPF93" s="74"/>
      <c r="EPG93" s="74"/>
      <c r="EPH93" s="62"/>
      <c r="EPI93" s="75"/>
      <c r="EPJ93" s="76"/>
      <c r="EPK93" s="216"/>
      <c r="EPL93" s="75"/>
      <c r="EPM93" s="75"/>
      <c r="EPN93" s="204"/>
      <c r="EPO93" s="205"/>
      <c r="EPP93" s="72"/>
      <c r="EPQ93" s="70"/>
      <c r="EPR93" s="73"/>
      <c r="EPS93" s="74"/>
      <c r="EPT93" s="74"/>
      <c r="EPU93" s="62"/>
      <c r="EPV93" s="75"/>
      <c r="EPW93" s="76"/>
      <c r="EPX93" s="216"/>
      <c r="EPY93" s="75"/>
      <c r="EPZ93" s="75"/>
      <c r="EQA93" s="204"/>
      <c r="EQB93" s="205"/>
      <c r="EQC93" s="72"/>
      <c r="EQD93" s="70"/>
      <c r="EQE93" s="73"/>
      <c r="EQF93" s="74"/>
      <c r="EQG93" s="74"/>
      <c r="EQH93" s="62"/>
      <c r="EQI93" s="75"/>
      <c r="EQJ93" s="76"/>
      <c r="EQK93" s="216"/>
      <c r="EQL93" s="75"/>
      <c r="EQM93" s="75"/>
      <c r="EQN93" s="204"/>
      <c r="EQO93" s="205"/>
      <c r="EQP93" s="72"/>
      <c r="EQQ93" s="70"/>
      <c r="EQR93" s="73"/>
      <c r="EQS93" s="74"/>
      <c r="EQT93" s="74"/>
      <c r="EQU93" s="62"/>
      <c r="EQV93" s="75"/>
      <c r="EQW93" s="76"/>
      <c r="EQX93" s="216"/>
      <c r="EQY93" s="75"/>
      <c r="EQZ93" s="75"/>
      <c r="ERA93" s="204"/>
      <c r="ERB93" s="205"/>
      <c r="ERC93" s="72"/>
      <c r="ERD93" s="70"/>
      <c r="ERE93" s="73"/>
      <c r="ERF93" s="74"/>
      <c r="ERG93" s="74"/>
      <c r="ERH93" s="62"/>
      <c r="ERI93" s="75"/>
      <c r="ERJ93" s="76"/>
      <c r="ERK93" s="216"/>
      <c r="ERL93" s="75"/>
      <c r="ERM93" s="75"/>
      <c r="ERN93" s="204"/>
      <c r="ERO93" s="205"/>
      <c r="ERP93" s="72"/>
      <c r="ERQ93" s="70"/>
      <c r="ERR93" s="73"/>
      <c r="ERS93" s="74"/>
      <c r="ERT93" s="74"/>
      <c r="ERU93" s="62"/>
      <c r="ERV93" s="75"/>
      <c r="ERW93" s="76"/>
      <c r="ERX93" s="216"/>
      <c r="ERY93" s="75"/>
      <c r="ERZ93" s="75"/>
      <c r="ESA93" s="204"/>
      <c r="ESB93" s="205"/>
      <c r="ESC93" s="72"/>
      <c r="ESD93" s="70"/>
      <c r="ESE93" s="73"/>
      <c r="ESF93" s="74"/>
      <c r="ESG93" s="74"/>
      <c r="ESH93" s="62"/>
      <c r="ESI93" s="75"/>
      <c r="ESJ93" s="76"/>
      <c r="ESK93" s="216"/>
      <c r="ESL93" s="75"/>
      <c r="ESM93" s="75"/>
      <c r="ESN93" s="204"/>
      <c r="ESO93" s="205"/>
      <c r="ESP93" s="72"/>
      <c r="ESQ93" s="70"/>
      <c r="ESR93" s="73"/>
      <c r="ESS93" s="74"/>
      <c r="EST93" s="74"/>
      <c r="ESU93" s="62"/>
      <c r="ESV93" s="75"/>
      <c r="ESW93" s="76"/>
      <c r="ESX93" s="216"/>
      <c r="ESY93" s="75"/>
      <c r="ESZ93" s="75"/>
      <c r="ETA93" s="204"/>
      <c r="ETB93" s="205"/>
      <c r="ETC93" s="72"/>
      <c r="ETD93" s="70"/>
      <c r="ETE93" s="73"/>
      <c r="ETF93" s="74"/>
      <c r="ETG93" s="74"/>
      <c r="ETH93" s="62"/>
      <c r="ETI93" s="75"/>
      <c r="ETJ93" s="76"/>
      <c r="ETK93" s="216"/>
      <c r="ETL93" s="75"/>
      <c r="ETM93" s="75"/>
      <c r="ETN93" s="204"/>
      <c r="ETO93" s="205"/>
      <c r="ETP93" s="72"/>
      <c r="ETQ93" s="70"/>
      <c r="ETR93" s="73"/>
      <c r="ETS93" s="74"/>
      <c r="ETT93" s="74"/>
      <c r="ETU93" s="62"/>
      <c r="ETV93" s="75"/>
      <c r="ETW93" s="76"/>
      <c r="ETX93" s="216"/>
      <c r="ETY93" s="75"/>
      <c r="ETZ93" s="75"/>
      <c r="EUA93" s="204"/>
      <c r="EUB93" s="205"/>
      <c r="EUC93" s="72"/>
      <c r="EUD93" s="70"/>
      <c r="EUE93" s="73"/>
      <c r="EUF93" s="74"/>
      <c r="EUG93" s="74"/>
      <c r="EUH93" s="62"/>
      <c r="EUI93" s="75"/>
      <c r="EUJ93" s="76"/>
      <c r="EUK93" s="216"/>
      <c r="EUL93" s="75"/>
      <c r="EUM93" s="75"/>
      <c r="EUN93" s="204"/>
      <c r="EUO93" s="205"/>
      <c r="EUP93" s="72"/>
      <c r="EUQ93" s="70"/>
      <c r="EUR93" s="73"/>
      <c r="EUS93" s="74"/>
      <c r="EUT93" s="74"/>
      <c r="EUU93" s="62"/>
      <c r="EUV93" s="75"/>
      <c r="EUW93" s="76"/>
      <c r="EUX93" s="216"/>
      <c r="EUY93" s="75"/>
      <c r="EUZ93" s="75"/>
      <c r="EVA93" s="204"/>
      <c r="EVB93" s="205"/>
      <c r="EVC93" s="72"/>
      <c r="EVD93" s="70"/>
      <c r="EVE93" s="73"/>
      <c r="EVF93" s="74"/>
      <c r="EVG93" s="74"/>
      <c r="EVH93" s="62"/>
      <c r="EVI93" s="75"/>
      <c r="EVJ93" s="76"/>
      <c r="EVK93" s="216"/>
      <c r="EVL93" s="75"/>
      <c r="EVM93" s="75"/>
      <c r="EVN93" s="204"/>
      <c r="EVO93" s="205"/>
      <c r="EVP93" s="72"/>
      <c r="EVQ93" s="70"/>
      <c r="EVR93" s="73"/>
      <c r="EVS93" s="74"/>
      <c r="EVT93" s="74"/>
      <c r="EVU93" s="62"/>
      <c r="EVV93" s="75"/>
      <c r="EVW93" s="76"/>
      <c r="EVX93" s="216"/>
      <c r="EVY93" s="75"/>
      <c r="EVZ93" s="75"/>
      <c r="EWA93" s="204"/>
      <c r="EWB93" s="205"/>
      <c r="EWC93" s="72"/>
      <c r="EWD93" s="70"/>
      <c r="EWE93" s="73"/>
      <c r="EWF93" s="74"/>
      <c r="EWG93" s="74"/>
      <c r="EWH93" s="62"/>
      <c r="EWI93" s="75"/>
      <c r="EWJ93" s="76"/>
      <c r="EWK93" s="216"/>
      <c r="EWL93" s="75"/>
      <c r="EWM93" s="75"/>
      <c r="EWN93" s="204"/>
      <c r="EWO93" s="205"/>
      <c r="EWP93" s="72"/>
      <c r="EWQ93" s="70"/>
      <c r="EWR93" s="73"/>
      <c r="EWS93" s="74"/>
      <c r="EWT93" s="74"/>
      <c r="EWU93" s="62"/>
      <c r="EWV93" s="75"/>
      <c r="EWW93" s="76"/>
      <c r="EWX93" s="216"/>
      <c r="EWY93" s="75"/>
      <c r="EWZ93" s="75"/>
      <c r="EXA93" s="204"/>
      <c r="EXB93" s="205"/>
      <c r="EXC93" s="72"/>
      <c r="EXD93" s="70"/>
      <c r="EXE93" s="73"/>
      <c r="EXF93" s="74"/>
      <c r="EXG93" s="74"/>
      <c r="EXH93" s="62"/>
      <c r="EXI93" s="75"/>
      <c r="EXJ93" s="76"/>
      <c r="EXK93" s="216"/>
      <c r="EXL93" s="75"/>
      <c r="EXM93" s="75"/>
      <c r="EXN93" s="204"/>
      <c r="EXO93" s="205"/>
      <c r="EXP93" s="72"/>
      <c r="EXQ93" s="70"/>
      <c r="EXR93" s="73"/>
      <c r="EXS93" s="74"/>
      <c r="EXT93" s="74"/>
      <c r="EXU93" s="62"/>
      <c r="EXV93" s="75"/>
      <c r="EXW93" s="76"/>
      <c r="EXX93" s="216"/>
      <c r="EXY93" s="75"/>
      <c r="EXZ93" s="75"/>
      <c r="EYA93" s="204"/>
      <c r="EYB93" s="205"/>
      <c r="EYC93" s="72"/>
      <c r="EYD93" s="70"/>
      <c r="EYE93" s="73"/>
      <c r="EYF93" s="74"/>
      <c r="EYG93" s="74"/>
      <c r="EYH93" s="62"/>
      <c r="EYI93" s="75"/>
      <c r="EYJ93" s="76"/>
      <c r="EYK93" s="216"/>
      <c r="EYL93" s="75"/>
      <c r="EYM93" s="75"/>
      <c r="EYN93" s="204"/>
      <c r="EYO93" s="205"/>
      <c r="EYP93" s="72"/>
      <c r="EYQ93" s="70"/>
      <c r="EYR93" s="73"/>
      <c r="EYS93" s="74"/>
      <c r="EYT93" s="74"/>
      <c r="EYU93" s="62"/>
      <c r="EYV93" s="75"/>
      <c r="EYW93" s="76"/>
      <c r="EYX93" s="216"/>
      <c r="EYY93" s="75"/>
      <c r="EYZ93" s="75"/>
      <c r="EZA93" s="204"/>
      <c r="EZB93" s="205"/>
      <c r="EZC93" s="72"/>
      <c r="EZD93" s="70"/>
      <c r="EZE93" s="73"/>
      <c r="EZF93" s="74"/>
      <c r="EZG93" s="74"/>
      <c r="EZH93" s="62"/>
      <c r="EZI93" s="75"/>
      <c r="EZJ93" s="76"/>
      <c r="EZK93" s="216"/>
      <c r="EZL93" s="75"/>
      <c r="EZM93" s="75"/>
      <c r="EZN93" s="204"/>
      <c r="EZO93" s="205"/>
      <c r="EZP93" s="72"/>
      <c r="EZQ93" s="70"/>
      <c r="EZR93" s="73"/>
      <c r="EZS93" s="74"/>
      <c r="EZT93" s="74"/>
      <c r="EZU93" s="62"/>
      <c r="EZV93" s="75"/>
      <c r="EZW93" s="76"/>
      <c r="EZX93" s="216"/>
      <c r="EZY93" s="75"/>
      <c r="EZZ93" s="75"/>
      <c r="FAA93" s="204"/>
      <c r="FAB93" s="205"/>
      <c r="FAC93" s="72"/>
      <c r="FAD93" s="70"/>
      <c r="FAE93" s="73"/>
      <c r="FAF93" s="74"/>
      <c r="FAG93" s="74"/>
      <c r="FAH93" s="62"/>
      <c r="FAI93" s="75"/>
      <c r="FAJ93" s="76"/>
      <c r="FAK93" s="216"/>
      <c r="FAL93" s="75"/>
      <c r="FAM93" s="75"/>
      <c r="FAN93" s="204"/>
      <c r="FAO93" s="205"/>
      <c r="FAP93" s="72"/>
      <c r="FAQ93" s="70"/>
      <c r="FAR93" s="73"/>
      <c r="FAS93" s="74"/>
      <c r="FAT93" s="74"/>
      <c r="FAU93" s="62"/>
      <c r="FAV93" s="75"/>
      <c r="FAW93" s="76"/>
      <c r="FAX93" s="216"/>
      <c r="FAY93" s="75"/>
      <c r="FAZ93" s="75"/>
      <c r="FBA93" s="204"/>
      <c r="FBB93" s="205"/>
      <c r="FBC93" s="72"/>
      <c r="FBD93" s="70"/>
      <c r="FBE93" s="73"/>
      <c r="FBF93" s="74"/>
      <c r="FBG93" s="74"/>
      <c r="FBH93" s="62"/>
      <c r="FBI93" s="75"/>
      <c r="FBJ93" s="76"/>
      <c r="FBK93" s="216"/>
      <c r="FBL93" s="75"/>
      <c r="FBM93" s="75"/>
      <c r="FBN93" s="204"/>
      <c r="FBO93" s="205"/>
      <c r="FBP93" s="72"/>
      <c r="FBQ93" s="70"/>
      <c r="FBR93" s="73"/>
      <c r="FBS93" s="74"/>
      <c r="FBT93" s="74"/>
      <c r="FBU93" s="62"/>
      <c r="FBV93" s="75"/>
      <c r="FBW93" s="76"/>
      <c r="FBX93" s="216"/>
      <c r="FBY93" s="75"/>
      <c r="FBZ93" s="75"/>
      <c r="FCA93" s="204"/>
      <c r="FCB93" s="205"/>
      <c r="FCC93" s="72"/>
      <c r="FCD93" s="70"/>
      <c r="FCE93" s="73"/>
      <c r="FCF93" s="74"/>
      <c r="FCG93" s="74"/>
      <c r="FCH93" s="62"/>
      <c r="FCI93" s="75"/>
      <c r="FCJ93" s="76"/>
      <c r="FCK93" s="216"/>
      <c r="FCL93" s="75"/>
      <c r="FCM93" s="75"/>
      <c r="FCN93" s="204"/>
      <c r="FCO93" s="205"/>
      <c r="FCP93" s="72"/>
      <c r="FCQ93" s="70"/>
      <c r="FCR93" s="73"/>
      <c r="FCS93" s="74"/>
      <c r="FCT93" s="74"/>
      <c r="FCU93" s="62"/>
      <c r="FCV93" s="75"/>
      <c r="FCW93" s="76"/>
      <c r="FCX93" s="216"/>
      <c r="FCY93" s="75"/>
      <c r="FCZ93" s="75"/>
      <c r="FDA93" s="204"/>
      <c r="FDB93" s="205"/>
      <c r="FDC93" s="72"/>
      <c r="FDD93" s="70"/>
      <c r="FDE93" s="73"/>
      <c r="FDF93" s="74"/>
      <c r="FDG93" s="74"/>
      <c r="FDH93" s="62"/>
      <c r="FDI93" s="75"/>
      <c r="FDJ93" s="76"/>
      <c r="FDK93" s="216"/>
      <c r="FDL93" s="75"/>
      <c r="FDM93" s="75"/>
      <c r="FDN93" s="204"/>
      <c r="FDO93" s="205"/>
      <c r="FDP93" s="72"/>
      <c r="FDQ93" s="70"/>
      <c r="FDR93" s="73"/>
      <c r="FDS93" s="74"/>
      <c r="FDT93" s="74"/>
      <c r="FDU93" s="62"/>
      <c r="FDV93" s="75"/>
      <c r="FDW93" s="76"/>
      <c r="FDX93" s="216"/>
      <c r="FDY93" s="75"/>
      <c r="FDZ93" s="75"/>
      <c r="FEA93" s="204"/>
      <c r="FEB93" s="205"/>
      <c r="FEC93" s="72"/>
      <c r="FED93" s="70"/>
      <c r="FEE93" s="73"/>
      <c r="FEF93" s="74"/>
      <c r="FEG93" s="74"/>
      <c r="FEH93" s="62"/>
      <c r="FEI93" s="75"/>
      <c r="FEJ93" s="76"/>
      <c r="FEK93" s="216"/>
      <c r="FEL93" s="75"/>
      <c r="FEM93" s="75"/>
      <c r="FEN93" s="204"/>
      <c r="FEO93" s="205"/>
      <c r="FEP93" s="72"/>
      <c r="FEQ93" s="70"/>
      <c r="FER93" s="73"/>
      <c r="FES93" s="74"/>
      <c r="FET93" s="74"/>
      <c r="FEU93" s="62"/>
      <c r="FEV93" s="75"/>
      <c r="FEW93" s="76"/>
      <c r="FEX93" s="216"/>
      <c r="FEY93" s="75"/>
      <c r="FEZ93" s="75"/>
      <c r="FFA93" s="204"/>
      <c r="FFB93" s="205"/>
      <c r="FFC93" s="72"/>
      <c r="FFD93" s="70"/>
      <c r="FFE93" s="73"/>
      <c r="FFF93" s="74"/>
      <c r="FFG93" s="74"/>
      <c r="FFH93" s="62"/>
      <c r="FFI93" s="75"/>
      <c r="FFJ93" s="76"/>
      <c r="FFK93" s="216"/>
      <c r="FFL93" s="75"/>
      <c r="FFM93" s="75"/>
      <c r="FFN93" s="204"/>
      <c r="FFO93" s="205"/>
      <c r="FFP93" s="72"/>
      <c r="FFQ93" s="70"/>
      <c r="FFR93" s="73"/>
      <c r="FFS93" s="74"/>
      <c r="FFT93" s="74"/>
      <c r="FFU93" s="62"/>
      <c r="FFV93" s="75"/>
      <c r="FFW93" s="76"/>
      <c r="FFX93" s="216"/>
      <c r="FFY93" s="75"/>
      <c r="FFZ93" s="75"/>
      <c r="FGA93" s="204"/>
      <c r="FGB93" s="205"/>
      <c r="FGC93" s="72"/>
      <c r="FGD93" s="70"/>
      <c r="FGE93" s="73"/>
      <c r="FGF93" s="74"/>
      <c r="FGG93" s="74"/>
      <c r="FGH93" s="62"/>
      <c r="FGI93" s="75"/>
      <c r="FGJ93" s="76"/>
      <c r="FGK93" s="216"/>
      <c r="FGL93" s="75"/>
      <c r="FGM93" s="75"/>
      <c r="FGN93" s="204"/>
      <c r="FGO93" s="205"/>
      <c r="FGP93" s="72"/>
      <c r="FGQ93" s="70"/>
      <c r="FGR93" s="73"/>
      <c r="FGS93" s="74"/>
      <c r="FGT93" s="74"/>
      <c r="FGU93" s="62"/>
      <c r="FGV93" s="75"/>
      <c r="FGW93" s="76"/>
      <c r="FGX93" s="216"/>
      <c r="FGY93" s="75"/>
      <c r="FGZ93" s="75"/>
      <c r="FHA93" s="204"/>
      <c r="FHB93" s="205"/>
      <c r="FHC93" s="72"/>
      <c r="FHD93" s="70"/>
      <c r="FHE93" s="73"/>
      <c r="FHF93" s="74"/>
      <c r="FHG93" s="74"/>
      <c r="FHH93" s="62"/>
      <c r="FHI93" s="75"/>
      <c r="FHJ93" s="76"/>
      <c r="FHK93" s="216"/>
      <c r="FHL93" s="75"/>
      <c r="FHM93" s="75"/>
      <c r="FHN93" s="204"/>
      <c r="FHO93" s="205"/>
      <c r="FHP93" s="72"/>
      <c r="FHQ93" s="70"/>
      <c r="FHR93" s="73"/>
      <c r="FHS93" s="74"/>
      <c r="FHT93" s="74"/>
      <c r="FHU93" s="62"/>
      <c r="FHV93" s="75"/>
      <c r="FHW93" s="76"/>
      <c r="FHX93" s="216"/>
      <c r="FHY93" s="75"/>
      <c r="FHZ93" s="75"/>
      <c r="FIA93" s="204"/>
      <c r="FIB93" s="205"/>
      <c r="FIC93" s="72"/>
      <c r="FID93" s="70"/>
      <c r="FIE93" s="73"/>
      <c r="FIF93" s="74"/>
      <c r="FIG93" s="74"/>
      <c r="FIH93" s="62"/>
      <c r="FII93" s="75"/>
      <c r="FIJ93" s="76"/>
      <c r="FIK93" s="216"/>
      <c r="FIL93" s="75"/>
      <c r="FIM93" s="75"/>
      <c r="FIN93" s="204"/>
      <c r="FIO93" s="205"/>
      <c r="FIP93" s="72"/>
      <c r="FIQ93" s="70"/>
      <c r="FIR93" s="73"/>
      <c r="FIS93" s="74"/>
      <c r="FIT93" s="74"/>
      <c r="FIU93" s="62"/>
      <c r="FIV93" s="75"/>
      <c r="FIW93" s="76"/>
      <c r="FIX93" s="216"/>
      <c r="FIY93" s="75"/>
      <c r="FIZ93" s="75"/>
      <c r="FJA93" s="204"/>
      <c r="FJB93" s="205"/>
      <c r="FJC93" s="72"/>
      <c r="FJD93" s="70"/>
      <c r="FJE93" s="73"/>
      <c r="FJF93" s="74"/>
      <c r="FJG93" s="74"/>
      <c r="FJH93" s="62"/>
      <c r="FJI93" s="75"/>
      <c r="FJJ93" s="76"/>
      <c r="FJK93" s="216"/>
      <c r="FJL93" s="75"/>
      <c r="FJM93" s="75"/>
      <c r="FJN93" s="204"/>
      <c r="FJO93" s="205"/>
      <c r="FJP93" s="72"/>
      <c r="FJQ93" s="70"/>
      <c r="FJR93" s="73"/>
      <c r="FJS93" s="74"/>
      <c r="FJT93" s="74"/>
      <c r="FJU93" s="62"/>
      <c r="FJV93" s="75"/>
      <c r="FJW93" s="76"/>
      <c r="FJX93" s="216"/>
      <c r="FJY93" s="75"/>
      <c r="FJZ93" s="75"/>
      <c r="FKA93" s="204"/>
      <c r="FKB93" s="205"/>
      <c r="FKC93" s="72"/>
      <c r="FKD93" s="70"/>
      <c r="FKE93" s="73"/>
      <c r="FKF93" s="74"/>
      <c r="FKG93" s="74"/>
      <c r="FKH93" s="62"/>
      <c r="FKI93" s="75"/>
      <c r="FKJ93" s="76"/>
      <c r="FKK93" s="216"/>
      <c r="FKL93" s="75"/>
      <c r="FKM93" s="75"/>
      <c r="FKN93" s="204"/>
      <c r="FKO93" s="205"/>
      <c r="FKP93" s="72"/>
      <c r="FKQ93" s="70"/>
      <c r="FKR93" s="73"/>
      <c r="FKS93" s="74"/>
      <c r="FKT93" s="74"/>
      <c r="FKU93" s="62"/>
      <c r="FKV93" s="75"/>
      <c r="FKW93" s="76"/>
      <c r="FKX93" s="216"/>
      <c r="FKY93" s="75"/>
      <c r="FKZ93" s="75"/>
      <c r="FLA93" s="204"/>
      <c r="FLB93" s="205"/>
      <c r="FLC93" s="72"/>
      <c r="FLD93" s="70"/>
      <c r="FLE93" s="73"/>
      <c r="FLF93" s="74"/>
      <c r="FLG93" s="74"/>
      <c r="FLH93" s="62"/>
      <c r="FLI93" s="75"/>
      <c r="FLJ93" s="76"/>
      <c r="FLK93" s="216"/>
      <c r="FLL93" s="75"/>
      <c r="FLM93" s="75"/>
      <c r="FLN93" s="204"/>
      <c r="FLO93" s="205"/>
      <c r="FLP93" s="72"/>
      <c r="FLQ93" s="70"/>
      <c r="FLR93" s="73"/>
      <c r="FLS93" s="74"/>
      <c r="FLT93" s="74"/>
      <c r="FLU93" s="62"/>
      <c r="FLV93" s="75"/>
      <c r="FLW93" s="76"/>
      <c r="FLX93" s="216"/>
      <c r="FLY93" s="75"/>
      <c r="FLZ93" s="75"/>
      <c r="FMA93" s="204"/>
      <c r="FMB93" s="205"/>
      <c r="FMC93" s="72"/>
      <c r="FMD93" s="70"/>
      <c r="FME93" s="73"/>
      <c r="FMF93" s="74"/>
      <c r="FMG93" s="74"/>
      <c r="FMH93" s="62"/>
      <c r="FMI93" s="75"/>
      <c r="FMJ93" s="76"/>
      <c r="FMK93" s="216"/>
      <c r="FML93" s="75"/>
      <c r="FMM93" s="75"/>
      <c r="FMN93" s="204"/>
      <c r="FMO93" s="205"/>
      <c r="FMP93" s="72"/>
      <c r="FMQ93" s="70"/>
      <c r="FMR93" s="73"/>
      <c r="FMS93" s="74"/>
      <c r="FMT93" s="74"/>
      <c r="FMU93" s="62"/>
      <c r="FMV93" s="75"/>
      <c r="FMW93" s="76"/>
      <c r="FMX93" s="216"/>
      <c r="FMY93" s="75"/>
      <c r="FMZ93" s="75"/>
      <c r="FNA93" s="204"/>
      <c r="FNB93" s="205"/>
      <c r="FNC93" s="72"/>
      <c r="FND93" s="70"/>
      <c r="FNE93" s="73"/>
      <c r="FNF93" s="74"/>
      <c r="FNG93" s="74"/>
      <c r="FNH93" s="62"/>
      <c r="FNI93" s="75"/>
      <c r="FNJ93" s="76"/>
      <c r="FNK93" s="216"/>
      <c r="FNL93" s="75"/>
      <c r="FNM93" s="75"/>
      <c r="FNN93" s="204"/>
      <c r="FNO93" s="205"/>
      <c r="FNP93" s="72"/>
      <c r="FNQ93" s="70"/>
      <c r="FNR93" s="73"/>
      <c r="FNS93" s="74"/>
      <c r="FNT93" s="74"/>
      <c r="FNU93" s="62"/>
      <c r="FNV93" s="75"/>
      <c r="FNW93" s="76"/>
      <c r="FNX93" s="216"/>
      <c r="FNY93" s="75"/>
      <c r="FNZ93" s="75"/>
      <c r="FOA93" s="204"/>
      <c r="FOB93" s="205"/>
      <c r="FOC93" s="72"/>
      <c r="FOD93" s="70"/>
      <c r="FOE93" s="73"/>
      <c r="FOF93" s="74"/>
      <c r="FOG93" s="74"/>
      <c r="FOH93" s="62"/>
      <c r="FOI93" s="75"/>
      <c r="FOJ93" s="76"/>
      <c r="FOK93" s="216"/>
      <c r="FOL93" s="75"/>
      <c r="FOM93" s="75"/>
      <c r="FON93" s="204"/>
      <c r="FOO93" s="205"/>
      <c r="FOP93" s="72"/>
      <c r="FOQ93" s="70"/>
      <c r="FOR93" s="73"/>
      <c r="FOS93" s="74"/>
      <c r="FOT93" s="74"/>
      <c r="FOU93" s="62"/>
      <c r="FOV93" s="75"/>
      <c r="FOW93" s="76"/>
      <c r="FOX93" s="216"/>
      <c r="FOY93" s="75"/>
      <c r="FOZ93" s="75"/>
      <c r="FPA93" s="204"/>
      <c r="FPB93" s="205"/>
      <c r="FPC93" s="72"/>
      <c r="FPD93" s="70"/>
      <c r="FPE93" s="73"/>
      <c r="FPF93" s="74"/>
      <c r="FPG93" s="74"/>
      <c r="FPH93" s="62"/>
      <c r="FPI93" s="75"/>
      <c r="FPJ93" s="76"/>
      <c r="FPK93" s="216"/>
      <c r="FPL93" s="75"/>
      <c r="FPM93" s="75"/>
      <c r="FPN93" s="204"/>
      <c r="FPO93" s="205"/>
      <c r="FPP93" s="72"/>
      <c r="FPQ93" s="70"/>
      <c r="FPR93" s="73"/>
      <c r="FPS93" s="74"/>
      <c r="FPT93" s="74"/>
      <c r="FPU93" s="62"/>
      <c r="FPV93" s="75"/>
      <c r="FPW93" s="76"/>
      <c r="FPX93" s="216"/>
      <c r="FPY93" s="75"/>
      <c r="FPZ93" s="75"/>
      <c r="FQA93" s="204"/>
      <c r="FQB93" s="205"/>
      <c r="FQC93" s="72"/>
      <c r="FQD93" s="70"/>
      <c r="FQE93" s="73"/>
      <c r="FQF93" s="74"/>
      <c r="FQG93" s="74"/>
      <c r="FQH93" s="62"/>
      <c r="FQI93" s="75"/>
      <c r="FQJ93" s="76"/>
      <c r="FQK93" s="216"/>
      <c r="FQL93" s="75"/>
      <c r="FQM93" s="75"/>
      <c r="FQN93" s="204"/>
      <c r="FQO93" s="205"/>
      <c r="FQP93" s="72"/>
      <c r="FQQ93" s="70"/>
      <c r="FQR93" s="73"/>
      <c r="FQS93" s="74"/>
      <c r="FQT93" s="74"/>
      <c r="FQU93" s="62"/>
      <c r="FQV93" s="75"/>
      <c r="FQW93" s="76"/>
      <c r="FQX93" s="216"/>
      <c r="FQY93" s="75"/>
      <c r="FQZ93" s="75"/>
      <c r="FRA93" s="204"/>
      <c r="FRB93" s="205"/>
      <c r="FRC93" s="72"/>
      <c r="FRD93" s="70"/>
      <c r="FRE93" s="73"/>
      <c r="FRF93" s="74"/>
      <c r="FRG93" s="74"/>
      <c r="FRH93" s="62"/>
      <c r="FRI93" s="75"/>
      <c r="FRJ93" s="76"/>
      <c r="FRK93" s="216"/>
      <c r="FRL93" s="75"/>
      <c r="FRM93" s="75"/>
      <c r="FRN93" s="204"/>
      <c r="FRO93" s="205"/>
      <c r="FRP93" s="72"/>
      <c r="FRQ93" s="70"/>
      <c r="FRR93" s="73"/>
      <c r="FRS93" s="74"/>
      <c r="FRT93" s="74"/>
      <c r="FRU93" s="62"/>
      <c r="FRV93" s="75"/>
      <c r="FRW93" s="76"/>
      <c r="FRX93" s="216"/>
      <c r="FRY93" s="75"/>
      <c r="FRZ93" s="75"/>
      <c r="FSA93" s="204"/>
      <c r="FSB93" s="205"/>
      <c r="FSC93" s="72"/>
      <c r="FSD93" s="70"/>
      <c r="FSE93" s="73"/>
      <c r="FSF93" s="74"/>
      <c r="FSG93" s="74"/>
      <c r="FSH93" s="62"/>
      <c r="FSI93" s="75"/>
      <c r="FSJ93" s="76"/>
      <c r="FSK93" s="216"/>
      <c r="FSL93" s="75"/>
      <c r="FSM93" s="75"/>
      <c r="FSN93" s="204"/>
      <c r="FSO93" s="205"/>
      <c r="FSP93" s="72"/>
      <c r="FSQ93" s="70"/>
      <c r="FSR93" s="73"/>
      <c r="FSS93" s="74"/>
      <c r="FST93" s="74"/>
      <c r="FSU93" s="62"/>
      <c r="FSV93" s="75"/>
      <c r="FSW93" s="76"/>
      <c r="FSX93" s="216"/>
      <c r="FSY93" s="75"/>
      <c r="FSZ93" s="75"/>
      <c r="FTA93" s="204"/>
      <c r="FTB93" s="205"/>
      <c r="FTC93" s="72"/>
      <c r="FTD93" s="70"/>
      <c r="FTE93" s="73"/>
      <c r="FTF93" s="74"/>
      <c r="FTG93" s="74"/>
      <c r="FTH93" s="62"/>
      <c r="FTI93" s="75"/>
      <c r="FTJ93" s="76"/>
      <c r="FTK93" s="216"/>
      <c r="FTL93" s="75"/>
      <c r="FTM93" s="75"/>
      <c r="FTN93" s="204"/>
      <c r="FTO93" s="205"/>
      <c r="FTP93" s="72"/>
      <c r="FTQ93" s="70"/>
      <c r="FTR93" s="73"/>
      <c r="FTS93" s="74"/>
      <c r="FTT93" s="74"/>
      <c r="FTU93" s="62"/>
      <c r="FTV93" s="75"/>
      <c r="FTW93" s="76"/>
      <c r="FTX93" s="216"/>
      <c r="FTY93" s="75"/>
      <c r="FTZ93" s="75"/>
      <c r="FUA93" s="204"/>
      <c r="FUB93" s="205"/>
      <c r="FUC93" s="72"/>
      <c r="FUD93" s="70"/>
      <c r="FUE93" s="73"/>
      <c r="FUF93" s="74"/>
      <c r="FUG93" s="74"/>
      <c r="FUH93" s="62"/>
      <c r="FUI93" s="75"/>
      <c r="FUJ93" s="76"/>
      <c r="FUK93" s="216"/>
      <c r="FUL93" s="75"/>
      <c r="FUM93" s="75"/>
      <c r="FUN93" s="204"/>
      <c r="FUO93" s="205"/>
      <c r="FUP93" s="72"/>
      <c r="FUQ93" s="70"/>
      <c r="FUR93" s="73"/>
      <c r="FUS93" s="74"/>
      <c r="FUT93" s="74"/>
      <c r="FUU93" s="62"/>
      <c r="FUV93" s="75"/>
      <c r="FUW93" s="76"/>
      <c r="FUX93" s="216"/>
      <c r="FUY93" s="75"/>
      <c r="FUZ93" s="75"/>
      <c r="FVA93" s="204"/>
      <c r="FVB93" s="205"/>
      <c r="FVC93" s="72"/>
      <c r="FVD93" s="70"/>
      <c r="FVE93" s="73"/>
      <c r="FVF93" s="74"/>
      <c r="FVG93" s="74"/>
      <c r="FVH93" s="62"/>
      <c r="FVI93" s="75"/>
      <c r="FVJ93" s="76"/>
      <c r="FVK93" s="216"/>
      <c r="FVL93" s="75"/>
      <c r="FVM93" s="75"/>
      <c r="FVN93" s="204"/>
      <c r="FVO93" s="205"/>
      <c r="FVP93" s="72"/>
      <c r="FVQ93" s="70"/>
      <c r="FVR93" s="73"/>
      <c r="FVS93" s="74"/>
      <c r="FVT93" s="74"/>
      <c r="FVU93" s="62"/>
      <c r="FVV93" s="75"/>
      <c r="FVW93" s="76"/>
      <c r="FVX93" s="216"/>
      <c r="FVY93" s="75"/>
      <c r="FVZ93" s="75"/>
      <c r="FWA93" s="204"/>
      <c r="FWB93" s="205"/>
      <c r="FWC93" s="72"/>
      <c r="FWD93" s="70"/>
      <c r="FWE93" s="73"/>
      <c r="FWF93" s="74"/>
      <c r="FWG93" s="74"/>
      <c r="FWH93" s="62"/>
      <c r="FWI93" s="75"/>
      <c r="FWJ93" s="76"/>
      <c r="FWK93" s="216"/>
      <c r="FWL93" s="75"/>
      <c r="FWM93" s="75"/>
      <c r="FWN93" s="204"/>
      <c r="FWO93" s="205"/>
      <c r="FWP93" s="72"/>
      <c r="FWQ93" s="70"/>
      <c r="FWR93" s="73"/>
      <c r="FWS93" s="74"/>
      <c r="FWT93" s="74"/>
      <c r="FWU93" s="62"/>
      <c r="FWV93" s="75"/>
      <c r="FWW93" s="76"/>
      <c r="FWX93" s="216"/>
      <c r="FWY93" s="75"/>
      <c r="FWZ93" s="75"/>
      <c r="FXA93" s="204"/>
      <c r="FXB93" s="205"/>
      <c r="FXC93" s="72"/>
      <c r="FXD93" s="70"/>
      <c r="FXE93" s="73"/>
      <c r="FXF93" s="74"/>
      <c r="FXG93" s="74"/>
      <c r="FXH93" s="62"/>
      <c r="FXI93" s="75"/>
      <c r="FXJ93" s="76"/>
      <c r="FXK93" s="216"/>
      <c r="FXL93" s="75"/>
      <c r="FXM93" s="75"/>
      <c r="FXN93" s="204"/>
      <c r="FXO93" s="205"/>
      <c r="FXP93" s="72"/>
      <c r="FXQ93" s="70"/>
      <c r="FXR93" s="73"/>
      <c r="FXS93" s="74"/>
      <c r="FXT93" s="74"/>
      <c r="FXU93" s="62"/>
      <c r="FXV93" s="75"/>
      <c r="FXW93" s="76"/>
      <c r="FXX93" s="216"/>
      <c r="FXY93" s="75"/>
      <c r="FXZ93" s="75"/>
      <c r="FYA93" s="204"/>
      <c r="FYB93" s="205"/>
      <c r="FYC93" s="72"/>
      <c r="FYD93" s="70"/>
      <c r="FYE93" s="73"/>
      <c r="FYF93" s="74"/>
      <c r="FYG93" s="74"/>
      <c r="FYH93" s="62"/>
      <c r="FYI93" s="75"/>
      <c r="FYJ93" s="76"/>
      <c r="FYK93" s="216"/>
      <c r="FYL93" s="75"/>
      <c r="FYM93" s="75"/>
      <c r="FYN93" s="204"/>
      <c r="FYO93" s="205"/>
      <c r="FYP93" s="72"/>
      <c r="FYQ93" s="70"/>
      <c r="FYR93" s="73"/>
      <c r="FYS93" s="74"/>
      <c r="FYT93" s="74"/>
      <c r="FYU93" s="62"/>
      <c r="FYV93" s="75"/>
      <c r="FYW93" s="76"/>
      <c r="FYX93" s="216"/>
      <c r="FYY93" s="75"/>
      <c r="FYZ93" s="75"/>
      <c r="FZA93" s="204"/>
      <c r="FZB93" s="205"/>
      <c r="FZC93" s="72"/>
      <c r="FZD93" s="70"/>
      <c r="FZE93" s="73"/>
      <c r="FZF93" s="74"/>
      <c r="FZG93" s="74"/>
      <c r="FZH93" s="62"/>
      <c r="FZI93" s="75"/>
      <c r="FZJ93" s="76"/>
      <c r="FZK93" s="216"/>
      <c r="FZL93" s="75"/>
      <c r="FZM93" s="75"/>
      <c r="FZN93" s="204"/>
      <c r="FZO93" s="205"/>
      <c r="FZP93" s="72"/>
      <c r="FZQ93" s="70"/>
      <c r="FZR93" s="73"/>
      <c r="FZS93" s="74"/>
      <c r="FZT93" s="74"/>
      <c r="FZU93" s="62"/>
      <c r="FZV93" s="75"/>
      <c r="FZW93" s="76"/>
      <c r="FZX93" s="216"/>
      <c r="FZY93" s="75"/>
      <c r="FZZ93" s="75"/>
      <c r="GAA93" s="204"/>
      <c r="GAB93" s="205"/>
      <c r="GAC93" s="72"/>
      <c r="GAD93" s="70"/>
      <c r="GAE93" s="73"/>
      <c r="GAF93" s="74"/>
      <c r="GAG93" s="74"/>
      <c r="GAH93" s="62"/>
      <c r="GAI93" s="75"/>
      <c r="GAJ93" s="76"/>
      <c r="GAK93" s="216"/>
      <c r="GAL93" s="75"/>
      <c r="GAM93" s="75"/>
      <c r="GAN93" s="204"/>
      <c r="GAO93" s="205"/>
      <c r="GAP93" s="72"/>
      <c r="GAQ93" s="70"/>
      <c r="GAR93" s="73"/>
      <c r="GAS93" s="74"/>
      <c r="GAT93" s="74"/>
      <c r="GAU93" s="62"/>
      <c r="GAV93" s="75"/>
      <c r="GAW93" s="76"/>
      <c r="GAX93" s="216"/>
      <c r="GAY93" s="75"/>
      <c r="GAZ93" s="75"/>
      <c r="GBA93" s="204"/>
      <c r="GBB93" s="205"/>
      <c r="GBC93" s="72"/>
      <c r="GBD93" s="70"/>
      <c r="GBE93" s="73"/>
      <c r="GBF93" s="74"/>
      <c r="GBG93" s="74"/>
      <c r="GBH93" s="62"/>
      <c r="GBI93" s="75"/>
      <c r="GBJ93" s="76"/>
      <c r="GBK93" s="216"/>
      <c r="GBL93" s="75"/>
      <c r="GBM93" s="75"/>
      <c r="GBN93" s="204"/>
      <c r="GBO93" s="205"/>
      <c r="GBP93" s="72"/>
      <c r="GBQ93" s="70"/>
      <c r="GBR93" s="73"/>
      <c r="GBS93" s="74"/>
      <c r="GBT93" s="74"/>
      <c r="GBU93" s="62"/>
      <c r="GBV93" s="75"/>
      <c r="GBW93" s="76"/>
      <c r="GBX93" s="216"/>
      <c r="GBY93" s="75"/>
      <c r="GBZ93" s="75"/>
      <c r="GCA93" s="204"/>
      <c r="GCB93" s="205"/>
      <c r="GCC93" s="72"/>
      <c r="GCD93" s="70"/>
      <c r="GCE93" s="73"/>
      <c r="GCF93" s="74"/>
      <c r="GCG93" s="74"/>
      <c r="GCH93" s="62"/>
      <c r="GCI93" s="75"/>
      <c r="GCJ93" s="76"/>
      <c r="GCK93" s="216"/>
      <c r="GCL93" s="75"/>
      <c r="GCM93" s="75"/>
      <c r="GCN93" s="204"/>
      <c r="GCO93" s="205"/>
      <c r="GCP93" s="72"/>
      <c r="GCQ93" s="70"/>
      <c r="GCR93" s="73"/>
      <c r="GCS93" s="74"/>
      <c r="GCT93" s="74"/>
      <c r="GCU93" s="62"/>
      <c r="GCV93" s="75"/>
      <c r="GCW93" s="76"/>
      <c r="GCX93" s="216"/>
      <c r="GCY93" s="75"/>
      <c r="GCZ93" s="75"/>
      <c r="GDA93" s="204"/>
      <c r="GDB93" s="205"/>
      <c r="GDC93" s="72"/>
      <c r="GDD93" s="70"/>
      <c r="GDE93" s="73"/>
      <c r="GDF93" s="74"/>
      <c r="GDG93" s="74"/>
      <c r="GDH93" s="62"/>
      <c r="GDI93" s="75"/>
      <c r="GDJ93" s="76"/>
      <c r="GDK93" s="216"/>
      <c r="GDL93" s="75"/>
      <c r="GDM93" s="75"/>
      <c r="GDN93" s="204"/>
      <c r="GDO93" s="205"/>
      <c r="GDP93" s="72"/>
      <c r="GDQ93" s="70"/>
      <c r="GDR93" s="73"/>
      <c r="GDS93" s="74"/>
      <c r="GDT93" s="74"/>
      <c r="GDU93" s="62"/>
      <c r="GDV93" s="75"/>
      <c r="GDW93" s="76"/>
      <c r="GDX93" s="216"/>
      <c r="GDY93" s="75"/>
      <c r="GDZ93" s="75"/>
      <c r="GEA93" s="204"/>
      <c r="GEB93" s="205"/>
      <c r="GEC93" s="72"/>
      <c r="GED93" s="70"/>
      <c r="GEE93" s="73"/>
      <c r="GEF93" s="74"/>
      <c r="GEG93" s="74"/>
      <c r="GEH93" s="62"/>
      <c r="GEI93" s="75"/>
      <c r="GEJ93" s="76"/>
      <c r="GEK93" s="216"/>
      <c r="GEL93" s="75"/>
      <c r="GEM93" s="75"/>
      <c r="GEN93" s="204"/>
      <c r="GEO93" s="205"/>
      <c r="GEP93" s="72"/>
      <c r="GEQ93" s="70"/>
      <c r="GER93" s="73"/>
      <c r="GES93" s="74"/>
      <c r="GET93" s="74"/>
      <c r="GEU93" s="62"/>
      <c r="GEV93" s="75"/>
      <c r="GEW93" s="76"/>
      <c r="GEX93" s="216"/>
      <c r="GEY93" s="75"/>
      <c r="GEZ93" s="75"/>
      <c r="GFA93" s="204"/>
      <c r="GFB93" s="205"/>
      <c r="GFC93" s="72"/>
      <c r="GFD93" s="70"/>
      <c r="GFE93" s="73"/>
      <c r="GFF93" s="74"/>
      <c r="GFG93" s="74"/>
      <c r="GFH93" s="62"/>
      <c r="GFI93" s="75"/>
      <c r="GFJ93" s="76"/>
      <c r="GFK93" s="216"/>
      <c r="GFL93" s="75"/>
      <c r="GFM93" s="75"/>
      <c r="GFN93" s="204"/>
      <c r="GFO93" s="205"/>
      <c r="GFP93" s="72"/>
      <c r="GFQ93" s="70"/>
      <c r="GFR93" s="73"/>
      <c r="GFS93" s="74"/>
      <c r="GFT93" s="74"/>
      <c r="GFU93" s="62"/>
      <c r="GFV93" s="75"/>
      <c r="GFW93" s="76"/>
      <c r="GFX93" s="216"/>
      <c r="GFY93" s="75"/>
      <c r="GFZ93" s="75"/>
      <c r="GGA93" s="204"/>
      <c r="GGB93" s="205"/>
      <c r="GGC93" s="72"/>
      <c r="GGD93" s="70"/>
      <c r="GGE93" s="73"/>
      <c r="GGF93" s="74"/>
      <c r="GGG93" s="74"/>
      <c r="GGH93" s="62"/>
      <c r="GGI93" s="75"/>
      <c r="GGJ93" s="76"/>
      <c r="GGK93" s="216"/>
      <c r="GGL93" s="75"/>
      <c r="GGM93" s="75"/>
      <c r="GGN93" s="204"/>
      <c r="GGO93" s="205"/>
      <c r="GGP93" s="72"/>
      <c r="GGQ93" s="70"/>
      <c r="GGR93" s="73"/>
      <c r="GGS93" s="74"/>
      <c r="GGT93" s="74"/>
      <c r="GGU93" s="62"/>
      <c r="GGV93" s="75"/>
      <c r="GGW93" s="76"/>
      <c r="GGX93" s="216"/>
      <c r="GGY93" s="75"/>
      <c r="GGZ93" s="75"/>
      <c r="GHA93" s="204"/>
      <c r="GHB93" s="205"/>
      <c r="GHC93" s="72"/>
      <c r="GHD93" s="70"/>
      <c r="GHE93" s="73"/>
      <c r="GHF93" s="74"/>
      <c r="GHG93" s="74"/>
      <c r="GHH93" s="62"/>
      <c r="GHI93" s="75"/>
      <c r="GHJ93" s="76"/>
      <c r="GHK93" s="216"/>
      <c r="GHL93" s="75"/>
      <c r="GHM93" s="75"/>
      <c r="GHN93" s="204"/>
      <c r="GHO93" s="205"/>
      <c r="GHP93" s="72"/>
      <c r="GHQ93" s="70"/>
      <c r="GHR93" s="73"/>
      <c r="GHS93" s="74"/>
      <c r="GHT93" s="74"/>
      <c r="GHU93" s="62"/>
      <c r="GHV93" s="75"/>
      <c r="GHW93" s="76"/>
      <c r="GHX93" s="216"/>
      <c r="GHY93" s="75"/>
      <c r="GHZ93" s="75"/>
      <c r="GIA93" s="204"/>
      <c r="GIB93" s="205"/>
      <c r="GIC93" s="72"/>
      <c r="GID93" s="70"/>
      <c r="GIE93" s="73"/>
      <c r="GIF93" s="74"/>
      <c r="GIG93" s="74"/>
      <c r="GIH93" s="62"/>
      <c r="GII93" s="75"/>
      <c r="GIJ93" s="76"/>
      <c r="GIK93" s="216"/>
      <c r="GIL93" s="75"/>
      <c r="GIM93" s="75"/>
      <c r="GIN93" s="204"/>
      <c r="GIO93" s="205"/>
      <c r="GIP93" s="72"/>
      <c r="GIQ93" s="70"/>
      <c r="GIR93" s="73"/>
      <c r="GIS93" s="74"/>
      <c r="GIT93" s="74"/>
      <c r="GIU93" s="62"/>
      <c r="GIV93" s="75"/>
      <c r="GIW93" s="76"/>
      <c r="GIX93" s="216"/>
      <c r="GIY93" s="75"/>
      <c r="GIZ93" s="75"/>
      <c r="GJA93" s="204"/>
      <c r="GJB93" s="205"/>
      <c r="GJC93" s="72"/>
      <c r="GJD93" s="70"/>
      <c r="GJE93" s="73"/>
      <c r="GJF93" s="74"/>
      <c r="GJG93" s="74"/>
      <c r="GJH93" s="62"/>
      <c r="GJI93" s="75"/>
      <c r="GJJ93" s="76"/>
      <c r="GJK93" s="216"/>
      <c r="GJL93" s="75"/>
      <c r="GJM93" s="75"/>
      <c r="GJN93" s="204"/>
      <c r="GJO93" s="205"/>
      <c r="GJP93" s="72"/>
      <c r="GJQ93" s="70"/>
      <c r="GJR93" s="73"/>
      <c r="GJS93" s="74"/>
      <c r="GJT93" s="74"/>
      <c r="GJU93" s="62"/>
      <c r="GJV93" s="75"/>
      <c r="GJW93" s="76"/>
      <c r="GJX93" s="216"/>
      <c r="GJY93" s="75"/>
      <c r="GJZ93" s="75"/>
      <c r="GKA93" s="204"/>
      <c r="GKB93" s="205"/>
      <c r="GKC93" s="72"/>
      <c r="GKD93" s="70"/>
      <c r="GKE93" s="73"/>
      <c r="GKF93" s="74"/>
      <c r="GKG93" s="74"/>
      <c r="GKH93" s="62"/>
      <c r="GKI93" s="75"/>
      <c r="GKJ93" s="76"/>
      <c r="GKK93" s="216"/>
      <c r="GKL93" s="75"/>
      <c r="GKM93" s="75"/>
      <c r="GKN93" s="204"/>
      <c r="GKO93" s="205"/>
      <c r="GKP93" s="72"/>
      <c r="GKQ93" s="70"/>
      <c r="GKR93" s="73"/>
      <c r="GKS93" s="74"/>
      <c r="GKT93" s="74"/>
      <c r="GKU93" s="62"/>
      <c r="GKV93" s="75"/>
      <c r="GKW93" s="76"/>
      <c r="GKX93" s="216"/>
      <c r="GKY93" s="75"/>
      <c r="GKZ93" s="75"/>
      <c r="GLA93" s="204"/>
      <c r="GLB93" s="205"/>
      <c r="GLC93" s="72"/>
      <c r="GLD93" s="70"/>
      <c r="GLE93" s="73"/>
      <c r="GLF93" s="74"/>
      <c r="GLG93" s="74"/>
      <c r="GLH93" s="62"/>
      <c r="GLI93" s="75"/>
      <c r="GLJ93" s="76"/>
      <c r="GLK93" s="216"/>
      <c r="GLL93" s="75"/>
      <c r="GLM93" s="75"/>
      <c r="GLN93" s="204"/>
      <c r="GLO93" s="205"/>
      <c r="GLP93" s="72"/>
      <c r="GLQ93" s="70"/>
      <c r="GLR93" s="73"/>
      <c r="GLS93" s="74"/>
      <c r="GLT93" s="74"/>
      <c r="GLU93" s="62"/>
      <c r="GLV93" s="75"/>
      <c r="GLW93" s="76"/>
      <c r="GLX93" s="216"/>
      <c r="GLY93" s="75"/>
      <c r="GLZ93" s="75"/>
      <c r="GMA93" s="204"/>
      <c r="GMB93" s="205"/>
      <c r="GMC93" s="72"/>
      <c r="GMD93" s="70"/>
      <c r="GME93" s="73"/>
      <c r="GMF93" s="74"/>
      <c r="GMG93" s="74"/>
      <c r="GMH93" s="62"/>
      <c r="GMI93" s="75"/>
      <c r="GMJ93" s="76"/>
      <c r="GMK93" s="216"/>
      <c r="GML93" s="75"/>
      <c r="GMM93" s="75"/>
      <c r="GMN93" s="204"/>
      <c r="GMO93" s="205"/>
      <c r="GMP93" s="72"/>
      <c r="GMQ93" s="70"/>
      <c r="GMR93" s="73"/>
      <c r="GMS93" s="74"/>
      <c r="GMT93" s="74"/>
      <c r="GMU93" s="62"/>
      <c r="GMV93" s="75"/>
      <c r="GMW93" s="76"/>
      <c r="GMX93" s="216"/>
      <c r="GMY93" s="75"/>
      <c r="GMZ93" s="75"/>
      <c r="GNA93" s="204"/>
      <c r="GNB93" s="205"/>
      <c r="GNC93" s="72"/>
      <c r="GND93" s="70"/>
      <c r="GNE93" s="73"/>
      <c r="GNF93" s="74"/>
      <c r="GNG93" s="74"/>
      <c r="GNH93" s="62"/>
      <c r="GNI93" s="75"/>
      <c r="GNJ93" s="76"/>
      <c r="GNK93" s="216"/>
      <c r="GNL93" s="75"/>
      <c r="GNM93" s="75"/>
      <c r="GNN93" s="204"/>
      <c r="GNO93" s="205"/>
      <c r="GNP93" s="72"/>
      <c r="GNQ93" s="70"/>
      <c r="GNR93" s="73"/>
      <c r="GNS93" s="74"/>
      <c r="GNT93" s="74"/>
      <c r="GNU93" s="62"/>
      <c r="GNV93" s="75"/>
      <c r="GNW93" s="76"/>
      <c r="GNX93" s="216"/>
      <c r="GNY93" s="75"/>
      <c r="GNZ93" s="75"/>
      <c r="GOA93" s="204"/>
      <c r="GOB93" s="205"/>
      <c r="GOC93" s="72"/>
      <c r="GOD93" s="70"/>
      <c r="GOE93" s="73"/>
      <c r="GOF93" s="74"/>
      <c r="GOG93" s="74"/>
      <c r="GOH93" s="62"/>
      <c r="GOI93" s="75"/>
      <c r="GOJ93" s="76"/>
      <c r="GOK93" s="216"/>
      <c r="GOL93" s="75"/>
      <c r="GOM93" s="75"/>
      <c r="GON93" s="204"/>
      <c r="GOO93" s="205"/>
      <c r="GOP93" s="72"/>
      <c r="GOQ93" s="70"/>
      <c r="GOR93" s="73"/>
      <c r="GOS93" s="74"/>
      <c r="GOT93" s="74"/>
      <c r="GOU93" s="62"/>
      <c r="GOV93" s="75"/>
      <c r="GOW93" s="76"/>
      <c r="GOX93" s="216"/>
      <c r="GOY93" s="75"/>
      <c r="GOZ93" s="75"/>
      <c r="GPA93" s="204"/>
      <c r="GPB93" s="205"/>
      <c r="GPC93" s="72"/>
      <c r="GPD93" s="70"/>
      <c r="GPE93" s="73"/>
      <c r="GPF93" s="74"/>
      <c r="GPG93" s="74"/>
      <c r="GPH93" s="62"/>
      <c r="GPI93" s="75"/>
      <c r="GPJ93" s="76"/>
      <c r="GPK93" s="216"/>
      <c r="GPL93" s="75"/>
      <c r="GPM93" s="75"/>
      <c r="GPN93" s="204"/>
      <c r="GPO93" s="205"/>
      <c r="GPP93" s="72"/>
      <c r="GPQ93" s="70"/>
      <c r="GPR93" s="73"/>
      <c r="GPS93" s="74"/>
      <c r="GPT93" s="74"/>
      <c r="GPU93" s="62"/>
      <c r="GPV93" s="75"/>
      <c r="GPW93" s="76"/>
      <c r="GPX93" s="216"/>
      <c r="GPY93" s="75"/>
      <c r="GPZ93" s="75"/>
      <c r="GQA93" s="204"/>
      <c r="GQB93" s="205"/>
      <c r="GQC93" s="72"/>
      <c r="GQD93" s="70"/>
      <c r="GQE93" s="73"/>
      <c r="GQF93" s="74"/>
      <c r="GQG93" s="74"/>
      <c r="GQH93" s="62"/>
      <c r="GQI93" s="75"/>
      <c r="GQJ93" s="76"/>
      <c r="GQK93" s="216"/>
      <c r="GQL93" s="75"/>
      <c r="GQM93" s="75"/>
      <c r="GQN93" s="204"/>
      <c r="GQO93" s="205"/>
      <c r="GQP93" s="72"/>
      <c r="GQQ93" s="70"/>
      <c r="GQR93" s="73"/>
      <c r="GQS93" s="74"/>
      <c r="GQT93" s="74"/>
      <c r="GQU93" s="62"/>
      <c r="GQV93" s="75"/>
      <c r="GQW93" s="76"/>
      <c r="GQX93" s="216"/>
      <c r="GQY93" s="75"/>
      <c r="GQZ93" s="75"/>
      <c r="GRA93" s="204"/>
      <c r="GRB93" s="205"/>
      <c r="GRC93" s="72"/>
      <c r="GRD93" s="70"/>
      <c r="GRE93" s="73"/>
      <c r="GRF93" s="74"/>
      <c r="GRG93" s="74"/>
      <c r="GRH93" s="62"/>
      <c r="GRI93" s="75"/>
      <c r="GRJ93" s="76"/>
      <c r="GRK93" s="216"/>
      <c r="GRL93" s="75"/>
      <c r="GRM93" s="75"/>
      <c r="GRN93" s="204"/>
      <c r="GRO93" s="205"/>
      <c r="GRP93" s="72"/>
      <c r="GRQ93" s="70"/>
      <c r="GRR93" s="73"/>
      <c r="GRS93" s="74"/>
      <c r="GRT93" s="74"/>
      <c r="GRU93" s="62"/>
      <c r="GRV93" s="75"/>
      <c r="GRW93" s="76"/>
      <c r="GRX93" s="216"/>
      <c r="GRY93" s="75"/>
      <c r="GRZ93" s="75"/>
      <c r="GSA93" s="204"/>
      <c r="GSB93" s="205"/>
      <c r="GSC93" s="72"/>
      <c r="GSD93" s="70"/>
      <c r="GSE93" s="73"/>
      <c r="GSF93" s="74"/>
      <c r="GSG93" s="74"/>
      <c r="GSH93" s="62"/>
      <c r="GSI93" s="75"/>
      <c r="GSJ93" s="76"/>
      <c r="GSK93" s="216"/>
      <c r="GSL93" s="75"/>
      <c r="GSM93" s="75"/>
      <c r="GSN93" s="204"/>
      <c r="GSO93" s="205"/>
      <c r="GSP93" s="72"/>
      <c r="GSQ93" s="70"/>
      <c r="GSR93" s="73"/>
      <c r="GSS93" s="74"/>
      <c r="GST93" s="74"/>
      <c r="GSU93" s="62"/>
      <c r="GSV93" s="75"/>
      <c r="GSW93" s="76"/>
      <c r="GSX93" s="216"/>
      <c r="GSY93" s="75"/>
      <c r="GSZ93" s="75"/>
      <c r="GTA93" s="204"/>
      <c r="GTB93" s="205"/>
      <c r="GTC93" s="72"/>
      <c r="GTD93" s="70"/>
      <c r="GTE93" s="73"/>
      <c r="GTF93" s="74"/>
      <c r="GTG93" s="74"/>
      <c r="GTH93" s="62"/>
      <c r="GTI93" s="75"/>
      <c r="GTJ93" s="76"/>
      <c r="GTK93" s="216"/>
      <c r="GTL93" s="75"/>
      <c r="GTM93" s="75"/>
      <c r="GTN93" s="204"/>
      <c r="GTO93" s="205"/>
      <c r="GTP93" s="72"/>
      <c r="GTQ93" s="70"/>
      <c r="GTR93" s="73"/>
      <c r="GTS93" s="74"/>
      <c r="GTT93" s="74"/>
      <c r="GTU93" s="62"/>
      <c r="GTV93" s="75"/>
      <c r="GTW93" s="76"/>
      <c r="GTX93" s="216"/>
      <c r="GTY93" s="75"/>
      <c r="GTZ93" s="75"/>
      <c r="GUA93" s="204"/>
      <c r="GUB93" s="205"/>
      <c r="GUC93" s="72"/>
      <c r="GUD93" s="70"/>
      <c r="GUE93" s="73"/>
      <c r="GUF93" s="74"/>
      <c r="GUG93" s="74"/>
      <c r="GUH93" s="62"/>
      <c r="GUI93" s="75"/>
      <c r="GUJ93" s="76"/>
      <c r="GUK93" s="216"/>
      <c r="GUL93" s="75"/>
      <c r="GUM93" s="75"/>
      <c r="GUN93" s="204"/>
      <c r="GUO93" s="205"/>
      <c r="GUP93" s="72"/>
      <c r="GUQ93" s="70"/>
      <c r="GUR93" s="73"/>
      <c r="GUS93" s="74"/>
      <c r="GUT93" s="74"/>
      <c r="GUU93" s="62"/>
      <c r="GUV93" s="75"/>
      <c r="GUW93" s="76"/>
      <c r="GUX93" s="216"/>
      <c r="GUY93" s="75"/>
      <c r="GUZ93" s="75"/>
      <c r="GVA93" s="204"/>
      <c r="GVB93" s="205"/>
      <c r="GVC93" s="72"/>
      <c r="GVD93" s="70"/>
      <c r="GVE93" s="73"/>
      <c r="GVF93" s="74"/>
      <c r="GVG93" s="74"/>
      <c r="GVH93" s="62"/>
      <c r="GVI93" s="75"/>
      <c r="GVJ93" s="76"/>
      <c r="GVK93" s="216"/>
      <c r="GVL93" s="75"/>
      <c r="GVM93" s="75"/>
      <c r="GVN93" s="204"/>
      <c r="GVO93" s="205"/>
      <c r="GVP93" s="72"/>
      <c r="GVQ93" s="70"/>
      <c r="GVR93" s="73"/>
      <c r="GVS93" s="74"/>
      <c r="GVT93" s="74"/>
      <c r="GVU93" s="62"/>
      <c r="GVV93" s="75"/>
      <c r="GVW93" s="76"/>
      <c r="GVX93" s="216"/>
      <c r="GVY93" s="75"/>
      <c r="GVZ93" s="75"/>
      <c r="GWA93" s="204"/>
      <c r="GWB93" s="205"/>
      <c r="GWC93" s="72"/>
      <c r="GWD93" s="70"/>
      <c r="GWE93" s="73"/>
      <c r="GWF93" s="74"/>
      <c r="GWG93" s="74"/>
      <c r="GWH93" s="62"/>
      <c r="GWI93" s="75"/>
      <c r="GWJ93" s="76"/>
      <c r="GWK93" s="216"/>
      <c r="GWL93" s="75"/>
      <c r="GWM93" s="75"/>
      <c r="GWN93" s="204"/>
      <c r="GWO93" s="205"/>
      <c r="GWP93" s="72"/>
      <c r="GWQ93" s="70"/>
      <c r="GWR93" s="73"/>
      <c r="GWS93" s="74"/>
      <c r="GWT93" s="74"/>
      <c r="GWU93" s="62"/>
      <c r="GWV93" s="75"/>
      <c r="GWW93" s="76"/>
      <c r="GWX93" s="216"/>
      <c r="GWY93" s="75"/>
      <c r="GWZ93" s="75"/>
      <c r="GXA93" s="204"/>
      <c r="GXB93" s="205"/>
      <c r="GXC93" s="72"/>
      <c r="GXD93" s="70"/>
      <c r="GXE93" s="73"/>
      <c r="GXF93" s="74"/>
      <c r="GXG93" s="74"/>
      <c r="GXH93" s="62"/>
      <c r="GXI93" s="75"/>
      <c r="GXJ93" s="76"/>
      <c r="GXK93" s="216"/>
      <c r="GXL93" s="75"/>
      <c r="GXM93" s="75"/>
      <c r="GXN93" s="204"/>
      <c r="GXO93" s="205"/>
      <c r="GXP93" s="72"/>
      <c r="GXQ93" s="70"/>
      <c r="GXR93" s="73"/>
      <c r="GXS93" s="74"/>
      <c r="GXT93" s="74"/>
      <c r="GXU93" s="62"/>
      <c r="GXV93" s="75"/>
      <c r="GXW93" s="76"/>
      <c r="GXX93" s="216"/>
      <c r="GXY93" s="75"/>
      <c r="GXZ93" s="75"/>
      <c r="GYA93" s="204"/>
      <c r="GYB93" s="205"/>
      <c r="GYC93" s="72"/>
      <c r="GYD93" s="70"/>
      <c r="GYE93" s="73"/>
      <c r="GYF93" s="74"/>
      <c r="GYG93" s="74"/>
      <c r="GYH93" s="62"/>
      <c r="GYI93" s="75"/>
      <c r="GYJ93" s="76"/>
      <c r="GYK93" s="216"/>
      <c r="GYL93" s="75"/>
      <c r="GYM93" s="75"/>
      <c r="GYN93" s="204"/>
      <c r="GYO93" s="205"/>
      <c r="GYP93" s="72"/>
      <c r="GYQ93" s="70"/>
      <c r="GYR93" s="73"/>
      <c r="GYS93" s="74"/>
      <c r="GYT93" s="74"/>
      <c r="GYU93" s="62"/>
      <c r="GYV93" s="75"/>
      <c r="GYW93" s="76"/>
      <c r="GYX93" s="216"/>
      <c r="GYY93" s="75"/>
      <c r="GYZ93" s="75"/>
      <c r="GZA93" s="204"/>
      <c r="GZB93" s="205"/>
      <c r="GZC93" s="72"/>
      <c r="GZD93" s="70"/>
      <c r="GZE93" s="73"/>
      <c r="GZF93" s="74"/>
      <c r="GZG93" s="74"/>
      <c r="GZH93" s="62"/>
      <c r="GZI93" s="75"/>
      <c r="GZJ93" s="76"/>
      <c r="GZK93" s="216"/>
      <c r="GZL93" s="75"/>
      <c r="GZM93" s="75"/>
      <c r="GZN93" s="204"/>
      <c r="GZO93" s="205"/>
      <c r="GZP93" s="72"/>
      <c r="GZQ93" s="70"/>
      <c r="GZR93" s="73"/>
      <c r="GZS93" s="74"/>
      <c r="GZT93" s="74"/>
      <c r="GZU93" s="62"/>
      <c r="GZV93" s="75"/>
      <c r="GZW93" s="76"/>
      <c r="GZX93" s="216"/>
      <c r="GZY93" s="75"/>
      <c r="GZZ93" s="75"/>
      <c r="HAA93" s="204"/>
      <c r="HAB93" s="205"/>
      <c r="HAC93" s="72"/>
      <c r="HAD93" s="70"/>
      <c r="HAE93" s="73"/>
      <c r="HAF93" s="74"/>
      <c r="HAG93" s="74"/>
      <c r="HAH93" s="62"/>
      <c r="HAI93" s="75"/>
      <c r="HAJ93" s="76"/>
      <c r="HAK93" s="216"/>
      <c r="HAL93" s="75"/>
      <c r="HAM93" s="75"/>
      <c r="HAN93" s="204"/>
      <c r="HAO93" s="205"/>
      <c r="HAP93" s="72"/>
      <c r="HAQ93" s="70"/>
      <c r="HAR93" s="73"/>
      <c r="HAS93" s="74"/>
      <c r="HAT93" s="74"/>
      <c r="HAU93" s="62"/>
      <c r="HAV93" s="75"/>
      <c r="HAW93" s="76"/>
      <c r="HAX93" s="216"/>
      <c r="HAY93" s="75"/>
      <c r="HAZ93" s="75"/>
      <c r="HBA93" s="204"/>
      <c r="HBB93" s="205"/>
      <c r="HBC93" s="72"/>
      <c r="HBD93" s="70"/>
      <c r="HBE93" s="73"/>
      <c r="HBF93" s="74"/>
      <c r="HBG93" s="74"/>
      <c r="HBH93" s="62"/>
      <c r="HBI93" s="75"/>
      <c r="HBJ93" s="76"/>
      <c r="HBK93" s="216"/>
      <c r="HBL93" s="75"/>
      <c r="HBM93" s="75"/>
      <c r="HBN93" s="204"/>
      <c r="HBO93" s="205"/>
      <c r="HBP93" s="72"/>
      <c r="HBQ93" s="70"/>
      <c r="HBR93" s="73"/>
      <c r="HBS93" s="74"/>
      <c r="HBT93" s="74"/>
      <c r="HBU93" s="62"/>
      <c r="HBV93" s="75"/>
      <c r="HBW93" s="76"/>
      <c r="HBX93" s="216"/>
      <c r="HBY93" s="75"/>
      <c r="HBZ93" s="75"/>
      <c r="HCA93" s="204"/>
      <c r="HCB93" s="205"/>
      <c r="HCC93" s="72"/>
      <c r="HCD93" s="70"/>
      <c r="HCE93" s="73"/>
      <c r="HCF93" s="74"/>
      <c r="HCG93" s="74"/>
      <c r="HCH93" s="62"/>
      <c r="HCI93" s="75"/>
      <c r="HCJ93" s="76"/>
      <c r="HCK93" s="216"/>
      <c r="HCL93" s="75"/>
      <c r="HCM93" s="75"/>
      <c r="HCN93" s="204"/>
      <c r="HCO93" s="205"/>
      <c r="HCP93" s="72"/>
      <c r="HCQ93" s="70"/>
      <c r="HCR93" s="73"/>
      <c r="HCS93" s="74"/>
      <c r="HCT93" s="74"/>
      <c r="HCU93" s="62"/>
      <c r="HCV93" s="75"/>
      <c r="HCW93" s="76"/>
      <c r="HCX93" s="216"/>
      <c r="HCY93" s="75"/>
      <c r="HCZ93" s="75"/>
      <c r="HDA93" s="204"/>
      <c r="HDB93" s="205"/>
      <c r="HDC93" s="72"/>
      <c r="HDD93" s="70"/>
      <c r="HDE93" s="73"/>
      <c r="HDF93" s="74"/>
      <c r="HDG93" s="74"/>
      <c r="HDH93" s="62"/>
      <c r="HDI93" s="75"/>
      <c r="HDJ93" s="76"/>
      <c r="HDK93" s="216"/>
      <c r="HDL93" s="75"/>
      <c r="HDM93" s="75"/>
      <c r="HDN93" s="204"/>
      <c r="HDO93" s="205"/>
      <c r="HDP93" s="72"/>
      <c r="HDQ93" s="70"/>
      <c r="HDR93" s="73"/>
      <c r="HDS93" s="74"/>
      <c r="HDT93" s="74"/>
      <c r="HDU93" s="62"/>
      <c r="HDV93" s="75"/>
      <c r="HDW93" s="76"/>
      <c r="HDX93" s="216"/>
      <c r="HDY93" s="75"/>
      <c r="HDZ93" s="75"/>
      <c r="HEA93" s="204"/>
      <c r="HEB93" s="205"/>
      <c r="HEC93" s="72"/>
      <c r="HED93" s="70"/>
      <c r="HEE93" s="73"/>
      <c r="HEF93" s="74"/>
      <c r="HEG93" s="74"/>
      <c r="HEH93" s="62"/>
      <c r="HEI93" s="75"/>
      <c r="HEJ93" s="76"/>
      <c r="HEK93" s="216"/>
      <c r="HEL93" s="75"/>
      <c r="HEM93" s="75"/>
      <c r="HEN93" s="204"/>
      <c r="HEO93" s="205"/>
      <c r="HEP93" s="72"/>
      <c r="HEQ93" s="70"/>
      <c r="HER93" s="73"/>
      <c r="HES93" s="74"/>
      <c r="HET93" s="74"/>
      <c r="HEU93" s="62"/>
      <c r="HEV93" s="75"/>
      <c r="HEW93" s="76"/>
      <c r="HEX93" s="216"/>
      <c r="HEY93" s="75"/>
      <c r="HEZ93" s="75"/>
      <c r="HFA93" s="204"/>
      <c r="HFB93" s="205"/>
      <c r="HFC93" s="72"/>
      <c r="HFD93" s="70"/>
      <c r="HFE93" s="73"/>
      <c r="HFF93" s="74"/>
      <c r="HFG93" s="74"/>
      <c r="HFH93" s="62"/>
      <c r="HFI93" s="75"/>
      <c r="HFJ93" s="76"/>
      <c r="HFK93" s="216"/>
      <c r="HFL93" s="75"/>
      <c r="HFM93" s="75"/>
      <c r="HFN93" s="204"/>
      <c r="HFO93" s="205"/>
      <c r="HFP93" s="72"/>
      <c r="HFQ93" s="70"/>
      <c r="HFR93" s="73"/>
      <c r="HFS93" s="74"/>
      <c r="HFT93" s="74"/>
      <c r="HFU93" s="62"/>
      <c r="HFV93" s="75"/>
      <c r="HFW93" s="76"/>
      <c r="HFX93" s="216"/>
      <c r="HFY93" s="75"/>
      <c r="HFZ93" s="75"/>
      <c r="HGA93" s="204"/>
      <c r="HGB93" s="205"/>
      <c r="HGC93" s="72"/>
      <c r="HGD93" s="70"/>
      <c r="HGE93" s="73"/>
      <c r="HGF93" s="74"/>
      <c r="HGG93" s="74"/>
      <c r="HGH93" s="62"/>
      <c r="HGI93" s="75"/>
      <c r="HGJ93" s="76"/>
      <c r="HGK93" s="216"/>
      <c r="HGL93" s="75"/>
      <c r="HGM93" s="75"/>
      <c r="HGN93" s="204"/>
      <c r="HGO93" s="205"/>
      <c r="HGP93" s="72"/>
      <c r="HGQ93" s="70"/>
      <c r="HGR93" s="73"/>
      <c r="HGS93" s="74"/>
      <c r="HGT93" s="74"/>
      <c r="HGU93" s="62"/>
      <c r="HGV93" s="75"/>
      <c r="HGW93" s="76"/>
      <c r="HGX93" s="216"/>
      <c r="HGY93" s="75"/>
      <c r="HGZ93" s="75"/>
      <c r="HHA93" s="204"/>
      <c r="HHB93" s="205"/>
      <c r="HHC93" s="72"/>
      <c r="HHD93" s="70"/>
      <c r="HHE93" s="73"/>
      <c r="HHF93" s="74"/>
      <c r="HHG93" s="74"/>
      <c r="HHH93" s="62"/>
      <c r="HHI93" s="75"/>
      <c r="HHJ93" s="76"/>
      <c r="HHK93" s="216"/>
      <c r="HHL93" s="75"/>
      <c r="HHM93" s="75"/>
      <c r="HHN93" s="204"/>
      <c r="HHO93" s="205"/>
      <c r="HHP93" s="72"/>
      <c r="HHQ93" s="70"/>
      <c r="HHR93" s="73"/>
      <c r="HHS93" s="74"/>
      <c r="HHT93" s="74"/>
      <c r="HHU93" s="62"/>
      <c r="HHV93" s="75"/>
      <c r="HHW93" s="76"/>
      <c r="HHX93" s="216"/>
      <c r="HHY93" s="75"/>
      <c r="HHZ93" s="75"/>
      <c r="HIA93" s="204"/>
      <c r="HIB93" s="205"/>
      <c r="HIC93" s="72"/>
      <c r="HID93" s="70"/>
      <c r="HIE93" s="73"/>
      <c r="HIF93" s="74"/>
      <c r="HIG93" s="74"/>
      <c r="HIH93" s="62"/>
      <c r="HII93" s="75"/>
      <c r="HIJ93" s="76"/>
      <c r="HIK93" s="216"/>
      <c r="HIL93" s="75"/>
      <c r="HIM93" s="75"/>
      <c r="HIN93" s="204"/>
      <c r="HIO93" s="205"/>
      <c r="HIP93" s="72"/>
      <c r="HIQ93" s="70"/>
      <c r="HIR93" s="73"/>
      <c r="HIS93" s="74"/>
      <c r="HIT93" s="74"/>
      <c r="HIU93" s="62"/>
      <c r="HIV93" s="75"/>
      <c r="HIW93" s="76"/>
      <c r="HIX93" s="216"/>
      <c r="HIY93" s="75"/>
      <c r="HIZ93" s="75"/>
      <c r="HJA93" s="204"/>
      <c r="HJB93" s="205"/>
      <c r="HJC93" s="72"/>
      <c r="HJD93" s="70"/>
      <c r="HJE93" s="73"/>
      <c r="HJF93" s="74"/>
      <c r="HJG93" s="74"/>
      <c r="HJH93" s="62"/>
      <c r="HJI93" s="75"/>
      <c r="HJJ93" s="76"/>
      <c r="HJK93" s="216"/>
      <c r="HJL93" s="75"/>
      <c r="HJM93" s="75"/>
      <c r="HJN93" s="204"/>
      <c r="HJO93" s="205"/>
      <c r="HJP93" s="72"/>
      <c r="HJQ93" s="70"/>
      <c r="HJR93" s="73"/>
      <c r="HJS93" s="74"/>
      <c r="HJT93" s="74"/>
      <c r="HJU93" s="62"/>
      <c r="HJV93" s="75"/>
      <c r="HJW93" s="76"/>
      <c r="HJX93" s="216"/>
      <c r="HJY93" s="75"/>
      <c r="HJZ93" s="75"/>
      <c r="HKA93" s="204"/>
      <c r="HKB93" s="205"/>
      <c r="HKC93" s="72"/>
      <c r="HKD93" s="70"/>
      <c r="HKE93" s="73"/>
      <c r="HKF93" s="74"/>
      <c r="HKG93" s="74"/>
      <c r="HKH93" s="62"/>
      <c r="HKI93" s="75"/>
      <c r="HKJ93" s="76"/>
      <c r="HKK93" s="216"/>
      <c r="HKL93" s="75"/>
      <c r="HKM93" s="75"/>
      <c r="HKN93" s="204"/>
      <c r="HKO93" s="205"/>
      <c r="HKP93" s="72"/>
      <c r="HKQ93" s="70"/>
      <c r="HKR93" s="73"/>
      <c r="HKS93" s="74"/>
      <c r="HKT93" s="74"/>
      <c r="HKU93" s="62"/>
      <c r="HKV93" s="75"/>
      <c r="HKW93" s="76"/>
      <c r="HKX93" s="216"/>
      <c r="HKY93" s="75"/>
      <c r="HKZ93" s="75"/>
      <c r="HLA93" s="204"/>
      <c r="HLB93" s="205"/>
      <c r="HLC93" s="72"/>
      <c r="HLD93" s="70"/>
      <c r="HLE93" s="73"/>
      <c r="HLF93" s="74"/>
      <c r="HLG93" s="74"/>
      <c r="HLH93" s="62"/>
      <c r="HLI93" s="75"/>
      <c r="HLJ93" s="76"/>
      <c r="HLK93" s="216"/>
      <c r="HLL93" s="75"/>
      <c r="HLM93" s="75"/>
      <c r="HLN93" s="204"/>
      <c r="HLO93" s="205"/>
      <c r="HLP93" s="72"/>
      <c r="HLQ93" s="70"/>
      <c r="HLR93" s="73"/>
      <c r="HLS93" s="74"/>
      <c r="HLT93" s="74"/>
      <c r="HLU93" s="62"/>
      <c r="HLV93" s="75"/>
      <c r="HLW93" s="76"/>
      <c r="HLX93" s="216"/>
      <c r="HLY93" s="75"/>
      <c r="HLZ93" s="75"/>
      <c r="HMA93" s="204"/>
      <c r="HMB93" s="205"/>
      <c r="HMC93" s="72"/>
      <c r="HMD93" s="70"/>
      <c r="HME93" s="73"/>
      <c r="HMF93" s="74"/>
      <c r="HMG93" s="74"/>
      <c r="HMH93" s="62"/>
      <c r="HMI93" s="75"/>
      <c r="HMJ93" s="76"/>
      <c r="HMK93" s="216"/>
      <c r="HML93" s="75"/>
      <c r="HMM93" s="75"/>
      <c r="HMN93" s="204"/>
      <c r="HMO93" s="205"/>
      <c r="HMP93" s="72"/>
      <c r="HMQ93" s="70"/>
      <c r="HMR93" s="73"/>
      <c r="HMS93" s="74"/>
      <c r="HMT93" s="74"/>
      <c r="HMU93" s="62"/>
      <c r="HMV93" s="75"/>
      <c r="HMW93" s="76"/>
      <c r="HMX93" s="216"/>
      <c r="HMY93" s="75"/>
      <c r="HMZ93" s="75"/>
      <c r="HNA93" s="204"/>
      <c r="HNB93" s="205"/>
      <c r="HNC93" s="72"/>
      <c r="HND93" s="70"/>
      <c r="HNE93" s="73"/>
      <c r="HNF93" s="74"/>
      <c r="HNG93" s="74"/>
      <c r="HNH93" s="62"/>
      <c r="HNI93" s="75"/>
      <c r="HNJ93" s="76"/>
      <c r="HNK93" s="216"/>
      <c r="HNL93" s="75"/>
      <c r="HNM93" s="75"/>
      <c r="HNN93" s="204"/>
      <c r="HNO93" s="205"/>
      <c r="HNP93" s="72"/>
      <c r="HNQ93" s="70"/>
      <c r="HNR93" s="73"/>
      <c r="HNS93" s="74"/>
      <c r="HNT93" s="74"/>
      <c r="HNU93" s="62"/>
      <c r="HNV93" s="75"/>
      <c r="HNW93" s="76"/>
      <c r="HNX93" s="216"/>
      <c r="HNY93" s="75"/>
      <c r="HNZ93" s="75"/>
      <c r="HOA93" s="204"/>
      <c r="HOB93" s="205"/>
      <c r="HOC93" s="72"/>
      <c r="HOD93" s="70"/>
      <c r="HOE93" s="73"/>
      <c r="HOF93" s="74"/>
      <c r="HOG93" s="74"/>
      <c r="HOH93" s="62"/>
      <c r="HOI93" s="75"/>
      <c r="HOJ93" s="76"/>
      <c r="HOK93" s="216"/>
      <c r="HOL93" s="75"/>
      <c r="HOM93" s="75"/>
      <c r="HON93" s="204"/>
      <c r="HOO93" s="205"/>
      <c r="HOP93" s="72"/>
      <c r="HOQ93" s="70"/>
      <c r="HOR93" s="73"/>
      <c r="HOS93" s="74"/>
      <c r="HOT93" s="74"/>
      <c r="HOU93" s="62"/>
      <c r="HOV93" s="75"/>
      <c r="HOW93" s="76"/>
      <c r="HOX93" s="216"/>
      <c r="HOY93" s="75"/>
      <c r="HOZ93" s="75"/>
      <c r="HPA93" s="204"/>
      <c r="HPB93" s="205"/>
      <c r="HPC93" s="72"/>
      <c r="HPD93" s="70"/>
      <c r="HPE93" s="73"/>
      <c r="HPF93" s="74"/>
      <c r="HPG93" s="74"/>
      <c r="HPH93" s="62"/>
      <c r="HPI93" s="75"/>
      <c r="HPJ93" s="76"/>
      <c r="HPK93" s="216"/>
      <c r="HPL93" s="75"/>
      <c r="HPM93" s="75"/>
      <c r="HPN93" s="204"/>
      <c r="HPO93" s="205"/>
      <c r="HPP93" s="72"/>
      <c r="HPQ93" s="70"/>
      <c r="HPR93" s="73"/>
      <c r="HPS93" s="74"/>
      <c r="HPT93" s="74"/>
      <c r="HPU93" s="62"/>
      <c r="HPV93" s="75"/>
      <c r="HPW93" s="76"/>
      <c r="HPX93" s="216"/>
      <c r="HPY93" s="75"/>
      <c r="HPZ93" s="75"/>
      <c r="HQA93" s="204"/>
      <c r="HQB93" s="205"/>
      <c r="HQC93" s="72"/>
      <c r="HQD93" s="70"/>
      <c r="HQE93" s="73"/>
      <c r="HQF93" s="74"/>
      <c r="HQG93" s="74"/>
      <c r="HQH93" s="62"/>
      <c r="HQI93" s="75"/>
      <c r="HQJ93" s="76"/>
      <c r="HQK93" s="216"/>
      <c r="HQL93" s="75"/>
      <c r="HQM93" s="75"/>
      <c r="HQN93" s="204"/>
      <c r="HQO93" s="205"/>
      <c r="HQP93" s="72"/>
      <c r="HQQ93" s="70"/>
      <c r="HQR93" s="73"/>
      <c r="HQS93" s="74"/>
      <c r="HQT93" s="74"/>
      <c r="HQU93" s="62"/>
      <c r="HQV93" s="75"/>
      <c r="HQW93" s="76"/>
      <c r="HQX93" s="216"/>
      <c r="HQY93" s="75"/>
      <c r="HQZ93" s="75"/>
      <c r="HRA93" s="204"/>
      <c r="HRB93" s="205"/>
      <c r="HRC93" s="72"/>
      <c r="HRD93" s="70"/>
      <c r="HRE93" s="73"/>
      <c r="HRF93" s="74"/>
      <c r="HRG93" s="74"/>
      <c r="HRH93" s="62"/>
      <c r="HRI93" s="75"/>
      <c r="HRJ93" s="76"/>
      <c r="HRK93" s="216"/>
      <c r="HRL93" s="75"/>
      <c r="HRM93" s="75"/>
      <c r="HRN93" s="204"/>
      <c r="HRO93" s="205"/>
      <c r="HRP93" s="72"/>
      <c r="HRQ93" s="70"/>
      <c r="HRR93" s="73"/>
      <c r="HRS93" s="74"/>
      <c r="HRT93" s="74"/>
      <c r="HRU93" s="62"/>
      <c r="HRV93" s="75"/>
      <c r="HRW93" s="76"/>
      <c r="HRX93" s="216"/>
      <c r="HRY93" s="75"/>
      <c r="HRZ93" s="75"/>
      <c r="HSA93" s="204"/>
      <c r="HSB93" s="205"/>
      <c r="HSC93" s="72"/>
      <c r="HSD93" s="70"/>
      <c r="HSE93" s="73"/>
      <c r="HSF93" s="74"/>
      <c r="HSG93" s="74"/>
      <c r="HSH93" s="62"/>
      <c r="HSI93" s="75"/>
      <c r="HSJ93" s="76"/>
      <c r="HSK93" s="216"/>
      <c r="HSL93" s="75"/>
      <c r="HSM93" s="75"/>
      <c r="HSN93" s="204"/>
      <c r="HSO93" s="205"/>
      <c r="HSP93" s="72"/>
      <c r="HSQ93" s="70"/>
      <c r="HSR93" s="73"/>
      <c r="HSS93" s="74"/>
      <c r="HST93" s="74"/>
      <c r="HSU93" s="62"/>
      <c r="HSV93" s="75"/>
      <c r="HSW93" s="76"/>
      <c r="HSX93" s="216"/>
      <c r="HSY93" s="75"/>
      <c r="HSZ93" s="75"/>
      <c r="HTA93" s="204"/>
      <c r="HTB93" s="205"/>
      <c r="HTC93" s="72"/>
      <c r="HTD93" s="70"/>
      <c r="HTE93" s="73"/>
      <c r="HTF93" s="74"/>
      <c r="HTG93" s="74"/>
      <c r="HTH93" s="62"/>
      <c r="HTI93" s="75"/>
      <c r="HTJ93" s="76"/>
      <c r="HTK93" s="216"/>
      <c r="HTL93" s="75"/>
      <c r="HTM93" s="75"/>
      <c r="HTN93" s="204"/>
      <c r="HTO93" s="205"/>
      <c r="HTP93" s="72"/>
      <c r="HTQ93" s="70"/>
      <c r="HTR93" s="73"/>
      <c r="HTS93" s="74"/>
      <c r="HTT93" s="74"/>
      <c r="HTU93" s="62"/>
      <c r="HTV93" s="75"/>
      <c r="HTW93" s="76"/>
      <c r="HTX93" s="216"/>
      <c r="HTY93" s="75"/>
      <c r="HTZ93" s="75"/>
      <c r="HUA93" s="204"/>
      <c r="HUB93" s="205"/>
      <c r="HUC93" s="72"/>
      <c r="HUD93" s="70"/>
      <c r="HUE93" s="73"/>
      <c r="HUF93" s="74"/>
      <c r="HUG93" s="74"/>
      <c r="HUH93" s="62"/>
      <c r="HUI93" s="75"/>
      <c r="HUJ93" s="76"/>
      <c r="HUK93" s="216"/>
      <c r="HUL93" s="75"/>
      <c r="HUM93" s="75"/>
      <c r="HUN93" s="204"/>
      <c r="HUO93" s="205"/>
      <c r="HUP93" s="72"/>
      <c r="HUQ93" s="70"/>
      <c r="HUR93" s="73"/>
      <c r="HUS93" s="74"/>
      <c r="HUT93" s="74"/>
      <c r="HUU93" s="62"/>
      <c r="HUV93" s="75"/>
      <c r="HUW93" s="76"/>
      <c r="HUX93" s="216"/>
      <c r="HUY93" s="75"/>
      <c r="HUZ93" s="75"/>
      <c r="HVA93" s="204"/>
      <c r="HVB93" s="205"/>
      <c r="HVC93" s="72"/>
      <c r="HVD93" s="70"/>
      <c r="HVE93" s="73"/>
      <c r="HVF93" s="74"/>
      <c r="HVG93" s="74"/>
      <c r="HVH93" s="62"/>
      <c r="HVI93" s="75"/>
      <c r="HVJ93" s="76"/>
      <c r="HVK93" s="216"/>
      <c r="HVL93" s="75"/>
      <c r="HVM93" s="75"/>
      <c r="HVN93" s="204"/>
      <c r="HVO93" s="205"/>
      <c r="HVP93" s="72"/>
      <c r="HVQ93" s="70"/>
      <c r="HVR93" s="73"/>
      <c r="HVS93" s="74"/>
      <c r="HVT93" s="74"/>
      <c r="HVU93" s="62"/>
      <c r="HVV93" s="75"/>
      <c r="HVW93" s="76"/>
      <c r="HVX93" s="216"/>
      <c r="HVY93" s="75"/>
      <c r="HVZ93" s="75"/>
      <c r="HWA93" s="204"/>
      <c r="HWB93" s="205"/>
      <c r="HWC93" s="72"/>
      <c r="HWD93" s="70"/>
      <c r="HWE93" s="73"/>
      <c r="HWF93" s="74"/>
      <c r="HWG93" s="74"/>
      <c r="HWH93" s="62"/>
      <c r="HWI93" s="75"/>
      <c r="HWJ93" s="76"/>
      <c r="HWK93" s="216"/>
      <c r="HWL93" s="75"/>
      <c r="HWM93" s="75"/>
      <c r="HWN93" s="204"/>
      <c r="HWO93" s="205"/>
      <c r="HWP93" s="72"/>
      <c r="HWQ93" s="70"/>
      <c r="HWR93" s="73"/>
      <c r="HWS93" s="74"/>
      <c r="HWT93" s="74"/>
      <c r="HWU93" s="62"/>
      <c r="HWV93" s="75"/>
      <c r="HWW93" s="76"/>
      <c r="HWX93" s="216"/>
      <c r="HWY93" s="75"/>
      <c r="HWZ93" s="75"/>
      <c r="HXA93" s="204"/>
      <c r="HXB93" s="205"/>
      <c r="HXC93" s="72"/>
      <c r="HXD93" s="70"/>
      <c r="HXE93" s="73"/>
      <c r="HXF93" s="74"/>
      <c r="HXG93" s="74"/>
      <c r="HXH93" s="62"/>
      <c r="HXI93" s="75"/>
      <c r="HXJ93" s="76"/>
      <c r="HXK93" s="216"/>
      <c r="HXL93" s="75"/>
      <c r="HXM93" s="75"/>
      <c r="HXN93" s="204"/>
      <c r="HXO93" s="205"/>
      <c r="HXP93" s="72"/>
      <c r="HXQ93" s="70"/>
      <c r="HXR93" s="73"/>
      <c r="HXS93" s="74"/>
      <c r="HXT93" s="74"/>
      <c r="HXU93" s="62"/>
      <c r="HXV93" s="75"/>
      <c r="HXW93" s="76"/>
      <c r="HXX93" s="216"/>
      <c r="HXY93" s="75"/>
      <c r="HXZ93" s="75"/>
      <c r="HYA93" s="204"/>
      <c r="HYB93" s="205"/>
      <c r="HYC93" s="72"/>
      <c r="HYD93" s="70"/>
      <c r="HYE93" s="73"/>
      <c r="HYF93" s="74"/>
      <c r="HYG93" s="74"/>
      <c r="HYH93" s="62"/>
      <c r="HYI93" s="75"/>
      <c r="HYJ93" s="76"/>
      <c r="HYK93" s="216"/>
      <c r="HYL93" s="75"/>
      <c r="HYM93" s="75"/>
      <c r="HYN93" s="204"/>
      <c r="HYO93" s="205"/>
      <c r="HYP93" s="72"/>
      <c r="HYQ93" s="70"/>
      <c r="HYR93" s="73"/>
      <c r="HYS93" s="74"/>
      <c r="HYT93" s="74"/>
      <c r="HYU93" s="62"/>
      <c r="HYV93" s="75"/>
      <c r="HYW93" s="76"/>
      <c r="HYX93" s="216"/>
      <c r="HYY93" s="75"/>
      <c r="HYZ93" s="75"/>
      <c r="HZA93" s="204"/>
      <c r="HZB93" s="205"/>
      <c r="HZC93" s="72"/>
      <c r="HZD93" s="70"/>
      <c r="HZE93" s="73"/>
      <c r="HZF93" s="74"/>
      <c r="HZG93" s="74"/>
      <c r="HZH93" s="62"/>
      <c r="HZI93" s="75"/>
      <c r="HZJ93" s="76"/>
      <c r="HZK93" s="216"/>
      <c r="HZL93" s="75"/>
      <c r="HZM93" s="75"/>
      <c r="HZN93" s="204"/>
      <c r="HZO93" s="205"/>
      <c r="HZP93" s="72"/>
      <c r="HZQ93" s="70"/>
      <c r="HZR93" s="73"/>
      <c r="HZS93" s="74"/>
      <c r="HZT93" s="74"/>
      <c r="HZU93" s="62"/>
      <c r="HZV93" s="75"/>
      <c r="HZW93" s="76"/>
      <c r="HZX93" s="216"/>
      <c r="HZY93" s="75"/>
      <c r="HZZ93" s="75"/>
      <c r="IAA93" s="204"/>
      <c r="IAB93" s="205"/>
      <c r="IAC93" s="72"/>
      <c r="IAD93" s="70"/>
      <c r="IAE93" s="73"/>
      <c r="IAF93" s="74"/>
      <c r="IAG93" s="74"/>
      <c r="IAH93" s="62"/>
      <c r="IAI93" s="75"/>
      <c r="IAJ93" s="76"/>
      <c r="IAK93" s="216"/>
      <c r="IAL93" s="75"/>
      <c r="IAM93" s="75"/>
      <c r="IAN93" s="204"/>
      <c r="IAO93" s="205"/>
      <c r="IAP93" s="72"/>
      <c r="IAQ93" s="70"/>
      <c r="IAR93" s="73"/>
      <c r="IAS93" s="74"/>
      <c r="IAT93" s="74"/>
      <c r="IAU93" s="62"/>
      <c r="IAV93" s="75"/>
      <c r="IAW93" s="76"/>
      <c r="IAX93" s="216"/>
      <c r="IAY93" s="75"/>
      <c r="IAZ93" s="75"/>
      <c r="IBA93" s="204"/>
      <c r="IBB93" s="205"/>
      <c r="IBC93" s="72"/>
      <c r="IBD93" s="70"/>
      <c r="IBE93" s="73"/>
      <c r="IBF93" s="74"/>
      <c r="IBG93" s="74"/>
      <c r="IBH93" s="62"/>
      <c r="IBI93" s="75"/>
      <c r="IBJ93" s="76"/>
      <c r="IBK93" s="216"/>
      <c r="IBL93" s="75"/>
      <c r="IBM93" s="75"/>
      <c r="IBN93" s="204"/>
      <c r="IBO93" s="205"/>
      <c r="IBP93" s="72"/>
      <c r="IBQ93" s="70"/>
      <c r="IBR93" s="73"/>
      <c r="IBS93" s="74"/>
      <c r="IBT93" s="74"/>
      <c r="IBU93" s="62"/>
      <c r="IBV93" s="75"/>
      <c r="IBW93" s="76"/>
      <c r="IBX93" s="216"/>
      <c r="IBY93" s="75"/>
      <c r="IBZ93" s="75"/>
      <c r="ICA93" s="204"/>
      <c r="ICB93" s="205"/>
      <c r="ICC93" s="72"/>
      <c r="ICD93" s="70"/>
      <c r="ICE93" s="73"/>
      <c r="ICF93" s="74"/>
      <c r="ICG93" s="74"/>
      <c r="ICH93" s="62"/>
      <c r="ICI93" s="75"/>
      <c r="ICJ93" s="76"/>
      <c r="ICK93" s="216"/>
      <c r="ICL93" s="75"/>
      <c r="ICM93" s="75"/>
      <c r="ICN93" s="204"/>
      <c r="ICO93" s="205"/>
      <c r="ICP93" s="72"/>
      <c r="ICQ93" s="70"/>
      <c r="ICR93" s="73"/>
      <c r="ICS93" s="74"/>
      <c r="ICT93" s="74"/>
      <c r="ICU93" s="62"/>
      <c r="ICV93" s="75"/>
      <c r="ICW93" s="76"/>
      <c r="ICX93" s="216"/>
      <c r="ICY93" s="75"/>
      <c r="ICZ93" s="75"/>
      <c r="IDA93" s="204"/>
      <c r="IDB93" s="205"/>
      <c r="IDC93" s="72"/>
      <c r="IDD93" s="70"/>
      <c r="IDE93" s="73"/>
      <c r="IDF93" s="74"/>
      <c r="IDG93" s="74"/>
      <c r="IDH93" s="62"/>
      <c r="IDI93" s="75"/>
      <c r="IDJ93" s="76"/>
      <c r="IDK93" s="216"/>
      <c r="IDL93" s="75"/>
      <c r="IDM93" s="75"/>
      <c r="IDN93" s="204"/>
      <c r="IDO93" s="205"/>
      <c r="IDP93" s="72"/>
      <c r="IDQ93" s="70"/>
      <c r="IDR93" s="73"/>
      <c r="IDS93" s="74"/>
      <c r="IDT93" s="74"/>
      <c r="IDU93" s="62"/>
      <c r="IDV93" s="75"/>
      <c r="IDW93" s="76"/>
      <c r="IDX93" s="216"/>
      <c r="IDY93" s="75"/>
      <c r="IDZ93" s="75"/>
      <c r="IEA93" s="204"/>
      <c r="IEB93" s="205"/>
      <c r="IEC93" s="72"/>
      <c r="IED93" s="70"/>
      <c r="IEE93" s="73"/>
      <c r="IEF93" s="74"/>
      <c r="IEG93" s="74"/>
      <c r="IEH93" s="62"/>
      <c r="IEI93" s="75"/>
      <c r="IEJ93" s="76"/>
      <c r="IEK93" s="216"/>
      <c r="IEL93" s="75"/>
      <c r="IEM93" s="75"/>
      <c r="IEN93" s="204"/>
      <c r="IEO93" s="205"/>
      <c r="IEP93" s="72"/>
      <c r="IEQ93" s="70"/>
      <c r="IER93" s="73"/>
      <c r="IES93" s="74"/>
      <c r="IET93" s="74"/>
      <c r="IEU93" s="62"/>
      <c r="IEV93" s="75"/>
      <c r="IEW93" s="76"/>
      <c r="IEX93" s="216"/>
      <c r="IEY93" s="75"/>
      <c r="IEZ93" s="75"/>
      <c r="IFA93" s="204"/>
      <c r="IFB93" s="205"/>
      <c r="IFC93" s="72"/>
      <c r="IFD93" s="70"/>
      <c r="IFE93" s="73"/>
      <c r="IFF93" s="74"/>
      <c r="IFG93" s="74"/>
      <c r="IFH93" s="62"/>
      <c r="IFI93" s="75"/>
      <c r="IFJ93" s="76"/>
      <c r="IFK93" s="216"/>
      <c r="IFL93" s="75"/>
      <c r="IFM93" s="75"/>
      <c r="IFN93" s="204"/>
      <c r="IFO93" s="205"/>
      <c r="IFP93" s="72"/>
      <c r="IFQ93" s="70"/>
      <c r="IFR93" s="73"/>
      <c r="IFS93" s="74"/>
      <c r="IFT93" s="74"/>
      <c r="IFU93" s="62"/>
      <c r="IFV93" s="75"/>
      <c r="IFW93" s="76"/>
      <c r="IFX93" s="216"/>
      <c r="IFY93" s="75"/>
      <c r="IFZ93" s="75"/>
      <c r="IGA93" s="204"/>
      <c r="IGB93" s="205"/>
      <c r="IGC93" s="72"/>
      <c r="IGD93" s="70"/>
      <c r="IGE93" s="73"/>
      <c r="IGF93" s="74"/>
      <c r="IGG93" s="74"/>
      <c r="IGH93" s="62"/>
      <c r="IGI93" s="75"/>
      <c r="IGJ93" s="76"/>
      <c r="IGK93" s="216"/>
      <c r="IGL93" s="75"/>
      <c r="IGM93" s="75"/>
      <c r="IGN93" s="204"/>
      <c r="IGO93" s="205"/>
      <c r="IGP93" s="72"/>
      <c r="IGQ93" s="70"/>
      <c r="IGR93" s="73"/>
      <c r="IGS93" s="74"/>
      <c r="IGT93" s="74"/>
      <c r="IGU93" s="62"/>
      <c r="IGV93" s="75"/>
      <c r="IGW93" s="76"/>
      <c r="IGX93" s="216"/>
      <c r="IGY93" s="75"/>
      <c r="IGZ93" s="75"/>
      <c r="IHA93" s="204"/>
      <c r="IHB93" s="205"/>
      <c r="IHC93" s="72"/>
      <c r="IHD93" s="70"/>
      <c r="IHE93" s="73"/>
      <c r="IHF93" s="74"/>
      <c r="IHG93" s="74"/>
      <c r="IHH93" s="62"/>
      <c r="IHI93" s="75"/>
      <c r="IHJ93" s="76"/>
      <c r="IHK93" s="216"/>
      <c r="IHL93" s="75"/>
      <c r="IHM93" s="75"/>
      <c r="IHN93" s="204"/>
      <c r="IHO93" s="205"/>
      <c r="IHP93" s="72"/>
      <c r="IHQ93" s="70"/>
      <c r="IHR93" s="73"/>
      <c r="IHS93" s="74"/>
      <c r="IHT93" s="74"/>
      <c r="IHU93" s="62"/>
      <c r="IHV93" s="75"/>
      <c r="IHW93" s="76"/>
      <c r="IHX93" s="216"/>
      <c r="IHY93" s="75"/>
      <c r="IHZ93" s="75"/>
      <c r="IIA93" s="204"/>
      <c r="IIB93" s="205"/>
      <c r="IIC93" s="72"/>
      <c r="IID93" s="70"/>
      <c r="IIE93" s="73"/>
      <c r="IIF93" s="74"/>
      <c r="IIG93" s="74"/>
      <c r="IIH93" s="62"/>
      <c r="III93" s="75"/>
      <c r="IIJ93" s="76"/>
      <c r="IIK93" s="216"/>
      <c r="IIL93" s="75"/>
      <c r="IIM93" s="75"/>
      <c r="IIN93" s="204"/>
      <c r="IIO93" s="205"/>
      <c r="IIP93" s="72"/>
      <c r="IIQ93" s="70"/>
      <c r="IIR93" s="73"/>
      <c r="IIS93" s="74"/>
      <c r="IIT93" s="74"/>
      <c r="IIU93" s="62"/>
      <c r="IIV93" s="75"/>
      <c r="IIW93" s="76"/>
      <c r="IIX93" s="216"/>
      <c r="IIY93" s="75"/>
      <c r="IIZ93" s="75"/>
      <c r="IJA93" s="204"/>
      <c r="IJB93" s="205"/>
      <c r="IJC93" s="72"/>
      <c r="IJD93" s="70"/>
      <c r="IJE93" s="73"/>
      <c r="IJF93" s="74"/>
      <c r="IJG93" s="74"/>
      <c r="IJH93" s="62"/>
      <c r="IJI93" s="75"/>
      <c r="IJJ93" s="76"/>
      <c r="IJK93" s="216"/>
      <c r="IJL93" s="75"/>
      <c r="IJM93" s="75"/>
      <c r="IJN93" s="204"/>
      <c r="IJO93" s="205"/>
      <c r="IJP93" s="72"/>
      <c r="IJQ93" s="70"/>
      <c r="IJR93" s="73"/>
      <c r="IJS93" s="74"/>
      <c r="IJT93" s="74"/>
      <c r="IJU93" s="62"/>
      <c r="IJV93" s="75"/>
      <c r="IJW93" s="76"/>
      <c r="IJX93" s="216"/>
      <c r="IJY93" s="75"/>
      <c r="IJZ93" s="75"/>
      <c r="IKA93" s="204"/>
      <c r="IKB93" s="205"/>
      <c r="IKC93" s="72"/>
      <c r="IKD93" s="70"/>
      <c r="IKE93" s="73"/>
      <c r="IKF93" s="74"/>
      <c r="IKG93" s="74"/>
      <c r="IKH93" s="62"/>
      <c r="IKI93" s="75"/>
      <c r="IKJ93" s="76"/>
      <c r="IKK93" s="216"/>
      <c r="IKL93" s="75"/>
      <c r="IKM93" s="75"/>
      <c r="IKN93" s="204"/>
      <c r="IKO93" s="205"/>
      <c r="IKP93" s="72"/>
      <c r="IKQ93" s="70"/>
      <c r="IKR93" s="73"/>
      <c r="IKS93" s="74"/>
      <c r="IKT93" s="74"/>
      <c r="IKU93" s="62"/>
      <c r="IKV93" s="75"/>
      <c r="IKW93" s="76"/>
      <c r="IKX93" s="216"/>
      <c r="IKY93" s="75"/>
      <c r="IKZ93" s="75"/>
      <c r="ILA93" s="204"/>
      <c r="ILB93" s="205"/>
      <c r="ILC93" s="72"/>
      <c r="ILD93" s="70"/>
      <c r="ILE93" s="73"/>
      <c r="ILF93" s="74"/>
      <c r="ILG93" s="74"/>
      <c r="ILH93" s="62"/>
      <c r="ILI93" s="75"/>
      <c r="ILJ93" s="76"/>
      <c r="ILK93" s="216"/>
      <c r="ILL93" s="75"/>
      <c r="ILM93" s="75"/>
      <c r="ILN93" s="204"/>
      <c r="ILO93" s="205"/>
      <c r="ILP93" s="72"/>
      <c r="ILQ93" s="70"/>
      <c r="ILR93" s="73"/>
      <c r="ILS93" s="74"/>
      <c r="ILT93" s="74"/>
      <c r="ILU93" s="62"/>
      <c r="ILV93" s="75"/>
      <c r="ILW93" s="76"/>
      <c r="ILX93" s="216"/>
      <c r="ILY93" s="75"/>
      <c r="ILZ93" s="75"/>
      <c r="IMA93" s="204"/>
      <c r="IMB93" s="205"/>
      <c r="IMC93" s="72"/>
      <c r="IMD93" s="70"/>
      <c r="IME93" s="73"/>
      <c r="IMF93" s="74"/>
      <c r="IMG93" s="74"/>
      <c r="IMH93" s="62"/>
      <c r="IMI93" s="75"/>
      <c r="IMJ93" s="76"/>
      <c r="IMK93" s="216"/>
      <c r="IML93" s="75"/>
      <c r="IMM93" s="75"/>
      <c r="IMN93" s="204"/>
      <c r="IMO93" s="205"/>
      <c r="IMP93" s="72"/>
      <c r="IMQ93" s="70"/>
      <c r="IMR93" s="73"/>
      <c r="IMS93" s="74"/>
      <c r="IMT93" s="74"/>
      <c r="IMU93" s="62"/>
      <c r="IMV93" s="75"/>
      <c r="IMW93" s="76"/>
      <c r="IMX93" s="216"/>
      <c r="IMY93" s="75"/>
      <c r="IMZ93" s="75"/>
      <c r="INA93" s="204"/>
      <c r="INB93" s="205"/>
      <c r="INC93" s="72"/>
      <c r="IND93" s="70"/>
      <c r="INE93" s="73"/>
      <c r="INF93" s="74"/>
      <c r="ING93" s="74"/>
      <c r="INH93" s="62"/>
      <c r="INI93" s="75"/>
      <c r="INJ93" s="76"/>
      <c r="INK93" s="216"/>
      <c r="INL93" s="75"/>
      <c r="INM93" s="75"/>
      <c r="INN93" s="204"/>
      <c r="INO93" s="205"/>
      <c r="INP93" s="72"/>
      <c r="INQ93" s="70"/>
      <c r="INR93" s="73"/>
      <c r="INS93" s="74"/>
      <c r="INT93" s="74"/>
      <c r="INU93" s="62"/>
      <c r="INV93" s="75"/>
      <c r="INW93" s="76"/>
      <c r="INX93" s="216"/>
      <c r="INY93" s="75"/>
      <c r="INZ93" s="75"/>
      <c r="IOA93" s="204"/>
      <c r="IOB93" s="205"/>
      <c r="IOC93" s="72"/>
      <c r="IOD93" s="70"/>
      <c r="IOE93" s="73"/>
      <c r="IOF93" s="74"/>
      <c r="IOG93" s="74"/>
      <c r="IOH93" s="62"/>
      <c r="IOI93" s="75"/>
      <c r="IOJ93" s="76"/>
      <c r="IOK93" s="216"/>
      <c r="IOL93" s="75"/>
      <c r="IOM93" s="75"/>
      <c r="ION93" s="204"/>
      <c r="IOO93" s="205"/>
      <c r="IOP93" s="72"/>
      <c r="IOQ93" s="70"/>
      <c r="IOR93" s="73"/>
      <c r="IOS93" s="74"/>
      <c r="IOT93" s="74"/>
      <c r="IOU93" s="62"/>
      <c r="IOV93" s="75"/>
      <c r="IOW93" s="76"/>
      <c r="IOX93" s="216"/>
      <c r="IOY93" s="75"/>
      <c r="IOZ93" s="75"/>
      <c r="IPA93" s="204"/>
      <c r="IPB93" s="205"/>
      <c r="IPC93" s="72"/>
      <c r="IPD93" s="70"/>
      <c r="IPE93" s="73"/>
      <c r="IPF93" s="74"/>
      <c r="IPG93" s="74"/>
      <c r="IPH93" s="62"/>
      <c r="IPI93" s="75"/>
      <c r="IPJ93" s="76"/>
      <c r="IPK93" s="216"/>
      <c r="IPL93" s="75"/>
      <c r="IPM93" s="75"/>
      <c r="IPN93" s="204"/>
      <c r="IPO93" s="205"/>
      <c r="IPP93" s="72"/>
      <c r="IPQ93" s="70"/>
      <c r="IPR93" s="73"/>
      <c r="IPS93" s="74"/>
      <c r="IPT93" s="74"/>
      <c r="IPU93" s="62"/>
      <c r="IPV93" s="75"/>
      <c r="IPW93" s="76"/>
      <c r="IPX93" s="216"/>
      <c r="IPY93" s="75"/>
      <c r="IPZ93" s="75"/>
      <c r="IQA93" s="204"/>
      <c r="IQB93" s="205"/>
      <c r="IQC93" s="72"/>
      <c r="IQD93" s="70"/>
      <c r="IQE93" s="73"/>
      <c r="IQF93" s="74"/>
      <c r="IQG93" s="74"/>
      <c r="IQH93" s="62"/>
      <c r="IQI93" s="75"/>
      <c r="IQJ93" s="76"/>
      <c r="IQK93" s="216"/>
      <c r="IQL93" s="75"/>
      <c r="IQM93" s="75"/>
      <c r="IQN93" s="204"/>
      <c r="IQO93" s="205"/>
      <c r="IQP93" s="72"/>
      <c r="IQQ93" s="70"/>
      <c r="IQR93" s="73"/>
      <c r="IQS93" s="74"/>
      <c r="IQT93" s="74"/>
      <c r="IQU93" s="62"/>
      <c r="IQV93" s="75"/>
      <c r="IQW93" s="76"/>
      <c r="IQX93" s="216"/>
      <c r="IQY93" s="75"/>
      <c r="IQZ93" s="75"/>
      <c r="IRA93" s="204"/>
      <c r="IRB93" s="205"/>
      <c r="IRC93" s="72"/>
      <c r="IRD93" s="70"/>
      <c r="IRE93" s="73"/>
      <c r="IRF93" s="74"/>
      <c r="IRG93" s="74"/>
      <c r="IRH93" s="62"/>
      <c r="IRI93" s="75"/>
      <c r="IRJ93" s="76"/>
      <c r="IRK93" s="216"/>
      <c r="IRL93" s="75"/>
      <c r="IRM93" s="75"/>
      <c r="IRN93" s="204"/>
      <c r="IRO93" s="205"/>
      <c r="IRP93" s="72"/>
      <c r="IRQ93" s="70"/>
      <c r="IRR93" s="73"/>
      <c r="IRS93" s="74"/>
      <c r="IRT93" s="74"/>
      <c r="IRU93" s="62"/>
      <c r="IRV93" s="75"/>
      <c r="IRW93" s="76"/>
      <c r="IRX93" s="216"/>
      <c r="IRY93" s="75"/>
      <c r="IRZ93" s="75"/>
      <c r="ISA93" s="204"/>
      <c r="ISB93" s="205"/>
      <c r="ISC93" s="72"/>
      <c r="ISD93" s="70"/>
      <c r="ISE93" s="73"/>
      <c r="ISF93" s="74"/>
      <c r="ISG93" s="74"/>
      <c r="ISH93" s="62"/>
      <c r="ISI93" s="75"/>
      <c r="ISJ93" s="76"/>
      <c r="ISK93" s="216"/>
      <c r="ISL93" s="75"/>
      <c r="ISM93" s="75"/>
      <c r="ISN93" s="204"/>
      <c r="ISO93" s="205"/>
      <c r="ISP93" s="72"/>
      <c r="ISQ93" s="70"/>
      <c r="ISR93" s="73"/>
      <c r="ISS93" s="74"/>
      <c r="IST93" s="74"/>
      <c r="ISU93" s="62"/>
      <c r="ISV93" s="75"/>
      <c r="ISW93" s="76"/>
      <c r="ISX93" s="216"/>
      <c r="ISY93" s="75"/>
      <c r="ISZ93" s="75"/>
      <c r="ITA93" s="204"/>
      <c r="ITB93" s="205"/>
      <c r="ITC93" s="72"/>
      <c r="ITD93" s="70"/>
      <c r="ITE93" s="73"/>
      <c r="ITF93" s="74"/>
      <c r="ITG93" s="74"/>
      <c r="ITH93" s="62"/>
      <c r="ITI93" s="75"/>
      <c r="ITJ93" s="76"/>
      <c r="ITK93" s="216"/>
      <c r="ITL93" s="75"/>
      <c r="ITM93" s="75"/>
      <c r="ITN93" s="204"/>
      <c r="ITO93" s="205"/>
      <c r="ITP93" s="72"/>
      <c r="ITQ93" s="70"/>
      <c r="ITR93" s="73"/>
      <c r="ITS93" s="74"/>
      <c r="ITT93" s="74"/>
      <c r="ITU93" s="62"/>
      <c r="ITV93" s="75"/>
      <c r="ITW93" s="76"/>
      <c r="ITX93" s="216"/>
      <c r="ITY93" s="75"/>
      <c r="ITZ93" s="75"/>
      <c r="IUA93" s="204"/>
      <c r="IUB93" s="205"/>
      <c r="IUC93" s="72"/>
      <c r="IUD93" s="70"/>
      <c r="IUE93" s="73"/>
      <c r="IUF93" s="74"/>
      <c r="IUG93" s="74"/>
      <c r="IUH93" s="62"/>
      <c r="IUI93" s="75"/>
      <c r="IUJ93" s="76"/>
      <c r="IUK93" s="216"/>
      <c r="IUL93" s="75"/>
      <c r="IUM93" s="75"/>
      <c r="IUN93" s="204"/>
      <c r="IUO93" s="205"/>
      <c r="IUP93" s="72"/>
      <c r="IUQ93" s="70"/>
      <c r="IUR93" s="73"/>
      <c r="IUS93" s="74"/>
      <c r="IUT93" s="74"/>
      <c r="IUU93" s="62"/>
      <c r="IUV93" s="75"/>
      <c r="IUW93" s="76"/>
      <c r="IUX93" s="216"/>
      <c r="IUY93" s="75"/>
      <c r="IUZ93" s="75"/>
      <c r="IVA93" s="204"/>
      <c r="IVB93" s="205"/>
      <c r="IVC93" s="72"/>
      <c r="IVD93" s="70"/>
      <c r="IVE93" s="73"/>
      <c r="IVF93" s="74"/>
      <c r="IVG93" s="74"/>
      <c r="IVH93" s="62"/>
      <c r="IVI93" s="75"/>
      <c r="IVJ93" s="76"/>
      <c r="IVK93" s="216"/>
      <c r="IVL93" s="75"/>
      <c r="IVM93" s="75"/>
      <c r="IVN93" s="204"/>
      <c r="IVO93" s="205"/>
      <c r="IVP93" s="72"/>
      <c r="IVQ93" s="70"/>
      <c r="IVR93" s="73"/>
      <c r="IVS93" s="74"/>
      <c r="IVT93" s="74"/>
      <c r="IVU93" s="62"/>
      <c r="IVV93" s="75"/>
      <c r="IVW93" s="76"/>
      <c r="IVX93" s="216"/>
      <c r="IVY93" s="75"/>
      <c r="IVZ93" s="75"/>
      <c r="IWA93" s="204"/>
      <c r="IWB93" s="205"/>
      <c r="IWC93" s="72"/>
      <c r="IWD93" s="70"/>
      <c r="IWE93" s="73"/>
      <c r="IWF93" s="74"/>
      <c r="IWG93" s="74"/>
      <c r="IWH93" s="62"/>
      <c r="IWI93" s="75"/>
      <c r="IWJ93" s="76"/>
      <c r="IWK93" s="216"/>
      <c r="IWL93" s="75"/>
      <c r="IWM93" s="75"/>
      <c r="IWN93" s="204"/>
      <c r="IWO93" s="205"/>
      <c r="IWP93" s="72"/>
      <c r="IWQ93" s="70"/>
      <c r="IWR93" s="73"/>
      <c r="IWS93" s="74"/>
      <c r="IWT93" s="74"/>
      <c r="IWU93" s="62"/>
      <c r="IWV93" s="75"/>
      <c r="IWW93" s="76"/>
      <c r="IWX93" s="216"/>
      <c r="IWY93" s="75"/>
      <c r="IWZ93" s="75"/>
      <c r="IXA93" s="204"/>
      <c r="IXB93" s="205"/>
      <c r="IXC93" s="72"/>
      <c r="IXD93" s="70"/>
      <c r="IXE93" s="73"/>
      <c r="IXF93" s="74"/>
      <c r="IXG93" s="74"/>
      <c r="IXH93" s="62"/>
      <c r="IXI93" s="75"/>
      <c r="IXJ93" s="76"/>
      <c r="IXK93" s="216"/>
      <c r="IXL93" s="75"/>
      <c r="IXM93" s="75"/>
      <c r="IXN93" s="204"/>
      <c r="IXO93" s="205"/>
      <c r="IXP93" s="72"/>
      <c r="IXQ93" s="70"/>
      <c r="IXR93" s="73"/>
      <c r="IXS93" s="74"/>
      <c r="IXT93" s="74"/>
      <c r="IXU93" s="62"/>
      <c r="IXV93" s="75"/>
      <c r="IXW93" s="76"/>
      <c r="IXX93" s="216"/>
      <c r="IXY93" s="75"/>
      <c r="IXZ93" s="75"/>
      <c r="IYA93" s="204"/>
      <c r="IYB93" s="205"/>
      <c r="IYC93" s="72"/>
      <c r="IYD93" s="70"/>
      <c r="IYE93" s="73"/>
      <c r="IYF93" s="74"/>
      <c r="IYG93" s="74"/>
      <c r="IYH93" s="62"/>
      <c r="IYI93" s="75"/>
      <c r="IYJ93" s="76"/>
      <c r="IYK93" s="216"/>
      <c r="IYL93" s="75"/>
      <c r="IYM93" s="75"/>
      <c r="IYN93" s="204"/>
      <c r="IYO93" s="205"/>
      <c r="IYP93" s="72"/>
      <c r="IYQ93" s="70"/>
      <c r="IYR93" s="73"/>
      <c r="IYS93" s="74"/>
      <c r="IYT93" s="74"/>
      <c r="IYU93" s="62"/>
      <c r="IYV93" s="75"/>
      <c r="IYW93" s="76"/>
      <c r="IYX93" s="216"/>
      <c r="IYY93" s="75"/>
      <c r="IYZ93" s="75"/>
      <c r="IZA93" s="204"/>
      <c r="IZB93" s="205"/>
      <c r="IZC93" s="72"/>
      <c r="IZD93" s="70"/>
      <c r="IZE93" s="73"/>
      <c r="IZF93" s="74"/>
      <c r="IZG93" s="74"/>
      <c r="IZH93" s="62"/>
      <c r="IZI93" s="75"/>
      <c r="IZJ93" s="76"/>
      <c r="IZK93" s="216"/>
      <c r="IZL93" s="75"/>
      <c r="IZM93" s="75"/>
      <c r="IZN93" s="204"/>
      <c r="IZO93" s="205"/>
      <c r="IZP93" s="72"/>
      <c r="IZQ93" s="70"/>
      <c r="IZR93" s="73"/>
      <c r="IZS93" s="74"/>
      <c r="IZT93" s="74"/>
      <c r="IZU93" s="62"/>
      <c r="IZV93" s="75"/>
      <c r="IZW93" s="76"/>
      <c r="IZX93" s="216"/>
      <c r="IZY93" s="75"/>
      <c r="IZZ93" s="75"/>
      <c r="JAA93" s="204"/>
      <c r="JAB93" s="205"/>
      <c r="JAC93" s="72"/>
      <c r="JAD93" s="70"/>
      <c r="JAE93" s="73"/>
      <c r="JAF93" s="74"/>
      <c r="JAG93" s="74"/>
      <c r="JAH93" s="62"/>
      <c r="JAI93" s="75"/>
      <c r="JAJ93" s="76"/>
      <c r="JAK93" s="216"/>
      <c r="JAL93" s="75"/>
      <c r="JAM93" s="75"/>
      <c r="JAN93" s="204"/>
      <c r="JAO93" s="205"/>
      <c r="JAP93" s="72"/>
      <c r="JAQ93" s="70"/>
      <c r="JAR93" s="73"/>
      <c r="JAS93" s="74"/>
      <c r="JAT93" s="74"/>
      <c r="JAU93" s="62"/>
      <c r="JAV93" s="75"/>
      <c r="JAW93" s="76"/>
      <c r="JAX93" s="216"/>
      <c r="JAY93" s="75"/>
      <c r="JAZ93" s="75"/>
      <c r="JBA93" s="204"/>
      <c r="JBB93" s="205"/>
      <c r="JBC93" s="72"/>
      <c r="JBD93" s="70"/>
      <c r="JBE93" s="73"/>
      <c r="JBF93" s="74"/>
      <c r="JBG93" s="74"/>
      <c r="JBH93" s="62"/>
      <c r="JBI93" s="75"/>
      <c r="JBJ93" s="76"/>
      <c r="JBK93" s="216"/>
      <c r="JBL93" s="75"/>
      <c r="JBM93" s="75"/>
      <c r="JBN93" s="204"/>
      <c r="JBO93" s="205"/>
      <c r="JBP93" s="72"/>
      <c r="JBQ93" s="70"/>
      <c r="JBR93" s="73"/>
      <c r="JBS93" s="74"/>
      <c r="JBT93" s="74"/>
      <c r="JBU93" s="62"/>
      <c r="JBV93" s="75"/>
      <c r="JBW93" s="76"/>
      <c r="JBX93" s="216"/>
      <c r="JBY93" s="75"/>
      <c r="JBZ93" s="75"/>
      <c r="JCA93" s="204"/>
      <c r="JCB93" s="205"/>
      <c r="JCC93" s="72"/>
      <c r="JCD93" s="70"/>
      <c r="JCE93" s="73"/>
      <c r="JCF93" s="74"/>
      <c r="JCG93" s="74"/>
      <c r="JCH93" s="62"/>
      <c r="JCI93" s="75"/>
      <c r="JCJ93" s="76"/>
      <c r="JCK93" s="216"/>
      <c r="JCL93" s="75"/>
      <c r="JCM93" s="75"/>
      <c r="JCN93" s="204"/>
      <c r="JCO93" s="205"/>
      <c r="JCP93" s="72"/>
      <c r="JCQ93" s="70"/>
      <c r="JCR93" s="73"/>
      <c r="JCS93" s="74"/>
      <c r="JCT93" s="74"/>
      <c r="JCU93" s="62"/>
      <c r="JCV93" s="75"/>
      <c r="JCW93" s="76"/>
      <c r="JCX93" s="216"/>
      <c r="JCY93" s="75"/>
      <c r="JCZ93" s="75"/>
      <c r="JDA93" s="204"/>
      <c r="JDB93" s="205"/>
      <c r="JDC93" s="72"/>
      <c r="JDD93" s="70"/>
      <c r="JDE93" s="73"/>
      <c r="JDF93" s="74"/>
      <c r="JDG93" s="74"/>
      <c r="JDH93" s="62"/>
      <c r="JDI93" s="75"/>
      <c r="JDJ93" s="76"/>
      <c r="JDK93" s="216"/>
      <c r="JDL93" s="75"/>
      <c r="JDM93" s="75"/>
      <c r="JDN93" s="204"/>
      <c r="JDO93" s="205"/>
      <c r="JDP93" s="72"/>
      <c r="JDQ93" s="70"/>
      <c r="JDR93" s="73"/>
      <c r="JDS93" s="74"/>
      <c r="JDT93" s="74"/>
      <c r="JDU93" s="62"/>
      <c r="JDV93" s="75"/>
      <c r="JDW93" s="76"/>
      <c r="JDX93" s="216"/>
      <c r="JDY93" s="75"/>
      <c r="JDZ93" s="75"/>
      <c r="JEA93" s="204"/>
      <c r="JEB93" s="205"/>
      <c r="JEC93" s="72"/>
      <c r="JED93" s="70"/>
      <c r="JEE93" s="73"/>
      <c r="JEF93" s="74"/>
      <c r="JEG93" s="74"/>
      <c r="JEH93" s="62"/>
      <c r="JEI93" s="75"/>
      <c r="JEJ93" s="76"/>
      <c r="JEK93" s="216"/>
      <c r="JEL93" s="75"/>
      <c r="JEM93" s="75"/>
      <c r="JEN93" s="204"/>
      <c r="JEO93" s="205"/>
      <c r="JEP93" s="72"/>
      <c r="JEQ93" s="70"/>
      <c r="JER93" s="73"/>
      <c r="JES93" s="74"/>
      <c r="JET93" s="74"/>
      <c r="JEU93" s="62"/>
      <c r="JEV93" s="75"/>
      <c r="JEW93" s="76"/>
      <c r="JEX93" s="216"/>
      <c r="JEY93" s="75"/>
      <c r="JEZ93" s="75"/>
      <c r="JFA93" s="204"/>
      <c r="JFB93" s="205"/>
      <c r="JFC93" s="72"/>
      <c r="JFD93" s="70"/>
      <c r="JFE93" s="73"/>
      <c r="JFF93" s="74"/>
      <c r="JFG93" s="74"/>
      <c r="JFH93" s="62"/>
      <c r="JFI93" s="75"/>
      <c r="JFJ93" s="76"/>
      <c r="JFK93" s="216"/>
      <c r="JFL93" s="75"/>
      <c r="JFM93" s="75"/>
      <c r="JFN93" s="204"/>
      <c r="JFO93" s="205"/>
      <c r="JFP93" s="72"/>
      <c r="JFQ93" s="70"/>
      <c r="JFR93" s="73"/>
      <c r="JFS93" s="74"/>
      <c r="JFT93" s="74"/>
      <c r="JFU93" s="62"/>
      <c r="JFV93" s="75"/>
      <c r="JFW93" s="76"/>
      <c r="JFX93" s="216"/>
      <c r="JFY93" s="75"/>
      <c r="JFZ93" s="75"/>
      <c r="JGA93" s="204"/>
      <c r="JGB93" s="205"/>
      <c r="JGC93" s="72"/>
      <c r="JGD93" s="70"/>
      <c r="JGE93" s="73"/>
      <c r="JGF93" s="74"/>
      <c r="JGG93" s="74"/>
      <c r="JGH93" s="62"/>
      <c r="JGI93" s="75"/>
      <c r="JGJ93" s="76"/>
      <c r="JGK93" s="216"/>
      <c r="JGL93" s="75"/>
      <c r="JGM93" s="75"/>
      <c r="JGN93" s="204"/>
      <c r="JGO93" s="205"/>
      <c r="JGP93" s="72"/>
      <c r="JGQ93" s="70"/>
      <c r="JGR93" s="73"/>
      <c r="JGS93" s="74"/>
      <c r="JGT93" s="74"/>
      <c r="JGU93" s="62"/>
      <c r="JGV93" s="75"/>
      <c r="JGW93" s="76"/>
      <c r="JGX93" s="216"/>
      <c r="JGY93" s="75"/>
      <c r="JGZ93" s="75"/>
      <c r="JHA93" s="204"/>
      <c r="JHB93" s="205"/>
      <c r="JHC93" s="72"/>
      <c r="JHD93" s="70"/>
      <c r="JHE93" s="73"/>
      <c r="JHF93" s="74"/>
      <c r="JHG93" s="74"/>
      <c r="JHH93" s="62"/>
      <c r="JHI93" s="75"/>
      <c r="JHJ93" s="76"/>
      <c r="JHK93" s="216"/>
      <c r="JHL93" s="75"/>
      <c r="JHM93" s="75"/>
      <c r="JHN93" s="204"/>
      <c r="JHO93" s="205"/>
      <c r="JHP93" s="72"/>
      <c r="JHQ93" s="70"/>
      <c r="JHR93" s="73"/>
      <c r="JHS93" s="74"/>
      <c r="JHT93" s="74"/>
      <c r="JHU93" s="62"/>
      <c r="JHV93" s="75"/>
      <c r="JHW93" s="76"/>
      <c r="JHX93" s="216"/>
      <c r="JHY93" s="75"/>
      <c r="JHZ93" s="75"/>
      <c r="JIA93" s="204"/>
      <c r="JIB93" s="205"/>
      <c r="JIC93" s="72"/>
      <c r="JID93" s="70"/>
      <c r="JIE93" s="73"/>
      <c r="JIF93" s="74"/>
      <c r="JIG93" s="74"/>
      <c r="JIH93" s="62"/>
      <c r="JII93" s="75"/>
      <c r="JIJ93" s="76"/>
      <c r="JIK93" s="216"/>
      <c r="JIL93" s="75"/>
      <c r="JIM93" s="75"/>
      <c r="JIN93" s="204"/>
      <c r="JIO93" s="205"/>
      <c r="JIP93" s="72"/>
      <c r="JIQ93" s="70"/>
      <c r="JIR93" s="73"/>
      <c r="JIS93" s="74"/>
      <c r="JIT93" s="74"/>
      <c r="JIU93" s="62"/>
      <c r="JIV93" s="75"/>
      <c r="JIW93" s="76"/>
      <c r="JIX93" s="216"/>
      <c r="JIY93" s="75"/>
      <c r="JIZ93" s="75"/>
      <c r="JJA93" s="204"/>
      <c r="JJB93" s="205"/>
      <c r="JJC93" s="72"/>
      <c r="JJD93" s="70"/>
      <c r="JJE93" s="73"/>
      <c r="JJF93" s="74"/>
      <c r="JJG93" s="74"/>
      <c r="JJH93" s="62"/>
      <c r="JJI93" s="75"/>
      <c r="JJJ93" s="76"/>
      <c r="JJK93" s="216"/>
      <c r="JJL93" s="75"/>
      <c r="JJM93" s="75"/>
      <c r="JJN93" s="204"/>
      <c r="JJO93" s="205"/>
      <c r="JJP93" s="72"/>
      <c r="JJQ93" s="70"/>
      <c r="JJR93" s="73"/>
      <c r="JJS93" s="74"/>
      <c r="JJT93" s="74"/>
      <c r="JJU93" s="62"/>
      <c r="JJV93" s="75"/>
      <c r="JJW93" s="76"/>
      <c r="JJX93" s="216"/>
      <c r="JJY93" s="75"/>
      <c r="JJZ93" s="75"/>
      <c r="JKA93" s="204"/>
      <c r="JKB93" s="205"/>
      <c r="JKC93" s="72"/>
      <c r="JKD93" s="70"/>
      <c r="JKE93" s="73"/>
      <c r="JKF93" s="74"/>
      <c r="JKG93" s="74"/>
      <c r="JKH93" s="62"/>
      <c r="JKI93" s="75"/>
      <c r="JKJ93" s="76"/>
      <c r="JKK93" s="216"/>
      <c r="JKL93" s="75"/>
      <c r="JKM93" s="75"/>
      <c r="JKN93" s="204"/>
      <c r="JKO93" s="205"/>
      <c r="JKP93" s="72"/>
      <c r="JKQ93" s="70"/>
      <c r="JKR93" s="73"/>
      <c r="JKS93" s="74"/>
      <c r="JKT93" s="74"/>
      <c r="JKU93" s="62"/>
      <c r="JKV93" s="75"/>
      <c r="JKW93" s="76"/>
      <c r="JKX93" s="216"/>
      <c r="JKY93" s="75"/>
      <c r="JKZ93" s="75"/>
      <c r="JLA93" s="204"/>
      <c r="JLB93" s="205"/>
      <c r="JLC93" s="72"/>
      <c r="JLD93" s="70"/>
      <c r="JLE93" s="73"/>
      <c r="JLF93" s="74"/>
      <c r="JLG93" s="74"/>
      <c r="JLH93" s="62"/>
      <c r="JLI93" s="75"/>
      <c r="JLJ93" s="76"/>
      <c r="JLK93" s="216"/>
      <c r="JLL93" s="75"/>
      <c r="JLM93" s="75"/>
      <c r="JLN93" s="204"/>
      <c r="JLO93" s="205"/>
      <c r="JLP93" s="72"/>
      <c r="JLQ93" s="70"/>
      <c r="JLR93" s="73"/>
      <c r="JLS93" s="74"/>
      <c r="JLT93" s="74"/>
      <c r="JLU93" s="62"/>
      <c r="JLV93" s="75"/>
      <c r="JLW93" s="76"/>
      <c r="JLX93" s="216"/>
      <c r="JLY93" s="75"/>
      <c r="JLZ93" s="75"/>
      <c r="JMA93" s="204"/>
      <c r="JMB93" s="205"/>
      <c r="JMC93" s="72"/>
      <c r="JMD93" s="70"/>
      <c r="JME93" s="73"/>
      <c r="JMF93" s="74"/>
      <c r="JMG93" s="74"/>
      <c r="JMH93" s="62"/>
      <c r="JMI93" s="75"/>
      <c r="JMJ93" s="76"/>
      <c r="JMK93" s="216"/>
      <c r="JML93" s="75"/>
      <c r="JMM93" s="75"/>
      <c r="JMN93" s="204"/>
      <c r="JMO93" s="205"/>
      <c r="JMP93" s="72"/>
      <c r="JMQ93" s="70"/>
      <c r="JMR93" s="73"/>
      <c r="JMS93" s="74"/>
      <c r="JMT93" s="74"/>
      <c r="JMU93" s="62"/>
      <c r="JMV93" s="75"/>
      <c r="JMW93" s="76"/>
      <c r="JMX93" s="216"/>
      <c r="JMY93" s="75"/>
      <c r="JMZ93" s="75"/>
      <c r="JNA93" s="204"/>
      <c r="JNB93" s="205"/>
      <c r="JNC93" s="72"/>
      <c r="JND93" s="70"/>
      <c r="JNE93" s="73"/>
      <c r="JNF93" s="74"/>
      <c r="JNG93" s="74"/>
      <c r="JNH93" s="62"/>
      <c r="JNI93" s="75"/>
      <c r="JNJ93" s="76"/>
      <c r="JNK93" s="216"/>
      <c r="JNL93" s="75"/>
      <c r="JNM93" s="75"/>
      <c r="JNN93" s="204"/>
      <c r="JNO93" s="205"/>
      <c r="JNP93" s="72"/>
      <c r="JNQ93" s="70"/>
      <c r="JNR93" s="73"/>
      <c r="JNS93" s="74"/>
      <c r="JNT93" s="74"/>
      <c r="JNU93" s="62"/>
      <c r="JNV93" s="75"/>
      <c r="JNW93" s="76"/>
      <c r="JNX93" s="216"/>
      <c r="JNY93" s="75"/>
      <c r="JNZ93" s="75"/>
      <c r="JOA93" s="204"/>
      <c r="JOB93" s="205"/>
      <c r="JOC93" s="72"/>
      <c r="JOD93" s="70"/>
      <c r="JOE93" s="73"/>
      <c r="JOF93" s="74"/>
      <c r="JOG93" s="74"/>
      <c r="JOH93" s="62"/>
      <c r="JOI93" s="75"/>
      <c r="JOJ93" s="76"/>
      <c r="JOK93" s="216"/>
      <c r="JOL93" s="75"/>
      <c r="JOM93" s="75"/>
      <c r="JON93" s="204"/>
      <c r="JOO93" s="205"/>
      <c r="JOP93" s="72"/>
      <c r="JOQ93" s="70"/>
      <c r="JOR93" s="73"/>
      <c r="JOS93" s="74"/>
      <c r="JOT93" s="74"/>
      <c r="JOU93" s="62"/>
      <c r="JOV93" s="75"/>
      <c r="JOW93" s="76"/>
      <c r="JOX93" s="216"/>
      <c r="JOY93" s="75"/>
      <c r="JOZ93" s="75"/>
      <c r="JPA93" s="204"/>
      <c r="JPB93" s="205"/>
      <c r="JPC93" s="72"/>
      <c r="JPD93" s="70"/>
      <c r="JPE93" s="73"/>
      <c r="JPF93" s="74"/>
      <c r="JPG93" s="74"/>
      <c r="JPH93" s="62"/>
      <c r="JPI93" s="75"/>
      <c r="JPJ93" s="76"/>
      <c r="JPK93" s="216"/>
      <c r="JPL93" s="75"/>
      <c r="JPM93" s="75"/>
      <c r="JPN93" s="204"/>
      <c r="JPO93" s="205"/>
      <c r="JPP93" s="72"/>
      <c r="JPQ93" s="70"/>
      <c r="JPR93" s="73"/>
      <c r="JPS93" s="74"/>
      <c r="JPT93" s="74"/>
      <c r="JPU93" s="62"/>
      <c r="JPV93" s="75"/>
      <c r="JPW93" s="76"/>
      <c r="JPX93" s="216"/>
      <c r="JPY93" s="75"/>
      <c r="JPZ93" s="75"/>
      <c r="JQA93" s="204"/>
      <c r="JQB93" s="205"/>
      <c r="JQC93" s="72"/>
      <c r="JQD93" s="70"/>
      <c r="JQE93" s="73"/>
      <c r="JQF93" s="74"/>
      <c r="JQG93" s="74"/>
      <c r="JQH93" s="62"/>
      <c r="JQI93" s="75"/>
      <c r="JQJ93" s="76"/>
      <c r="JQK93" s="216"/>
      <c r="JQL93" s="75"/>
      <c r="JQM93" s="75"/>
      <c r="JQN93" s="204"/>
      <c r="JQO93" s="205"/>
      <c r="JQP93" s="72"/>
      <c r="JQQ93" s="70"/>
      <c r="JQR93" s="73"/>
      <c r="JQS93" s="74"/>
      <c r="JQT93" s="74"/>
      <c r="JQU93" s="62"/>
      <c r="JQV93" s="75"/>
      <c r="JQW93" s="76"/>
      <c r="JQX93" s="216"/>
      <c r="JQY93" s="75"/>
      <c r="JQZ93" s="75"/>
      <c r="JRA93" s="204"/>
      <c r="JRB93" s="205"/>
      <c r="JRC93" s="72"/>
      <c r="JRD93" s="70"/>
      <c r="JRE93" s="73"/>
      <c r="JRF93" s="74"/>
      <c r="JRG93" s="74"/>
      <c r="JRH93" s="62"/>
      <c r="JRI93" s="75"/>
      <c r="JRJ93" s="76"/>
      <c r="JRK93" s="216"/>
      <c r="JRL93" s="75"/>
      <c r="JRM93" s="75"/>
      <c r="JRN93" s="204"/>
      <c r="JRO93" s="205"/>
      <c r="JRP93" s="72"/>
      <c r="JRQ93" s="70"/>
      <c r="JRR93" s="73"/>
      <c r="JRS93" s="74"/>
      <c r="JRT93" s="74"/>
      <c r="JRU93" s="62"/>
      <c r="JRV93" s="75"/>
      <c r="JRW93" s="76"/>
      <c r="JRX93" s="216"/>
      <c r="JRY93" s="75"/>
      <c r="JRZ93" s="75"/>
      <c r="JSA93" s="204"/>
      <c r="JSB93" s="205"/>
      <c r="JSC93" s="72"/>
      <c r="JSD93" s="70"/>
      <c r="JSE93" s="73"/>
      <c r="JSF93" s="74"/>
      <c r="JSG93" s="74"/>
      <c r="JSH93" s="62"/>
      <c r="JSI93" s="75"/>
      <c r="JSJ93" s="76"/>
      <c r="JSK93" s="216"/>
      <c r="JSL93" s="75"/>
      <c r="JSM93" s="75"/>
      <c r="JSN93" s="204"/>
      <c r="JSO93" s="205"/>
      <c r="JSP93" s="72"/>
      <c r="JSQ93" s="70"/>
      <c r="JSR93" s="73"/>
      <c r="JSS93" s="74"/>
      <c r="JST93" s="74"/>
      <c r="JSU93" s="62"/>
      <c r="JSV93" s="75"/>
      <c r="JSW93" s="76"/>
      <c r="JSX93" s="216"/>
      <c r="JSY93" s="75"/>
      <c r="JSZ93" s="75"/>
      <c r="JTA93" s="204"/>
      <c r="JTB93" s="205"/>
      <c r="JTC93" s="72"/>
      <c r="JTD93" s="70"/>
      <c r="JTE93" s="73"/>
      <c r="JTF93" s="74"/>
      <c r="JTG93" s="74"/>
      <c r="JTH93" s="62"/>
      <c r="JTI93" s="75"/>
      <c r="JTJ93" s="76"/>
      <c r="JTK93" s="216"/>
      <c r="JTL93" s="75"/>
      <c r="JTM93" s="75"/>
      <c r="JTN93" s="204"/>
      <c r="JTO93" s="205"/>
      <c r="JTP93" s="72"/>
      <c r="JTQ93" s="70"/>
      <c r="JTR93" s="73"/>
      <c r="JTS93" s="74"/>
      <c r="JTT93" s="74"/>
      <c r="JTU93" s="62"/>
      <c r="JTV93" s="75"/>
      <c r="JTW93" s="76"/>
      <c r="JTX93" s="216"/>
      <c r="JTY93" s="75"/>
      <c r="JTZ93" s="75"/>
      <c r="JUA93" s="204"/>
      <c r="JUB93" s="205"/>
      <c r="JUC93" s="72"/>
      <c r="JUD93" s="70"/>
      <c r="JUE93" s="73"/>
      <c r="JUF93" s="74"/>
      <c r="JUG93" s="74"/>
      <c r="JUH93" s="62"/>
      <c r="JUI93" s="75"/>
      <c r="JUJ93" s="76"/>
      <c r="JUK93" s="216"/>
      <c r="JUL93" s="75"/>
      <c r="JUM93" s="75"/>
      <c r="JUN93" s="204"/>
      <c r="JUO93" s="205"/>
      <c r="JUP93" s="72"/>
      <c r="JUQ93" s="70"/>
      <c r="JUR93" s="73"/>
      <c r="JUS93" s="74"/>
      <c r="JUT93" s="74"/>
      <c r="JUU93" s="62"/>
      <c r="JUV93" s="75"/>
      <c r="JUW93" s="76"/>
      <c r="JUX93" s="216"/>
      <c r="JUY93" s="75"/>
      <c r="JUZ93" s="75"/>
      <c r="JVA93" s="204"/>
      <c r="JVB93" s="205"/>
      <c r="JVC93" s="72"/>
      <c r="JVD93" s="70"/>
      <c r="JVE93" s="73"/>
      <c r="JVF93" s="74"/>
      <c r="JVG93" s="74"/>
      <c r="JVH93" s="62"/>
      <c r="JVI93" s="75"/>
      <c r="JVJ93" s="76"/>
      <c r="JVK93" s="216"/>
      <c r="JVL93" s="75"/>
      <c r="JVM93" s="75"/>
      <c r="JVN93" s="204"/>
      <c r="JVO93" s="205"/>
      <c r="JVP93" s="72"/>
      <c r="JVQ93" s="70"/>
      <c r="JVR93" s="73"/>
      <c r="JVS93" s="74"/>
      <c r="JVT93" s="74"/>
      <c r="JVU93" s="62"/>
      <c r="JVV93" s="75"/>
      <c r="JVW93" s="76"/>
      <c r="JVX93" s="216"/>
      <c r="JVY93" s="75"/>
      <c r="JVZ93" s="75"/>
      <c r="JWA93" s="204"/>
      <c r="JWB93" s="205"/>
      <c r="JWC93" s="72"/>
      <c r="JWD93" s="70"/>
      <c r="JWE93" s="73"/>
      <c r="JWF93" s="74"/>
      <c r="JWG93" s="74"/>
      <c r="JWH93" s="62"/>
      <c r="JWI93" s="75"/>
      <c r="JWJ93" s="76"/>
      <c r="JWK93" s="216"/>
      <c r="JWL93" s="75"/>
      <c r="JWM93" s="75"/>
      <c r="JWN93" s="204"/>
      <c r="JWO93" s="205"/>
      <c r="JWP93" s="72"/>
      <c r="JWQ93" s="70"/>
      <c r="JWR93" s="73"/>
      <c r="JWS93" s="74"/>
      <c r="JWT93" s="74"/>
      <c r="JWU93" s="62"/>
      <c r="JWV93" s="75"/>
      <c r="JWW93" s="76"/>
      <c r="JWX93" s="216"/>
      <c r="JWY93" s="75"/>
      <c r="JWZ93" s="75"/>
      <c r="JXA93" s="204"/>
      <c r="JXB93" s="205"/>
      <c r="JXC93" s="72"/>
      <c r="JXD93" s="70"/>
      <c r="JXE93" s="73"/>
      <c r="JXF93" s="74"/>
      <c r="JXG93" s="74"/>
      <c r="JXH93" s="62"/>
      <c r="JXI93" s="75"/>
      <c r="JXJ93" s="76"/>
      <c r="JXK93" s="216"/>
      <c r="JXL93" s="75"/>
      <c r="JXM93" s="75"/>
      <c r="JXN93" s="204"/>
      <c r="JXO93" s="205"/>
      <c r="JXP93" s="72"/>
      <c r="JXQ93" s="70"/>
      <c r="JXR93" s="73"/>
      <c r="JXS93" s="74"/>
      <c r="JXT93" s="74"/>
      <c r="JXU93" s="62"/>
      <c r="JXV93" s="75"/>
      <c r="JXW93" s="76"/>
      <c r="JXX93" s="216"/>
      <c r="JXY93" s="75"/>
      <c r="JXZ93" s="75"/>
      <c r="JYA93" s="204"/>
      <c r="JYB93" s="205"/>
      <c r="JYC93" s="72"/>
      <c r="JYD93" s="70"/>
      <c r="JYE93" s="73"/>
      <c r="JYF93" s="74"/>
      <c r="JYG93" s="74"/>
      <c r="JYH93" s="62"/>
      <c r="JYI93" s="75"/>
      <c r="JYJ93" s="76"/>
      <c r="JYK93" s="216"/>
      <c r="JYL93" s="75"/>
      <c r="JYM93" s="75"/>
      <c r="JYN93" s="204"/>
      <c r="JYO93" s="205"/>
      <c r="JYP93" s="72"/>
      <c r="JYQ93" s="70"/>
      <c r="JYR93" s="73"/>
      <c r="JYS93" s="74"/>
      <c r="JYT93" s="74"/>
      <c r="JYU93" s="62"/>
      <c r="JYV93" s="75"/>
      <c r="JYW93" s="76"/>
      <c r="JYX93" s="216"/>
      <c r="JYY93" s="75"/>
      <c r="JYZ93" s="75"/>
      <c r="JZA93" s="204"/>
      <c r="JZB93" s="205"/>
      <c r="JZC93" s="72"/>
      <c r="JZD93" s="70"/>
      <c r="JZE93" s="73"/>
      <c r="JZF93" s="74"/>
      <c r="JZG93" s="74"/>
      <c r="JZH93" s="62"/>
      <c r="JZI93" s="75"/>
      <c r="JZJ93" s="76"/>
      <c r="JZK93" s="216"/>
      <c r="JZL93" s="75"/>
      <c r="JZM93" s="75"/>
      <c r="JZN93" s="204"/>
      <c r="JZO93" s="205"/>
      <c r="JZP93" s="72"/>
      <c r="JZQ93" s="70"/>
      <c r="JZR93" s="73"/>
      <c r="JZS93" s="74"/>
      <c r="JZT93" s="74"/>
      <c r="JZU93" s="62"/>
      <c r="JZV93" s="75"/>
      <c r="JZW93" s="76"/>
      <c r="JZX93" s="216"/>
      <c r="JZY93" s="75"/>
      <c r="JZZ93" s="75"/>
      <c r="KAA93" s="204"/>
      <c r="KAB93" s="205"/>
      <c r="KAC93" s="72"/>
      <c r="KAD93" s="70"/>
      <c r="KAE93" s="73"/>
      <c r="KAF93" s="74"/>
      <c r="KAG93" s="74"/>
      <c r="KAH93" s="62"/>
      <c r="KAI93" s="75"/>
      <c r="KAJ93" s="76"/>
      <c r="KAK93" s="216"/>
      <c r="KAL93" s="75"/>
      <c r="KAM93" s="75"/>
      <c r="KAN93" s="204"/>
      <c r="KAO93" s="205"/>
      <c r="KAP93" s="72"/>
      <c r="KAQ93" s="70"/>
      <c r="KAR93" s="73"/>
      <c r="KAS93" s="74"/>
      <c r="KAT93" s="74"/>
      <c r="KAU93" s="62"/>
      <c r="KAV93" s="75"/>
      <c r="KAW93" s="76"/>
      <c r="KAX93" s="216"/>
      <c r="KAY93" s="75"/>
      <c r="KAZ93" s="75"/>
      <c r="KBA93" s="204"/>
      <c r="KBB93" s="205"/>
      <c r="KBC93" s="72"/>
      <c r="KBD93" s="70"/>
      <c r="KBE93" s="73"/>
      <c r="KBF93" s="74"/>
      <c r="KBG93" s="74"/>
      <c r="KBH93" s="62"/>
      <c r="KBI93" s="75"/>
      <c r="KBJ93" s="76"/>
      <c r="KBK93" s="216"/>
      <c r="KBL93" s="75"/>
      <c r="KBM93" s="75"/>
      <c r="KBN93" s="204"/>
      <c r="KBO93" s="205"/>
      <c r="KBP93" s="72"/>
      <c r="KBQ93" s="70"/>
      <c r="KBR93" s="73"/>
      <c r="KBS93" s="74"/>
      <c r="KBT93" s="74"/>
      <c r="KBU93" s="62"/>
      <c r="KBV93" s="75"/>
      <c r="KBW93" s="76"/>
      <c r="KBX93" s="216"/>
      <c r="KBY93" s="75"/>
      <c r="KBZ93" s="75"/>
      <c r="KCA93" s="204"/>
      <c r="KCB93" s="205"/>
      <c r="KCC93" s="72"/>
      <c r="KCD93" s="70"/>
      <c r="KCE93" s="73"/>
      <c r="KCF93" s="74"/>
      <c r="KCG93" s="74"/>
      <c r="KCH93" s="62"/>
      <c r="KCI93" s="75"/>
      <c r="KCJ93" s="76"/>
      <c r="KCK93" s="216"/>
      <c r="KCL93" s="75"/>
      <c r="KCM93" s="75"/>
      <c r="KCN93" s="204"/>
      <c r="KCO93" s="205"/>
      <c r="KCP93" s="72"/>
      <c r="KCQ93" s="70"/>
      <c r="KCR93" s="73"/>
      <c r="KCS93" s="74"/>
      <c r="KCT93" s="74"/>
      <c r="KCU93" s="62"/>
      <c r="KCV93" s="75"/>
      <c r="KCW93" s="76"/>
      <c r="KCX93" s="216"/>
      <c r="KCY93" s="75"/>
      <c r="KCZ93" s="75"/>
      <c r="KDA93" s="204"/>
      <c r="KDB93" s="205"/>
      <c r="KDC93" s="72"/>
      <c r="KDD93" s="70"/>
      <c r="KDE93" s="73"/>
      <c r="KDF93" s="74"/>
      <c r="KDG93" s="74"/>
      <c r="KDH93" s="62"/>
      <c r="KDI93" s="75"/>
      <c r="KDJ93" s="76"/>
      <c r="KDK93" s="216"/>
      <c r="KDL93" s="75"/>
      <c r="KDM93" s="75"/>
      <c r="KDN93" s="204"/>
      <c r="KDO93" s="205"/>
      <c r="KDP93" s="72"/>
      <c r="KDQ93" s="70"/>
      <c r="KDR93" s="73"/>
      <c r="KDS93" s="74"/>
      <c r="KDT93" s="74"/>
      <c r="KDU93" s="62"/>
      <c r="KDV93" s="75"/>
      <c r="KDW93" s="76"/>
      <c r="KDX93" s="216"/>
      <c r="KDY93" s="75"/>
      <c r="KDZ93" s="75"/>
      <c r="KEA93" s="204"/>
      <c r="KEB93" s="205"/>
      <c r="KEC93" s="72"/>
      <c r="KED93" s="70"/>
      <c r="KEE93" s="73"/>
      <c r="KEF93" s="74"/>
      <c r="KEG93" s="74"/>
      <c r="KEH93" s="62"/>
      <c r="KEI93" s="75"/>
      <c r="KEJ93" s="76"/>
      <c r="KEK93" s="216"/>
      <c r="KEL93" s="75"/>
      <c r="KEM93" s="75"/>
      <c r="KEN93" s="204"/>
      <c r="KEO93" s="205"/>
      <c r="KEP93" s="72"/>
      <c r="KEQ93" s="70"/>
      <c r="KER93" s="73"/>
      <c r="KES93" s="74"/>
      <c r="KET93" s="74"/>
      <c r="KEU93" s="62"/>
      <c r="KEV93" s="75"/>
      <c r="KEW93" s="76"/>
      <c r="KEX93" s="216"/>
      <c r="KEY93" s="75"/>
      <c r="KEZ93" s="75"/>
      <c r="KFA93" s="204"/>
      <c r="KFB93" s="205"/>
      <c r="KFC93" s="72"/>
      <c r="KFD93" s="70"/>
      <c r="KFE93" s="73"/>
      <c r="KFF93" s="74"/>
      <c r="KFG93" s="74"/>
      <c r="KFH93" s="62"/>
      <c r="KFI93" s="75"/>
      <c r="KFJ93" s="76"/>
      <c r="KFK93" s="216"/>
      <c r="KFL93" s="75"/>
      <c r="KFM93" s="75"/>
      <c r="KFN93" s="204"/>
      <c r="KFO93" s="205"/>
      <c r="KFP93" s="72"/>
      <c r="KFQ93" s="70"/>
      <c r="KFR93" s="73"/>
      <c r="KFS93" s="74"/>
      <c r="KFT93" s="74"/>
      <c r="KFU93" s="62"/>
      <c r="KFV93" s="75"/>
      <c r="KFW93" s="76"/>
      <c r="KFX93" s="216"/>
      <c r="KFY93" s="75"/>
      <c r="KFZ93" s="75"/>
      <c r="KGA93" s="204"/>
      <c r="KGB93" s="205"/>
      <c r="KGC93" s="72"/>
      <c r="KGD93" s="70"/>
      <c r="KGE93" s="73"/>
      <c r="KGF93" s="74"/>
      <c r="KGG93" s="74"/>
      <c r="KGH93" s="62"/>
      <c r="KGI93" s="75"/>
      <c r="KGJ93" s="76"/>
      <c r="KGK93" s="216"/>
      <c r="KGL93" s="75"/>
      <c r="KGM93" s="75"/>
      <c r="KGN93" s="204"/>
      <c r="KGO93" s="205"/>
      <c r="KGP93" s="72"/>
      <c r="KGQ93" s="70"/>
      <c r="KGR93" s="73"/>
      <c r="KGS93" s="74"/>
      <c r="KGT93" s="74"/>
      <c r="KGU93" s="62"/>
      <c r="KGV93" s="75"/>
      <c r="KGW93" s="76"/>
      <c r="KGX93" s="216"/>
      <c r="KGY93" s="75"/>
      <c r="KGZ93" s="75"/>
      <c r="KHA93" s="204"/>
      <c r="KHB93" s="205"/>
      <c r="KHC93" s="72"/>
      <c r="KHD93" s="70"/>
      <c r="KHE93" s="73"/>
      <c r="KHF93" s="74"/>
      <c r="KHG93" s="74"/>
      <c r="KHH93" s="62"/>
      <c r="KHI93" s="75"/>
      <c r="KHJ93" s="76"/>
      <c r="KHK93" s="216"/>
      <c r="KHL93" s="75"/>
      <c r="KHM93" s="75"/>
      <c r="KHN93" s="204"/>
      <c r="KHO93" s="205"/>
      <c r="KHP93" s="72"/>
      <c r="KHQ93" s="70"/>
      <c r="KHR93" s="73"/>
      <c r="KHS93" s="74"/>
      <c r="KHT93" s="74"/>
      <c r="KHU93" s="62"/>
      <c r="KHV93" s="75"/>
      <c r="KHW93" s="76"/>
      <c r="KHX93" s="216"/>
      <c r="KHY93" s="75"/>
      <c r="KHZ93" s="75"/>
      <c r="KIA93" s="204"/>
      <c r="KIB93" s="205"/>
      <c r="KIC93" s="72"/>
      <c r="KID93" s="70"/>
      <c r="KIE93" s="73"/>
      <c r="KIF93" s="74"/>
      <c r="KIG93" s="74"/>
      <c r="KIH93" s="62"/>
      <c r="KII93" s="75"/>
      <c r="KIJ93" s="76"/>
      <c r="KIK93" s="216"/>
      <c r="KIL93" s="75"/>
      <c r="KIM93" s="75"/>
      <c r="KIN93" s="204"/>
      <c r="KIO93" s="205"/>
      <c r="KIP93" s="72"/>
      <c r="KIQ93" s="70"/>
      <c r="KIR93" s="73"/>
      <c r="KIS93" s="74"/>
      <c r="KIT93" s="74"/>
      <c r="KIU93" s="62"/>
      <c r="KIV93" s="75"/>
      <c r="KIW93" s="76"/>
      <c r="KIX93" s="216"/>
      <c r="KIY93" s="75"/>
      <c r="KIZ93" s="75"/>
      <c r="KJA93" s="204"/>
      <c r="KJB93" s="205"/>
      <c r="KJC93" s="72"/>
      <c r="KJD93" s="70"/>
      <c r="KJE93" s="73"/>
      <c r="KJF93" s="74"/>
      <c r="KJG93" s="74"/>
      <c r="KJH93" s="62"/>
      <c r="KJI93" s="75"/>
      <c r="KJJ93" s="76"/>
      <c r="KJK93" s="216"/>
      <c r="KJL93" s="75"/>
      <c r="KJM93" s="75"/>
      <c r="KJN93" s="204"/>
      <c r="KJO93" s="205"/>
      <c r="KJP93" s="72"/>
      <c r="KJQ93" s="70"/>
      <c r="KJR93" s="73"/>
      <c r="KJS93" s="74"/>
      <c r="KJT93" s="74"/>
      <c r="KJU93" s="62"/>
      <c r="KJV93" s="75"/>
      <c r="KJW93" s="76"/>
      <c r="KJX93" s="216"/>
      <c r="KJY93" s="75"/>
      <c r="KJZ93" s="75"/>
      <c r="KKA93" s="204"/>
      <c r="KKB93" s="205"/>
      <c r="KKC93" s="72"/>
      <c r="KKD93" s="70"/>
      <c r="KKE93" s="73"/>
      <c r="KKF93" s="74"/>
      <c r="KKG93" s="74"/>
      <c r="KKH93" s="62"/>
      <c r="KKI93" s="75"/>
      <c r="KKJ93" s="76"/>
      <c r="KKK93" s="216"/>
      <c r="KKL93" s="75"/>
      <c r="KKM93" s="75"/>
      <c r="KKN93" s="204"/>
      <c r="KKO93" s="205"/>
      <c r="KKP93" s="72"/>
      <c r="KKQ93" s="70"/>
      <c r="KKR93" s="73"/>
      <c r="KKS93" s="74"/>
      <c r="KKT93" s="74"/>
      <c r="KKU93" s="62"/>
      <c r="KKV93" s="75"/>
      <c r="KKW93" s="76"/>
      <c r="KKX93" s="216"/>
      <c r="KKY93" s="75"/>
      <c r="KKZ93" s="75"/>
      <c r="KLA93" s="204"/>
      <c r="KLB93" s="205"/>
      <c r="KLC93" s="72"/>
      <c r="KLD93" s="70"/>
      <c r="KLE93" s="73"/>
      <c r="KLF93" s="74"/>
      <c r="KLG93" s="74"/>
      <c r="KLH93" s="62"/>
      <c r="KLI93" s="75"/>
      <c r="KLJ93" s="76"/>
      <c r="KLK93" s="216"/>
      <c r="KLL93" s="75"/>
      <c r="KLM93" s="75"/>
      <c r="KLN93" s="204"/>
      <c r="KLO93" s="205"/>
      <c r="KLP93" s="72"/>
      <c r="KLQ93" s="70"/>
      <c r="KLR93" s="73"/>
      <c r="KLS93" s="74"/>
      <c r="KLT93" s="74"/>
      <c r="KLU93" s="62"/>
      <c r="KLV93" s="75"/>
      <c r="KLW93" s="76"/>
      <c r="KLX93" s="216"/>
      <c r="KLY93" s="75"/>
      <c r="KLZ93" s="75"/>
      <c r="KMA93" s="204"/>
      <c r="KMB93" s="205"/>
      <c r="KMC93" s="72"/>
      <c r="KMD93" s="70"/>
      <c r="KME93" s="73"/>
      <c r="KMF93" s="74"/>
      <c r="KMG93" s="74"/>
      <c r="KMH93" s="62"/>
      <c r="KMI93" s="75"/>
      <c r="KMJ93" s="76"/>
      <c r="KMK93" s="216"/>
      <c r="KML93" s="75"/>
      <c r="KMM93" s="75"/>
      <c r="KMN93" s="204"/>
      <c r="KMO93" s="205"/>
      <c r="KMP93" s="72"/>
      <c r="KMQ93" s="70"/>
      <c r="KMR93" s="73"/>
      <c r="KMS93" s="74"/>
      <c r="KMT93" s="74"/>
      <c r="KMU93" s="62"/>
      <c r="KMV93" s="75"/>
      <c r="KMW93" s="76"/>
      <c r="KMX93" s="216"/>
      <c r="KMY93" s="75"/>
      <c r="KMZ93" s="75"/>
      <c r="KNA93" s="204"/>
      <c r="KNB93" s="205"/>
      <c r="KNC93" s="72"/>
      <c r="KND93" s="70"/>
      <c r="KNE93" s="73"/>
      <c r="KNF93" s="74"/>
      <c r="KNG93" s="74"/>
      <c r="KNH93" s="62"/>
      <c r="KNI93" s="75"/>
      <c r="KNJ93" s="76"/>
      <c r="KNK93" s="216"/>
      <c r="KNL93" s="75"/>
      <c r="KNM93" s="75"/>
      <c r="KNN93" s="204"/>
      <c r="KNO93" s="205"/>
      <c r="KNP93" s="72"/>
      <c r="KNQ93" s="70"/>
      <c r="KNR93" s="73"/>
      <c r="KNS93" s="74"/>
      <c r="KNT93" s="74"/>
      <c r="KNU93" s="62"/>
      <c r="KNV93" s="75"/>
      <c r="KNW93" s="76"/>
      <c r="KNX93" s="216"/>
      <c r="KNY93" s="75"/>
      <c r="KNZ93" s="75"/>
      <c r="KOA93" s="204"/>
      <c r="KOB93" s="205"/>
      <c r="KOC93" s="72"/>
      <c r="KOD93" s="70"/>
      <c r="KOE93" s="73"/>
      <c r="KOF93" s="74"/>
      <c r="KOG93" s="74"/>
      <c r="KOH93" s="62"/>
      <c r="KOI93" s="75"/>
      <c r="KOJ93" s="76"/>
      <c r="KOK93" s="216"/>
      <c r="KOL93" s="75"/>
      <c r="KOM93" s="75"/>
      <c r="KON93" s="204"/>
      <c r="KOO93" s="205"/>
      <c r="KOP93" s="72"/>
      <c r="KOQ93" s="70"/>
      <c r="KOR93" s="73"/>
      <c r="KOS93" s="74"/>
      <c r="KOT93" s="74"/>
      <c r="KOU93" s="62"/>
      <c r="KOV93" s="75"/>
      <c r="KOW93" s="76"/>
      <c r="KOX93" s="216"/>
      <c r="KOY93" s="75"/>
      <c r="KOZ93" s="75"/>
      <c r="KPA93" s="204"/>
      <c r="KPB93" s="205"/>
      <c r="KPC93" s="72"/>
      <c r="KPD93" s="70"/>
      <c r="KPE93" s="73"/>
      <c r="KPF93" s="74"/>
      <c r="KPG93" s="74"/>
      <c r="KPH93" s="62"/>
      <c r="KPI93" s="75"/>
      <c r="KPJ93" s="76"/>
      <c r="KPK93" s="216"/>
      <c r="KPL93" s="75"/>
      <c r="KPM93" s="75"/>
      <c r="KPN93" s="204"/>
      <c r="KPO93" s="205"/>
      <c r="KPP93" s="72"/>
      <c r="KPQ93" s="70"/>
      <c r="KPR93" s="73"/>
      <c r="KPS93" s="74"/>
      <c r="KPT93" s="74"/>
      <c r="KPU93" s="62"/>
      <c r="KPV93" s="75"/>
      <c r="KPW93" s="76"/>
      <c r="KPX93" s="216"/>
      <c r="KPY93" s="75"/>
      <c r="KPZ93" s="75"/>
      <c r="KQA93" s="204"/>
      <c r="KQB93" s="205"/>
      <c r="KQC93" s="72"/>
      <c r="KQD93" s="70"/>
      <c r="KQE93" s="73"/>
      <c r="KQF93" s="74"/>
      <c r="KQG93" s="74"/>
      <c r="KQH93" s="62"/>
      <c r="KQI93" s="75"/>
      <c r="KQJ93" s="76"/>
      <c r="KQK93" s="216"/>
      <c r="KQL93" s="75"/>
      <c r="KQM93" s="75"/>
      <c r="KQN93" s="204"/>
      <c r="KQO93" s="205"/>
      <c r="KQP93" s="72"/>
      <c r="KQQ93" s="70"/>
      <c r="KQR93" s="73"/>
      <c r="KQS93" s="74"/>
      <c r="KQT93" s="74"/>
      <c r="KQU93" s="62"/>
      <c r="KQV93" s="75"/>
      <c r="KQW93" s="76"/>
      <c r="KQX93" s="216"/>
      <c r="KQY93" s="75"/>
      <c r="KQZ93" s="75"/>
      <c r="KRA93" s="204"/>
      <c r="KRB93" s="205"/>
      <c r="KRC93" s="72"/>
      <c r="KRD93" s="70"/>
      <c r="KRE93" s="73"/>
      <c r="KRF93" s="74"/>
      <c r="KRG93" s="74"/>
      <c r="KRH93" s="62"/>
      <c r="KRI93" s="75"/>
      <c r="KRJ93" s="76"/>
      <c r="KRK93" s="216"/>
      <c r="KRL93" s="75"/>
      <c r="KRM93" s="75"/>
      <c r="KRN93" s="204"/>
      <c r="KRO93" s="205"/>
      <c r="KRP93" s="72"/>
      <c r="KRQ93" s="70"/>
      <c r="KRR93" s="73"/>
      <c r="KRS93" s="74"/>
      <c r="KRT93" s="74"/>
      <c r="KRU93" s="62"/>
      <c r="KRV93" s="75"/>
      <c r="KRW93" s="76"/>
      <c r="KRX93" s="216"/>
      <c r="KRY93" s="75"/>
      <c r="KRZ93" s="75"/>
      <c r="KSA93" s="204"/>
      <c r="KSB93" s="205"/>
      <c r="KSC93" s="72"/>
      <c r="KSD93" s="70"/>
      <c r="KSE93" s="73"/>
      <c r="KSF93" s="74"/>
      <c r="KSG93" s="74"/>
      <c r="KSH93" s="62"/>
      <c r="KSI93" s="75"/>
      <c r="KSJ93" s="76"/>
      <c r="KSK93" s="216"/>
      <c r="KSL93" s="75"/>
      <c r="KSM93" s="75"/>
      <c r="KSN93" s="204"/>
      <c r="KSO93" s="205"/>
      <c r="KSP93" s="72"/>
      <c r="KSQ93" s="70"/>
      <c r="KSR93" s="73"/>
      <c r="KSS93" s="74"/>
      <c r="KST93" s="74"/>
      <c r="KSU93" s="62"/>
      <c r="KSV93" s="75"/>
      <c r="KSW93" s="76"/>
      <c r="KSX93" s="216"/>
      <c r="KSY93" s="75"/>
      <c r="KSZ93" s="75"/>
      <c r="KTA93" s="204"/>
      <c r="KTB93" s="205"/>
      <c r="KTC93" s="72"/>
      <c r="KTD93" s="70"/>
      <c r="KTE93" s="73"/>
      <c r="KTF93" s="74"/>
      <c r="KTG93" s="74"/>
      <c r="KTH93" s="62"/>
      <c r="KTI93" s="75"/>
      <c r="KTJ93" s="76"/>
      <c r="KTK93" s="216"/>
      <c r="KTL93" s="75"/>
      <c r="KTM93" s="75"/>
      <c r="KTN93" s="204"/>
      <c r="KTO93" s="205"/>
      <c r="KTP93" s="72"/>
      <c r="KTQ93" s="70"/>
      <c r="KTR93" s="73"/>
      <c r="KTS93" s="74"/>
      <c r="KTT93" s="74"/>
      <c r="KTU93" s="62"/>
      <c r="KTV93" s="75"/>
      <c r="KTW93" s="76"/>
      <c r="KTX93" s="216"/>
      <c r="KTY93" s="75"/>
      <c r="KTZ93" s="75"/>
      <c r="KUA93" s="204"/>
      <c r="KUB93" s="205"/>
      <c r="KUC93" s="72"/>
      <c r="KUD93" s="70"/>
      <c r="KUE93" s="73"/>
      <c r="KUF93" s="74"/>
      <c r="KUG93" s="74"/>
      <c r="KUH93" s="62"/>
      <c r="KUI93" s="75"/>
      <c r="KUJ93" s="76"/>
      <c r="KUK93" s="216"/>
      <c r="KUL93" s="75"/>
      <c r="KUM93" s="75"/>
      <c r="KUN93" s="204"/>
      <c r="KUO93" s="205"/>
      <c r="KUP93" s="72"/>
      <c r="KUQ93" s="70"/>
      <c r="KUR93" s="73"/>
      <c r="KUS93" s="74"/>
      <c r="KUT93" s="74"/>
      <c r="KUU93" s="62"/>
      <c r="KUV93" s="75"/>
      <c r="KUW93" s="76"/>
      <c r="KUX93" s="216"/>
      <c r="KUY93" s="75"/>
      <c r="KUZ93" s="75"/>
      <c r="KVA93" s="204"/>
      <c r="KVB93" s="205"/>
      <c r="KVC93" s="72"/>
      <c r="KVD93" s="70"/>
      <c r="KVE93" s="73"/>
      <c r="KVF93" s="74"/>
      <c r="KVG93" s="74"/>
      <c r="KVH93" s="62"/>
      <c r="KVI93" s="75"/>
      <c r="KVJ93" s="76"/>
      <c r="KVK93" s="216"/>
      <c r="KVL93" s="75"/>
      <c r="KVM93" s="75"/>
      <c r="KVN93" s="204"/>
      <c r="KVO93" s="205"/>
      <c r="KVP93" s="72"/>
      <c r="KVQ93" s="70"/>
      <c r="KVR93" s="73"/>
      <c r="KVS93" s="74"/>
      <c r="KVT93" s="74"/>
      <c r="KVU93" s="62"/>
      <c r="KVV93" s="75"/>
      <c r="KVW93" s="76"/>
      <c r="KVX93" s="216"/>
      <c r="KVY93" s="75"/>
      <c r="KVZ93" s="75"/>
      <c r="KWA93" s="204"/>
      <c r="KWB93" s="205"/>
      <c r="KWC93" s="72"/>
      <c r="KWD93" s="70"/>
      <c r="KWE93" s="73"/>
      <c r="KWF93" s="74"/>
      <c r="KWG93" s="74"/>
      <c r="KWH93" s="62"/>
      <c r="KWI93" s="75"/>
      <c r="KWJ93" s="76"/>
      <c r="KWK93" s="216"/>
      <c r="KWL93" s="75"/>
      <c r="KWM93" s="75"/>
      <c r="KWN93" s="204"/>
      <c r="KWO93" s="205"/>
      <c r="KWP93" s="72"/>
      <c r="KWQ93" s="70"/>
      <c r="KWR93" s="73"/>
      <c r="KWS93" s="74"/>
      <c r="KWT93" s="74"/>
      <c r="KWU93" s="62"/>
      <c r="KWV93" s="75"/>
      <c r="KWW93" s="76"/>
      <c r="KWX93" s="216"/>
      <c r="KWY93" s="75"/>
      <c r="KWZ93" s="75"/>
      <c r="KXA93" s="204"/>
      <c r="KXB93" s="205"/>
      <c r="KXC93" s="72"/>
      <c r="KXD93" s="70"/>
      <c r="KXE93" s="73"/>
      <c r="KXF93" s="74"/>
      <c r="KXG93" s="74"/>
      <c r="KXH93" s="62"/>
      <c r="KXI93" s="75"/>
      <c r="KXJ93" s="76"/>
      <c r="KXK93" s="216"/>
      <c r="KXL93" s="75"/>
      <c r="KXM93" s="75"/>
      <c r="KXN93" s="204"/>
      <c r="KXO93" s="205"/>
      <c r="KXP93" s="72"/>
      <c r="KXQ93" s="70"/>
      <c r="KXR93" s="73"/>
      <c r="KXS93" s="74"/>
      <c r="KXT93" s="74"/>
      <c r="KXU93" s="62"/>
      <c r="KXV93" s="75"/>
      <c r="KXW93" s="76"/>
      <c r="KXX93" s="216"/>
      <c r="KXY93" s="75"/>
      <c r="KXZ93" s="75"/>
      <c r="KYA93" s="204"/>
      <c r="KYB93" s="205"/>
      <c r="KYC93" s="72"/>
      <c r="KYD93" s="70"/>
      <c r="KYE93" s="73"/>
      <c r="KYF93" s="74"/>
      <c r="KYG93" s="74"/>
      <c r="KYH93" s="62"/>
      <c r="KYI93" s="75"/>
      <c r="KYJ93" s="76"/>
      <c r="KYK93" s="216"/>
      <c r="KYL93" s="75"/>
      <c r="KYM93" s="75"/>
      <c r="KYN93" s="204"/>
      <c r="KYO93" s="205"/>
      <c r="KYP93" s="72"/>
      <c r="KYQ93" s="70"/>
      <c r="KYR93" s="73"/>
      <c r="KYS93" s="74"/>
      <c r="KYT93" s="74"/>
      <c r="KYU93" s="62"/>
      <c r="KYV93" s="75"/>
      <c r="KYW93" s="76"/>
      <c r="KYX93" s="216"/>
      <c r="KYY93" s="75"/>
      <c r="KYZ93" s="75"/>
      <c r="KZA93" s="204"/>
      <c r="KZB93" s="205"/>
      <c r="KZC93" s="72"/>
      <c r="KZD93" s="70"/>
      <c r="KZE93" s="73"/>
      <c r="KZF93" s="74"/>
      <c r="KZG93" s="74"/>
      <c r="KZH93" s="62"/>
      <c r="KZI93" s="75"/>
      <c r="KZJ93" s="76"/>
      <c r="KZK93" s="216"/>
      <c r="KZL93" s="75"/>
      <c r="KZM93" s="75"/>
      <c r="KZN93" s="204"/>
      <c r="KZO93" s="205"/>
      <c r="KZP93" s="72"/>
      <c r="KZQ93" s="70"/>
      <c r="KZR93" s="73"/>
      <c r="KZS93" s="74"/>
      <c r="KZT93" s="74"/>
      <c r="KZU93" s="62"/>
      <c r="KZV93" s="75"/>
      <c r="KZW93" s="76"/>
      <c r="KZX93" s="216"/>
      <c r="KZY93" s="75"/>
      <c r="KZZ93" s="75"/>
      <c r="LAA93" s="204"/>
      <c r="LAB93" s="205"/>
      <c r="LAC93" s="72"/>
      <c r="LAD93" s="70"/>
      <c r="LAE93" s="73"/>
      <c r="LAF93" s="74"/>
      <c r="LAG93" s="74"/>
      <c r="LAH93" s="62"/>
      <c r="LAI93" s="75"/>
      <c r="LAJ93" s="76"/>
      <c r="LAK93" s="216"/>
      <c r="LAL93" s="75"/>
      <c r="LAM93" s="75"/>
      <c r="LAN93" s="204"/>
      <c r="LAO93" s="205"/>
      <c r="LAP93" s="72"/>
      <c r="LAQ93" s="70"/>
      <c r="LAR93" s="73"/>
      <c r="LAS93" s="74"/>
      <c r="LAT93" s="74"/>
      <c r="LAU93" s="62"/>
      <c r="LAV93" s="75"/>
      <c r="LAW93" s="76"/>
      <c r="LAX93" s="216"/>
      <c r="LAY93" s="75"/>
      <c r="LAZ93" s="75"/>
      <c r="LBA93" s="204"/>
      <c r="LBB93" s="205"/>
      <c r="LBC93" s="72"/>
      <c r="LBD93" s="70"/>
      <c r="LBE93" s="73"/>
      <c r="LBF93" s="74"/>
      <c r="LBG93" s="74"/>
      <c r="LBH93" s="62"/>
      <c r="LBI93" s="75"/>
      <c r="LBJ93" s="76"/>
      <c r="LBK93" s="216"/>
      <c r="LBL93" s="75"/>
      <c r="LBM93" s="75"/>
      <c r="LBN93" s="204"/>
      <c r="LBO93" s="205"/>
      <c r="LBP93" s="72"/>
      <c r="LBQ93" s="70"/>
      <c r="LBR93" s="73"/>
      <c r="LBS93" s="74"/>
      <c r="LBT93" s="74"/>
      <c r="LBU93" s="62"/>
      <c r="LBV93" s="75"/>
      <c r="LBW93" s="76"/>
      <c r="LBX93" s="216"/>
      <c r="LBY93" s="75"/>
      <c r="LBZ93" s="75"/>
      <c r="LCA93" s="204"/>
      <c r="LCB93" s="205"/>
      <c r="LCC93" s="72"/>
      <c r="LCD93" s="70"/>
      <c r="LCE93" s="73"/>
      <c r="LCF93" s="74"/>
      <c r="LCG93" s="74"/>
      <c r="LCH93" s="62"/>
      <c r="LCI93" s="75"/>
      <c r="LCJ93" s="76"/>
      <c r="LCK93" s="216"/>
      <c r="LCL93" s="75"/>
      <c r="LCM93" s="75"/>
      <c r="LCN93" s="204"/>
      <c r="LCO93" s="205"/>
      <c r="LCP93" s="72"/>
      <c r="LCQ93" s="70"/>
      <c r="LCR93" s="73"/>
      <c r="LCS93" s="74"/>
      <c r="LCT93" s="74"/>
      <c r="LCU93" s="62"/>
      <c r="LCV93" s="75"/>
      <c r="LCW93" s="76"/>
      <c r="LCX93" s="216"/>
      <c r="LCY93" s="75"/>
      <c r="LCZ93" s="75"/>
      <c r="LDA93" s="204"/>
      <c r="LDB93" s="205"/>
      <c r="LDC93" s="72"/>
      <c r="LDD93" s="70"/>
      <c r="LDE93" s="73"/>
      <c r="LDF93" s="74"/>
      <c r="LDG93" s="74"/>
      <c r="LDH93" s="62"/>
      <c r="LDI93" s="75"/>
      <c r="LDJ93" s="76"/>
      <c r="LDK93" s="216"/>
      <c r="LDL93" s="75"/>
      <c r="LDM93" s="75"/>
      <c r="LDN93" s="204"/>
      <c r="LDO93" s="205"/>
      <c r="LDP93" s="72"/>
      <c r="LDQ93" s="70"/>
      <c r="LDR93" s="73"/>
      <c r="LDS93" s="74"/>
      <c r="LDT93" s="74"/>
      <c r="LDU93" s="62"/>
      <c r="LDV93" s="75"/>
      <c r="LDW93" s="76"/>
      <c r="LDX93" s="216"/>
      <c r="LDY93" s="75"/>
      <c r="LDZ93" s="75"/>
      <c r="LEA93" s="204"/>
      <c r="LEB93" s="205"/>
      <c r="LEC93" s="72"/>
      <c r="LED93" s="70"/>
      <c r="LEE93" s="73"/>
      <c r="LEF93" s="74"/>
      <c r="LEG93" s="74"/>
      <c r="LEH93" s="62"/>
      <c r="LEI93" s="75"/>
      <c r="LEJ93" s="76"/>
      <c r="LEK93" s="216"/>
      <c r="LEL93" s="75"/>
      <c r="LEM93" s="75"/>
      <c r="LEN93" s="204"/>
      <c r="LEO93" s="205"/>
      <c r="LEP93" s="72"/>
      <c r="LEQ93" s="70"/>
      <c r="LER93" s="73"/>
      <c r="LES93" s="74"/>
      <c r="LET93" s="74"/>
      <c r="LEU93" s="62"/>
      <c r="LEV93" s="75"/>
      <c r="LEW93" s="76"/>
      <c r="LEX93" s="216"/>
      <c r="LEY93" s="75"/>
      <c r="LEZ93" s="75"/>
      <c r="LFA93" s="204"/>
      <c r="LFB93" s="205"/>
      <c r="LFC93" s="72"/>
      <c r="LFD93" s="70"/>
      <c r="LFE93" s="73"/>
      <c r="LFF93" s="74"/>
      <c r="LFG93" s="74"/>
      <c r="LFH93" s="62"/>
      <c r="LFI93" s="75"/>
      <c r="LFJ93" s="76"/>
      <c r="LFK93" s="216"/>
      <c r="LFL93" s="75"/>
      <c r="LFM93" s="75"/>
      <c r="LFN93" s="204"/>
      <c r="LFO93" s="205"/>
      <c r="LFP93" s="72"/>
      <c r="LFQ93" s="70"/>
      <c r="LFR93" s="73"/>
      <c r="LFS93" s="74"/>
      <c r="LFT93" s="74"/>
      <c r="LFU93" s="62"/>
      <c r="LFV93" s="75"/>
      <c r="LFW93" s="76"/>
      <c r="LFX93" s="216"/>
      <c r="LFY93" s="75"/>
      <c r="LFZ93" s="75"/>
      <c r="LGA93" s="204"/>
      <c r="LGB93" s="205"/>
      <c r="LGC93" s="72"/>
      <c r="LGD93" s="70"/>
      <c r="LGE93" s="73"/>
      <c r="LGF93" s="74"/>
      <c r="LGG93" s="74"/>
      <c r="LGH93" s="62"/>
      <c r="LGI93" s="75"/>
      <c r="LGJ93" s="76"/>
      <c r="LGK93" s="216"/>
      <c r="LGL93" s="75"/>
      <c r="LGM93" s="75"/>
      <c r="LGN93" s="204"/>
      <c r="LGO93" s="205"/>
      <c r="LGP93" s="72"/>
      <c r="LGQ93" s="70"/>
      <c r="LGR93" s="73"/>
      <c r="LGS93" s="74"/>
      <c r="LGT93" s="74"/>
      <c r="LGU93" s="62"/>
      <c r="LGV93" s="75"/>
      <c r="LGW93" s="76"/>
      <c r="LGX93" s="216"/>
      <c r="LGY93" s="75"/>
      <c r="LGZ93" s="75"/>
      <c r="LHA93" s="204"/>
      <c r="LHB93" s="205"/>
      <c r="LHC93" s="72"/>
      <c r="LHD93" s="70"/>
      <c r="LHE93" s="73"/>
      <c r="LHF93" s="74"/>
      <c r="LHG93" s="74"/>
      <c r="LHH93" s="62"/>
      <c r="LHI93" s="75"/>
      <c r="LHJ93" s="76"/>
      <c r="LHK93" s="216"/>
      <c r="LHL93" s="75"/>
      <c r="LHM93" s="75"/>
      <c r="LHN93" s="204"/>
      <c r="LHO93" s="205"/>
      <c r="LHP93" s="72"/>
      <c r="LHQ93" s="70"/>
      <c r="LHR93" s="73"/>
      <c r="LHS93" s="74"/>
      <c r="LHT93" s="74"/>
      <c r="LHU93" s="62"/>
      <c r="LHV93" s="75"/>
      <c r="LHW93" s="76"/>
      <c r="LHX93" s="216"/>
      <c r="LHY93" s="75"/>
      <c r="LHZ93" s="75"/>
      <c r="LIA93" s="204"/>
      <c r="LIB93" s="205"/>
      <c r="LIC93" s="72"/>
      <c r="LID93" s="70"/>
      <c r="LIE93" s="73"/>
      <c r="LIF93" s="74"/>
      <c r="LIG93" s="74"/>
      <c r="LIH93" s="62"/>
      <c r="LII93" s="75"/>
      <c r="LIJ93" s="76"/>
      <c r="LIK93" s="216"/>
      <c r="LIL93" s="75"/>
      <c r="LIM93" s="75"/>
      <c r="LIN93" s="204"/>
      <c r="LIO93" s="205"/>
      <c r="LIP93" s="72"/>
      <c r="LIQ93" s="70"/>
      <c r="LIR93" s="73"/>
      <c r="LIS93" s="74"/>
      <c r="LIT93" s="74"/>
      <c r="LIU93" s="62"/>
      <c r="LIV93" s="75"/>
      <c r="LIW93" s="76"/>
      <c r="LIX93" s="216"/>
      <c r="LIY93" s="75"/>
      <c r="LIZ93" s="75"/>
      <c r="LJA93" s="204"/>
      <c r="LJB93" s="205"/>
      <c r="LJC93" s="72"/>
      <c r="LJD93" s="70"/>
      <c r="LJE93" s="73"/>
      <c r="LJF93" s="74"/>
      <c r="LJG93" s="74"/>
      <c r="LJH93" s="62"/>
      <c r="LJI93" s="75"/>
      <c r="LJJ93" s="76"/>
      <c r="LJK93" s="216"/>
      <c r="LJL93" s="75"/>
      <c r="LJM93" s="75"/>
      <c r="LJN93" s="204"/>
      <c r="LJO93" s="205"/>
      <c r="LJP93" s="72"/>
      <c r="LJQ93" s="70"/>
      <c r="LJR93" s="73"/>
      <c r="LJS93" s="74"/>
      <c r="LJT93" s="74"/>
      <c r="LJU93" s="62"/>
      <c r="LJV93" s="75"/>
      <c r="LJW93" s="76"/>
      <c r="LJX93" s="216"/>
      <c r="LJY93" s="75"/>
      <c r="LJZ93" s="75"/>
      <c r="LKA93" s="204"/>
      <c r="LKB93" s="205"/>
      <c r="LKC93" s="72"/>
      <c r="LKD93" s="70"/>
      <c r="LKE93" s="73"/>
      <c r="LKF93" s="74"/>
      <c r="LKG93" s="74"/>
      <c r="LKH93" s="62"/>
      <c r="LKI93" s="75"/>
      <c r="LKJ93" s="76"/>
      <c r="LKK93" s="216"/>
      <c r="LKL93" s="75"/>
      <c r="LKM93" s="75"/>
      <c r="LKN93" s="204"/>
      <c r="LKO93" s="205"/>
      <c r="LKP93" s="72"/>
      <c r="LKQ93" s="70"/>
      <c r="LKR93" s="73"/>
      <c r="LKS93" s="74"/>
      <c r="LKT93" s="74"/>
      <c r="LKU93" s="62"/>
      <c r="LKV93" s="75"/>
      <c r="LKW93" s="76"/>
      <c r="LKX93" s="216"/>
      <c r="LKY93" s="75"/>
      <c r="LKZ93" s="75"/>
      <c r="LLA93" s="204"/>
      <c r="LLB93" s="205"/>
      <c r="LLC93" s="72"/>
      <c r="LLD93" s="70"/>
      <c r="LLE93" s="73"/>
      <c r="LLF93" s="74"/>
      <c r="LLG93" s="74"/>
      <c r="LLH93" s="62"/>
      <c r="LLI93" s="75"/>
      <c r="LLJ93" s="76"/>
      <c r="LLK93" s="216"/>
      <c r="LLL93" s="75"/>
      <c r="LLM93" s="75"/>
      <c r="LLN93" s="204"/>
      <c r="LLO93" s="205"/>
      <c r="LLP93" s="72"/>
      <c r="LLQ93" s="70"/>
      <c r="LLR93" s="73"/>
      <c r="LLS93" s="74"/>
      <c r="LLT93" s="74"/>
      <c r="LLU93" s="62"/>
      <c r="LLV93" s="75"/>
      <c r="LLW93" s="76"/>
      <c r="LLX93" s="216"/>
      <c r="LLY93" s="75"/>
      <c r="LLZ93" s="75"/>
      <c r="LMA93" s="204"/>
      <c r="LMB93" s="205"/>
      <c r="LMC93" s="72"/>
      <c r="LMD93" s="70"/>
      <c r="LME93" s="73"/>
      <c r="LMF93" s="74"/>
      <c r="LMG93" s="74"/>
      <c r="LMH93" s="62"/>
      <c r="LMI93" s="75"/>
      <c r="LMJ93" s="76"/>
      <c r="LMK93" s="216"/>
      <c r="LML93" s="75"/>
      <c r="LMM93" s="75"/>
      <c r="LMN93" s="204"/>
      <c r="LMO93" s="205"/>
      <c r="LMP93" s="72"/>
      <c r="LMQ93" s="70"/>
      <c r="LMR93" s="73"/>
      <c r="LMS93" s="74"/>
      <c r="LMT93" s="74"/>
      <c r="LMU93" s="62"/>
      <c r="LMV93" s="75"/>
      <c r="LMW93" s="76"/>
      <c r="LMX93" s="216"/>
      <c r="LMY93" s="75"/>
      <c r="LMZ93" s="75"/>
      <c r="LNA93" s="204"/>
      <c r="LNB93" s="205"/>
      <c r="LNC93" s="72"/>
      <c r="LND93" s="70"/>
      <c r="LNE93" s="73"/>
      <c r="LNF93" s="74"/>
      <c r="LNG93" s="74"/>
      <c r="LNH93" s="62"/>
      <c r="LNI93" s="75"/>
      <c r="LNJ93" s="76"/>
      <c r="LNK93" s="216"/>
      <c r="LNL93" s="75"/>
      <c r="LNM93" s="75"/>
      <c r="LNN93" s="204"/>
      <c r="LNO93" s="205"/>
      <c r="LNP93" s="72"/>
      <c r="LNQ93" s="70"/>
      <c r="LNR93" s="73"/>
      <c r="LNS93" s="74"/>
      <c r="LNT93" s="74"/>
      <c r="LNU93" s="62"/>
      <c r="LNV93" s="75"/>
      <c r="LNW93" s="76"/>
      <c r="LNX93" s="216"/>
      <c r="LNY93" s="75"/>
      <c r="LNZ93" s="75"/>
      <c r="LOA93" s="204"/>
      <c r="LOB93" s="205"/>
      <c r="LOC93" s="72"/>
      <c r="LOD93" s="70"/>
      <c r="LOE93" s="73"/>
      <c r="LOF93" s="74"/>
      <c r="LOG93" s="74"/>
      <c r="LOH93" s="62"/>
      <c r="LOI93" s="75"/>
      <c r="LOJ93" s="76"/>
      <c r="LOK93" s="216"/>
      <c r="LOL93" s="75"/>
      <c r="LOM93" s="75"/>
      <c r="LON93" s="204"/>
      <c r="LOO93" s="205"/>
      <c r="LOP93" s="72"/>
      <c r="LOQ93" s="70"/>
      <c r="LOR93" s="73"/>
      <c r="LOS93" s="74"/>
      <c r="LOT93" s="74"/>
      <c r="LOU93" s="62"/>
      <c r="LOV93" s="75"/>
      <c r="LOW93" s="76"/>
      <c r="LOX93" s="216"/>
      <c r="LOY93" s="75"/>
      <c r="LOZ93" s="75"/>
      <c r="LPA93" s="204"/>
      <c r="LPB93" s="205"/>
      <c r="LPC93" s="72"/>
      <c r="LPD93" s="70"/>
      <c r="LPE93" s="73"/>
      <c r="LPF93" s="74"/>
      <c r="LPG93" s="74"/>
      <c r="LPH93" s="62"/>
      <c r="LPI93" s="75"/>
      <c r="LPJ93" s="76"/>
      <c r="LPK93" s="216"/>
      <c r="LPL93" s="75"/>
      <c r="LPM93" s="75"/>
      <c r="LPN93" s="204"/>
      <c r="LPO93" s="205"/>
      <c r="LPP93" s="72"/>
      <c r="LPQ93" s="70"/>
      <c r="LPR93" s="73"/>
      <c r="LPS93" s="74"/>
      <c r="LPT93" s="74"/>
      <c r="LPU93" s="62"/>
      <c r="LPV93" s="75"/>
      <c r="LPW93" s="76"/>
      <c r="LPX93" s="216"/>
      <c r="LPY93" s="75"/>
      <c r="LPZ93" s="75"/>
      <c r="LQA93" s="204"/>
      <c r="LQB93" s="205"/>
      <c r="LQC93" s="72"/>
      <c r="LQD93" s="70"/>
      <c r="LQE93" s="73"/>
      <c r="LQF93" s="74"/>
      <c r="LQG93" s="74"/>
      <c r="LQH93" s="62"/>
      <c r="LQI93" s="75"/>
      <c r="LQJ93" s="76"/>
      <c r="LQK93" s="216"/>
      <c r="LQL93" s="75"/>
      <c r="LQM93" s="75"/>
      <c r="LQN93" s="204"/>
      <c r="LQO93" s="205"/>
      <c r="LQP93" s="72"/>
      <c r="LQQ93" s="70"/>
      <c r="LQR93" s="73"/>
      <c r="LQS93" s="74"/>
      <c r="LQT93" s="74"/>
      <c r="LQU93" s="62"/>
      <c r="LQV93" s="75"/>
      <c r="LQW93" s="76"/>
      <c r="LQX93" s="216"/>
      <c r="LQY93" s="75"/>
      <c r="LQZ93" s="75"/>
      <c r="LRA93" s="204"/>
      <c r="LRB93" s="205"/>
      <c r="LRC93" s="72"/>
      <c r="LRD93" s="70"/>
      <c r="LRE93" s="73"/>
      <c r="LRF93" s="74"/>
      <c r="LRG93" s="74"/>
      <c r="LRH93" s="62"/>
      <c r="LRI93" s="75"/>
      <c r="LRJ93" s="76"/>
      <c r="LRK93" s="216"/>
      <c r="LRL93" s="75"/>
      <c r="LRM93" s="75"/>
      <c r="LRN93" s="204"/>
      <c r="LRO93" s="205"/>
      <c r="LRP93" s="72"/>
      <c r="LRQ93" s="70"/>
      <c r="LRR93" s="73"/>
      <c r="LRS93" s="74"/>
      <c r="LRT93" s="74"/>
      <c r="LRU93" s="62"/>
      <c r="LRV93" s="75"/>
      <c r="LRW93" s="76"/>
      <c r="LRX93" s="216"/>
      <c r="LRY93" s="75"/>
      <c r="LRZ93" s="75"/>
      <c r="LSA93" s="204"/>
      <c r="LSB93" s="205"/>
      <c r="LSC93" s="72"/>
      <c r="LSD93" s="70"/>
      <c r="LSE93" s="73"/>
      <c r="LSF93" s="74"/>
      <c r="LSG93" s="74"/>
      <c r="LSH93" s="62"/>
      <c r="LSI93" s="75"/>
      <c r="LSJ93" s="76"/>
      <c r="LSK93" s="216"/>
      <c r="LSL93" s="75"/>
      <c r="LSM93" s="75"/>
      <c r="LSN93" s="204"/>
      <c r="LSO93" s="205"/>
      <c r="LSP93" s="72"/>
      <c r="LSQ93" s="70"/>
      <c r="LSR93" s="73"/>
      <c r="LSS93" s="74"/>
      <c r="LST93" s="74"/>
      <c r="LSU93" s="62"/>
      <c r="LSV93" s="75"/>
      <c r="LSW93" s="76"/>
      <c r="LSX93" s="216"/>
      <c r="LSY93" s="75"/>
      <c r="LSZ93" s="75"/>
      <c r="LTA93" s="204"/>
      <c r="LTB93" s="205"/>
      <c r="LTC93" s="72"/>
      <c r="LTD93" s="70"/>
      <c r="LTE93" s="73"/>
      <c r="LTF93" s="74"/>
      <c r="LTG93" s="74"/>
      <c r="LTH93" s="62"/>
      <c r="LTI93" s="75"/>
      <c r="LTJ93" s="76"/>
      <c r="LTK93" s="216"/>
      <c r="LTL93" s="75"/>
      <c r="LTM93" s="75"/>
      <c r="LTN93" s="204"/>
      <c r="LTO93" s="205"/>
      <c r="LTP93" s="72"/>
      <c r="LTQ93" s="70"/>
      <c r="LTR93" s="73"/>
      <c r="LTS93" s="74"/>
      <c r="LTT93" s="74"/>
      <c r="LTU93" s="62"/>
      <c r="LTV93" s="75"/>
      <c r="LTW93" s="76"/>
      <c r="LTX93" s="216"/>
      <c r="LTY93" s="75"/>
      <c r="LTZ93" s="75"/>
      <c r="LUA93" s="204"/>
      <c r="LUB93" s="205"/>
      <c r="LUC93" s="72"/>
      <c r="LUD93" s="70"/>
      <c r="LUE93" s="73"/>
      <c r="LUF93" s="74"/>
      <c r="LUG93" s="74"/>
      <c r="LUH93" s="62"/>
      <c r="LUI93" s="75"/>
      <c r="LUJ93" s="76"/>
      <c r="LUK93" s="216"/>
      <c r="LUL93" s="75"/>
      <c r="LUM93" s="75"/>
      <c r="LUN93" s="204"/>
      <c r="LUO93" s="205"/>
      <c r="LUP93" s="72"/>
      <c r="LUQ93" s="70"/>
      <c r="LUR93" s="73"/>
      <c r="LUS93" s="74"/>
      <c r="LUT93" s="74"/>
      <c r="LUU93" s="62"/>
      <c r="LUV93" s="75"/>
      <c r="LUW93" s="76"/>
      <c r="LUX93" s="216"/>
      <c r="LUY93" s="75"/>
      <c r="LUZ93" s="75"/>
      <c r="LVA93" s="204"/>
      <c r="LVB93" s="205"/>
      <c r="LVC93" s="72"/>
      <c r="LVD93" s="70"/>
      <c r="LVE93" s="73"/>
      <c r="LVF93" s="74"/>
      <c r="LVG93" s="74"/>
      <c r="LVH93" s="62"/>
      <c r="LVI93" s="75"/>
      <c r="LVJ93" s="76"/>
      <c r="LVK93" s="216"/>
      <c r="LVL93" s="75"/>
      <c r="LVM93" s="75"/>
      <c r="LVN93" s="204"/>
      <c r="LVO93" s="205"/>
      <c r="LVP93" s="72"/>
      <c r="LVQ93" s="70"/>
      <c r="LVR93" s="73"/>
      <c r="LVS93" s="74"/>
      <c r="LVT93" s="74"/>
      <c r="LVU93" s="62"/>
      <c r="LVV93" s="75"/>
      <c r="LVW93" s="76"/>
      <c r="LVX93" s="216"/>
      <c r="LVY93" s="75"/>
      <c r="LVZ93" s="75"/>
      <c r="LWA93" s="204"/>
      <c r="LWB93" s="205"/>
      <c r="LWC93" s="72"/>
      <c r="LWD93" s="70"/>
      <c r="LWE93" s="73"/>
      <c r="LWF93" s="74"/>
      <c r="LWG93" s="74"/>
      <c r="LWH93" s="62"/>
      <c r="LWI93" s="75"/>
      <c r="LWJ93" s="76"/>
      <c r="LWK93" s="216"/>
      <c r="LWL93" s="75"/>
      <c r="LWM93" s="75"/>
      <c r="LWN93" s="204"/>
      <c r="LWO93" s="205"/>
      <c r="LWP93" s="72"/>
      <c r="LWQ93" s="70"/>
      <c r="LWR93" s="73"/>
      <c r="LWS93" s="74"/>
      <c r="LWT93" s="74"/>
      <c r="LWU93" s="62"/>
      <c r="LWV93" s="75"/>
      <c r="LWW93" s="76"/>
      <c r="LWX93" s="216"/>
      <c r="LWY93" s="75"/>
      <c r="LWZ93" s="75"/>
      <c r="LXA93" s="204"/>
      <c r="LXB93" s="205"/>
      <c r="LXC93" s="72"/>
      <c r="LXD93" s="70"/>
      <c r="LXE93" s="73"/>
      <c r="LXF93" s="74"/>
      <c r="LXG93" s="74"/>
      <c r="LXH93" s="62"/>
      <c r="LXI93" s="75"/>
      <c r="LXJ93" s="76"/>
      <c r="LXK93" s="216"/>
      <c r="LXL93" s="75"/>
      <c r="LXM93" s="75"/>
      <c r="LXN93" s="204"/>
      <c r="LXO93" s="205"/>
      <c r="LXP93" s="72"/>
      <c r="LXQ93" s="70"/>
      <c r="LXR93" s="73"/>
      <c r="LXS93" s="74"/>
      <c r="LXT93" s="74"/>
      <c r="LXU93" s="62"/>
      <c r="LXV93" s="75"/>
      <c r="LXW93" s="76"/>
      <c r="LXX93" s="216"/>
      <c r="LXY93" s="75"/>
      <c r="LXZ93" s="75"/>
      <c r="LYA93" s="204"/>
      <c r="LYB93" s="205"/>
      <c r="LYC93" s="72"/>
      <c r="LYD93" s="70"/>
      <c r="LYE93" s="73"/>
      <c r="LYF93" s="74"/>
      <c r="LYG93" s="74"/>
      <c r="LYH93" s="62"/>
      <c r="LYI93" s="75"/>
      <c r="LYJ93" s="76"/>
      <c r="LYK93" s="216"/>
      <c r="LYL93" s="75"/>
      <c r="LYM93" s="75"/>
      <c r="LYN93" s="204"/>
      <c r="LYO93" s="205"/>
      <c r="LYP93" s="72"/>
      <c r="LYQ93" s="70"/>
      <c r="LYR93" s="73"/>
      <c r="LYS93" s="74"/>
      <c r="LYT93" s="74"/>
      <c r="LYU93" s="62"/>
      <c r="LYV93" s="75"/>
      <c r="LYW93" s="76"/>
      <c r="LYX93" s="216"/>
      <c r="LYY93" s="75"/>
      <c r="LYZ93" s="75"/>
      <c r="LZA93" s="204"/>
      <c r="LZB93" s="205"/>
      <c r="LZC93" s="72"/>
      <c r="LZD93" s="70"/>
      <c r="LZE93" s="73"/>
      <c r="LZF93" s="74"/>
      <c r="LZG93" s="74"/>
      <c r="LZH93" s="62"/>
      <c r="LZI93" s="75"/>
      <c r="LZJ93" s="76"/>
      <c r="LZK93" s="216"/>
      <c r="LZL93" s="75"/>
      <c r="LZM93" s="75"/>
      <c r="LZN93" s="204"/>
      <c r="LZO93" s="205"/>
      <c r="LZP93" s="72"/>
      <c r="LZQ93" s="70"/>
      <c r="LZR93" s="73"/>
      <c r="LZS93" s="74"/>
      <c r="LZT93" s="74"/>
      <c r="LZU93" s="62"/>
      <c r="LZV93" s="75"/>
      <c r="LZW93" s="76"/>
      <c r="LZX93" s="216"/>
      <c r="LZY93" s="75"/>
      <c r="LZZ93" s="75"/>
      <c r="MAA93" s="204"/>
      <c r="MAB93" s="205"/>
      <c r="MAC93" s="72"/>
      <c r="MAD93" s="70"/>
      <c r="MAE93" s="73"/>
      <c r="MAF93" s="74"/>
      <c r="MAG93" s="74"/>
      <c r="MAH93" s="62"/>
      <c r="MAI93" s="75"/>
      <c r="MAJ93" s="76"/>
      <c r="MAK93" s="216"/>
      <c r="MAL93" s="75"/>
      <c r="MAM93" s="75"/>
      <c r="MAN93" s="204"/>
      <c r="MAO93" s="205"/>
      <c r="MAP93" s="72"/>
      <c r="MAQ93" s="70"/>
      <c r="MAR93" s="73"/>
      <c r="MAS93" s="74"/>
      <c r="MAT93" s="74"/>
      <c r="MAU93" s="62"/>
      <c r="MAV93" s="75"/>
      <c r="MAW93" s="76"/>
      <c r="MAX93" s="216"/>
      <c r="MAY93" s="75"/>
      <c r="MAZ93" s="75"/>
      <c r="MBA93" s="204"/>
      <c r="MBB93" s="205"/>
      <c r="MBC93" s="72"/>
      <c r="MBD93" s="70"/>
      <c r="MBE93" s="73"/>
      <c r="MBF93" s="74"/>
      <c r="MBG93" s="74"/>
      <c r="MBH93" s="62"/>
      <c r="MBI93" s="75"/>
      <c r="MBJ93" s="76"/>
      <c r="MBK93" s="216"/>
      <c r="MBL93" s="75"/>
      <c r="MBM93" s="75"/>
      <c r="MBN93" s="204"/>
      <c r="MBO93" s="205"/>
      <c r="MBP93" s="72"/>
      <c r="MBQ93" s="70"/>
      <c r="MBR93" s="73"/>
      <c r="MBS93" s="74"/>
      <c r="MBT93" s="74"/>
      <c r="MBU93" s="62"/>
      <c r="MBV93" s="75"/>
      <c r="MBW93" s="76"/>
      <c r="MBX93" s="216"/>
      <c r="MBY93" s="75"/>
      <c r="MBZ93" s="75"/>
      <c r="MCA93" s="204"/>
      <c r="MCB93" s="205"/>
      <c r="MCC93" s="72"/>
      <c r="MCD93" s="70"/>
      <c r="MCE93" s="73"/>
      <c r="MCF93" s="74"/>
      <c r="MCG93" s="74"/>
      <c r="MCH93" s="62"/>
      <c r="MCI93" s="75"/>
      <c r="MCJ93" s="76"/>
      <c r="MCK93" s="216"/>
      <c r="MCL93" s="75"/>
      <c r="MCM93" s="75"/>
      <c r="MCN93" s="204"/>
      <c r="MCO93" s="205"/>
      <c r="MCP93" s="72"/>
      <c r="MCQ93" s="70"/>
      <c r="MCR93" s="73"/>
      <c r="MCS93" s="74"/>
      <c r="MCT93" s="74"/>
      <c r="MCU93" s="62"/>
      <c r="MCV93" s="75"/>
      <c r="MCW93" s="76"/>
      <c r="MCX93" s="216"/>
      <c r="MCY93" s="75"/>
      <c r="MCZ93" s="75"/>
      <c r="MDA93" s="204"/>
      <c r="MDB93" s="205"/>
      <c r="MDC93" s="72"/>
      <c r="MDD93" s="70"/>
      <c r="MDE93" s="73"/>
      <c r="MDF93" s="74"/>
      <c r="MDG93" s="74"/>
      <c r="MDH93" s="62"/>
      <c r="MDI93" s="75"/>
      <c r="MDJ93" s="76"/>
      <c r="MDK93" s="216"/>
      <c r="MDL93" s="75"/>
      <c r="MDM93" s="75"/>
      <c r="MDN93" s="204"/>
      <c r="MDO93" s="205"/>
      <c r="MDP93" s="72"/>
      <c r="MDQ93" s="70"/>
      <c r="MDR93" s="73"/>
      <c r="MDS93" s="74"/>
      <c r="MDT93" s="74"/>
      <c r="MDU93" s="62"/>
      <c r="MDV93" s="75"/>
      <c r="MDW93" s="76"/>
      <c r="MDX93" s="216"/>
      <c r="MDY93" s="75"/>
      <c r="MDZ93" s="75"/>
      <c r="MEA93" s="204"/>
      <c r="MEB93" s="205"/>
      <c r="MEC93" s="72"/>
      <c r="MED93" s="70"/>
      <c r="MEE93" s="73"/>
      <c r="MEF93" s="74"/>
      <c r="MEG93" s="74"/>
      <c r="MEH93" s="62"/>
      <c r="MEI93" s="75"/>
      <c r="MEJ93" s="76"/>
      <c r="MEK93" s="216"/>
      <c r="MEL93" s="75"/>
      <c r="MEM93" s="75"/>
      <c r="MEN93" s="204"/>
      <c r="MEO93" s="205"/>
      <c r="MEP93" s="72"/>
      <c r="MEQ93" s="70"/>
      <c r="MER93" s="73"/>
      <c r="MES93" s="74"/>
      <c r="MET93" s="74"/>
      <c r="MEU93" s="62"/>
      <c r="MEV93" s="75"/>
      <c r="MEW93" s="76"/>
      <c r="MEX93" s="216"/>
      <c r="MEY93" s="75"/>
      <c r="MEZ93" s="75"/>
      <c r="MFA93" s="204"/>
      <c r="MFB93" s="205"/>
      <c r="MFC93" s="72"/>
      <c r="MFD93" s="70"/>
      <c r="MFE93" s="73"/>
      <c r="MFF93" s="74"/>
      <c r="MFG93" s="74"/>
      <c r="MFH93" s="62"/>
      <c r="MFI93" s="75"/>
      <c r="MFJ93" s="76"/>
      <c r="MFK93" s="216"/>
      <c r="MFL93" s="75"/>
      <c r="MFM93" s="75"/>
      <c r="MFN93" s="204"/>
      <c r="MFO93" s="205"/>
      <c r="MFP93" s="72"/>
      <c r="MFQ93" s="70"/>
      <c r="MFR93" s="73"/>
      <c r="MFS93" s="74"/>
      <c r="MFT93" s="74"/>
      <c r="MFU93" s="62"/>
      <c r="MFV93" s="75"/>
      <c r="MFW93" s="76"/>
      <c r="MFX93" s="216"/>
      <c r="MFY93" s="75"/>
      <c r="MFZ93" s="75"/>
      <c r="MGA93" s="204"/>
      <c r="MGB93" s="205"/>
      <c r="MGC93" s="72"/>
      <c r="MGD93" s="70"/>
      <c r="MGE93" s="73"/>
      <c r="MGF93" s="74"/>
      <c r="MGG93" s="74"/>
      <c r="MGH93" s="62"/>
      <c r="MGI93" s="75"/>
      <c r="MGJ93" s="76"/>
      <c r="MGK93" s="216"/>
      <c r="MGL93" s="75"/>
      <c r="MGM93" s="75"/>
      <c r="MGN93" s="204"/>
      <c r="MGO93" s="205"/>
      <c r="MGP93" s="72"/>
      <c r="MGQ93" s="70"/>
      <c r="MGR93" s="73"/>
      <c r="MGS93" s="74"/>
      <c r="MGT93" s="74"/>
      <c r="MGU93" s="62"/>
      <c r="MGV93" s="75"/>
      <c r="MGW93" s="76"/>
      <c r="MGX93" s="216"/>
      <c r="MGY93" s="75"/>
      <c r="MGZ93" s="75"/>
      <c r="MHA93" s="204"/>
      <c r="MHB93" s="205"/>
      <c r="MHC93" s="72"/>
      <c r="MHD93" s="70"/>
      <c r="MHE93" s="73"/>
      <c r="MHF93" s="74"/>
      <c r="MHG93" s="74"/>
      <c r="MHH93" s="62"/>
      <c r="MHI93" s="75"/>
      <c r="MHJ93" s="76"/>
      <c r="MHK93" s="216"/>
      <c r="MHL93" s="75"/>
      <c r="MHM93" s="75"/>
      <c r="MHN93" s="204"/>
      <c r="MHO93" s="205"/>
      <c r="MHP93" s="72"/>
      <c r="MHQ93" s="70"/>
      <c r="MHR93" s="73"/>
      <c r="MHS93" s="74"/>
      <c r="MHT93" s="74"/>
      <c r="MHU93" s="62"/>
      <c r="MHV93" s="75"/>
      <c r="MHW93" s="76"/>
      <c r="MHX93" s="216"/>
      <c r="MHY93" s="75"/>
      <c r="MHZ93" s="75"/>
      <c r="MIA93" s="204"/>
      <c r="MIB93" s="205"/>
      <c r="MIC93" s="72"/>
      <c r="MID93" s="70"/>
      <c r="MIE93" s="73"/>
      <c r="MIF93" s="74"/>
      <c r="MIG93" s="74"/>
      <c r="MIH93" s="62"/>
      <c r="MII93" s="75"/>
      <c r="MIJ93" s="76"/>
      <c r="MIK93" s="216"/>
      <c r="MIL93" s="75"/>
      <c r="MIM93" s="75"/>
      <c r="MIN93" s="204"/>
      <c r="MIO93" s="205"/>
      <c r="MIP93" s="72"/>
      <c r="MIQ93" s="70"/>
      <c r="MIR93" s="73"/>
      <c r="MIS93" s="74"/>
      <c r="MIT93" s="74"/>
      <c r="MIU93" s="62"/>
      <c r="MIV93" s="75"/>
      <c r="MIW93" s="76"/>
      <c r="MIX93" s="216"/>
      <c r="MIY93" s="75"/>
      <c r="MIZ93" s="75"/>
      <c r="MJA93" s="204"/>
      <c r="MJB93" s="205"/>
      <c r="MJC93" s="72"/>
      <c r="MJD93" s="70"/>
      <c r="MJE93" s="73"/>
      <c r="MJF93" s="74"/>
      <c r="MJG93" s="74"/>
      <c r="MJH93" s="62"/>
      <c r="MJI93" s="75"/>
      <c r="MJJ93" s="76"/>
      <c r="MJK93" s="216"/>
      <c r="MJL93" s="75"/>
      <c r="MJM93" s="75"/>
      <c r="MJN93" s="204"/>
      <c r="MJO93" s="205"/>
      <c r="MJP93" s="72"/>
      <c r="MJQ93" s="70"/>
      <c r="MJR93" s="73"/>
      <c r="MJS93" s="74"/>
      <c r="MJT93" s="74"/>
      <c r="MJU93" s="62"/>
      <c r="MJV93" s="75"/>
      <c r="MJW93" s="76"/>
      <c r="MJX93" s="216"/>
      <c r="MJY93" s="75"/>
      <c r="MJZ93" s="75"/>
      <c r="MKA93" s="204"/>
      <c r="MKB93" s="205"/>
      <c r="MKC93" s="72"/>
      <c r="MKD93" s="70"/>
      <c r="MKE93" s="73"/>
      <c r="MKF93" s="74"/>
      <c r="MKG93" s="74"/>
      <c r="MKH93" s="62"/>
      <c r="MKI93" s="75"/>
      <c r="MKJ93" s="76"/>
      <c r="MKK93" s="216"/>
      <c r="MKL93" s="75"/>
      <c r="MKM93" s="75"/>
      <c r="MKN93" s="204"/>
      <c r="MKO93" s="205"/>
      <c r="MKP93" s="72"/>
      <c r="MKQ93" s="70"/>
      <c r="MKR93" s="73"/>
      <c r="MKS93" s="74"/>
      <c r="MKT93" s="74"/>
      <c r="MKU93" s="62"/>
      <c r="MKV93" s="75"/>
      <c r="MKW93" s="76"/>
      <c r="MKX93" s="216"/>
      <c r="MKY93" s="75"/>
      <c r="MKZ93" s="75"/>
      <c r="MLA93" s="204"/>
      <c r="MLB93" s="205"/>
      <c r="MLC93" s="72"/>
      <c r="MLD93" s="70"/>
      <c r="MLE93" s="73"/>
      <c r="MLF93" s="74"/>
      <c r="MLG93" s="74"/>
      <c r="MLH93" s="62"/>
      <c r="MLI93" s="75"/>
      <c r="MLJ93" s="76"/>
      <c r="MLK93" s="216"/>
      <c r="MLL93" s="75"/>
      <c r="MLM93" s="75"/>
      <c r="MLN93" s="204"/>
      <c r="MLO93" s="205"/>
      <c r="MLP93" s="72"/>
      <c r="MLQ93" s="70"/>
      <c r="MLR93" s="73"/>
      <c r="MLS93" s="74"/>
      <c r="MLT93" s="74"/>
      <c r="MLU93" s="62"/>
      <c r="MLV93" s="75"/>
      <c r="MLW93" s="76"/>
      <c r="MLX93" s="216"/>
      <c r="MLY93" s="75"/>
      <c r="MLZ93" s="75"/>
      <c r="MMA93" s="204"/>
      <c r="MMB93" s="205"/>
      <c r="MMC93" s="72"/>
      <c r="MMD93" s="70"/>
      <c r="MME93" s="73"/>
      <c r="MMF93" s="74"/>
      <c r="MMG93" s="74"/>
      <c r="MMH93" s="62"/>
      <c r="MMI93" s="75"/>
      <c r="MMJ93" s="76"/>
      <c r="MMK93" s="216"/>
      <c r="MML93" s="75"/>
      <c r="MMM93" s="75"/>
      <c r="MMN93" s="204"/>
      <c r="MMO93" s="205"/>
      <c r="MMP93" s="72"/>
      <c r="MMQ93" s="70"/>
      <c r="MMR93" s="73"/>
      <c r="MMS93" s="74"/>
      <c r="MMT93" s="74"/>
      <c r="MMU93" s="62"/>
      <c r="MMV93" s="75"/>
      <c r="MMW93" s="76"/>
      <c r="MMX93" s="216"/>
      <c r="MMY93" s="75"/>
      <c r="MMZ93" s="75"/>
      <c r="MNA93" s="204"/>
      <c r="MNB93" s="205"/>
      <c r="MNC93" s="72"/>
      <c r="MND93" s="70"/>
      <c r="MNE93" s="73"/>
      <c r="MNF93" s="74"/>
      <c r="MNG93" s="74"/>
      <c r="MNH93" s="62"/>
      <c r="MNI93" s="75"/>
      <c r="MNJ93" s="76"/>
      <c r="MNK93" s="216"/>
      <c r="MNL93" s="75"/>
      <c r="MNM93" s="75"/>
      <c r="MNN93" s="204"/>
      <c r="MNO93" s="205"/>
      <c r="MNP93" s="72"/>
      <c r="MNQ93" s="70"/>
      <c r="MNR93" s="73"/>
      <c r="MNS93" s="74"/>
      <c r="MNT93" s="74"/>
      <c r="MNU93" s="62"/>
      <c r="MNV93" s="75"/>
      <c r="MNW93" s="76"/>
      <c r="MNX93" s="216"/>
      <c r="MNY93" s="75"/>
      <c r="MNZ93" s="75"/>
      <c r="MOA93" s="204"/>
      <c r="MOB93" s="205"/>
      <c r="MOC93" s="72"/>
      <c r="MOD93" s="70"/>
      <c r="MOE93" s="73"/>
      <c r="MOF93" s="74"/>
      <c r="MOG93" s="74"/>
      <c r="MOH93" s="62"/>
      <c r="MOI93" s="75"/>
      <c r="MOJ93" s="76"/>
      <c r="MOK93" s="216"/>
      <c r="MOL93" s="75"/>
      <c r="MOM93" s="75"/>
      <c r="MON93" s="204"/>
      <c r="MOO93" s="205"/>
      <c r="MOP93" s="72"/>
      <c r="MOQ93" s="70"/>
      <c r="MOR93" s="73"/>
      <c r="MOS93" s="74"/>
      <c r="MOT93" s="74"/>
      <c r="MOU93" s="62"/>
      <c r="MOV93" s="75"/>
      <c r="MOW93" s="76"/>
      <c r="MOX93" s="216"/>
      <c r="MOY93" s="75"/>
      <c r="MOZ93" s="75"/>
      <c r="MPA93" s="204"/>
      <c r="MPB93" s="205"/>
      <c r="MPC93" s="72"/>
      <c r="MPD93" s="70"/>
      <c r="MPE93" s="73"/>
      <c r="MPF93" s="74"/>
      <c r="MPG93" s="74"/>
      <c r="MPH93" s="62"/>
      <c r="MPI93" s="75"/>
      <c r="MPJ93" s="76"/>
      <c r="MPK93" s="216"/>
      <c r="MPL93" s="75"/>
      <c r="MPM93" s="75"/>
      <c r="MPN93" s="204"/>
      <c r="MPO93" s="205"/>
      <c r="MPP93" s="72"/>
      <c r="MPQ93" s="70"/>
      <c r="MPR93" s="73"/>
      <c r="MPS93" s="74"/>
      <c r="MPT93" s="74"/>
      <c r="MPU93" s="62"/>
      <c r="MPV93" s="75"/>
      <c r="MPW93" s="76"/>
      <c r="MPX93" s="216"/>
      <c r="MPY93" s="75"/>
      <c r="MPZ93" s="75"/>
      <c r="MQA93" s="204"/>
      <c r="MQB93" s="205"/>
      <c r="MQC93" s="72"/>
      <c r="MQD93" s="70"/>
      <c r="MQE93" s="73"/>
      <c r="MQF93" s="74"/>
      <c r="MQG93" s="74"/>
      <c r="MQH93" s="62"/>
      <c r="MQI93" s="75"/>
      <c r="MQJ93" s="76"/>
      <c r="MQK93" s="216"/>
      <c r="MQL93" s="75"/>
      <c r="MQM93" s="75"/>
      <c r="MQN93" s="204"/>
      <c r="MQO93" s="205"/>
      <c r="MQP93" s="72"/>
      <c r="MQQ93" s="70"/>
      <c r="MQR93" s="73"/>
      <c r="MQS93" s="74"/>
      <c r="MQT93" s="74"/>
      <c r="MQU93" s="62"/>
      <c r="MQV93" s="75"/>
      <c r="MQW93" s="76"/>
      <c r="MQX93" s="216"/>
      <c r="MQY93" s="75"/>
      <c r="MQZ93" s="75"/>
      <c r="MRA93" s="204"/>
      <c r="MRB93" s="205"/>
      <c r="MRC93" s="72"/>
      <c r="MRD93" s="70"/>
      <c r="MRE93" s="73"/>
      <c r="MRF93" s="74"/>
      <c r="MRG93" s="74"/>
      <c r="MRH93" s="62"/>
      <c r="MRI93" s="75"/>
      <c r="MRJ93" s="76"/>
      <c r="MRK93" s="216"/>
      <c r="MRL93" s="75"/>
      <c r="MRM93" s="75"/>
      <c r="MRN93" s="204"/>
      <c r="MRO93" s="205"/>
      <c r="MRP93" s="72"/>
      <c r="MRQ93" s="70"/>
      <c r="MRR93" s="73"/>
      <c r="MRS93" s="74"/>
      <c r="MRT93" s="74"/>
      <c r="MRU93" s="62"/>
      <c r="MRV93" s="75"/>
      <c r="MRW93" s="76"/>
      <c r="MRX93" s="216"/>
      <c r="MRY93" s="75"/>
      <c r="MRZ93" s="75"/>
      <c r="MSA93" s="204"/>
      <c r="MSB93" s="205"/>
      <c r="MSC93" s="72"/>
      <c r="MSD93" s="70"/>
      <c r="MSE93" s="73"/>
      <c r="MSF93" s="74"/>
      <c r="MSG93" s="74"/>
      <c r="MSH93" s="62"/>
      <c r="MSI93" s="75"/>
      <c r="MSJ93" s="76"/>
      <c r="MSK93" s="216"/>
      <c r="MSL93" s="75"/>
      <c r="MSM93" s="75"/>
      <c r="MSN93" s="204"/>
      <c r="MSO93" s="205"/>
      <c r="MSP93" s="72"/>
      <c r="MSQ93" s="70"/>
      <c r="MSR93" s="73"/>
      <c r="MSS93" s="74"/>
      <c r="MST93" s="74"/>
      <c r="MSU93" s="62"/>
      <c r="MSV93" s="75"/>
      <c r="MSW93" s="76"/>
      <c r="MSX93" s="216"/>
      <c r="MSY93" s="75"/>
      <c r="MSZ93" s="75"/>
      <c r="MTA93" s="204"/>
      <c r="MTB93" s="205"/>
      <c r="MTC93" s="72"/>
      <c r="MTD93" s="70"/>
      <c r="MTE93" s="73"/>
      <c r="MTF93" s="74"/>
      <c r="MTG93" s="74"/>
      <c r="MTH93" s="62"/>
      <c r="MTI93" s="75"/>
      <c r="MTJ93" s="76"/>
      <c r="MTK93" s="216"/>
      <c r="MTL93" s="75"/>
      <c r="MTM93" s="75"/>
      <c r="MTN93" s="204"/>
      <c r="MTO93" s="205"/>
      <c r="MTP93" s="72"/>
      <c r="MTQ93" s="70"/>
      <c r="MTR93" s="73"/>
      <c r="MTS93" s="74"/>
      <c r="MTT93" s="74"/>
      <c r="MTU93" s="62"/>
      <c r="MTV93" s="75"/>
      <c r="MTW93" s="76"/>
      <c r="MTX93" s="216"/>
      <c r="MTY93" s="75"/>
      <c r="MTZ93" s="75"/>
      <c r="MUA93" s="204"/>
      <c r="MUB93" s="205"/>
      <c r="MUC93" s="72"/>
      <c r="MUD93" s="70"/>
      <c r="MUE93" s="73"/>
      <c r="MUF93" s="74"/>
      <c r="MUG93" s="74"/>
      <c r="MUH93" s="62"/>
      <c r="MUI93" s="75"/>
      <c r="MUJ93" s="76"/>
      <c r="MUK93" s="216"/>
      <c r="MUL93" s="75"/>
      <c r="MUM93" s="75"/>
      <c r="MUN93" s="204"/>
      <c r="MUO93" s="205"/>
      <c r="MUP93" s="72"/>
      <c r="MUQ93" s="70"/>
      <c r="MUR93" s="73"/>
      <c r="MUS93" s="74"/>
      <c r="MUT93" s="74"/>
      <c r="MUU93" s="62"/>
      <c r="MUV93" s="75"/>
      <c r="MUW93" s="76"/>
      <c r="MUX93" s="216"/>
      <c r="MUY93" s="75"/>
      <c r="MUZ93" s="75"/>
      <c r="MVA93" s="204"/>
      <c r="MVB93" s="205"/>
      <c r="MVC93" s="72"/>
      <c r="MVD93" s="70"/>
      <c r="MVE93" s="73"/>
      <c r="MVF93" s="74"/>
      <c r="MVG93" s="74"/>
      <c r="MVH93" s="62"/>
      <c r="MVI93" s="75"/>
      <c r="MVJ93" s="76"/>
      <c r="MVK93" s="216"/>
      <c r="MVL93" s="75"/>
      <c r="MVM93" s="75"/>
      <c r="MVN93" s="204"/>
      <c r="MVO93" s="205"/>
      <c r="MVP93" s="72"/>
      <c r="MVQ93" s="70"/>
      <c r="MVR93" s="73"/>
      <c r="MVS93" s="74"/>
      <c r="MVT93" s="74"/>
      <c r="MVU93" s="62"/>
      <c r="MVV93" s="75"/>
      <c r="MVW93" s="76"/>
      <c r="MVX93" s="216"/>
      <c r="MVY93" s="75"/>
      <c r="MVZ93" s="75"/>
      <c r="MWA93" s="204"/>
      <c r="MWB93" s="205"/>
      <c r="MWC93" s="72"/>
      <c r="MWD93" s="70"/>
      <c r="MWE93" s="73"/>
      <c r="MWF93" s="74"/>
      <c r="MWG93" s="74"/>
      <c r="MWH93" s="62"/>
      <c r="MWI93" s="75"/>
      <c r="MWJ93" s="76"/>
      <c r="MWK93" s="216"/>
      <c r="MWL93" s="75"/>
      <c r="MWM93" s="75"/>
      <c r="MWN93" s="204"/>
      <c r="MWO93" s="205"/>
      <c r="MWP93" s="72"/>
      <c r="MWQ93" s="70"/>
      <c r="MWR93" s="73"/>
      <c r="MWS93" s="74"/>
      <c r="MWT93" s="74"/>
      <c r="MWU93" s="62"/>
      <c r="MWV93" s="75"/>
      <c r="MWW93" s="76"/>
      <c r="MWX93" s="216"/>
      <c r="MWY93" s="75"/>
      <c r="MWZ93" s="75"/>
      <c r="MXA93" s="204"/>
      <c r="MXB93" s="205"/>
      <c r="MXC93" s="72"/>
      <c r="MXD93" s="70"/>
      <c r="MXE93" s="73"/>
      <c r="MXF93" s="74"/>
      <c r="MXG93" s="74"/>
      <c r="MXH93" s="62"/>
      <c r="MXI93" s="75"/>
      <c r="MXJ93" s="76"/>
      <c r="MXK93" s="216"/>
      <c r="MXL93" s="75"/>
      <c r="MXM93" s="75"/>
      <c r="MXN93" s="204"/>
      <c r="MXO93" s="205"/>
      <c r="MXP93" s="72"/>
      <c r="MXQ93" s="70"/>
      <c r="MXR93" s="73"/>
      <c r="MXS93" s="74"/>
      <c r="MXT93" s="74"/>
      <c r="MXU93" s="62"/>
      <c r="MXV93" s="75"/>
      <c r="MXW93" s="76"/>
      <c r="MXX93" s="216"/>
      <c r="MXY93" s="75"/>
      <c r="MXZ93" s="75"/>
      <c r="MYA93" s="204"/>
      <c r="MYB93" s="205"/>
      <c r="MYC93" s="72"/>
      <c r="MYD93" s="70"/>
      <c r="MYE93" s="73"/>
      <c r="MYF93" s="74"/>
      <c r="MYG93" s="74"/>
      <c r="MYH93" s="62"/>
      <c r="MYI93" s="75"/>
      <c r="MYJ93" s="76"/>
      <c r="MYK93" s="216"/>
      <c r="MYL93" s="75"/>
      <c r="MYM93" s="75"/>
      <c r="MYN93" s="204"/>
      <c r="MYO93" s="205"/>
      <c r="MYP93" s="72"/>
      <c r="MYQ93" s="70"/>
      <c r="MYR93" s="73"/>
      <c r="MYS93" s="74"/>
      <c r="MYT93" s="74"/>
      <c r="MYU93" s="62"/>
      <c r="MYV93" s="75"/>
      <c r="MYW93" s="76"/>
      <c r="MYX93" s="216"/>
      <c r="MYY93" s="75"/>
      <c r="MYZ93" s="75"/>
      <c r="MZA93" s="204"/>
      <c r="MZB93" s="205"/>
      <c r="MZC93" s="72"/>
      <c r="MZD93" s="70"/>
      <c r="MZE93" s="73"/>
      <c r="MZF93" s="74"/>
      <c r="MZG93" s="74"/>
      <c r="MZH93" s="62"/>
      <c r="MZI93" s="75"/>
      <c r="MZJ93" s="76"/>
      <c r="MZK93" s="216"/>
      <c r="MZL93" s="75"/>
      <c r="MZM93" s="75"/>
      <c r="MZN93" s="204"/>
      <c r="MZO93" s="205"/>
      <c r="MZP93" s="72"/>
      <c r="MZQ93" s="70"/>
      <c r="MZR93" s="73"/>
      <c r="MZS93" s="74"/>
      <c r="MZT93" s="74"/>
      <c r="MZU93" s="62"/>
      <c r="MZV93" s="75"/>
      <c r="MZW93" s="76"/>
      <c r="MZX93" s="216"/>
      <c r="MZY93" s="75"/>
      <c r="MZZ93" s="75"/>
      <c r="NAA93" s="204"/>
      <c r="NAB93" s="205"/>
      <c r="NAC93" s="72"/>
      <c r="NAD93" s="70"/>
      <c r="NAE93" s="73"/>
      <c r="NAF93" s="74"/>
      <c r="NAG93" s="74"/>
      <c r="NAH93" s="62"/>
      <c r="NAI93" s="75"/>
      <c r="NAJ93" s="76"/>
      <c r="NAK93" s="216"/>
      <c r="NAL93" s="75"/>
      <c r="NAM93" s="75"/>
      <c r="NAN93" s="204"/>
      <c r="NAO93" s="205"/>
      <c r="NAP93" s="72"/>
      <c r="NAQ93" s="70"/>
      <c r="NAR93" s="73"/>
      <c r="NAS93" s="74"/>
      <c r="NAT93" s="74"/>
      <c r="NAU93" s="62"/>
      <c r="NAV93" s="75"/>
      <c r="NAW93" s="76"/>
      <c r="NAX93" s="216"/>
      <c r="NAY93" s="75"/>
      <c r="NAZ93" s="75"/>
      <c r="NBA93" s="204"/>
      <c r="NBB93" s="205"/>
      <c r="NBC93" s="72"/>
      <c r="NBD93" s="70"/>
      <c r="NBE93" s="73"/>
      <c r="NBF93" s="74"/>
      <c r="NBG93" s="74"/>
      <c r="NBH93" s="62"/>
      <c r="NBI93" s="75"/>
      <c r="NBJ93" s="76"/>
      <c r="NBK93" s="216"/>
      <c r="NBL93" s="75"/>
      <c r="NBM93" s="75"/>
      <c r="NBN93" s="204"/>
      <c r="NBO93" s="205"/>
      <c r="NBP93" s="72"/>
      <c r="NBQ93" s="70"/>
      <c r="NBR93" s="73"/>
      <c r="NBS93" s="74"/>
      <c r="NBT93" s="74"/>
      <c r="NBU93" s="62"/>
      <c r="NBV93" s="75"/>
      <c r="NBW93" s="76"/>
      <c r="NBX93" s="216"/>
      <c r="NBY93" s="75"/>
      <c r="NBZ93" s="75"/>
      <c r="NCA93" s="204"/>
      <c r="NCB93" s="205"/>
      <c r="NCC93" s="72"/>
      <c r="NCD93" s="70"/>
      <c r="NCE93" s="73"/>
      <c r="NCF93" s="74"/>
      <c r="NCG93" s="74"/>
      <c r="NCH93" s="62"/>
      <c r="NCI93" s="75"/>
      <c r="NCJ93" s="76"/>
      <c r="NCK93" s="216"/>
      <c r="NCL93" s="75"/>
      <c r="NCM93" s="75"/>
      <c r="NCN93" s="204"/>
      <c r="NCO93" s="205"/>
      <c r="NCP93" s="72"/>
      <c r="NCQ93" s="70"/>
      <c r="NCR93" s="73"/>
      <c r="NCS93" s="74"/>
      <c r="NCT93" s="74"/>
      <c r="NCU93" s="62"/>
      <c r="NCV93" s="75"/>
      <c r="NCW93" s="76"/>
      <c r="NCX93" s="216"/>
      <c r="NCY93" s="75"/>
      <c r="NCZ93" s="75"/>
      <c r="NDA93" s="204"/>
      <c r="NDB93" s="205"/>
      <c r="NDC93" s="72"/>
      <c r="NDD93" s="70"/>
      <c r="NDE93" s="73"/>
      <c r="NDF93" s="74"/>
      <c r="NDG93" s="74"/>
      <c r="NDH93" s="62"/>
      <c r="NDI93" s="75"/>
      <c r="NDJ93" s="76"/>
      <c r="NDK93" s="216"/>
      <c r="NDL93" s="75"/>
      <c r="NDM93" s="75"/>
      <c r="NDN93" s="204"/>
      <c r="NDO93" s="205"/>
      <c r="NDP93" s="72"/>
      <c r="NDQ93" s="70"/>
      <c r="NDR93" s="73"/>
      <c r="NDS93" s="74"/>
      <c r="NDT93" s="74"/>
      <c r="NDU93" s="62"/>
      <c r="NDV93" s="75"/>
      <c r="NDW93" s="76"/>
      <c r="NDX93" s="216"/>
      <c r="NDY93" s="75"/>
      <c r="NDZ93" s="75"/>
      <c r="NEA93" s="204"/>
      <c r="NEB93" s="205"/>
      <c r="NEC93" s="72"/>
      <c r="NED93" s="70"/>
      <c r="NEE93" s="73"/>
      <c r="NEF93" s="74"/>
      <c r="NEG93" s="74"/>
      <c r="NEH93" s="62"/>
      <c r="NEI93" s="75"/>
      <c r="NEJ93" s="76"/>
      <c r="NEK93" s="216"/>
      <c r="NEL93" s="75"/>
      <c r="NEM93" s="75"/>
      <c r="NEN93" s="204"/>
      <c r="NEO93" s="205"/>
      <c r="NEP93" s="72"/>
      <c r="NEQ93" s="70"/>
      <c r="NER93" s="73"/>
      <c r="NES93" s="74"/>
      <c r="NET93" s="74"/>
      <c r="NEU93" s="62"/>
      <c r="NEV93" s="75"/>
      <c r="NEW93" s="76"/>
      <c r="NEX93" s="216"/>
      <c r="NEY93" s="75"/>
      <c r="NEZ93" s="75"/>
      <c r="NFA93" s="204"/>
      <c r="NFB93" s="205"/>
      <c r="NFC93" s="72"/>
      <c r="NFD93" s="70"/>
      <c r="NFE93" s="73"/>
      <c r="NFF93" s="74"/>
      <c r="NFG93" s="74"/>
      <c r="NFH93" s="62"/>
      <c r="NFI93" s="75"/>
      <c r="NFJ93" s="76"/>
      <c r="NFK93" s="216"/>
      <c r="NFL93" s="75"/>
      <c r="NFM93" s="75"/>
      <c r="NFN93" s="204"/>
      <c r="NFO93" s="205"/>
      <c r="NFP93" s="72"/>
      <c r="NFQ93" s="70"/>
      <c r="NFR93" s="73"/>
      <c r="NFS93" s="74"/>
      <c r="NFT93" s="74"/>
      <c r="NFU93" s="62"/>
      <c r="NFV93" s="75"/>
      <c r="NFW93" s="76"/>
      <c r="NFX93" s="216"/>
      <c r="NFY93" s="75"/>
      <c r="NFZ93" s="75"/>
      <c r="NGA93" s="204"/>
      <c r="NGB93" s="205"/>
      <c r="NGC93" s="72"/>
      <c r="NGD93" s="70"/>
      <c r="NGE93" s="73"/>
      <c r="NGF93" s="74"/>
      <c r="NGG93" s="74"/>
      <c r="NGH93" s="62"/>
      <c r="NGI93" s="75"/>
      <c r="NGJ93" s="76"/>
      <c r="NGK93" s="216"/>
      <c r="NGL93" s="75"/>
      <c r="NGM93" s="75"/>
      <c r="NGN93" s="204"/>
      <c r="NGO93" s="205"/>
      <c r="NGP93" s="72"/>
      <c r="NGQ93" s="70"/>
      <c r="NGR93" s="73"/>
      <c r="NGS93" s="74"/>
      <c r="NGT93" s="74"/>
      <c r="NGU93" s="62"/>
      <c r="NGV93" s="75"/>
      <c r="NGW93" s="76"/>
      <c r="NGX93" s="216"/>
      <c r="NGY93" s="75"/>
      <c r="NGZ93" s="75"/>
      <c r="NHA93" s="204"/>
      <c r="NHB93" s="205"/>
      <c r="NHC93" s="72"/>
      <c r="NHD93" s="70"/>
      <c r="NHE93" s="73"/>
      <c r="NHF93" s="74"/>
      <c r="NHG93" s="74"/>
      <c r="NHH93" s="62"/>
      <c r="NHI93" s="75"/>
      <c r="NHJ93" s="76"/>
      <c r="NHK93" s="216"/>
      <c r="NHL93" s="75"/>
      <c r="NHM93" s="75"/>
      <c r="NHN93" s="204"/>
      <c r="NHO93" s="205"/>
      <c r="NHP93" s="72"/>
      <c r="NHQ93" s="70"/>
      <c r="NHR93" s="73"/>
      <c r="NHS93" s="74"/>
      <c r="NHT93" s="74"/>
      <c r="NHU93" s="62"/>
      <c r="NHV93" s="75"/>
      <c r="NHW93" s="76"/>
      <c r="NHX93" s="216"/>
      <c r="NHY93" s="75"/>
      <c r="NHZ93" s="75"/>
      <c r="NIA93" s="204"/>
      <c r="NIB93" s="205"/>
      <c r="NIC93" s="72"/>
      <c r="NID93" s="70"/>
      <c r="NIE93" s="73"/>
      <c r="NIF93" s="74"/>
      <c r="NIG93" s="74"/>
      <c r="NIH93" s="62"/>
      <c r="NII93" s="75"/>
      <c r="NIJ93" s="76"/>
      <c r="NIK93" s="216"/>
      <c r="NIL93" s="75"/>
      <c r="NIM93" s="75"/>
      <c r="NIN93" s="204"/>
      <c r="NIO93" s="205"/>
      <c r="NIP93" s="72"/>
      <c r="NIQ93" s="70"/>
      <c r="NIR93" s="73"/>
      <c r="NIS93" s="74"/>
      <c r="NIT93" s="74"/>
      <c r="NIU93" s="62"/>
      <c r="NIV93" s="75"/>
      <c r="NIW93" s="76"/>
      <c r="NIX93" s="216"/>
      <c r="NIY93" s="75"/>
      <c r="NIZ93" s="75"/>
      <c r="NJA93" s="204"/>
      <c r="NJB93" s="205"/>
      <c r="NJC93" s="72"/>
      <c r="NJD93" s="70"/>
      <c r="NJE93" s="73"/>
      <c r="NJF93" s="74"/>
      <c r="NJG93" s="74"/>
      <c r="NJH93" s="62"/>
      <c r="NJI93" s="75"/>
      <c r="NJJ93" s="76"/>
      <c r="NJK93" s="216"/>
      <c r="NJL93" s="75"/>
      <c r="NJM93" s="75"/>
      <c r="NJN93" s="204"/>
      <c r="NJO93" s="205"/>
      <c r="NJP93" s="72"/>
      <c r="NJQ93" s="70"/>
      <c r="NJR93" s="73"/>
      <c r="NJS93" s="74"/>
      <c r="NJT93" s="74"/>
      <c r="NJU93" s="62"/>
      <c r="NJV93" s="75"/>
      <c r="NJW93" s="76"/>
      <c r="NJX93" s="216"/>
      <c r="NJY93" s="75"/>
      <c r="NJZ93" s="75"/>
      <c r="NKA93" s="204"/>
      <c r="NKB93" s="205"/>
      <c r="NKC93" s="72"/>
      <c r="NKD93" s="70"/>
      <c r="NKE93" s="73"/>
      <c r="NKF93" s="74"/>
      <c r="NKG93" s="74"/>
      <c r="NKH93" s="62"/>
      <c r="NKI93" s="75"/>
      <c r="NKJ93" s="76"/>
      <c r="NKK93" s="216"/>
      <c r="NKL93" s="75"/>
      <c r="NKM93" s="75"/>
      <c r="NKN93" s="204"/>
      <c r="NKO93" s="205"/>
      <c r="NKP93" s="72"/>
      <c r="NKQ93" s="70"/>
      <c r="NKR93" s="73"/>
      <c r="NKS93" s="74"/>
      <c r="NKT93" s="74"/>
      <c r="NKU93" s="62"/>
      <c r="NKV93" s="75"/>
      <c r="NKW93" s="76"/>
      <c r="NKX93" s="216"/>
      <c r="NKY93" s="75"/>
      <c r="NKZ93" s="75"/>
      <c r="NLA93" s="204"/>
      <c r="NLB93" s="205"/>
      <c r="NLC93" s="72"/>
      <c r="NLD93" s="70"/>
      <c r="NLE93" s="73"/>
      <c r="NLF93" s="74"/>
      <c r="NLG93" s="74"/>
      <c r="NLH93" s="62"/>
      <c r="NLI93" s="75"/>
      <c r="NLJ93" s="76"/>
      <c r="NLK93" s="216"/>
      <c r="NLL93" s="75"/>
      <c r="NLM93" s="75"/>
      <c r="NLN93" s="204"/>
      <c r="NLO93" s="205"/>
      <c r="NLP93" s="72"/>
      <c r="NLQ93" s="70"/>
      <c r="NLR93" s="73"/>
      <c r="NLS93" s="74"/>
      <c r="NLT93" s="74"/>
      <c r="NLU93" s="62"/>
      <c r="NLV93" s="75"/>
      <c r="NLW93" s="76"/>
      <c r="NLX93" s="216"/>
      <c r="NLY93" s="75"/>
      <c r="NLZ93" s="75"/>
      <c r="NMA93" s="204"/>
      <c r="NMB93" s="205"/>
      <c r="NMC93" s="72"/>
      <c r="NMD93" s="70"/>
      <c r="NME93" s="73"/>
      <c r="NMF93" s="74"/>
      <c r="NMG93" s="74"/>
      <c r="NMH93" s="62"/>
      <c r="NMI93" s="75"/>
      <c r="NMJ93" s="76"/>
      <c r="NMK93" s="216"/>
      <c r="NML93" s="75"/>
      <c r="NMM93" s="75"/>
      <c r="NMN93" s="204"/>
      <c r="NMO93" s="205"/>
      <c r="NMP93" s="72"/>
      <c r="NMQ93" s="70"/>
      <c r="NMR93" s="73"/>
      <c r="NMS93" s="74"/>
      <c r="NMT93" s="74"/>
      <c r="NMU93" s="62"/>
      <c r="NMV93" s="75"/>
      <c r="NMW93" s="76"/>
      <c r="NMX93" s="216"/>
      <c r="NMY93" s="75"/>
      <c r="NMZ93" s="75"/>
      <c r="NNA93" s="204"/>
      <c r="NNB93" s="205"/>
      <c r="NNC93" s="72"/>
      <c r="NND93" s="70"/>
      <c r="NNE93" s="73"/>
      <c r="NNF93" s="74"/>
      <c r="NNG93" s="74"/>
      <c r="NNH93" s="62"/>
      <c r="NNI93" s="75"/>
      <c r="NNJ93" s="76"/>
      <c r="NNK93" s="216"/>
      <c r="NNL93" s="75"/>
      <c r="NNM93" s="75"/>
      <c r="NNN93" s="204"/>
      <c r="NNO93" s="205"/>
      <c r="NNP93" s="72"/>
      <c r="NNQ93" s="70"/>
      <c r="NNR93" s="73"/>
      <c r="NNS93" s="74"/>
      <c r="NNT93" s="74"/>
      <c r="NNU93" s="62"/>
      <c r="NNV93" s="75"/>
      <c r="NNW93" s="76"/>
      <c r="NNX93" s="216"/>
      <c r="NNY93" s="75"/>
      <c r="NNZ93" s="75"/>
      <c r="NOA93" s="204"/>
      <c r="NOB93" s="205"/>
      <c r="NOC93" s="72"/>
      <c r="NOD93" s="70"/>
      <c r="NOE93" s="73"/>
      <c r="NOF93" s="74"/>
      <c r="NOG93" s="74"/>
      <c r="NOH93" s="62"/>
      <c r="NOI93" s="75"/>
      <c r="NOJ93" s="76"/>
      <c r="NOK93" s="216"/>
      <c r="NOL93" s="75"/>
      <c r="NOM93" s="75"/>
      <c r="NON93" s="204"/>
      <c r="NOO93" s="205"/>
      <c r="NOP93" s="72"/>
      <c r="NOQ93" s="70"/>
      <c r="NOR93" s="73"/>
      <c r="NOS93" s="74"/>
      <c r="NOT93" s="74"/>
      <c r="NOU93" s="62"/>
      <c r="NOV93" s="75"/>
      <c r="NOW93" s="76"/>
      <c r="NOX93" s="216"/>
      <c r="NOY93" s="75"/>
      <c r="NOZ93" s="75"/>
      <c r="NPA93" s="204"/>
      <c r="NPB93" s="205"/>
      <c r="NPC93" s="72"/>
      <c r="NPD93" s="70"/>
      <c r="NPE93" s="73"/>
      <c r="NPF93" s="74"/>
      <c r="NPG93" s="74"/>
      <c r="NPH93" s="62"/>
      <c r="NPI93" s="75"/>
      <c r="NPJ93" s="76"/>
      <c r="NPK93" s="216"/>
      <c r="NPL93" s="75"/>
      <c r="NPM93" s="75"/>
      <c r="NPN93" s="204"/>
      <c r="NPO93" s="205"/>
      <c r="NPP93" s="72"/>
      <c r="NPQ93" s="70"/>
      <c r="NPR93" s="73"/>
      <c r="NPS93" s="74"/>
      <c r="NPT93" s="74"/>
      <c r="NPU93" s="62"/>
      <c r="NPV93" s="75"/>
      <c r="NPW93" s="76"/>
      <c r="NPX93" s="216"/>
      <c r="NPY93" s="75"/>
      <c r="NPZ93" s="75"/>
      <c r="NQA93" s="204"/>
      <c r="NQB93" s="205"/>
      <c r="NQC93" s="72"/>
      <c r="NQD93" s="70"/>
      <c r="NQE93" s="73"/>
      <c r="NQF93" s="74"/>
      <c r="NQG93" s="74"/>
      <c r="NQH93" s="62"/>
      <c r="NQI93" s="75"/>
      <c r="NQJ93" s="76"/>
      <c r="NQK93" s="216"/>
      <c r="NQL93" s="75"/>
      <c r="NQM93" s="75"/>
      <c r="NQN93" s="204"/>
      <c r="NQO93" s="205"/>
      <c r="NQP93" s="72"/>
      <c r="NQQ93" s="70"/>
      <c r="NQR93" s="73"/>
      <c r="NQS93" s="74"/>
      <c r="NQT93" s="74"/>
      <c r="NQU93" s="62"/>
      <c r="NQV93" s="75"/>
      <c r="NQW93" s="76"/>
      <c r="NQX93" s="216"/>
      <c r="NQY93" s="75"/>
      <c r="NQZ93" s="75"/>
      <c r="NRA93" s="204"/>
      <c r="NRB93" s="205"/>
      <c r="NRC93" s="72"/>
      <c r="NRD93" s="70"/>
      <c r="NRE93" s="73"/>
      <c r="NRF93" s="74"/>
      <c r="NRG93" s="74"/>
      <c r="NRH93" s="62"/>
      <c r="NRI93" s="75"/>
      <c r="NRJ93" s="76"/>
      <c r="NRK93" s="216"/>
      <c r="NRL93" s="75"/>
      <c r="NRM93" s="75"/>
      <c r="NRN93" s="204"/>
      <c r="NRO93" s="205"/>
      <c r="NRP93" s="72"/>
      <c r="NRQ93" s="70"/>
      <c r="NRR93" s="73"/>
      <c r="NRS93" s="74"/>
      <c r="NRT93" s="74"/>
      <c r="NRU93" s="62"/>
      <c r="NRV93" s="75"/>
      <c r="NRW93" s="76"/>
      <c r="NRX93" s="216"/>
      <c r="NRY93" s="75"/>
      <c r="NRZ93" s="75"/>
      <c r="NSA93" s="204"/>
      <c r="NSB93" s="205"/>
      <c r="NSC93" s="72"/>
      <c r="NSD93" s="70"/>
      <c r="NSE93" s="73"/>
      <c r="NSF93" s="74"/>
      <c r="NSG93" s="74"/>
      <c r="NSH93" s="62"/>
      <c r="NSI93" s="75"/>
      <c r="NSJ93" s="76"/>
      <c r="NSK93" s="216"/>
      <c r="NSL93" s="75"/>
      <c r="NSM93" s="75"/>
      <c r="NSN93" s="204"/>
      <c r="NSO93" s="205"/>
      <c r="NSP93" s="72"/>
      <c r="NSQ93" s="70"/>
      <c r="NSR93" s="73"/>
      <c r="NSS93" s="74"/>
      <c r="NST93" s="74"/>
      <c r="NSU93" s="62"/>
      <c r="NSV93" s="75"/>
      <c r="NSW93" s="76"/>
      <c r="NSX93" s="216"/>
      <c r="NSY93" s="75"/>
      <c r="NSZ93" s="75"/>
      <c r="NTA93" s="204"/>
      <c r="NTB93" s="205"/>
      <c r="NTC93" s="72"/>
      <c r="NTD93" s="70"/>
      <c r="NTE93" s="73"/>
      <c r="NTF93" s="74"/>
      <c r="NTG93" s="74"/>
      <c r="NTH93" s="62"/>
      <c r="NTI93" s="75"/>
      <c r="NTJ93" s="76"/>
      <c r="NTK93" s="216"/>
      <c r="NTL93" s="75"/>
      <c r="NTM93" s="75"/>
      <c r="NTN93" s="204"/>
      <c r="NTO93" s="205"/>
      <c r="NTP93" s="72"/>
      <c r="NTQ93" s="70"/>
      <c r="NTR93" s="73"/>
      <c r="NTS93" s="74"/>
      <c r="NTT93" s="74"/>
      <c r="NTU93" s="62"/>
      <c r="NTV93" s="75"/>
      <c r="NTW93" s="76"/>
      <c r="NTX93" s="216"/>
      <c r="NTY93" s="75"/>
      <c r="NTZ93" s="75"/>
      <c r="NUA93" s="204"/>
      <c r="NUB93" s="205"/>
      <c r="NUC93" s="72"/>
      <c r="NUD93" s="70"/>
      <c r="NUE93" s="73"/>
      <c r="NUF93" s="74"/>
      <c r="NUG93" s="74"/>
      <c r="NUH93" s="62"/>
      <c r="NUI93" s="75"/>
      <c r="NUJ93" s="76"/>
      <c r="NUK93" s="216"/>
      <c r="NUL93" s="75"/>
      <c r="NUM93" s="75"/>
      <c r="NUN93" s="204"/>
      <c r="NUO93" s="205"/>
      <c r="NUP93" s="72"/>
      <c r="NUQ93" s="70"/>
      <c r="NUR93" s="73"/>
      <c r="NUS93" s="74"/>
      <c r="NUT93" s="74"/>
      <c r="NUU93" s="62"/>
      <c r="NUV93" s="75"/>
      <c r="NUW93" s="76"/>
      <c r="NUX93" s="216"/>
      <c r="NUY93" s="75"/>
      <c r="NUZ93" s="75"/>
      <c r="NVA93" s="204"/>
      <c r="NVB93" s="205"/>
      <c r="NVC93" s="72"/>
      <c r="NVD93" s="70"/>
      <c r="NVE93" s="73"/>
      <c r="NVF93" s="74"/>
      <c r="NVG93" s="74"/>
      <c r="NVH93" s="62"/>
      <c r="NVI93" s="75"/>
      <c r="NVJ93" s="76"/>
      <c r="NVK93" s="216"/>
      <c r="NVL93" s="75"/>
      <c r="NVM93" s="75"/>
      <c r="NVN93" s="204"/>
      <c r="NVO93" s="205"/>
      <c r="NVP93" s="72"/>
      <c r="NVQ93" s="70"/>
      <c r="NVR93" s="73"/>
      <c r="NVS93" s="74"/>
      <c r="NVT93" s="74"/>
      <c r="NVU93" s="62"/>
      <c r="NVV93" s="75"/>
      <c r="NVW93" s="76"/>
      <c r="NVX93" s="216"/>
      <c r="NVY93" s="75"/>
      <c r="NVZ93" s="75"/>
      <c r="NWA93" s="204"/>
      <c r="NWB93" s="205"/>
      <c r="NWC93" s="72"/>
      <c r="NWD93" s="70"/>
      <c r="NWE93" s="73"/>
      <c r="NWF93" s="74"/>
      <c r="NWG93" s="74"/>
      <c r="NWH93" s="62"/>
      <c r="NWI93" s="75"/>
      <c r="NWJ93" s="76"/>
      <c r="NWK93" s="216"/>
      <c r="NWL93" s="75"/>
      <c r="NWM93" s="75"/>
      <c r="NWN93" s="204"/>
      <c r="NWO93" s="205"/>
      <c r="NWP93" s="72"/>
      <c r="NWQ93" s="70"/>
      <c r="NWR93" s="73"/>
      <c r="NWS93" s="74"/>
      <c r="NWT93" s="74"/>
      <c r="NWU93" s="62"/>
      <c r="NWV93" s="75"/>
      <c r="NWW93" s="76"/>
      <c r="NWX93" s="216"/>
      <c r="NWY93" s="75"/>
      <c r="NWZ93" s="75"/>
      <c r="NXA93" s="204"/>
      <c r="NXB93" s="205"/>
      <c r="NXC93" s="72"/>
      <c r="NXD93" s="70"/>
      <c r="NXE93" s="73"/>
      <c r="NXF93" s="74"/>
      <c r="NXG93" s="74"/>
      <c r="NXH93" s="62"/>
      <c r="NXI93" s="75"/>
      <c r="NXJ93" s="76"/>
      <c r="NXK93" s="216"/>
      <c r="NXL93" s="75"/>
      <c r="NXM93" s="75"/>
      <c r="NXN93" s="204"/>
      <c r="NXO93" s="205"/>
      <c r="NXP93" s="72"/>
      <c r="NXQ93" s="70"/>
      <c r="NXR93" s="73"/>
      <c r="NXS93" s="74"/>
      <c r="NXT93" s="74"/>
      <c r="NXU93" s="62"/>
      <c r="NXV93" s="75"/>
      <c r="NXW93" s="76"/>
      <c r="NXX93" s="216"/>
      <c r="NXY93" s="75"/>
      <c r="NXZ93" s="75"/>
      <c r="NYA93" s="204"/>
      <c r="NYB93" s="205"/>
      <c r="NYC93" s="72"/>
      <c r="NYD93" s="70"/>
      <c r="NYE93" s="73"/>
      <c r="NYF93" s="74"/>
      <c r="NYG93" s="74"/>
      <c r="NYH93" s="62"/>
      <c r="NYI93" s="75"/>
      <c r="NYJ93" s="76"/>
      <c r="NYK93" s="216"/>
      <c r="NYL93" s="75"/>
      <c r="NYM93" s="75"/>
      <c r="NYN93" s="204"/>
      <c r="NYO93" s="205"/>
      <c r="NYP93" s="72"/>
      <c r="NYQ93" s="70"/>
      <c r="NYR93" s="73"/>
      <c r="NYS93" s="74"/>
      <c r="NYT93" s="74"/>
      <c r="NYU93" s="62"/>
      <c r="NYV93" s="75"/>
      <c r="NYW93" s="76"/>
      <c r="NYX93" s="216"/>
      <c r="NYY93" s="75"/>
      <c r="NYZ93" s="75"/>
      <c r="NZA93" s="204"/>
      <c r="NZB93" s="205"/>
      <c r="NZC93" s="72"/>
      <c r="NZD93" s="70"/>
      <c r="NZE93" s="73"/>
      <c r="NZF93" s="74"/>
      <c r="NZG93" s="74"/>
      <c r="NZH93" s="62"/>
      <c r="NZI93" s="75"/>
      <c r="NZJ93" s="76"/>
      <c r="NZK93" s="216"/>
      <c r="NZL93" s="75"/>
      <c r="NZM93" s="75"/>
      <c r="NZN93" s="204"/>
      <c r="NZO93" s="205"/>
      <c r="NZP93" s="72"/>
      <c r="NZQ93" s="70"/>
      <c r="NZR93" s="73"/>
      <c r="NZS93" s="74"/>
      <c r="NZT93" s="74"/>
      <c r="NZU93" s="62"/>
      <c r="NZV93" s="75"/>
      <c r="NZW93" s="76"/>
      <c r="NZX93" s="216"/>
      <c r="NZY93" s="75"/>
      <c r="NZZ93" s="75"/>
      <c r="OAA93" s="204"/>
      <c r="OAB93" s="205"/>
      <c r="OAC93" s="72"/>
      <c r="OAD93" s="70"/>
      <c r="OAE93" s="73"/>
      <c r="OAF93" s="74"/>
      <c r="OAG93" s="74"/>
      <c r="OAH93" s="62"/>
      <c r="OAI93" s="75"/>
      <c r="OAJ93" s="76"/>
      <c r="OAK93" s="216"/>
      <c r="OAL93" s="75"/>
      <c r="OAM93" s="75"/>
      <c r="OAN93" s="204"/>
      <c r="OAO93" s="205"/>
      <c r="OAP93" s="72"/>
      <c r="OAQ93" s="70"/>
      <c r="OAR93" s="73"/>
      <c r="OAS93" s="74"/>
      <c r="OAT93" s="74"/>
      <c r="OAU93" s="62"/>
      <c r="OAV93" s="75"/>
      <c r="OAW93" s="76"/>
      <c r="OAX93" s="216"/>
      <c r="OAY93" s="75"/>
      <c r="OAZ93" s="75"/>
      <c r="OBA93" s="204"/>
      <c r="OBB93" s="205"/>
      <c r="OBC93" s="72"/>
      <c r="OBD93" s="70"/>
      <c r="OBE93" s="73"/>
      <c r="OBF93" s="74"/>
      <c r="OBG93" s="74"/>
      <c r="OBH93" s="62"/>
      <c r="OBI93" s="75"/>
      <c r="OBJ93" s="76"/>
      <c r="OBK93" s="216"/>
      <c r="OBL93" s="75"/>
      <c r="OBM93" s="75"/>
      <c r="OBN93" s="204"/>
      <c r="OBO93" s="205"/>
      <c r="OBP93" s="72"/>
      <c r="OBQ93" s="70"/>
      <c r="OBR93" s="73"/>
      <c r="OBS93" s="74"/>
      <c r="OBT93" s="74"/>
      <c r="OBU93" s="62"/>
      <c r="OBV93" s="75"/>
      <c r="OBW93" s="76"/>
      <c r="OBX93" s="216"/>
      <c r="OBY93" s="75"/>
      <c r="OBZ93" s="75"/>
      <c r="OCA93" s="204"/>
      <c r="OCB93" s="205"/>
      <c r="OCC93" s="72"/>
      <c r="OCD93" s="70"/>
      <c r="OCE93" s="73"/>
      <c r="OCF93" s="74"/>
      <c r="OCG93" s="74"/>
      <c r="OCH93" s="62"/>
      <c r="OCI93" s="75"/>
      <c r="OCJ93" s="76"/>
      <c r="OCK93" s="216"/>
      <c r="OCL93" s="75"/>
      <c r="OCM93" s="75"/>
      <c r="OCN93" s="204"/>
      <c r="OCO93" s="205"/>
      <c r="OCP93" s="72"/>
      <c r="OCQ93" s="70"/>
      <c r="OCR93" s="73"/>
      <c r="OCS93" s="74"/>
      <c r="OCT93" s="74"/>
      <c r="OCU93" s="62"/>
      <c r="OCV93" s="75"/>
      <c r="OCW93" s="76"/>
      <c r="OCX93" s="216"/>
      <c r="OCY93" s="75"/>
      <c r="OCZ93" s="75"/>
      <c r="ODA93" s="204"/>
      <c r="ODB93" s="205"/>
      <c r="ODC93" s="72"/>
      <c r="ODD93" s="70"/>
      <c r="ODE93" s="73"/>
      <c r="ODF93" s="74"/>
      <c r="ODG93" s="74"/>
      <c r="ODH93" s="62"/>
      <c r="ODI93" s="75"/>
      <c r="ODJ93" s="76"/>
      <c r="ODK93" s="216"/>
      <c r="ODL93" s="75"/>
      <c r="ODM93" s="75"/>
      <c r="ODN93" s="204"/>
      <c r="ODO93" s="205"/>
      <c r="ODP93" s="72"/>
      <c r="ODQ93" s="70"/>
      <c r="ODR93" s="73"/>
      <c r="ODS93" s="74"/>
      <c r="ODT93" s="74"/>
      <c r="ODU93" s="62"/>
      <c r="ODV93" s="75"/>
      <c r="ODW93" s="76"/>
      <c r="ODX93" s="216"/>
      <c r="ODY93" s="75"/>
      <c r="ODZ93" s="75"/>
      <c r="OEA93" s="204"/>
      <c r="OEB93" s="205"/>
      <c r="OEC93" s="72"/>
      <c r="OED93" s="70"/>
      <c r="OEE93" s="73"/>
      <c r="OEF93" s="74"/>
      <c r="OEG93" s="74"/>
      <c r="OEH93" s="62"/>
      <c r="OEI93" s="75"/>
      <c r="OEJ93" s="76"/>
      <c r="OEK93" s="216"/>
      <c r="OEL93" s="75"/>
      <c r="OEM93" s="75"/>
      <c r="OEN93" s="204"/>
      <c r="OEO93" s="205"/>
      <c r="OEP93" s="72"/>
      <c r="OEQ93" s="70"/>
      <c r="OER93" s="73"/>
      <c r="OES93" s="74"/>
      <c r="OET93" s="74"/>
      <c r="OEU93" s="62"/>
      <c r="OEV93" s="75"/>
      <c r="OEW93" s="76"/>
      <c r="OEX93" s="216"/>
      <c r="OEY93" s="75"/>
      <c r="OEZ93" s="75"/>
      <c r="OFA93" s="204"/>
      <c r="OFB93" s="205"/>
      <c r="OFC93" s="72"/>
      <c r="OFD93" s="70"/>
      <c r="OFE93" s="73"/>
      <c r="OFF93" s="74"/>
      <c r="OFG93" s="74"/>
      <c r="OFH93" s="62"/>
      <c r="OFI93" s="75"/>
      <c r="OFJ93" s="76"/>
      <c r="OFK93" s="216"/>
      <c r="OFL93" s="75"/>
      <c r="OFM93" s="75"/>
      <c r="OFN93" s="204"/>
      <c r="OFO93" s="205"/>
      <c r="OFP93" s="72"/>
      <c r="OFQ93" s="70"/>
      <c r="OFR93" s="73"/>
      <c r="OFS93" s="74"/>
      <c r="OFT93" s="74"/>
      <c r="OFU93" s="62"/>
      <c r="OFV93" s="75"/>
      <c r="OFW93" s="76"/>
      <c r="OFX93" s="216"/>
      <c r="OFY93" s="75"/>
      <c r="OFZ93" s="75"/>
      <c r="OGA93" s="204"/>
      <c r="OGB93" s="205"/>
      <c r="OGC93" s="72"/>
      <c r="OGD93" s="70"/>
      <c r="OGE93" s="73"/>
      <c r="OGF93" s="74"/>
      <c r="OGG93" s="74"/>
      <c r="OGH93" s="62"/>
      <c r="OGI93" s="75"/>
      <c r="OGJ93" s="76"/>
      <c r="OGK93" s="216"/>
      <c r="OGL93" s="75"/>
      <c r="OGM93" s="75"/>
      <c r="OGN93" s="204"/>
      <c r="OGO93" s="205"/>
      <c r="OGP93" s="72"/>
      <c r="OGQ93" s="70"/>
      <c r="OGR93" s="73"/>
      <c r="OGS93" s="74"/>
      <c r="OGT93" s="74"/>
      <c r="OGU93" s="62"/>
      <c r="OGV93" s="75"/>
      <c r="OGW93" s="76"/>
      <c r="OGX93" s="216"/>
      <c r="OGY93" s="75"/>
      <c r="OGZ93" s="75"/>
      <c r="OHA93" s="204"/>
      <c r="OHB93" s="205"/>
      <c r="OHC93" s="72"/>
      <c r="OHD93" s="70"/>
      <c r="OHE93" s="73"/>
      <c r="OHF93" s="74"/>
      <c r="OHG93" s="74"/>
      <c r="OHH93" s="62"/>
      <c r="OHI93" s="75"/>
      <c r="OHJ93" s="76"/>
      <c r="OHK93" s="216"/>
      <c r="OHL93" s="75"/>
      <c r="OHM93" s="75"/>
      <c r="OHN93" s="204"/>
      <c r="OHO93" s="205"/>
      <c r="OHP93" s="72"/>
      <c r="OHQ93" s="70"/>
      <c r="OHR93" s="73"/>
      <c r="OHS93" s="74"/>
      <c r="OHT93" s="74"/>
      <c r="OHU93" s="62"/>
      <c r="OHV93" s="75"/>
      <c r="OHW93" s="76"/>
      <c r="OHX93" s="216"/>
      <c r="OHY93" s="75"/>
      <c r="OHZ93" s="75"/>
      <c r="OIA93" s="204"/>
      <c r="OIB93" s="205"/>
      <c r="OIC93" s="72"/>
      <c r="OID93" s="70"/>
      <c r="OIE93" s="73"/>
      <c r="OIF93" s="74"/>
      <c r="OIG93" s="74"/>
      <c r="OIH93" s="62"/>
      <c r="OII93" s="75"/>
      <c r="OIJ93" s="76"/>
      <c r="OIK93" s="216"/>
      <c r="OIL93" s="75"/>
      <c r="OIM93" s="75"/>
      <c r="OIN93" s="204"/>
      <c r="OIO93" s="205"/>
      <c r="OIP93" s="72"/>
      <c r="OIQ93" s="70"/>
      <c r="OIR93" s="73"/>
      <c r="OIS93" s="74"/>
      <c r="OIT93" s="74"/>
      <c r="OIU93" s="62"/>
      <c r="OIV93" s="75"/>
      <c r="OIW93" s="76"/>
      <c r="OIX93" s="216"/>
      <c r="OIY93" s="75"/>
      <c r="OIZ93" s="75"/>
      <c r="OJA93" s="204"/>
      <c r="OJB93" s="205"/>
      <c r="OJC93" s="72"/>
      <c r="OJD93" s="70"/>
      <c r="OJE93" s="73"/>
      <c r="OJF93" s="74"/>
      <c r="OJG93" s="74"/>
      <c r="OJH93" s="62"/>
      <c r="OJI93" s="75"/>
      <c r="OJJ93" s="76"/>
      <c r="OJK93" s="216"/>
      <c r="OJL93" s="75"/>
      <c r="OJM93" s="75"/>
      <c r="OJN93" s="204"/>
      <c r="OJO93" s="205"/>
      <c r="OJP93" s="72"/>
      <c r="OJQ93" s="70"/>
      <c r="OJR93" s="73"/>
      <c r="OJS93" s="74"/>
      <c r="OJT93" s="74"/>
      <c r="OJU93" s="62"/>
      <c r="OJV93" s="75"/>
      <c r="OJW93" s="76"/>
      <c r="OJX93" s="216"/>
      <c r="OJY93" s="75"/>
      <c r="OJZ93" s="75"/>
      <c r="OKA93" s="204"/>
      <c r="OKB93" s="205"/>
      <c r="OKC93" s="72"/>
      <c r="OKD93" s="70"/>
      <c r="OKE93" s="73"/>
      <c r="OKF93" s="74"/>
      <c r="OKG93" s="74"/>
      <c r="OKH93" s="62"/>
      <c r="OKI93" s="75"/>
      <c r="OKJ93" s="76"/>
      <c r="OKK93" s="216"/>
      <c r="OKL93" s="75"/>
      <c r="OKM93" s="75"/>
      <c r="OKN93" s="204"/>
      <c r="OKO93" s="205"/>
      <c r="OKP93" s="72"/>
      <c r="OKQ93" s="70"/>
      <c r="OKR93" s="73"/>
      <c r="OKS93" s="74"/>
      <c r="OKT93" s="74"/>
      <c r="OKU93" s="62"/>
      <c r="OKV93" s="75"/>
      <c r="OKW93" s="76"/>
      <c r="OKX93" s="216"/>
      <c r="OKY93" s="75"/>
      <c r="OKZ93" s="75"/>
      <c r="OLA93" s="204"/>
      <c r="OLB93" s="205"/>
      <c r="OLC93" s="72"/>
      <c r="OLD93" s="70"/>
      <c r="OLE93" s="73"/>
      <c r="OLF93" s="74"/>
      <c r="OLG93" s="74"/>
      <c r="OLH93" s="62"/>
      <c r="OLI93" s="75"/>
      <c r="OLJ93" s="76"/>
      <c r="OLK93" s="216"/>
      <c r="OLL93" s="75"/>
      <c r="OLM93" s="75"/>
      <c r="OLN93" s="204"/>
      <c r="OLO93" s="205"/>
      <c r="OLP93" s="72"/>
      <c r="OLQ93" s="70"/>
      <c r="OLR93" s="73"/>
      <c r="OLS93" s="74"/>
      <c r="OLT93" s="74"/>
      <c r="OLU93" s="62"/>
      <c r="OLV93" s="75"/>
      <c r="OLW93" s="76"/>
      <c r="OLX93" s="216"/>
      <c r="OLY93" s="75"/>
      <c r="OLZ93" s="75"/>
      <c r="OMA93" s="204"/>
      <c r="OMB93" s="205"/>
      <c r="OMC93" s="72"/>
      <c r="OMD93" s="70"/>
      <c r="OME93" s="73"/>
      <c r="OMF93" s="74"/>
      <c r="OMG93" s="74"/>
      <c r="OMH93" s="62"/>
      <c r="OMI93" s="75"/>
      <c r="OMJ93" s="76"/>
      <c r="OMK93" s="216"/>
      <c r="OML93" s="75"/>
      <c r="OMM93" s="75"/>
      <c r="OMN93" s="204"/>
      <c r="OMO93" s="205"/>
      <c r="OMP93" s="72"/>
      <c r="OMQ93" s="70"/>
      <c r="OMR93" s="73"/>
      <c r="OMS93" s="74"/>
      <c r="OMT93" s="74"/>
      <c r="OMU93" s="62"/>
      <c r="OMV93" s="75"/>
      <c r="OMW93" s="76"/>
      <c r="OMX93" s="216"/>
      <c r="OMY93" s="75"/>
      <c r="OMZ93" s="75"/>
      <c r="ONA93" s="204"/>
      <c r="ONB93" s="205"/>
      <c r="ONC93" s="72"/>
      <c r="OND93" s="70"/>
      <c r="ONE93" s="73"/>
      <c r="ONF93" s="74"/>
      <c r="ONG93" s="74"/>
      <c r="ONH93" s="62"/>
      <c r="ONI93" s="75"/>
      <c r="ONJ93" s="76"/>
      <c r="ONK93" s="216"/>
      <c r="ONL93" s="75"/>
      <c r="ONM93" s="75"/>
      <c r="ONN93" s="204"/>
      <c r="ONO93" s="205"/>
      <c r="ONP93" s="72"/>
      <c r="ONQ93" s="70"/>
      <c r="ONR93" s="73"/>
      <c r="ONS93" s="74"/>
      <c r="ONT93" s="74"/>
      <c r="ONU93" s="62"/>
      <c r="ONV93" s="75"/>
      <c r="ONW93" s="76"/>
      <c r="ONX93" s="216"/>
      <c r="ONY93" s="75"/>
      <c r="ONZ93" s="75"/>
      <c r="OOA93" s="204"/>
      <c r="OOB93" s="205"/>
      <c r="OOC93" s="72"/>
      <c r="OOD93" s="70"/>
      <c r="OOE93" s="73"/>
      <c r="OOF93" s="74"/>
      <c r="OOG93" s="74"/>
      <c r="OOH93" s="62"/>
      <c r="OOI93" s="75"/>
      <c r="OOJ93" s="76"/>
      <c r="OOK93" s="216"/>
      <c r="OOL93" s="75"/>
      <c r="OOM93" s="75"/>
      <c r="OON93" s="204"/>
      <c r="OOO93" s="205"/>
      <c r="OOP93" s="72"/>
      <c r="OOQ93" s="70"/>
      <c r="OOR93" s="73"/>
      <c r="OOS93" s="74"/>
      <c r="OOT93" s="74"/>
      <c r="OOU93" s="62"/>
      <c r="OOV93" s="75"/>
      <c r="OOW93" s="76"/>
      <c r="OOX93" s="216"/>
      <c r="OOY93" s="75"/>
      <c r="OOZ93" s="75"/>
      <c r="OPA93" s="204"/>
      <c r="OPB93" s="205"/>
      <c r="OPC93" s="72"/>
      <c r="OPD93" s="70"/>
      <c r="OPE93" s="73"/>
      <c r="OPF93" s="74"/>
      <c r="OPG93" s="74"/>
      <c r="OPH93" s="62"/>
      <c r="OPI93" s="75"/>
      <c r="OPJ93" s="76"/>
      <c r="OPK93" s="216"/>
      <c r="OPL93" s="75"/>
      <c r="OPM93" s="75"/>
      <c r="OPN93" s="204"/>
      <c r="OPO93" s="205"/>
      <c r="OPP93" s="72"/>
      <c r="OPQ93" s="70"/>
      <c r="OPR93" s="73"/>
      <c r="OPS93" s="74"/>
      <c r="OPT93" s="74"/>
      <c r="OPU93" s="62"/>
      <c r="OPV93" s="75"/>
      <c r="OPW93" s="76"/>
      <c r="OPX93" s="216"/>
      <c r="OPY93" s="75"/>
      <c r="OPZ93" s="75"/>
      <c r="OQA93" s="204"/>
      <c r="OQB93" s="205"/>
      <c r="OQC93" s="72"/>
      <c r="OQD93" s="70"/>
      <c r="OQE93" s="73"/>
      <c r="OQF93" s="74"/>
      <c r="OQG93" s="74"/>
      <c r="OQH93" s="62"/>
      <c r="OQI93" s="75"/>
      <c r="OQJ93" s="76"/>
      <c r="OQK93" s="216"/>
      <c r="OQL93" s="75"/>
      <c r="OQM93" s="75"/>
      <c r="OQN93" s="204"/>
      <c r="OQO93" s="205"/>
      <c r="OQP93" s="72"/>
      <c r="OQQ93" s="70"/>
      <c r="OQR93" s="73"/>
      <c r="OQS93" s="74"/>
      <c r="OQT93" s="74"/>
      <c r="OQU93" s="62"/>
      <c r="OQV93" s="75"/>
      <c r="OQW93" s="76"/>
      <c r="OQX93" s="216"/>
      <c r="OQY93" s="75"/>
      <c r="OQZ93" s="75"/>
      <c r="ORA93" s="204"/>
      <c r="ORB93" s="205"/>
      <c r="ORC93" s="72"/>
      <c r="ORD93" s="70"/>
      <c r="ORE93" s="73"/>
      <c r="ORF93" s="74"/>
      <c r="ORG93" s="74"/>
      <c r="ORH93" s="62"/>
      <c r="ORI93" s="75"/>
      <c r="ORJ93" s="76"/>
      <c r="ORK93" s="216"/>
      <c r="ORL93" s="75"/>
      <c r="ORM93" s="75"/>
      <c r="ORN93" s="204"/>
      <c r="ORO93" s="205"/>
      <c r="ORP93" s="72"/>
      <c r="ORQ93" s="70"/>
      <c r="ORR93" s="73"/>
      <c r="ORS93" s="74"/>
      <c r="ORT93" s="74"/>
      <c r="ORU93" s="62"/>
      <c r="ORV93" s="75"/>
      <c r="ORW93" s="76"/>
      <c r="ORX93" s="216"/>
      <c r="ORY93" s="75"/>
      <c r="ORZ93" s="75"/>
      <c r="OSA93" s="204"/>
      <c r="OSB93" s="205"/>
      <c r="OSC93" s="72"/>
      <c r="OSD93" s="70"/>
      <c r="OSE93" s="73"/>
      <c r="OSF93" s="74"/>
      <c r="OSG93" s="74"/>
      <c r="OSH93" s="62"/>
      <c r="OSI93" s="75"/>
      <c r="OSJ93" s="76"/>
      <c r="OSK93" s="216"/>
      <c r="OSL93" s="75"/>
      <c r="OSM93" s="75"/>
      <c r="OSN93" s="204"/>
      <c r="OSO93" s="205"/>
      <c r="OSP93" s="72"/>
      <c r="OSQ93" s="70"/>
      <c r="OSR93" s="73"/>
      <c r="OSS93" s="74"/>
      <c r="OST93" s="74"/>
      <c r="OSU93" s="62"/>
      <c r="OSV93" s="75"/>
      <c r="OSW93" s="76"/>
      <c r="OSX93" s="216"/>
      <c r="OSY93" s="75"/>
      <c r="OSZ93" s="75"/>
      <c r="OTA93" s="204"/>
      <c r="OTB93" s="205"/>
      <c r="OTC93" s="72"/>
      <c r="OTD93" s="70"/>
      <c r="OTE93" s="73"/>
      <c r="OTF93" s="74"/>
      <c r="OTG93" s="74"/>
      <c r="OTH93" s="62"/>
      <c r="OTI93" s="75"/>
      <c r="OTJ93" s="76"/>
      <c r="OTK93" s="216"/>
      <c r="OTL93" s="75"/>
      <c r="OTM93" s="75"/>
      <c r="OTN93" s="204"/>
      <c r="OTO93" s="205"/>
      <c r="OTP93" s="72"/>
      <c r="OTQ93" s="70"/>
      <c r="OTR93" s="73"/>
      <c r="OTS93" s="74"/>
      <c r="OTT93" s="74"/>
      <c r="OTU93" s="62"/>
      <c r="OTV93" s="75"/>
      <c r="OTW93" s="76"/>
      <c r="OTX93" s="216"/>
      <c r="OTY93" s="75"/>
      <c r="OTZ93" s="75"/>
      <c r="OUA93" s="204"/>
      <c r="OUB93" s="205"/>
      <c r="OUC93" s="72"/>
      <c r="OUD93" s="70"/>
      <c r="OUE93" s="73"/>
      <c r="OUF93" s="74"/>
      <c r="OUG93" s="74"/>
      <c r="OUH93" s="62"/>
      <c r="OUI93" s="75"/>
      <c r="OUJ93" s="76"/>
      <c r="OUK93" s="216"/>
      <c r="OUL93" s="75"/>
      <c r="OUM93" s="75"/>
      <c r="OUN93" s="204"/>
      <c r="OUO93" s="205"/>
      <c r="OUP93" s="72"/>
      <c r="OUQ93" s="70"/>
      <c r="OUR93" s="73"/>
      <c r="OUS93" s="74"/>
      <c r="OUT93" s="74"/>
      <c r="OUU93" s="62"/>
      <c r="OUV93" s="75"/>
      <c r="OUW93" s="76"/>
      <c r="OUX93" s="216"/>
      <c r="OUY93" s="75"/>
      <c r="OUZ93" s="75"/>
      <c r="OVA93" s="204"/>
      <c r="OVB93" s="205"/>
      <c r="OVC93" s="72"/>
      <c r="OVD93" s="70"/>
      <c r="OVE93" s="73"/>
      <c r="OVF93" s="74"/>
      <c r="OVG93" s="74"/>
      <c r="OVH93" s="62"/>
      <c r="OVI93" s="75"/>
      <c r="OVJ93" s="76"/>
      <c r="OVK93" s="216"/>
      <c r="OVL93" s="75"/>
      <c r="OVM93" s="75"/>
      <c r="OVN93" s="204"/>
      <c r="OVO93" s="205"/>
      <c r="OVP93" s="72"/>
      <c r="OVQ93" s="70"/>
      <c r="OVR93" s="73"/>
      <c r="OVS93" s="74"/>
      <c r="OVT93" s="74"/>
      <c r="OVU93" s="62"/>
      <c r="OVV93" s="75"/>
      <c r="OVW93" s="76"/>
      <c r="OVX93" s="216"/>
      <c r="OVY93" s="75"/>
      <c r="OVZ93" s="75"/>
      <c r="OWA93" s="204"/>
      <c r="OWB93" s="205"/>
      <c r="OWC93" s="72"/>
      <c r="OWD93" s="70"/>
      <c r="OWE93" s="73"/>
      <c r="OWF93" s="74"/>
      <c r="OWG93" s="74"/>
      <c r="OWH93" s="62"/>
      <c r="OWI93" s="75"/>
      <c r="OWJ93" s="76"/>
      <c r="OWK93" s="216"/>
      <c r="OWL93" s="75"/>
      <c r="OWM93" s="75"/>
      <c r="OWN93" s="204"/>
      <c r="OWO93" s="205"/>
      <c r="OWP93" s="72"/>
      <c r="OWQ93" s="70"/>
      <c r="OWR93" s="73"/>
      <c r="OWS93" s="74"/>
      <c r="OWT93" s="74"/>
      <c r="OWU93" s="62"/>
      <c r="OWV93" s="75"/>
      <c r="OWW93" s="76"/>
      <c r="OWX93" s="216"/>
      <c r="OWY93" s="75"/>
      <c r="OWZ93" s="75"/>
      <c r="OXA93" s="204"/>
      <c r="OXB93" s="205"/>
      <c r="OXC93" s="72"/>
      <c r="OXD93" s="70"/>
      <c r="OXE93" s="73"/>
      <c r="OXF93" s="74"/>
      <c r="OXG93" s="74"/>
      <c r="OXH93" s="62"/>
      <c r="OXI93" s="75"/>
      <c r="OXJ93" s="76"/>
      <c r="OXK93" s="216"/>
      <c r="OXL93" s="75"/>
      <c r="OXM93" s="75"/>
      <c r="OXN93" s="204"/>
      <c r="OXO93" s="205"/>
      <c r="OXP93" s="72"/>
      <c r="OXQ93" s="70"/>
      <c r="OXR93" s="73"/>
      <c r="OXS93" s="74"/>
      <c r="OXT93" s="74"/>
      <c r="OXU93" s="62"/>
      <c r="OXV93" s="75"/>
      <c r="OXW93" s="76"/>
      <c r="OXX93" s="216"/>
      <c r="OXY93" s="75"/>
      <c r="OXZ93" s="75"/>
      <c r="OYA93" s="204"/>
      <c r="OYB93" s="205"/>
      <c r="OYC93" s="72"/>
      <c r="OYD93" s="70"/>
      <c r="OYE93" s="73"/>
      <c r="OYF93" s="74"/>
      <c r="OYG93" s="74"/>
      <c r="OYH93" s="62"/>
      <c r="OYI93" s="75"/>
      <c r="OYJ93" s="76"/>
      <c r="OYK93" s="216"/>
      <c r="OYL93" s="75"/>
      <c r="OYM93" s="75"/>
      <c r="OYN93" s="204"/>
      <c r="OYO93" s="205"/>
      <c r="OYP93" s="72"/>
      <c r="OYQ93" s="70"/>
      <c r="OYR93" s="73"/>
      <c r="OYS93" s="74"/>
      <c r="OYT93" s="74"/>
      <c r="OYU93" s="62"/>
      <c r="OYV93" s="75"/>
      <c r="OYW93" s="76"/>
      <c r="OYX93" s="216"/>
      <c r="OYY93" s="75"/>
      <c r="OYZ93" s="75"/>
      <c r="OZA93" s="204"/>
      <c r="OZB93" s="205"/>
      <c r="OZC93" s="72"/>
      <c r="OZD93" s="70"/>
      <c r="OZE93" s="73"/>
      <c r="OZF93" s="74"/>
      <c r="OZG93" s="74"/>
      <c r="OZH93" s="62"/>
      <c r="OZI93" s="75"/>
      <c r="OZJ93" s="76"/>
      <c r="OZK93" s="216"/>
      <c r="OZL93" s="75"/>
      <c r="OZM93" s="75"/>
      <c r="OZN93" s="204"/>
      <c r="OZO93" s="205"/>
      <c r="OZP93" s="72"/>
      <c r="OZQ93" s="70"/>
      <c r="OZR93" s="73"/>
      <c r="OZS93" s="74"/>
      <c r="OZT93" s="74"/>
      <c r="OZU93" s="62"/>
      <c r="OZV93" s="75"/>
      <c r="OZW93" s="76"/>
      <c r="OZX93" s="216"/>
      <c r="OZY93" s="75"/>
      <c r="OZZ93" s="75"/>
      <c r="PAA93" s="204"/>
      <c r="PAB93" s="205"/>
      <c r="PAC93" s="72"/>
      <c r="PAD93" s="70"/>
      <c r="PAE93" s="73"/>
      <c r="PAF93" s="74"/>
      <c r="PAG93" s="74"/>
      <c r="PAH93" s="62"/>
      <c r="PAI93" s="75"/>
      <c r="PAJ93" s="76"/>
      <c r="PAK93" s="216"/>
      <c r="PAL93" s="75"/>
      <c r="PAM93" s="75"/>
      <c r="PAN93" s="204"/>
      <c r="PAO93" s="205"/>
      <c r="PAP93" s="72"/>
      <c r="PAQ93" s="70"/>
      <c r="PAR93" s="73"/>
      <c r="PAS93" s="74"/>
      <c r="PAT93" s="74"/>
      <c r="PAU93" s="62"/>
      <c r="PAV93" s="75"/>
      <c r="PAW93" s="76"/>
      <c r="PAX93" s="216"/>
      <c r="PAY93" s="75"/>
      <c r="PAZ93" s="75"/>
      <c r="PBA93" s="204"/>
      <c r="PBB93" s="205"/>
      <c r="PBC93" s="72"/>
      <c r="PBD93" s="70"/>
      <c r="PBE93" s="73"/>
      <c r="PBF93" s="74"/>
      <c r="PBG93" s="74"/>
      <c r="PBH93" s="62"/>
      <c r="PBI93" s="75"/>
      <c r="PBJ93" s="76"/>
      <c r="PBK93" s="216"/>
      <c r="PBL93" s="75"/>
      <c r="PBM93" s="75"/>
      <c r="PBN93" s="204"/>
      <c r="PBO93" s="205"/>
      <c r="PBP93" s="72"/>
      <c r="PBQ93" s="70"/>
      <c r="PBR93" s="73"/>
      <c r="PBS93" s="74"/>
      <c r="PBT93" s="74"/>
      <c r="PBU93" s="62"/>
      <c r="PBV93" s="75"/>
      <c r="PBW93" s="76"/>
      <c r="PBX93" s="216"/>
      <c r="PBY93" s="75"/>
      <c r="PBZ93" s="75"/>
      <c r="PCA93" s="204"/>
      <c r="PCB93" s="205"/>
      <c r="PCC93" s="72"/>
      <c r="PCD93" s="70"/>
      <c r="PCE93" s="73"/>
      <c r="PCF93" s="74"/>
      <c r="PCG93" s="74"/>
      <c r="PCH93" s="62"/>
      <c r="PCI93" s="75"/>
      <c r="PCJ93" s="76"/>
      <c r="PCK93" s="216"/>
      <c r="PCL93" s="75"/>
      <c r="PCM93" s="75"/>
      <c r="PCN93" s="204"/>
      <c r="PCO93" s="205"/>
      <c r="PCP93" s="72"/>
      <c r="PCQ93" s="70"/>
      <c r="PCR93" s="73"/>
      <c r="PCS93" s="74"/>
      <c r="PCT93" s="74"/>
      <c r="PCU93" s="62"/>
      <c r="PCV93" s="75"/>
      <c r="PCW93" s="76"/>
      <c r="PCX93" s="216"/>
      <c r="PCY93" s="75"/>
      <c r="PCZ93" s="75"/>
      <c r="PDA93" s="204"/>
      <c r="PDB93" s="205"/>
      <c r="PDC93" s="72"/>
      <c r="PDD93" s="70"/>
      <c r="PDE93" s="73"/>
      <c r="PDF93" s="74"/>
      <c r="PDG93" s="74"/>
      <c r="PDH93" s="62"/>
      <c r="PDI93" s="75"/>
      <c r="PDJ93" s="76"/>
      <c r="PDK93" s="216"/>
      <c r="PDL93" s="75"/>
      <c r="PDM93" s="75"/>
      <c r="PDN93" s="204"/>
      <c r="PDO93" s="205"/>
      <c r="PDP93" s="72"/>
      <c r="PDQ93" s="70"/>
      <c r="PDR93" s="73"/>
      <c r="PDS93" s="74"/>
      <c r="PDT93" s="74"/>
      <c r="PDU93" s="62"/>
      <c r="PDV93" s="75"/>
      <c r="PDW93" s="76"/>
      <c r="PDX93" s="216"/>
      <c r="PDY93" s="75"/>
      <c r="PDZ93" s="75"/>
      <c r="PEA93" s="204"/>
      <c r="PEB93" s="205"/>
      <c r="PEC93" s="72"/>
      <c r="PED93" s="70"/>
      <c r="PEE93" s="73"/>
      <c r="PEF93" s="74"/>
      <c r="PEG93" s="74"/>
      <c r="PEH93" s="62"/>
      <c r="PEI93" s="75"/>
      <c r="PEJ93" s="76"/>
      <c r="PEK93" s="216"/>
      <c r="PEL93" s="75"/>
      <c r="PEM93" s="75"/>
      <c r="PEN93" s="204"/>
      <c r="PEO93" s="205"/>
      <c r="PEP93" s="72"/>
      <c r="PEQ93" s="70"/>
      <c r="PER93" s="73"/>
      <c r="PES93" s="74"/>
      <c r="PET93" s="74"/>
      <c r="PEU93" s="62"/>
      <c r="PEV93" s="75"/>
      <c r="PEW93" s="76"/>
      <c r="PEX93" s="216"/>
      <c r="PEY93" s="75"/>
      <c r="PEZ93" s="75"/>
      <c r="PFA93" s="204"/>
      <c r="PFB93" s="205"/>
      <c r="PFC93" s="72"/>
      <c r="PFD93" s="70"/>
      <c r="PFE93" s="73"/>
      <c r="PFF93" s="74"/>
      <c r="PFG93" s="74"/>
      <c r="PFH93" s="62"/>
      <c r="PFI93" s="75"/>
      <c r="PFJ93" s="76"/>
      <c r="PFK93" s="216"/>
      <c r="PFL93" s="75"/>
      <c r="PFM93" s="75"/>
      <c r="PFN93" s="204"/>
      <c r="PFO93" s="205"/>
      <c r="PFP93" s="72"/>
      <c r="PFQ93" s="70"/>
      <c r="PFR93" s="73"/>
      <c r="PFS93" s="74"/>
      <c r="PFT93" s="74"/>
      <c r="PFU93" s="62"/>
      <c r="PFV93" s="75"/>
      <c r="PFW93" s="76"/>
      <c r="PFX93" s="216"/>
      <c r="PFY93" s="75"/>
      <c r="PFZ93" s="75"/>
      <c r="PGA93" s="204"/>
      <c r="PGB93" s="205"/>
      <c r="PGC93" s="72"/>
      <c r="PGD93" s="70"/>
      <c r="PGE93" s="73"/>
      <c r="PGF93" s="74"/>
      <c r="PGG93" s="74"/>
      <c r="PGH93" s="62"/>
      <c r="PGI93" s="75"/>
      <c r="PGJ93" s="76"/>
      <c r="PGK93" s="216"/>
      <c r="PGL93" s="75"/>
      <c r="PGM93" s="75"/>
      <c r="PGN93" s="204"/>
      <c r="PGO93" s="205"/>
      <c r="PGP93" s="72"/>
      <c r="PGQ93" s="70"/>
      <c r="PGR93" s="73"/>
      <c r="PGS93" s="74"/>
      <c r="PGT93" s="74"/>
      <c r="PGU93" s="62"/>
      <c r="PGV93" s="75"/>
      <c r="PGW93" s="76"/>
      <c r="PGX93" s="216"/>
      <c r="PGY93" s="75"/>
      <c r="PGZ93" s="75"/>
      <c r="PHA93" s="204"/>
      <c r="PHB93" s="205"/>
      <c r="PHC93" s="72"/>
      <c r="PHD93" s="70"/>
      <c r="PHE93" s="73"/>
      <c r="PHF93" s="74"/>
      <c r="PHG93" s="74"/>
      <c r="PHH93" s="62"/>
      <c r="PHI93" s="75"/>
      <c r="PHJ93" s="76"/>
      <c r="PHK93" s="216"/>
      <c r="PHL93" s="75"/>
      <c r="PHM93" s="75"/>
      <c r="PHN93" s="204"/>
      <c r="PHO93" s="205"/>
      <c r="PHP93" s="72"/>
      <c r="PHQ93" s="70"/>
      <c r="PHR93" s="73"/>
      <c r="PHS93" s="74"/>
      <c r="PHT93" s="74"/>
      <c r="PHU93" s="62"/>
      <c r="PHV93" s="75"/>
      <c r="PHW93" s="76"/>
      <c r="PHX93" s="216"/>
      <c r="PHY93" s="75"/>
      <c r="PHZ93" s="75"/>
      <c r="PIA93" s="204"/>
      <c r="PIB93" s="205"/>
      <c r="PIC93" s="72"/>
      <c r="PID93" s="70"/>
      <c r="PIE93" s="73"/>
      <c r="PIF93" s="74"/>
      <c r="PIG93" s="74"/>
      <c r="PIH93" s="62"/>
      <c r="PII93" s="75"/>
      <c r="PIJ93" s="76"/>
      <c r="PIK93" s="216"/>
      <c r="PIL93" s="75"/>
      <c r="PIM93" s="75"/>
      <c r="PIN93" s="204"/>
      <c r="PIO93" s="205"/>
      <c r="PIP93" s="72"/>
      <c r="PIQ93" s="70"/>
      <c r="PIR93" s="73"/>
      <c r="PIS93" s="74"/>
      <c r="PIT93" s="74"/>
      <c r="PIU93" s="62"/>
      <c r="PIV93" s="75"/>
      <c r="PIW93" s="76"/>
      <c r="PIX93" s="216"/>
      <c r="PIY93" s="75"/>
      <c r="PIZ93" s="75"/>
      <c r="PJA93" s="204"/>
      <c r="PJB93" s="205"/>
      <c r="PJC93" s="72"/>
      <c r="PJD93" s="70"/>
      <c r="PJE93" s="73"/>
      <c r="PJF93" s="74"/>
      <c r="PJG93" s="74"/>
      <c r="PJH93" s="62"/>
      <c r="PJI93" s="75"/>
      <c r="PJJ93" s="76"/>
      <c r="PJK93" s="216"/>
      <c r="PJL93" s="75"/>
      <c r="PJM93" s="75"/>
      <c r="PJN93" s="204"/>
      <c r="PJO93" s="205"/>
      <c r="PJP93" s="72"/>
      <c r="PJQ93" s="70"/>
      <c r="PJR93" s="73"/>
      <c r="PJS93" s="74"/>
      <c r="PJT93" s="74"/>
      <c r="PJU93" s="62"/>
      <c r="PJV93" s="75"/>
      <c r="PJW93" s="76"/>
      <c r="PJX93" s="216"/>
      <c r="PJY93" s="75"/>
      <c r="PJZ93" s="75"/>
      <c r="PKA93" s="204"/>
      <c r="PKB93" s="205"/>
      <c r="PKC93" s="72"/>
      <c r="PKD93" s="70"/>
      <c r="PKE93" s="73"/>
      <c r="PKF93" s="74"/>
      <c r="PKG93" s="74"/>
      <c r="PKH93" s="62"/>
      <c r="PKI93" s="75"/>
      <c r="PKJ93" s="76"/>
      <c r="PKK93" s="216"/>
      <c r="PKL93" s="75"/>
      <c r="PKM93" s="75"/>
      <c r="PKN93" s="204"/>
      <c r="PKO93" s="205"/>
      <c r="PKP93" s="72"/>
      <c r="PKQ93" s="70"/>
      <c r="PKR93" s="73"/>
      <c r="PKS93" s="74"/>
      <c r="PKT93" s="74"/>
      <c r="PKU93" s="62"/>
      <c r="PKV93" s="75"/>
      <c r="PKW93" s="76"/>
      <c r="PKX93" s="216"/>
      <c r="PKY93" s="75"/>
      <c r="PKZ93" s="75"/>
      <c r="PLA93" s="204"/>
      <c r="PLB93" s="205"/>
      <c r="PLC93" s="72"/>
      <c r="PLD93" s="70"/>
      <c r="PLE93" s="73"/>
      <c r="PLF93" s="74"/>
      <c r="PLG93" s="74"/>
      <c r="PLH93" s="62"/>
      <c r="PLI93" s="75"/>
      <c r="PLJ93" s="76"/>
      <c r="PLK93" s="216"/>
      <c r="PLL93" s="75"/>
      <c r="PLM93" s="75"/>
      <c r="PLN93" s="204"/>
      <c r="PLO93" s="205"/>
      <c r="PLP93" s="72"/>
      <c r="PLQ93" s="70"/>
      <c r="PLR93" s="73"/>
      <c r="PLS93" s="74"/>
      <c r="PLT93" s="74"/>
      <c r="PLU93" s="62"/>
      <c r="PLV93" s="75"/>
      <c r="PLW93" s="76"/>
      <c r="PLX93" s="216"/>
      <c r="PLY93" s="75"/>
      <c r="PLZ93" s="75"/>
      <c r="PMA93" s="204"/>
      <c r="PMB93" s="205"/>
      <c r="PMC93" s="72"/>
      <c r="PMD93" s="70"/>
      <c r="PME93" s="73"/>
      <c r="PMF93" s="74"/>
      <c r="PMG93" s="74"/>
      <c r="PMH93" s="62"/>
      <c r="PMI93" s="75"/>
      <c r="PMJ93" s="76"/>
      <c r="PMK93" s="216"/>
      <c r="PML93" s="75"/>
      <c r="PMM93" s="75"/>
      <c r="PMN93" s="204"/>
      <c r="PMO93" s="205"/>
      <c r="PMP93" s="72"/>
      <c r="PMQ93" s="70"/>
      <c r="PMR93" s="73"/>
      <c r="PMS93" s="74"/>
      <c r="PMT93" s="74"/>
      <c r="PMU93" s="62"/>
      <c r="PMV93" s="75"/>
      <c r="PMW93" s="76"/>
      <c r="PMX93" s="216"/>
      <c r="PMY93" s="75"/>
      <c r="PMZ93" s="75"/>
      <c r="PNA93" s="204"/>
      <c r="PNB93" s="205"/>
      <c r="PNC93" s="72"/>
      <c r="PND93" s="70"/>
      <c r="PNE93" s="73"/>
      <c r="PNF93" s="74"/>
      <c r="PNG93" s="74"/>
      <c r="PNH93" s="62"/>
      <c r="PNI93" s="75"/>
      <c r="PNJ93" s="76"/>
      <c r="PNK93" s="216"/>
      <c r="PNL93" s="75"/>
      <c r="PNM93" s="75"/>
      <c r="PNN93" s="204"/>
      <c r="PNO93" s="205"/>
      <c r="PNP93" s="72"/>
      <c r="PNQ93" s="70"/>
      <c r="PNR93" s="73"/>
      <c r="PNS93" s="74"/>
      <c r="PNT93" s="74"/>
      <c r="PNU93" s="62"/>
      <c r="PNV93" s="75"/>
      <c r="PNW93" s="76"/>
      <c r="PNX93" s="216"/>
      <c r="PNY93" s="75"/>
      <c r="PNZ93" s="75"/>
      <c r="POA93" s="204"/>
      <c r="POB93" s="205"/>
      <c r="POC93" s="72"/>
      <c r="POD93" s="70"/>
      <c r="POE93" s="73"/>
      <c r="POF93" s="74"/>
      <c r="POG93" s="74"/>
      <c r="POH93" s="62"/>
      <c r="POI93" s="75"/>
      <c r="POJ93" s="76"/>
      <c r="POK93" s="216"/>
      <c r="POL93" s="75"/>
      <c r="POM93" s="75"/>
      <c r="PON93" s="204"/>
      <c r="POO93" s="205"/>
      <c r="POP93" s="72"/>
      <c r="POQ93" s="70"/>
      <c r="POR93" s="73"/>
      <c r="POS93" s="74"/>
      <c r="POT93" s="74"/>
      <c r="POU93" s="62"/>
      <c r="POV93" s="75"/>
      <c r="POW93" s="76"/>
      <c r="POX93" s="216"/>
      <c r="POY93" s="75"/>
      <c r="POZ93" s="75"/>
      <c r="PPA93" s="204"/>
      <c r="PPB93" s="205"/>
      <c r="PPC93" s="72"/>
      <c r="PPD93" s="70"/>
      <c r="PPE93" s="73"/>
      <c r="PPF93" s="74"/>
      <c r="PPG93" s="74"/>
      <c r="PPH93" s="62"/>
      <c r="PPI93" s="75"/>
      <c r="PPJ93" s="76"/>
      <c r="PPK93" s="216"/>
      <c r="PPL93" s="75"/>
      <c r="PPM93" s="75"/>
      <c r="PPN93" s="204"/>
      <c r="PPO93" s="205"/>
      <c r="PPP93" s="72"/>
      <c r="PPQ93" s="70"/>
      <c r="PPR93" s="73"/>
      <c r="PPS93" s="74"/>
      <c r="PPT93" s="74"/>
      <c r="PPU93" s="62"/>
      <c r="PPV93" s="75"/>
      <c r="PPW93" s="76"/>
      <c r="PPX93" s="216"/>
      <c r="PPY93" s="75"/>
      <c r="PPZ93" s="75"/>
      <c r="PQA93" s="204"/>
      <c r="PQB93" s="205"/>
      <c r="PQC93" s="72"/>
      <c r="PQD93" s="70"/>
      <c r="PQE93" s="73"/>
      <c r="PQF93" s="74"/>
      <c r="PQG93" s="74"/>
      <c r="PQH93" s="62"/>
      <c r="PQI93" s="75"/>
      <c r="PQJ93" s="76"/>
      <c r="PQK93" s="216"/>
      <c r="PQL93" s="75"/>
      <c r="PQM93" s="75"/>
      <c r="PQN93" s="204"/>
      <c r="PQO93" s="205"/>
      <c r="PQP93" s="72"/>
      <c r="PQQ93" s="70"/>
      <c r="PQR93" s="73"/>
      <c r="PQS93" s="74"/>
      <c r="PQT93" s="74"/>
      <c r="PQU93" s="62"/>
      <c r="PQV93" s="75"/>
      <c r="PQW93" s="76"/>
      <c r="PQX93" s="216"/>
      <c r="PQY93" s="75"/>
      <c r="PQZ93" s="75"/>
      <c r="PRA93" s="204"/>
      <c r="PRB93" s="205"/>
      <c r="PRC93" s="72"/>
      <c r="PRD93" s="70"/>
      <c r="PRE93" s="73"/>
      <c r="PRF93" s="74"/>
      <c r="PRG93" s="74"/>
      <c r="PRH93" s="62"/>
      <c r="PRI93" s="75"/>
      <c r="PRJ93" s="76"/>
      <c r="PRK93" s="216"/>
      <c r="PRL93" s="75"/>
      <c r="PRM93" s="75"/>
      <c r="PRN93" s="204"/>
      <c r="PRO93" s="205"/>
      <c r="PRP93" s="72"/>
      <c r="PRQ93" s="70"/>
      <c r="PRR93" s="73"/>
      <c r="PRS93" s="74"/>
      <c r="PRT93" s="74"/>
      <c r="PRU93" s="62"/>
      <c r="PRV93" s="75"/>
      <c r="PRW93" s="76"/>
      <c r="PRX93" s="216"/>
      <c r="PRY93" s="75"/>
      <c r="PRZ93" s="75"/>
      <c r="PSA93" s="204"/>
      <c r="PSB93" s="205"/>
      <c r="PSC93" s="72"/>
      <c r="PSD93" s="70"/>
      <c r="PSE93" s="73"/>
      <c r="PSF93" s="74"/>
      <c r="PSG93" s="74"/>
      <c r="PSH93" s="62"/>
      <c r="PSI93" s="75"/>
      <c r="PSJ93" s="76"/>
      <c r="PSK93" s="216"/>
      <c r="PSL93" s="75"/>
      <c r="PSM93" s="75"/>
      <c r="PSN93" s="204"/>
      <c r="PSO93" s="205"/>
      <c r="PSP93" s="72"/>
      <c r="PSQ93" s="70"/>
      <c r="PSR93" s="73"/>
      <c r="PSS93" s="74"/>
      <c r="PST93" s="74"/>
      <c r="PSU93" s="62"/>
      <c r="PSV93" s="75"/>
      <c r="PSW93" s="76"/>
      <c r="PSX93" s="216"/>
      <c r="PSY93" s="75"/>
      <c r="PSZ93" s="75"/>
      <c r="PTA93" s="204"/>
      <c r="PTB93" s="205"/>
      <c r="PTC93" s="72"/>
      <c r="PTD93" s="70"/>
      <c r="PTE93" s="73"/>
      <c r="PTF93" s="74"/>
      <c r="PTG93" s="74"/>
      <c r="PTH93" s="62"/>
      <c r="PTI93" s="75"/>
      <c r="PTJ93" s="76"/>
      <c r="PTK93" s="216"/>
      <c r="PTL93" s="75"/>
      <c r="PTM93" s="75"/>
      <c r="PTN93" s="204"/>
      <c r="PTO93" s="205"/>
      <c r="PTP93" s="72"/>
      <c r="PTQ93" s="70"/>
      <c r="PTR93" s="73"/>
      <c r="PTS93" s="74"/>
      <c r="PTT93" s="74"/>
      <c r="PTU93" s="62"/>
      <c r="PTV93" s="75"/>
      <c r="PTW93" s="76"/>
      <c r="PTX93" s="216"/>
      <c r="PTY93" s="75"/>
      <c r="PTZ93" s="75"/>
      <c r="PUA93" s="204"/>
      <c r="PUB93" s="205"/>
      <c r="PUC93" s="72"/>
      <c r="PUD93" s="70"/>
      <c r="PUE93" s="73"/>
      <c r="PUF93" s="74"/>
      <c r="PUG93" s="74"/>
      <c r="PUH93" s="62"/>
      <c r="PUI93" s="75"/>
      <c r="PUJ93" s="76"/>
      <c r="PUK93" s="216"/>
      <c r="PUL93" s="75"/>
      <c r="PUM93" s="75"/>
      <c r="PUN93" s="204"/>
      <c r="PUO93" s="205"/>
      <c r="PUP93" s="72"/>
      <c r="PUQ93" s="70"/>
      <c r="PUR93" s="73"/>
      <c r="PUS93" s="74"/>
      <c r="PUT93" s="74"/>
      <c r="PUU93" s="62"/>
      <c r="PUV93" s="75"/>
      <c r="PUW93" s="76"/>
      <c r="PUX93" s="216"/>
      <c r="PUY93" s="75"/>
      <c r="PUZ93" s="75"/>
      <c r="PVA93" s="204"/>
      <c r="PVB93" s="205"/>
      <c r="PVC93" s="72"/>
      <c r="PVD93" s="70"/>
      <c r="PVE93" s="73"/>
      <c r="PVF93" s="74"/>
      <c r="PVG93" s="74"/>
      <c r="PVH93" s="62"/>
      <c r="PVI93" s="75"/>
      <c r="PVJ93" s="76"/>
      <c r="PVK93" s="216"/>
      <c r="PVL93" s="75"/>
      <c r="PVM93" s="75"/>
      <c r="PVN93" s="204"/>
      <c r="PVO93" s="205"/>
      <c r="PVP93" s="72"/>
      <c r="PVQ93" s="70"/>
      <c r="PVR93" s="73"/>
      <c r="PVS93" s="74"/>
      <c r="PVT93" s="74"/>
      <c r="PVU93" s="62"/>
      <c r="PVV93" s="75"/>
      <c r="PVW93" s="76"/>
      <c r="PVX93" s="216"/>
      <c r="PVY93" s="75"/>
      <c r="PVZ93" s="75"/>
      <c r="PWA93" s="204"/>
      <c r="PWB93" s="205"/>
      <c r="PWC93" s="72"/>
      <c r="PWD93" s="70"/>
      <c r="PWE93" s="73"/>
      <c r="PWF93" s="74"/>
      <c r="PWG93" s="74"/>
      <c r="PWH93" s="62"/>
      <c r="PWI93" s="75"/>
      <c r="PWJ93" s="76"/>
      <c r="PWK93" s="216"/>
      <c r="PWL93" s="75"/>
      <c r="PWM93" s="75"/>
      <c r="PWN93" s="204"/>
      <c r="PWO93" s="205"/>
      <c r="PWP93" s="72"/>
      <c r="PWQ93" s="70"/>
      <c r="PWR93" s="73"/>
      <c r="PWS93" s="74"/>
      <c r="PWT93" s="74"/>
      <c r="PWU93" s="62"/>
      <c r="PWV93" s="75"/>
      <c r="PWW93" s="76"/>
      <c r="PWX93" s="216"/>
      <c r="PWY93" s="75"/>
      <c r="PWZ93" s="75"/>
      <c r="PXA93" s="204"/>
      <c r="PXB93" s="205"/>
      <c r="PXC93" s="72"/>
      <c r="PXD93" s="70"/>
      <c r="PXE93" s="73"/>
      <c r="PXF93" s="74"/>
      <c r="PXG93" s="74"/>
      <c r="PXH93" s="62"/>
      <c r="PXI93" s="75"/>
      <c r="PXJ93" s="76"/>
      <c r="PXK93" s="216"/>
      <c r="PXL93" s="75"/>
      <c r="PXM93" s="75"/>
      <c r="PXN93" s="204"/>
      <c r="PXO93" s="205"/>
      <c r="PXP93" s="72"/>
      <c r="PXQ93" s="70"/>
      <c r="PXR93" s="73"/>
      <c r="PXS93" s="74"/>
      <c r="PXT93" s="74"/>
      <c r="PXU93" s="62"/>
      <c r="PXV93" s="75"/>
      <c r="PXW93" s="76"/>
      <c r="PXX93" s="216"/>
      <c r="PXY93" s="75"/>
      <c r="PXZ93" s="75"/>
      <c r="PYA93" s="204"/>
      <c r="PYB93" s="205"/>
      <c r="PYC93" s="72"/>
      <c r="PYD93" s="70"/>
      <c r="PYE93" s="73"/>
      <c r="PYF93" s="74"/>
      <c r="PYG93" s="74"/>
      <c r="PYH93" s="62"/>
      <c r="PYI93" s="75"/>
      <c r="PYJ93" s="76"/>
      <c r="PYK93" s="216"/>
      <c r="PYL93" s="75"/>
      <c r="PYM93" s="75"/>
      <c r="PYN93" s="204"/>
      <c r="PYO93" s="205"/>
      <c r="PYP93" s="72"/>
      <c r="PYQ93" s="70"/>
      <c r="PYR93" s="73"/>
      <c r="PYS93" s="74"/>
      <c r="PYT93" s="74"/>
      <c r="PYU93" s="62"/>
      <c r="PYV93" s="75"/>
      <c r="PYW93" s="76"/>
      <c r="PYX93" s="216"/>
      <c r="PYY93" s="75"/>
      <c r="PYZ93" s="75"/>
      <c r="PZA93" s="204"/>
      <c r="PZB93" s="205"/>
      <c r="PZC93" s="72"/>
      <c r="PZD93" s="70"/>
      <c r="PZE93" s="73"/>
      <c r="PZF93" s="74"/>
      <c r="PZG93" s="74"/>
      <c r="PZH93" s="62"/>
      <c r="PZI93" s="75"/>
      <c r="PZJ93" s="76"/>
      <c r="PZK93" s="216"/>
      <c r="PZL93" s="75"/>
      <c r="PZM93" s="75"/>
      <c r="PZN93" s="204"/>
      <c r="PZO93" s="205"/>
      <c r="PZP93" s="72"/>
      <c r="PZQ93" s="70"/>
      <c r="PZR93" s="73"/>
      <c r="PZS93" s="74"/>
      <c r="PZT93" s="74"/>
      <c r="PZU93" s="62"/>
      <c r="PZV93" s="75"/>
      <c r="PZW93" s="76"/>
      <c r="PZX93" s="216"/>
      <c r="PZY93" s="75"/>
      <c r="PZZ93" s="75"/>
      <c r="QAA93" s="204"/>
      <c r="QAB93" s="205"/>
      <c r="QAC93" s="72"/>
      <c r="QAD93" s="70"/>
      <c r="QAE93" s="73"/>
      <c r="QAF93" s="74"/>
      <c r="QAG93" s="74"/>
      <c r="QAH93" s="62"/>
      <c r="QAI93" s="75"/>
      <c r="QAJ93" s="76"/>
      <c r="QAK93" s="216"/>
      <c r="QAL93" s="75"/>
      <c r="QAM93" s="75"/>
      <c r="QAN93" s="204"/>
      <c r="QAO93" s="205"/>
      <c r="QAP93" s="72"/>
      <c r="QAQ93" s="70"/>
      <c r="QAR93" s="73"/>
      <c r="QAS93" s="74"/>
      <c r="QAT93" s="74"/>
      <c r="QAU93" s="62"/>
      <c r="QAV93" s="75"/>
      <c r="QAW93" s="76"/>
      <c r="QAX93" s="216"/>
      <c r="QAY93" s="75"/>
      <c r="QAZ93" s="75"/>
      <c r="QBA93" s="204"/>
      <c r="QBB93" s="205"/>
      <c r="QBC93" s="72"/>
      <c r="QBD93" s="70"/>
      <c r="QBE93" s="73"/>
      <c r="QBF93" s="74"/>
      <c r="QBG93" s="74"/>
      <c r="QBH93" s="62"/>
      <c r="QBI93" s="75"/>
      <c r="QBJ93" s="76"/>
      <c r="QBK93" s="216"/>
      <c r="QBL93" s="75"/>
      <c r="QBM93" s="75"/>
      <c r="QBN93" s="204"/>
      <c r="QBO93" s="205"/>
      <c r="QBP93" s="72"/>
      <c r="QBQ93" s="70"/>
      <c r="QBR93" s="73"/>
      <c r="QBS93" s="74"/>
      <c r="QBT93" s="74"/>
      <c r="QBU93" s="62"/>
      <c r="QBV93" s="75"/>
      <c r="QBW93" s="76"/>
      <c r="QBX93" s="216"/>
      <c r="QBY93" s="75"/>
      <c r="QBZ93" s="75"/>
      <c r="QCA93" s="204"/>
      <c r="QCB93" s="205"/>
      <c r="QCC93" s="72"/>
      <c r="QCD93" s="70"/>
      <c r="QCE93" s="73"/>
      <c r="QCF93" s="74"/>
      <c r="QCG93" s="74"/>
      <c r="QCH93" s="62"/>
      <c r="QCI93" s="75"/>
      <c r="QCJ93" s="76"/>
      <c r="QCK93" s="216"/>
      <c r="QCL93" s="75"/>
      <c r="QCM93" s="75"/>
      <c r="QCN93" s="204"/>
      <c r="QCO93" s="205"/>
      <c r="QCP93" s="72"/>
      <c r="QCQ93" s="70"/>
      <c r="QCR93" s="73"/>
      <c r="QCS93" s="74"/>
      <c r="QCT93" s="74"/>
      <c r="QCU93" s="62"/>
      <c r="QCV93" s="75"/>
      <c r="QCW93" s="76"/>
      <c r="QCX93" s="216"/>
      <c r="QCY93" s="75"/>
      <c r="QCZ93" s="75"/>
      <c r="QDA93" s="204"/>
      <c r="QDB93" s="205"/>
      <c r="QDC93" s="72"/>
      <c r="QDD93" s="70"/>
      <c r="QDE93" s="73"/>
      <c r="QDF93" s="74"/>
      <c r="QDG93" s="74"/>
      <c r="QDH93" s="62"/>
      <c r="QDI93" s="75"/>
      <c r="QDJ93" s="76"/>
      <c r="QDK93" s="216"/>
      <c r="QDL93" s="75"/>
      <c r="QDM93" s="75"/>
      <c r="QDN93" s="204"/>
      <c r="QDO93" s="205"/>
      <c r="QDP93" s="72"/>
      <c r="QDQ93" s="70"/>
      <c r="QDR93" s="73"/>
      <c r="QDS93" s="74"/>
      <c r="QDT93" s="74"/>
      <c r="QDU93" s="62"/>
      <c r="QDV93" s="75"/>
      <c r="QDW93" s="76"/>
      <c r="QDX93" s="216"/>
      <c r="QDY93" s="75"/>
      <c r="QDZ93" s="75"/>
      <c r="QEA93" s="204"/>
      <c r="QEB93" s="205"/>
      <c r="QEC93" s="72"/>
      <c r="QED93" s="70"/>
      <c r="QEE93" s="73"/>
      <c r="QEF93" s="74"/>
      <c r="QEG93" s="74"/>
      <c r="QEH93" s="62"/>
      <c r="QEI93" s="75"/>
      <c r="QEJ93" s="76"/>
      <c r="QEK93" s="216"/>
      <c r="QEL93" s="75"/>
      <c r="QEM93" s="75"/>
      <c r="QEN93" s="204"/>
      <c r="QEO93" s="205"/>
      <c r="QEP93" s="72"/>
      <c r="QEQ93" s="70"/>
      <c r="QER93" s="73"/>
      <c r="QES93" s="74"/>
      <c r="QET93" s="74"/>
      <c r="QEU93" s="62"/>
      <c r="QEV93" s="75"/>
      <c r="QEW93" s="76"/>
      <c r="QEX93" s="216"/>
      <c r="QEY93" s="75"/>
      <c r="QEZ93" s="75"/>
      <c r="QFA93" s="204"/>
      <c r="QFB93" s="205"/>
      <c r="QFC93" s="72"/>
      <c r="QFD93" s="70"/>
      <c r="QFE93" s="73"/>
      <c r="QFF93" s="74"/>
      <c r="QFG93" s="74"/>
      <c r="QFH93" s="62"/>
      <c r="QFI93" s="75"/>
      <c r="QFJ93" s="76"/>
      <c r="QFK93" s="216"/>
      <c r="QFL93" s="75"/>
      <c r="QFM93" s="75"/>
      <c r="QFN93" s="204"/>
      <c r="QFO93" s="205"/>
      <c r="QFP93" s="72"/>
      <c r="QFQ93" s="70"/>
      <c r="QFR93" s="73"/>
      <c r="QFS93" s="74"/>
      <c r="QFT93" s="74"/>
      <c r="QFU93" s="62"/>
      <c r="QFV93" s="75"/>
      <c r="QFW93" s="76"/>
      <c r="QFX93" s="216"/>
      <c r="QFY93" s="75"/>
      <c r="QFZ93" s="75"/>
      <c r="QGA93" s="204"/>
      <c r="QGB93" s="205"/>
      <c r="QGC93" s="72"/>
      <c r="QGD93" s="70"/>
      <c r="QGE93" s="73"/>
      <c r="QGF93" s="74"/>
      <c r="QGG93" s="74"/>
      <c r="QGH93" s="62"/>
      <c r="QGI93" s="75"/>
      <c r="QGJ93" s="76"/>
      <c r="QGK93" s="216"/>
      <c r="QGL93" s="75"/>
      <c r="QGM93" s="75"/>
      <c r="QGN93" s="204"/>
      <c r="QGO93" s="205"/>
      <c r="QGP93" s="72"/>
      <c r="QGQ93" s="70"/>
      <c r="QGR93" s="73"/>
      <c r="QGS93" s="74"/>
      <c r="QGT93" s="74"/>
      <c r="QGU93" s="62"/>
      <c r="QGV93" s="75"/>
      <c r="QGW93" s="76"/>
      <c r="QGX93" s="216"/>
      <c r="QGY93" s="75"/>
      <c r="QGZ93" s="75"/>
      <c r="QHA93" s="204"/>
      <c r="QHB93" s="205"/>
      <c r="QHC93" s="72"/>
      <c r="QHD93" s="70"/>
      <c r="QHE93" s="73"/>
      <c r="QHF93" s="74"/>
      <c r="QHG93" s="74"/>
      <c r="QHH93" s="62"/>
      <c r="QHI93" s="75"/>
      <c r="QHJ93" s="76"/>
      <c r="QHK93" s="216"/>
      <c r="QHL93" s="75"/>
      <c r="QHM93" s="75"/>
      <c r="QHN93" s="204"/>
      <c r="QHO93" s="205"/>
      <c r="QHP93" s="72"/>
      <c r="QHQ93" s="70"/>
      <c r="QHR93" s="73"/>
      <c r="QHS93" s="74"/>
      <c r="QHT93" s="74"/>
      <c r="QHU93" s="62"/>
      <c r="QHV93" s="75"/>
      <c r="QHW93" s="76"/>
      <c r="QHX93" s="216"/>
      <c r="QHY93" s="75"/>
      <c r="QHZ93" s="75"/>
      <c r="QIA93" s="204"/>
      <c r="QIB93" s="205"/>
      <c r="QIC93" s="72"/>
      <c r="QID93" s="70"/>
      <c r="QIE93" s="73"/>
      <c r="QIF93" s="74"/>
      <c r="QIG93" s="74"/>
      <c r="QIH93" s="62"/>
      <c r="QII93" s="75"/>
      <c r="QIJ93" s="76"/>
      <c r="QIK93" s="216"/>
      <c r="QIL93" s="75"/>
      <c r="QIM93" s="75"/>
      <c r="QIN93" s="204"/>
      <c r="QIO93" s="205"/>
      <c r="QIP93" s="72"/>
      <c r="QIQ93" s="70"/>
      <c r="QIR93" s="73"/>
      <c r="QIS93" s="74"/>
      <c r="QIT93" s="74"/>
      <c r="QIU93" s="62"/>
      <c r="QIV93" s="75"/>
      <c r="QIW93" s="76"/>
      <c r="QIX93" s="216"/>
      <c r="QIY93" s="75"/>
      <c r="QIZ93" s="75"/>
      <c r="QJA93" s="204"/>
      <c r="QJB93" s="205"/>
      <c r="QJC93" s="72"/>
      <c r="QJD93" s="70"/>
      <c r="QJE93" s="73"/>
      <c r="QJF93" s="74"/>
      <c r="QJG93" s="74"/>
      <c r="QJH93" s="62"/>
      <c r="QJI93" s="75"/>
      <c r="QJJ93" s="76"/>
      <c r="QJK93" s="216"/>
      <c r="QJL93" s="75"/>
      <c r="QJM93" s="75"/>
      <c r="QJN93" s="204"/>
      <c r="QJO93" s="205"/>
      <c r="QJP93" s="72"/>
      <c r="QJQ93" s="70"/>
      <c r="QJR93" s="73"/>
      <c r="QJS93" s="74"/>
      <c r="QJT93" s="74"/>
      <c r="QJU93" s="62"/>
      <c r="QJV93" s="75"/>
      <c r="QJW93" s="76"/>
      <c r="QJX93" s="216"/>
      <c r="QJY93" s="75"/>
      <c r="QJZ93" s="75"/>
      <c r="QKA93" s="204"/>
      <c r="QKB93" s="205"/>
      <c r="QKC93" s="72"/>
      <c r="QKD93" s="70"/>
      <c r="QKE93" s="73"/>
      <c r="QKF93" s="74"/>
      <c r="QKG93" s="74"/>
      <c r="QKH93" s="62"/>
      <c r="QKI93" s="75"/>
      <c r="QKJ93" s="76"/>
      <c r="QKK93" s="216"/>
      <c r="QKL93" s="75"/>
      <c r="QKM93" s="75"/>
      <c r="QKN93" s="204"/>
      <c r="QKO93" s="205"/>
      <c r="QKP93" s="72"/>
      <c r="QKQ93" s="70"/>
      <c r="QKR93" s="73"/>
      <c r="QKS93" s="74"/>
      <c r="QKT93" s="74"/>
      <c r="QKU93" s="62"/>
      <c r="QKV93" s="75"/>
      <c r="QKW93" s="76"/>
      <c r="QKX93" s="216"/>
      <c r="QKY93" s="75"/>
      <c r="QKZ93" s="75"/>
      <c r="QLA93" s="204"/>
      <c r="QLB93" s="205"/>
      <c r="QLC93" s="72"/>
      <c r="QLD93" s="70"/>
      <c r="QLE93" s="73"/>
      <c r="QLF93" s="74"/>
      <c r="QLG93" s="74"/>
      <c r="QLH93" s="62"/>
      <c r="QLI93" s="75"/>
      <c r="QLJ93" s="76"/>
      <c r="QLK93" s="216"/>
      <c r="QLL93" s="75"/>
      <c r="QLM93" s="75"/>
      <c r="QLN93" s="204"/>
      <c r="QLO93" s="205"/>
      <c r="QLP93" s="72"/>
      <c r="QLQ93" s="70"/>
      <c r="QLR93" s="73"/>
      <c r="QLS93" s="74"/>
      <c r="QLT93" s="74"/>
      <c r="QLU93" s="62"/>
      <c r="QLV93" s="75"/>
      <c r="QLW93" s="76"/>
      <c r="QLX93" s="216"/>
      <c r="QLY93" s="75"/>
      <c r="QLZ93" s="75"/>
      <c r="QMA93" s="204"/>
      <c r="QMB93" s="205"/>
      <c r="QMC93" s="72"/>
      <c r="QMD93" s="70"/>
      <c r="QME93" s="73"/>
      <c r="QMF93" s="74"/>
      <c r="QMG93" s="74"/>
      <c r="QMH93" s="62"/>
      <c r="QMI93" s="75"/>
      <c r="QMJ93" s="76"/>
      <c r="QMK93" s="216"/>
      <c r="QML93" s="75"/>
      <c r="QMM93" s="75"/>
      <c r="QMN93" s="204"/>
      <c r="QMO93" s="205"/>
      <c r="QMP93" s="72"/>
      <c r="QMQ93" s="70"/>
      <c r="QMR93" s="73"/>
      <c r="QMS93" s="74"/>
      <c r="QMT93" s="74"/>
      <c r="QMU93" s="62"/>
      <c r="QMV93" s="75"/>
      <c r="QMW93" s="76"/>
      <c r="QMX93" s="216"/>
      <c r="QMY93" s="75"/>
      <c r="QMZ93" s="75"/>
      <c r="QNA93" s="204"/>
      <c r="QNB93" s="205"/>
      <c r="QNC93" s="72"/>
      <c r="QND93" s="70"/>
      <c r="QNE93" s="73"/>
      <c r="QNF93" s="74"/>
      <c r="QNG93" s="74"/>
      <c r="QNH93" s="62"/>
      <c r="QNI93" s="75"/>
      <c r="QNJ93" s="76"/>
      <c r="QNK93" s="216"/>
      <c r="QNL93" s="75"/>
      <c r="QNM93" s="75"/>
      <c r="QNN93" s="204"/>
      <c r="QNO93" s="205"/>
      <c r="QNP93" s="72"/>
      <c r="QNQ93" s="70"/>
      <c r="QNR93" s="73"/>
      <c r="QNS93" s="74"/>
      <c r="QNT93" s="74"/>
      <c r="QNU93" s="62"/>
      <c r="QNV93" s="75"/>
      <c r="QNW93" s="76"/>
      <c r="QNX93" s="216"/>
      <c r="QNY93" s="75"/>
      <c r="QNZ93" s="75"/>
      <c r="QOA93" s="204"/>
      <c r="QOB93" s="205"/>
      <c r="QOC93" s="72"/>
      <c r="QOD93" s="70"/>
      <c r="QOE93" s="73"/>
      <c r="QOF93" s="74"/>
      <c r="QOG93" s="74"/>
      <c r="QOH93" s="62"/>
      <c r="QOI93" s="75"/>
      <c r="QOJ93" s="76"/>
      <c r="QOK93" s="216"/>
      <c r="QOL93" s="75"/>
      <c r="QOM93" s="75"/>
      <c r="QON93" s="204"/>
      <c r="QOO93" s="205"/>
      <c r="QOP93" s="72"/>
      <c r="QOQ93" s="70"/>
      <c r="QOR93" s="73"/>
      <c r="QOS93" s="74"/>
      <c r="QOT93" s="74"/>
      <c r="QOU93" s="62"/>
      <c r="QOV93" s="75"/>
      <c r="QOW93" s="76"/>
      <c r="QOX93" s="216"/>
      <c r="QOY93" s="75"/>
      <c r="QOZ93" s="75"/>
      <c r="QPA93" s="204"/>
      <c r="QPB93" s="205"/>
      <c r="QPC93" s="72"/>
      <c r="QPD93" s="70"/>
      <c r="QPE93" s="73"/>
      <c r="QPF93" s="74"/>
      <c r="QPG93" s="74"/>
      <c r="QPH93" s="62"/>
      <c r="QPI93" s="75"/>
      <c r="QPJ93" s="76"/>
      <c r="QPK93" s="216"/>
      <c r="QPL93" s="75"/>
      <c r="QPM93" s="75"/>
      <c r="QPN93" s="204"/>
      <c r="QPO93" s="205"/>
      <c r="QPP93" s="72"/>
      <c r="QPQ93" s="70"/>
      <c r="QPR93" s="73"/>
      <c r="QPS93" s="74"/>
      <c r="QPT93" s="74"/>
      <c r="QPU93" s="62"/>
      <c r="QPV93" s="75"/>
      <c r="QPW93" s="76"/>
      <c r="QPX93" s="216"/>
      <c r="QPY93" s="75"/>
      <c r="QPZ93" s="75"/>
      <c r="QQA93" s="204"/>
      <c r="QQB93" s="205"/>
      <c r="QQC93" s="72"/>
      <c r="QQD93" s="70"/>
      <c r="QQE93" s="73"/>
      <c r="QQF93" s="74"/>
      <c r="QQG93" s="74"/>
      <c r="QQH93" s="62"/>
      <c r="QQI93" s="75"/>
      <c r="QQJ93" s="76"/>
      <c r="QQK93" s="216"/>
      <c r="QQL93" s="75"/>
      <c r="QQM93" s="75"/>
      <c r="QQN93" s="204"/>
      <c r="QQO93" s="205"/>
      <c r="QQP93" s="72"/>
      <c r="QQQ93" s="70"/>
      <c r="QQR93" s="73"/>
      <c r="QQS93" s="74"/>
      <c r="QQT93" s="74"/>
      <c r="QQU93" s="62"/>
      <c r="QQV93" s="75"/>
      <c r="QQW93" s="76"/>
      <c r="QQX93" s="216"/>
      <c r="QQY93" s="75"/>
      <c r="QQZ93" s="75"/>
      <c r="QRA93" s="204"/>
      <c r="QRB93" s="205"/>
      <c r="QRC93" s="72"/>
      <c r="QRD93" s="70"/>
      <c r="QRE93" s="73"/>
      <c r="QRF93" s="74"/>
      <c r="QRG93" s="74"/>
      <c r="QRH93" s="62"/>
      <c r="QRI93" s="75"/>
      <c r="QRJ93" s="76"/>
      <c r="QRK93" s="216"/>
      <c r="QRL93" s="75"/>
      <c r="QRM93" s="75"/>
      <c r="QRN93" s="204"/>
      <c r="QRO93" s="205"/>
      <c r="QRP93" s="72"/>
      <c r="QRQ93" s="70"/>
      <c r="QRR93" s="73"/>
      <c r="QRS93" s="74"/>
      <c r="QRT93" s="74"/>
      <c r="QRU93" s="62"/>
      <c r="QRV93" s="75"/>
      <c r="QRW93" s="76"/>
      <c r="QRX93" s="216"/>
      <c r="QRY93" s="75"/>
      <c r="QRZ93" s="75"/>
      <c r="QSA93" s="204"/>
      <c r="QSB93" s="205"/>
      <c r="QSC93" s="72"/>
      <c r="QSD93" s="70"/>
      <c r="QSE93" s="73"/>
      <c r="QSF93" s="74"/>
      <c r="QSG93" s="74"/>
      <c r="QSH93" s="62"/>
      <c r="QSI93" s="75"/>
      <c r="QSJ93" s="76"/>
      <c r="QSK93" s="216"/>
      <c r="QSL93" s="75"/>
      <c r="QSM93" s="75"/>
      <c r="QSN93" s="204"/>
      <c r="QSO93" s="205"/>
      <c r="QSP93" s="72"/>
      <c r="QSQ93" s="70"/>
      <c r="QSR93" s="73"/>
      <c r="QSS93" s="74"/>
      <c r="QST93" s="74"/>
      <c r="QSU93" s="62"/>
      <c r="QSV93" s="75"/>
      <c r="QSW93" s="76"/>
      <c r="QSX93" s="216"/>
      <c r="QSY93" s="75"/>
      <c r="QSZ93" s="75"/>
      <c r="QTA93" s="204"/>
      <c r="QTB93" s="205"/>
      <c r="QTC93" s="72"/>
      <c r="QTD93" s="70"/>
      <c r="QTE93" s="73"/>
      <c r="QTF93" s="74"/>
      <c r="QTG93" s="74"/>
      <c r="QTH93" s="62"/>
      <c r="QTI93" s="75"/>
      <c r="QTJ93" s="76"/>
      <c r="QTK93" s="216"/>
      <c r="QTL93" s="75"/>
      <c r="QTM93" s="75"/>
      <c r="QTN93" s="204"/>
      <c r="QTO93" s="205"/>
      <c r="QTP93" s="72"/>
      <c r="QTQ93" s="70"/>
      <c r="QTR93" s="73"/>
      <c r="QTS93" s="74"/>
      <c r="QTT93" s="74"/>
      <c r="QTU93" s="62"/>
      <c r="QTV93" s="75"/>
      <c r="QTW93" s="76"/>
      <c r="QTX93" s="216"/>
      <c r="QTY93" s="75"/>
      <c r="QTZ93" s="75"/>
      <c r="QUA93" s="204"/>
      <c r="QUB93" s="205"/>
      <c r="QUC93" s="72"/>
      <c r="QUD93" s="70"/>
      <c r="QUE93" s="73"/>
      <c r="QUF93" s="74"/>
      <c r="QUG93" s="74"/>
      <c r="QUH93" s="62"/>
      <c r="QUI93" s="75"/>
      <c r="QUJ93" s="76"/>
      <c r="QUK93" s="216"/>
      <c r="QUL93" s="75"/>
      <c r="QUM93" s="75"/>
      <c r="QUN93" s="204"/>
      <c r="QUO93" s="205"/>
      <c r="QUP93" s="72"/>
      <c r="QUQ93" s="70"/>
      <c r="QUR93" s="73"/>
      <c r="QUS93" s="74"/>
      <c r="QUT93" s="74"/>
      <c r="QUU93" s="62"/>
      <c r="QUV93" s="75"/>
      <c r="QUW93" s="76"/>
      <c r="QUX93" s="216"/>
      <c r="QUY93" s="75"/>
      <c r="QUZ93" s="75"/>
      <c r="QVA93" s="204"/>
      <c r="QVB93" s="205"/>
      <c r="QVC93" s="72"/>
      <c r="QVD93" s="70"/>
      <c r="QVE93" s="73"/>
      <c r="QVF93" s="74"/>
      <c r="QVG93" s="74"/>
      <c r="QVH93" s="62"/>
      <c r="QVI93" s="75"/>
      <c r="QVJ93" s="76"/>
      <c r="QVK93" s="216"/>
      <c r="QVL93" s="75"/>
      <c r="QVM93" s="75"/>
      <c r="QVN93" s="204"/>
      <c r="QVO93" s="205"/>
      <c r="QVP93" s="72"/>
      <c r="QVQ93" s="70"/>
      <c r="QVR93" s="73"/>
      <c r="QVS93" s="74"/>
      <c r="QVT93" s="74"/>
      <c r="QVU93" s="62"/>
      <c r="QVV93" s="75"/>
      <c r="QVW93" s="76"/>
      <c r="QVX93" s="216"/>
      <c r="QVY93" s="75"/>
      <c r="QVZ93" s="75"/>
      <c r="QWA93" s="204"/>
      <c r="QWB93" s="205"/>
      <c r="QWC93" s="72"/>
      <c r="QWD93" s="70"/>
      <c r="QWE93" s="73"/>
      <c r="QWF93" s="74"/>
      <c r="QWG93" s="74"/>
      <c r="QWH93" s="62"/>
      <c r="QWI93" s="75"/>
      <c r="QWJ93" s="76"/>
      <c r="QWK93" s="216"/>
      <c r="QWL93" s="75"/>
      <c r="QWM93" s="75"/>
      <c r="QWN93" s="204"/>
      <c r="QWO93" s="205"/>
      <c r="QWP93" s="72"/>
      <c r="QWQ93" s="70"/>
      <c r="QWR93" s="73"/>
      <c r="QWS93" s="74"/>
      <c r="QWT93" s="74"/>
      <c r="QWU93" s="62"/>
      <c r="QWV93" s="75"/>
      <c r="QWW93" s="76"/>
      <c r="QWX93" s="216"/>
      <c r="QWY93" s="75"/>
      <c r="QWZ93" s="75"/>
      <c r="QXA93" s="204"/>
      <c r="QXB93" s="205"/>
      <c r="QXC93" s="72"/>
      <c r="QXD93" s="70"/>
      <c r="QXE93" s="73"/>
      <c r="QXF93" s="74"/>
      <c r="QXG93" s="74"/>
      <c r="QXH93" s="62"/>
      <c r="QXI93" s="75"/>
      <c r="QXJ93" s="76"/>
      <c r="QXK93" s="216"/>
      <c r="QXL93" s="75"/>
      <c r="QXM93" s="75"/>
      <c r="QXN93" s="204"/>
      <c r="QXO93" s="205"/>
      <c r="QXP93" s="72"/>
      <c r="QXQ93" s="70"/>
      <c r="QXR93" s="73"/>
      <c r="QXS93" s="74"/>
      <c r="QXT93" s="74"/>
      <c r="QXU93" s="62"/>
      <c r="QXV93" s="75"/>
      <c r="QXW93" s="76"/>
      <c r="QXX93" s="216"/>
      <c r="QXY93" s="75"/>
      <c r="QXZ93" s="75"/>
      <c r="QYA93" s="204"/>
      <c r="QYB93" s="205"/>
      <c r="QYC93" s="72"/>
      <c r="QYD93" s="70"/>
      <c r="QYE93" s="73"/>
      <c r="QYF93" s="74"/>
      <c r="QYG93" s="74"/>
      <c r="QYH93" s="62"/>
      <c r="QYI93" s="75"/>
      <c r="QYJ93" s="76"/>
      <c r="QYK93" s="216"/>
      <c r="QYL93" s="75"/>
      <c r="QYM93" s="75"/>
      <c r="QYN93" s="204"/>
      <c r="QYO93" s="205"/>
      <c r="QYP93" s="72"/>
      <c r="QYQ93" s="70"/>
      <c r="QYR93" s="73"/>
      <c r="QYS93" s="74"/>
      <c r="QYT93" s="74"/>
      <c r="QYU93" s="62"/>
      <c r="QYV93" s="75"/>
      <c r="QYW93" s="76"/>
      <c r="QYX93" s="216"/>
      <c r="QYY93" s="75"/>
      <c r="QYZ93" s="75"/>
      <c r="QZA93" s="204"/>
      <c r="QZB93" s="205"/>
      <c r="QZC93" s="72"/>
      <c r="QZD93" s="70"/>
      <c r="QZE93" s="73"/>
      <c r="QZF93" s="74"/>
      <c r="QZG93" s="74"/>
      <c r="QZH93" s="62"/>
      <c r="QZI93" s="75"/>
      <c r="QZJ93" s="76"/>
      <c r="QZK93" s="216"/>
      <c r="QZL93" s="75"/>
      <c r="QZM93" s="75"/>
      <c r="QZN93" s="204"/>
      <c r="QZO93" s="205"/>
      <c r="QZP93" s="72"/>
      <c r="QZQ93" s="70"/>
      <c r="QZR93" s="73"/>
      <c r="QZS93" s="74"/>
      <c r="QZT93" s="74"/>
      <c r="QZU93" s="62"/>
      <c r="QZV93" s="75"/>
      <c r="QZW93" s="76"/>
      <c r="QZX93" s="216"/>
      <c r="QZY93" s="75"/>
      <c r="QZZ93" s="75"/>
      <c r="RAA93" s="204"/>
      <c r="RAB93" s="205"/>
      <c r="RAC93" s="72"/>
      <c r="RAD93" s="70"/>
      <c r="RAE93" s="73"/>
      <c r="RAF93" s="74"/>
      <c r="RAG93" s="74"/>
      <c r="RAH93" s="62"/>
      <c r="RAI93" s="75"/>
      <c r="RAJ93" s="76"/>
      <c r="RAK93" s="216"/>
      <c r="RAL93" s="75"/>
      <c r="RAM93" s="75"/>
      <c r="RAN93" s="204"/>
      <c r="RAO93" s="205"/>
      <c r="RAP93" s="72"/>
      <c r="RAQ93" s="70"/>
      <c r="RAR93" s="73"/>
      <c r="RAS93" s="74"/>
      <c r="RAT93" s="74"/>
      <c r="RAU93" s="62"/>
      <c r="RAV93" s="75"/>
      <c r="RAW93" s="76"/>
      <c r="RAX93" s="216"/>
      <c r="RAY93" s="75"/>
      <c r="RAZ93" s="75"/>
      <c r="RBA93" s="204"/>
      <c r="RBB93" s="205"/>
      <c r="RBC93" s="72"/>
      <c r="RBD93" s="70"/>
      <c r="RBE93" s="73"/>
      <c r="RBF93" s="74"/>
      <c r="RBG93" s="74"/>
      <c r="RBH93" s="62"/>
      <c r="RBI93" s="75"/>
      <c r="RBJ93" s="76"/>
      <c r="RBK93" s="216"/>
      <c r="RBL93" s="75"/>
      <c r="RBM93" s="75"/>
      <c r="RBN93" s="204"/>
      <c r="RBO93" s="205"/>
      <c r="RBP93" s="72"/>
      <c r="RBQ93" s="70"/>
      <c r="RBR93" s="73"/>
      <c r="RBS93" s="74"/>
      <c r="RBT93" s="74"/>
      <c r="RBU93" s="62"/>
      <c r="RBV93" s="75"/>
      <c r="RBW93" s="76"/>
      <c r="RBX93" s="216"/>
      <c r="RBY93" s="75"/>
      <c r="RBZ93" s="75"/>
      <c r="RCA93" s="204"/>
      <c r="RCB93" s="205"/>
      <c r="RCC93" s="72"/>
      <c r="RCD93" s="70"/>
      <c r="RCE93" s="73"/>
      <c r="RCF93" s="74"/>
      <c r="RCG93" s="74"/>
      <c r="RCH93" s="62"/>
      <c r="RCI93" s="75"/>
      <c r="RCJ93" s="76"/>
      <c r="RCK93" s="216"/>
      <c r="RCL93" s="75"/>
      <c r="RCM93" s="75"/>
      <c r="RCN93" s="204"/>
      <c r="RCO93" s="205"/>
      <c r="RCP93" s="72"/>
      <c r="RCQ93" s="70"/>
      <c r="RCR93" s="73"/>
      <c r="RCS93" s="74"/>
      <c r="RCT93" s="74"/>
      <c r="RCU93" s="62"/>
      <c r="RCV93" s="75"/>
      <c r="RCW93" s="76"/>
      <c r="RCX93" s="216"/>
      <c r="RCY93" s="75"/>
      <c r="RCZ93" s="75"/>
      <c r="RDA93" s="204"/>
      <c r="RDB93" s="205"/>
      <c r="RDC93" s="72"/>
      <c r="RDD93" s="70"/>
      <c r="RDE93" s="73"/>
      <c r="RDF93" s="74"/>
      <c r="RDG93" s="74"/>
      <c r="RDH93" s="62"/>
      <c r="RDI93" s="75"/>
      <c r="RDJ93" s="76"/>
      <c r="RDK93" s="216"/>
      <c r="RDL93" s="75"/>
      <c r="RDM93" s="75"/>
      <c r="RDN93" s="204"/>
      <c r="RDO93" s="205"/>
      <c r="RDP93" s="72"/>
      <c r="RDQ93" s="70"/>
      <c r="RDR93" s="73"/>
      <c r="RDS93" s="74"/>
      <c r="RDT93" s="74"/>
      <c r="RDU93" s="62"/>
      <c r="RDV93" s="75"/>
      <c r="RDW93" s="76"/>
      <c r="RDX93" s="216"/>
      <c r="RDY93" s="75"/>
      <c r="RDZ93" s="75"/>
      <c r="REA93" s="204"/>
      <c r="REB93" s="205"/>
      <c r="REC93" s="72"/>
      <c r="RED93" s="70"/>
      <c r="REE93" s="73"/>
      <c r="REF93" s="74"/>
      <c r="REG93" s="74"/>
      <c r="REH93" s="62"/>
      <c r="REI93" s="75"/>
      <c r="REJ93" s="76"/>
      <c r="REK93" s="216"/>
      <c r="REL93" s="75"/>
      <c r="REM93" s="75"/>
      <c r="REN93" s="204"/>
      <c r="REO93" s="205"/>
      <c r="REP93" s="72"/>
      <c r="REQ93" s="70"/>
      <c r="RER93" s="73"/>
      <c r="RES93" s="74"/>
      <c r="RET93" s="74"/>
      <c r="REU93" s="62"/>
      <c r="REV93" s="75"/>
      <c r="REW93" s="76"/>
      <c r="REX93" s="216"/>
      <c r="REY93" s="75"/>
      <c r="REZ93" s="75"/>
      <c r="RFA93" s="204"/>
      <c r="RFB93" s="205"/>
      <c r="RFC93" s="72"/>
      <c r="RFD93" s="70"/>
      <c r="RFE93" s="73"/>
      <c r="RFF93" s="74"/>
      <c r="RFG93" s="74"/>
      <c r="RFH93" s="62"/>
      <c r="RFI93" s="75"/>
      <c r="RFJ93" s="76"/>
      <c r="RFK93" s="216"/>
      <c r="RFL93" s="75"/>
      <c r="RFM93" s="75"/>
      <c r="RFN93" s="204"/>
      <c r="RFO93" s="205"/>
      <c r="RFP93" s="72"/>
      <c r="RFQ93" s="70"/>
      <c r="RFR93" s="73"/>
      <c r="RFS93" s="74"/>
      <c r="RFT93" s="74"/>
      <c r="RFU93" s="62"/>
      <c r="RFV93" s="75"/>
      <c r="RFW93" s="76"/>
      <c r="RFX93" s="216"/>
      <c r="RFY93" s="75"/>
      <c r="RFZ93" s="75"/>
      <c r="RGA93" s="204"/>
      <c r="RGB93" s="205"/>
      <c r="RGC93" s="72"/>
      <c r="RGD93" s="70"/>
      <c r="RGE93" s="73"/>
      <c r="RGF93" s="74"/>
      <c r="RGG93" s="74"/>
      <c r="RGH93" s="62"/>
      <c r="RGI93" s="75"/>
      <c r="RGJ93" s="76"/>
      <c r="RGK93" s="216"/>
      <c r="RGL93" s="75"/>
      <c r="RGM93" s="75"/>
      <c r="RGN93" s="204"/>
      <c r="RGO93" s="205"/>
      <c r="RGP93" s="72"/>
      <c r="RGQ93" s="70"/>
      <c r="RGR93" s="73"/>
      <c r="RGS93" s="74"/>
      <c r="RGT93" s="74"/>
      <c r="RGU93" s="62"/>
      <c r="RGV93" s="75"/>
      <c r="RGW93" s="76"/>
      <c r="RGX93" s="216"/>
      <c r="RGY93" s="75"/>
      <c r="RGZ93" s="75"/>
      <c r="RHA93" s="204"/>
      <c r="RHB93" s="205"/>
      <c r="RHC93" s="72"/>
      <c r="RHD93" s="70"/>
      <c r="RHE93" s="73"/>
      <c r="RHF93" s="74"/>
      <c r="RHG93" s="74"/>
      <c r="RHH93" s="62"/>
      <c r="RHI93" s="75"/>
      <c r="RHJ93" s="76"/>
      <c r="RHK93" s="216"/>
      <c r="RHL93" s="75"/>
      <c r="RHM93" s="75"/>
      <c r="RHN93" s="204"/>
      <c r="RHO93" s="205"/>
      <c r="RHP93" s="72"/>
      <c r="RHQ93" s="70"/>
      <c r="RHR93" s="73"/>
      <c r="RHS93" s="74"/>
      <c r="RHT93" s="74"/>
      <c r="RHU93" s="62"/>
      <c r="RHV93" s="75"/>
      <c r="RHW93" s="76"/>
      <c r="RHX93" s="216"/>
      <c r="RHY93" s="75"/>
      <c r="RHZ93" s="75"/>
      <c r="RIA93" s="204"/>
      <c r="RIB93" s="205"/>
      <c r="RIC93" s="72"/>
      <c r="RID93" s="70"/>
      <c r="RIE93" s="73"/>
      <c r="RIF93" s="74"/>
      <c r="RIG93" s="74"/>
      <c r="RIH93" s="62"/>
      <c r="RII93" s="75"/>
      <c r="RIJ93" s="76"/>
      <c r="RIK93" s="216"/>
      <c r="RIL93" s="75"/>
      <c r="RIM93" s="75"/>
      <c r="RIN93" s="204"/>
      <c r="RIO93" s="205"/>
      <c r="RIP93" s="72"/>
      <c r="RIQ93" s="70"/>
      <c r="RIR93" s="73"/>
      <c r="RIS93" s="74"/>
      <c r="RIT93" s="74"/>
      <c r="RIU93" s="62"/>
      <c r="RIV93" s="75"/>
      <c r="RIW93" s="76"/>
      <c r="RIX93" s="216"/>
      <c r="RIY93" s="75"/>
      <c r="RIZ93" s="75"/>
      <c r="RJA93" s="204"/>
      <c r="RJB93" s="205"/>
      <c r="RJC93" s="72"/>
      <c r="RJD93" s="70"/>
      <c r="RJE93" s="73"/>
      <c r="RJF93" s="74"/>
      <c r="RJG93" s="74"/>
      <c r="RJH93" s="62"/>
      <c r="RJI93" s="75"/>
      <c r="RJJ93" s="76"/>
      <c r="RJK93" s="216"/>
      <c r="RJL93" s="75"/>
      <c r="RJM93" s="75"/>
      <c r="RJN93" s="204"/>
      <c r="RJO93" s="205"/>
      <c r="RJP93" s="72"/>
      <c r="RJQ93" s="70"/>
      <c r="RJR93" s="73"/>
      <c r="RJS93" s="74"/>
      <c r="RJT93" s="74"/>
      <c r="RJU93" s="62"/>
      <c r="RJV93" s="75"/>
      <c r="RJW93" s="76"/>
      <c r="RJX93" s="216"/>
      <c r="RJY93" s="75"/>
      <c r="RJZ93" s="75"/>
      <c r="RKA93" s="204"/>
      <c r="RKB93" s="205"/>
      <c r="RKC93" s="72"/>
      <c r="RKD93" s="70"/>
      <c r="RKE93" s="73"/>
      <c r="RKF93" s="74"/>
      <c r="RKG93" s="74"/>
      <c r="RKH93" s="62"/>
      <c r="RKI93" s="75"/>
      <c r="RKJ93" s="76"/>
      <c r="RKK93" s="216"/>
      <c r="RKL93" s="75"/>
      <c r="RKM93" s="75"/>
      <c r="RKN93" s="204"/>
      <c r="RKO93" s="205"/>
      <c r="RKP93" s="72"/>
      <c r="RKQ93" s="70"/>
      <c r="RKR93" s="73"/>
      <c r="RKS93" s="74"/>
      <c r="RKT93" s="74"/>
      <c r="RKU93" s="62"/>
      <c r="RKV93" s="75"/>
      <c r="RKW93" s="76"/>
      <c r="RKX93" s="216"/>
      <c r="RKY93" s="75"/>
      <c r="RKZ93" s="75"/>
      <c r="RLA93" s="204"/>
      <c r="RLB93" s="205"/>
      <c r="RLC93" s="72"/>
      <c r="RLD93" s="70"/>
      <c r="RLE93" s="73"/>
      <c r="RLF93" s="74"/>
      <c r="RLG93" s="74"/>
      <c r="RLH93" s="62"/>
      <c r="RLI93" s="75"/>
      <c r="RLJ93" s="76"/>
      <c r="RLK93" s="216"/>
      <c r="RLL93" s="75"/>
      <c r="RLM93" s="75"/>
      <c r="RLN93" s="204"/>
      <c r="RLO93" s="205"/>
      <c r="RLP93" s="72"/>
      <c r="RLQ93" s="70"/>
      <c r="RLR93" s="73"/>
      <c r="RLS93" s="74"/>
      <c r="RLT93" s="74"/>
      <c r="RLU93" s="62"/>
      <c r="RLV93" s="75"/>
      <c r="RLW93" s="76"/>
      <c r="RLX93" s="216"/>
      <c r="RLY93" s="75"/>
      <c r="RLZ93" s="75"/>
      <c r="RMA93" s="204"/>
      <c r="RMB93" s="205"/>
      <c r="RMC93" s="72"/>
      <c r="RMD93" s="70"/>
      <c r="RME93" s="73"/>
      <c r="RMF93" s="74"/>
      <c r="RMG93" s="74"/>
      <c r="RMH93" s="62"/>
      <c r="RMI93" s="75"/>
      <c r="RMJ93" s="76"/>
      <c r="RMK93" s="216"/>
      <c r="RML93" s="75"/>
      <c r="RMM93" s="75"/>
      <c r="RMN93" s="204"/>
      <c r="RMO93" s="205"/>
      <c r="RMP93" s="72"/>
      <c r="RMQ93" s="70"/>
      <c r="RMR93" s="73"/>
      <c r="RMS93" s="74"/>
      <c r="RMT93" s="74"/>
      <c r="RMU93" s="62"/>
      <c r="RMV93" s="75"/>
      <c r="RMW93" s="76"/>
      <c r="RMX93" s="216"/>
      <c r="RMY93" s="75"/>
      <c r="RMZ93" s="75"/>
      <c r="RNA93" s="204"/>
      <c r="RNB93" s="205"/>
      <c r="RNC93" s="72"/>
      <c r="RND93" s="70"/>
      <c r="RNE93" s="73"/>
      <c r="RNF93" s="74"/>
      <c r="RNG93" s="74"/>
      <c r="RNH93" s="62"/>
      <c r="RNI93" s="75"/>
      <c r="RNJ93" s="76"/>
      <c r="RNK93" s="216"/>
      <c r="RNL93" s="75"/>
      <c r="RNM93" s="75"/>
      <c r="RNN93" s="204"/>
      <c r="RNO93" s="205"/>
      <c r="RNP93" s="72"/>
      <c r="RNQ93" s="70"/>
      <c r="RNR93" s="73"/>
      <c r="RNS93" s="74"/>
      <c r="RNT93" s="74"/>
      <c r="RNU93" s="62"/>
      <c r="RNV93" s="75"/>
      <c r="RNW93" s="76"/>
      <c r="RNX93" s="216"/>
      <c r="RNY93" s="75"/>
      <c r="RNZ93" s="75"/>
      <c r="ROA93" s="204"/>
      <c r="ROB93" s="205"/>
      <c r="ROC93" s="72"/>
      <c r="ROD93" s="70"/>
      <c r="ROE93" s="73"/>
      <c r="ROF93" s="74"/>
      <c r="ROG93" s="74"/>
      <c r="ROH93" s="62"/>
      <c r="ROI93" s="75"/>
      <c r="ROJ93" s="76"/>
      <c r="ROK93" s="216"/>
      <c r="ROL93" s="75"/>
      <c r="ROM93" s="75"/>
      <c r="RON93" s="204"/>
      <c r="ROO93" s="205"/>
      <c r="ROP93" s="72"/>
      <c r="ROQ93" s="70"/>
      <c r="ROR93" s="73"/>
      <c r="ROS93" s="74"/>
      <c r="ROT93" s="74"/>
      <c r="ROU93" s="62"/>
      <c r="ROV93" s="75"/>
      <c r="ROW93" s="76"/>
      <c r="ROX93" s="216"/>
      <c r="ROY93" s="75"/>
      <c r="ROZ93" s="75"/>
      <c r="RPA93" s="204"/>
      <c r="RPB93" s="205"/>
      <c r="RPC93" s="72"/>
      <c r="RPD93" s="70"/>
      <c r="RPE93" s="73"/>
      <c r="RPF93" s="74"/>
      <c r="RPG93" s="74"/>
      <c r="RPH93" s="62"/>
      <c r="RPI93" s="75"/>
      <c r="RPJ93" s="76"/>
      <c r="RPK93" s="216"/>
      <c r="RPL93" s="75"/>
      <c r="RPM93" s="75"/>
      <c r="RPN93" s="204"/>
      <c r="RPO93" s="205"/>
      <c r="RPP93" s="72"/>
      <c r="RPQ93" s="70"/>
      <c r="RPR93" s="73"/>
      <c r="RPS93" s="74"/>
      <c r="RPT93" s="74"/>
      <c r="RPU93" s="62"/>
      <c r="RPV93" s="75"/>
      <c r="RPW93" s="76"/>
      <c r="RPX93" s="216"/>
      <c r="RPY93" s="75"/>
      <c r="RPZ93" s="75"/>
      <c r="RQA93" s="204"/>
      <c r="RQB93" s="205"/>
      <c r="RQC93" s="72"/>
      <c r="RQD93" s="70"/>
      <c r="RQE93" s="73"/>
      <c r="RQF93" s="74"/>
      <c r="RQG93" s="74"/>
      <c r="RQH93" s="62"/>
      <c r="RQI93" s="75"/>
      <c r="RQJ93" s="76"/>
      <c r="RQK93" s="216"/>
      <c r="RQL93" s="75"/>
      <c r="RQM93" s="75"/>
      <c r="RQN93" s="204"/>
      <c r="RQO93" s="205"/>
      <c r="RQP93" s="72"/>
      <c r="RQQ93" s="70"/>
      <c r="RQR93" s="73"/>
      <c r="RQS93" s="74"/>
      <c r="RQT93" s="74"/>
      <c r="RQU93" s="62"/>
      <c r="RQV93" s="75"/>
      <c r="RQW93" s="76"/>
      <c r="RQX93" s="216"/>
      <c r="RQY93" s="75"/>
      <c r="RQZ93" s="75"/>
      <c r="RRA93" s="204"/>
      <c r="RRB93" s="205"/>
      <c r="RRC93" s="72"/>
      <c r="RRD93" s="70"/>
      <c r="RRE93" s="73"/>
      <c r="RRF93" s="74"/>
      <c r="RRG93" s="74"/>
      <c r="RRH93" s="62"/>
      <c r="RRI93" s="75"/>
      <c r="RRJ93" s="76"/>
      <c r="RRK93" s="216"/>
      <c r="RRL93" s="75"/>
      <c r="RRM93" s="75"/>
      <c r="RRN93" s="204"/>
      <c r="RRO93" s="205"/>
      <c r="RRP93" s="72"/>
      <c r="RRQ93" s="70"/>
      <c r="RRR93" s="73"/>
      <c r="RRS93" s="74"/>
      <c r="RRT93" s="74"/>
      <c r="RRU93" s="62"/>
      <c r="RRV93" s="75"/>
      <c r="RRW93" s="76"/>
      <c r="RRX93" s="216"/>
      <c r="RRY93" s="75"/>
      <c r="RRZ93" s="75"/>
      <c r="RSA93" s="204"/>
      <c r="RSB93" s="205"/>
      <c r="RSC93" s="72"/>
      <c r="RSD93" s="70"/>
      <c r="RSE93" s="73"/>
      <c r="RSF93" s="74"/>
      <c r="RSG93" s="74"/>
      <c r="RSH93" s="62"/>
      <c r="RSI93" s="75"/>
      <c r="RSJ93" s="76"/>
      <c r="RSK93" s="216"/>
      <c r="RSL93" s="75"/>
      <c r="RSM93" s="75"/>
      <c r="RSN93" s="204"/>
      <c r="RSO93" s="205"/>
      <c r="RSP93" s="72"/>
      <c r="RSQ93" s="70"/>
      <c r="RSR93" s="73"/>
      <c r="RSS93" s="74"/>
      <c r="RST93" s="74"/>
      <c r="RSU93" s="62"/>
      <c r="RSV93" s="75"/>
      <c r="RSW93" s="76"/>
      <c r="RSX93" s="216"/>
      <c r="RSY93" s="75"/>
      <c r="RSZ93" s="75"/>
      <c r="RTA93" s="204"/>
      <c r="RTB93" s="205"/>
      <c r="RTC93" s="72"/>
      <c r="RTD93" s="70"/>
      <c r="RTE93" s="73"/>
      <c r="RTF93" s="74"/>
      <c r="RTG93" s="74"/>
      <c r="RTH93" s="62"/>
      <c r="RTI93" s="75"/>
      <c r="RTJ93" s="76"/>
      <c r="RTK93" s="216"/>
      <c r="RTL93" s="75"/>
      <c r="RTM93" s="75"/>
      <c r="RTN93" s="204"/>
      <c r="RTO93" s="205"/>
      <c r="RTP93" s="72"/>
      <c r="RTQ93" s="70"/>
      <c r="RTR93" s="73"/>
      <c r="RTS93" s="74"/>
      <c r="RTT93" s="74"/>
      <c r="RTU93" s="62"/>
      <c r="RTV93" s="75"/>
      <c r="RTW93" s="76"/>
      <c r="RTX93" s="216"/>
      <c r="RTY93" s="75"/>
      <c r="RTZ93" s="75"/>
      <c r="RUA93" s="204"/>
      <c r="RUB93" s="205"/>
      <c r="RUC93" s="72"/>
      <c r="RUD93" s="70"/>
      <c r="RUE93" s="73"/>
      <c r="RUF93" s="74"/>
      <c r="RUG93" s="74"/>
      <c r="RUH93" s="62"/>
      <c r="RUI93" s="75"/>
      <c r="RUJ93" s="76"/>
      <c r="RUK93" s="216"/>
      <c r="RUL93" s="75"/>
      <c r="RUM93" s="75"/>
      <c r="RUN93" s="204"/>
      <c r="RUO93" s="205"/>
      <c r="RUP93" s="72"/>
      <c r="RUQ93" s="70"/>
      <c r="RUR93" s="73"/>
      <c r="RUS93" s="74"/>
      <c r="RUT93" s="74"/>
      <c r="RUU93" s="62"/>
      <c r="RUV93" s="75"/>
      <c r="RUW93" s="76"/>
      <c r="RUX93" s="216"/>
      <c r="RUY93" s="75"/>
      <c r="RUZ93" s="75"/>
      <c r="RVA93" s="204"/>
      <c r="RVB93" s="205"/>
      <c r="RVC93" s="72"/>
      <c r="RVD93" s="70"/>
      <c r="RVE93" s="73"/>
      <c r="RVF93" s="74"/>
      <c r="RVG93" s="74"/>
      <c r="RVH93" s="62"/>
      <c r="RVI93" s="75"/>
      <c r="RVJ93" s="76"/>
      <c r="RVK93" s="216"/>
      <c r="RVL93" s="75"/>
      <c r="RVM93" s="75"/>
      <c r="RVN93" s="204"/>
      <c r="RVO93" s="205"/>
      <c r="RVP93" s="72"/>
      <c r="RVQ93" s="70"/>
      <c r="RVR93" s="73"/>
      <c r="RVS93" s="74"/>
      <c r="RVT93" s="74"/>
      <c r="RVU93" s="62"/>
      <c r="RVV93" s="75"/>
      <c r="RVW93" s="76"/>
      <c r="RVX93" s="216"/>
      <c r="RVY93" s="75"/>
      <c r="RVZ93" s="75"/>
      <c r="RWA93" s="204"/>
      <c r="RWB93" s="205"/>
      <c r="RWC93" s="72"/>
      <c r="RWD93" s="70"/>
      <c r="RWE93" s="73"/>
      <c r="RWF93" s="74"/>
      <c r="RWG93" s="74"/>
      <c r="RWH93" s="62"/>
      <c r="RWI93" s="75"/>
      <c r="RWJ93" s="76"/>
      <c r="RWK93" s="216"/>
      <c r="RWL93" s="75"/>
      <c r="RWM93" s="75"/>
      <c r="RWN93" s="204"/>
      <c r="RWO93" s="205"/>
      <c r="RWP93" s="72"/>
      <c r="RWQ93" s="70"/>
      <c r="RWR93" s="73"/>
      <c r="RWS93" s="74"/>
      <c r="RWT93" s="74"/>
      <c r="RWU93" s="62"/>
      <c r="RWV93" s="75"/>
      <c r="RWW93" s="76"/>
      <c r="RWX93" s="216"/>
      <c r="RWY93" s="75"/>
      <c r="RWZ93" s="75"/>
      <c r="RXA93" s="204"/>
      <c r="RXB93" s="205"/>
      <c r="RXC93" s="72"/>
      <c r="RXD93" s="70"/>
      <c r="RXE93" s="73"/>
      <c r="RXF93" s="74"/>
      <c r="RXG93" s="74"/>
      <c r="RXH93" s="62"/>
      <c r="RXI93" s="75"/>
      <c r="RXJ93" s="76"/>
      <c r="RXK93" s="216"/>
      <c r="RXL93" s="75"/>
      <c r="RXM93" s="75"/>
      <c r="RXN93" s="204"/>
      <c r="RXO93" s="205"/>
      <c r="RXP93" s="72"/>
      <c r="RXQ93" s="70"/>
      <c r="RXR93" s="73"/>
      <c r="RXS93" s="74"/>
      <c r="RXT93" s="74"/>
      <c r="RXU93" s="62"/>
      <c r="RXV93" s="75"/>
      <c r="RXW93" s="76"/>
      <c r="RXX93" s="216"/>
      <c r="RXY93" s="75"/>
      <c r="RXZ93" s="75"/>
      <c r="RYA93" s="204"/>
      <c r="RYB93" s="205"/>
      <c r="RYC93" s="72"/>
      <c r="RYD93" s="70"/>
      <c r="RYE93" s="73"/>
      <c r="RYF93" s="74"/>
      <c r="RYG93" s="74"/>
      <c r="RYH93" s="62"/>
      <c r="RYI93" s="75"/>
      <c r="RYJ93" s="76"/>
      <c r="RYK93" s="216"/>
      <c r="RYL93" s="75"/>
      <c r="RYM93" s="75"/>
      <c r="RYN93" s="204"/>
      <c r="RYO93" s="205"/>
      <c r="RYP93" s="72"/>
      <c r="RYQ93" s="70"/>
      <c r="RYR93" s="73"/>
      <c r="RYS93" s="74"/>
      <c r="RYT93" s="74"/>
      <c r="RYU93" s="62"/>
      <c r="RYV93" s="75"/>
      <c r="RYW93" s="76"/>
      <c r="RYX93" s="216"/>
      <c r="RYY93" s="75"/>
      <c r="RYZ93" s="75"/>
      <c r="RZA93" s="204"/>
      <c r="RZB93" s="205"/>
      <c r="RZC93" s="72"/>
      <c r="RZD93" s="70"/>
      <c r="RZE93" s="73"/>
      <c r="RZF93" s="74"/>
      <c r="RZG93" s="74"/>
      <c r="RZH93" s="62"/>
      <c r="RZI93" s="75"/>
      <c r="RZJ93" s="76"/>
      <c r="RZK93" s="216"/>
      <c r="RZL93" s="75"/>
      <c r="RZM93" s="75"/>
      <c r="RZN93" s="204"/>
      <c r="RZO93" s="205"/>
      <c r="RZP93" s="72"/>
      <c r="RZQ93" s="70"/>
      <c r="RZR93" s="73"/>
      <c r="RZS93" s="74"/>
      <c r="RZT93" s="74"/>
      <c r="RZU93" s="62"/>
      <c r="RZV93" s="75"/>
      <c r="RZW93" s="76"/>
      <c r="RZX93" s="216"/>
      <c r="RZY93" s="75"/>
      <c r="RZZ93" s="75"/>
      <c r="SAA93" s="204"/>
      <c r="SAB93" s="205"/>
      <c r="SAC93" s="72"/>
      <c r="SAD93" s="70"/>
      <c r="SAE93" s="73"/>
      <c r="SAF93" s="74"/>
      <c r="SAG93" s="74"/>
      <c r="SAH93" s="62"/>
      <c r="SAI93" s="75"/>
      <c r="SAJ93" s="76"/>
      <c r="SAK93" s="216"/>
      <c r="SAL93" s="75"/>
      <c r="SAM93" s="75"/>
      <c r="SAN93" s="204"/>
      <c r="SAO93" s="205"/>
      <c r="SAP93" s="72"/>
      <c r="SAQ93" s="70"/>
      <c r="SAR93" s="73"/>
      <c r="SAS93" s="74"/>
      <c r="SAT93" s="74"/>
      <c r="SAU93" s="62"/>
      <c r="SAV93" s="75"/>
      <c r="SAW93" s="76"/>
      <c r="SAX93" s="216"/>
      <c r="SAY93" s="75"/>
      <c r="SAZ93" s="75"/>
      <c r="SBA93" s="204"/>
      <c r="SBB93" s="205"/>
      <c r="SBC93" s="72"/>
      <c r="SBD93" s="70"/>
      <c r="SBE93" s="73"/>
      <c r="SBF93" s="74"/>
      <c r="SBG93" s="74"/>
      <c r="SBH93" s="62"/>
      <c r="SBI93" s="75"/>
      <c r="SBJ93" s="76"/>
      <c r="SBK93" s="216"/>
      <c r="SBL93" s="75"/>
      <c r="SBM93" s="75"/>
      <c r="SBN93" s="204"/>
      <c r="SBO93" s="205"/>
      <c r="SBP93" s="72"/>
      <c r="SBQ93" s="70"/>
      <c r="SBR93" s="73"/>
      <c r="SBS93" s="74"/>
      <c r="SBT93" s="74"/>
      <c r="SBU93" s="62"/>
      <c r="SBV93" s="75"/>
      <c r="SBW93" s="76"/>
      <c r="SBX93" s="216"/>
      <c r="SBY93" s="75"/>
      <c r="SBZ93" s="75"/>
      <c r="SCA93" s="204"/>
      <c r="SCB93" s="205"/>
      <c r="SCC93" s="72"/>
      <c r="SCD93" s="70"/>
      <c r="SCE93" s="73"/>
      <c r="SCF93" s="74"/>
      <c r="SCG93" s="74"/>
      <c r="SCH93" s="62"/>
      <c r="SCI93" s="75"/>
      <c r="SCJ93" s="76"/>
      <c r="SCK93" s="216"/>
      <c r="SCL93" s="75"/>
      <c r="SCM93" s="75"/>
      <c r="SCN93" s="204"/>
      <c r="SCO93" s="205"/>
      <c r="SCP93" s="72"/>
      <c r="SCQ93" s="70"/>
      <c r="SCR93" s="73"/>
      <c r="SCS93" s="74"/>
      <c r="SCT93" s="74"/>
      <c r="SCU93" s="62"/>
      <c r="SCV93" s="75"/>
      <c r="SCW93" s="76"/>
      <c r="SCX93" s="216"/>
      <c r="SCY93" s="75"/>
      <c r="SCZ93" s="75"/>
      <c r="SDA93" s="204"/>
      <c r="SDB93" s="205"/>
      <c r="SDC93" s="72"/>
      <c r="SDD93" s="70"/>
      <c r="SDE93" s="73"/>
      <c r="SDF93" s="74"/>
      <c r="SDG93" s="74"/>
      <c r="SDH93" s="62"/>
      <c r="SDI93" s="75"/>
      <c r="SDJ93" s="76"/>
      <c r="SDK93" s="216"/>
      <c r="SDL93" s="75"/>
      <c r="SDM93" s="75"/>
      <c r="SDN93" s="204"/>
      <c r="SDO93" s="205"/>
      <c r="SDP93" s="72"/>
      <c r="SDQ93" s="70"/>
      <c r="SDR93" s="73"/>
      <c r="SDS93" s="74"/>
      <c r="SDT93" s="74"/>
      <c r="SDU93" s="62"/>
      <c r="SDV93" s="75"/>
      <c r="SDW93" s="76"/>
      <c r="SDX93" s="216"/>
      <c r="SDY93" s="75"/>
      <c r="SDZ93" s="75"/>
      <c r="SEA93" s="204"/>
      <c r="SEB93" s="205"/>
      <c r="SEC93" s="72"/>
      <c r="SED93" s="70"/>
      <c r="SEE93" s="73"/>
      <c r="SEF93" s="74"/>
      <c r="SEG93" s="74"/>
      <c r="SEH93" s="62"/>
      <c r="SEI93" s="75"/>
      <c r="SEJ93" s="76"/>
      <c r="SEK93" s="216"/>
      <c r="SEL93" s="75"/>
      <c r="SEM93" s="75"/>
      <c r="SEN93" s="204"/>
      <c r="SEO93" s="205"/>
      <c r="SEP93" s="72"/>
      <c r="SEQ93" s="70"/>
      <c r="SER93" s="73"/>
      <c r="SES93" s="74"/>
      <c r="SET93" s="74"/>
      <c r="SEU93" s="62"/>
      <c r="SEV93" s="75"/>
      <c r="SEW93" s="76"/>
      <c r="SEX93" s="216"/>
      <c r="SEY93" s="75"/>
      <c r="SEZ93" s="75"/>
      <c r="SFA93" s="204"/>
      <c r="SFB93" s="205"/>
      <c r="SFC93" s="72"/>
      <c r="SFD93" s="70"/>
      <c r="SFE93" s="73"/>
      <c r="SFF93" s="74"/>
      <c r="SFG93" s="74"/>
      <c r="SFH93" s="62"/>
      <c r="SFI93" s="75"/>
      <c r="SFJ93" s="76"/>
      <c r="SFK93" s="216"/>
      <c r="SFL93" s="75"/>
      <c r="SFM93" s="75"/>
      <c r="SFN93" s="204"/>
      <c r="SFO93" s="205"/>
      <c r="SFP93" s="72"/>
      <c r="SFQ93" s="70"/>
      <c r="SFR93" s="73"/>
      <c r="SFS93" s="74"/>
      <c r="SFT93" s="74"/>
      <c r="SFU93" s="62"/>
      <c r="SFV93" s="75"/>
      <c r="SFW93" s="76"/>
      <c r="SFX93" s="216"/>
      <c r="SFY93" s="75"/>
      <c r="SFZ93" s="75"/>
      <c r="SGA93" s="204"/>
      <c r="SGB93" s="205"/>
      <c r="SGC93" s="72"/>
      <c r="SGD93" s="70"/>
      <c r="SGE93" s="73"/>
      <c r="SGF93" s="74"/>
      <c r="SGG93" s="74"/>
      <c r="SGH93" s="62"/>
      <c r="SGI93" s="75"/>
      <c r="SGJ93" s="76"/>
      <c r="SGK93" s="216"/>
      <c r="SGL93" s="75"/>
      <c r="SGM93" s="75"/>
      <c r="SGN93" s="204"/>
      <c r="SGO93" s="205"/>
      <c r="SGP93" s="72"/>
      <c r="SGQ93" s="70"/>
      <c r="SGR93" s="73"/>
      <c r="SGS93" s="74"/>
      <c r="SGT93" s="74"/>
      <c r="SGU93" s="62"/>
      <c r="SGV93" s="75"/>
      <c r="SGW93" s="76"/>
      <c r="SGX93" s="216"/>
      <c r="SGY93" s="75"/>
      <c r="SGZ93" s="75"/>
      <c r="SHA93" s="204"/>
      <c r="SHB93" s="205"/>
      <c r="SHC93" s="72"/>
      <c r="SHD93" s="70"/>
      <c r="SHE93" s="73"/>
      <c r="SHF93" s="74"/>
      <c r="SHG93" s="74"/>
      <c r="SHH93" s="62"/>
      <c r="SHI93" s="75"/>
      <c r="SHJ93" s="76"/>
      <c r="SHK93" s="216"/>
      <c r="SHL93" s="75"/>
      <c r="SHM93" s="75"/>
      <c r="SHN93" s="204"/>
      <c r="SHO93" s="205"/>
      <c r="SHP93" s="72"/>
      <c r="SHQ93" s="70"/>
      <c r="SHR93" s="73"/>
      <c r="SHS93" s="74"/>
      <c r="SHT93" s="74"/>
      <c r="SHU93" s="62"/>
      <c r="SHV93" s="75"/>
      <c r="SHW93" s="76"/>
      <c r="SHX93" s="216"/>
      <c r="SHY93" s="75"/>
      <c r="SHZ93" s="75"/>
      <c r="SIA93" s="204"/>
      <c r="SIB93" s="205"/>
      <c r="SIC93" s="72"/>
      <c r="SID93" s="70"/>
      <c r="SIE93" s="73"/>
      <c r="SIF93" s="74"/>
      <c r="SIG93" s="74"/>
      <c r="SIH93" s="62"/>
      <c r="SII93" s="75"/>
      <c r="SIJ93" s="76"/>
      <c r="SIK93" s="216"/>
      <c r="SIL93" s="75"/>
      <c r="SIM93" s="75"/>
      <c r="SIN93" s="204"/>
      <c r="SIO93" s="205"/>
      <c r="SIP93" s="72"/>
      <c r="SIQ93" s="70"/>
      <c r="SIR93" s="73"/>
      <c r="SIS93" s="74"/>
      <c r="SIT93" s="74"/>
      <c r="SIU93" s="62"/>
      <c r="SIV93" s="75"/>
      <c r="SIW93" s="76"/>
      <c r="SIX93" s="216"/>
      <c r="SIY93" s="75"/>
      <c r="SIZ93" s="75"/>
      <c r="SJA93" s="204"/>
      <c r="SJB93" s="205"/>
      <c r="SJC93" s="72"/>
      <c r="SJD93" s="70"/>
      <c r="SJE93" s="73"/>
      <c r="SJF93" s="74"/>
      <c r="SJG93" s="74"/>
      <c r="SJH93" s="62"/>
      <c r="SJI93" s="75"/>
      <c r="SJJ93" s="76"/>
      <c r="SJK93" s="216"/>
      <c r="SJL93" s="75"/>
      <c r="SJM93" s="75"/>
      <c r="SJN93" s="204"/>
      <c r="SJO93" s="205"/>
      <c r="SJP93" s="72"/>
      <c r="SJQ93" s="70"/>
      <c r="SJR93" s="73"/>
      <c r="SJS93" s="74"/>
      <c r="SJT93" s="74"/>
      <c r="SJU93" s="62"/>
      <c r="SJV93" s="75"/>
      <c r="SJW93" s="76"/>
      <c r="SJX93" s="216"/>
      <c r="SJY93" s="75"/>
      <c r="SJZ93" s="75"/>
      <c r="SKA93" s="204"/>
      <c r="SKB93" s="205"/>
      <c r="SKC93" s="72"/>
      <c r="SKD93" s="70"/>
      <c r="SKE93" s="73"/>
      <c r="SKF93" s="74"/>
      <c r="SKG93" s="74"/>
      <c r="SKH93" s="62"/>
      <c r="SKI93" s="75"/>
      <c r="SKJ93" s="76"/>
      <c r="SKK93" s="216"/>
      <c r="SKL93" s="75"/>
      <c r="SKM93" s="75"/>
      <c r="SKN93" s="204"/>
      <c r="SKO93" s="205"/>
      <c r="SKP93" s="72"/>
      <c r="SKQ93" s="70"/>
      <c r="SKR93" s="73"/>
      <c r="SKS93" s="74"/>
      <c r="SKT93" s="74"/>
      <c r="SKU93" s="62"/>
      <c r="SKV93" s="75"/>
      <c r="SKW93" s="76"/>
      <c r="SKX93" s="216"/>
      <c r="SKY93" s="75"/>
      <c r="SKZ93" s="75"/>
      <c r="SLA93" s="204"/>
      <c r="SLB93" s="205"/>
      <c r="SLC93" s="72"/>
      <c r="SLD93" s="70"/>
      <c r="SLE93" s="73"/>
      <c r="SLF93" s="74"/>
      <c r="SLG93" s="74"/>
      <c r="SLH93" s="62"/>
      <c r="SLI93" s="75"/>
      <c r="SLJ93" s="76"/>
      <c r="SLK93" s="216"/>
      <c r="SLL93" s="75"/>
      <c r="SLM93" s="75"/>
      <c r="SLN93" s="204"/>
      <c r="SLO93" s="205"/>
      <c r="SLP93" s="72"/>
      <c r="SLQ93" s="70"/>
      <c r="SLR93" s="73"/>
      <c r="SLS93" s="74"/>
      <c r="SLT93" s="74"/>
      <c r="SLU93" s="62"/>
      <c r="SLV93" s="75"/>
      <c r="SLW93" s="76"/>
      <c r="SLX93" s="216"/>
      <c r="SLY93" s="75"/>
      <c r="SLZ93" s="75"/>
      <c r="SMA93" s="204"/>
      <c r="SMB93" s="205"/>
      <c r="SMC93" s="72"/>
      <c r="SMD93" s="70"/>
      <c r="SME93" s="73"/>
      <c r="SMF93" s="74"/>
      <c r="SMG93" s="74"/>
      <c r="SMH93" s="62"/>
      <c r="SMI93" s="75"/>
      <c r="SMJ93" s="76"/>
      <c r="SMK93" s="216"/>
      <c r="SML93" s="75"/>
      <c r="SMM93" s="75"/>
      <c r="SMN93" s="204"/>
      <c r="SMO93" s="205"/>
      <c r="SMP93" s="72"/>
      <c r="SMQ93" s="70"/>
      <c r="SMR93" s="73"/>
      <c r="SMS93" s="74"/>
      <c r="SMT93" s="74"/>
      <c r="SMU93" s="62"/>
      <c r="SMV93" s="75"/>
      <c r="SMW93" s="76"/>
      <c r="SMX93" s="216"/>
      <c r="SMY93" s="75"/>
      <c r="SMZ93" s="75"/>
      <c r="SNA93" s="204"/>
      <c r="SNB93" s="205"/>
      <c r="SNC93" s="72"/>
      <c r="SND93" s="70"/>
      <c r="SNE93" s="73"/>
      <c r="SNF93" s="74"/>
      <c r="SNG93" s="74"/>
      <c r="SNH93" s="62"/>
      <c r="SNI93" s="75"/>
      <c r="SNJ93" s="76"/>
      <c r="SNK93" s="216"/>
      <c r="SNL93" s="75"/>
      <c r="SNM93" s="75"/>
      <c r="SNN93" s="204"/>
      <c r="SNO93" s="205"/>
      <c r="SNP93" s="72"/>
      <c r="SNQ93" s="70"/>
      <c r="SNR93" s="73"/>
      <c r="SNS93" s="74"/>
      <c r="SNT93" s="74"/>
      <c r="SNU93" s="62"/>
      <c r="SNV93" s="75"/>
      <c r="SNW93" s="76"/>
      <c r="SNX93" s="216"/>
      <c r="SNY93" s="75"/>
      <c r="SNZ93" s="75"/>
      <c r="SOA93" s="204"/>
      <c r="SOB93" s="205"/>
      <c r="SOC93" s="72"/>
      <c r="SOD93" s="70"/>
      <c r="SOE93" s="73"/>
      <c r="SOF93" s="74"/>
      <c r="SOG93" s="74"/>
      <c r="SOH93" s="62"/>
      <c r="SOI93" s="75"/>
      <c r="SOJ93" s="76"/>
      <c r="SOK93" s="216"/>
      <c r="SOL93" s="75"/>
      <c r="SOM93" s="75"/>
      <c r="SON93" s="204"/>
      <c r="SOO93" s="205"/>
      <c r="SOP93" s="72"/>
      <c r="SOQ93" s="70"/>
      <c r="SOR93" s="73"/>
      <c r="SOS93" s="74"/>
      <c r="SOT93" s="74"/>
      <c r="SOU93" s="62"/>
      <c r="SOV93" s="75"/>
      <c r="SOW93" s="76"/>
      <c r="SOX93" s="216"/>
      <c r="SOY93" s="75"/>
      <c r="SOZ93" s="75"/>
      <c r="SPA93" s="204"/>
      <c r="SPB93" s="205"/>
      <c r="SPC93" s="72"/>
      <c r="SPD93" s="70"/>
      <c r="SPE93" s="73"/>
      <c r="SPF93" s="74"/>
      <c r="SPG93" s="74"/>
      <c r="SPH93" s="62"/>
      <c r="SPI93" s="75"/>
      <c r="SPJ93" s="76"/>
      <c r="SPK93" s="216"/>
      <c r="SPL93" s="75"/>
      <c r="SPM93" s="75"/>
      <c r="SPN93" s="204"/>
      <c r="SPO93" s="205"/>
      <c r="SPP93" s="72"/>
      <c r="SPQ93" s="70"/>
      <c r="SPR93" s="73"/>
      <c r="SPS93" s="74"/>
      <c r="SPT93" s="74"/>
      <c r="SPU93" s="62"/>
      <c r="SPV93" s="75"/>
      <c r="SPW93" s="76"/>
      <c r="SPX93" s="216"/>
      <c r="SPY93" s="75"/>
      <c r="SPZ93" s="75"/>
      <c r="SQA93" s="204"/>
      <c r="SQB93" s="205"/>
      <c r="SQC93" s="72"/>
      <c r="SQD93" s="70"/>
      <c r="SQE93" s="73"/>
      <c r="SQF93" s="74"/>
      <c r="SQG93" s="74"/>
      <c r="SQH93" s="62"/>
      <c r="SQI93" s="75"/>
      <c r="SQJ93" s="76"/>
      <c r="SQK93" s="216"/>
      <c r="SQL93" s="75"/>
      <c r="SQM93" s="75"/>
      <c r="SQN93" s="204"/>
      <c r="SQO93" s="205"/>
      <c r="SQP93" s="72"/>
      <c r="SQQ93" s="70"/>
      <c r="SQR93" s="73"/>
      <c r="SQS93" s="74"/>
      <c r="SQT93" s="74"/>
      <c r="SQU93" s="62"/>
      <c r="SQV93" s="75"/>
      <c r="SQW93" s="76"/>
      <c r="SQX93" s="216"/>
      <c r="SQY93" s="75"/>
      <c r="SQZ93" s="75"/>
      <c r="SRA93" s="204"/>
      <c r="SRB93" s="205"/>
      <c r="SRC93" s="72"/>
      <c r="SRD93" s="70"/>
      <c r="SRE93" s="73"/>
      <c r="SRF93" s="74"/>
      <c r="SRG93" s="74"/>
      <c r="SRH93" s="62"/>
      <c r="SRI93" s="75"/>
      <c r="SRJ93" s="76"/>
      <c r="SRK93" s="216"/>
      <c r="SRL93" s="75"/>
      <c r="SRM93" s="75"/>
      <c r="SRN93" s="204"/>
      <c r="SRO93" s="205"/>
      <c r="SRP93" s="72"/>
      <c r="SRQ93" s="70"/>
      <c r="SRR93" s="73"/>
      <c r="SRS93" s="74"/>
      <c r="SRT93" s="74"/>
      <c r="SRU93" s="62"/>
      <c r="SRV93" s="75"/>
      <c r="SRW93" s="76"/>
      <c r="SRX93" s="216"/>
      <c r="SRY93" s="75"/>
      <c r="SRZ93" s="75"/>
      <c r="SSA93" s="204"/>
      <c r="SSB93" s="205"/>
      <c r="SSC93" s="72"/>
      <c r="SSD93" s="70"/>
      <c r="SSE93" s="73"/>
      <c r="SSF93" s="74"/>
      <c r="SSG93" s="74"/>
      <c r="SSH93" s="62"/>
      <c r="SSI93" s="75"/>
      <c r="SSJ93" s="76"/>
      <c r="SSK93" s="216"/>
      <c r="SSL93" s="75"/>
      <c r="SSM93" s="75"/>
      <c r="SSN93" s="204"/>
      <c r="SSO93" s="205"/>
      <c r="SSP93" s="72"/>
      <c r="SSQ93" s="70"/>
      <c r="SSR93" s="73"/>
      <c r="SSS93" s="74"/>
      <c r="SST93" s="74"/>
      <c r="SSU93" s="62"/>
      <c r="SSV93" s="75"/>
      <c r="SSW93" s="76"/>
      <c r="SSX93" s="216"/>
      <c r="SSY93" s="75"/>
      <c r="SSZ93" s="75"/>
      <c r="STA93" s="204"/>
      <c r="STB93" s="205"/>
      <c r="STC93" s="72"/>
      <c r="STD93" s="70"/>
      <c r="STE93" s="73"/>
      <c r="STF93" s="74"/>
      <c r="STG93" s="74"/>
      <c r="STH93" s="62"/>
      <c r="STI93" s="75"/>
      <c r="STJ93" s="76"/>
      <c r="STK93" s="216"/>
      <c r="STL93" s="75"/>
      <c r="STM93" s="75"/>
      <c r="STN93" s="204"/>
      <c r="STO93" s="205"/>
      <c r="STP93" s="72"/>
      <c r="STQ93" s="70"/>
      <c r="STR93" s="73"/>
      <c r="STS93" s="74"/>
      <c r="STT93" s="74"/>
      <c r="STU93" s="62"/>
      <c r="STV93" s="75"/>
      <c r="STW93" s="76"/>
      <c r="STX93" s="216"/>
      <c r="STY93" s="75"/>
      <c r="STZ93" s="75"/>
      <c r="SUA93" s="204"/>
      <c r="SUB93" s="205"/>
      <c r="SUC93" s="72"/>
      <c r="SUD93" s="70"/>
      <c r="SUE93" s="73"/>
      <c r="SUF93" s="74"/>
      <c r="SUG93" s="74"/>
      <c r="SUH93" s="62"/>
      <c r="SUI93" s="75"/>
      <c r="SUJ93" s="76"/>
      <c r="SUK93" s="216"/>
      <c r="SUL93" s="75"/>
      <c r="SUM93" s="75"/>
      <c r="SUN93" s="204"/>
      <c r="SUO93" s="205"/>
      <c r="SUP93" s="72"/>
      <c r="SUQ93" s="70"/>
      <c r="SUR93" s="73"/>
      <c r="SUS93" s="74"/>
      <c r="SUT93" s="74"/>
      <c r="SUU93" s="62"/>
      <c r="SUV93" s="75"/>
      <c r="SUW93" s="76"/>
      <c r="SUX93" s="216"/>
      <c r="SUY93" s="75"/>
      <c r="SUZ93" s="75"/>
      <c r="SVA93" s="204"/>
      <c r="SVB93" s="205"/>
      <c r="SVC93" s="72"/>
      <c r="SVD93" s="70"/>
      <c r="SVE93" s="73"/>
      <c r="SVF93" s="74"/>
      <c r="SVG93" s="74"/>
      <c r="SVH93" s="62"/>
      <c r="SVI93" s="75"/>
      <c r="SVJ93" s="76"/>
      <c r="SVK93" s="216"/>
      <c r="SVL93" s="75"/>
      <c r="SVM93" s="75"/>
      <c r="SVN93" s="204"/>
      <c r="SVO93" s="205"/>
      <c r="SVP93" s="72"/>
      <c r="SVQ93" s="70"/>
      <c r="SVR93" s="73"/>
      <c r="SVS93" s="74"/>
      <c r="SVT93" s="74"/>
      <c r="SVU93" s="62"/>
      <c r="SVV93" s="75"/>
      <c r="SVW93" s="76"/>
      <c r="SVX93" s="216"/>
      <c r="SVY93" s="75"/>
      <c r="SVZ93" s="75"/>
      <c r="SWA93" s="204"/>
      <c r="SWB93" s="205"/>
      <c r="SWC93" s="72"/>
      <c r="SWD93" s="70"/>
      <c r="SWE93" s="73"/>
      <c r="SWF93" s="74"/>
      <c r="SWG93" s="74"/>
      <c r="SWH93" s="62"/>
      <c r="SWI93" s="75"/>
      <c r="SWJ93" s="76"/>
      <c r="SWK93" s="216"/>
      <c r="SWL93" s="75"/>
      <c r="SWM93" s="75"/>
      <c r="SWN93" s="204"/>
      <c r="SWO93" s="205"/>
      <c r="SWP93" s="72"/>
      <c r="SWQ93" s="70"/>
      <c r="SWR93" s="73"/>
      <c r="SWS93" s="74"/>
      <c r="SWT93" s="74"/>
      <c r="SWU93" s="62"/>
      <c r="SWV93" s="75"/>
      <c r="SWW93" s="76"/>
      <c r="SWX93" s="216"/>
      <c r="SWY93" s="75"/>
      <c r="SWZ93" s="75"/>
      <c r="SXA93" s="204"/>
      <c r="SXB93" s="205"/>
      <c r="SXC93" s="72"/>
      <c r="SXD93" s="70"/>
      <c r="SXE93" s="73"/>
      <c r="SXF93" s="74"/>
      <c r="SXG93" s="74"/>
      <c r="SXH93" s="62"/>
      <c r="SXI93" s="75"/>
      <c r="SXJ93" s="76"/>
      <c r="SXK93" s="216"/>
      <c r="SXL93" s="75"/>
      <c r="SXM93" s="75"/>
      <c r="SXN93" s="204"/>
      <c r="SXO93" s="205"/>
      <c r="SXP93" s="72"/>
      <c r="SXQ93" s="70"/>
      <c r="SXR93" s="73"/>
      <c r="SXS93" s="74"/>
      <c r="SXT93" s="74"/>
      <c r="SXU93" s="62"/>
      <c r="SXV93" s="75"/>
      <c r="SXW93" s="76"/>
      <c r="SXX93" s="216"/>
      <c r="SXY93" s="75"/>
      <c r="SXZ93" s="75"/>
      <c r="SYA93" s="204"/>
      <c r="SYB93" s="205"/>
      <c r="SYC93" s="72"/>
      <c r="SYD93" s="70"/>
      <c r="SYE93" s="73"/>
      <c r="SYF93" s="74"/>
      <c r="SYG93" s="74"/>
      <c r="SYH93" s="62"/>
      <c r="SYI93" s="75"/>
      <c r="SYJ93" s="76"/>
      <c r="SYK93" s="216"/>
      <c r="SYL93" s="75"/>
      <c r="SYM93" s="75"/>
      <c r="SYN93" s="204"/>
      <c r="SYO93" s="205"/>
      <c r="SYP93" s="72"/>
      <c r="SYQ93" s="70"/>
      <c r="SYR93" s="73"/>
      <c r="SYS93" s="74"/>
      <c r="SYT93" s="74"/>
      <c r="SYU93" s="62"/>
      <c r="SYV93" s="75"/>
      <c r="SYW93" s="76"/>
      <c r="SYX93" s="216"/>
      <c r="SYY93" s="75"/>
      <c r="SYZ93" s="75"/>
      <c r="SZA93" s="204"/>
      <c r="SZB93" s="205"/>
      <c r="SZC93" s="72"/>
      <c r="SZD93" s="70"/>
      <c r="SZE93" s="73"/>
      <c r="SZF93" s="74"/>
      <c r="SZG93" s="74"/>
      <c r="SZH93" s="62"/>
      <c r="SZI93" s="75"/>
      <c r="SZJ93" s="76"/>
      <c r="SZK93" s="216"/>
      <c r="SZL93" s="75"/>
      <c r="SZM93" s="75"/>
      <c r="SZN93" s="204"/>
      <c r="SZO93" s="205"/>
      <c r="SZP93" s="72"/>
      <c r="SZQ93" s="70"/>
      <c r="SZR93" s="73"/>
      <c r="SZS93" s="74"/>
      <c r="SZT93" s="74"/>
      <c r="SZU93" s="62"/>
      <c r="SZV93" s="75"/>
      <c r="SZW93" s="76"/>
      <c r="SZX93" s="216"/>
      <c r="SZY93" s="75"/>
      <c r="SZZ93" s="75"/>
      <c r="TAA93" s="204"/>
      <c r="TAB93" s="205"/>
      <c r="TAC93" s="72"/>
      <c r="TAD93" s="70"/>
      <c r="TAE93" s="73"/>
      <c r="TAF93" s="74"/>
      <c r="TAG93" s="74"/>
      <c r="TAH93" s="62"/>
      <c r="TAI93" s="75"/>
      <c r="TAJ93" s="76"/>
      <c r="TAK93" s="216"/>
      <c r="TAL93" s="75"/>
      <c r="TAM93" s="75"/>
      <c r="TAN93" s="204"/>
      <c r="TAO93" s="205"/>
      <c r="TAP93" s="72"/>
      <c r="TAQ93" s="70"/>
      <c r="TAR93" s="73"/>
      <c r="TAS93" s="74"/>
      <c r="TAT93" s="74"/>
      <c r="TAU93" s="62"/>
      <c r="TAV93" s="75"/>
      <c r="TAW93" s="76"/>
      <c r="TAX93" s="216"/>
      <c r="TAY93" s="75"/>
      <c r="TAZ93" s="75"/>
      <c r="TBA93" s="204"/>
      <c r="TBB93" s="205"/>
      <c r="TBC93" s="72"/>
      <c r="TBD93" s="70"/>
      <c r="TBE93" s="73"/>
      <c r="TBF93" s="74"/>
      <c r="TBG93" s="74"/>
      <c r="TBH93" s="62"/>
      <c r="TBI93" s="75"/>
      <c r="TBJ93" s="76"/>
      <c r="TBK93" s="216"/>
      <c r="TBL93" s="75"/>
      <c r="TBM93" s="75"/>
      <c r="TBN93" s="204"/>
      <c r="TBO93" s="205"/>
      <c r="TBP93" s="72"/>
      <c r="TBQ93" s="70"/>
      <c r="TBR93" s="73"/>
      <c r="TBS93" s="74"/>
      <c r="TBT93" s="74"/>
      <c r="TBU93" s="62"/>
      <c r="TBV93" s="75"/>
      <c r="TBW93" s="76"/>
      <c r="TBX93" s="216"/>
      <c r="TBY93" s="75"/>
      <c r="TBZ93" s="75"/>
      <c r="TCA93" s="204"/>
      <c r="TCB93" s="205"/>
      <c r="TCC93" s="72"/>
      <c r="TCD93" s="70"/>
      <c r="TCE93" s="73"/>
      <c r="TCF93" s="74"/>
      <c r="TCG93" s="74"/>
      <c r="TCH93" s="62"/>
      <c r="TCI93" s="75"/>
      <c r="TCJ93" s="76"/>
      <c r="TCK93" s="216"/>
      <c r="TCL93" s="75"/>
      <c r="TCM93" s="75"/>
      <c r="TCN93" s="204"/>
      <c r="TCO93" s="205"/>
      <c r="TCP93" s="72"/>
      <c r="TCQ93" s="70"/>
      <c r="TCR93" s="73"/>
      <c r="TCS93" s="74"/>
      <c r="TCT93" s="74"/>
      <c r="TCU93" s="62"/>
      <c r="TCV93" s="75"/>
      <c r="TCW93" s="76"/>
      <c r="TCX93" s="216"/>
      <c r="TCY93" s="75"/>
      <c r="TCZ93" s="75"/>
      <c r="TDA93" s="204"/>
      <c r="TDB93" s="205"/>
      <c r="TDC93" s="72"/>
      <c r="TDD93" s="70"/>
      <c r="TDE93" s="73"/>
      <c r="TDF93" s="74"/>
      <c r="TDG93" s="74"/>
      <c r="TDH93" s="62"/>
      <c r="TDI93" s="75"/>
      <c r="TDJ93" s="76"/>
      <c r="TDK93" s="216"/>
      <c r="TDL93" s="75"/>
      <c r="TDM93" s="75"/>
      <c r="TDN93" s="204"/>
      <c r="TDO93" s="205"/>
      <c r="TDP93" s="72"/>
      <c r="TDQ93" s="70"/>
      <c r="TDR93" s="73"/>
      <c r="TDS93" s="74"/>
      <c r="TDT93" s="74"/>
      <c r="TDU93" s="62"/>
      <c r="TDV93" s="75"/>
      <c r="TDW93" s="76"/>
      <c r="TDX93" s="216"/>
      <c r="TDY93" s="75"/>
      <c r="TDZ93" s="75"/>
      <c r="TEA93" s="204"/>
      <c r="TEB93" s="205"/>
      <c r="TEC93" s="72"/>
      <c r="TED93" s="70"/>
      <c r="TEE93" s="73"/>
      <c r="TEF93" s="74"/>
      <c r="TEG93" s="74"/>
      <c r="TEH93" s="62"/>
      <c r="TEI93" s="75"/>
      <c r="TEJ93" s="76"/>
      <c r="TEK93" s="216"/>
      <c r="TEL93" s="75"/>
      <c r="TEM93" s="75"/>
      <c r="TEN93" s="204"/>
      <c r="TEO93" s="205"/>
      <c r="TEP93" s="72"/>
      <c r="TEQ93" s="70"/>
      <c r="TER93" s="73"/>
      <c r="TES93" s="74"/>
      <c r="TET93" s="74"/>
      <c r="TEU93" s="62"/>
      <c r="TEV93" s="75"/>
      <c r="TEW93" s="76"/>
      <c r="TEX93" s="216"/>
      <c r="TEY93" s="75"/>
      <c r="TEZ93" s="75"/>
      <c r="TFA93" s="204"/>
      <c r="TFB93" s="205"/>
      <c r="TFC93" s="72"/>
      <c r="TFD93" s="70"/>
      <c r="TFE93" s="73"/>
      <c r="TFF93" s="74"/>
      <c r="TFG93" s="74"/>
      <c r="TFH93" s="62"/>
      <c r="TFI93" s="75"/>
      <c r="TFJ93" s="76"/>
      <c r="TFK93" s="216"/>
      <c r="TFL93" s="75"/>
      <c r="TFM93" s="75"/>
      <c r="TFN93" s="204"/>
      <c r="TFO93" s="205"/>
      <c r="TFP93" s="72"/>
      <c r="TFQ93" s="70"/>
      <c r="TFR93" s="73"/>
      <c r="TFS93" s="74"/>
      <c r="TFT93" s="74"/>
      <c r="TFU93" s="62"/>
      <c r="TFV93" s="75"/>
      <c r="TFW93" s="76"/>
      <c r="TFX93" s="216"/>
      <c r="TFY93" s="75"/>
      <c r="TFZ93" s="75"/>
      <c r="TGA93" s="204"/>
      <c r="TGB93" s="205"/>
      <c r="TGC93" s="72"/>
      <c r="TGD93" s="70"/>
      <c r="TGE93" s="73"/>
      <c r="TGF93" s="74"/>
      <c r="TGG93" s="74"/>
      <c r="TGH93" s="62"/>
      <c r="TGI93" s="75"/>
      <c r="TGJ93" s="76"/>
      <c r="TGK93" s="216"/>
      <c r="TGL93" s="75"/>
      <c r="TGM93" s="75"/>
      <c r="TGN93" s="204"/>
      <c r="TGO93" s="205"/>
      <c r="TGP93" s="72"/>
      <c r="TGQ93" s="70"/>
      <c r="TGR93" s="73"/>
      <c r="TGS93" s="74"/>
      <c r="TGT93" s="74"/>
      <c r="TGU93" s="62"/>
      <c r="TGV93" s="75"/>
      <c r="TGW93" s="76"/>
      <c r="TGX93" s="216"/>
      <c r="TGY93" s="75"/>
      <c r="TGZ93" s="75"/>
      <c r="THA93" s="204"/>
      <c r="THB93" s="205"/>
      <c r="THC93" s="72"/>
      <c r="THD93" s="70"/>
      <c r="THE93" s="73"/>
      <c r="THF93" s="74"/>
      <c r="THG93" s="74"/>
      <c r="THH93" s="62"/>
      <c r="THI93" s="75"/>
      <c r="THJ93" s="76"/>
      <c r="THK93" s="216"/>
      <c r="THL93" s="75"/>
      <c r="THM93" s="75"/>
      <c r="THN93" s="204"/>
      <c r="THO93" s="205"/>
      <c r="THP93" s="72"/>
      <c r="THQ93" s="70"/>
      <c r="THR93" s="73"/>
      <c r="THS93" s="74"/>
      <c r="THT93" s="74"/>
      <c r="THU93" s="62"/>
      <c r="THV93" s="75"/>
      <c r="THW93" s="76"/>
      <c r="THX93" s="216"/>
      <c r="THY93" s="75"/>
      <c r="THZ93" s="75"/>
      <c r="TIA93" s="204"/>
      <c r="TIB93" s="205"/>
      <c r="TIC93" s="72"/>
      <c r="TID93" s="70"/>
      <c r="TIE93" s="73"/>
      <c r="TIF93" s="74"/>
      <c r="TIG93" s="74"/>
      <c r="TIH93" s="62"/>
      <c r="TII93" s="75"/>
      <c r="TIJ93" s="76"/>
      <c r="TIK93" s="216"/>
      <c r="TIL93" s="75"/>
      <c r="TIM93" s="75"/>
      <c r="TIN93" s="204"/>
      <c r="TIO93" s="205"/>
      <c r="TIP93" s="72"/>
      <c r="TIQ93" s="70"/>
      <c r="TIR93" s="73"/>
      <c r="TIS93" s="74"/>
      <c r="TIT93" s="74"/>
      <c r="TIU93" s="62"/>
      <c r="TIV93" s="75"/>
      <c r="TIW93" s="76"/>
      <c r="TIX93" s="216"/>
      <c r="TIY93" s="75"/>
      <c r="TIZ93" s="75"/>
      <c r="TJA93" s="204"/>
      <c r="TJB93" s="205"/>
      <c r="TJC93" s="72"/>
      <c r="TJD93" s="70"/>
      <c r="TJE93" s="73"/>
      <c r="TJF93" s="74"/>
      <c r="TJG93" s="74"/>
      <c r="TJH93" s="62"/>
      <c r="TJI93" s="75"/>
      <c r="TJJ93" s="76"/>
      <c r="TJK93" s="216"/>
      <c r="TJL93" s="75"/>
      <c r="TJM93" s="75"/>
      <c r="TJN93" s="204"/>
      <c r="TJO93" s="205"/>
      <c r="TJP93" s="72"/>
      <c r="TJQ93" s="70"/>
      <c r="TJR93" s="73"/>
      <c r="TJS93" s="74"/>
      <c r="TJT93" s="74"/>
      <c r="TJU93" s="62"/>
      <c r="TJV93" s="75"/>
      <c r="TJW93" s="76"/>
      <c r="TJX93" s="216"/>
      <c r="TJY93" s="75"/>
      <c r="TJZ93" s="75"/>
      <c r="TKA93" s="204"/>
      <c r="TKB93" s="205"/>
      <c r="TKC93" s="72"/>
      <c r="TKD93" s="70"/>
      <c r="TKE93" s="73"/>
      <c r="TKF93" s="74"/>
      <c r="TKG93" s="74"/>
      <c r="TKH93" s="62"/>
      <c r="TKI93" s="75"/>
      <c r="TKJ93" s="76"/>
      <c r="TKK93" s="216"/>
      <c r="TKL93" s="75"/>
      <c r="TKM93" s="75"/>
      <c r="TKN93" s="204"/>
      <c r="TKO93" s="205"/>
      <c r="TKP93" s="72"/>
      <c r="TKQ93" s="70"/>
      <c r="TKR93" s="73"/>
      <c r="TKS93" s="74"/>
      <c r="TKT93" s="74"/>
      <c r="TKU93" s="62"/>
      <c r="TKV93" s="75"/>
      <c r="TKW93" s="76"/>
      <c r="TKX93" s="216"/>
      <c r="TKY93" s="75"/>
      <c r="TKZ93" s="75"/>
      <c r="TLA93" s="204"/>
      <c r="TLB93" s="205"/>
      <c r="TLC93" s="72"/>
      <c r="TLD93" s="70"/>
      <c r="TLE93" s="73"/>
      <c r="TLF93" s="74"/>
      <c r="TLG93" s="74"/>
      <c r="TLH93" s="62"/>
      <c r="TLI93" s="75"/>
      <c r="TLJ93" s="76"/>
      <c r="TLK93" s="216"/>
      <c r="TLL93" s="75"/>
      <c r="TLM93" s="75"/>
      <c r="TLN93" s="204"/>
      <c r="TLO93" s="205"/>
      <c r="TLP93" s="72"/>
      <c r="TLQ93" s="70"/>
      <c r="TLR93" s="73"/>
      <c r="TLS93" s="74"/>
      <c r="TLT93" s="74"/>
      <c r="TLU93" s="62"/>
      <c r="TLV93" s="75"/>
      <c r="TLW93" s="76"/>
      <c r="TLX93" s="216"/>
      <c r="TLY93" s="75"/>
      <c r="TLZ93" s="75"/>
      <c r="TMA93" s="204"/>
      <c r="TMB93" s="205"/>
      <c r="TMC93" s="72"/>
      <c r="TMD93" s="70"/>
      <c r="TME93" s="73"/>
      <c r="TMF93" s="74"/>
      <c r="TMG93" s="74"/>
      <c r="TMH93" s="62"/>
      <c r="TMI93" s="75"/>
      <c r="TMJ93" s="76"/>
      <c r="TMK93" s="216"/>
      <c r="TML93" s="75"/>
      <c r="TMM93" s="75"/>
      <c r="TMN93" s="204"/>
      <c r="TMO93" s="205"/>
      <c r="TMP93" s="72"/>
      <c r="TMQ93" s="70"/>
      <c r="TMR93" s="73"/>
      <c r="TMS93" s="74"/>
      <c r="TMT93" s="74"/>
      <c r="TMU93" s="62"/>
      <c r="TMV93" s="75"/>
      <c r="TMW93" s="76"/>
      <c r="TMX93" s="216"/>
      <c r="TMY93" s="75"/>
      <c r="TMZ93" s="75"/>
      <c r="TNA93" s="204"/>
      <c r="TNB93" s="205"/>
      <c r="TNC93" s="72"/>
      <c r="TND93" s="70"/>
      <c r="TNE93" s="73"/>
      <c r="TNF93" s="74"/>
      <c r="TNG93" s="74"/>
      <c r="TNH93" s="62"/>
      <c r="TNI93" s="75"/>
      <c r="TNJ93" s="76"/>
      <c r="TNK93" s="216"/>
      <c r="TNL93" s="75"/>
      <c r="TNM93" s="75"/>
      <c r="TNN93" s="204"/>
      <c r="TNO93" s="205"/>
      <c r="TNP93" s="72"/>
      <c r="TNQ93" s="70"/>
      <c r="TNR93" s="73"/>
      <c r="TNS93" s="74"/>
      <c r="TNT93" s="74"/>
      <c r="TNU93" s="62"/>
      <c r="TNV93" s="75"/>
      <c r="TNW93" s="76"/>
      <c r="TNX93" s="216"/>
      <c r="TNY93" s="75"/>
      <c r="TNZ93" s="75"/>
      <c r="TOA93" s="204"/>
      <c r="TOB93" s="205"/>
      <c r="TOC93" s="72"/>
      <c r="TOD93" s="70"/>
      <c r="TOE93" s="73"/>
      <c r="TOF93" s="74"/>
      <c r="TOG93" s="74"/>
      <c r="TOH93" s="62"/>
      <c r="TOI93" s="75"/>
      <c r="TOJ93" s="76"/>
      <c r="TOK93" s="216"/>
      <c r="TOL93" s="75"/>
      <c r="TOM93" s="75"/>
      <c r="TON93" s="204"/>
      <c r="TOO93" s="205"/>
      <c r="TOP93" s="72"/>
      <c r="TOQ93" s="70"/>
      <c r="TOR93" s="73"/>
      <c r="TOS93" s="74"/>
      <c r="TOT93" s="74"/>
      <c r="TOU93" s="62"/>
      <c r="TOV93" s="75"/>
      <c r="TOW93" s="76"/>
      <c r="TOX93" s="216"/>
      <c r="TOY93" s="75"/>
      <c r="TOZ93" s="75"/>
      <c r="TPA93" s="204"/>
      <c r="TPB93" s="205"/>
      <c r="TPC93" s="72"/>
      <c r="TPD93" s="70"/>
      <c r="TPE93" s="73"/>
      <c r="TPF93" s="74"/>
      <c r="TPG93" s="74"/>
      <c r="TPH93" s="62"/>
      <c r="TPI93" s="75"/>
      <c r="TPJ93" s="76"/>
      <c r="TPK93" s="216"/>
      <c r="TPL93" s="75"/>
      <c r="TPM93" s="75"/>
      <c r="TPN93" s="204"/>
      <c r="TPO93" s="205"/>
      <c r="TPP93" s="72"/>
      <c r="TPQ93" s="70"/>
      <c r="TPR93" s="73"/>
      <c r="TPS93" s="74"/>
      <c r="TPT93" s="74"/>
      <c r="TPU93" s="62"/>
      <c r="TPV93" s="75"/>
      <c r="TPW93" s="76"/>
      <c r="TPX93" s="216"/>
      <c r="TPY93" s="75"/>
      <c r="TPZ93" s="75"/>
      <c r="TQA93" s="204"/>
      <c r="TQB93" s="205"/>
      <c r="TQC93" s="72"/>
      <c r="TQD93" s="70"/>
      <c r="TQE93" s="73"/>
      <c r="TQF93" s="74"/>
      <c r="TQG93" s="74"/>
      <c r="TQH93" s="62"/>
      <c r="TQI93" s="75"/>
      <c r="TQJ93" s="76"/>
      <c r="TQK93" s="216"/>
      <c r="TQL93" s="75"/>
      <c r="TQM93" s="75"/>
      <c r="TQN93" s="204"/>
      <c r="TQO93" s="205"/>
      <c r="TQP93" s="72"/>
      <c r="TQQ93" s="70"/>
      <c r="TQR93" s="73"/>
      <c r="TQS93" s="74"/>
      <c r="TQT93" s="74"/>
      <c r="TQU93" s="62"/>
      <c r="TQV93" s="75"/>
      <c r="TQW93" s="76"/>
      <c r="TQX93" s="216"/>
      <c r="TQY93" s="75"/>
      <c r="TQZ93" s="75"/>
      <c r="TRA93" s="204"/>
      <c r="TRB93" s="205"/>
      <c r="TRC93" s="72"/>
      <c r="TRD93" s="70"/>
      <c r="TRE93" s="73"/>
      <c r="TRF93" s="74"/>
      <c r="TRG93" s="74"/>
      <c r="TRH93" s="62"/>
      <c r="TRI93" s="75"/>
      <c r="TRJ93" s="76"/>
      <c r="TRK93" s="216"/>
      <c r="TRL93" s="75"/>
      <c r="TRM93" s="75"/>
      <c r="TRN93" s="204"/>
      <c r="TRO93" s="205"/>
      <c r="TRP93" s="72"/>
      <c r="TRQ93" s="70"/>
      <c r="TRR93" s="73"/>
      <c r="TRS93" s="74"/>
      <c r="TRT93" s="74"/>
      <c r="TRU93" s="62"/>
      <c r="TRV93" s="75"/>
      <c r="TRW93" s="76"/>
      <c r="TRX93" s="216"/>
      <c r="TRY93" s="75"/>
      <c r="TRZ93" s="75"/>
      <c r="TSA93" s="204"/>
      <c r="TSB93" s="205"/>
      <c r="TSC93" s="72"/>
      <c r="TSD93" s="70"/>
      <c r="TSE93" s="73"/>
      <c r="TSF93" s="74"/>
      <c r="TSG93" s="74"/>
      <c r="TSH93" s="62"/>
      <c r="TSI93" s="75"/>
      <c r="TSJ93" s="76"/>
      <c r="TSK93" s="216"/>
      <c r="TSL93" s="75"/>
      <c r="TSM93" s="75"/>
      <c r="TSN93" s="204"/>
      <c r="TSO93" s="205"/>
      <c r="TSP93" s="72"/>
      <c r="TSQ93" s="70"/>
      <c r="TSR93" s="73"/>
      <c r="TSS93" s="74"/>
      <c r="TST93" s="74"/>
      <c r="TSU93" s="62"/>
      <c r="TSV93" s="75"/>
      <c r="TSW93" s="76"/>
      <c r="TSX93" s="216"/>
      <c r="TSY93" s="75"/>
      <c r="TSZ93" s="75"/>
      <c r="TTA93" s="204"/>
      <c r="TTB93" s="205"/>
      <c r="TTC93" s="72"/>
      <c r="TTD93" s="70"/>
      <c r="TTE93" s="73"/>
      <c r="TTF93" s="74"/>
      <c r="TTG93" s="74"/>
      <c r="TTH93" s="62"/>
      <c r="TTI93" s="75"/>
      <c r="TTJ93" s="76"/>
      <c r="TTK93" s="216"/>
      <c r="TTL93" s="75"/>
      <c r="TTM93" s="75"/>
      <c r="TTN93" s="204"/>
      <c r="TTO93" s="205"/>
      <c r="TTP93" s="72"/>
      <c r="TTQ93" s="70"/>
      <c r="TTR93" s="73"/>
      <c r="TTS93" s="74"/>
      <c r="TTT93" s="74"/>
      <c r="TTU93" s="62"/>
      <c r="TTV93" s="75"/>
      <c r="TTW93" s="76"/>
      <c r="TTX93" s="216"/>
      <c r="TTY93" s="75"/>
      <c r="TTZ93" s="75"/>
      <c r="TUA93" s="204"/>
      <c r="TUB93" s="205"/>
      <c r="TUC93" s="72"/>
      <c r="TUD93" s="70"/>
      <c r="TUE93" s="73"/>
      <c r="TUF93" s="74"/>
      <c r="TUG93" s="74"/>
      <c r="TUH93" s="62"/>
      <c r="TUI93" s="75"/>
      <c r="TUJ93" s="76"/>
      <c r="TUK93" s="216"/>
      <c r="TUL93" s="75"/>
      <c r="TUM93" s="75"/>
      <c r="TUN93" s="204"/>
      <c r="TUO93" s="205"/>
      <c r="TUP93" s="72"/>
      <c r="TUQ93" s="70"/>
      <c r="TUR93" s="73"/>
      <c r="TUS93" s="74"/>
      <c r="TUT93" s="74"/>
      <c r="TUU93" s="62"/>
      <c r="TUV93" s="75"/>
      <c r="TUW93" s="76"/>
      <c r="TUX93" s="216"/>
      <c r="TUY93" s="75"/>
      <c r="TUZ93" s="75"/>
      <c r="TVA93" s="204"/>
      <c r="TVB93" s="205"/>
      <c r="TVC93" s="72"/>
      <c r="TVD93" s="70"/>
      <c r="TVE93" s="73"/>
      <c r="TVF93" s="74"/>
      <c r="TVG93" s="74"/>
      <c r="TVH93" s="62"/>
      <c r="TVI93" s="75"/>
      <c r="TVJ93" s="76"/>
      <c r="TVK93" s="216"/>
      <c r="TVL93" s="75"/>
      <c r="TVM93" s="75"/>
      <c r="TVN93" s="204"/>
      <c r="TVO93" s="205"/>
      <c r="TVP93" s="72"/>
      <c r="TVQ93" s="70"/>
      <c r="TVR93" s="73"/>
      <c r="TVS93" s="74"/>
      <c r="TVT93" s="74"/>
      <c r="TVU93" s="62"/>
      <c r="TVV93" s="75"/>
      <c r="TVW93" s="76"/>
      <c r="TVX93" s="216"/>
      <c r="TVY93" s="75"/>
      <c r="TVZ93" s="75"/>
      <c r="TWA93" s="204"/>
      <c r="TWB93" s="205"/>
      <c r="TWC93" s="72"/>
      <c r="TWD93" s="70"/>
      <c r="TWE93" s="73"/>
      <c r="TWF93" s="74"/>
      <c r="TWG93" s="74"/>
      <c r="TWH93" s="62"/>
      <c r="TWI93" s="75"/>
      <c r="TWJ93" s="76"/>
      <c r="TWK93" s="216"/>
      <c r="TWL93" s="75"/>
      <c r="TWM93" s="75"/>
      <c r="TWN93" s="204"/>
      <c r="TWO93" s="205"/>
      <c r="TWP93" s="72"/>
      <c r="TWQ93" s="70"/>
      <c r="TWR93" s="73"/>
      <c r="TWS93" s="74"/>
      <c r="TWT93" s="74"/>
      <c r="TWU93" s="62"/>
      <c r="TWV93" s="75"/>
      <c r="TWW93" s="76"/>
      <c r="TWX93" s="216"/>
      <c r="TWY93" s="75"/>
      <c r="TWZ93" s="75"/>
      <c r="TXA93" s="204"/>
      <c r="TXB93" s="205"/>
      <c r="TXC93" s="72"/>
      <c r="TXD93" s="70"/>
      <c r="TXE93" s="73"/>
      <c r="TXF93" s="74"/>
      <c r="TXG93" s="74"/>
      <c r="TXH93" s="62"/>
      <c r="TXI93" s="75"/>
      <c r="TXJ93" s="76"/>
      <c r="TXK93" s="216"/>
      <c r="TXL93" s="75"/>
      <c r="TXM93" s="75"/>
      <c r="TXN93" s="204"/>
      <c r="TXO93" s="205"/>
      <c r="TXP93" s="72"/>
      <c r="TXQ93" s="70"/>
      <c r="TXR93" s="73"/>
      <c r="TXS93" s="74"/>
      <c r="TXT93" s="74"/>
      <c r="TXU93" s="62"/>
      <c r="TXV93" s="75"/>
      <c r="TXW93" s="76"/>
      <c r="TXX93" s="216"/>
      <c r="TXY93" s="75"/>
      <c r="TXZ93" s="75"/>
      <c r="TYA93" s="204"/>
      <c r="TYB93" s="205"/>
      <c r="TYC93" s="72"/>
      <c r="TYD93" s="70"/>
      <c r="TYE93" s="73"/>
      <c r="TYF93" s="74"/>
      <c r="TYG93" s="74"/>
      <c r="TYH93" s="62"/>
      <c r="TYI93" s="75"/>
      <c r="TYJ93" s="76"/>
      <c r="TYK93" s="216"/>
      <c r="TYL93" s="75"/>
      <c r="TYM93" s="75"/>
      <c r="TYN93" s="204"/>
      <c r="TYO93" s="205"/>
      <c r="TYP93" s="72"/>
      <c r="TYQ93" s="70"/>
      <c r="TYR93" s="73"/>
      <c r="TYS93" s="74"/>
      <c r="TYT93" s="74"/>
      <c r="TYU93" s="62"/>
      <c r="TYV93" s="75"/>
      <c r="TYW93" s="76"/>
      <c r="TYX93" s="216"/>
      <c r="TYY93" s="75"/>
      <c r="TYZ93" s="75"/>
      <c r="TZA93" s="204"/>
      <c r="TZB93" s="205"/>
      <c r="TZC93" s="72"/>
      <c r="TZD93" s="70"/>
      <c r="TZE93" s="73"/>
      <c r="TZF93" s="74"/>
      <c r="TZG93" s="74"/>
      <c r="TZH93" s="62"/>
      <c r="TZI93" s="75"/>
      <c r="TZJ93" s="76"/>
      <c r="TZK93" s="216"/>
      <c r="TZL93" s="75"/>
      <c r="TZM93" s="75"/>
      <c r="TZN93" s="204"/>
      <c r="TZO93" s="205"/>
      <c r="TZP93" s="72"/>
      <c r="TZQ93" s="70"/>
      <c r="TZR93" s="73"/>
      <c r="TZS93" s="74"/>
      <c r="TZT93" s="74"/>
      <c r="TZU93" s="62"/>
      <c r="TZV93" s="75"/>
      <c r="TZW93" s="76"/>
      <c r="TZX93" s="216"/>
      <c r="TZY93" s="75"/>
      <c r="TZZ93" s="75"/>
      <c r="UAA93" s="204"/>
      <c r="UAB93" s="205"/>
      <c r="UAC93" s="72"/>
      <c r="UAD93" s="70"/>
      <c r="UAE93" s="73"/>
      <c r="UAF93" s="74"/>
      <c r="UAG93" s="74"/>
      <c r="UAH93" s="62"/>
      <c r="UAI93" s="75"/>
      <c r="UAJ93" s="76"/>
      <c r="UAK93" s="216"/>
      <c r="UAL93" s="75"/>
      <c r="UAM93" s="75"/>
      <c r="UAN93" s="204"/>
      <c r="UAO93" s="205"/>
      <c r="UAP93" s="72"/>
      <c r="UAQ93" s="70"/>
      <c r="UAR93" s="73"/>
      <c r="UAS93" s="74"/>
      <c r="UAT93" s="74"/>
      <c r="UAU93" s="62"/>
      <c r="UAV93" s="75"/>
      <c r="UAW93" s="76"/>
      <c r="UAX93" s="216"/>
      <c r="UAY93" s="75"/>
      <c r="UAZ93" s="75"/>
      <c r="UBA93" s="204"/>
      <c r="UBB93" s="205"/>
      <c r="UBC93" s="72"/>
      <c r="UBD93" s="70"/>
      <c r="UBE93" s="73"/>
      <c r="UBF93" s="74"/>
      <c r="UBG93" s="74"/>
      <c r="UBH93" s="62"/>
      <c r="UBI93" s="75"/>
      <c r="UBJ93" s="76"/>
      <c r="UBK93" s="216"/>
      <c r="UBL93" s="75"/>
      <c r="UBM93" s="75"/>
      <c r="UBN93" s="204"/>
      <c r="UBO93" s="205"/>
      <c r="UBP93" s="72"/>
      <c r="UBQ93" s="70"/>
      <c r="UBR93" s="73"/>
      <c r="UBS93" s="74"/>
      <c r="UBT93" s="74"/>
      <c r="UBU93" s="62"/>
      <c r="UBV93" s="75"/>
      <c r="UBW93" s="76"/>
      <c r="UBX93" s="216"/>
      <c r="UBY93" s="75"/>
      <c r="UBZ93" s="75"/>
      <c r="UCA93" s="204"/>
      <c r="UCB93" s="205"/>
      <c r="UCC93" s="72"/>
      <c r="UCD93" s="70"/>
      <c r="UCE93" s="73"/>
      <c r="UCF93" s="74"/>
      <c r="UCG93" s="74"/>
      <c r="UCH93" s="62"/>
      <c r="UCI93" s="75"/>
      <c r="UCJ93" s="76"/>
      <c r="UCK93" s="216"/>
      <c r="UCL93" s="75"/>
      <c r="UCM93" s="75"/>
      <c r="UCN93" s="204"/>
      <c r="UCO93" s="205"/>
      <c r="UCP93" s="72"/>
      <c r="UCQ93" s="70"/>
      <c r="UCR93" s="73"/>
      <c r="UCS93" s="74"/>
      <c r="UCT93" s="74"/>
      <c r="UCU93" s="62"/>
      <c r="UCV93" s="75"/>
      <c r="UCW93" s="76"/>
      <c r="UCX93" s="216"/>
      <c r="UCY93" s="75"/>
      <c r="UCZ93" s="75"/>
      <c r="UDA93" s="204"/>
      <c r="UDB93" s="205"/>
      <c r="UDC93" s="72"/>
      <c r="UDD93" s="70"/>
      <c r="UDE93" s="73"/>
      <c r="UDF93" s="74"/>
      <c r="UDG93" s="74"/>
      <c r="UDH93" s="62"/>
      <c r="UDI93" s="75"/>
      <c r="UDJ93" s="76"/>
      <c r="UDK93" s="216"/>
      <c r="UDL93" s="75"/>
      <c r="UDM93" s="75"/>
      <c r="UDN93" s="204"/>
      <c r="UDO93" s="205"/>
      <c r="UDP93" s="72"/>
      <c r="UDQ93" s="70"/>
      <c r="UDR93" s="73"/>
      <c r="UDS93" s="74"/>
      <c r="UDT93" s="74"/>
      <c r="UDU93" s="62"/>
      <c r="UDV93" s="75"/>
      <c r="UDW93" s="76"/>
      <c r="UDX93" s="216"/>
      <c r="UDY93" s="75"/>
      <c r="UDZ93" s="75"/>
      <c r="UEA93" s="204"/>
      <c r="UEB93" s="205"/>
      <c r="UEC93" s="72"/>
      <c r="UED93" s="70"/>
      <c r="UEE93" s="73"/>
      <c r="UEF93" s="74"/>
      <c r="UEG93" s="74"/>
      <c r="UEH93" s="62"/>
      <c r="UEI93" s="75"/>
      <c r="UEJ93" s="76"/>
      <c r="UEK93" s="216"/>
      <c r="UEL93" s="75"/>
      <c r="UEM93" s="75"/>
      <c r="UEN93" s="204"/>
      <c r="UEO93" s="205"/>
      <c r="UEP93" s="72"/>
      <c r="UEQ93" s="70"/>
      <c r="UER93" s="73"/>
      <c r="UES93" s="74"/>
      <c r="UET93" s="74"/>
      <c r="UEU93" s="62"/>
      <c r="UEV93" s="75"/>
      <c r="UEW93" s="76"/>
      <c r="UEX93" s="216"/>
      <c r="UEY93" s="75"/>
      <c r="UEZ93" s="75"/>
      <c r="UFA93" s="204"/>
      <c r="UFB93" s="205"/>
      <c r="UFC93" s="72"/>
      <c r="UFD93" s="70"/>
      <c r="UFE93" s="73"/>
      <c r="UFF93" s="74"/>
      <c r="UFG93" s="74"/>
      <c r="UFH93" s="62"/>
      <c r="UFI93" s="75"/>
      <c r="UFJ93" s="76"/>
      <c r="UFK93" s="216"/>
      <c r="UFL93" s="75"/>
      <c r="UFM93" s="75"/>
      <c r="UFN93" s="204"/>
      <c r="UFO93" s="205"/>
      <c r="UFP93" s="72"/>
      <c r="UFQ93" s="70"/>
      <c r="UFR93" s="73"/>
      <c r="UFS93" s="74"/>
      <c r="UFT93" s="74"/>
      <c r="UFU93" s="62"/>
      <c r="UFV93" s="75"/>
      <c r="UFW93" s="76"/>
      <c r="UFX93" s="216"/>
      <c r="UFY93" s="75"/>
      <c r="UFZ93" s="75"/>
      <c r="UGA93" s="204"/>
      <c r="UGB93" s="205"/>
      <c r="UGC93" s="72"/>
      <c r="UGD93" s="70"/>
      <c r="UGE93" s="73"/>
      <c r="UGF93" s="74"/>
      <c r="UGG93" s="74"/>
      <c r="UGH93" s="62"/>
      <c r="UGI93" s="75"/>
      <c r="UGJ93" s="76"/>
      <c r="UGK93" s="216"/>
      <c r="UGL93" s="75"/>
      <c r="UGM93" s="75"/>
      <c r="UGN93" s="204"/>
      <c r="UGO93" s="205"/>
      <c r="UGP93" s="72"/>
      <c r="UGQ93" s="70"/>
      <c r="UGR93" s="73"/>
      <c r="UGS93" s="74"/>
      <c r="UGT93" s="74"/>
      <c r="UGU93" s="62"/>
      <c r="UGV93" s="75"/>
      <c r="UGW93" s="76"/>
      <c r="UGX93" s="216"/>
      <c r="UGY93" s="75"/>
      <c r="UGZ93" s="75"/>
      <c r="UHA93" s="204"/>
      <c r="UHB93" s="205"/>
      <c r="UHC93" s="72"/>
      <c r="UHD93" s="70"/>
      <c r="UHE93" s="73"/>
      <c r="UHF93" s="74"/>
      <c r="UHG93" s="74"/>
      <c r="UHH93" s="62"/>
      <c r="UHI93" s="75"/>
      <c r="UHJ93" s="76"/>
      <c r="UHK93" s="216"/>
      <c r="UHL93" s="75"/>
      <c r="UHM93" s="75"/>
      <c r="UHN93" s="204"/>
      <c r="UHO93" s="205"/>
      <c r="UHP93" s="72"/>
      <c r="UHQ93" s="70"/>
      <c r="UHR93" s="73"/>
      <c r="UHS93" s="74"/>
      <c r="UHT93" s="74"/>
      <c r="UHU93" s="62"/>
      <c r="UHV93" s="75"/>
      <c r="UHW93" s="76"/>
      <c r="UHX93" s="216"/>
      <c r="UHY93" s="75"/>
      <c r="UHZ93" s="75"/>
      <c r="UIA93" s="204"/>
      <c r="UIB93" s="205"/>
      <c r="UIC93" s="72"/>
      <c r="UID93" s="70"/>
      <c r="UIE93" s="73"/>
      <c r="UIF93" s="74"/>
      <c r="UIG93" s="74"/>
      <c r="UIH93" s="62"/>
      <c r="UII93" s="75"/>
      <c r="UIJ93" s="76"/>
      <c r="UIK93" s="216"/>
      <c r="UIL93" s="75"/>
      <c r="UIM93" s="75"/>
      <c r="UIN93" s="204"/>
      <c r="UIO93" s="205"/>
      <c r="UIP93" s="72"/>
      <c r="UIQ93" s="70"/>
      <c r="UIR93" s="73"/>
      <c r="UIS93" s="74"/>
      <c r="UIT93" s="74"/>
      <c r="UIU93" s="62"/>
      <c r="UIV93" s="75"/>
      <c r="UIW93" s="76"/>
      <c r="UIX93" s="216"/>
      <c r="UIY93" s="75"/>
      <c r="UIZ93" s="75"/>
      <c r="UJA93" s="204"/>
      <c r="UJB93" s="205"/>
      <c r="UJC93" s="72"/>
      <c r="UJD93" s="70"/>
      <c r="UJE93" s="73"/>
      <c r="UJF93" s="74"/>
      <c r="UJG93" s="74"/>
      <c r="UJH93" s="62"/>
      <c r="UJI93" s="75"/>
      <c r="UJJ93" s="76"/>
      <c r="UJK93" s="216"/>
      <c r="UJL93" s="75"/>
      <c r="UJM93" s="75"/>
      <c r="UJN93" s="204"/>
      <c r="UJO93" s="205"/>
      <c r="UJP93" s="72"/>
      <c r="UJQ93" s="70"/>
      <c r="UJR93" s="73"/>
      <c r="UJS93" s="74"/>
      <c r="UJT93" s="74"/>
      <c r="UJU93" s="62"/>
      <c r="UJV93" s="75"/>
      <c r="UJW93" s="76"/>
      <c r="UJX93" s="216"/>
      <c r="UJY93" s="75"/>
      <c r="UJZ93" s="75"/>
      <c r="UKA93" s="204"/>
      <c r="UKB93" s="205"/>
      <c r="UKC93" s="72"/>
      <c r="UKD93" s="70"/>
      <c r="UKE93" s="73"/>
      <c r="UKF93" s="74"/>
      <c r="UKG93" s="74"/>
      <c r="UKH93" s="62"/>
      <c r="UKI93" s="75"/>
      <c r="UKJ93" s="76"/>
      <c r="UKK93" s="216"/>
      <c r="UKL93" s="75"/>
      <c r="UKM93" s="75"/>
      <c r="UKN93" s="204"/>
      <c r="UKO93" s="205"/>
      <c r="UKP93" s="72"/>
      <c r="UKQ93" s="70"/>
      <c r="UKR93" s="73"/>
      <c r="UKS93" s="74"/>
      <c r="UKT93" s="74"/>
      <c r="UKU93" s="62"/>
      <c r="UKV93" s="75"/>
      <c r="UKW93" s="76"/>
      <c r="UKX93" s="216"/>
      <c r="UKY93" s="75"/>
      <c r="UKZ93" s="75"/>
      <c r="ULA93" s="204"/>
      <c r="ULB93" s="205"/>
      <c r="ULC93" s="72"/>
      <c r="ULD93" s="70"/>
      <c r="ULE93" s="73"/>
      <c r="ULF93" s="74"/>
      <c r="ULG93" s="74"/>
      <c r="ULH93" s="62"/>
      <c r="ULI93" s="75"/>
      <c r="ULJ93" s="76"/>
      <c r="ULK93" s="216"/>
      <c r="ULL93" s="75"/>
      <c r="ULM93" s="75"/>
      <c r="ULN93" s="204"/>
      <c r="ULO93" s="205"/>
      <c r="ULP93" s="72"/>
      <c r="ULQ93" s="70"/>
      <c r="ULR93" s="73"/>
      <c r="ULS93" s="74"/>
      <c r="ULT93" s="74"/>
      <c r="ULU93" s="62"/>
      <c r="ULV93" s="75"/>
      <c r="ULW93" s="76"/>
      <c r="ULX93" s="216"/>
      <c r="ULY93" s="75"/>
      <c r="ULZ93" s="75"/>
      <c r="UMA93" s="204"/>
      <c r="UMB93" s="205"/>
      <c r="UMC93" s="72"/>
      <c r="UMD93" s="70"/>
      <c r="UME93" s="73"/>
      <c r="UMF93" s="74"/>
      <c r="UMG93" s="74"/>
      <c r="UMH93" s="62"/>
      <c r="UMI93" s="75"/>
      <c r="UMJ93" s="76"/>
      <c r="UMK93" s="216"/>
      <c r="UML93" s="75"/>
      <c r="UMM93" s="75"/>
      <c r="UMN93" s="204"/>
      <c r="UMO93" s="205"/>
      <c r="UMP93" s="72"/>
      <c r="UMQ93" s="70"/>
      <c r="UMR93" s="73"/>
      <c r="UMS93" s="74"/>
      <c r="UMT93" s="74"/>
      <c r="UMU93" s="62"/>
      <c r="UMV93" s="75"/>
      <c r="UMW93" s="76"/>
      <c r="UMX93" s="216"/>
      <c r="UMY93" s="75"/>
      <c r="UMZ93" s="75"/>
      <c r="UNA93" s="204"/>
      <c r="UNB93" s="205"/>
      <c r="UNC93" s="72"/>
      <c r="UND93" s="70"/>
      <c r="UNE93" s="73"/>
      <c r="UNF93" s="74"/>
      <c r="UNG93" s="74"/>
      <c r="UNH93" s="62"/>
      <c r="UNI93" s="75"/>
      <c r="UNJ93" s="76"/>
      <c r="UNK93" s="216"/>
      <c r="UNL93" s="75"/>
      <c r="UNM93" s="75"/>
      <c r="UNN93" s="204"/>
      <c r="UNO93" s="205"/>
      <c r="UNP93" s="72"/>
      <c r="UNQ93" s="70"/>
      <c r="UNR93" s="73"/>
      <c r="UNS93" s="74"/>
      <c r="UNT93" s="74"/>
      <c r="UNU93" s="62"/>
      <c r="UNV93" s="75"/>
      <c r="UNW93" s="76"/>
      <c r="UNX93" s="216"/>
      <c r="UNY93" s="75"/>
      <c r="UNZ93" s="75"/>
      <c r="UOA93" s="204"/>
      <c r="UOB93" s="205"/>
      <c r="UOC93" s="72"/>
      <c r="UOD93" s="70"/>
      <c r="UOE93" s="73"/>
      <c r="UOF93" s="74"/>
      <c r="UOG93" s="74"/>
      <c r="UOH93" s="62"/>
      <c r="UOI93" s="75"/>
      <c r="UOJ93" s="76"/>
      <c r="UOK93" s="216"/>
      <c r="UOL93" s="75"/>
      <c r="UOM93" s="75"/>
      <c r="UON93" s="204"/>
      <c r="UOO93" s="205"/>
      <c r="UOP93" s="72"/>
      <c r="UOQ93" s="70"/>
      <c r="UOR93" s="73"/>
      <c r="UOS93" s="74"/>
      <c r="UOT93" s="74"/>
      <c r="UOU93" s="62"/>
      <c r="UOV93" s="75"/>
      <c r="UOW93" s="76"/>
      <c r="UOX93" s="216"/>
      <c r="UOY93" s="75"/>
      <c r="UOZ93" s="75"/>
      <c r="UPA93" s="204"/>
      <c r="UPB93" s="205"/>
      <c r="UPC93" s="72"/>
      <c r="UPD93" s="70"/>
      <c r="UPE93" s="73"/>
      <c r="UPF93" s="74"/>
      <c r="UPG93" s="74"/>
      <c r="UPH93" s="62"/>
      <c r="UPI93" s="75"/>
      <c r="UPJ93" s="76"/>
      <c r="UPK93" s="216"/>
      <c r="UPL93" s="75"/>
      <c r="UPM93" s="75"/>
      <c r="UPN93" s="204"/>
      <c r="UPO93" s="205"/>
      <c r="UPP93" s="72"/>
      <c r="UPQ93" s="70"/>
      <c r="UPR93" s="73"/>
      <c r="UPS93" s="74"/>
      <c r="UPT93" s="74"/>
      <c r="UPU93" s="62"/>
      <c r="UPV93" s="75"/>
      <c r="UPW93" s="76"/>
      <c r="UPX93" s="216"/>
      <c r="UPY93" s="75"/>
      <c r="UPZ93" s="75"/>
      <c r="UQA93" s="204"/>
      <c r="UQB93" s="205"/>
      <c r="UQC93" s="72"/>
      <c r="UQD93" s="70"/>
      <c r="UQE93" s="73"/>
      <c r="UQF93" s="74"/>
      <c r="UQG93" s="74"/>
      <c r="UQH93" s="62"/>
      <c r="UQI93" s="75"/>
      <c r="UQJ93" s="76"/>
      <c r="UQK93" s="216"/>
      <c r="UQL93" s="75"/>
      <c r="UQM93" s="75"/>
      <c r="UQN93" s="204"/>
      <c r="UQO93" s="205"/>
      <c r="UQP93" s="72"/>
      <c r="UQQ93" s="70"/>
      <c r="UQR93" s="73"/>
      <c r="UQS93" s="74"/>
      <c r="UQT93" s="74"/>
      <c r="UQU93" s="62"/>
      <c r="UQV93" s="75"/>
      <c r="UQW93" s="76"/>
      <c r="UQX93" s="216"/>
      <c r="UQY93" s="75"/>
      <c r="UQZ93" s="75"/>
      <c r="URA93" s="204"/>
      <c r="URB93" s="205"/>
      <c r="URC93" s="72"/>
      <c r="URD93" s="70"/>
      <c r="URE93" s="73"/>
      <c r="URF93" s="74"/>
      <c r="URG93" s="74"/>
      <c r="URH93" s="62"/>
      <c r="URI93" s="75"/>
      <c r="URJ93" s="76"/>
      <c r="URK93" s="216"/>
      <c r="URL93" s="75"/>
      <c r="URM93" s="75"/>
      <c r="URN93" s="204"/>
      <c r="URO93" s="205"/>
      <c r="URP93" s="72"/>
      <c r="URQ93" s="70"/>
      <c r="URR93" s="73"/>
      <c r="URS93" s="74"/>
      <c r="URT93" s="74"/>
      <c r="URU93" s="62"/>
      <c r="URV93" s="75"/>
      <c r="URW93" s="76"/>
      <c r="URX93" s="216"/>
      <c r="URY93" s="75"/>
      <c r="URZ93" s="75"/>
      <c r="USA93" s="204"/>
      <c r="USB93" s="205"/>
      <c r="USC93" s="72"/>
      <c r="USD93" s="70"/>
      <c r="USE93" s="73"/>
      <c r="USF93" s="74"/>
      <c r="USG93" s="74"/>
      <c r="USH93" s="62"/>
      <c r="USI93" s="75"/>
      <c r="USJ93" s="76"/>
      <c r="USK93" s="216"/>
      <c r="USL93" s="75"/>
      <c r="USM93" s="75"/>
      <c r="USN93" s="204"/>
      <c r="USO93" s="205"/>
      <c r="USP93" s="72"/>
      <c r="USQ93" s="70"/>
      <c r="USR93" s="73"/>
      <c r="USS93" s="74"/>
      <c r="UST93" s="74"/>
      <c r="USU93" s="62"/>
      <c r="USV93" s="75"/>
      <c r="USW93" s="76"/>
      <c r="USX93" s="216"/>
      <c r="USY93" s="75"/>
      <c r="USZ93" s="75"/>
      <c r="UTA93" s="204"/>
      <c r="UTB93" s="205"/>
      <c r="UTC93" s="72"/>
      <c r="UTD93" s="70"/>
      <c r="UTE93" s="73"/>
      <c r="UTF93" s="74"/>
      <c r="UTG93" s="74"/>
      <c r="UTH93" s="62"/>
      <c r="UTI93" s="75"/>
      <c r="UTJ93" s="76"/>
      <c r="UTK93" s="216"/>
      <c r="UTL93" s="75"/>
      <c r="UTM93" s="75"/>
      <c r="UTN93" s="204"/>
      <c r="UTO93" s="205"/>
      <c r="UTP93" s="72"/>
      <c r="UTQ93" s="70"/>
      <c r="UTR93" s="73"/>
      <c r="UTS93" s="74"/>
      <c r="UTT93" s="74"/>
      <c r="UTU93" s="62"/>
      <c r="UTV93" s="75"/>
      <c r="UTW93" s="76"/>
      <c r="UTX93" s="216"/>
      <c r="UTY93" s="75"/>
      <c r="UTZ93" s="75"/>
      <c r="UUA93" s="204"/>
      <c r="UUB93" s="205"/>
      <c r="UUC93" s="72"/>
      <c r="UUD93" s="70"/>
      <c r="UUE93" s="73"/>
      <c r="UUF93" s="74"/>
      <c r="UUG93" s="74"/>
      <c r="UUH93" s="62"/>
      <c r="UUI93" s="75"/>
      <c r="UUJ93" s="76"/>
      <c r="UUK93" s="216"/>
      <c r="UUL93" s="75"/>
      <c r="UUM93" s="75"/>
      <c r="UUN93" s="204"/>
      <c r="UUO93" s="205"/>
      <c r="UUP93" s="72"/>
      <c r="UUQ93" s="70"/>
      <c r="UUR93" s="73"/>
      <c r="UUS93" s="74"/>
      <c r="UUT93" s="74"/>
      <c r="UUU93" s="62"/>
      <c r="UUV93" s="75"/>
      <c r="UUW93" s="76"/>
      <c r="UUX93" s="216"/>
      <c r="UUY93" s="75"/>
      <c r="UUZ93" s="75"/>
      <c r="UVA93" s="204"/>
      <c r="UVB93" s="205"/>
      <c r="UVC93" s="72"/>
      <c r="UVD93" s="70"/>
      <c r="UVE93" s="73"/>
      <c r="UVF93" s="74"/>
      <c r="UVG93" s="74"/>
      <c r="UVH93" s="62"/>
      <c r="UVI93" s="75"/>
      <c r="UVJ93" s="76"/>
      <c r="UVK93" s="216"/>
      <c r="UVL93" s="75"/>
      <c r="UVM93" s="75"/>
      <c r="UVN93" s="204"/>
      <c r="UVO93" s="205"/>
      <c r="UVP93" s="72"/>
      <c r="UVQ93" s="70"/>
      <c r="UVR93" s="73"/>
      <c r="UVS93" s="74"/>
      <c r="UVT93" s="74"/>
      <c r="UVU93" s="62"/>
      <c r="UVV93" s="75"/>
      <c r="UVW93" s="76"/>
      <c r="UVX93" s="216"/>
      <c r="UVY93" s="75"/>
      <c r="UVZ93" s="75"/>
      <c r="UWA93" s="204"/>
      <c r="UWB93" s="205"/>
      <c r="UWC93" s="72"/>
      <c r="UWD93" s="70"/>
      <c r="UWE93" s="73"/>
      <c r="UWF93" s="74"/>
      <c r="UWG93" s="74"/>
      <c r="UWH93" s="62"/>
      <c r="UWI93" s="75"/>
      <c r="UWJ93" s="76"/>
      <c r="UWK93" s="216"/>
      <c r="UWL93" s="75"/>
      <c r="UWM93" s="75"/>
      <c r="UWN93" s="204"/>
      <c r="UWO93" s="205"/>
      <c r="UWP93" s="72"/>
      <c r="UWQ93" s="70"/>
      <c r="UWR93" s="73"/>
      <c r="UWS93" s="74"/>
      <c r="UWT93" s="74"/>
      <c r="UWU93" s="62"/>
      <c r="UWV93" s="75"/>
      <c r="UWW93" s="76"/>
      <c r="UWX93" s="216"/>
      <c r="UWY93" s="75"/>
      <c r="UWZ93" s="75"/>
      <c r="UXA93" s="204"/>
      <c r="UXB93" s="205"/>
      <c r="UXC93" s="72"/>
      <c r="UXD93" s="70"/>
      <c r="UXE93" s="73"/>
      <c r="UXF93" s="74"/>
      <c r="UXG93" s="74"/>
      <c r="UXH93" s="62"/>
      <c r="UXI93" s="75"/>
      <c r="UXJ93" s="76"/>
      <c r="UXK93" s="216"/>
      <c r="UXL93" s="75"/>
      <c r="UXM93" s="75"/>
      <c r="UXN93" s="204"/>
      <c r="UXO93" s="205"/>
      <c r="UXP93" s="72"/>
      <c r="UXQ93" s="70"/>
      <c r="UXR93" s="73"/>
      <c r="UXS93" s="74"/>
      <c r="UXT93" s="74"/>
      <c r="UXU93" s="62"/>
      <c r="UXV93" s="75"/>
      <c r="UXW93" s="76"/>
      <c r="UXX93" s="216"/>
      <c r="UXY93" s="75"/>
      <c r="UXZ93" s="75"/>
      <c r="UYA93" s="204"/>
      <c r="UYB93" s="205"/>
      <c r="UYC93" s="72"/>
      <c r="UYD93" s="70"/>
      <c r="UYE93" s="73"/>
      <c r="UYF93" s="74"/>
      <c r="UYG93" s="74"/>
      <c r="UYH93" s="62"/>
      <c r="UYI93" s="75"/>
      <c r="UYJ93" s="76"/>
      <c r="UYK93" s="216"/>
      <c r="UYL93" s="75"/>
      <c r="UYM93" s="75"/>
      <c r="UYN93" s="204"/>
      <c r="UYO93" s="205"/>
      <c r="UYP93" s="72"/>
      <c r="UYQ93" s="70"/>
      <c r="UYR93" s="73"/>
      <c r="UYS93" s="74"/>
      <c r="UYT93" s="74"/>
      <c r="UYU93" s="62"/>
      <c r="UYV93" s="75"/>
      <c r="UYW93" s="76"/>
      <c r="UYX93" s="216"/>
      <c r="UYY93" s="75"/>
      <c r="UYZ93" s="75"/>
      <c r="UZA93" s="204"/>
      <c r="UZB93" s="205"/>
      <c r="UZC93" s="72"/>
      <c r="UZD93" s="70"/>
      <c r="UZE93" s="73"/>
      <c r="UZF93" s="74"/>
      <c r="UZG93" s="74"/>
      <c r="UZH93" s="62"/>
      <c r="UZI93" s="75"/>
      <c r="UZJ93" s="76"/>
      <c r="UZK93" s="216"/>
      <c r="UZL93" s="75"/>
      <c r="UZM93" s="75"/>
      <c r="UZN93" s="204"/>
      <c r="UZO93" s="205"/>
      <c r="UZP93" s="72"/>
      <c r="UZQ93" s="70"/>
      <c r="UZR93" s="73"/>
      <c r="UZS93" s="74"/>
      <c r="UZT93" s="74"/>
      <c r="UZU93" s="62"/>
      <c r="UZV93" s="75"/>
      <c r="UZW93" s="76"/>
      <c r="UZX93" s="216"/>
      <c r="UZY93" s="75"/>
      <c r="UZZ93" s="75"/>
      <c r="VAA93" s="204"/>
      <c r="VAB93" s="205"/>
      <c r="VAC93" s="72"/>
      <c r="VAD93" s="70"/>
      <c r="VAE93" s="73"/>
      <c r="VAF93" s="74"/>
      <c r="VAG93" s="74"/>
      <c r="VAH93" s="62"/>
      <c r="VAI93" s="75"/>
      <c r="VAJ93" s="76"/>
      <c r="VAK93" s="216"/>
      <c r="VAL93" s="75"/>
      <c r="VAM93" s="75"/>
      <c r="VAN93" s="204"/>
      <c r="VAO93" s="205"/>
      <c r="VAP93" s="72"/>
      <c r="VAQ93" s="70"/>
      <c r="VAR93" s="73"/>
      <c r="VAS93" s="74"/>
      <c r="VAT93" s="74"/>
      <c r="VAU93" s="62"/>
      <c r="VAV93" s="75"/>
      <c r="VAW93" s="76"/>
      <c r="VAX93" s="216"/>
      <c r="VAY93" s="75"/>
      <c r="VAZ93" s="75"/>
      <c r="VBA93" s="204"/>
      <c r="VBB93" s="205"/>
      <c r="VBC93" s="72"/>
      <c r="VBD93" s="70"/>
      <c r="VBE93" s="73"/>
      <c r="VBF93" s="74"/>
      <c r="VBG93" s="74"/>
      <c r="VBH93" s="62"/>
      <c r="VBI93" s="75"/>
      <c r="VBJ93" s="76"/>
      <c r="VBK93" s="216"/>
      <c r="VBL93" s="75"/>
      <c r="VBM93" s="75"/>
      <c r="VBN93" s="204"/>
      <c r="VBO93" s="205"/>
      <c r="VBP93" s="72"/>
      <c r="VBQ93" s="70"/>
      <c r="VBR93" s="73"/>
      <c r="VBS93" s="74"/>
      <c r="VBT93" s="74"/>
      <c r="VBU93" s="62"/>
      <c r="VBV93" s="75"/>
      <c r="VBW93" s="76"/>
      <c r="VBX93" s="216"/>
      <c r="VBY93" s="75"/>
      <c r="VBZ93" s="75"/>
      <c r="VCA93" s="204"/>
      <c r="VCB93" s="205"/>
      <c r="VCC93" s="72"/>
      <c r="VCD93" s="70"/>
      <c r="VCE93" s="73"/>
      <c r="VCF93" s="74"/>
      <c r="VCG93" s="74"/>
      <c r="VCH93" s="62"/>
      <c r="VCI93" s="75"/>
      <c r="VCJ93" s="76"/>
      <c r="VCK93" s="216"/>
      <c r="VCL93" s="75"/>
      <c r="VCM93" s="75"/>
      <c r="VCN93" s="204"/>
      <c r="VCO93" s="205"/>
      <c r="VCP93" s="72"/>
      <c r="VCQ93" s="70"/>
      <c r="VCR93" s="73"/>
      <c r="VCS93" s="74"/>
      <c r="VCT93" s="74"/>
      <c r="VCU93" s="62"/>
      <c r="VCV93" s="75"/>
      <c r="VCW93" s="76"/>
      <c r="VCX93" s="216"/>
      <c r="VCY93" s="75"/>
      <c r="VCZ93" s="75"/>
      <c r="VDA93" s="204"/>
      <c r="VDB93" s="205"/>
      <c r="VDC93" s="72"/>
      <c r="VDD93" s="70"/>
      <c r="VDE93" s="73"/>
      <c r="VDF93" s="74"/>
      <c r="VDG93" s="74"/>
      <c r="VDH93" s="62"/>
      <c r="VDI93" s="75"/>
      <c r="VDJ93" s="76"/>
      <c r="VDK93" s="216"/>
      <c r="VDL93" s="75"/>
      <c r="VDM93" s="75"/>
      <c r="VDN93" s="204"/>
      <c r="VDO93" s="205"/>
      <c r="VDP93" s="72"/>
      <c r="VDQ93" s="70"/>
      <c r="VDR93" s="73"/>
      <c r="VDS93" s="74"/>
      <c r="VDT93" s="74"/>
      <c r="VDU93" s="62"/>
      <c r="VDV93" s="75"/>
      <c r="VDW93" s="76"/>
      <c r="VDX93" s="216"/>
      <c r="VDY93" s="75"/>
      <c r="VDZ93" s="75"/>
      <c r="VEA93" s="204"/>
      <c r="VEB93" s="205"/>
      <c r="VEC93" s="72"/>
      <c r="VED93" s="70"/>
      <c r="VEE93" s="73"/>
      <c r="VEF93" s="74"/>
      <c r="VEG93" s="74"/>
      <c r="VEH93" s="62"/>
      <c r="VEI93" s="75"/>
      <c r="VEJ93" s="76"/>
      <c r="VEK93" s="216"/>
      <c r="VEL93" s="75"/>
      <c r="VEM93" s="75"/>
      <c r="VEN93" s="204"/>
      <c r="VEO93" s="205"/>
      <c r="VEP93" s="72"/>
      <c r="VEQ93" s="70"/>
      <c r="VER93" s="73"/>
      <c r="VES93" s="74"/>
      <c r="VET93" s="74"/>
      <c r="VEU93" s="62"/>
      <c r="VEV93" s="75"/>
      <c r="VEW93" s="76"/>
      <c r="VEX93" s="216"/>
      <c r="VEY93" s="75"/>
      <c r="VEZ93" s="75"/>
      <c r="VFA93" s="204"/>
      <c r="VFB93" s="205"/>
      <c r="VFC93" s="72"/>
      <c r="VFD93" s="70"/>
      <c r="VFE93" s="73"/>
      <c r="VFF93" s="74"/>
      <c r="VFG93" s="74"/>
      <c r="VFH93" s="62"/>
      <c r="VFI93" s="75"/>
      <c r="VFJ93" s="76"/>
      <c r="VFK93" s="216"/>
      <c r="VFL93" s="75"/>
      <c r="VFM93" s="75"/>
      <c r="VFN93" s="204"/>
      <c r="VFO93" s="205"/>
      <c r="VFP93" s="72"/>
      <c r="VFQ93" s="70"/>
      <c r="VFR93" s="73"/>
      <c r="VFS93" s="74"/>
      <c r="VFT93" s="74"/>
      <c r="VFU93" s="62"/>
      <c r="VFV93" s="75"/>
      <c r="VFW93" s="76"/>
      <c r="VFX93" s="216"/>
      <c r="VFY93" s="75"/>
      <c r="VFZ93" s="75"/>
      <c r="VGA93" s="204"/>
      <c r="VGB93" s="205"/>
      <c r="VGC93" s="72"/>
      <c r="VGD93" s="70"/>
      <c r="VGE93" s="73"/>
      <c r="VGF93" s="74"/>
      <c r="VGG93" s="74"/>
      <c r="VGH93" s="62"/>
      <c r="VGI93" s="75"/>
      <c r="VGJ93" s="76"/>
      <c r="VGK93" s="216"/>
      <c r="VGL93" s="75"/>
      <c r="VGM93" s="75"/>
      <c r="VGN93" s="204"/>
      <c r="VGO93" s="205"/>
      <c r="VGP93" s="72"/>
      <c r="VGQ93" s="70"/>
      <c r="VGR93" s="73"/>
      <c r="VGS93" s="74"/>
      <c r="VGT93" s="74"/>
      <c r="VGU93" s="62"/>
      <c r="VGV93" s="75"/>
      <c r="VGW93" s="76"/>
      <c r="VGX93" s="216"/>
      <c r="VGY93" s="75"/>
      <c r="VGZ93" s="75"/>
      <c r="VHA93" s="204"/>
      <c r="VHB93" s="205"/>
      <c r="VHC93" s="72"/>
      <c r="VHD93" s="70"/>
      <c r="VHE93" s="73"/>
      <c r="VHF93" s="74"/>
      <c r="VHG93" s="74"/>
      <c r="VHH93" s="62"/>
      <c r="VHI93" s="75"/>
      <c r="VHJ93" s="76"/>
      <c r="VHK93" s="216"/>
      <c r="VHL93" s="75"/>
      <c r="VHM93" s="75"/>
      <c r="VHN93" s="204"/>
      <c r="VHO93" s="205"/>
      <c r="VHP93" s="72"/>
      <c r="VHQ93" s="70"/>
      <c r="VHR93" s="73"/>
      <c r="VHS93" s="74"/>
      <c r="VHT93" s="74"/>
      <c r="VHU93" s="62"/>
      <c r="VHV93" s="75"/>
      <c r="VHW93" s="76"/>
      <c r="VHX93" s="216"/>
      <c r="VHY93" s="75"/>
      <c r="VHZ93" s="75"/>
      <c r="VIA93" s="204"/>
      <c r="VIB93" s="205"/>
      <c r="VIC93" s="72"/>
      <c r="VID93" s="70"/>
      <c r="VIE93" s="73"/>
      <c r="VIF93" s="74"/>
      <c r="VIG93" s="74"/>
      <c r="VIH93" s="62"/>
      <c r="VII93" s="75"/>
      <c r="VIJ93" s="76"/>
      <c r="VIK93" s="216"/>
      <c r="VIL93" s="75"/>
      <c r="VIM93" s="75"/>
      <c r="VIN93" s="204"/>
      <c r="VIO93" s="205"/>
      <c r="VIP93" s="72"/>
      <c r="VIQ93" s="70"/>
      <c r="VIR93" s="73"/>
      <c r="VIS93" s="74"/>
      <c r="VIT93" s="74"/>
      <c r="VIU93" s="62"/>
      <c r="VIV93" s="75"/>
      <c r="VIW93" s="76"/>
      <c r="VIX93" s="216"/>
      <c r="VIY93" s="75"/>
      <c r="VIZ93" s="75"/>
      <c r="VJA93" s="204"/>
      <c r="VJB93" s="205"/>
      <c r="VJC93" s="72"/>
      <c r="VJD93" s="70"/>
      <c r="VJE93" s="73"/>
      <c r="VJF93" s="74"/>
      <c r="VJG93" s="74"/>
      <c r="VJH93" s="62"/>
      <c r="VJI93" s="75"/>
      <c r="VJJ93" s="76"/>
      <c r="VJK93" s="216"/>
      <c r="VJL93" s="75"/>
      <c r="VJM93" s="75"/>
      <c r="VJN93" s="204"/>
      <c r="VJO93" s="205"/>
      <c r="VJP93" s="72"/>
      <c r="VJQ93" s="70"/>
      <c r="VJR93" s="73"/>
      <c r="VJS93" s="74"/>
      <c r="VJT93" s="74"/>
      <c r="VJU93" s="62"/>
      <c r="VJV93" s="75"/>
      <c r="VJW93" s="76"/>
      <c r="VJX93" s="216"/>
      <c r="VJY93" s="75"/>
      <c r="VJZ93" s="75"/>
      <c r="VKA93" s="204"/>
      <c r="VKB93" s="205"/>
      <c r="VKC93" s="72"/>
      <c r="VKD93" s="70"/>
      <c r="VKE93" s="73"/>
      <c r="VKF93" s="74"/>
      <c r="VKG93" s="74"/>
      <c r="VKH93" s="62"/>
      <c r="VKI93" s="75"/>
      <c r="VKJ93" s="76"/>
      <c r="VKK93" s="216"/>
      <c r="VKL93" s="75"/>
      <c r="VKM93" s="75"/>
      <c r="VKN93" s="204"/>
      <c r="VKO93" s="205"/>
      <c r="VKP93" s="72"/>
      <c r="VKQ93" s="70"/>
      <c r="VKR93" s="73"/>
      <c r="VKS93" s="74"/>
      <c r="VKT93" s="74"/>
      <c r="VKU93" s="62"/>
      <c r="VKV93" s="75"/>
      <c r="VKW93" s="76"/>
      <c r="VKX93" s="216"/>
      <c r="VKY93" s="75"/>
      <c r="VKZ93" s="75"/>
      <c r="VLA93" s="204"/>
      <c r="VLB93" s="205"/>
      <c r="VLC93" s="72"/>
      <c r="VLD93" s="70"/>
      <c r="VLE93" s="73"/>
      <c r="VLF93" s="74"/>
      <c r="VLG93" s="74"/>
      <c r="VLH93" s="62"/>
      <c r="VLI93" s="75"/>
      <c r="VLJ93" s="76"/>
      <c r="VLK93" s="216"/>
      <c r="VLL93" s="75"/>
      <c r="VLM93" s="75"/>
      <c r="VLN93" s="204"/>
      <c r="VLO93" s="205"/>
      <c r="VLP93" s="72"/>
      <c r="VLQ93" s="70"/>
      <c r="VLR93" s="73"/>
      <c r="VLS93" s="74"/>
      <c r="VLT93" s="74"/>
      <c r="VLU93" s="62"/>
      <c r="VLV93" s="75"/>
      <c r="VLW93" s="76"/>
      <c r="VLX93" s="216"/>
      <c r="VLY93" s="75"/>
      <c r="VLZ93" s="75"/>
      <c r="VMA93" s="204"/>
      <c r="VMB93" s="205"/>
      <c r="VMC93" s="72"/>
      <c r="VMD93" s="70"/>
      <c r="VME93" s="73"/>
      <c r="VMF93" s="74"/>
      <c r="VMG93" s="74"/>
      <c r="VMH93" s="62"/>
      <c r="VMI93" s="75"/>
      <c r="VMJ93" s="76"/>
      <c r="VMK93" s="216"/>
      <c r="VML93" s="75"/>
      <c r="VMM93" s="75"/>
      <c r="VMN93" s="204"/>
      <c r="VMO93" s="205"/>
      <c r="VMP93" s="72"/>
      <c r="VMQ93" s="70"/>
      <c r="VMR93" s="73"/>
      <c r="VMS93" s="74"/>
      <c r="VMT93" s="74"/>
      <c r="VMU93" s="62"/>
      <c r="VMV93" s="75"/>
      <c r="VMW93" s="76"/>
      <c r="VMX93" s="216"/>
      <c r="VMY93" s="75"/>
      <c r="VMZ93" s="75"/>
      <c r="VNA93" s="204"/>
      <c r="VNB93" s="205"/>
      <c r="VNC93" s="72"/>
      <c r="VND93" s="70"/>
      <c r="VNE93" s="73"/>
      <c r="VNF93" s="74"/>
      <c r="VNG93" s="74"/>
      <c r="VNH93" s="62"/>
      <c r="VNI93" s="75"/>
      <c r="VNJ93" s="76"/>
      <c r="VNK93" s="216"/>
      <c r="VNL93" s="75"/>
      <c r="VNM93" s="75"/>
      <c r="VNN93" s="204"/>
      <c r="VNO93" s="205"/>
      <c r="VNP93" s="72"/>
      <c r="VNQ93" s="70"/>
      <c r="VNR93" s="73"/>
      <c r="VNS93" s="74"/>
      <c r="VNT93" s="74"/>
      <c r="VNU93" s="62"/>
      <c r="VNV93" s="75"/>
      <c r="VNW93" s="76"/>
      <c r="VNX93" s="216"/>
      <c r="VNY93" s="75"/>
      <c r="VNZ93" s="75"/>
      <c r="VOA93" s="204"/>
      <c r="VOB93" s="205"/>
      <c r="VOC93" s="72"/>
      <c r="VOD93" s="70"/>
      <c r="VOE93" s="73"/>
      <c r="VOF93" s="74"/>
      <c r="VOG93" s="74"/>
      <c r="VOH93" s="62"/>
      <c r="VOI93" s="75"/>
      <c r="VOJ93" s="76"/>
      <c r="VOK93" s="216"/>
      <c r="VOL93" s="75"/>
      <c r="VOM93" s="75"/>
      <c r="VON93" s="204"/>
      <c r="VOO93" s="205"/>
      <c r="VOP93" s="72"/>
      <c r="VOQ93" s="70"/>
      <c r="VOR93" s="73"/>
      <c r="VOS93" s="74"/>
      <c r="VOT93" s="74"/>
      <c r="VOU93" s="62"/>
      <c r="VOV93" s="75"/>
      <c r="VOW93" s="76"/>
      <c r="VOX93" s="216"/>
      <c r="VOY93" s="75"/>
      <c r="VOZ93" s="75"/>
      <c r="VPA93" s="204"/>
      <c r="VPB93" s="205"/>
      <c r="VPC93" s="72"/>
      <c r="VPD93" s="70"/>
      <c r="VPE93" s="73"/>
      <c r="VPF93" s="74"/>
      <c r="VPG93" s="74"/>
      <c r="VPH93" s="62"/>
      <c r="VPI93" s="75"/>
      <c r="VPJ93" s="76"/>
      <c r="VPK93" s="216"/>
      <c r="VPL93" s="75"/>
      <c r="VPM93" s="75"/>
      <c r="VPN93" s="204"/>
      <c r="VPO93" s="205"/>
      <c r="VPP93" s="72"/>
      <c r="VPQ93" s="70"/>
      <c r="VPR93" s="73"/>
      <c r="VPS93" s="74"/>
      <c r="VPT93" s="74"/>
      <c r="VPU93" s="62"/>
      <c r="VPV93" s="75"/>
      <c r="VPW93" s="76"/>
      <c r="VPX93" s="216"/>
      <c r="VPY93" s="75"/>
      <c r="VPZ93" s="75"/>
      <c r="VQA93" s="204"/>
      <c r="VQB93" s="205"/>
      <c r="VQC93" s="72"/>
      <c r="VQD93" s="70"/>
      <c r="VQE93" s="73"/>
      <c r="VQF93" s="74"/>
      <c r="VQG93" s="74"/>
      <c r="VQH93" s="62"/>
      <c r="VQI93" s="75"/>
      <c r="VQJ93" s="76"/>
      <c r="VQK93" s="216"/>
      <c r="VQL93" s="75"/>
      <c r="VQM93" s="75"/>
      <c r="VQN93" s="204"/>
      <c r="VQO93" s="205"/>
      <c r="VQP93" s="72"/>
      <c r="VQQ93" s="70"/>
      <c r="VQR93" s="73"/>
      <c r="VQS93" s="74"/>
      <c r="VQT93" s="74"/>
      <c r="VQU93" s="62"/>
      <c r="VQV93" s="75"/>
      <c r="VQW93" s="76"/>
      <c r="VQX93" s="216"/>
      <c r="VQY93" s="75"/>
      <c r="VQZ93" s="75"/>
      <c r="VRA93" s="204"/>
      <c r="VRB93" s="205"/>
      <c r="VRC93" s="72"/>
      <c r="VRD93" s="70"/>
      <c r="VRE93" s="73"/>
      <c r="VRF93" s="74"/>
      <c r="VRG93" s="74"/>
      <c r="VRH93" s="62"/>
      <c r="VRI93" s="75"/>
      <c r="VRJ93" s="76"/>
      <c r="VRK93" s="216"/>
      <c r="VRL93" s="75"/>
      <c r="VRM93" s="75"/>
      <c r="VRN93" s="204"/>
      <c r="VRO93" s="205"/>
      <c r="VRP93" s="72"/>
      <c r="VRQ93" s="70"/>
      <c r="VRR93" s="73"/>
      <c r="VRS93" s="74"/>
      <c r="VRT93" s="74"/>
      <c r="VRU93" s="62"/>
      <c r="VRV93" s="75"/>
      <c r="VRW93" s="76"/>
      <c r="VRX93" s="216"/>
      <c r="VRY93" s="75"/>
      <c r="VRZ93" s="75"/>
      <c r="VSA93" s="204"/>
      <c r="VSB93" s="205"/>
      <c r="VSC93" s="72"/>
      <c r="VSD93" s="70"/>
      <c r="VSE93" s="73"/>
      <c r="VSF93" s="74"/>
      <c r="VSG93" s="74"/>
      <c r="VSH93" s="62"/>
      <c r="VSI93" s="75"/>
      <c r="VSJ93" s="76"/>
      <c r="VSK93" s="216"/>
      <c r="VSL93" s="75"/>
      <c r="VSM93" s="75"/>
      <c r="VSN93" s="204"/>
      <c r="VSO93" s="205"/>
      <c r="VSP93" s="72"/>
      <c r="VSQ93" s="70"/>
      <c r="VSR93" s="73"/>
      <c r="VSS93" s="74"/>
      <c r="VST93" s="74"/>
      <c r="VSU93" s="62"/>
      <c r="VSV93" s="75"/>
      <c r="VSW93" s="76"/>
      <c r="VSX93" s="216"/>
      <c r="VSY93" s="75"/>
      <c r="VSZ93" s="75"/>
      <c r="VTA93" s="204"/>
      <c r="VTB93" s="205"/>
      <c r="VTC93" s="72"/>
      <c r="VTD93" s="70"/>
      <c r="VTE93" s="73"/>
      <c r="VTF93" s="74"/>
      <c r="VTG93" s="74"/>
      <c r="VTH93" s="62"/>
      <c r="VTI93" s="75"/>
      <c r="VTJ93" s="76"/>
      <c r="VTK93" s="216"/>
      <c r="VTL93" s="75"/>
      <c r="VTM93" s="75"/>
      <c r="VTN93" s="204"/>
      <c r="VTO93" s="205"/>
      <c r="VTP93" s="72"/>
      <c r="VTQ93" s="70"/>
      <c r="VTR93" s="73"/>
      <c r="VTS93" s="74"/>
      <c r="VTT93" s="74"/>
      <c r="VTU93" s="62"/>
      <c r="VTV93" s="75"/>
      <c r="VTW93" s="76"/>
      <c r="VTX93" s="216"/>
      <c r="VTY93" s="75"/>
      <c r="VTZ93" s="75"/>
      <c r="VUA93" s="204"/>
      <c r="VUB93" s="205"/>
      <c r="VUC93" s="72"/>
      <c r="VUD93" s="70"/>
      <c r="VUE93" s="73"/>
      <c r="VUF93" s="74"/>
      <c r="VUG93" s="74"/>
      <c r="VUH93" s="62"/>
      <c r="VUI93" s="75"/>
      <c r="VUJ93" s="76"/>
      <c r="VUK93" s="216"/>
      <c r="VUL93" s="75"/>
      <c r="VUM93" s="75"/>
      <c r="VUN93" s="204"/>
      <c r="VUO93" s="205"/>
      <c r="VUP93" s="72"/>
      <c r="VUQ93" s="70"/>
      <c r="VUR93" s="73"/>
      <c r="VUS93" s="74"/>
      <c r="VUT93" s="74"/>
      <c r="VUU93" s="62"/>
      <c r="VUV93" s="75"/>
      <c r="VUW93" s="76"/>
      <c r="VUX93" s="216"/>
      <c r="VUY93" s="75"/>
      <c r="VUZ93" s="75"/>
      <c r="VVA93" s="204"/>
      <c r="VVB93" s="205"/>
      <c r="VVC93" s="72"/>
      <c r="VVD93" s="70"/>
      <c r="VVE93" s="73"/>
      <c r="VVF93" s="74"/>
      <c r="VVG93" s="74"/>
      <c r="VVH93" s="62"/>
      <c r="VVI93" s="75"/>
      <c r="VVJ93" s="76"/>
      <c r="VVK93" s="216"/>
      <c r="VVL93" s="75"/>
      <c r="VVM93" s="75"/>
      <c r="VVN93" s="204"/>
      <c r="VVO93" s="205"/>
      <c r="VVP93" s="72"/>
      <c r="VVQ93" s="70"/>
      <c r="VVR93" s="73"/>
      <c r="VVS93" s="74"/>
      <c r="VVT93" s="74"/>
      <c r="VVU93" s="62"/>
      <c r="VVV93" s="75"/>
      <c r="VVW93" s="76"/>
      <c r="VVX93" s="216"/>
      <c r="VVY93" s="75"/>
      <c r="VVZ93" s="75"/>
      <c r="VWA93" s="204"/>
      <c r="VWB93" s="205"/>
      <c r="VWC93" s="72"/>
      <c r="VWD93" s="70"/>
      <c r="VWE93" s="73"/>
      <c r="VWF93" s="74"/>
      <c r="VWG93" s="74"/>
      <c r="VWH93" s="62"/>
      <c r="VWI93" s="75"/>
      <c r="VWJ93" s="76"/>
      <c r="VWK93" s="216"/>
      <c r="VWL93" s="75"/>
      <c r="VWM93" s="75"/>
      <c r="VWN93" s="204"/>
      <c r="VWO93" s="205"/>
      <c r="VWP93" s="72"/>
      <c r="VWQ93" s="70"/>
      <c r="VWR93" s="73"/>
      <c r="VWS93" s="74"/>
      <c r="VWT93" s="74"/>
      <c r="VWU93" s="62"/>
      <c r="VWV93" s="75"/>
      <c r="VWW93" s="76"/>
      <c r="VWX93" s="216"/>
      <c r="VWY93" s="75"/>
      <c r="VWZ93" s="75"/>
      <c r="VXA93" s="204"/>
      <c r="VXB93" s="205"/>
      <c r="VXC93" s="72"/>
      <c r="VXD93" s="70"/>
      <c r="VXE93" s="73"/>
      <c r="VXF93" s="74"/>
      <c r="VXG93" s="74"/>
      <c r="VXH93" s="62"/>
      <c r="VXI93" s="75"/>
      <c r="VXJ93" s="76"/>
      <c r="VXK93" s="216"/>
      <c r="VXL93" s="75"/>
      <c r="VXM93" s="75"/>
      <c r="VXN93" s="204"/>
      <c r="VXO93" s="205"/>
      <c r="VXP93" s="72"/>
      <c r="VXQ93" s="70"/>
      <c r="VXR93" s="73"/>
      <c r="VXS93" s="74"/>
      <c r="VXT93" s="74"/>
      <c r="VXU93" s="62"/>
      <c r="VXV93" s="75"/>
      <c r="VXW93" s="76"/>
      <c r="VXX93" s="216"/>
      <c r="VXY93" s="75"/>
      <c r="VXZ93" s="75"/>
      <c r="VYA93" s="204"/>
      <c r="VYB93" s="205"/>
      <c r="VYC93" s="72"/>
      <c r="VYD93" s="70"/>
      <c r="VYE93" s="73"/>
      <c r="VYF93" s="74"/>
      <c r="VYG93" s="74"/>
      <c r="VYH93" s="62"/>
      <c r="VYI93" s="75"/>
      <c r="VYJ93" s="76"/>
      <c r="VYK93" s="216"/>
      <c r="VYL93" s="75"/>
      <c r="VYM93" s="75"/>
      <c r="VYN93" s="204"/>
      <c r="VYO93" s="205"/>
      <c r="VYP93" s="72"/>
      <c r="VYQ93" s="70"/>
      <c r="VYR93" s="73"/>
      <c r="VYS93" s="74"/>
      <c r="VYT93" s="74"/>
      <c r="VYU93" s="62"/>
      <c r="VYV93" s="75"/>
      <c r="VYW93" s="76"/>
      <c r="VYX93" s="216"/>
      <c r="VYY93" s="75"/>
      <c r="VYZ93" s="75"/>
      <c r="VZA93" s="204"/>
      <c r="VZB93" s="205"/>
      <c r="VZC93" s="72"/>
      <c r="VZD93" s="70"/>
      <c r="VZE93" s="73"/>
      <c r="VZF93" s="74"/>
      <c r="VZG93" s="74"/>
      <c r="VZH93" s="62"/>
      <c r="VZI93" s="75"/>
      <c r="VZJ93" s="76"/>
      <c r="VZK93" s="216"/>
      <c r="VZL93" s="75"/>
      <c r="VZM93" s="75"/>
      <c r="VZN93" s="204"/>
      <c r="VZO93" s="205"/>
      <c r="VZP93" s="72"/>
      <c r="VZQ93" s="70"/>
      <c r="VZR93" s="73"/>
      <c r="VZS93" s="74"/>
      <c r="VZT93" s="74"/>
      <c r="VZU93" s="62"/>
      <c r="VZV93" s="75"/>
      <c r="VZW93" s="76"/>
      <c r="VZX93" s="216"/>
      <c r="VZY93" s="75"/>
      <c r="VZZ93" s="75"/>
      <c r="WAA93" s="204"/>
      <c r="WAB93" s="205"/>
      <c r="WAC93" s="72"/>
      <c r="WAD93" s="70"/>
      <c r="WAE93" s="73"/>
      <c r="WAF93" s="74"/>
      <c r="WAG93" s="74"/>
      <c r="WAH93" s="62"/>
      <c r="WAI93" s="75"/>
      <c r="WAJ93" s="76"/>
      <c r="WAK93" s="216"/>
      <c r="WAL93" s="75"/>
      <c r="WAM93" s="75"/>
      <c r="WAN93" s="204"/>
      <c r="WAO93" s="205"/>
      <c r="WAP93" s="72"/>
      <c r="WAQ93" s="70"/>
      <c r="WAR93" s="73"/>
      <c r="WAS93" s="74"/>
      <c r="WAT93" s="74"/>
      <c r="WAU93" s="62"/>
      <c r="WAV93" s="75"/>
      <c r="WAW93" s="76"/>
      <c r="WAX93" s="216"/>
      <c r="WAY93" s="75"/>
      <c r="WAZ93" s="75"/>
      <c r="WBA93" s="204"/>
      <c r="WBB93" s="205"/>
      <c r="WBC93" s="72"/>
      <c r="WBD93" s="70"/>
      <c r="WBE93" s="73"/>
      <c r="WBF93" s="74"/>
      <c r="WBG93" s="74"/>
      <c r="WBH93" s="62"/>
      <c r="WBI93" s="75"/>
      <c r="WBJ93" s="76"/>
      <c r="WBK93" s="216"/>
      <c r="WBL93" s="75"/>
      <c r="WBM93" s="75"/>
      <c r="WBN93" s="204"/>
      <c r="WBO93" s="205"/>
      <c r="WBP93" s="72"/>
      <c r="WBQ93" s="70"/>
      <c r="WBR93" s="73"/>
      <c r="WBS93" s="74"/>
      <c r="WBT93" s="74"/>
      <c r="WBU93" s="62"/>
      <c r="WBV93" s="75"/>
      <c r="WBW93" s="76"/>
      <c r="WBX93" s="216"/>
      <c r="WBY93" s="75"/>
      <c r="WBZ93" s="75"/>
      <c r="WCA93" s="204"/>
      <c r="WCB93" s="205"/>
      <c r="WCC93" s="72"/>
      <c r="WCD93" s="70"/>
      <c r="WCE93" s="73"/>
      <c r="WCF93" s="74"/>
      <c r="WCG93" s="74"/>
      <c r="WCH93" s="62"/>
      <c r="WCI93" s="75"/>
      <c r="WCJ93" s="76"/>
      <c r="WCK93" s="216"/>
      <c r="WCL93" s="75"/>
      <c r="WCM93" s="75"/>
      <c r="WCN93" s="204"/>
      <c r="WCO93" s="205"/>
      <c r="WCP93" s="72"/>
      <c r="WCQ93" s="70"/>
      <c r="WCR93" s="73"/>
      <c r="WCS93" s="74"/>
      <c r="WCT93" s="74"/>
      <c r="WCU93" s="62"/>
      <c r="WCV93" s="75"/>
      <c r="WCW93" s="76"/>
      <c r="WCX93" s="216"/>
      <c r="WCY93" s="75"/>
      <c r="WCZ93" s="75"/>
      <c r="WDA93" s="204"/>
      <c r="WDB93" s="205"/>
      <c r="WDC93" s="72"/>
      <c r="WDD93" s="70"/>
      <c r="WDE93" s="73"/>
      <c r="WDF93" s="74"/>
      <c r="WDG93" s="74"/>
      <c r="WDH93" s="62"/>
      <c r="WDI93" s="75"/>
      <c r="WDJ93" s="76"/>
      <c r="WDK93" s="216"/>
      <c r="WDL93" s="75"/>
      <c r="WDM93" s="75"/>
      <c r="WDN93" s="204"/>
      <c r="WDO93" s="205"/>
      <c r="WDP93" s="72"/>
      <c r="WDQ93" s="70"/>
      <c r="WDR93" s="73"/>
      <c r="WDS93" s="74"/>
      <c r="WDT93" s="74"/>
      <c r="WDU93" s="62"/>
      <c r="WDV93" s="75"/>
      <c r="WDW93" s="76"/>
      <c r="WDX93" s="216"/>
      <c r="WDY93" s="75"/>
      <c r="WDZ93" s="75"/>
      <c r="WEA93" s="204"/>
      <c r="WEB93" s="205"/>
      <c r="WEC93" s="72"/>
      <c r="WED93" s="70"/>
      <c r="WEE93" s="73"/>
      <c r="WEF93" s="74"/>
      <c r="WEG93" s="74"/>
      <c r="WEH93" s="62"/>
      <c r="WEI93" s="75"/>
      <c r="WEJ93" s="76"/>
      <c r="WEK93" s="216"/>
      <c r="WEL93" s="75"/>
      <c r="WEM93" s="75"/>
      <c r="WEN93" s="204"/>
      <c r="WEO93" s="205"/>
      <c r="WEP93" s="72"/>
      <c r="WEQ93" s="70"/>
      <c r="WER93" s="73"/>
      <c r="WES93" s="74"/>
      <c r="WET93" s="74"/>
      <c r="WEU93" s="62"/>
      <c r="WEV93" s="75"/>
      <c r="WEW93" s="76"/>
      <c r="WEX93" s="216"/>
      <c r="WEY93" s="75"/>
      <c r="WEZ93" s="75"/>
      <c r="WFA93" s="204"/>
      <c r="WFB93" s="205"/>
      <c r="WFC93" s="72"/>
      <c r="WFD93" s="70"/>
      <c r="WFE93" s="73"/>
      <c r="WFF93" s="74"/>
      <c r="WFG93" s="74"/>
      <c r="WFH93" s="62"/>
      <c r="WFI93" s="75"/>
      <c r="WFJ93" s="76"/>
      <c r="WFK93" s="216"/>
      <c r="WFL93" s="75"/>
      <c r="WFM93" s="75"/>
      <c r="WFN93" s="204"/>
      <c r="WFO93" s="205"/>
      <c r="WFP93" s="72"/>
      <c r="WFQ93" s="70"/>
      <c r="WFR93" s="73"/>
      <c r="WFS93" s="74"/>
      <c r="WFT93" s="74"/>
      <c r="WFU93" s="62"/>
      <c r="WFV93" s="75"/>
      <c r="WFW93" s="76"/>
      <c r="WFX93" s="216"/>
      <c r="WFY93" s="75"/>
      <c r="WFZ93" s="75"/>
      <c r="WGA93" s="204"/>
      <c r="WGB93" s="205"/>
      <c r="WGC93" s="72"/>
      <c r="WGD93" s="70"/>
      <c r="WGE93" s="73"/>
      <c r="WGF93" s="74"/>
      <c r="WGG93" s="74"/>
      <c r="WGH93" s="62"/>
      <c r="WGI93" s="75"/>
      <c r="WGJ93" s="76"/>
      <c r="WGK93" s="216"/>
      <c r="WGL93" s="75"/>
      <c r="WGM93" s="75"/>
      <c r="WGN93" s="204"/>
      <c r="WGO93" s="205"/>
      <c r="WGP93" s="72"/>
      <c r="WGQ93" s="70"/>
      <c r="WGR93" s="73"/>
      <c r="WGS93" s="74"/>
      <c r="WGT93" s="74"/>
      <c r="WGU93" s="62"/>
      <c r="WGV93" s="75"/>
      <c r="WGW93" s="76"/>
      <c r="WGX93" s="216"/>
      <c r="WGY93" s="75"/>
      <c r="WGZ93" s="75"/>
      <c r="WHA93" s="204"/>
      <c r="WHB93" s="205"/>
      <c r="WHC93" s="72"/>
      <c r="WHD93" s="70"/>
      <c r="WHE93" s="73"/>
      <c r="WHF93" s="74"/>
      <c r="WHG93" s="74"/>
      <c r="WHH93" s="62"/>
      <c r="WHI93" s="75"/>
      <c r="WHJ93" s="76"/>
      <c r="WHK93" s="216"/>
      <c r="WHL93" s="75"/>
      <c r="WHM93" s="75"/>
      <c r="WHN93" s="204"/>
      <c r="WHO93" s="205"/>
      <c r="WHP93" s="72"/>
      <c r="WHQ93" s="70"/>
      <c r="WHR93" s="73"/>
      <c r="WHS93" s="74"/>
      <c r="WHT93" s="74"/>
      <c r="WHU93" s="62"/>
      <c r="WHV93" s="75"/>
      <c r="WHW93" s="76"/>
      <c r="WHX93" s="216"/>
      <c r="WHY93" s="75"/>
      <c r="WHZ93" s="75"/>
      <c r="WIA93" s="204"/>
      <c r="WIB93" s="205"/>
      <c r="WIC93" s="72"/>
      <c r="WID93" s="70"/>
      <c r="WIE93" s="73"/>
      <c r="WIF93" s="74"/>
      <c r="WIG93" s="74"/>
      <c r="WIH93" s="62"/>
      <c r="WII93" s="75"/>
      <c r="WIJ93" s="76"/>
      <c r="WIK93" s="216"/>
      <c r="WIL93" s="75"/>
      <c r="WIM93" s="75"/>
      <c r="WIN93" s="204"/>
      <c r="WIO93" s="205"/>
      <c r="WIP93" s="72"/>
      <c r="WIQ93" s="70"/>
      <c r="WIR93" s="73"/>
      <c r="WIS93" s="74"/>
      <c r="WIT93" s="74"/>
      <c r="WIU93" s="62"/>
      <c r="WIV93" s="75"/>
      <c r="WIW93" s="76"/>
      <c r="WIX93" s="216"/>
      <c r="WIY93" s="75"/>
      <c r="WIZ93" s="75"/>
      <c r="WJA93" s="204"/>
      <c r="WJB93" s="205"/>
      <c r="WJC93" s="72"/>
      <c r="WJD93" s="70"/>
      <c r="WJE93" s="73"/>
      <c r="WJF93" s="74"/>
      <c r="WJG93" s="74"/>
      <c r="WJH93" s="62"/>
      <c r="WJI93" s="75"/>
      <c r="WJJ93" s="76"/>
      <c r="WJK93" s="216"/>
      <c r="WJL93" s="75"/>
      <c r="WJM93" s="75"/>
      <c r="WJN93" s="204"/>
      <c r="WJO93" s="205"/>
      <c r="WJP93" s="72"/>
      <c r="WJQ93" s="70"/>
      <c r="WJR93" s="73"/>
      <c r="WJS93" s="74"/>
      <c r="WJT93" s="74"/>
      <c r="WJU93" s="62"/>
      <c r="WJV93" s="75"/>
      <c r="WJW93" s="76"/>
      <c r="WJX93" s="216"/>
      <c r="WJY93" s="75"/>
      <c r="WJZ93" s="75"/>
      <c r="WKA93" s="204"/>
      <c r="WKB93" s="205"/>
      <c r="WKC93" s="72"/>
      <c r="WKD93" s="70"/>
      <c r="WKE93" s="73"/>
      <c r="WKF93" s="74"/>
      <c r="WKG93" s="74"/>
      <c r="WKH93" s="62"/>
      <c r="WKI93" s="75"/>
      <c r="WKJ93" s="76"/>
      <c r="WKK93" s="216"/>
      <c r="WKL93" s="75"/>
      <c r="WKM93" s="75"/>
      <c r="WKN93" s="204"/>
      <c r="WKO93" s="205"/>
      <c r="WKP93" s="72"/>
      <c r="WKQ93" s="70"/>
      <c r="WKR93" s="73"/>
      <c r="WKS93" s="74"/>
      <c r="WKT93" s="74"/>
      <c r="WKU93" s="62"/>
      <c r="WKV93" s="75"/>
      <c r="WKW93" s="76"/>
      <c r="WKX93" s="216"/>
      <c r="WKY93" s="75"/>
      <c r="WKZ93" s="75"/>
      <c r="WLA93" s="204"/>
      <c r="WLB93" s="205"/>
      <c r="WLC93" s="72"/>
      <c r="WLD93" s="70"/>
      <c r="WLE93" s="73"/>
      <c r="WLF93" s="74"/>
      <c r="WLG93" s="74"/>
      <c r="WLH93" s="62"/>
      <c r="WLI93" s="75"/>
      <c r="WLJ93" s="76"/>
      <c r="WLK93" s="216"/>
      <c r="WLL93" s="75"/>
      <c r="WLM93" s="75"/>
      <c r="WLN93" s="204"/>
      <c r="WLO93" s="205"/>
      <c r="WLP93" s="72"/>
      <c r="WLQ93" s="70"/>
      <c r="WLR93" s="73"/>
      <c r="WLS93" s="74"/>
      <c r="WLT93" s="74"/>
      <c r="WLU93" s="62"/>
      <c r="WLV93" s="75"/>
      <c r="WLW93" s="76"/>
      <c r="WLX93" s="216"/>
      <c r="WLY93" s="75"/>
      <c r="WLZ93" s="75"/>
      <c r="WMA93" s="204"/>
      <c r="WMB93" s="205"/>
      <c r="WMC93" s="72"/>
      <c r="WMD93" s="70"/>
      <c r="WME93" s="73"/>
      <c r="WMF93" s="74"/>
      <c r="WMG93" s="74"/>
      <c r="WMH93" s="62"/>
      <c r="WMI93" s="75"/>
      <c r="WMJ93" s="76"/>
      <c r="WMK93" s="216"/>
      <c r="WML93" s="75"/>
      <c r="WMM93" s="75"/>
      <c r="WMN93" s="204"/>
      <c r="WMO93" s="205"/>
      <c r="WMP93" s="72"/>
      <c r="WMQ93" s="70"/>
      <c r="WMR93" s="73"/>
      <c r="WMS93" s="74"/>
      <c r="WMT93" s="74"/>
      <c r="WMU93" s="62"/>
      <c r="WMV93" s="75"/>
      <c r="WMW93" s="76"/>
      <c r="WMX93" s="216"/>
      <c r="WMY93" s="75"/>
      <c r="WMZ93" s="75"/>
      <c r="WNA93" s="204"/>
      <c r="WNB93" s="205"/>
      <c r="WNC93" s="72"/>
      <c r="WND93" s="70"/>
      <c r="WNE93" s="73"/>
      <c r="WNF93" s="74"/>
      <c r="WNG93" s="74"/>
      <c r="WNH93" s="62"/>
      <c r="WNI93" s="75"/>
      <c r="WNJ93" s="76"/>
      <c r="WNK93" s="216"/>
      <c r="WNL93" s="75"/>
      <c r="WNM93" s="75"/>
      <c r="WNN93" s="204"/>
      <c r="WNO93" s="205"/>
      <c r="WNP93" s="72"/>
      <c r="WNQ93" s="70"/>
      <c r="WNR93" s="73"/>
      <c r="WNS93" s="74"/>
      <c r="WNT93" s="74"/>
      <c r="WNU93" s="62"/>
      <c r="WNV93" s="75"/>
      <c r="WNW93" s="76"/>
      <c r="WNX93" s="216"/>
      <c r="WNY93" s="75"/>
      <c r="WNZ93" s="75"/>
      <c r="WOA93" s="204"/>
      <c r="WOB93" s="205"/>
      <c r="WOC93" s="72"/>
      <c r="WOD93" s="70"/>
      <c r="WOE93" s="73"/>
      <c r="WOF93" s="74"/>
      <c r="WOG93" s="74"/>
      <c r="WOH93" s="62"/>
      <c r="WOI93" s="75"/>
      <c r="WOJ93" s="76"/>
      <c r="WOK93" s="216"/>
      <c r="WOL93" s="75"/>
      <c r="WOM93" s="75"/>
      <c r="WON93" s="204"/>
      <c r="WOO93" s="205"/>
      <c r="WOP93" s="72"/>
      <c r="WOQ93" s="70"/>
      <c r="WOR93" s="73"/>
      <c r="WOS93" s="74"/>
      <c r="WOT93" s="74"/>
      <c r="WOU93" s="62"/>
      <c r="WOV93" s="75"/>
      <c r="WOW93" s="76"/>
      <c r="WOX93" s="216"/>
      <c r="WOY93" s="75"/>
      <c r="WOZ93" s="75"/>
      <c r="WPA93" s="204"/>
      <c r="WPB93" s="205"/>
      <c r="WPC93" s="72"/>
      <c r="WPD93" s="70"/>
      <c r="WPE93" s="73"/>
      <c r="WPF93" s="74"/>
      <c r="WPG93" s="74"/>
      <c r="WPH93" s="62"/>
      <c r="WPI93" s="75"/>
      <c r="WPJ93" s="76"/>
      <c r="WPK93" s="216"/>
      <c r="WPL93" s="75"/>
      <c r="WPM93" s="75"/>
      <c r="WPN93" s="204"/>
      <c r="WPO93" s="205"/>
      <c r="WPP93" s="72"/>
      <c r="WPQ93" s="70"/>
      <c r="WPR93" s="73"/>
      <c r="WPS93" s="74"/>
      <c r="WPT93" s="74"/>
      <c r="WPU93" s="62"/>
      <c r="WPV93" s="75"/>
      <c r="WPW93" s="76"/>
      <c r="WPX93" s="216"/>
      <c r="WPY93" s="75"/>
      <c r="WPZ93" s="75"/>
      <c r="WQA93" s="204"/>
      <c r="WQB93" s="205"/>
      <c r="WQC93" s="72"/>
      <c r="WQD93" s="70"/>
      <c r="WQE93" s="73"/>
      <c r="WQF93" s="74"/>
      <c r="WQG93" s="74"/>
      <c r="WQH93" s="62"/>
      <c r="WQI93" s="75"/>
      <c r="WQJ93" s="76"/>
      <c r="WQK93" s="216"/>
      <c r="WQL93" s="75"/>
      <c r="WQM93" s="75"/>
      <c r="WQN93" s="204"/>
      <c r="WQO93" s="205"/>
      <c r="WQP93" s="72"/>
      <c r="WQQ93" s="70"/>
      <c r="WQR93" s="73"/>
      <c r="WQS93" s="74"/>
      <c r="WQT93" s="74"/>
      <c r="WQU93" s="62"/>
      <c r="WQV93" s="75"/>
      <c r="WQW93" s="76"/>
      <c r="WQX93" s="216"/>
      <c r="WQY93" s="75"/>
      <c r="WQZ93" s="75"/>
      <c r="WRA93" s="204"/>
      <c r="WRB93" s="205"/>
      <c r="WRC93" s="72"/>
      <c r="WRD93" s="70"/>
      <c r="WRE93" s="73"/>
      <c r="WRF93" s="74"/>
      <c r="WRG93" s="74"/>
      <c r="WRH93" s="62"/>
      <c r="WRI93" s="75"/>
      <c r="WRJ93" s="76"/>
      <c r="WRK93" s="216"/>
      <c r="WRL93" s="75"/>
      <c r="WRM93" s="75"/>
      <c r="WRN93" s="204"/>
      <c r="WRO93" s="205"/>
      <c r="WRP93" s="72"/>
      <c r="WRQ93" s="70"/>
      <c r="WRR93" s="73"/>
      <c r="WRS93" s="74"/>
      <c r="WRT93" s="74"/>
      <c r="WRU93" s="62"/>
      <c r="WRV93" s="75"/>
      <c r="WRW93" s="76"/>
      <c r="WRX93" s="216"/>
      <c r="WRY93" s="75"/>
      <c r="WRZ93" s="75"/>
      <c r="WSA93" s="204"/>
      <c r="WSB93" s="205"/>
      <c r="WSC93" s="72"/>
      <c r="WSD93" s="70"/>
      <c r="WSE93" s="73"/>
      <c r="WSF93" s="74"/>
      <c r="WSG93" s="74"/>
      <c r="WSH93" s="62"/>
      <c r="WSI93" s="75"/>
      <c r="WSJ93" s="76"/>
      <c r="WSK93" s="216"/>
      <c r="WSL93" s="75"/>
      <c r="WSM93" s="75"/>
      <c r="WSN93" s="204"/>
      <c r="WSO93" s="205"/>
      <c r="WSP93" s="72"/>
      <c r="WSQ93" s="70"/>
      <c r="WSR93" s="73"/>
      <c r="WSS93" s="74"/>
      <c r="WST93" s="74"/>
      <c r="WSU93" s="62"/>
      <c r="WSV93" s="75"/>
      <c r="WSW93" s="76"/>
      <c r="WSX93" s="216"/>
      <c r="WSY93" s="75"/>
      <c r="WSZ93" s="75"/>
      <c r="WTA93" s="204"/>
      <c r="WTB93" s="205"/>
      <c r="WTC93" s="72"/>
      <c r="WTD93" s="70"/>
      <c r="WTE93" s="73"/>
      <c r="WTF93" s="74"/>
      <c r="WTG93" s="74"/>
      <c r="WTH93" s="62"/>
      <c r="WTI93" s="75"/>
      <c r="WTJ93" s="76"/>
      <c r="WTK93" s="216"/>
      <c r="WTL93" s="75"/>
      <c r="WTM93" s="75"/>
      <c r="WTN93" s="204"/>
      <c r="WTO93" s="205"/>
      <c r="WTP93" s="72"/>
      <c r="WTQ93" s="70"/>
      <c r="WTR93" s="73"/>
      <c r="WTS93" s="74"/>
      <c r="WTT93" s="74"/>
      <c r="WTU93" s="62"/>
      <c r="WTV93" s="75"/>
      <c r="WTW93" s="76"/>
      <c r="WTX93" s="216"/>
      <c r="WTY93" s="75"/>
      <c r="WTZ93" s="75"/>
      <c r="WUA93" s="204"/>
      <c r="WUB93" s="205"/>
      <c r="WUC93" s="72"/>
      <c r="WUD93" s="70"/>
      <c r="WUE93" s="73"/>
      <c r="WUF93" s="74"/>
      <c r="WUG93" s="74"/>
      <c r="WUH93" s="62"/>
      <c r="WUI93" s="75"/>
      <c r="WUJ93" s="76"/>
      <c r="WUK93" s="216"/>
      <c r="WUL93" s="75"/>
      <c r="WUM93" s="75"/>
      <c r="WUN93" s="204"/>
      <c r="WUO93" s="205"/>
      <c r="WUP93" s="72"/>
      <c r="WUQ93" s="70"/>
      <c r="WUR93" s="73"/>
      <c r="WUS93" s="74"/>
      <c r="WUT93" s="74"/>
      <c r="WUU93" s="62"/>
      <c r="WUV93" s="75"/>
      <c r="WUW93" s="76"/>
      <c r="WUX93" s="216"/>
      <c r="WUY93" s="75"/>
      <c r="WUZ93" s="75"/>
      <c r="WVA93" s="204"/>
      <c r="WVB93" s="205"/>
      <c r="WVC93" s="72"/>
      <c r="WVD93" s="70"/>
      <c r="WVE93" s="73"/>
      <c r="WVF93" s="74"/>
      <c r="WVG93" s="74"/>
      <c r="WVH93" s="62"/>
      <c r="WVI93" s="75"/>
      <c r="WVJ93" s="76"/>
      <c r="WVK93" s="216"/>
      <c r="WVL93" s="75"/>
      <c r="WVM93" s="75"/>
      <c r="WVN93" s="204"/>
      <c r="WVO93" s="205"/>
      <c r="WVP93" s="72"/>
      <c r="WVQ93" s="70"/>
      <c r="WVR93" s="73"/>
      <c r="WVS93" s="74"/>
      <c r="WVT93" s="74"/>
      <c r="WVU93" s="62"/>
      <c r="WVV93" s="75"/>
      <c r="WVW93" s="76"/>
      <c r="WVX93" s="216"/>
      <c r="WVY93" s="75"/>
      <c r="WVZ93" s="75"/>
      <c r="WWA93" s="204"/>
      <c r="WWB93" s="205"/>
      <c r="WWC93" s="72"/>
      <c r="WWD93" s="70"/>
      <c r="WWE93" s="73"/>
      <c r="WWF93" s="74"/>
      <c r="WWG93" s="74"/>
      <c r="WWH93" s="62"/>
      <c r="WWI93" s="75"/>
      <c r="WWJ93" s="76"/>
      <c r="WWK93" s="216"/>
      <c r="WWL93" s="75"/>
      <c r="WWM93" s="75"/>
      <c r="WWN93" s="204"/>
      <c r="WWO93" s="205"/>
      <c r="WWP93" s="72"/>
      <c r="WWQ93" s="70"/>
      <c r="WWR93" s="73"/>
      <c r="WWS93" s="74"/>
      <c r="WWT93" s="74"/>
      <c r="WWU93" s="62"/>
      <c r="WWV93" s="75"/>
      <c r="WWW93" s="76"/>
      <c r="WWX93" s="216"/>
      <c r="WWY93" s="75"/>
      <c r="WWZ93" s="75"/>
      <c r="WXA93" s="204"/>
      <c r="WXB93" s="205"/>
      <c r="WXC93" s="72"/>
      <c r="WXD93" s="70"/>
      <c r="WXE93" s="73"/>
      <c r="WXF93" s="74"/>
      <c r="WXG93" s="74"/>
      <c r="WXH93" s="62"/>
      <c r="WXI93" s="75"/>
      <c r="WXJ93" s="76"/>
      <c r="WXK93" s="216"/>
      <c r="WXL93" s="75"/>
      <c r="WXM93" s="75"/>
      <c r="WXN93" s="204"/>
      <c r="WXO93" s="205"/>
      <c r="WXP93" s="72"/>
      <c r="WXQ93" s="70"/>
      <c r="WXR93" s="73"/>
      <c r="WXS93" s="74"/>
      <c r="WXT93" s="74"/>
      <c r="WXU93" s="62"/>
      <c r="WXV93" s="75"/>
      <c r="WXW93" s="76"/>
      <c r="WXX93" s="216"/>
      <c r="WXY93" s="75"/>
      <c r="WXZ93" s="75"/>
      <c r="WYA93" s="204"/>
      <c r="WYB93" s="205"/>
      <c r="WYC93" s="72"/>
      <c r="WYD93" s="70"/>
      <c r="WYE93" s="73"/>
      <c r="WYF93" s="74"/>
      <c r="WYG93" s="74"/>
      <c r="WYH93" s="62"/>
      <c r="WYI93" s="75"/>
      <c r="WYJ93" s="76"/>
      <c r="WYK93" s="216"/>
      <c r="WYL93" s="75"/>
      <c r="WYM93" s="75"/>
      <c r="WYN93" s="204"/>
      <c r="WYO93" s="205"/>
      <c r="WYP93" s="72"/>
      <c r="WYQ93" s="70"/>
      <c r="WYR93" s="73"/>
      <c r="WYS93" s="74"/>
      <c r="WYT93" s="74"/>
      <c r="WYU93" s="62"/>
      <c r="WYV93" s="75"/>
      <c r="WYW93" s="76"/>
      <c r="WYX93" s="216"/>
      <c r="WYY93" s="75"/>
      <c r="WYZ93" s="75"/>
      <c r="WZA93" s="204"/>
      <c r="WZB93" s="205"/>
      <c r="WZC93" s="72"/>
      <c r="WZD93" s="70"/>
      <c r="WZE93" s="73"/>
      <c r="WZF93" s="74"/>
      <c r="WZG93" s="74"/>
      <c r="WZH93" s="62"/>
      <c r="WZI93" s="75"/>
      <c r="WZJ93" s="76"/>
      <c r="WZK93" s="216"/>
      <c r="WZL93" s="75"/>
      <c r="WZM93" s="75"/>
      <c r="WZN93" s="204"/>
      <c r="WZO93" s="205"/>
      <c r="WZP93" s="72"/>
      <c r="WZQ93" s="70"/>
      <c r="WZR93" s="73"/>
      <c r="WZS93" s="74"/>
      <c r="WZT93" s="74"/>
      <c r="WZU93" s="62"/>
      <c r="WZV93" s="75"/>
      <c r="WZW93" s="76"/>
      <c r="WZX93" s="216"/>
      <c r="WZY93" s="75"/>
      <c r="WZZ93" s="75"/>
      <c r="XAA93" s="204"/>
      <c r="XAB93" s="205"/>
      <c r="XAC93" s="72"/>
      <c r="XAD93" s="70"/>
      <c r="XAE93" s="73"/>
      <c r="XAF93" s="74"/>
      <c r="XAG93" s="74"/>
      <c r="XAH93" s="62"/>
      <c r="XAI93" s="75"/>
      <c r="XAJ93" s="76"/>
      <c r="XAK93" s="216"/>
      <c r="XAL93" s="75"/>
      <c r="XAM93" s="75"/>
      <c r="XAN93" s="204"/>
      <c r="XAO93" s="205"/>
      <c r="XAP93" s="72"/>
      <c r="XAQ93" s="70"/>
      <c r="XAR93" s="73"/>
      <c r="XAS93" s="74"/>
      <c r="XAT93" s="74"/>
      <c r="XAU93" s="62"/>
      <c r="XAV93" s="75"/>
      <c r="XAW93" s="76"/>
      <c r="XAX93" s="216"/>
      <c r="XAY93" s="75"/>
      <c r="XAZ93" s="75"/>
      <c r="XBA93" s="204"/>
      <c r="XBB93" s="205"/>
      <c r="XBC93" s="72"/>
      <c r="XBD93" s="70"/>
      <c r="XBE93" s="73"/>
      <c r="XBF93" s="74"/>
      <c r="XBG93" s="74"/>
      <c r="XBH93" s="62"/>
      <c r="XBI93" s="75"/>
      <c r="XBJ93" s="76"/>
      <c r="XBK93" s="216"/>
      <c r="XBL93" s="75"/>
      <c r="XBM93" s="75"/>
      <c r="XBN93" s="204"/>
      <c r="XBO93" s="205"/>
      <c r="XBP93" s="72"/>
      <c r="XBQ93" s="70"/>
      <c r="XBR93" s="73"/>
      <c r="XBS93" s="74"/>
      <c r="XBT93" s="74"/>
      <c r="XBU93" s="62"/>
      <c r="XBV93" s="75"/>
      <c r="XBW93" s="76"/>
      <c r="XBX93" s="216"/>
      <c r="XBY93" s="75"/>
      <c r="XBZ93" s="75"/>
      <c r="XCA93" s="204"/>
      <c r="XCB93" s="205"/>
      <c r="XCC93" s="72"/>
      <c r="XCD93" s="70"/>
      <c r="XCE93" s="73"/>
      <c r="XCF93" s="74"/>
      <c r="XCG93" s="74"/>
      <c r="XCH93" s="62"/>
      <c r="XCI93" s="75"/>
      <c r="XCJ93" s="76"/>
      <c r="XCK93" s="216"/>
      <c r="XCL93" s="75"/>
      <c r="XCM93" s="75"/>
      <c r="XCN93" s="204"/>
      <c r="XCO93" s="205"/>
      <c r="XCP93" s="72"/>
      <c r="XCQ93" s="70"/>
      <c r="XCR93" s="73"/>
      <c r="XCS93" s="74"/>
      <c r="XCT93" s="74"/>
      <c r="XCU93" s="62"/>
      <c r="XCV93" s="75"/>
      <c r="XCW93" s="76"/>
      <c r="XCX93" s="216"/>
      <c r="XCY93" s="75"/>
      <c r="XCZ93" s="75"/>
      <c r="XDA93" s="204"/>
      <c r="XDB93" s="205"/>
      <c r="XDC93" s="72"/>
      <c r="XDD93" s="70"/>
      <c r="XDE93" s="73"/>
      <c r="XDF93" s="74"/>
      <c r="XDG93" s="74"/>
      <c r="XDH93" s="62"/>
      <c r="XDI93" s="75"/>
      <c r="XDJ93" s="76"/>
      <c r="XDK93" s="216"/>
      <c r="XDL93" s="75"/>
      <c r="XDM93" s="75"/>
      <c r="XDN93" s="204"/>
      <c r="XDO93" s="205"/>
      <c r="XDP93" s="72"/>
      <c r="XDQ93" s="70"/>
      <c r="XDR93" s="73"/>
      <c r="XDS93" s="74"/>
      <c r="XDT93" s="74"/>
      <c r="XDU93" s="62"/>
      <c r="XDV93" s="75"/>
      <c r="XDW93" s="76"/>
      <c r="XDX93" s="216"/>
      <c r="XDY93" s="75"/>
      <c r="XDZ93" s="75"/>
      <c r="XEA93" s="204"/>
      <c r="XEB93" s="205"/>
      <c r="XEC93" s="72"/>
      <c r="XED93" s="70"/>
      <c r="XEE93" s="73"/>
      <c r="XEF93" s="74"/>
      <c r="XEG93" s="74"/>
      <c r="XEH93" s="62"/>
      <c r="XEI93" s="75"/>
      <c r="XEJ93" s="76"/>
      <c r="XEK93" s="216"/>
      <c r="XEL93" s="75"/>
      <c r="XEM93" s="75"/>
      <c r="XEN93" s="204"/>
      <c r="XEO93" s="205"/>
      <c r="XEP93" s="72"/>
      <c r="XEQ93" s="70"/>
      <c r="XER93" s="73"/>
      <c r="XES93" s="74"/>
      <c r="XET93" s="74"/>
      <c r="XEU93" s="62"/>
      <c r="XEV93" s="75"/>
      <c r="XEW93" s="76"/>
      <c r="XEX93" s="216"/>
      <c r="XEY93" s="75"/>
      <c r="XEZ93" s="75"/>
      <c r="XFA93" s="204"/>
      <c r="XFB93" s="205"/>
      <c r="XFC93" s="72"/>
      <c r="XFD93" s="70"/>
    </row>
    <row r="94" spans="1:16384" s="80" customFormat="1" x14ac:dyDescent="0.35">
      <c r="A94" s="207">
        <f t="shared" si="18"/>
        <v>259.8116976</v>
      </c>
      <c r="B94" s="43">
        <v>6099316</v>
      </c>
      <c r="C94" s="208" t="s">
        <v>111</v>
      </c>
      <c r="D94" s="99">
        <v>0</v>
      </c>
      <c r="E94" s="209"/>
      <c r="F94" s="161">
        <f t="shared" si="25"/>
        <v>46112.504724971281</v>
      </c>
      <c r="G94" s="161">
        <f t="shared" si="24"/>
        <v>46112.504724971281</v>
      </c>
      <c r="H94" s="168">
        <f>$I$68*O94</f>
        <v>18.072599999999998</v>
      </c>
      <c r="I94" s="171">
        <f t="shared" si="19"/>
        <v>0</v>
      </c>
      <c r="J94" s="170">
        <f>$I$69</f>
        <v>0.59899999999999998</v>
      </c>
      <c r="K94" s="99"/>
      <c r="L94" s="171">
        <f t="shared" si="20"/>
        <v>0</v>
      </c>
      <c r="M94" s="171">
        <f t="shared" si="21"/>
        <v>0</v>
      </c>
      <c r="N94" s="53">
        <f t="shared" si="22"/>
        <v>259.8116976</v>
      </c>
      <c r="O94" s="54">
        <f t="shared" si="28"/>
        <v>1</v>
      </c>
      <c r="P94" s="72"/>
      <c r="Q94" s="69">
        <v>0</v>
      </c>
      <c r="R94" s="69">
        <f t="shared" si="26"/>
        <v>0</v>
      </c>
      <c r="S94" s="18">
        <v>0</v>
      </c>
      <c r="T94" s="69"/>
      <c r="U94" s="62"/>
      <c r="V94" s="75"/>
      <c r="W94" s="76"/>
      <c r="X94" s="216"/>
      <c r="Y94" s="75"/>
      <c r="Z94" s="75"/>
      <c r="AA94" s="204"/>
      <c r="AB94" s="205"/>
      <c r="AC94" s="72"/>
      <c r="AD94" s="70"/>
      <c r="AE94" s="73"/>
      <c r="AF94" s="74"/>
      <c r="AG94" s="74"/>
      <c r="AH94" s="62"/>
      <c r="AI94" s="75"/>
      <c r="AJ94" s="76"/>
      <c r="AK94" s="216"/>
      <c r="AL94" s="75"/>
      <c r="AM94" s="75"/>
      <c r="AN94" s="204"/>
      <c r="AO94" s="205"/>
      <c r="AP94" s="72"/>
      <c r="AQ94" s="70"/>
      <c r="AR94" s="73"/>
      <c r="AS94" s="74"/>
      <c r="AT94" s="74"/>
      <c r="AU94" s="62"/>
      <c r="AV94" s="75"/>
      <c r="AW94" s="76"/>
      <c r="AX94" s="216"/>
      <c r="AY94" s="75"/>
      <c r="AZ94" s="75"/>
      <c r="BA94" s="204"/>
      <c r="BB94" s="205"/>
      <c r="BC94" s="72"/>
      <c r="BD94" s="70"/>
      <c r="BE94" s="73"/>
      <c r="BF94" s="74"/>
      <c r="BG94" s="74"/>
      <c r="BH94" s="62"/>
      <c r="BI94" s="75"/>
      <c r="BJ94" s="76"/>
      <c r="BK94" s="216"/>
      <c r="BL94" s="75"/>
      <c r="BM94" s="75"/>
      <c r="BN94" s="204"/>
      <c r="BO94" s="205"/>
      <c r="BP94" s="72"/>
      <c r="BQ94" s="70"/>
      <c r="BR94" s="73"/>
      <c r="BS94" s="74"/>
      <c r="BT94" s="74"/>
      <c r="BU94" s="62"/>
      <c r="BV94" s="75"/>
      <c r="BW94" s="76"/>
      <c r="BX94" s="216"/>
      <c r="BY94" s="75"/>
      <c r="BZ94" s="75"/>
      <c r="CA94" s="204"/>
      <c r="CB94" s="205"/>
      <c r="CC94" s="72"/>
      <c r="CD94" s="70"/>
      <c r="CE94" s="73"/>
      <c r="CF94" s="74"/>
      <c r="CG94" s="74"/>
      <c r="CH94" s="62"/>
      <c r="CI94" s="75"/>
      <c r="CJ94" s="76"/>
      <c r="CK94" s="216"/>
      <c r="CL94" s="75"/>
      <c r="CM94" s="75"/>
      <c r="CN94" s="204"/>
      <c r="CO94" s="205"/>
      <c r="CP94" s="72"/>
      <c r="CQ94" s="70"/>
      <c r="CR94" s="73"/>
      <c r="CS94" s="74"/>
      <c r="CT94" s="74"/>
      <c r="CU94" s="62"/>
      <c r="CV94" s="75"/>
      <c r="CW94" s="76"/>
      <c r="CX94" s="216"/>
      <c r="CY94" s="75"/>
      <c r="CZ94" s="75"/>
      <c r="DA94" s="204"/>
      <c r="DB94" s="205"/>
      <c r="DC94" s="72"/>
      <c r="DD94" s="70"/>
      <c r="DE94" s="73"/>
      <c r="DF94" s="74"/>
      <c r="DG94" s="74"/>
      <c r="DH94" s="62"/>
      <c r="DI94" s="75"/>
      <c r="DJ94" s="76"/>
      <c r="DK94" s="216"/>
      <c r="DL94" s="75"/>
      <c r="DM94" s="75"/>
      <c r="DN94" s="204"/>
      <c r="DO94" s="205"/>
      <c r="DP94" s="72"/>
      <c r="DQ94" s="70"/>
      <c r="DR94" s="73"/>
      <c r="DS94" s="74"/>
      <c r="DT94" s="74"/>
      <c r="DU94" s="62"/>
      <c r="DV94" s="75"/>
      <c r="DW94" s="76"/>
      <c r="DX94" s="216"/>
      <c r="DY94" s="75"/>
      <c r="DZ94" s="75"/>
      <c r="EA94" s="204"/>
      <c r="EB94" s="205"/>
      <c r="EC94" s="72"/>
      <c r="ED94" s="70"/>
      <c r="EE94" s="73"/>
      <c r="EF94" s="74"/>
      <c r="EG94" s="74"/>
      <c r="EH94" s="62"/>
      <c r="EI94" s="75"/>
      <c r="EJ94" s="76"/>
      <c r="EK94" s="216"/>
      <c r="EL94" s="75"/>
      <c r="EM94" s="75"/>
      <c r="EN94" s="204"/>
      <c r="EO94" s="205"/>
      <c r="EP94" s="72"/>
      <c r="EQ94" s="70"/>
      <c r="ER94" s="73"/>
      <c r="ES94" s="74"/>
      <c r="ET94" s="74"/>
      <c r="EU94" s="62"/>
      <c r="EV94" s="75"/>
      <c r="EW94" s="76"/>
      <c r="EX94" s="216"/>
      <c r="EY94" s="75"/>
      <c r="EZ94" s="75"/>
      <c r="FA94" s="204"/>
      <c r="FB94" s="205"/>
      <c r="FC94" s="72"/>
      <c r="FD94" s="70"/>
      <c r="FE94" s="73"/>
      <c r="FF94" s="74"/>
      <c r="FG94" s="74"/>
      <c r="FH94" s="62"/>
      <c r="FI94" s="75"/>
      <c r="FJ94" s="76"/>
      <c r="FK94" s="216"/>
      <c r="FL94" s="75"/>
      <c r="FM94" s="75"/>
      <c r="FN94" s="204"/>
      <c r="FO94" s="205"/>
      <c r="FP94" s="72"/>
      <c r="FQ94" s="70"/>
      <c r="FR94" s="73"/>
      <c r="FS94" s="74"/>
      <c r="FT94" s="74"/>
      <c r="FU94" s="62"/>
      <c r="FV94" s="75"/>
      <c r="FW94" s="76"/>
      <c r="FX94" s="216"/>
      <c r="FY94" s="75"/>
      <c r="FZ94" s="75"/>
      <c r="GA94" s="204"/>
      <c r="GB94" s="205"/>
      <c r="GC94" s="72"/>
      <c r="GD94" s="70"/>
      <c r="GE94" s="73"/>
      <c r="GF94" s="74"/>
      <c r="GG94" s="74"/>
      <c r="GH94" s="62"/>
      <c r="GI94" s="75"/>
      <c r="GJ94" s="76"/>
      <c r="GK94" s="216"/>
      <c r="GL94" s="75"/>
      <c r="GM94" s="75"/>
      <c r="GN94" s="204"/>
      <c r="GO94" s="205"/>
      <c r="GP94" s="72"/>
      <c r="GQ94" s="70"/>
      <c r="GR94" s="73"/>
      <c r="GS94" s="74"/>
      <c r="GT94" s="74"/>
      <c r="GU94" s="62"/>
      <c r="GV94" s="75"/>
      <c r="GW94" s="76"/>
      <c r="GX94" s="216"/>
      <c r="GY94" s="75"/>
      <c r="GZ94" s="75"/>
      <c r="HA94" s="204"/>
      <c r="HB94" s="205"/>
      <c r="HC94" s="72"/>
      <c r="HD94" s="70"/>
      <c r="HE94" s="73"/>
      <c r="HF94" s="74"/>
      <c r="HG94" s="74"/>
      <c r="HH94" s="62"/>
      <c r="HI94" s="75"/>
      <c r="HJ94" s="76"/>
      <c r="HK94" s="216"/>
      <c r="HL94" s="75"/>
      <c r="HM94" s="75"/>
      <c r="HN94" s="204"/>
      <c r="HO94" s="205"/>
      <c r="HP94" s="72"/>
      <c r="HQ94" s="70"/>
      <c r="HR94" s="73"/>
      <c r="HS94" s="74"/>
      <c r="HT94" s="74"/>
      <c r="HU94" s="62"/>
      <c r="HV94" s="75"/>
      <c r="HW94" s="76"/>
      <c r="HX94" s="216"/>
      <c r="HY94" s="75"/>
      <c r="HZ94" s="75"/>
      <c r="IA94" s="204"/>
      <c r="IB94" s="205"/>
      <c r="IC94" s="72"/>
      <c r="ID94" s="70"/>
      <c r="IE94" s="73"/>
      <c r="IF94" s="74"/>
      <c r="IG94" s="74"/>
      <c r="IH94" s="62"/>
      <c r="II94" s="75"/>
      <c r="IJ94" s="76"/>
      <c r="IK94" s="216"/>
      <c r="IL94" s="75"/>
      <c r="IM94" s="75"/>
      <c r="IN94" s="204"/>
      <c r="IO94" s="205"/>
      <c r="IP94" s="72"/>
      <c r="IQ94" s="70"/>
      <c r="IR94" s="73"/>
      <c r="IS94" s="74"/>
      <c r="IT94" s="74"/>
      <c r="IU94" s="62"/>
      <c r="IV94" s="75"/>
      <c r="IW94" s="76"/>
      <c r="IX94" s="216"/>
      <c r="IY94" s="75"/>
      <c r="IZ94" s="75"/>
      <c r="JA94" s="204"/>
      <c r="JB94" s="205"/>
      <c r="JC94" s="72"/>
      <c r="JD94" s="70"/>
      <c r="JE94" s="73"/>
      <c r="JF94" s="74"/>
      <c r="JG94" s="74"/>
      <c r="JH94" s="62"/>
      <c r="JI94" s="75"/>
      <c r="JJ94" s="76"/>
      <c r="JK94" s="216"/>
      <c r="JL94" s="75"/>
      <c r="JM94" s="75"/>
      <c r="JN94" s="204"/>
      <c r="JO94" s="205"/>
      <c r="JP94" s="72"/>
      <c r="JQ94" s="70"/>
      <c r="JR94" s="73"/>
      <c r="JS94" s="74"/>
      <c r="JT94" s="74"/>
      <c r="JU94" s="62"/>
      <c r="JV94" s="75"/>
      <c r="JW94" s="76"/>
      <c r="JX94" s="216"/>
      <c r="JY94" s="75"/>
      <c r="JZ94" s="75"/>
      <c r="KA94" s="204"/>
      <c r="KB94" s="205"/>
      <c r="KC94" s="72"/>
      <c r="KD94" s="70"/>
      <c r="KE94" s="73"/>
      <c r="KF94" s="74"/>
      <c r="KG94" s="74"/>
      <c r="KH94" s="62"/>
      <c r="KI94" s="75"/>
      <c r="KJ94" s="76"/>
      <c r="KK94" s="216"/>
      <c r="KL94" s="75"/>
      <c r="KM94" s="75"/>
      <c r="KN94" s="204"/>
      <c r="KO94" s="205"/>
      <c r="KP94" s="72"/>
      <c r="KQ94" s="70"/>
      <c r="KR94" s="73"/>
      <c r="KS94" s="74"/>
      <c r="KT94" s="74"/>
      <c r="KU94" s="62"/>
      <c r="KV94" s="75"/>
      <c r="KW94" s="76"/>
      <c r="KX94" s="216"/>
      <c r="KY94" s="75"/>
      <c r="KZ94" s="75"/>
      <c r="LA94" s="204"/>
      <c r="LB94" s="205"/>
      <c r="LC94" s="72"/>
      <c r="LD94" s="70"/>
      <c r="LE94" s="73"/>
      <c r="LF94" s="74"/>
      <c r="LG94" s="74"/>
      <c r="LH94" s="62"/>
      <c r="LI94" s="75"/>
      <c r="LJ94" s="76"/>
      <c r="LK94" s="216"/>
      <c r="LL94" s="75"/>
      <c r="LM94" s="75"/>
      <c r="LN94" s="204"/>
      <c r="LO94" s="205"/>
      <c r="LP94" s="72"/>
      <c r="LQ94" s="70"/>
      <c r="LR94" s="73"/>
      <c r="LS94" s="74"/>
      <c r="LT94" s="74"/>
      <c r="LU94" s="62"/>
      <c r="LV94" s="75"/>
      <c r="LW94" s="76"/>
      <c r="LX94" s="216"/>
      <c r="LY94" s="75"/>
      <c r="LZ94" s="75"/>
      <c r="MA94" s="204"/>
      <c r="MB94" s="205"/>
      <c r="MC94" s="72"/>
      <c r="MD94" s="70"/>
      <c r="ME94" s="73"/>
      <c r="MF94" s="74"/>
      <c r="MG94" s="74"/>
      <c r="MH94" s="62"/>
      <c r="MI94" s="75"/>
      <c r="MJ94" s="76"/>
      <c r="MK94" s="216"/>
      <c r="ML94" s="75"/>
      <c r="MM94" s="75"/>
      <c r="MN94" s="204"/>
      <c r="MO94" s="205"/>
      <c r="MP94" s="72"/>
      <c r="MQ94" s="70"/>
      <c r="MR94" s="73"/>
      <c r="MS94" s="74"/>
      <c r="MT94" s="74"/>
      <c r="MU94" s="62"/>
      <c r="MV94" s="75"/>
      <c r="MW94" s="76"/>
      <c r="MX94" s="216"/>
      <c r="MY94" s="75"/>
      <c r="MZ94" s="75"/>
      <c r="NA94" s="204"/>
      <c r="NB94" s="205"/>
      <c r="NC94" s="72"/>
      <c r="ND94" s="70"/>
      <c r="NE94" s="73"/>
      <c r="NF94" s="74"/>
      <c r="NG94" s="74"/>
      <c r="NH94" s="62"/>
      <c r="NI94" s="75"/>
      <c r="NJ94" s="76"/>
      <c r="NK94" s="216"/>
      <c r="NL94" s="75"/>
      <c r="NM94" s="75"/>
      <c r="NN94" s="204"/>
      <c r="NO94" s="205"/>
      <c r="NP94" s="72"/>
      <c r="NQ94" s="70"/>
      <c r="NR94" s="73"/>
      <c r="NS94" s="74"/>
      <c r="NT94" s="74"/>
      <c r="NU94" s="62"/>
      <c r="NV94" s="75"/>
      <c r="NW94" s="76"/>
      <c r="NX94" s="216"/>
      <c r="NY94" s="75"/>
      <c r="NZ94" s="75"/>
      <c r="OA94" s="204"/>
      <c r="OB94" s="205"/>
      <c r="OC94" s="72"/>
      <c r="OD94" s="70"/>
      <c r="OE94" s="73"/>
      <c r="OF94" s="74"/>
      <c r="OG94" s="74"/>
      <c r="OH94" s="62"/>
      <c r="OI94" s="75"/>
      <c r="OJ94" s="76"/>
      <c r="OK94" s="216"/>
      <c r="OL94" s="75"/>
      <c r="OM94" s="75"/>
      <c r="ON94" s="204"/>
      <c r="OO94" s="205"/>
      <c r="OP94" s="72"/>
      <c r="OQ94" s="70"/>
      <c r="OR94" s="73"/>
      <c r="OS94" s="74"/>
      <c r="OT94" s="74"/>
      <c r="OU94" s="62"/>
      <c r="OV94" s="75"/>
      <c r="OW94" s="76"/>
      <c r="OX94" s="216"/>
      <c r="OY94" s="75"/>
      <c r="OZ94" s="75"/>
      <c r="PA94" s="204"/>
      <c r="PB94" s="205"/>
      <c r="PC94" s="72"/>
      <c r="PD94" s="70"/>
      <c r="PE94" s="73"/>
      <c r="PF94" s="74"/>
      <c r="PG94" s="74"/>
      <c r="PH94" s="62"/>
      <c r="PI94" s="75"/>
      <c r="PJ94" s="76"/>
      <c r="PK94" s="216"/>
      <c r="PL94" s="75"/>
      <c r="PM94" s="75"/>
      <c r="PN94" s="204"/>
      <c r="PO94" s="205"/>
      <c r="PP94" s="72"/>
      <c r="PQ94" s="70"/>
      <c r="PR94" s="73"/>
      <c r="PS94" s="74"/>
      <c r="PT94" s="74"/>
      <c r="PU94" s="62"/>
      <c r="PV94" s="75"/>
      <c r="PW94" s="76"/>
      <c r="PX94" s="216"/>
      <c r="PY94" s="75"/>
      <c r="PZ94" s="75"/>
      <c r="QA94" s="204"/>
      <c r="QB94" s="205"/>
      <c r="QC94" s="72"/>
      <c r="QD94" s="70"/>
      <c r="QE94" s="73"/>
      <c r="QF94" s="74"/>
      <c r="QG94" s="74"/>
      <c r="QH94" s="62"/>
      <c r="QI94" s="75"/>
      <c r="QJ94" s="76"/>
      <c r="QK94" s="216"/>
      <c r="QL94" s="75"/>
      <c r="QM94" s="75"/>
      <c r="QN94" s="204"/>
      <c r="QO94" s="205"/>
      <c r="QP94" s="72"/>
      <c r="QQ94" s="70"/>
      <c r="QR94" s="73"/>
      <c r="QS94" s="74"/>
      <c r="QT94" s="74"/>
      <c r="QU94" s="62"/>
      <c r="QV94" s="75"/>
      <c r="QW94" s="76"/>
      <c r="QX94" s="216"/>
      <c r="QY94" s="75"/>
      <c r="QZ94" s="75"/>
      <c r="RA94" s="204"/>
      <c r="RB94" s="205"/>
      <c r="RC94" s="72"/>
      <c r="RD94" s="70"/>
      <c r="RE94" s="73"/>
      <c r="RF94" s="74"/>
      <c r="RG94" s="74"/>
      <c r="RH94" s="62"/>
      <c r="RI94" s="75"/>
      <c r="RJ94" s="76"/>
      <c r="RK94" s="216"/>
      <c r="RL94" s="75"/>
      <c r="RM94" s="75"/>
      <c r="RN94" s="204"/>
      <c r="RO94" s="205"/>
      <c r="RP94" s="72"/>
      <c r="RQ94" s="70"/>
      <c r="RR94" s="73"/>
      <c r="RS94" s="74"/>
      <c r="RT94" s="74"/>
      <c r="RU94" s="62"/>
      <c r="RV94" s="75"/>
      <c r="RW94" s="76"/>
      <c r="RX94" s="216"/>
      <c r="RY94" s="75"/>
      <c r="RZ94" s="75"/>
      <c r="SA94" s="204"/>
      <c r="SB94" s="205"/>
      <c r="SC94" s="72"/>
      <c r="SD94" s="70"/>
      <c r="SE94" s="73"/>
      <c r="SF94" s="74"/>
      <c r="SG94" s="74"/>
      <c r="SH94" s="62"/>
      <c r="SI94" s="75"/>
      <c r="SJ94" s="76"/>
      <c r="SK94" s="216"/>
      <c r="SL94" s="75"/>
      <c r="SM94" s="75"/>
      <c r="SN94" s="204"/>
      <c r="SO94" s="205"/>
      <c r="SP94" s="72"/>
      <c r="SQ94" s="70"/>
      <c r="SR94" s="73"/>
      <c r="SS94" s="74"/>
      <c r="ST94" s="74"/>
      <c r="SU94" s="62"/>
      <c r="SV94" s="75"/>
      <c r="SW94" s="76"/>
      <c r="SX94" s="216"/>
      <c r="SY94" s="75"/>
      <c r="SZ94" s="75"/>
      <c r="TA94" s="204"/>
      <c r="TB94" s="205"/>
      <c r="TC94" s="72"/>
      <c r="TD94" s="70"/>
      <c r="TE94" s="73"/>
      <c r="TF94" s="74"/>
      <c r="TG94" s="74"/>
      <c r="TH94" s="62"/>
      <c r="TI94" s="75"/>
      <c r="TJ94" s="76"/>
      <c r="TK94" s="216"/>
      <c r="TL94" s="75"/>
      <c r="TM94" s="75"/>
      <c r="TN94" s="204"/>
      <c r="TO94" s="205"/>
      <c r="TP94" s="72"/>
      <c r="TQ94" s="70"/>
      <c r="TR94" s="73"/>
      <c r="TS94" s="74"/>
      <c r="TT94" s="74"/>
      <c r="TU94" s="62"/>
      <c r="TV94" s="75"/>
      <c r="TW94" s="76"/>
      <c r="TX94" s="216"/>
      <c r="TY94" s="75"/>
      <c r="TZ94" s="75"/>
      <c r="UA94" s="204"/>
      <c r="UB94" s="205"/>
      <c r="UC94" s="72"/>
      <c r="UD94" s="70"/>
      <c r="UE94" s="73"/>
      <c r="UF94" s="74"/>
      <c r="UG94" s="74"/>
      <c r="UH94" s="62"/>
      <c r="UI94" s="75"/>
      <c r="UJ94" s="76"/>
      <c r="UK94" s="216"/>
      <c r="UL94" s="75"/>
      <c r="UM94" s="75"/>
      <c r="UN94" s="204"/>
      <c r="UO94" s="205"/>
      <c r="UP94" s="72"/>
      <c r="UQ94" s="70"/>
      <c r="UR94" s="73"/>
      <c r="US94" s="74"/>
      <c r="UT94" s="74"/>
      <c r="UU94" s="62"/>
      <c r="UV94" s="75"/>
      <c r="UW94" s="76"/>
      <c r="UX94" s="216"/>
      <c r="UY94" s="75"/>
      <c r="UZ94" s="75"/>
      <c r="VA94" s="204"/>
      <c r="VB94" s="205"/>
      <c r="VC94" s="72"/>
      <c r="VD94" s="70"/>
      <c r="VE94" s="73"/>
      <c r="VF94" s="74"/>
      <c r="VG94" s="74"/>
      <c r="VH94" s="62"/>
      <c r="VI94" s="75"/>
      <c r="VJ94" s="76"/>
      <c r="VK94" s="216"/>
      <c r="VL94" s="75"/>
      <c r="VM94" s="75"/>
      <c r="VN94" s="204"/>
      <c r="VO94" s="205"/>
      <c r="VP94" s="72"/>
      <c r="VQ94" s="70"/>
      <c r="VR94" s="73"/>
      <c r="VS94" s="74"/>
      <c r="VT94" s="74"/>
      <c r="VU94" s="62"/>
      <c r="VV94" s="75"/>
      <c r="VW94" s="76"/>
      <c r="VX94" s="216"/>
      <c r="VY94" s="75"/>
      <c r="VZ94" s="75"/>
      <c r="WA94" s="204"/>
      <c r="WB94" s="205"/>
      <c r="WC94" s="72"/>
      <c r="WD94" s="70"/>
      <c r="WE94" s="73"/>
      <c r="WF94" s="74"/>
      <c r="WG94" s="74"/>
      <c r="WH94" s="62"/>
      <c r="WI94" s="75"/>
      <c r="WJ94" s="76"/>
      <c r="WK94" s="216"/>
      <c r="WL94" s="75"/>
      <c r="WM94" s="75"/>
      <c r="WN94" s="204"/>
      <c r="WO94" s="205"/>
      <c r="WP94" s="72"/>
      <c r="WQ94" s="70"/>
      <c r="WR94" s="73"/>
      <c r="WS94" s="74"/>
      <c r="WT94" s="74"/>
      <c r="WU94" s="62"/>
      <c r="WV94" s="75"/>
      <c r="WW94" s="76"/>
      <c r="WX94" s="216"/>
      <c r="WY94" s="75"/>
      <c r="WZ94" s="75"/>
      <c r="XA94" s="204"/>
      <c r="XB94" s="205"/>
      <c r="XC94" s="72"/>
      <c r="XD94" s="70"/>
      <c r="XE94" s="73"/>
      <c r="XF94" s="74"/>
      <c r="XG94" s="74"/>
      <c r="XH94" s="62"/>
      <c r="XI94" s="75"/>
      <c r="XJ94" s="76"/>
      <c r="XK94" s="216"/>
      <c r="XL94" s="75"/>
      <c r="XM94" s="75"/>
      <c r="XN94" s="204"/>
      <c r="XO94" s="205"/>
      <c r="XP94" s="72"/>
      <c r="XQ94" s="70"/>
      <c r="XR94" s="73"/>
      <c r="XS94" s="74"/>
      <c r="XT94" s="74"/>
      <c r="XU94" s="62"/>
      <c r="XV94" s="75"/>
      <c r="XW94" s="76"/>
      <c r="XX94" s="216"/>
      <c r="XY94" s="75"/>
      <c r="XZ94" s="75"/>
      <c r="YA94" s="204"/>
      <c r="YB94" s="205"/>
      <c r="YC94" s="72"/>
      <c r="YD94" s="70"/>
      <c r="YE94" s="73"/>
      <c r="YF94" s="74"/>
      <c r="YG94" s="74"/>
      <c r="YH94" s="62"/>
      <c r="YI94" s="75"/>
      <c r="YJ94" s="76"/>
      <c r="YK94" s="216"/>
      <c r="YL94" s="75"/>
      <c r="YM94" s="75"/>
      <c r="YN94" s="204"/>
      <c r="YO94" s="205"/>
      <c r="YP94" s="72"/>
      <c r="YQ94" s="70"/>
      <c r="YR94" s="73"/>
      <c r="YS94" s="74"/>
      <c r="YT94" s="74"/>
      <c r="YU94" s="62"/>
      <c r="YV94" s="75"/>
      <c r="YW94" s="76"/>
      <c r="YX94" s="216"/>
      <c r="YY94" s="75"/>
      <c r="YZ94" s="75"/>
      <c r="ZA94" s="204"/>
      <c r="ZB94" s="205"/>
      <c r="ZC94" s="72"/>
      <c r="ZD94" s="70"/>
      <c r="ZE94" s="73"/>
      <c r="ZF94" s="74"/>
      <c r="ZG94" s="74"/>
      <c r="ZH94" s="62"/>
      <c r="ZI94" s="75"/>
      <c r="ZJ94" s="76"/>
      <c r="ZK94" s="216"/>
      <c r="ZL94" s="75"/>
      <c r="ZM94" s="75"/>
      <c r="ZN94" s="204"/>
      <c r="ZO94" s="205"/>
      <c r="ZP94" s="72"/>
      <c r="ZQ94" s="70"/>
      <c r="ZR94" s="73"/>
      <c r="ZS94" s="74"/>
      <c r="ZT94" s="74"/>
      <c r="ZU94" s="62"/>
      <c r="ZV94" s="75"/>
      <c r="ZW94" s="76"/>
      <c r="ZX94" s="216"/>
      <c r="ZY94" s="75"/>
      <c r="ZZ94" s="75"/>
      <c r="AAA94" s="204"/>
      <c r="AAB94" s="205"/>
      <c r="AAC94" s="72"/>
      <c r="AAD94" s="70"/>
      <c r="AAE94" s="73"/>
      <c r="AAF94" s="74"/>
      <c r="AAG94" s="74"/>
      <c r="AAH94" s="62"/>
      <c r="AAI94" s="75"/>
      <c r="AAJ94" s="76"/>
      <c r="AAK94" s="216"/>
      <c r="AAL94" s="75"/>
      <c r="AAM94" s="75"/>
      <c r="AAN94" s="204"/>
      <c r="AAO94" s="205"/>
      <c r="AAP94" s="72"/>
      <c r="AAQ94" s="70"/>
      <c r="AAR94" s="73"/>
      <c r="AAS94" s="74"/>
      <c r="AAT94" s="74"/>
      <c r="AAU94" s="62"/>
      <c r="AAV94" s="75"/>
      <c r="AAW94" s="76"/>
      <c r="AAX94" s="216"/>
      <c r="AAY94" s="75"/>
      <c r="AAZ94" s="75"/>
      <c r="ABA94" s="204"/>
      <c r="ABB94" s="205"/>
      <c r="ABC94" s="72"/>
      <c r="ABD94" s="70"/>
      <c r="ABE94" s="73"/>
      <c r="ABF94" s="74"/>
      <c r="ABG94" s="74"/>
      <c r="ABH94" s="62"/>
      <c r="ABI94" s="75"/>
      <c r="ABJ94" s="76"/>
      <c r="ABK94" s="216"/>
      <c r="ABL94" s="75"/>
      <c r="ABM94" s="75"/>
      <c r="ABN94" s="204"/>
      <c r="ABO94" s="205"/>
      <c r="ABP94" s="72"/>
      <c r="ABQ94" s="70"/>
      <c r="ABR94" s="73"/>
      <c r="ABS94" s="74"/>
      <c r="ABT94" s="74"/>
      <c r="ABU94" s="62"/>
      <c r="ABV94" s="75"/>
      <c r="ABW94" s="76"/>
      <c r="ABX94" s="216"/>
      <c r="ABY94" s="75"/>
      <c r="ABZ94" s="75"/>
      <c r="ACA94" s="204"/>
      <c r="ACB94" s="205"/>
      <c r="ACC94" s="72"/>
      <c r="ACD94" s="70"/>
      <c r="ACE94" s="73"/>
      <c r="ACF94" s="74"/>
      <c r="ACG94" s="74"/>
      <c r="ACH94" s="62"/>
      <c r="ACI94" s="75"/>
      <c r="ACJ94" s="76"/>
      <c r="ACK94" s="216"/>
      <c r="ACL94" s="75"/>
      <c r="ACM94" s="75"/>
      <c r="ACN94" s="204"/>
      <c r="ACO94" s="205"/>
      <c r="ACP94" s="72"/>
      <c r="ACQ94" s="70"/>
      <c r="ACR94" s="73"/>
      <c r="ACS94" s="74"/>
      <c r="ACT94" s="74"/>
      <c r="ACU94" s="62"/>
      <c r="ACV94" s="75"/>
      <c r="ACW94" s="76"/>
      <c r="ACX94" s="216"/>
      <c r="ACY94" s="75"/>
      <c r="ACZ94" s="75"/>
      <c r="ADA94" s="204"/>
      <c r="ADB94" s="205"/>
      <c r="ADC94" s="72"/>
      <c r="ADD94" s="70"/>
      <c r="ADE94" s="73"/>
      <c r="ADF94" s="74"/>
      <c r="ADG94" s="74"/>
      <c r="ADH94" s="62"/>
      <c r="ADI94" s="75"/>
      <c r="ADJ94" s="76"/>
      <c r="ADK94" s="216"/>
      <c r="ADL94" s="75"/>
      <c r="ADM94" s="75"/>
      <c r="ADN94" s="204"/>
      <c r="ADO94" s="205"/>
      <c r="ADP94" s="72"/>
      <c r="ADQ94" s="70"/>
      <c r="ADR94" s="73"/>
      <c r="ADS94" s="74"/>
      <c r="ADT94" s="74"/>
      <c r="ADU94" s="62"/>
      <c r="ADV94" s="75"/>
      <c r="ADW94" s="76"/>
      <c r="ADX94" s="216"/>
      <c r="ADY94" s="75"/>
      <c r="ADZ94" s="75"/>
      <c r="AEA94" s="204"/>
      <c r="AEB94" s="205"/>
      <c r="AEC94" s="72"/>
      <c r="AED94" s="70"/>
      <c r="AEE94" s="73"/>
      <c r="AEF94" s="74"/>
      <c r="AEG94" s="74"/>
      <c r="AEH94" s="62"/>
      <c r="AEI94" s="75"/>
      <c r="AEJ94" s="76"/>
      <c r="AEK94" s="216"/>
      <c r="AEL94" s="75"/>
      <c r="AEM94" s="75"/>
      <c r="AEN94" s="204"/>
      <c r="AEO94" s="205"/>
      <c r="AEP94" s="72"/>
      <c r="AEQ94" s="70"/>
      <c r="AER94" s="73"/>
      <c r="AES94" s="74"/>
      <c r="AET94" s="74"/>
      <c r="AEU94" s="62"/>
      <c r="AEV94" s="75"/>
      <c r="AEW94" s="76"/>
      <c r="AEX94" s="216"/>
      <c r="AEY94" s="75"/>
      <c r="AEZ94" s="75"/>
      <c r="AFA94" s="204"/>
      <c r="AFB94" s="205"/>
      <c r="AFC94" s="72"/>
      <c r="AFD94" s="70"/>
      <c r="AFE94" s="73"/>
      <c r="AFF94" s="74"/>
      <c r="AFG94" s="74"/>
      <c r="AFH94" s="62"/>
      <c r="AFI94" s="75"/>
      <c r="AFJ94" s="76"/>
      <c r="AFK94" s="216"/>
      <c r="AFL94" s="75"/>
      <c r="AFM94" s="75"/>
      <c r="AFN94" s="204"/>
      <c r="AFO94" s="205"/>
      <c r="AFP94" s="72"/>
      <c r="AFQ94" s="70"/>
      <c r="AFR94" s="73"/>
      <c r="AFS94" s="74"/>
      <c r="AFT94" s="74"/>
      <c r="AFU94" s="62"/>
      <c r="AFV94" s="75"/>
      <c r="AFW94" s="76"/>
      <c r="AFX94" s="216"/>
      <c r="AFY94" s="75"/>
      <c r="AFZ94" s="75"/>
      <c r="AGA94" s="204"/>
      <c r="AGB94" s="205"/>
      <c r="AGC94" s="72"/>
      <c r="AGD94" s="70"/>
      <c r="AGE94" s="73"/>
      <c r="AGF94" s="74"/>
      <c r="AGG94" s="74"/>
      <c r="AGH94" s="62"/>
      <c r="AGI94" s="75"/>
      <c r="AGJ94" s="76"/>
      <c r="AGK94" s="216"/>
      <c r="AGL94" s="75"/>
      <c r="AGM94" s="75"/>
      <c r="AGN94" s="204"/>
      <c r="AGO94" s="205"/>
      <c r="AGP94" s="72"/>
      <c r="AGQ94" s="70"/>
      <c r="AGR94" s="73"/>
      <c r="AGS94" s="74"/>
      <c r="AGT94" s="74"/>
      <c r="AGU94" s="62"/>
      <c r="AGV94" s="75"/>
      <c r="AGW94" s="76"/>
      <c r="AGX94" s="216"/>
      <c r="AGY94" s="75"/>
      <c r="AGZ94" s="75"/>
      <c r="AHA94" s="204"/>
      <c r="AHB94" s="205"/>
      <c r="AHC94" s="72"/>
      <c r="AHD94" s="70"/>
      <c r="AHE94" s="73"/>
      <c r="AHF94" s="74"/>
      <c r="AHG94" s="74"/>
      <c r="AHH94" s="62"/>
      <c r="AHI94" s="75"/>
      <c r="AHJ94" s="76"/>
      <c r="AHK94" s="216"/>
      <c r="AHL94" s="75"/>
      <c r="AHM94" s="75"/>
      <c r="AHN94" s="204"/>
      <c r="AHO94" s="205"/>
      <c r="AHP94" s="72"/>
      <c r="AHQ94" s="70"/>
      <c r="AHR94" s="73"/>
      <c r="AHS94" s="74"/>
      <c r="AHT94" s="74"/>
      <c r="AHU94" s="62"/>
      <c r="AHV94" s="75"/>
      <c r="AHW94" s="76"/>
      <c r="AHX94" s="216"/>
      <c r="AHY94" s="75"/>
      <c r="AHZ94" s="75"/>
      <c r="AIA94" s="204"/>
      <c r="AIB94" s="205"/>
      <c r="AIC94" s="72"/>
      <c r="AID94" s="70"/>
      <c r="AIE94" s="73"/>
      <c r="AIF94" s="74"/>
      <c r="AIG94" s="74"/>
      <c r="AIH94" s="62"/>
      <c r="AII94" s="75"/>
      <c r="AIJ94" s="76"/>
      <c r="AIK94" s="216"/>
      <c r="AIL94" s="75"/>
      <c r="AIM94" s="75"/>
      <c r="AIN94" s="204"/>
      <c r="AIO94" s="205"/>
      <c r="AIP94" s="72"/>
      <c r="AIQ94" s="70"/>
      <c r="AIR94" s="73"/>
      <c r="AIS94" s="74"/>
      <c r="AIT94" s="74"/>
      <c r="AIU94" s="62"/>
      <c r="AIV94" s="75"/>
      <c r="AIW94" s="76"/>
      <c r="AIX94" s="216"/>
      <c r="AIY94" s="75"/>
      <c r="AIZ94" s="75"/>
      <c r="AJA94" s="204"/>
      <c r="AJB94" s="205"/>
      <c r="AJC94" s="72"/>
      <c r="AJD94" s="70"/>
      <c r="AJE94" s="73"/>
      <c r="AJF94" s="74"/>
      <c r="AJG94" s="74"/>
      <c r="AJH94" s="62"/>
      <c r="AJI94" s="75"/>
      <c r="AJJ94" s="76"/>
      <c r="AJK94" s="216"/>
      <c r="AJL94" s="75"/>
      <c r="AJM94" s="75"/>
      <c r="AJN94" s="204"/>
      <c r="AJO94" s="205"/>
      <c r="AJP94" s="72"/>
      <c r="AJQ94" s="70"/>
      <c r="AJR94" s="73"/>
      <c r="AJS94" s="74"/>
      <c r="AJT94" s="74"/>
      <c r="AJU94" s="62"/>
      <c r="AJV94" s="75"/>
      <c r="AJW94" s="76"/>
      <c r="AJX94" s="216"/>
      <c r="AJY94" s="75"/>
      <c r="AJZ94" s="75"/>
      <c r="AKA94" s="204"/>
      <c r="AKB94" s="205"/>
      <c r="AKC94" s="72"/>
      <c r="AKD94" s="70"/>
      <c r="AKE94" s="73"/>
      <c r="AKF94" s="74"/>
      <c r="AKG94" s="74"/>
      <c r="AKH94" s="62"/>
      <c r="AKI94" s="75"/>
      <c r="AKJ94" s="76"/>
      <c r="AKK94" s="216"/>
      <c r="AKL94" s="75"/>
      <c r="AKM94" s="75"/>
      <c r="AKN94" s="204"/>
      <c r="AKO94" s="205"/>
      <c r="AKP94" s="72"/>
      <c r="AKQ94" s="70"/>
      <c r="AKR94" s="73"/>
      <c r="AKS94" s="74"/>
      <c r="AKT94" s="74"/>
      <c r="AKU94" s="62"/>
      <c r="AKV94" s="75"/>
      <c r="AKW94" s="76"/>
      <c r="AKX94" s="216"/>
      <c r="AKY94" s="75"/>
      <c r="AKZ94" s="75"/>
      <c r="ALA94" s="204"/>
      <c r="ALB94" s="205"/>
      <c r="ALC94" s="72"/>
      <c r="ALD94" s="70"/>
      <c r="ALE94" s="73"/>
      <c r="ALF94" s="74"/>
      <c r="ALG94" s="74"/>
      <c r="ALH94" s="62"/>
      <c r="ALI94" s="75"/>
      <c r="ALJ94" s="76"/>
      <c r="ALK94" s="216"/>
      <c r="ALL94" s="75"/>
      <c r="ALM94" s="75"/>
      <c r="ALN94" s="204"/>
      <c r="ALO94" s="205"/>
      <c r="ALP94" s="72"/>
      <c r="ALQ94" s="70"/>
      <c r="ALR94" s="73"/>
      <c r="ALS94" s="74"/>
      <c r="ALT94" s="74"/>
      <c r="ALU94" s="62"/>
      <c r="ALV94" s="75"/>
      <c r="ALW94" s="76"/>
      <c r="ALX94" s="216"/>
      <c r="ALY94" s="75"/>
      <c r="ALZ94" s="75"/>
      <c r="AMA94" s="204"/>
      <c r="AMB94" s="205"/>
      <c r="AMC94" s="72"/>
      <c r="AMD94" s="70"/>
      <c r="AME94" s="73"/>
      <c r="AMF94" s="74"/>
      <c r="AMG94" s="74"/>
      <c r="AMH94" s="62"/>
      <c r="AMI94" s="75"/>
      <c r="AMJ94" s="76"/>
      <c r="AMK94" s="216"/>
      <c r="AML94" s="75"/>
      <c r="AMM94" s="75"/>
      <c r="AMN94" s="204"/>
      <c r="AMO94" s="205"/>
      <c r="AMP94" s="72"/>
      <c r="AMQ94" s="70"/>
      <c r="AMR94" s="73"/>
      <c r="AMS94" s="74"/>
      <c r="AMT94" s="74"/>
      <c r="AMU94" s="62"/>
      <c r="AMV94" s="75"/>
      <c r="AMW94" s="76"/>
      <c r="AMX94" s="216"/>
      <c r="AMY94" s="75"/>
      <c r="AMZ94" s="75"/>
      <c r="ANA94" s="204"/>
      <c r="ANB94" s="205"/>
      <c r="ANC94" s="72"/>
      <c r="AND94" s="70"/>
      <c r="ANE94" s="73"/>
      <c r="ANF94" s="74"/>
      <c r="ANG94" s="74"/>
      <c r="ANH94" s="62"/>
      <c r="ANI94" s="75"/>
      <c r="ANJ94" s="76"/>
      <c r="ANK94" s="216"/>
      <c r="ANL94" s="75"/>
      <c r="ANM94" s="75"/>
      <c r="ANN94" s="204"/>
      <c r="ANO94" s="205"/>
      <c r="ANP94" s="72"/>
      <c r="ANQ94" s="70"/>
      <c r="ANR94" s="73"/>
      <c r="ANS94" s="74"/>
      <c r="ANT94" s="74"/>
      <c r="ANU94" s="62"/>
      <c r="ANV94" s="75"/>
      <c r="ANW94" s="76"/>
      <c r="ANX94" s="216"/>
      <c r="ANY94" s="75"/>
      <c r="ANZ94" s="75"/>
      <c r="AOA94" s="204"/>
      <c r="AOB94" s="205"/>
      <c r="AOC94" s="72"/>
      <c r="AOD94" s="70"/>
      <c r="AOE94" s="73"/>
      <c r="AOF94" s="74"/>
      <c r="AOG94" s="74"/>
      <c r="AOH94" s="62"/>
      <c r="AOI94" s="75"/>
      <c r="AOJ94" s="76"/>
      <c r="AOK94" s="216"/>
      <c r="AOL94" s="75"/>
      <c r="AOM94" s="75"/>
      <c r="AON94" s="204"/>
      <c r="AOO94" s="205"/>
      <c r="AOP94" s="72"/>
      <c r="AOQ94" s="70"/>
      <c r="AOR94" s="73"/>
      <c r="AOS94" s="74"/>
      <c r="AOT94" s="74"/>
      <c r="AOU94" s="62"/>
      <c r="AOV94" s="75"/>
      <c r="AOW94" s="76"/>
      <c r="AOX94" s="216"/>
      <c r="AOY94" s="75"/>
      <c r="AOZ94" s="75"/>
      <c r="APA94" s="204"/>
      <c r="APB94" s="205"/>
      <c r="APC94" s="72"/>
      <c r="APD94" s="70"/>
      <c r="APE94" s="73"/>
      <c r="APF94" s="74"/>
      <c r="APG94" s="74"/>
      <c r="APH94" s="62"/>
      <c r="API94" s="75"/>
      <c r="APJ94" s="76"/>
      <c r="APK94" s="216"/>
      <c r="APL94" s="75"/>
      <c r="APM94" s="75"/>
      <c r="APN94" s="204"/>
      <c r="APO94" s="205"/>
      <c r="APP94" s="72"/>
      <c r="APQ94" s="70"/>
      <c r="APR94" s="73"/>
      <c r="APS94" s="74"/>
      <c r="APT94" s="74"/>
      <c r="APU94" s="62"/>
      <c r="APV94" s="75"/>
      <c r="APW94" s="76"/>
      <c r="APX94" s="216"/>
      <c r="APY94" s="75"/>
      <c r="APZ94" s="75"/>
      <c r="AQA94" s="204"/>
      <c r="AQB94" s="205"/>
      <c r="AQC94" s="72"/>
      <c r="AQD94" s="70"/>
      <c r="AQE94" s="73"/>
      <c r="AQF94" s="74"/>
      <c r="AQG94" s="74"/>
      <c r="AQH94" s="62"/>
      <c r="AQI94" s="75"/>
      <c r="AQJ94" s="76"/>
      <c r="AQK94" s="216"/>
      <c r="AQL94" s="75"/>
      <c r="AQM94" s="75"/>
      <c r="AQN94" s="204"/>
      <c r="AQO94" s="205"/>
      <c r="AQP94" s="72"/>
      <c r="AQQ94" s="70"/>
      <c r="AQR94" s="73"/>
      <c r="AQS94" s="74"/>
      <c r="AQT94" s="74"/>
      <c r="AQU94" s="62"/>
      <c r="AQV94" s="75"/>
      <c r="AQW94" s="76"/>
      <c r="AQX94" s="216"/>
      <c r="AQY94" s="75"/>
      <c r="AQZ94" s="75"/>
      <c r="ARA94" s="204"/>
      <c r="ARB94" s="205"/>
      <c r="ARC94" s="72"/>
      <c r="ARD94" s="70"/>
      <c r="ARE94" s="73"/>
      <c r="ARF94" s="74"/>
      <c r="ARG94" s="74"/>
      <c r="ARH94" s="62"/>
      <c r="ARI94" s="75"/>
      <c r="ARJ94" s="76"/>
      <c r="ARK94" s="216"/>
      <c r="ARL94" s="75"/>
      <c r="ARM94" s="75"/>
      <c r="ARN94" s="204"/>
      <c r="ARO94" s="205"/>
      <c r="ARP94" s="72"/>
      <c r="ARQ94" s="70"/>
      <c r="ARR94" s="73"/>
      <c r="ARS94" s="74"/>
      <c r="ART94" s="74"/>
      <c r="ARU94" s="62"/>
      <c r="ARV94" s="75"/>
      <c r="ARW94" s="76"/>
      <c r="ARX94" s="216"/>
      <c r="ARY94" s="75"/>
      <c r="ARZ94" s="75"/>
      <c r="ASA94" s="204"/>
      <c r="ASB94" s="205"/>
      <c r="ASC94" s="72"/>
      <c r="ASD94" s="70"/>
      <c r="ASE94" s="73"/>
      <c r="ASF94" s="74"/>
      <c r="ASG94" s="74"/>
      <c r="ASH94" s="62"/>
      <c r="ASI94" s="75"/>
      <c r="ASJ94" s="76"/>
      <c r="ASK94" s="216"/>
      <c r="ASL94" s="75"/>
      <c r="ASM94" s="75"/>
      <c r="ASN94" s="204"/>
      <c r="ASO94" s="205"/>
      <c r="ASP94" s="72"/>
      <c r="ASQ94" s="70"/>
      <c r="ASR94" s="73"/>
      <c r="ASS94" s="74"/>
      <c r="AST94" s="74"/>
      <c r="ASU94" s="62"/>
      <c r="ASV94" s="75"/>
      <c r="ASW94" s="76"/>
      <c r="ASX94" s="216"/>
      <c r="ASY94" s="75"/>
      <c r="ASZ94" s="75"/>
      <c r="ATA94" s="204"/>
      <c r="ATB94" s="205"/>
      <c r="ATC94" s="72"/>
      <c r="ATD94" s="70"/>
      <c r="ATE94" s="73"/>
      <c r="ATF94" s="74"/>
      <c r="ATG94" s="74"/>
      <c r="ATH94" s="62"/>
      <c r="ATI94" s="75"/>
      <c r="ATJ94" s="76"/>
      <c r="ATK94" s="216"/>
      <c r="ATL94" s="75"/>
      <c r="ATM94" s="75"/>
      <c r="ATN94" s="204"/>
      <c r="ATO94" s="205"/>
      <c r="ATP94" s="72"/>
      <c r="ATQ94" s="70"/>
      <c r="ATR94" s="73"/>
      <c r="ATS94" s="74"/>
      <c r="ATT94" s="74"/>
      <c r="ATU94" s="62"/>
      <c r="ATV94" s="75"/>
      <c r="ATW94" s="76"/>
      <c r="ATX94" s="216"/>
      <c r="ATY94" s="75"/>
      <c r="ATZ94" s="75"/>
      <c r="AUA94" s="204"/>
      <c r="AUB94" s="205"/>
      <c r="AUC94" s="72"/>
      <c r="AUD94" s="70"/>
      <c r="AUE94" s="73"/>
      <c r="AUF94" s="74"/>
      <c r="AUG94" s="74"/>
      <c r="AUH94" s="62"/>
      <c r="AUI94" s="75"/>
      <c r="AUJ94" s="76"/>
      <c r="AUK94" s="216"/>
      <c r="AUL94" s="75"/>
      <c r="AUM94" s="75"/>
      <c r="AUN94" s="204"/>
      <c r="AUO94" s="205"/>
      <c r="AUP94" s="72"/>
      <c r="AUQ94" s="70"/>
      <c r="AUR94" s="73"/>
      <c r="AUS94" s="74"/>
      <c r="AUT94" s="74"/>
      <c r="AUU94" s="62"/>
      <c r="AUV94" s="75"/>
      <c r="AUW94" s="76"/>
      <c r="AUX94" s="216"/>
      <c r="AUY94" s="75"/>
      <c r="AUZ94" s="75"/>
      <c r="AVA94" s="204"/>
      <c r="AVB94" s="205"/>
      <c r="AVC94" s="72"/>
      <c r="AVD94" s="70"/>
      <c r="AVE94" s="73"/>
      <c r="AVF94" s="74"/>
      <c r="AVG94" s="74"/>
      <c r="AVH94" s="62"/>
      <c r="AVI94" s="75"/>
      <c r="AVJ94" s="76"/>
      <c r="AVK94" s="216"/>
      <c r="AVL94" s="75"/>
      <c r="AVM94" s="75"/>
      <c r="AVN94" s="204"/>
      <c r="AVO94" s="205"/>
      <c r="AVP94" s="72"/>
      <c r="AVQ94" s="70"/>
      <c r="AVR94" s="73"/>
      <c r="AVS94" s="74"/>
      <c r="AVT94" s="74"/>
      <c r="AVU94" s="62"/>
      <c r="AVV94" s="75"/>
      <c r="AVW94" s="76"/>
      <c r="AVX94" s="216"/>
      <c r="AVY94" s="75"/>
      <c r="AVZ94" s="75"/>
      <c r="AWA94" s="204"/>
      <c r="AWB94" s="205"/>
      <c r="AWC94" s="72"/>
      <c r="AWD94" s="70"/>
      <c r="AWE94" s="73"/>
      <c r="AWF94" s="74"/>
      <c r="AWG94" s="74"/>
      <c r="AWH94" s="62"/>
      <c r="AWI94" s="75"/>
      <c r="AWJ94" s="76"/>
      <c r="AWK94" s="216"/>
      <c r="AWL94" s="75"/>
      <c r="AWM94" s="75"/>
      <c r="AWN94" s="204"/>
      <c r="AWO94" s="205"/>
      <c r="AWP94" s="72"/>
      <c r="AWQ94" s="70"/>
      <c r="AWR94" s="73"/>
      <c r="AWS94" s="74"/>
      <c r="AWT94" s="74"/>
      <c r="AWU94" s="62"/>
      <c r="AWV94" s="75"/>
      <c r="AWW94" s="76"/>
      <c r="AWX94" s="216"/>
      <c r="AWY94" s="75"/>
      <c r="AWZ94" s="75"/>
      <c r="AXA94" s="204"/>
      <c r="AXB94" s="205"/>
      <c r="AXC94" s="72"/>
      <c r="AXD94" s="70"/>
      <c r="AXE94" s="73"/>
      <c r="AXF94" s="74"/>
      <c r="AXG94" s="74"/>
      <c r="AXH94" s="62"/>
      <c r="AXI94" s="75"/>
      <c r="AXJ94" s="76"/>
      <c r="AXK94" s="216"/>
      <c r="AXL94" s="75"/>
      <c r="AXM94" s="75"/>
      <c r="AXN94" s="204"/>
      <c r="AXO94" s="205"/>
      <c r="AXP94" s="72"/>
      <c r="AXQ94" s="70"/>
      <c r="AXR94" s="73"/>
      <c r="AXS94" s="74"/>
      <c r="AXT94" s="74"/>
      <c r="AXU94" s="62"/>
      <c r="AXV94" s="75"/>
      <c r="AXW94" s="76"/>
      <c r="AXX94" s="216"/>
      <c r="AXY94" s="75"/>
      <c r="AXZ94" s="75"/>
      <c r="AYA94" s="204"/>
      <c r="AYB94" s="205"/>
      <c r="AYC94" s="72"/>
      <c r="AYD94" s="70"/>
      <c r="AYE94" s="73"/>
      <c r="AYF94" s="74"/>
      <c r="AYG94" s="74"/>
      <c r="AYH94" s="62"/>
      <c r="AYI94" s="75"/>
      <c r="AYJ94" s="76"/>
      <c r="AYK94" s="216"/>
      <c r="AYL94" s="75"/>
      <c r="AYM94" s="75"/>
      <c r="AYN94" s="204"/>
      <c r="AYO94" s="205"/>
      <c r="AYP94" s="72"/>
      <c r="AYQ94" s="70"/>
      <c r="AYR94" s="73"/>
      <c r="AYS94" s="74"/>
      <c r="AYT94" s="74"/>
      <c r="AYU94" s="62"/>
      <c r="AYV94" s="75"/>
      <c r="AYW94" s="76"/>
      <c r="AYX94" s="216"/>
      <c r="AYY94" s="75"/>
      <c r="AYZ94" s="75"/>
      <c r="AZA94" s="204"/>
      <c r="AZB94" s="205"/>
      <c r="AZC94" s="72"/>
      <c r="AZD94" s="70"/>
      <c r="AZE94" s="73"/>
      <c r="AZF94" s="74"/>
      <c r="AZG94" s="74"/>
      <c r="AZH94" s="62"/>
      <c r="AZI94" s="75"/>
      <c r="AZJ94" s="76"/>
      <c r="AZK94" s="216"/>
      <c r="AZL94" s="75"/>
      <c r="AZM94" s="75"/>
      <c r="AZN94" s="204"/>
      <c r="AZO94" s="205"/>
      <c r="AZP94" s="72"/>
      <c r="AZQ94" s="70"/>
      <c r="AZR94" s="73"/>
      <c r="AZS94" s="74"/>
      <c r="AZT94" s="74"/>
      <c r="AZU94" s="62"/>
      <c r="AZV94" s="75"/>
      <c r="AZW94" s="76"/>
      <c r="AZX94" s="216"/>
      <c r="AZY94" s="75"/>
      <c r="AZZ94" s="75"/>
      <c r="BAA94" s="204"/>
      <c r="BAB94" s="205"/>
      <c r="BAC94" s="72"/>
      <c r="BAD94" s="70"/>
      <c r="BAE94" s="73"/>
      <c r="BAF94" s="74"/>
      <c r="BAG94" s="74"/>
      <c r="BAH94" s="62"/>
      <c r="BAI94" s="75"/>
      <c r="BAJ94" s="76"/>
      <c r="BAK94" s="216"/>
      <c r="BAL94" s="75"/>
      <c r="BAM94" s="75"/>
      <c r="BAN94" s="204"/>
      <c r="BAO94" s="205"/>
      <c r="BAP94" s="72"/>
      <c r="BAQ94" s="70"/>
      <c r="BAR94" s="73"/>
      <c r="BAS94" s="74"/>
      <c r="BAT94" s="74"/>
      <c r="BAU94" s="62"/>
      <c r="BAV94" s="75"/>
      <c r="BAW94" s="76"/>
      <c r="BAX94" s="216"/>
      <c r="BAY94" s="75"/>
      <c r="BAZ94" s="75"/>
      <c r="BBA94" s="204"/>
      <c r="BBB94" s="205"/>
      <c r="BBC94" s="72"/>
      <c r="BBD94" s="70"/>
      <c r="BBE94" s="73"/>
      <c r="BBF94" s="74"/>
      <c r="BBG94" s="74"/>
      <c r="BBH94" s="62"/>
      <c r="BBI94" s="75"/>
      <c r="BBJ94" s="76"/>
      <c r="BBK94" s="216"/>
      <c r="BBL94" s="75"/>
      <c r="BBM94" s="75"/>
      <c r="BBN94" s="204"/>
      <c r="BBO94" s="205"/>
      <c r="BBP94" s="72"/>
      <c r="BBQ94" s="70"/>
      <c r="BBR94" s="73"/>
      <c r="BBS94" s="74"/>
      <c r="BBT94" s="74"/>
      <c r="BBU94" s="62"/>
      <c r="BBV94" s="75"/>
      <c r="BBW94" s="76"/>
      <c r="BBX94" s="216"/>
      <c r="BBY94" s="75"/>
      <c r="BBZ94" s="75"/>
      <c r="BCA94" s="204"/>
      <c r="BCB94" s="205"/>
      <c r="BCC94" s="72"/>
      <c r="BCD94" s="70"/>
      <c r="BCE94" s="73"/>
      <c r="BCF94" s="74"/>
      <c r="BCG94" s="74"/>
      <c r="BCH94" s="62"/>
      <c r="BCI94" s="75"/>
      <c r="BCJ94" s="76"/>
      <c r="BCK94" s="216"/>
      <c r="BCL94" s="75"/>
      <c r="BCM94" s="75"/>
      <c r="BCN94" s="204"/>
      <c r="BCO94" s="205"/>
      <c r="BCP94" s="72"/>
      <c r="BCQ94" s="70"/>
      <c r="BCR94" s="73"/>
      <c r="BCS94" s="74"/>
      <c r="BCT94" s="74"/>
      <c r="BCU94" s="62"/>
      <c r="BCV94" s="75"/>
      <c r="BCW94" s="76"/>
      <c r="BCX94" s="216"/>
      <c r="BCY94" s="75"/>
      <c r="BCZ94" s="75"/>
      <c r="BDA94" s="204"/>
      <c r="BDB94" s="205"/>
      <c r="BDC94" s="72"/>
      <c r="BDD94" s="70"/>
      <c r="BDE94" s="73"/>
      <c r="BDF94" s="74"/>
      <c r="BDG94" s="74"/>
      <c r="BDH94" s="62"/>
      <c r="BDI94" s="75"/>
      <c r="BDJ94" s="76"/>
      <c r="BDK94" s="216"/>
      <c r="BDL94" s="75"/>
      <c r="BDM94" s="75"/>
      <c r="BDN94" s="204"/>
      <c r="BDO94" s="205"/>
      <c r="BDP94" s="72"/>
      <c r="BDQ94" s="70"/>
      <c r="BDR94" s="73"/>
      <c r="BDS94" s="74"/>
      <c r="BDT94" s="74"/>
      <c r="BDU94" s="62"/>
      <c r="BDV94" s="75"/>
      <c r="BDW94" s="76"/>
      <c r="BDX94" s="216"/>
      <c r="BDY94" s="75"/>
      <c r="BDZ94" s="75"/>
      <c r="BEA94" s="204"/>
      <c r="BEB94" s="205"/>
      <c r="BEC94" s="72"/>
      <c r="BED94" s="70"/>
      <c r="BEE94" s="73"/>
      <c r="BEF94" s="74"/>
      <c r="BEG94" s="74"/>
      <c r="BEH94" s="62"/>
      <c r="BEI94" s="75"/>
      <c r="BEJ94" s="76"/>
      <c r="BEK94" s="216"/>
      <c r="BEL94" s="75"/>
      <c r="BEM94" s="75"/>
      <c r="BEN94" s="204"/>
      <c r="BEO94" s="205"/>
      <c r="BEP94" s="72"/>
      <c r="BEQ94" s="70"/>
      <c r="BER94" s="73"/>
      <c r="BES94" s="74"/>
      <c r="BET94" s="74"/>
      <c r="BEU94" s="62"/>
      <c r="BEV94" s="75"/>
      <c r="BEW94" s="76"/>
      <c r="BEX94" s="216"/>
      <c r="BEY94" s="75"/>
      <c r="BEZ94" s="75"/>
      <c r="BFA94" s="204"/>
      <c r="BFB94" s="205"/>
      <c r="BFC94" s="72"/>
      <c r="BFD94" s="70"/>
      <c r="BFE94" s="73"/>
      <c r="BFF94" s="74"/>
      <c r="BFG94" s="74"/>
      <c r="BFH94" s="62"/>
      <c r="BFI94" s="75"/>
      <c r="BFJ94" s="76"/>
      <c r="BFK94" s="216"/>
      <c r="BFL94" s="75"/>
      <c r="BFM94" s="75"/>
      <c r="BFN94" s="204"/>
      <c r="BFO94" s="205"/>
      <c r="BFP94" s="72"/>
      <c r="BFQ94" s="70"/>
      <c r="BFR94" s="73"/>
      <c r="BFS94" s="74"/>
      <c r="BFT94" s="74"/>
      <c r="BFU94" s="62"/>
      <c r="BFV94" s="75"/>
      <c r="BFW94" s="76"/>
      <c r="BFX94" s="216"/>
      <c r="BFY94" s="75"/>
      <c r="BFZ94" s="75"/>
      <c r="BGA94" s="204"/>
      <c r="BGB94" s="205"/>
      <c r="BGC94" s="72"/>
      <c r="BGD94" s="70"/>
      <c r="BGE94" s="73"/>
      <c r="BGF94" s="74"/>
      <c r="BGG94" s="74"/>
      <c r="BGH94" s="62"/>
      <c r="BGI94" s="75"/>
      <c r="BGJ94" s="76"/>
      <c r="BGK94" s="216"/>
      <c r="BGL94" s="75"/>
      <c r="BGM94" s="75"/>
      <c r="BGN94" s="204"/>
      <c r="BGO94" s="205"/>
      <c r="BGP94" s="72"/>
      <c r="BGQ94" s="70"/>
      <c r="BGR94" s="73"/>
      <c r="BGS94" s="74"/>
      <c r="BGT94" s="74"/>
      <c r="BGU94" s="62"/>
      <c r="BGV94" s="75"/>
      <c r="BGW94" s="76"/>
      <c r="BGX94" s="216"/>
      <c r="BGY94" s="75"/>
      <c r="BGZ94" s="75"/>
      <c r="BHA94" s="204"/>
      <c r="BHB94" s="205"/>
      <c r="BHC94" s="72"/>
      <c r="BHD94" s="70"/>
      <c r="BHE94" s="73"/>
      <c r="BHF94" s="74"/>
      <c r="BHG94" s="74"/>
      <c r="BHH94" s="62"/>
      <c r="BHI94" s="75"/>
      <c r="BHJ94" s="76"/>
      <c r="BHK94" s="216"/>
      <c r="BHL94" s="75"/>
      <c r="BHM94" s="75"/>
      <c r="BHN94" s="204"/>
      <c r="BHO94" s="205"/>
      <c r="BHP94" s="72"/>
      <c r="BHQ94" s="70"/>
      <c r="BHR94" s="73"/>
      <c r="BHS94" s="74"/>
      <c r="BHT94" s="74"/>
      <c r="BHU94" s="62"/>
      <c r="BHV94" s="75"/>
      <c r="BHW94" s="76"/>
      <c r="BHX94" s="216"/>
      <c r="BHY94" s="75"/>
      <c r="BHZ94" s="75"/>
      <c r="BIA94" s="204"/>
      <c r="BIB94" s="205"/>
      <c r="BIC94" s="72"/>
      <c r="BID94" s="70"/>
      <c r="BIE94" s="73"/>
      <c r="BIF94" s="74"/>
      <c r="BIG94" s="74"/>
      <c r="BIH94" s="62"/>
      <c r="BII94" s="75"/>
      <c r="BIJ94" s="76"/>
      <c r="BIK94" s="216"/>
      <c r="BIL94" s="75"/>
      <c r="BIM94" s="75"/>
      <c r="BIN94" s="204"/>
      <c r="BIO94" s="205"/>
      <c r="BIP94" s="72"/>
      <c r="BIQ94" s="70"/>
      <c r="BIR94" s="73"/>
      <c r="BIS94" s="74"/>
      <c r="BIT94" s="74"/>
      <c r="BIU94" s="62"/>
      <c r="BIV94" s="75"/>
      <c r="BIW94" s="76"/>
      <c r="BIX94" s="216"/>
      <c r="BIY94" s="75"/>
      <c r="BIZ94" s="75"/>
      <c r="BJA94" s="204"/>
      <c r="BJB94" s="205"/>
      <c r="BJC94" s="72"/>
      <c r="BJD94" s="70"/>
      <c r="BJE94" s="73"/>
      <c r="BJF94" s="74"/>
      <c r="BJG94" s="74"/>
      <c r="BJH94" s="62"/>
      <c r="BJI94" s="75"/>
      <c r="BJJ94" s="76"/>
      <c r="BJK94" s="216"/>
      <c r="BJL94" s="75"/>
      <c r="BJM94" s="75"/>
      <c r="BJN94" s="204"/>
      <c r="BJO94" s="205"/>
      <c r="BJP94" s="72"/>
      <c r="BJQ94" s="70"/>
      <c r="BJR94" s="73"/>
      <c r="BJS94" s="74"/>
      <c r="BJT94" s="74"/>
      <c r="BJU94" s="62"/>
      <c r="BJV94" s="75"/>
      <c r="BJW94" s="76"/>
      <c r="BJX94" s="216"/>
      <c r="BJY94" s="75"/>
      <c r="BJZ94" s="75"/>
      <c r="BKA94" s="204"/>
      <c r="BKB94" s="205"/>
      <c r="BKC94" s="72"/>
      <c r="BKD94" s="70"/>
      <c r="BKE94" s="73"/>
      <c r="BKF94" s="74"/>
      <c r="BKG94" s="74"/>
      <c r="BKH94" s="62"/>
      <c r="BKI94" s="75"/>
      <c r="BKJ94" s="76"/>
      <c r="BKK94" s="216"/>
      <c r="BKL94" s="75"/>
      <c r="BKM94" s="75"/>
      <c r="BKN94" s="204"/>
      <c r="BKO94" s="205"/>
      <c r="BKP94" s="72"/>
      <c r="BKQ94" s="70"/>
      <c r="BKR94" s="73"/>
      <c r="BKS94" s="74"/>
      <c r="BKT94" s="74"/>
      <c r="BKU94" s="62"/>
      <c r="BKV94" s="75"/>
      <c r="BKW94" s="76"/>
      <c r="BKX94" s="216"/>
      <c r="BKY94" s="75"/>
      <c r="BKZ94" s="75"/>
      <c r="BLA94" s="204"/>
      <c r="BLB94" s="205"/>
      <c r="BLC94" s="72"/>
      <c r="BLD94" s="70"/>
      <c r="BLE94" s="73"/>
      <c r="BLF94" s="74"/>
      <c r="BLG94" s="74"/>
      <c r="BLH94" s="62"/>
      <c r="BLI94" s="75"/>
      <c r="BLJ94" s="76"/>
      <c r="BLK94" s="216"/>
      <c r="BLL94" s="75"/>
      <c r="BLM94" s="75"/>
      <c r="BLN94" s="204"/>
      <c r="BLO94" s="205"/>
      <c r="BLP94" s="72"/>
      <c r="BLQ94" s="70"/>
      <c r="BLR94" s="73"/>
      <c r="BLS94" s="74"/>
      <c r="BLT94" s="74"/>
      <c r="BLU94" s="62"/>
      <c r="BLV94" s="75"/>
      <c r="BLW94" s="76"/>
      <c r="BLX94" s="216"/>
      <c r="BLY94" s="75"/>
      <c r="BLZ94" s="75"/>
      <c r="BMA94" s="204"/>
      <c r="BMB94" s="205"/>
      <c r="BMC94" s="72"/>
      <c r="BMD94" s="70"/>
      <c r="BME94" s="73"/>
      <c r="BMF94" s="74"/>
      <c r="BMG94" s="74"/>
      <c r="BMH94" s="62"/>
      <c r="BMI94" s="75"/>
      <c r="BMJ94" s="76"/>
      <c r="BMK94" s="216"/>
      <c r="BML94" s="75"/>
      <c r="BMM94" s="75"/>
      <c r="BMN94" s="204"/>
      <c r="BMO94" s="205"/>
      <c r="BMP94" s="72"/>
      <c r="BMQ94" s="70"/>
      <c r="BMR94" s="73"/>
      <c r="BMS94" s="74"/>
      <c r="BMT94" s="74"/>
      <c r="BMU94" s="62"/>
      <c r="BMV94" s="75"/>
      <c r="BMW94" s="76"/>
      <c r="BMX94" s="216"/>
      <c r="BMY94" s="75"/>
      <c r="BMZ94" s="75"/>
      <c r="BNA94" s="204"/>
      <c r="BNB94" s="205"/>
      <c r="BNC94" s="72"/>
      <c r="BND94" s="70"/>
      <c r="BNE94" s="73"/>
      <c r="BNF94" s="74"/>
      <c r="BNG94" s="74"/>
      <c r="BNH94" s="62"/>
      <c r="BNI94" s="75"/>
      <c r="BNJ94" s="76"/>
      <c r="BNK94" s="216"/>
      <c r="BNL94" s="75"/>
      <c r="BNM94" s="75"/>
      <c r="BNN94" s="204"/>
      <c r="BNO94" s="205"/>
      <c r="BNP94" s="72"/>
      <c r="BNQ94" s="70"/>
      <c r="BNR94" s="73"/>
      <c r="BNS94" s="74"/>
      <c r="BNT94" s="74"/>
      <c r="BNU94" s="62"/>
      <c r="BNV94" s="75"/>
      <c r="BNW94" s="76"/>
      <c r="BNX94" s="216"/>
      <c r="BNY94" s="75"/>
      <c r="BNZ94" s="75"/>
      <c r="BOA94" s="204"/>
      <c r="BOB94" s="205"/>
      <c r="BOC94" s="72"/>
      <c r="BOD94" s="70"/>
      <c r="BOE94" s="73"/>
      <c r="BOF94" s="74"/>
      <c r="BOG94" s="74"/>
      <c r="BOH94" s="62"/>
      <c r="BOI94" s="75"/>
      <c r="BOJ94" s="76"/>
      <c r="BOK94" s="216"/>
      <c r="BOL94" s="75"/>
      <c r="BOM94" s="75"/>
      <c r="BON94" s="204"/>
      <c r="BOO94" s="205"/>
      <c r="BOP94" s="72"/>
      <c r="BOQ94" s="70"/>
      <c r="BOR94" s="73"/>
      <c r="BOS94" s="74"/>
      <c r="BOT94" s="74"/>
      <c r="BOU94" s="62"/>
      <c r="BOV94" s="75"/>
      <c r="BOW94" s="76"/>
      <c r="BOX94" s="216"/>
      <c r="BOY94" s="75"/>
      <c r="BOZ94" s="75"/>
      <c r="BPA94" s="204"/>
      <c r="BPB94" s="205"/>
      <c r="BPC94" s="72"/>
      <c r="BPD94" s="70"/>
      <c r="BPE94" s="73"/>
      <c r="BPF94" s="74"/>
      <c r="BPG94" s="74"/>
      <c r="BPH94" s="62"/>
      <c r="BPI94" s="75"/>
      <c r="BPJ94" s="76"/>
      <c r="BPK94" s="216"/>
      <c r="BPL94" s="75"/>
      <c r="BPM94" s="75"/>
      <c r="BPN94" s="204"/>
      <c r="BPO94" s="205"/>
      <c r="BPP94" s="72"/>
      <c r="BPQ94" s="70"/>
      <c r="BPR94" s="73"/>
      <c r="BPS94" s="74"/>
      <c r="BPT94" s="74"/>
      <c r="BPU94" s="62"/>
      <c r="BPV94" s="75"/>
      <c r="BPW94" s="76"/>
      <c r="BPX94" s="216"/>
      <c r="BPY94" s="75"/>
      <c r="BPZ94" s="75"/>
      <c r="BQA94" s="204"/>
      <c r="BQB94" s="205"/>
      <c r="BQC94" s="72"/>
      <c r="BQD94" s="70"/>
      <c r="BQE94" s="73"/>
      <c r="BQF94" s="74"/>
      <c r="BQG94" s="74"/>
      <c r="BQH94" s="62"/>
      <c r="BQI94" s="75"/>
      <c r="BQJ94" s="76"/>
      <c r="BQK94" s="216"/>
      <c r="BQL94" s="75"/>
      <c r="BQM94" s="75"/>
      <c r="BQN94" s="204"/>
      <c r="BQO94" s="205"/>
      <c r="BQP94" s="72"/>
      <c r="BQQ94" s="70"/>
      <c r="BQR94" s="73"/>
      <c r="BQS94" s="74"/>
      <c r="BQT94" s="74"/>
      <c r="BQU94" s="62"/>
      <c r="BQV94" s="75"/>
      <c r="BQW94" s="76"/>
      <c r="BQX94" s="216"/>
      <c r="BQY94" s="75"/>
      <c r="BQZ94" s="75"/>
      <c r="BRA94" s="204"/>
      <c r="BRB94" s="205"/>
      <c r="BRC94" s="72"/>
      <c r="BRD94" s="70"/>
      <c r="BRE94" s="73"/>
      <c r="BRF94" s="74"/>
      <c r="BRG94" s="74"/>
      <c r="BRH94" s="62"/>
      <c r="BRI94" s="75"/>
      <c r="BRJ94" s="76"/>
      <c r="BRK94" s="216"/>
      <c r="BRL94" s="75"/>
      <c r="BRM94" s="75"/>
      <c r="BRN94" s="204"/>
      <c r="BRO94" s="205"/>
      <c r="BRP94" s="72"/>
      <c r="BRQ94" s="70"/>
      <c r="BRR94" s="73"/>
      <c r="BRS94" s="74"/>
      <c r="BRT94" s="74"/>
      <c r="BRU94" s="62"/>
      <c r="BRV94" s="75"/>
      <c r="BRW94" s="76"/>
      <c r="BRX94" s="216"/>
      <c r="BRY94" s="75"/>
      <c r="BRZ94" s="75"/>
      <c r="BSA94" s="204"/>
      <c r="BSB94" s="205"/>
      <c r="BSC94" s="72"/>
      <c r="BSD94" s="70"/>
      <c r="BSE94" s="73"/>
      <c r="BSF94" s="74"/>
      <c r="BSG94" s="74"/>
      <c r="BSH94" s="62"/>
      <c r="BSI94" s="75"/>
      <c r="BSJ94" s="76"/>
      <c r="BSK94" s="216"/>
      <c r="BSL94" s="75"/>
      <c r="BSM94" s="75"/>
      <c r="BSN94" s="204"/>
      <c r="BSO94" s="205"/>
      <c r="BSP94" s="72"/>
      <c r="BSQ94" s="70"/>
      <c r="BSR94" s="73"/>
      <c r="BSS94" s="74"/>
      <c r="BST94" s="74"/>
      <c r="BSU94" s="62"/>
      <c r="BSV94" s="75"/>
      <c r="BSW94" s="76"/>
      <c r="BSX94" s="216"/>
      <c r="BSY94" s="75"/>
      <c r="BSZ94" s="75"/>
      <c r="BTA94" s="204"/>
      <c r="BTB94" s="205"/>
      <c r="BTC94" s="72"/>
      <c r="BTD94" s="70"/>
      <c r="BTE94" s="73"/>
      <c r="BTF94" s="74"/>
      <c r="BTG94" s="74"/>
      <c r="BTH94" s="62"/>
      <c r="BTI94" s="75"/>
      <c r="BTJ94" s="76"/>
      <c r="BTK94" s="216"/>
      <c r="BTL94" s="75"/>
      <c r="BTM94" s="75"/>
      <c r="BTN94" s="204"/>
      <c r="BTO94" s="205"/>
      <c r="BTP94" s="72"/>
      <c r="BTQ94" s="70"/>
      <c r="BTR94" s="73"/>
      <c r="BTS94" s="74"/>
      <c r="BTT94" s="74"/>
      <c r="BTU94" s="62"/>
      <c r="BTV94" s="75"/>
      <c r="BTW94" s="76"/>
      <c r="BTX94" s="216"/>
      <c r="BTY94" s="75"/>
      <c r="BTZ94" s="75"/>
      <c r="BUA94" s="204"/>
      <c r="BUB94" s="205"/>
      <c r="BUC94" s="72"/>
      <c r="BUD94" s="70"/>
      <c r="BUE94" s="73"/>
      <c r="BUF94" s="74"/>
      <c r="BUG94" s="74"/>
      <c r="BUH94" s="62"/>
      <c r="BUI94" s="75"/>
      <c r="BUJ94" s="76"/>
      <c r="BUK94" s="216"/>
      <c r="BUL94" s="75"/>
      <c r="BUM94" s="75"/>
      <c r="BUN94" s="204"/>
      <c r="BUO94" s="205"/>
      <c r="BUP94" s="72"/>
      <c r="BUQ94" s="70"/>
      <c r="BUR94" s="73"/>
      <c r="BUS94" s="74"/>
      <c r="BUT94" s="74"/>
      <c r="BUU94" s="62"/>
      <c r="BUV94" s="75"/>
      <c r="BUW94" s="76"/>
      <c r="BUX94" s="216"/>
      <c r="BUY94" s="75"/>
      <c r="BUZ94" s="75"/>
      <c r="BVA94" s="204"/>
      <c r="BVB94" s="205"/>
      <c r="BVC94" s="72"/>
      <c r="BVD94" s="70"/>
      <c r="BVE94" s="73"/>
      <c r="BVF94" s="74"/>
      <c r="BVG94" s="74"/>
      <c r="BVH94" s="62"/>
      <c r="BVI94" s="75"/>
      <c r="BVJ94" s="76"/>
      <c r="BVK94" s="216"/>
      <c r="BVL94" s="75"/>
      <c r="BVM94" s="75"/>
      <c r="BVN94" s="204"/>
      <c r="BVO94" s="205"/>
      <c r="BVP94" s="72"/>
      <c r="BVQ94" s="70"/>
      <c r="BVR94" s="73"/>
      <c r="BVS94" s="74"/>
      <c r="BVT94" s="74"/>
      <c r="BVU94" s="62"/>
      <c r="BVV94" s="75"/>
      <c r="BVW94" s="76"/>
      <c r="BVX94" s="216"/>
      <c r="BVY94" s="75"/>
      <c r="BVZ94" s="75"/>
      <c r="BWA94" s="204"/>
      <c r="BWB94" s="205"/>
      <c r="BWC94" s="72"/>
      <c r="BWD94" s="70"/>
      <c r="BWE94" s="73"/>
      <c r="BWF94" s="74"/>
      <c r="BWG94" s="74"/>
      <c r="BWH94" s="62"/>
      <c r="BWI94" s="75"/>
      <c r="BWJ94" s="76"/>
      <c r="BWK94" s="216"/>
      <c r="BWL94" s="75"/>
      <c r="BWM94" s="75"/>
      <c r="BWN94" s="204"/>
      <c r="BWO94" s="205"/>
      <c r="BWP94" s="72"/>
      <c r="BWQ94" s="70"/>
      <c r="BWR94" s="73"/>
      <c r="BWS94" s="74"/>
      <c r="BWT94" s="74"/>
      <c r="BWU94" s="62"/>
      <c r="BWV94" s="75"/>
      <c r="BWW94" s="76"/>
      <c r="BWX94" s="216"/>
      <c r="BWY94" s="75"/>
      <c r="BWZ94" s="75"/>
      <c r="BXA94" s="204"/>
      <c r="BXB94" s="205"/>
      <c r="BXC94" s="72"/>
      <c r="BXD94" s="70"/>
      <c r="BXE94" s="73"/>
      <c r="BXF94" s="74"/>
      <c r="BXG94" s="74"/>
      <c r="BXH94" s="62"/>
      <c r="BXI94" s="75"/>
      <c r="BXJ94" s="76"/>
      <c r="BXK94" s="216"/>
      <c r="BXL94" s="75"/>
      <c r="BXM94" s="75"/>
      <c r="BXN94" s="204"/>
      <c r="BXO94" s="205"/>
      <c r="BXP94" s="72"/>
      <c r="BXQ94" s="70"/>
      <c r="BXR94" s="73"/>
      <c r="BXS94" s="74"/>
      <c r="BXT94" s="74"/>
      <c r="BXU94" s="62"/>
      <c r="BXV94" s="75"/>
      <c r="BXW94" s="76"/>
      <c r="BXX94" s="216"/>
      <c r="BXY94" s="75"/>
      <c r="BXZ94" s="75"/>
      <c r="BYA94" s="204"/>
      <c r="BYB94" s="205"/>
      <c r="BYC94" s="72"/>
      <c r="BYD94" s="70"/>
      <c r="BYE94" s="73"/>
      <c r="BYF94" s="74"/>
      <c r="BYG94" s="74"/>
      <c r="BYH94" s="62"/>
      <c r="BYI94" s="75"/>
      <c r="BYJ94" s="76"/>
      <c r="BYK94" s="216"/>
      <c r="BYL94" s="75"/>
      <c r="BYM94" s="75"/>
      <c r="BYN94" s="204"/>
      <c r="BYO94" s="205"/>
      <c r="BYP94" s="72"/>
      <c r="BYQ94" s="70"/>
      <c r="BYR94" s="73"/>
      <c r="BYS94" s="74"/>
      <c r="BYT94" s="74"/>
      <c r="BYU94" s="62"/>
      <c r="BYV94" s="75"/>
      <c r="BYW94" s="76"/>
      <c r="BYX94" s="216"/>
      <c r="BYY94" s="75"/>
      <c r="BYZ94" s="75"/>
      <c r="BZA94" s="204"/>
      <c r="BZB94" s="205"/>
      <c r="BZC94" s="72"/>
      <c r="BZD94" s="70"/>
      <c r="BZE94" s="73"/>
      <c r="BZF94" s="74"/>
      <c r="BZG94" s="74"/>
      <c r="BZH94" s="62"/>
      <c r="BZI94" s="75"/>
      <c r="BZJ94" s="76"/>
      <c r="BZK94" s="216"/>
      <c r="BZL94" s="75"/>
      <c r="BZM94" s="75"/>
      <c r="BZN94" s="204"/>
      <c r="BZO94" s="205"/>
      <c r="BZP94" s="72"/>
      <c r="BZQ94" s="70"/>
      <c r="BZR94" s="73"/>
      <c r="BZS94" s="74"/>
      <c r="BZT94" s="74"/>
      <c r="BZU94" s="62"/>
      <c r="BZV94" s="75"/>
      <c r="BZW94" s="76"/>
      <c r="BZX94" s="216"/>
      <c r="BZY94" s="75"/>
      <c r="BZZ94" s="75"/>
      <c r="CAA94" s="204"/>
      <c r="CAB94" s="205"/>
      <c r="CAC94" s="72"/>
      <c r="CAD94" s="70"/>
      <c r="CAE94" s="73"/>
      <c r="CAF94" s="74"/>
      <c r="CAG94" s="74"/>
      <c r="CAH94" s="62"/>
      <c r="CAI94" s="75"/>
      <c r="CAJ94" s="76"/>
      <c r="CAK94" s="216"/>
      <c r="CAL94" s="75"/>
      <c r="CAM94" s="75"/>
      <c r="CAN94" s="204"/>
      <c r="CAO94" s="205"/>
      <c r="CAP94" s="72"/>
      <c r="CAQ94" s="70"/>
      <c r="CAR94" s="73"/>
      <c r="CAS94" s="74"/>
      <c r="CAT94" s="74"/>
      <c r="CAU94" s="62"/>
      <c r="CAV94" s="75"/>
      <c r="CAW94" s="76"/>
      <c r="CAX94" s="216"/>
      <c r="CAY94" s="75"/>
      <c r="CAZ94" s="75"/>
      <c r="CBA94" s="204"/>
      <c r="CBB94" s="205"/>
      <c r="CBC94" s="72"/>
      <c r="CBD94" s="70"/>
      <c r="CBE94" s="73"/>
      <c r="CBF94" s="74"/>
      <c r="CBG94" s="74"/>
      <c r="CBH94" s="62"/>
      <c r="CBI94" s="75"/>
      <c r="CBJ94" s="76"/>
      <c r="CBK94" s="216"/>
      <c r="CBL94" s="75"/>
      <c r="CBM94" s="75"/>
      <c r="CBN94" s="204"/>
      <c r="CBO94" s="205"/>
      <c r="CBP94" s="72"/>
      <c r="CBQ94" s="70"/>
      <c r="CBR94" s="73"/>
      <c r="CBS94" s="74"/>
      <c r="CBT94" s="74"/>
      <c r="CBU94" s="62"/>
      <c r="CBV94" s="75"/>
      <c r="CBW94" s="76"/>
      <c r="CBX94" s="216"/>
      <c r="CBY94" s="75"/>
      <c r="CBZ94" s="75"/>
      <c r="CCA94" s="204"/>
      <c r="CCB94" s="205"/>
      <c r="CCC94" s="72"/>
      <c r="CCD94" s="70"/>
      <c r="CCE94" s="73"/>
      <c r="CCF94" s="74"/>
      <c r="CCG94" s="74"/>
      <c r="CCH94" s="62"/>
      <c r="CCI94" s="75"/>
      <c r="CCJ94" s="76"/>
      <c r="CCK94" s="216"/>
      <c r="CCL94" s="75"/>
      <c r="CCM94" s="75"/>
      <c r="CCN94" s="204"/>
      <c r="CCO94" s="205"/>
      <c r="CCP94" s="72"/>
      <c r="CCQ94" s="70"/>
      <c r="CCR94" s="73"/>
      <c r="CCS94" s="74"/>
      <c r="CCT94" s="74"/>
      <c r="CCU94" s="62"/>
      <c r="CCV94" s="75"/>
      <c r="CCW94" s="76"/>
      <c r="CCX94" s="216"/>
      <c r="CCY94" s="75"/>
      <c r="CCZ94" s="75"/>
      <c r="CDA94" s="204"/>
      <c r="CDB94" s="205"/>
      <c r="CDC94" s="72"/>
      <c r="CDD94" s="70"/>
      <c r="CDE94" s="73"/>
      <c r="CDF94" s="74"/>
      <c r="CDG94" s="74"/>
      <c r="CDH94" s="62"/>
      <c r="CDI94" s="75"/>
      <c r="CDJ94" s="76"/>
      <c r="CDK94" s="216"/>
      <c r="CDL94" s="75"/>
      <c r="CDM94" s="75"/>
      <c r="CDN94" s="204"/>
      <c r="CDO94" s="205"/>
      <c r="CDP94" s="72"/>
      <c r="CDQ94" s="70"/>
      <c r="CDR94" s="73"/>
      <c r="CDS94" s="74"/>
      <c r="CDT94" s="74"/>
      <c r="CDU94" s="62"/>
      <c r="CDV94" s="75"/>
      <c r="CDW94" s="76"/>
      <c r="CDX94" s="216"/>
      <c r="CDY94" s="75"/>
      <c r="CDZ94" s="75"/>
      <c r="CEA94" s="204"/>
      <c r="CEB94" s="205"/>
      <c r="CEC94" s="72"/>
      <c r="CED94" s="70"/>
      <c r="CEE94" s="73"/>
      <c r="CEF94" s="74"/>
      <c r="CEG94" s="74"/>
      <c r="CEH94" s="62"/>
      <c r="CEI94" s="75"/>
      <c r="CEJ94" s="76"/>
      <c r="CEK94" s="216"/>
      <c r="CEL94" s="75"/>
      <c r="CEM94" s="75"/>
      <c r="CEN94" s="204"/>
      <c r="CEO94" s="205"/>
      <c r="CEP94" s="72"/>
      <c r="CEQ94" s="70"/>
      <c r="CER94" s="73"/>
      <c r="CES94" s="74"/>
      <c r="CET94" s="74"/>
      <c r="CEU94" s="62"/>
      <c r="CEV94" s="75"/>
      <c r="CEW94" s="76"/>
      <c r="CEX94" s="216"/>
      <c r="CEY94" s="75"/>
      <c r="CEZ94" s="75"/>
      <c r="CFA94" s="204"/>
      <c r="CFB94" s="205"/>
      <c r="CFC94" s="72"/>
      <c r="CFD94" s="70"/>
      <c r="CFE94" s="73"/>
      <c r="CFF94" s="74"/>
      <c r="CFG94" s="74"/>
      <c r="CFH94" s="62"/>
      <c r="CFI94" s="75"/>
      <c r="CFJ94" s="76"/>
      <c r="CFK94" s="216"/>
      <c r="CFL94" s="75"/>
      <c r="CFM94" s="75"/>
      <c r="CFN94" s="204"/>
      <c r="CFO94" s="205"/>
      <c r="CFP94" s="72"/>
      <c r="CFQ94" s="70"/>
      <c r="CFR94" s="73"/>
      <c r="CFS94" s="74"/>
      <c r="CFT94" s="74"/>
      <c r="CFU94" s="62"/>
      <c r="CFV94" s="75"/>
      <c r="CFW94" s="76"/>
      <c r="CFX94" s="216"/>
      <c r="CFY94" s="75"/>
      <c r="CFZ94" s="75"/>
      <c r="CGA94" s="204"/>
      <c r="CGB94" s="205"/>
      <c r="CGC94" s="72"/>
      <c r="CGD94" s="70"/>
      <c r="CGE94" s="73"/>
      <c r="CGF94" s="74"/>
      <c r="CGG94" s="74"/>
      <c r="CGH94" s="62"/>
      <c r="CGI94" s="75"/>
      <c r="CGJ94" s="76"/>
      <c r="CGK94" s="216"/>
      <c r="CGL94" s="75"/>
      <c r="CGM94" s="75"/>
      <c r="CGN94" s="204"/>
      <c r="CGO94" s="205"/>
      <c r="CGP94" s="72"/>
      <c r="CGQ94" s="70"/>
      <c r="CGR94" s="73"/>
      <c r="CGS94" s="74"/>
      <c r="CGT94" s="74"/>
      <c r="CGU94" s="62"/>
      <c r="CGV94" s="75"/>
      <c r="CGW94" s="76"/>
      <c r="CGX94" s="216"/>
      <c r="CGY94" s="75"/>
      <c r="CGZ94" s="75"/>
      <c r="CHA94" s="204"/>
      <c r="CHB94" s="205"/>
      <c r="CHC94" s="72"/>
      <c r="CHD94" s="70"/>
      <c r="CHE94" s="73"/>
      <c r="CHF94" s="74"/>
      <c r="CHG94" s="74"/>
      <c r="CHH94" s="62"/>
      <c r="CHI94" s="75"/>
      <c r="CHJ94" s="76"/>
      <c r="CHK94" s="216"/>
      <c r="CHL94" s="75"/>
      <c r="CHM94" s="75"/>
      <c r="CHN94" s="204"/>
      <c r="CHO94" s="205"/>
      <c r="CHP94" s="72"/>
      <c r="CHQ94" s="70"/>
      <c r="CHR94" s="73"/>
      <c r="CHS94" s="74"/>
      <c r="CHT94" s="74"/>
      <c r="CHU94" s="62"/>
      <c r="CHV94" s="75"/>
      <c r="CHW94" s="76"/>
      <c r="CHX94" s="216"/>
      <c r="CHY94" s="75"/>
      <c r="CHZ94" s="75"/>
      <c r="CIA94" s="204"/>
      <c r="CIB94" s="205"/>
      <c r="CIC94" s="72"/>
      <c r="CID94" s="70"/>
      <c r="CIE94" s="73"/>
      <c r="CIF94" s="74"/>
      <c r="CIG94" s="74"/>
      <c r="CIH94" s="62"/>
      <c r="CII94" s="75"/>
      <c r="CIJ94" s="76"/>
      <c r="CIK94" s="216"/>
      <c r="CIL94" s="75"/>
      <c r="CIM94" s="75"/>
      <c r="CIN94" s="204"/>
      <c r="CIO94" s="205"/>
      <c r="CIP94" s="72"/>
      <c r="CIQ94" s="70"/>
      <c r="CIR94" s="73"/>
      <c r="CIS94" s="74"/>
      <c r="CIT94" s="74"/>
      <c r="CIU94" s="62"/>
      <c r="CIV94" s="75"/>
      <c r="CIW94" s="76"/>
      <c r="CIX94" s="216"/>
      <c r="CIY94" s="75"/>
      <c r="CIZ94" s="75"/>
      <c r="CJA94" s="204"/>
      <c r="CJB94" s="205"/>
      <c r="CJC94" s="72"/>
      <c r="CJD94" s="70"/>
      <c r="CJE94" s="73"/>
      <c r="CJF94" s="74"/>
      <c r="CJG94" s="74"/>
      <c r="CJH94" s="62"/>
      <c r="CJI94" s="75"/>
      <c r="CJJ94" s="76"/>
      <c r="CJK94" s="216"/>
      <c r="CJL94" s="75"/>
      <c r="CJM94" s="75"/>
      <c r="CJN94" s="204"/>
      <c r="CJO94" s="205"/>
      <c r="CJP94" s="72"/>
      <c r="CJQ94" s="70"/>
      <c r="CJR94" s="73"/>
      <c r="CJS94" s="74"/>
      <c r="CJT94" s="74"/>
      <c r="CJU94" s="62"/>
      <c r="CJV94" s="75"/>
      <c r="CJW94" s="76"/>
      <c r="CJX94" s="216"/>
      <c r="CJY94" s="75"/>
      <c r="CJZ94" s="75"/>
      <c r="CKA94" s="204"/>
      <c r="CKB94" s="205"/>
      <c r="CKC94" s="72"/>
      <c r="CKD94" s="70"/>
      <c r="CKE94" s="73"/>
      <c r="CKF94" s="74"/>
      <c r="CKG94" s="74"/>
      <c r="CKH94" s="62"/>
      <c r="CKI94" s="75"/>
      <c r="CKJ94" s="76"/>
      <c r="CKK94" s="216"/>
      <c r="CKL94" s="75"/>
      <c r="CKM94" s="75"/>
      <c r="CKN94" s="204"/>
      <c r="CKO94" s="205"/>
      <c r="CKP94" s="72"/>
      <c r="CKQ94" s="70"/>
      <c r="CKR94" s="73"/>
      <c r="CKS94" s="74"/>
      <c r="CKT94" s="74"/>
      <c r="CKU94" s="62"/>
      <c r="CKV94" s="75"/>
      <c r="CKW94" s="76"/>
      <c r="CKX94" s="216"/>
      <c r="CKY94" s="75"/>
      <c r="CKZ94" s="75"/>
      <c r="CLA94" s="204"/>
      <c r="CLB94" s="205"/>
      <c r="CLC94" s="72"/>
      <c r="CLD94" s="70"/>
      <c r="CLE94" s="73"/>
      <c r="CLF94" s="74"/>
      <c r="CLG94" s="74"/>
      <c r="CLH94" s="62"/>
      <c r="CLI94" s="75"/>
      <c r="CLJ94" s="76"/>
      <c r="CLK94" s="216"/>
      <c r="CLL94" s="75"/>
      <c r="CLM94" s="75"/>
      <c r="CLN94" s="204"/>
      <c r="CLO94" s="205"/>
      <c r="CLP94" s="72"/>
      <c r="CLQ94" s="70"/>
      <c r="CLR94" s="73"/>
      <c r="CLS94" s="74"/>
      <c r="CLT94" s="74"/>
      <c r="CLU94" s="62"/>
      <c r="CLV94" s="75"/>
      <c r="CLW94" s="76"/>
      <c r="CLX94" s="216"/>
      <c r="CLY94" s="75"/>
      <c r="CLZ94" s="75"/>
      <c r="CMA94" s="204"/>
      <c r="CMB94" s="205"/>
      <c r="CMC94" s="72"/>
      <c r="CMD94" s="70"/>
      <c r="CME94" s="73"/>
      <c r="CMF94" s="74"/>
      <c r="CMG94" s="74"/>
      <c r="CMH94" s="62"/>
      <c r="CMI94" s="75"/>
      <c r="CMJ94" s="76"/>
      <c r="CMK94" s="216"/>
      <c r="CML94" s="75"/>
      <c r="CMM94" s="75"/>
      <c r="CMN94" s="204"/>
      <c r="CMO94" s="205"/>
      <c r="CMP94" s="72"/>
      <c r="CMQ94" s="70"/>
      <c r="CMR94" s="73"/>
      <c r="CMS94" s="74"/>
      <c r="CMT94" s="74"/>
      <c r="CMU94" s="62"/>
      <c r="CMV94" s="75"/>
      <c r="CMW94" s="76"/>
      <c r="CMX94" s="216"/>
      <c r="CMY94" s="75"/>
      <c r="CMZ94" s="75"/>
      <c r="CNA94" s="204"/>
      <c r="CNB94" s="205"/>
      <c r="CNC94" s="72"/>
      <c r="CND94" s="70"/>
      <c r="CNE94" s="73"/>
      <c r="CNF94" s="74"/>
      <c r="CNG94" s="74"/>
      <c r="CNH94" s="62"/>
      <c r="CNI94" s="75"/>
      <c r="CNJ94" s="76"/>
      <c r="CNK94" s="216"/>
      <c r="CNL94" s="75"/>
      <c r="CNM94" s="75"/>
      <c r="CNN94" s="204"/>
      <c r="CNO94" s="205"/>
      <c r="CNP94" s="72"/>
      <c r="CNQ94" s="70"/>
      <c r="CNR94" s="73"/>
      <c r="CNS94" s="74"/>
      <c r="CNT94" s="74"/>
      <c r="CNU94" s="62"/>
      <c r="CNV94" s="75"/>
      <c r="CNW94" s="76"/>
      <c r="CNX94" s="216"/>
      <c r="CNY94" s="75"/>
      <c r="CNZ94" s="75"/>
      <c r="COA94" s="204"/>
      <c r="COB94" s="205"/>
      <c r="COC94" s="72"/>
      <c r="COD94" s="70"/>
      <c r="COE94" s="73"/>
      <c r="COF94" s="74"/>
      <c r="COG94" s="74"/>
      <c r="COH94" s="62"/>
      <c r="COI94" s="75"/>
      <c r="COJ94" s="76"/>
      <c r="COK94" s="216"/>
      <c r="COL94" s="75"/>
      <c r="COM94" s="75"/>
      <c r="CON94" s="204"/>
      <c r="COO94" s="205"/>
      <c r="COP94" s="72"/>
      <c r="COQ94" s="70"/>
      <c r="COR94" s="73"/>
      <c r="COS94" s="74"/>
      <c r="COT94" s="74"/>
      <c r="COU94" s="62"/>
      <c r="COV94" s="75"/>
      <c r="COW94" s="76"/>
      <c r="COX94" s="216"/>
      <c r="COY94" s="75"/>
      <c r="COZ94" s="75"/>
      <c r="CPA94" s="204"/>
      <c r="CPB94" s="205"/>
      <c r="CPC94" s="72"/>
      <c r="CPD94" s="70"/>
      <c r="CPE94" s="73"/>
      <c r="CPF94" s="74"/>
      <c r="CPG94" s="74"/>
      <c r="CPH94" s="62"/>
      <c r="CPI94" s="75"/>
      <c r="CPJ94" s="76"/>
      <c r="CPK94" s="216"/>
      <c r="CPL94" s="75"/>
      <c r="CPM94" s="75"/>
      <c r="CPN94" s="204"/>
      <c r="CPO94" s="205"/>
      <c r="CPP94" s="72"/>
      <c r="CPQ94" s="70"/>
      <c r="CPR94" s="73"/>
      <c r="CPS94" s="74"/>
      <c r="CPT94" s="74"/>
      <c r="CPU94" s="62"/>
      <c r="CPV94" s="75"/>
      <c r="CPW94" s="76"/>
      <c r="CPX94" s="216"/>
      <c r="CPY94" s="75"/>
      <c r="CPZ94" s="75"/>
      <c r="CQA94" s="204"/>
      <c r="CQB94" s="205"/>
      <c r="CQC94" s="72"/>
      <c r="CQD94" s="70"/>
      <c r="CQE94" s="73"/>
      <c r="CQF94" s="74"/>
      <c r="CQG94" s="74"/>
      <c r="CQH94" s="62"/>
      <c r="CQI94" s="75"/>
      <c r="CQJ94" s="76"/>
      <c r="CQK94" s="216"/>
      <c r="CQL94" s="75"/>
      <c r="CQM94" s="75"/>
      <c r="CQN94" s="204"/>
      <c r="CQO94" s="205"/>
      <c r="CQP94" s="72"/>
      <c r="CQQ94" s="70"/>
      <c r="CQR94" s="73"/>
      <c r="CQS94" s="74"/>
      <c r="CQT94" s="74"/>
      <c r="CQU94" s="62"/>
      <c r="CQV94" s="75"/>
      <c r="CQW94" s="76"/>
      <c r="CQX94" s="216"/>
      <c r="CQY94" s="75"/>
      <c r="CQZ94" s="75"/>
      <c r="CRA94" s="204"/>
      <c r="CRB94" s="205"/>
      <c r="CRC94" s="72"/>
      <c r="CRD94" s="70"/>
      <c r="CRE94" s="73"/>
      <c r="CRF94" s="74"/>
      <c r="CRG94" s="74"/>
      <c r="CRH94" s="62"/>
      <c r="CRI94" s="75"/>
      <c r="CRJ94" s="76"/>
      <c r="CRK94" s="216"/>
      <c r="CRL94" s="75"/>
      <c r="CRM94" s="75"/>
      <c r="CRN94" s="204"/>
      <c r="CRO94" s="205"/>
      <c r="CRP94" s="72"/>
      <c r="CRQ94" s="70"/>
      <c r="CRR94" s="73"/>
      <c r="CRS94" s="74"/>
      <c r="CRT94" s="74"/>
      <c r="CRU94" s="62"/>
      <c r="CRV94" s="75"/>
      <c r="CRW94" s="76"/>
      <c r="CRX94" s="216"/>
      <c r="CRY94" s="75"/>
      <c r="CRZ94" s="75"/>
      <c r="CSA94" s="204"/>
      <c r="CSB94" s="205"/>
      <c r="CSC94" s="72"/>
      <c r="CSD94" s="70"/>
      <c r="CSE94" s="73"/>
      <c r="CSF94" s="74"/>
      <c r="CSG94" s="74"/>
      <c r="CSH94" s="62"/>
      <c r="CSI94" s="75"/>
      <c r="CSJ94" s="76"/>
      <c r="CSK94" s="216"/>
      <c r="CSL94" s="75"/>
      <c r="CSM94" s="75"/>
      <c r="CSN94" s="204"/>
      <c r="CSO94" s="205"/>
      <c r="CSP94" s="72"/>
      <c r="CSQ94" s="70"/>
      <c r="CSR94" s="73"/>
      <c r="CSS94" s="74"/>
      <c r="CST94" s="74"/>
      <c r="CSU94" s="62"/>
      <c r="CSV94" s="75"/>
      <c r="CSW94" s="76"/>
      <c r="CSX94" s="216"/>
      <c r="CSY94" s="75"/>
      <c r="CSZ94" s="75"/>
      <c r="CTA94" s="204"/>
      <c r="CTB94" s="205"/>
      <c r="CTC94" s="72"/>
      <c r="CTD94" s="70"/>
      <c r="CTE94" s="73"/>
      <c r="CTF94" s="74"/>
      <c r="CTG94" s="74"/>
      <c r="CTH94" s="62"/>
      <c r="CTI94" s="75"/>
      <c r="CTJ94" s="76"/>
      <c r="CTK94" s="216"/>
      <c r="CTL94" s="75"/>
      <c r="CTM94" s="75"/>
      <c r="CTN94" s="204"/>
      <c r="CTO94" s="205"/>
      <c r="CTP94" s="72"/>
      <c r="CTQ94" s="70"/>
      <c r="CTR94" s="73"/>
      <c r="CTS94" s="74"/>
      <c r="CTT94" s="74"/>
      <c r="CTU94" s="62"/>
      <c r="CTV94" s="75"/>
      <c r="CTW94" s="76"/>
      <c r="CTX94" s="216"/>
      <c r="CTY94" s="75"/>
      <c r="CTZ94" s="75"/>
      <c r="CUA94" s="204"/>
      <c r="CUB94" s="205"/>
      <c r="CUC94" s="72"/>
      <c r="CUD94" s="70"/>
      <c r="CUE94" s="73"/>
      <c r="CUF94" s="74"/>
      <c r="CUG94" s="74"/>
      <c r="CUH94" s="62"/>
      <c r="CUI94" s="75"/>
      <c r="CUJ94" s="76"/>
      <c r="CUK94" s="216"/>
      <c r="CUL94" s="75"/>
      <c r="CUM94" s="75"/>
      <c r="CUN94" s="204"/>
      <c r="CUO94" s="205"/>
      <c r="CUP94" s="72"/>
      <c r="CUQ94" s="70"/>
      <c r="CUR94" s="73"/>
      <c r="CUS94" s="74"/>
      <c r="CUT94" s="74"/>
      <c r="CUU94" s="62"/>
      <c r="CUV94" s="75"/>
      <c r="CUW94" s="76"/>
      <c r="CUX94" s="216"/>
      <c r="CUY94" s="75"/>
      <c r="CUZ94" s="75"/>
      <c r="CVA94" s="204"/>
      <c r="CVB94" s="205"/>
      <c r="CVC94" s="72"/>
      <c r="CVD94" s="70"/>
      <c r="CVE94" s="73"/>
      <c r="CVF94" s="74"/>
      <c r="CVG94" s="74"/>
      <c r="CVH94" s="62"/>
      <c r="CVI94" s="75"/>
      <c r="CVJ94" s="76"/>
      <c r="CVK94" s="216"/>
      <c r="CVL94" s="75"/>
      <c r="CVM94" s="75"/>
      <c r="CVN94" s="204"/>
      <c r="CVO94" s="205"/>
      <c r="CVP94" s="72"/>
      <c r="CVQ94" s="70"/>
      <c r="CVR94" s="73"/>
      <c r="CVS94" s="74"/>
      <c r="CVT94" s="74"/>
      <c r="CVU94" s="62"/>
      <c r="CVV94" s="75"/>
      <c r="CVW94" s="76"/>
      <c r="CVX94" s="216"/>
      <c r="CVY94" s="75"/>
      <c r="CVZ94" s="75"/>
      <c r="CWA94" s="204"/>
      <c r="CWB94" s="205"/>
      <c r="CWC94" s="72"/>
      <c r="CWD94" s="70"/>
      <c r="CWE94" s="73"/>
      <c r="CWF94" s="74"/>
      <c r="CWG94" s="74"/>
      <c r="CWH94" s="62"/>
      <c r="CWI94" s="75"/>
      <c r="CWJ94" s="76"/>
      <c r="CWK94" s="216"/>
      <c r="CWL94" s="75"/>
      <c r="CWM94" s="75"/>
      <c r="CWN94" s="204"/>
      <c r="CWO94" s="205"/>
      <c r="CWP94" s="72"/>
      <c r="CWQ94" s="70"/>
      <c r="CWR94" s="73"/>
      <c r="CWS94" s="74"/>
      <c r="CWT94" s="74"/>
      <c r="CWU94" s="62"/>
      <c r="CWV94" s="75"/>
      <c r="CWW94" s="76"/>
      <c r="CWX94" s="216"/>
      <c r="CWY94" s="75"/>
      <c r="CWZ94" s="75"/>
      <c r="CXA94" s="204"/>
      <c r="CXB94" s="205"/>
      <c r="CXC94" s="72"/>
      <c r="CXD94" s="70"/>
      <c r="CXE94" s="73"/>
      <c r="CXF94" s="74"/>
      <c r="CXG94" s="74"/>
      <c r="CXH94" s="62"/>
      <c r="CXI94" s="75"/>
      <c r="CXJ94" s="76"/>
      <c r="CXK94" s="216"/>
      <c r="CXL94" s="75"/>
      <c r="CXM94" s="75"/>
      <c r="CXN94" s="204"/>
      <c r="CXO94" s="205"/>
      <c r="CXP94" s="72"/>
      <c r="CXQ94" s="70"/>
      <c r="CXR94" s="73"/>
      <c r="CXS94" s="74"/>
      <c r="CXT94" s="74"/>
      <c r="CXU94" s="62"/>
      <c r="CXV94" s="75"/>
      <c r="CXW94" s="76"/>
      <c r="CXX94" s="216"/>
      <c r="CXY94" s="75"/>
      <c r="CXZ94" s="75"/>
      <c r="CYA94" s="204"/>
      <c r="CYB94" s="205"/>
      <c r="CYC94" s="72"/>
      <c r="CYD94" s="70"/>
      <c r="CYE94" s="73"/>
      <c r="CYF94" s="74"/>
      <c r="CYG94" s="74"/>
      <c r="CYH94" s="62"/>
      <c r="CYI94" s="75"/>
      <c r="CYJ94" s="76"/>
      <c r="CYK94" s="216"/>
      <c r="CYL94" s="75"/>
      <c r="CYM94" s="75"/>
      <c r="CYN94" s="204"/>
      <c r="CYO94" s="205"/>
      <c r="CYP94" s="72"/>
      <c r="CYQ94" s="70"/>
      <c r="CYR94" s="73"/>
      <c r="CYS94" s="74"/>
      <c r="CYT94" s="74"/>
      <c r="CYU94" s="62"/>
      <c r="CYV94" s="75"/>
      <c r="CYW94" s="76"/>
      <c r="CYX94" s="216"/>
      <c r="CYY94" s="75"/>
      <c r="CYZ94" s="75"/>
      <c r="CZA94" s="204"/>
      <c r="CZB94" s="205"/>
      <c r="CZC94" s="72"/>
      <c r="CZD94" s="70"/>
      <c r="CZE94" s="73"/>
      <c r="CZF94" s="74"/>
      <c r="CZG94" s="74"/>
      <c r="CZH94" s="62"/>
      <c r="CZI94" s="75"/>
      <c r="CZJ94" s="76"/>
      <c r="CZK94" s="216"/>
      <c r="CZL94" s="75"/>
      <c r="CZM94" s="75"/>
      <c r="CZN94" s="204"/>
      <c r="CZO94" s="205"/>
      <c r="CZP94" s="72"/>
      <c r="CZQ94" s="70"/>
      <c r="CZR94" s="73"/>
      <c r="CZS94" s="74"/>
      <c r="CZT94" s="74"/>
      <c r="CZU94" s="62"/>
      <c r="CZV94" s="75"/>
      <c r="CZW94" s="76"/>
      <c r="CZX94" s="216"/>
      <c r="CZY94" s="75"/>
      <c r="CZZ94" s="75"/>
      <c r="DAA94" s="204"/>
      <c r="DAB94" s="205"/>
      <c r="DAC94" s="72"/>
      <c r="DAD94" s="70"/>
      <c r="DAE94" s="73"/>
      <c r="DAF94" s="74"/>
      <c r="DAG94" s="74"/>
      <c r="DAH94" s="62"/>
      <c r="DAI94" s="75"/>
      <c r="DAJ94" s="76"/>
      <c r="DAK94" s="216"/>
      <c r="DAL94" s="75"/>
      <c r="DAM94" s="75"/>
      <c r="DAN94" s="204"/>
      <c r="DAO94" s="205"/>
      <c r="DAP94" s="72"/>
      <c r="DAQ94" s="70"/>
      <c r="DAR94" s="73"/>
      <c r="DAS94" s="74"/>
      <c r="DAT94" s="74"/>
      <c r="DAU94" s="62"/>
      <c r="DAV94" s="75"/>
      <c r="DAW94" s="76"/>
      <c r="DAX94" s="216"/>
      <c r="DAY94" s="75"/>
      <c r="DAZ94" s="75"/>
      <c r="DBA94" s="204"/>
      <c r="DBB94" s="205"/>
      <c r="DBC94" s="72"/>
      <c r="DBD94" s="70"/>
      <c r="DBE94" s="73"/>
      <c r="DBF94" s="74"/>
      <c r="DBG94" s="74"/>
      <c r="DBH94" s="62"/>
      <c r="DBI94" s="75"/>
      <c r="DBJ94" s="76"/>
      <c r="DBK94" s="216"/>
      <c r="DBL94" s="75"/>
      <c r="DBM94" s="75"/>
      <c r="DBN94" s="204"/>
      <c r="DBO94" s="205"/>
      <c r="DBP94" s="72"/>
      <c r="DBQ94" s="70"/>
      <c r="DBR94" s="73"/>
      <c r="DBS94" s="74"/>
      <c r="DBT94" s="74"/>
      <c r="DBU94" s="62"/>
      <c r="DBV94" s="75"/>
      <c r="DBW94" s="76"/>
      <c r="DBX94" s="216"/>
      <c r="DBY94" s="75"/>
      <c r="DBZ94" s="75"/>
      <c r="DCA94" s="204"/>
      <c r="DCB94" s="205"/>
      <c r="DCC94" s="72"/>
      <c r="DCD94" s="70"/>
      <c r="DCE94" s="73"/>
      <c r="DCF94" s="74"/>
      <c r="DCG94" s="74"/>
      <c r="DCH94" s="62"/>
      <c r="DCI94" s="75"/>
      <c r="DCJ94" s="76"/>
      <c r="DCK94" s="216"/>
      <c r="DCL94" s="75"/>
      <c r="DCM94" s="75"/>
      <c r="DCN94" s="204"/>
      <c r="DCO94" s="205"/>
      <c r="DCP94" s="72"/>
      <c r="DCQ94" s="70"/>
      <c r="DCR94" s="73"/>
      <c r="DCS94" s="74"/>
      <c r="DCT94" s="74"/>
      <c r="DCU94" s="62"/>
      <c r="DCV94" s="75"/>
      <c r="DCW94" s="76"/>
      <c r="DCX94" s="216"/>
      <c r="DCY94" s="75"/>
      <c r="DCZ94" s="75"/>
      <c r="DDA94" s="204"/>
      <c r="DDB94" s="205"/>
      <c r="DDC94" s="72"/>
      <c r="DDD94" s="70"/>
      <c r="DDE94" s="73"/>
      <c r="DDF94" s="74"/>
      <c r="DDG94" s="74"/>
      <c r="DDH94" s="62"/>
      <c r="DDI94" s="75"/>
      <c r="DDJ94" s="76"/>
      <c r="DDK94" s="216"/>
      <c r="DDL94" s="75"/>
      <c r="DDM94" s="75"/>
      <c r="DDN94" s="204"/>
      <c r="DDO94" s="205"/>
      <c r="DDP94" s="72"/>
      <c r="DDQ94" s="70"/>
      <c r="DDR94" s="73"/>
      <c r="DDS94" s="74"/>
      <c r="DDT94" s="74"/>
      <c r="DDU94" s="62"/>
      <c r="DDV94" s="75"/>
      <c r="DDW94" s="76"/>
      <c r="DDX94" s="216"/>
      <c r="DDY94" s="75"/>
      <c r="DDZ94" s="75"/>
      <c r="DEA94" s="204"/>
      <c r="DEB94" s="205"/>
      <c r="DEC94" s="72"/>
      <c r="DED94" s="70"/>
      <c r="DEE94" s="73"/>
      <c r="DEF94" s="74"/>
      <c r="DEG94" s="74"/>
      <c r="DEH94" s="62"/>
      <c r="DEI94" s="75"/>
      <c r="DEJ94" s="76"/>
      <c r="DEK94" s="216"/>
      <c r="DEL94" s="75"/>
      <c r="DEM94" s="75"/>
      <c r="DEN94" s="204"/>
      <c r="DEO94" s="205"/>
      <c r="DEP94" s="72"/>
      <c r="DEQ94" s="70"/>
      <c r="DER94" s="73"/>
      <c r="DES94" s="74"/>
      <c r="DET94" s="74"/>
      <c r="DEU94" s="62"/>
      <c r="DEV94" s="75"/>
      <c r="DEW94" s="76"/>
      <c r="DEX94" s="216"/>
      <c r="DEY94" s="75"/>
      <c r="DEZ94" s="75"/>
      <c r="DFA94" s="204"/>
      <c r="DFB94" s="205"/>
      <c r="DFC94" s="72"/>
      <c r="DFD94" s="70"/>
      <c r="DFE94" s="73"/>
      <c r="DFF94" s="74"/>
      <c r="DFG94" s="74"/>
      <c r="DFH94" s="62"/>
      <c r="DFI94" s="75"/>
      <c r="DFJ94" s="76"/>
      <c r="DFK94" s="216"/>
      <c r="DFL94" s="75"/>
      <c r="DFM94" s="75"/>
      <c r="DFN94" s="204"/>
      <c r="DFO94" s="205"/>
      <c r="DFP94" s="72"/>
      <c r="DFQ94" s="70"/>
      <c r="DFR94" s="73"/>
      <c r="DFS94" s="74"/>
      <c r="DFT94" s="74"/>
      <c r="DFU94" s="62"/>
      <c r="DFV94" s="75"/>
      <c r="DFW94" s="76"/>
      <c r="DFX94" s="216"/>
      <c r="DFY94" s="75"/>
      <c r="DFZ94" s="75"/>
      <c r="DGA94" s="204"/>
      <c r="DGB94" s="205"/>
      <c r="DGC94" s="72"/>
      <c r="DGD94" s="70"/>
      <c r="DGE94" s="73"/>
      <c r="DGF94" s="74"/>
      <c r="DGG94" s="74"/>
      <c r="DGH94" s="62"/>
      <c r="DGI94" s="75"/>
      <c r="DGJ94" s="76"/>
      <c r="DGK94" s="216"/>
      <c r="DGL94" s="75"/>
      <c r="DGM94" s="75"/>
      <c r="DGN94" s="204"/>
      <c r="DGO94" s="205"/>
      <c r="DGP94" s="72"/>
      <c r="DGQ94" s="70"/>
      <c r="DGR94" s="73"/>
      <c r="DGS94" s="74"/>
      <c r="DGT94" s="74"/>
      <c r="DGU94" s="62"/>
      <c r="DGV94" s="75"/>
      <c r="DGW94" s="76"/>
      <c r="DGX94" s="216"/>
      <c r="DGY94" s="75"/>
      <c r="DGZ94" s="75"/>
      <c r="DHA94" s="204"/>
      <c r="DHB94" s="205"/>
      <c r="DHC94" s="72"/>
      <c r="DHD94" s="70"/>
      <c r="DHE94" s="73"/>
      <c r="DHF94" s="74"/>
      <c r="DHG94" s="74"/>
      <c r="DHH94" s="62"/>
      <c r="DHI94" s="75"/>
      <c r="DHJ94" s="76"/>
      <c r="DHK94" s="216"/>
      <c r="DHL94" s="75"/>
      <c r="DHM94" s="75"/>
      <c r="DHN94" s="204"/>
      <c r="DHO94" s="205"/>
      <c r="DHP94" s="72"/>
      <c r="DHQ94" s="70"/>
      <c r="DHR94" s="73"/>
      <c r="DHS94" s="74"/>
      <c r="DHT94" s="74"/>
      <c r="DHU94" s="62"/>
      <c r="DHV94" s="75"/>
      <c r="DHW94" s="76"/>
      <c r="DHX94" s="216"/>
      <c r="DHY94" s="75"/>
      <c r="DHZ94" s="75"/>
      <c r="DIA94" s="204"/>
      <c r="DIB94" s="205"/>
      <c r="DIC94" s="72"/>
      <c r="DID94" s="70"/>
      <c r="DIE94" s="73"/>
      <c r="DIF94" s="74"/>
      <c r="DIG94" s="74"/>
      <c r="DIH94" s="62"/>
      <c r="DII94" s="75"/>
      <c r="DIJ94" s="76"/>
      <c r="DIK94" s="216"/>
      <c r="DIL94" s="75"/>
      <c r="DIM94" s="75"/>
      <c r="DIN94" s="204"/>
      <c r="DIO94" s="205"/>
      <c r="DIP94" s="72"/>
      <c r="DIQ94" s="70"/>
      <c r="DIR94" s="73"/>
      <c r="DIS94" s="74"/>
      <c r="DIT94" s="74"/>
      <c r="DIU94" s="62"/>
      <c r="DIV94" s="75"/>
      <c r="DIW94" s="76"/>
      <c r="DIX94" s="216"/>
      <c r="DIY94" s="75"/>
      <c r="DIZ94" s="75"/>
      <c r="DJA94" s="204"/>
      <c r="DJB94" s="205"/>
      <c r="DJC94" s="72"/>
      <c r="DJD94" s="70"/>
      <c r="DJE94" s="73"/>
      <c r="DJF94" s="74"/>
      <c r="DJG94" s="74"/>
      <c r="DJH94" s="62"/>
      <c r="DJI94" s="75"/>
      <c r="DJJ94" s="76"/>
      <c r="DJK94" s="216"/>
      <c r="DJL94" s="75"/>
      <c r="DJM94" s="75"/>
      <c r="DJN94" s="204"/>
      <c r="DJO94" s="205"/>
      <c r="DJP94" s="72"/>
      <c r="DJQ94" s="70"/>
      <c r="DJR94" s="73"/>
      <c r="DJS94" s="74"/>
      <c r="DJT94" s="74"/>
      <c r="DJU94" s="62"/>
      <c r="DJV94" s="75"/>
      <c r="DJW94" s="76"/>
      <c r="DJX94" s="216"/>
      <c r="DJY94" s="75"/>
      <c r="DJZ94" s="75"/>
      <c r="DKA94" s="204"/>
      <c r="DKB94" s="205"/>
      <c r="DKC94" s="72"/>
      <c r="DKD94" s="70"/>
      <c r="DKE94" s="73"/>
      <c r="DKF94" s="74"/>
      <c r="DKG94" s="74"/>
      <c r="DKH94" s="62"/>
      <c r="DKI94" s="75"/>
      <c r="DKJ94" s="76"/>
      <c r="DKK94" s="216"/>
      <c r="DKL94" s="75"/>
      <c r="DKM94" s="75"/>
      <c r="DKN94" s="204"/>
      <c r="DKO94" s="205"/>
      <c r="DKP94" s="72"/>
      <c r="DKQ94" s="70"/>
      <c r="DKR94" s="73"/>
      <c r="DKS94" s="74"/>
      <c r="DKT94" s="74"/>
      <c r="DKU94" s="62"/>
      <c r="DKV94" s="75"/>
      <c r="DKW94" s="76"/>
      <c r="DKX94" s="216"/>
      <c r="DKY94" s="75"/>
      <c r="DKZ94" s="75"/>
      <c r="DLA94" s="204"/>
      <c r="DLB94" s="205"/>
      <c r="DLC94" s="72"/>
      <c r="DLD94" s="70"/>
      <c r="DLE94" s="73"/>
      <c r="DLF94" s="74"/>
      <c r="DLG94" s="74"/>
      <c r="DLH94" s="62"/>
      <c r="DLI94" s="75"/>
      <c r="DLJ94" s="76"/>
      <c r="DLK94" s="216"/>
      <c r="DLL94" s="75"/>
      <c r="DLM94" s="75"/>
      <c r="DLN94" s="204"/>
      <c r="DLO94" s="205"/>
      <c r="DLP94" s="72"/>
      <c r="DLQ94" s="70"/>
      <c r="DLR94" s="73"/>
      <c r="DLS94" s="74"/>
      <c r="DLT94" s="74"/>
      <c r="DLU94" s="62"/>
      <c r="DLV94" s="75"/>
      <c r="DLW94" s="76"/>
      <c r="DLX94" s="216"/>
      <c r="DLY94" s="75"/>
      <c r="DLZ94" s="75"/>
      <c r="DMA94" s="204"/>
      <c r="DMB94" s="205"/>
      <c r="DMC94" s="72"/>
      <c r="DMD94" s="70"/>
      <c r="DME94" s="73"/>
      <c r="DMF94" s="74"/>
      <c r="DMG94" s="74"/>
      <c r="DMH94" s="62"/>
      <c r="DMI94" s="75"/>
      <c r="DMJ94" s="76"/>
      <c r="DMK94" s="216"/>
      <c r="DML94" s="75"/>
      <c r="DMM94" s="75"/>
      <c r="DMN94" s="204"/>
      <c r="DMO94" s="205"/>
      <c r="DMP94" s="72"/>
      <c r="DMQ94" s="70"/>
      <c r="DMR94" s="73"/>
      <c r="DMS94" s="74"/>
      <c r="DMT94" s="74"/>
      <c r="DMU94" s="62"/>
      <c r="DMV94" s="75"/>
      <c r="DMW94" s="76"/>
      <c r="DMX94" s="216"/>
      <c r="DMY94" s="75"/>
      <c r="DMZ94" s="75"/>
      <c r="DNA94" s="204"/>
      <c r="DNB94" s="205"/>
      <c r="DNC94" s="72"/>
      <c r="DND94" s="70"/>
      <c r="DNE94" s="73"/>
      <c r="DNF94" s="74"/>
      <c r="DNG94" s="74"/>
      <c r="DNH94" s="62"/>
      <c r="DNI94" s="75"/>
      <c r="DNJ94" s="76"/>
      <c r="DNK94" s="216"/>
      <c r="DNL94" s="75"/>
      <c r="DNM94" s="75"/>
      <c r="DNN94" s="204"/>
      <c r="DNO94" s="205"/>
      <c r="DNP94" s="72"/>
      <c r="DNQ94" s="70"/>
      <c r="DNR94" s="73"/>
      <c r="DNS94" s="74"/>
      <c r="DNT94" s="74"/>
      <c r="DNU94" s="62"/>
      <c r="DNV94" s="75"/>
      <c r="DNW94" s="76"/>
      <c r="DNX94" s="216"/>
      <c r="DNY94" s="75"/>
      <c r="DNZ94" s="75"/>
      <c r="DOA94" s="204"/>
      <c r="DOB94" s="205"/>
      <c r="DOC94" s="72"/>
      <c r="DOD94" s="70"/>
      <c r="DOE94" s="73"/>
      <c r="DOF94" s="74"/>
      <c r="DOG94" s="74"/>
      <c r="DOH94" s="62"/>
      <c r="DOI94" s="75"/>
      <c r="DOJ94" s="76"/>
      <c r="DOK94" s="216"/>
      <c r="DOL94" s="75"/>
      <c r="DOM94" s="75"/>
      <c r="DON94" s="204"/>
      <c r="DOO94" s="205"/>
      <c r="DOP94" s="72"/>
      <c r="DOQ94" s="70"/>
      <c r="DOR94" s="73"/>
      <c r="DOS94" s="74"/>
      <c r="DOT94" s="74"/>
      <c r="DOU94" s="62"/>
      <c r="DOV94" s="75"/>
      <c r="DOW94" s="76"/>
      <c r="DOX94" s="216"/>
      <c r="DOY94" s="75"/>
      <c r="DOZ94" s="75"/>
      <c r="DPA94" s="204"/>
      <c r="DPB94" s="205"/>
      <c r="DPC94" s="72"/>
      <c r="DPD94" s="70"/>
      <c r="DPE94" s="73"/>
      <c r="DPF94" s="74"/>
      <c r="DPG94" s="74"/>
      <c r="DPH94" s="62"/>
      <c r="DPI94" s="75"/>
      <c r="DPJ94" s="76"/>
      <c r="DPK94" s="216"/>
      <c r="DPL94" s="75"/>
      <c r="DPM94" s="75"/>
      <c r="DPN94" s="204"/>
      <c r="DPO94" s="205"/>
      <c r="DPP94" s="72"/>
      <c r="DPQ94" s="70"/>
      <c r="DPR94" s="73"/>
      <c r="DPS94" s="74"/>
      <c r="DPT94" s="74"/>
      <c r="DPU94" s="62"/>
      <c r="DPV94" s="75"/>
      <c r="DPW94" s="76"/>
      <c r="DPX94" s="216"/>
      <c r="DPY94" s="75"/>
      <c r="DPZ94" s="75"/>
      <c r="DQA94" s="204"/>
      <c r="DQB94" s="205"/>
      <c r="DQC94" s="72"/>
      <c r="DQD94" s="70"/>
      <c r="DQE94" s="73"/>
      <c r="DQF94" s="74"/>
      <c r="DQG94" s="74"/>
      <c r="DQH94" s="62"/>
      <c r="DQI94" s="75"/>
      <c r="DQJ94" s="76"/>
      <c r="DQK94" s="216"/>
      <c r="DQL94" s="75"/>
      <c r="DQM94" s="75"/>
      <c r="DQN94" s="204"/>
      <c r="DQO94" s="205"/>
      <c r="DQP94" s="72"/>
      <c r="DQQ94" s="70"/>
      <c r="DQR94" s="73"/>
      <c r="DQS94" s="74"/>
      <c r="DQT94" s="74"/>
      <c r="DQU94" s="62"/>
      <c r="DQV94" s="75"/>
      <c r="DQW94" s="76"/>
      <c r="DQX94" s="216"/>
      <c r="DQY94" s="75"/>
      <c r="DQZ94" s="75"/>
      <c r="DRA94" s="204"/>
      <c r="DRB94" s="205"/>
      <c r="DRC94" s="72"/>
      <c r="DRD94" s="70"/>
      <c r="DRE94" s="73"/>
      <c r="DRF94" s="74"/>
      <c r="DRG94" s="74"/>
      <c r="DRH94" s="62"/>
      <c r="DRI94" s="75"/>
      <c r="DRJ94" s="76"/>
      <c r="DRK94" s="216"/>
      <c r="DRL94" s="75"/>
      <c r="DRM94" s="75"/>
      <c r="DRN94" s="204"/>
      <c r="DRO94" s="205"/>
      <c r="DRP94" s="72"/>
      <c r="DRQ94" s="70"/>
      <c r="DRR94" s="73"/>
      <c r="DRS94" s="74"/>
      <c r="DRT94" s="74"/>
      <c r="DRU94" s="62"/>
      <c r="DRV94" s="75"/>
      <c r="DRW94" s="76"/>
      <c r="DRX94" s="216"/>
      <c r="DRY94" s="75"/>
      <c r="DRZ94" s="75"/>
      <c r="DSA94" s="204"/>
      <c r="DSB94" s="205"/>
      <c r="DSC94" s="72"/>
      <c r="DSD94" s="70"/>
      <c r="DSE94" s="73"/>
      <c r="DSF94" s="74"/>
      <c r="DSG94" s="74"/>
      <c r="DSH94" s="62"/>
      <c r="DSI94" s="75"/>
      <c r="DSJ94" s="76"/>
      <c r="DSK94" s="216"/>
      <c r="DSL94" s="75"/>
      <c r="DSM94" s="75"/>
      <c r="DSN94" s="204"/>
      <c r="DSO94" s="205"/>
      <c r="DSP94" s="72"/>
      <c r="DSQ94" s="70"/>
      <c r="DSR94" s="73"/>
      <c r="DSS94" s="74"/>
      <c r="DST94" s="74"/>
      <c r="DSU94" s="62"/>
      <c r="DSV94" s="75"/>
      <c r="DSW94" s="76"/>
      <c r="DSX94" s="216"/>
      <c r="DSY94" s="75"/>
      <c r="DSZ94" s="75"/>
      <c r="DTA94" s="204"/>
      <c r="DTB94" s="205"/>
      <c r="DTC94" s="72"/>
      <c r="DTD94" s="70"/>
      <c r="DTE94" s="73"/>
      <c r="DTF94" s="74"/>
      <c r="DTG94" s="74"/>
      <c r="DTH94" s="62"/>
      <c r="DTI94" s="75"/>
      <c r="DTJ94" s="76"/>
      <c r="DTK94" s="216"/>
      <c r="DTL94" s="75"/>
      <c r="DTM94" s="75"/>
      <c r="DTN94" s="204"/>
      <c r="DTO94" s="205"/>
      <c r="DTP94" s="72"/>
      <c r="DTQ94" s="70"/>
      <c r="DTR94" s="73"/>
      <c r="DTS94" s="74"/>
      <c r="DTT94" s="74"/>
      <c r="DTU94" s="62"/>
      <c r="DTV94" s="75"/>
      <c r="DTW94" s="76"/>
      <c r="DTX94" s="216"/>
      <c r="DTY94" s="75"/>
      <c r="DTZ94" s="75"/>
      <c r="DUA94" s="204"/>
      <c r="DUB94" s="205"/>
      <c r="DUC94" s="72"/>
      <c r="DUD94" s="70"/>
      <c r="DUE94" s="73"/>
      <c r="DUF94" s="74"/>
      <c r="DUG94" s="74"/>
      <c r="DUH94" s="62"/>
      <c r="DUI94" s="75"/>
      <c r="DUJ94" s="76"/>
      <c r="DUK94" s="216"/>
      <c r="DUL94" s="75"/>
      <c r="DUM94" s="75"/>
      <c r="DUN94" s="204"/>
      <c r="DUO94" s="205"/>
      <c r="DUP94" s="72"/>
      <c r="DUQ94" s="70"/>
      <c r="DUR94" s="73"/>
      <c r="DUS94" s="74"/>
      <c r="DUT94" s="74"/>
      <c r="DUU94" s="62"/>
      <c r="DUV94" s="75"/>
      <c r="DUW94" s="76"/>
      <c r="DUX94" s="216"/>
      <c r="DUY94" s="75"/>
      <c r="DUZ94" s="75"/>
      <c r="DVA94" s="204"/>
      <c r="DVB94" s="205"/>
      <c r="DVC94" s="72"/>
      <c r="DVD94" s="70"/>
      <c r="DVE94" s="73"/>
      <c r="DVF94" s="74"/>
      <c r="DVG94" s="74"/>
      <c r="DVH94" s="62"/>
      <c r="DVI94" s="75"/>
      <c r="DVJ94" s="76"/>
      <c r="DVK94" s="216"/>
      <c r="DVL94" s="75"/>
      <c r="DVM94" s="75"/>
      <c r="DVN94" s="204"/>
      <c r="DVO94" s="205"/>
      <c r="DVP94" s="72"/>
      <c r="DVQ94" s="70"/>
      <c r="DVR94" s="73"/>
      <c r="DVS94" s="74"/>
      <c r="DVT94" s="74"/>
      <c r="DVU94" s="62"/>
      <c r="DVV94" s="75"/>
      <c r="DVW94" s="76"/>
      <c r="DVX94" s="216"/>
      <c r="DVY94" s="75"/>
      <c r="DVZ94" s="75"/>
      <c r="DWA94" s="204"/>
      <c r="DWB94" s="205"/>
      <c r="DWC94" s="72"/>
      <c r="DWD94" s="70"/>
      <c r="DWE94" s="73"/>
      <c r="DWF94" s="74"/>
      <c r="DWG94" s="74"/>
      <c r="DWH94" s="62"/>
      <c r="DWI94" s="75"/>
      <c r="DWJ94" s="76"/>
      <c r="DWK94" s="216"/>
      <c r="DWL94" s="75"/>
      <c r="DWM94" s="75"/>
      <c r="DWN94" s="204"/>
      <c r="DWO94" s="205"/>
      <c r="DWP94" s="72"/>
      <c r="DWQ94" s="70"/>
      <c r="DWR94" s="73"/>
      <c r="DWS94" s="74"/>
      <c r="DWT94" s="74"/>
      <c r="DWU94" s="62"/>
      <c r="DWV94" s="75"/>
      <c r="DWW94" s="76"/>
      <c r="DWX94" s="216"/>
      <c r="DWY94" s="75"/>
      <c r="DWZ94" s="75"/>
      <c r="DXA94" s="204"/>
      <c r="DXB94" s="205"/>
      <c r="DXC94" s="72"/>
      <c r="DXD94" s="70"/>
      <c r="DXE94" s="73"/>
      <c r="DXF94" s="74"/>
      <c r="DXG94" s="74"/>
      <c r="DXH94" s="62"/>
      <c r="DXI94" s="75"/>
      <c r="DXJ94" s="76"/>
      <c r="DXK94" s="216"/>
      <c r="DXL94" s="75"/>
      <c r="DXM94" s="75"/>
      <c r="DXN94" s="204"/>
      <c r="DXO94" s="205"/>
      <c r="DXP94" s="72"/>
      <c r="DXQ94" s="70"/>
      <c r="DXR94" s="73"/>
      <c r="DXS94" s="74"/>
      <c r="DXT94" s="74"/>
      <c r="DXU94" s="62"/>
      <c r="DXV94" s="75"/>
      <c r="DXW94" s="76"/>
      <c r="DXX94" s="216"/>
      <c r="DXY94" s="75"/>
      <c r="DXZ94" s="75"/>
      <c r="DYA94" s="204"/>
      <c r="DYB94" s="205"/>
      <c r="DYC94" s="72"/>
      <c r="DYD94" s="70"/>
      <c r="DYE94" s="73"/>
      <c r="DYF94" s="74"/>
      <c r="DYG94" s="74"/>
      <c r="DYH94" s="62"/>
      <c r="DYI94" s="75"/>
      <c r="DYJ94" s="76"/>
      <c r="DYK94" s="216"/>
      <c r="DYL94" s="75"/>
      <c r="DYM94" s="75"/>
      <c r="DYN94" s="204"/>
      <c r="DYO94" s="205"/>
      <c r="DYP94" s="72"/>
      <c r="DYQ94" s="70"/>
      <c r="DYR94" s="73"/>
      <c r="DYS94" s="74"/>
      <c r="DYT94" s="74"/>
      <c r="DYU94" s="62"/>
      <c r="DYV94" s="75"/>
      <c r="DYW94" s="76"/>
      <c r="DYX94" s="216"/>
      <c r="DYY94" s="75"/>
      <c r="DYZ94" s="75"/>
      <c r="DZA94" s="204"/>
      <c r="DZB94" s="205"/>
      <c r="DZC94" s="72"/>
      <c r="DZD94" s="70"/>
      <c r="DZE94" s="73"/>
      <c r="DZF94" s="74"/>
      <c r="DZG94" s="74"/>
      <c r="DZH94" s="62"/>
      <c r="DZI94" s="75"/>
      <c r="DZJ94" s="76"/>
      <c r="DZK94" s="216"/>
      <c r="DZL94" s="75"/>
      <c r="DZM94" s="75"/>
      <c r="DZN94" s="204"/>
      <c r="DZO94" s="205"/>
      <c r="DZP94" s="72"/>
      <c r="DZQ94" s="70"/>
      <c r="DZR94" s="73"/>
      <c r="DZS94" s="74"/>
      <c r="DZT94" s="74"/>
      <c r="DZU94" s="62"/>
      <c r="DZV94" s="75"/>
      <c r="DZW94" s="76"/>
      <c r="DZX94" s="216"/>
      <c r="DZY94" s="75"/>
      <c r="DZZ94" s="75"/>
      <c r="EAA94" s="204"/>
      <c r="EAB94" s="205"/>
      <c r="EAC94" s="72"/>
      <c r="EAD94" s="70"/>
      <c r="EAE94" s="73"/>
      <c r="EAF94" s="74"/>
      <c r="EAG94" s="74"/>
      <c r="EAH94" s="62"/>
      <c r="EAI94" s="75"/>
      <c r="EAJ94" s="76"/>
      <c r="EAK94" s="216"/>
      <c r="EAL94" s="75"/>
      <c r="EAM94" s="75"/>
      <c r="EAN94" s="204"/>
      <c r="EAO94" s="205"/>
      <c r="EAP94" s="72"/>
      <c r="EAQ94" s="70"/>
      <c r="EAR94" s="73"/>
      <c r="EAS94" s="74"/>
      <c r="EAT94" s="74"/>
      <c r="EAU94" s="62"/>
      <c r="EAV94" s="75"/>
      <c r="EAW94" s="76"/>
      <c r="EAX94" s="216"/>
      <c r="EAY94" s="75"/>
      <c r="EAZ94" s="75"/>
      <c r="EBA94" s="204"/>
      <c r="EBB94" s="205"/>
      <c r="EBC94" s="72"/>
      <c r="EBD94" s="70"/>
      <c r="EBE94" s="73"/>
      <c r="EBF94" s="74"/>
      <c r="EBG94" s="74"/>
      <c r="EBH94" s="62"/>
      <c r="EBI94" s="75"/>
      <c r="EBJ94" s="76"/>
      <c r="EBK94" s="216"/>
      <c r="EBL94" s="75"/>
      <c r="EBM94" s="75"/>
      <c r="EBN94" s="204"/>
      <c r="EBO94" s="205"/>
      <c r="EBP94" s="72"/>
      <c r="EBQ94" s="70"/>
      <c r="EBR94" s="73"/>
      <c r="EBS94" s="74"/>
      <c r="EBT94" s="74"/>
      <c r="EBU94" s="62"/>
      <c r="EBV94" s="75"/>
      <c r="EBW94" s="76"/>
      <c r="EBX94" s="216"/>
      <c r="EBY94" s="75"/>
      <c r="EBZ94" s="75"/>
      <c r="ECA94" s="204"/>
      <c r="ECB94" s="205"/>
      <c r="ECC94" s="72"/>
      <c r="ECD94" s="70"/>
      <c r="ECE94" s="73"/>
      <c r="ECF94" s="74"/>
      <c r="ECG94" s="74"/>
      <c r="ECH94" s="62"/>
      <c r="ECI94" s="75"/>
      <c r="ECJ94" s="76"/>
      <c r="ECK94" s="216"/>
      <c r="ECL94" s="75"/>
      <c r="ECM94" s="75"/>
      <c r="ECN94" s="204"/>
      <c r="ECO94" s="205"/>
      <c r="ECP94" s="72"/>
      <c r="ECQ94" s="70"/>
      <c r="ECR94" s="73"/>
      <c r="ECS94" s="74"/>
      <c r="ECT94" s="74"/>
      <c r="ECU94" s="62"/>
      <c r="ECV94" s="75"/>
      <c r="ECW94" s="76"/>
      <c r="ECX94" s="216"/>
      <c r="ECY94" s="75"/>
      <c r="ECZ94" s="75"/>
      <c r="EDA94" s="204"/>
      <c r="EDB94" s="205"/>
      <c r="EDC94" s="72"/>
      <c r="EDD94" s="70"/>
      <c r="EDE94" s="73"/>
      <c r="EDF94" s="74"/>
      <c r="EDG94" s="74"/>
      <c r="EDH94" s="62"/>
      <c r="EDI94" s="75"/>
      <c r="EDJ94" s="76"/>
      <c r="EDK94" s="216"/>
      <c r="EDL94" s="75"/>
      <c r="EDM94" s="75"/>
      <c r="EDN94" s="204"/>
      <c r="EDO94" s="205"/>
      <c r="EDP94" s="72"/>
      <c r="EDQ94" s="70"/>
      <c r="EDR94" s="73"/>
      <c r="EDS94" s="74"/>
      <c r="EDT94" s="74"/>
      <c r="EDU94" s="62"/>
      <c r="EDV94" s="75"/>
      <c r="EDW94" s="76"/>
      <c r="EDX94" s="216"/>
      <c r="EDY94" s="75"/>
      <c r="EDZ94" s="75"/>
      <c r="EEA94" s="204"/>
      <c r="EEB94" s="205"/>
      <c r="EEC94" s="72"/>
      <c r="EED94" s="70"/>
      <c r="EEE94" s="73"/>
      <c r="EEF94" s="74"/>
      <c r="EEG94" s="74"/>
      <c r="EEH94" s="62"/>
      <c r="EEI94" s="75"/>
      <c r="EEJ94" s="76"/>
      <c r="EEK94" s="216"/>
      <c r="EEL94" s="75"/>
      <c r="EEM94" s="75"/>
      <c r="EEN94" s="204"/>
      <c r="EEO94" s="205"/>
      <c r="EEP94" s="72"/>
      <c r="EEQ94" s="70"/>
      <c r="EER94" s="73"/>
      <c r="EES94" s="74"/>
      <c r="EET94" s="74"/>
      <c r="EEU94" s="62"/>
      <c r="EEV94" s="75"/>
      <c r="EEW94" s="76"/>
      <c r="EEX94" s="216"/>
      <c r="EEY94" s="75"/>
      <c r="EEZ94" s="75"/>
      <c r="EFA94" s="204"/>
      <c r="EFB94" s="205"/>
      <c r="EFC94" s="72"/>
      <c r="EFD94" s="70"/>
      <c r="EFE94" s="73"/>
      <c r="EFF94" s="74"/>
      <c r="EFG94" s="74"/>
      <c r="EFH94" s="62"/>
      <c r="EFI94" s="75"/>
      <c r="EFJ94" s="76"/>
      <c r="EFK94" s="216"/>
      <c r="EFL94" s="75"/>
      <c r="EFM94" s="75"/>
      <c r="EFN94" s="204"/>
      <c r="EFO94" s="205"/>
      <c r="EFP94" s="72"/>
      <c r="EFQ94" s="70"/>
      <c r="EFR94" s="73"/>
      <c r="EFS94" s="74"/>
      <c r="EFT94" s="74"/>
      <c r="EFU94" s="62"/>
      <c r="EFV94" s="75"/>
      <c r="EFW94" s="76"/>
      <c r="EFX94" s="216"/>
      <c r="EFY94" s="75"/>
      <c r="EFZ94" s="75"/>
      <c r="EGA94" s="204"/>
      <c r="EGB94" s="205"/>
      <c r="EGC94" s="72"/>
      <c r="EGD94" s="70"/>
      <c r="EGE94" s="73"/>
      <c r="EGF94" s="74"/>
      <c r="EGG94" s="74"/>
      <c r="EGH94" s="62"/>
      <c r="EGI94" s="75"/>
      <c r="EGJ94" s="76"/>
      <c r="EGK94" s="216"/>
      <c r="EGL94" s="75"/>
      <c r="EGM94" s="75"/>
      <c r="EGN94" s="204"/>
      <c r="EGO94" s="205"/>
      <c r="EGP94" s="72"/>
      <c r="EGQ94" s="70"/>
      <c r="EGR94" s="73"/>
      <c r="EGS94" s="74"/>
      <c r="EGT94" s="74"/>
      <c r="EGU94" s="62"/>
      <c r="EGV94" s="75"/>
      <c r="EGW94" s="76"/>
      <c r="EGX94" s="216"/>
      <c r="EGY94" s="75"/>
      <c r="EGZ94" s="75"/>
      <c r="EHA94" s="204"/>
      <c r="EHB94" s="205"/>
      <c r="EHC94" s="72"/>
      <c r="EHD94" s="70"/>
      <c r="EHE94" s="73"/>
      <c r="EHF94" s="74"/>
      <c r="EHG94" s="74"/>
      <c r="EHH94" s="62"/>
      <c r="EHI94" s="75"/>
      <c r="EHJ94" s="76"/>
      <c r="EHK94" s="216"/>
      <c r="EHL94" s="75"/>
      <c r="EHM94" s="75"/>
      <c r="EHN94" s="204"/>
      <c r="EHO94" s="205"/>
      <c r="EHP94" s="72"/>
      <c r="EHQ94" s="70"/>
      <c r="EHR94" s="73"/>
      <c r="EHS94" s="74"/>
      <c r="EHT94" s="74"/>
      <c r="EHU94" s="62"/>
      <c r="EHV94" s="75"/>
      <c r="EHW94" s="76"/>
      <c r="EHX94" s="216"/>
      <c r="EHY94" s="75"/>
      <c r="EHZ94" s="75"/>
      <c r="EIA94" s="204"/>
      <c r="EIB94" s="205"/>
      <c r="EIC94" s="72"/>
      <c r="EID94" s="70"/>
      <c r="EIE94" s="73"/>
      <c r="EIF94" s="74"/>
      <c r="EIG94" s="74"/>
      <c r="EIH94" s="62"/>
      <c r="EII94" s="75"/>
      <c r="EIJ94" s="76"/>
      <c r="EIK94" s="216"/>
      <c r="EIL94" s="75"/>
      <c r="EIM94" s="75"/>
      <c r="EIN94" s="204"/>
      <c r="EIO94" s="205"/>
      <c r="EIP94" s="72"/>
      <c r="EIQ94" s="70"/>
      <c r="EIR94" s="73"/>
      <c r="EIS94" s="74"/>
      <c r="EIT94" s="74"/>
      <c r="EIU94" s="62"/>
      <c r="EIV94" s="75"/>
      <c r="EIW94" s="76"/>
      <c r="EIX94" s="216"/>
      <c r="EIY94" s="75"/>
      <c r="EIZ94" s="75"/>
      <c r="EJA94" s="204"/>
      <c r="EJB94" s="205"/>
      <c r="EJC94" s="72"/>
      <c r="EJD94" s="70"/>
      <c r="EJE94" s="73"/>
      <c r="EJF94" s="74"/>
      <c r="EJG94" s="74"/>
      <c r="EJH94" s="62"/>
      <c r="EJI94" s="75"/>
      <c r="EJJ94" s="76"/>
      <c r="EJK94" s="216"/>
      <c r="EJL94" s="75"/>
      <c r="EJM94" s="75"/>
      <c r="EJN94" s="204"/>
      <c r="EJO94" s="205"/>
      <c r="EJP94" s="72"/>
      <c r="EJQ94" s="70"/>
      <c r="EJR94" s="73"/>
      <c r="EJS94" s="74"/>
      <c r="EJT94" s="74"/>
      <c r="EJU94" s="62"/>
      <c r="EJV94" s="75"/>
      <c r="EJW94" s="76"/>
      <c r="EJX94" s="216"/>
      <c r="EJY94" s="75"/>
      <c r="EJZ94" s="75"/>
      <c r="EKA94" s="204"/>
      <c r="EKB94" s="205"/>
      <c r="EKC94" s="72"/>
      <c r="EKD94" s="70"/>
      <c r="EKE94" s="73"/>
      <c r="EKF94" s="74"/>
      <c r="EKG94" s="74"/>
      <c r="EKH94" s="62"/>
      <c r="EKI94" s="75"/>
      <c r="EKJ94" s="76"/>
      <c r="EKK94" s="216"/>
      <c r="EKL94" s="75"/>
      <c r="EKM94" s="75"/>
      <c r="EKN94" s="204"/>
      <c r="EKO94" s="205"/>
      <c r="EKP94" s="72"/>
      <c r="EKQ94" s="70"/>
      <c r="EKR94" s="73"/>
      <c r="EKS94" s="74"/>
      <c r="EKT94" s="74"/>
      <c r="EKU94" s="62"/>
      <c r="EKV94" s="75"/>
      <c r="EKW94" s="76"/>
      <c r="EKX94" s="216"/>
      <c r="EKY94" s="75"/>
      <c r="EKZ94" s="75"/>
      <c r="ELA94" s="204"/>
      <c r="ELB94" s="205"/>
      <c r="ELC94" s="72"/>
      <c r="ELD94" s="70"/>
      <c r="ELE94" s="73"/>
      <c r="ELF94" s="74"/>
      <c r="ELG94" s="74"/>
      <c r="ELH94" s="62"/>
      <c r="ELI94" s="75"/>
      <c r="ELJ94" s="76"/>
      <c r="ELK94" s="216"/>
      <c r="ELL94" s="75"/>
      <c r="ELM94" s="75"/>
      <c r="ELN94" s="204"/>
      <c r="ELO94" s="205"/>
      <c r="ELP94" s="72"/>
      <c r="ELQ94" s="70"/>
      <c r="ELR94" s="73"/>
      <c r="ELS94" s="74"/>
      <c r="ELT94" s="74"/>
      <c r="ELU94" s="62"/>
      <c r="ELV94" s="75"/>
      <c r="ELW94" s="76"/>
      <c r="ELX94" s="216"/>
      <c r="ELY94" s="75"/>
      <c r="ELZ94" s="75"/>
      <c r="EMA94" s="204"/>
      <c r="EMB94" s="205"/>
      <c r="EMC94" s="72"/>
      <c r="EMD94" s="70"/>
      <c r="EME94" s="73"/>
      <c r="EMF94" s="74"/>
      <c r="EMG94" s="74"/>
      <c r="EMH94" s="62"/>
      <c r="EMI94" s="75"/>
      <c r="EMJ94" s="76"/>
      <c r="EMK94" s="216"/>
      <c r="EML94" s="75"/>
      <c r="EMM94" s="75"/>
      <c r="EMN94" s="204"/>
      <c r="EMO94" s="205"/>
      <c r="EMP94" s="72"/>
      <c r="EMQ94" s="70"/>
      <c r="EMR94" s="73"/>
      <c r="EMS94" s="74"/>
      <c r="EMT94" s="74"/>
      <c r="EMU94" s="62"/>
      <c r="EMV94" s="75"/>
      <c r="EMW94" s="76"/>
      <c r="EMX94" s="216"/>
      <c r="EMY94" s="75"/>
      <c r="EMZ94" s="75"/>
      <c r="ENA94" s="204"/>
      <c r="ENB94" s="205"/>
      <c r="ENC94" s="72"/>
      <c r="END94" s="70"/>
      <c r="ENE94" s="73"/>
      <c r="ENF94" s="74"/>
      <c r="ENG94" s="74"/>
      <c r="ENH94" s="62"/>
      <c r="ENI94" s="75"/>
      <c r="ENJ94" s="76"/>
      <c r="ENK94" s="216"/>
      <c r="ENL94" s="75"/>
      <c r="ENM94" s="75"/>
      <c r="ENN94" s="204"/>
      <c r="ENO94" s="205"/>
      <c r="ENP94" s="72"/>
      <c r="ENQ94" s="70"/>
      <c r="ENR94" s="73"/>
      <c r="ENS94" s="74"/>
      <c r="ENT94" s="74"/>
      <c r="ENU94" s="62"/>
      <c r="ENV94" s="75"/>
      <c r="ENW94" s="76"/>
      <c r="ENX94" s="216"/>
      <c r="ENY94" s="75"/>
      <c r="ENZ94" s="75"/>
      <c r="EOA94" s="204"/>
      <c r="EOB94" s="205"/>
      <c r="EOC94" s="72"/>
      <c r="EOD94" s="70"/>
      <c r="EOE94" s="73"/>
      <c r="EOF94" s="74"/>
      <c r="EOG94" s="74"/>
      <c r="EOH94" s="62"/>
      <c r="EOI94" s="75"/>
      <c r="EOJ94" s="76"/>
      <c r="EOK94" s="216"/>
      <c r="EOL94" s="75"/>
      <c r="EOM94" s="75"/>
      <c r="EON94" s="204"/>
      <c r="EOO94" s="205"/>
      <c r="EOP94" s="72"/>
      <c r="EOQ94" s="70"/>
      <c r="EOR94" s="73"/>
      <c r="EOS94" s="74"/>
      <c r="EOT94" s="74"/>
      <c r="EOU94" s="62"/>
      <c r="EOV94" s="75"/>
      <c r="EOW94" s="76"/>
      <c r="EOX94" s="216"/>
      <c r="EOY94" s="75"/>
      <c r="EOZ94" s="75"/>
      <c r="EPA94" s="204"/>
      <c r="EPB94" s="205"/>
      <c r="EPC94" s="72"/>
      <c r="EPD94" s="70"/>
      <c r="EPE94" s="73"/>
      <c r="EPF94" s="74"/>
      <c r="EPG94" s="74"/>
      <c r="EPH94" s="62"/>
      <c r="EPI94" s="75"/>
      <c r="EPJ94" s="76"/>
      <c r="EPK94" s="216"/>
      <c r="EPL94" s="75"/>
      <c r="EPM94" s="75"/>
      <c r="EPN94" s="204"/>
      <c r="EPO94" s="205"/>
      <c r="EPP94" s="72"/>
      <c r="EPQ94" s="70"/>
      <c r="EPR94" s="73"/>
      <c r="EPS94" s="74"/>
      <c r="EPT94" s="74"/>
      <c r="EPU94" s="62"/>
      <c r="EPV94" s="75"/>
      <c r="EPW94" s="76"/>
      <c r="EPX94" s="216"/>
      <c r="EPY94" s="75"/>
      <c r="EPZ94" s="75"/>
      <c r="EQA94" s="204"/>
      <c r="EQB94" s="205"/>
      <c r="EQC94" s="72"/>
      <c r="EQD94" s="70"/>
      <c r="EQE94" s="73"/>
      <c r="EQF94" s="74"/>
      <c r="EQG94" s="74"/>
      <c r="EQH94" s="62"/>
      <c r="EQI94" s="75"/>
      <c r="EQJ94" s="76"/>
      <c r="EQK94" s="216"/>
      <c r="EQL94" s="75"/>
      <c r="EQM94" s="75"/>
      <c r="EQN94" s="204"/>
      <c r="EQO94" s="205"/>
      <c r="EQP94" s="72"/>
      <c r="EQQ94" s="70"/>
      <c r="EQR94" s="73"/>
      <c r="EQS94" s="74"/>
      <c r="EQT94" s="74"/>
      <c r="EQU94" s="62"/>
      <c r="EQV94" s="75"/>
      <c r="EQW94" s="76"/>
      <c r="EQX94" s="216"/>
      <c r="EQY94" s="75"/>
      <c r="EQZ94" s="75"/>
      <c r="ERA94" s="204"/>
      <c r="ERB94" s="205"/>
      <c r="ERC94" s="72"/>
      <c r="ERD94" s="70"/>
      <c r="ERE94" s="73"/>
      <c r="ERF94" s="74"/>
      <c r="ERG94" s="74"/>
      <c r="ERH94" s="62"/>
      <c r="ERI94" s="75"/>
      <c r="ERJ94" s="76"/>
      <c r="ERK94" s="216"/>
      <c r="ERL94" s="75"/>
      <c r="ERM94" s="75"/>
      <c r="ERN94" s="204"/>
      <c r="ERO94" s="205"/>
      <c r="ERP94" s="72"/>
      <c r="ERQ94" s="70"/>
      <c r="ERR94" s="73"/>
      <c r="ERS94" s="74"/>
      <c r="ERT94" s="74"/>
      <c r="ERU94" s="62"/>
      <c r="ERV94" s="75"/>
      <c r="ERW94" s="76"/>
      <c r="ERX94" s="216"/>
      <c r="ERY94" s="75"/>
      <c r="ERZ94" s="75"/>
      <c r="ESA94" s="204"/>
      <c r="ESB94" s="205"/>
      <c r="ESC94" s="72"/>
      <c r="ESD94" s="70"/>
      <c r="ESE94" s="73"/>
      <c r="ESF94" s="74"/>
      <c r="ESG94" s="74"/>
      <c r="ESH94" s="62"/>
      <c r="ESI94" s="75"/>
      <c r="ESJ94" s="76"/>
      <c r="ESK94" s="216"/>
      <c r="ESL94" s="75"/>
      <c r="ESM94" s="75"/>
      <c r="ESN94" s="204"/>
      <c r="ESO94" s="205"/>
      <c r="ESP94" s="72"/>
      <c r="ESQ94" s="70"/>
      <c r="ESR94" s="73"/>
      <c r="ESS94" s="74"/>
      <c r="EST94" s="74"/>
      <c r="ESU94" s="62"/>
      <c r="ESV94" s="75"/>
      <c r="ESW94" s="76"/>
      <c r="ESX94" s="216"/>
      <c r="ESY94" s="75"/>
      <c r="ESZ94" s="75"/>
      <c r="ETA94" s="204"/>
      <c r="ETB94" s="205"/>
      <c r="ETC94" s="72"/>
      <c r="ETD94" s="70"/>
      <c r="ETE94" s="73"/>
      <c r="ETF94" s="74"/>
      <c r="ETG94" s="74"/>
      <c r="ETH94" s="62"/>
      <c r="ETI94" s="75"/>
      <c r="ETJ94" s="76"/>
      <c r="ETK94" s="216"/>
      <c r="ETL94" s="75"/>
      <c r="ETM94" s="75"/>
      <c r="ETN94" s="204"/>
      <c r="ETO94" s="205"/>
      <c r="ETP94" s="72"/>
      <c r="ETQ94" s="70"/>
      <c r="ETR94" s="73"/>
      <c r="ETS94" s="74"/>
      <c r="ETT94" s="74"/>
      <c r="ETU94" s="62"/>
      <c r="ETV94" s="75"/>
      <c r="ETW94" s="76"/>
      <c r="ETX94" s="216"/>
      <c r="ETY94" s="75"/>
      <c r="ETZ94" s="75"/>
      <c r="EUA94" s="204"/>
      <c r="EUB94" s="205"/>
      <c r="EUC94" s="72"/>
      <c r="EUD94" s="70"/>
      <c r="EUE94" s="73"/>
      <c r="EUF94" s="74"/>
      <c r="EUG94" s="74"/>
      <c r="EUH94" s="62"/>
      <c r="EUI94" s="75"/>
      <c r="EUJ94" s="76"/>
      <c r="EUK94" s="216"/>
      <c r="EUL94" s="75"/>
      <c r="EUM94" s="75"/>
      <c r="EUN94" s="204"/>
      <c r="EUO94" s="205"/>
      <c r="EUP94" s="72"/>
      <c r="EUQ94" s="70"/>
      <c r="EUR94" s="73"/>
      <c r="EUS94" s="74"/>
      <c r="EUT94" s="74"/>
      <c r="EUU94" s="62"/>
      <c r="EUV94" s="75"/>
      <c r="EUW94" s="76"/>
      <c r="EUX94" s="216"/>
      <c r="EUY94" s="75"/>
      <c r="EUZ94" s="75"/>
      <c r="EVA94" s="204"/>
      <c r="EVB94" s="205"/>
      <c r="EVC94" s="72"/>
      <c r="EVD94" s="70"/>
      <c r="EVE94" s="73"/>
      <c r="EVF94" s="74"/>
      <c r="EVG94" s="74"/>
      <c r="EVH94" s="62"/>
      <c r="EVI94" s="75"/>
      <c r="EVJ94" s="76"/>
      <c r="EVK94" s="216"/>
      <c r="EVL94" s="75"/>
      <c r="EVM94" s="75"/>
      <c r="EVN94" s="204"/>
      <c r="EVO94" s="205"/>
      <c r="EVP94" s="72"/>
      <c r="EVQ94" s="70"/>
      <c r="EVR94" s="73"/>
      <c r="EVS94" s="74"/>
      <c r="EVT94" s="74"/>
      <c r="EVU94" s="62"/>
      <c r="EVV94" s="75"/>
      <c r="EVW94" s="76"/>
      <c r="EVX94" s="216"/>
      <c r="EVY94" s="75"/>
      <c r="EVZ94" s="75"/>
      <c r="EWA94" s="204"/>
      <c r="EWB94" s="205"/>
      <c r="EWC94" s="72"/>
      <c r="EWD94" s="70"/>
      <c r="EWE94" s="73"/>
      <c r="EWF94" s="74"/>
      <c r="EWG94" s="74"/>
      <c r="EWH94" s="62"/>
      <c r="EWI94" s="75"/>
      <c r="EWJ94" s="76"/>
      <c r="EWK94" s="216"/>
      <c r="EWL94" s="75"/>
      <c r="EWM94" s="75"/>
      <c r="EWN94" s="204"/>
      <c r="EWO94" s="205"/>
      <c r="EWP94" s="72"/>
      <c r="EWQ94" s="70"/>
      <c r="EWR94" s="73"/>
      <c r="EWS94" s="74"/>
      <c r="EWT94" s="74"/>
      <c r="EWU94" s="62"/>
      <c r="EWV94" s="75"/>
      <c r="EWW94" s="76"/>
      <c r="EWX94" s="216"/>
      <c r="EWY94" s="75"/>
      <c r="EWZ94" s="75"/>
      <c r="EXA94" s="204"/>
      <c r="EXB94" s="205"/>
      <c r="EXC94" s="72"/>
      <c r="EXD94" s="70"/>
      <c r="EXE94" s="73"/>
      <c r="EXF94" s="74"/>
      <c r="EXG94" s="74"/>
      <c r="EXH94" s="62"/>
      <c r="EXI94" s="75"/>
      <c r="EXJ94" s="76"/>
      <c r="EXK94" s="216"/>
      <c r="EXL94" s="75"/>
      <c r="EXM94" s="75"/>
      <c r="EXN94" s="204"/>
      <c r="EXO94" s="205"/>
      <c r="EXP94" s="72"/>
      <c r="EXQ94" s="70"/>
      <c r="EXR94" s="73"/>
      <c r="EXS94" s="74"/>
      <c r="EXT94" s="74"/>
      <c r="EXU94" s="62"/>
      <c r="EXV94" s="75"/>
      <c r="EXW94" s="76"/>
      <c r="EXX94" s="216"/>
      <c r="EXY94" s="75"/>
      <c r="EXZ94" s="75"/>
      <c r="EYA94" s="204"/>
      <c r="EYB94" s="205"/>
      <c r="EYC94" s="72"/>
      <c r="EYD94" s="70"/>
      <c r="EYE94" s="73"/>
      <c r="EYF94" s="74"/>
      <c r="EYG94" s="74"/>
      <c r="EYH94" s="62"/>
      <c r="EYI94" s="75"/>
      <c r="EYJ94" s="76"/>
      <c r="EYK94" s="216"/>
      <c r="EYL94" s="75"/>
      <c r="EYM94" s="75"/>
      <c r="EYN94" s="204"/>
      <c r="EYO94" s="205"/>
      <c r="EYP94" s="72"/>
      <c r="EYQ94" s="70"/>
      <c r="EYR94" s="73"/>
      <c r="EYS94" s="74"/>
      <c r="EYT94" s="74"/>
      <c r="EYU94" s="62"/>
      <c r="EYV94" s="75"/>
      <c r="EYW94" s="76"/>
      <c r="EYX94" s="216"/>
      <c r="EYY94" s="75"/>
      <c r="EYZ94" s="75"/>
      <c r="EZA94" s="204"/>
      <c r="EZB94" s="205"/>
      <c r="EZC94" s="72"/>
      <c r="EZD94" s="70"/>
      <c r="EZE94" s="73"/>
      <c r="EZF94" s="74"/>
      <c r="EZG94" s="74"/>
      <c r="EZH94" s="62"/>
      <c r="EZI94" s="75"/>
      <c r="EZJ94" s="76"/>
      <c r="EZK94" s="216"/>
      <c r="EZL94" s="75"/>
      <c r="EZM94" s="75"/>
      <c r="EZN94" s="204"/>
      <c r="EZO94" s="205"/>
      <c r="EZP94" s="72"/>
      <c r="EZQ94" s="70"/>
      <c r="EZR94" s="73"/>
      <c r="EZS94" s="74"/>
      <c r="EZT94" s="74"/>
      <c r="EZU94" s="62"/>
      <c r="EZV94" s="75"/>
      <c r="EZW94" s="76"/>
      <c r="EZX94" s="216"/>
      <c r="EZY94" s="75"/>
      <c r="EZZ94" s="75"/>
      <c r="FAA94" s="204"/>
      <c r="FAB94" s="205"/>
      <c r="FAC94" s="72"/>
      <c r="FAD94" s="70"/>
      <c r="FAE94" s="73"/>
      <c r="FAF94" s="74"/>
      <c r="FAG94" s="74"/>
      <c r="FAH94" s="62"/>
      <c r="FAI94" s="75"/>
      <c r="FAJ94" s="76"/>
      <c r="FAK94" s="216"/>
      <c r="FAL94" s="75"/>
      <c r="FAM94" s="75"/>
      <c r="FAN94" s="204"/>
      <c r="FAO94" s="205"/>
      <c r="FAP94" s="72"/>
      <c r="FAQ94" s="70"/>
      <c r="FAR94" s="73"/>
      <c r="FAS94" s="74"/>
      <c r="FAT94" s="74"/>
      <c r="FAU94" s="62"/>
      <c r="FAV94" s="75"/>
      <c r="FAW94" s="76"/>
      <c r="FAX94" s="216"/>
      <c r="FAY94" s="75"/>
      <c r="FAZ94" s="75"/>
      <c r="FBA94" s="204"/>
      <c r="FBB94" s="205"/>
      <c r="FBC94" s="72"/>
      <c r="FBD94" s="70"/>
      <c r="FBE94" s="73"/>
      <c r="FBF94" s="74"/>
      <c r="FBG94" s="74"/>
      <c r="FBH94" s="62"/>
      <c r="FBI94" s="75"/>
      <c r="FBJ94" s="76"/>
      <c r="FBK94" s="216"/>
      <c r="FBL94" s="75"/>
      <c r="FBM94" s="75"/>
      <c r="FBN94" s="204"/>
      <c r="FBO94" s="205"/>
      <c r="FBP94" s="72"/>
      <c r="FBQ94" s="70"/>
      <c r="FBR94" s="73"/>
      <c r="FBS94" s="74"/>
      <c r="FBT94" s="74"/>
      <c r="FBU94" s="62"/>
      <c r="FBV94" s="75"/>
      <c r="FBW94" s="76"/>
      <c r="FBX94" s="216"/>
      <c r="FBY94" s="75"/>
      <c r="FBZ94" s="75"/>
      <c r="FCA94" s="204"/>
      <c r="FCB94" s="205"/>
      <c r="FCC94" s="72"/>
      <c r="FCD94" s="70"/>
      <c r="FCE94" s="73"/>
      <c r="FCF94" s="74"/>
      <c r="FCG94" s="74"/>
      <c r="FCH94" s="62"/>
      <c r="FCI94" s="75"/>
      <c r="FCJ94" s="76"/>
      <c r="FCK94" s="216"/>
      <c r="FCL94" s="75"/>
      <c r="FCM94" s="75"/>
      <c r="FCN94" s="204"/>
      <c r="FCO94" s="205"/>
      <c r="FCP94" s="72"/>
      <c r="FCQ94" s="70"/>
      <c r="FCR94" s="73"/>
      <c r="FCS94" s="74"/>
      <c r="FCT94" s="74"/>
      <c r="FCU94" s="62"/>
      <c r="FCV94" s="75"/>
      <c r="FCW94" s="76"/>
      <c r="FCX94" s="216"/>
      <c r="FCY94" s="75"/>
      <c r="FCZ94" s="75"/>
      <c r="FDA94" s="204"/>
      <c r="FDB94" s="205"/>
      <c r="FDC94" s="72"/>
      <c r="FDD94" s="70"/>
      <c r="FDE94" s="73"/>
      <c r="FDF94" s="74"/>
      <c r="FDG94" s="74"/>
      <c r="FDH94" s="62"/>
      <c r="FDI94" s="75"/>
      <c r="FDJ94" s="76"/>
      <c r="FDK94" s="216"/>
      <c r="FDL94" s="75"/>
      <c r="FDM94" s="75"/>
      <c r="FDN94" s="204"/>
      <c r="FDO94" s="205"/>
      <c r="FDP94" s="72"/>
      <c r="FDQ94" s="70"/>
      <c r="FDR94" s="73"/>
      <c r="FDS94" s="74"/>
      <c r="FDT94" s="74"/>
      <c r="FDU94" s="62"/>
      <c r="FDV94" s="75"/>
      <c r="FDW94" s="76"/>
      <c r="FDX94" s="216"/>
      <c r="FDY94" s="75"/>
      <c r="FDZ94" s="75"/>
      <c r="FEA94" s="204"/>
      <c r="FEB94" s="205"/>
      <c r="FEC94" s="72"/>
      <c r="FED94" s="70"/>
      <c r="FEE94" s="73"/>
      <c r="FEF94" s="74"/>
      <c r="FEG94" s="74"/>
      <c r="FEH94" s="62"/>
      <c r="FEI94" s="75"/>
      <c r="FEJ94" s="76"/>
      <c r="FEK94" s="216"/>
      <c r="FEL94" s="75"/>
      <c r="FEM94" s="75"/>
      <c r="FEN94" s="204"/>
      <c r="FEO94" s="205"/>
      <c r="FEP94" s="72"/>
      <c r="FEQ94" s="70"/>
      <c r="FER94" s="73"/>
      <c r="FES94" s="74"/>
      <c r="FET94" s="74"/>
      <c r="FEU94" s="62"/>
      <c r="FEV94" s="75"/>
      <c r="FEW94" s="76"/>
      <c r="FEX94" s="216"/>
      <c r="FEY94" s="75"/>
      <c r="FEZ94" s="75"/>
      <c r="FFA94" s="204"/>
      <c r="FFB94" s="205"/>
      <c r="FFC94" s="72"/>
      <c r="FFD94" s="70"/>
      <c r="FFE94" s="73"/>
      <c r="FFF94" s="74"/>
      <c r="FFG94" s="74"/>
      <c r="FFH94" s="62"/>
      <c r="FFI94" s="75"/>
      <c r="FFJ94" s="76"/>
      <c r="FFK94" s="216"/>
      <c r="FFL94" s="75"/>
      <c r="FFM94" s="75"/>
      <c r="FFN94" s="204"/>
      <c r="FFO94" s="205"/>
      <c r="FFP94" s="72"/>
      <c r="FFQ94" s="70"/>
      <c r="FFR94" s="73"/>
      <c r="FFS94" s="74"/>
      <c r="FFT94" s="74"/>
      <c r="FFU94" s="62"/>
      <c r="FFV94" s="75"/>
      <c r="FFW94" s="76"/>
      <c r="FFX94" s="216"/>
      <c r="FFY94" s="75"/>
      <c r="FFZ94" s="75"/>
      <c r="FGA94" s="204"/>
      <c r="FGB94" s="205"/>
      <c r="FGC94" s="72"/>
      <c r="FGD94" s="70"/>
      <c r="FGE94" s="73"/>
      <c r="FGF94" s="74"/>
      <c r="FGG94" s="74"/>
      <c r="FGH94" s="62"/>
      <c r="FGI94" s="75"/>
      <c r="FGJ94" s="76"/>
      <c r="FGK94" s="216"/>
      <c r="FGL94" s="75"/>
      <c r="FGM94" s="75"/>
      <c r="FGN94" s="204"/>
      <c r="FGO94" s="205"/>
      <c r="FGP94" s="72"/>
      <c r="FGQ94" s="70"/>
      <c r="FGR94" s="73"/>
      <c r="FGS94" s="74"/>
      <c r="FGT94" s="74"/>
      <c r="FGU94" s="62"/>
      <c r="FGV94" s="75"/>
      <c r="FGW94" s="76"/>
      <c r="FGX94" s="216"/>
      <c r="FGY94" s="75"/>
      <c r="FGZ94" s="75"/>
      <c r="FHA94" s="204"/>
      <c r="FHB94" s="205"/>
      <c r="FHC94" s="72"/>
      <c r="FHD94" s="70"/>
      <c r="FHE94" s="73"/>
      <c r="FHF94" s="74"/>
      <c r="FHG94" s="74"/>
      <c r="FHH94" s="62"/>
      <c r="FHI94" s="75"/>
      <c r="FHJ94" s="76"/>
      <c r="FHK94" s="216"/>
      <c r="FHL94" s="75"/>
      <c r="FHM94" s="75"/>
      <c r="FHN94" s="204"/>
      <c r="FHO94" s="205"/>
      <c r="FHP94" s="72"/>
      <c r="FHQ94" s="70"/>
      <c r="FHR94" s="73"/>
      <c r="FHS94" s="74"/>
      <c r="FHT94" s="74"/>
      <c r="FHU94" s="62"/>
      <c r="FHV94" s="75"/>
      <c r="FHW94" s="76"/>
      <c r="FHX94" s="216"/>
      <c r="FHY94" s="75"/>
      <c r="FHZ94" s="75"/>
      <c r="FIA94" s="204"/>
      <c r="FIB94" s="205"/>
      <c r="FIC94" s="72"/>
      <c r="FID94" s="70"/>
      <c r="FIE94" s="73"/>
      <c r="FIF94" s="74"/>
      <c r="FIG94" s="74"/>
      <c r="FIH94" s="62"/>
      <c r="FII94" s="75"/>
      <c r="FIJ94" s="76"/>
      <c r="FIK94" s="216"/>
      <c r="FIL94" s="75"/>
      <c r="FIM94" s="75"/>
      <c r="FIN94" s="204"/>
      <c r="FIO94" s="205"/>
      <c r="FIP94" s="72"/>
      <c r="FIQ94" s="70"/>
      <c r="FIR94" s="73"/>
      <c r="FIS94" s="74"/>
      <c r="FIT94" s="74"/>
      <c r="FIU94" s="62"/>
      <c r="FIV94" s="75"/>
      <c r="FIW94" s="76"/>
      <c r="FIX94" s="216"/>
      <c r="FIY94" s="75"/>
      <c r="FIZ94" s="75"/>
      <c r="FJA94" s="204"/>
      <c r="FJB94" s="205"/>
      <c r="FJC94" s="72"/>
      <c r="FJD94" s="70"/>
      <c r="FJE94" s="73"/>
      <c r="FJF94" s="74"/>
      <c r="FJG94" s="74"/>
      <c r="FJH94" s="62"/>
      <c r="FJI94" s="75"/>
      <c r="FJJ94" s="76"/>
      <c r="FJK94" s="216"/>
      <c r="FJL94" s="75"/>
      <c r="FJM94" s="75"/>
      <c r="FJN94" s="204"/>
      <c r="FJO94" s="205"/>
      <c r="FJP94" s="72"/>
      <c r="FJQ94" s="70"/>
      <c r="FJR94" s="73"/>
      <c r="FJS94" s="74"/>
      <c r="FJT94" s="74"/>
      <c r="FJU94" s="62"/>
      <c r="FJV94" s="75"/>
      <c r="FJW94" s="76"/>
      <c r="FJX94" s="216"/>
      <c r="FJY94" s="75"/>
      <c r="FJZ94" s="75"/>
      <c r="FKA94" s="204"/>
      <c r="FKB94" s="205"/>
      <c r="FKC94" s="72"/>
      <c r="FKD94" s="70"/>
      <c r="FKE94" s="73"/>
      <c r="FKF94" s="74"/>
      <c r="FKG94" s="74"/>
      <c r="FKH94" s="62"/>
      <c r="FKI94" s="75"/>
      <c r="FKJ94" s="76"/>
      <c r="FKK94" s="216"/>
      <c r="FKL94" s="75"/>
      <c r="FKM94" s="75"/>
      <c r="FKN94" s="204"/>
      <c r="FKO94" s="205"/>
      <c r="FKP94" s="72"/>
      <c r="FKQ94" s="70"/>
      <c r="FKR94" s="73"/>
      <c r="FKS94" s="74"/>
      <c r="FKT94" s="74"/>
      <c r="FKU94" s="62"/>
      <c r="FKV94" s="75"/>
      <c r="FKW94" s="76"/>
      <c r="FKX94" s="216"/>
      <c r="FKY94" s="75"/>
      <c r="FKZ94" s="75"/>
      <c r="FLA94" s="204"/>
      <c r="FLB94" s="205"/>
      <c r="FLC94" s="72"/>
      <c r="FLD94" s="70"/>
      <c r="FLE94" s="73"/>
      <c r="FLF94" s="74"/>
      <c r="FLG94" s="74"/>
      <c r="FLH94" s="62"/>
      <c r="FLI94" s="75"/>
      <c r="FLJ94" s="76"/>
      <c r="FLK94" s="216"/>
      <c r="FLL94" s="75"/>
      <c r="FLM94" s="75"/>
      <c r="FLN94" s="204"/>
      <c r="FLO94" s="205"/>
      <c r="FLP94" s="72"/>
      <c r="FLQ94" s="70"/>
      <c r="FLR94" s="73"/>
      <c r="FLS94" s="74"/>
      <c r="FLT94" s="74"/>
      <c r="FLU94" s="62"/>
      <c r="FLV94" s="75"/>
      <c r="FLW94" s="76"/>
      <c r="FLX94" s="216"/>
      <c r="FLY94" s="75"/>
      <c r="FLZ94" s="75"/>
      <c r="FMA94" s="204"/>
      <c r="FMB94" s="205"/>
      <c r="FMC94" s="72"/>
      <c r="FMD94" s="70"/>
      <c r="FME94" s="73"/>
      <c r="FMF94" s="74"/>
      <c r="FMG94" s="74"/>
      <c r="FMH94" s="62"/>
      <c r="FMI94" s="75"/>
      <c r="FMJ94" s="76"/>
      <c r="FMK94" s="216"/>
      <c r="FML94" s="75"/>
      <c r="FMM94" s="75"/>
      <c r="FMN94" s="204"/>
      <c r="FMO94" s="205"/>
      <c r="FMP94" s="72"/>
      <c r="FMQ94" s="70"/>
      <c r="FMR94" s="73"/>
      <c r="FMS94" s="74"/>
      <c r="FMT94" s="74"/>
      <c r="FMU94" s="62"/>
      <c r="FMV94" s="75"/>
      <c r="FMW94" s="76"/>
      <c r="FMX94" s="216"/>
      <c r="FMY94" s="75"/>
      <c r="FMZ94" s="75"/>
      <c r="FNA94" s="204"/>
      <c r="FNB94" s="205"/>
      <c r="FNC94" s="72"/>
      <c r="FND94" s="70"/>
      <c r="FNE94" s="73"/>
      <c r="FNF94" s="74"/>
      <c r="FNG94" s="74"/>
      <c r="FNH94" s="62"/>
      <c r="FNI94" s="75"/>
      <c r="FNJ94" s="76"/>
      <c r="FNK94" s="216"/>
      <c r="FNL94" s="75"/>
      <c r="FNM94" s="75"/>
      <c r="FNN94" s="204"/>
      <c r="FNO94" s="205"/>
      <c r="FNP94" s="72"/>
      <c r="FNQ94" s="70"/>
      <c r="FNR94" s="73"/>
      <c r="FNS94" s="74"/>
      <c r="FNT94" s="74"/>
      <c r="FNU94" s="62"/>
      <c r="FNV94" s="75"/>
      <c r="FNW94" s="76"/>
      <c r="FNX94" s="216"/>
      <c r="FNY94" s="75"/>
      <c r="FNZ94" s="75"/>
      <c r="FOA94" s="204"/>
      <c r="FOB94" s="205"/>
      <c r="FOC94" s="72"/>
      <c r="FOD94" s="70"/>
      <c r="FOE94" s="73"/>
      <c r="FOF94" s="74"/>
      <c r="FOG94" s="74"/>
      <c r="FOH94" s="62"/>
      <c r="FOI94" s="75"/>
      <c r="FOJ94" s="76"/>
      <c r="FOK94" s="216"/>
      <c r="FOL94" s="75"/>
      <c r="FOM94" s="75"/>
      <c r="FON94" s="204"/>
      <c r="FOO94" s="205"/>
      <c r="FOP94" s="72"/>
      <c r="FOQ94" s="70"/>
      <c r="FOR94" s="73"/>
      <c r="FOS94" s="74"/>
      <c r="FOT94" s="74"/>
      <c r="FOU94" s="62"/>
      <c r="FOV94" s="75"/>
      <c r="FOW94" s="76"/>
      <c r="FOX94" s="216"/>
      <c r="FOY94" s="75"/>
      <c r="FOZ94" s="75"/>
      <c r="FPA94" s="204"/>
      <c r="FPB94" s="205"/>
      <c r="FPC94" s="72"/>
      <c r="FPD94" s="70"/>
      <c r="FPE94" s="73"/>
      <c r="FPF94" s="74"/>
      <c r="FPG94" s="74"/>
      <c r="FPH94" s="62"/>
      <c r="FPI94" s="75"/>
      <c r="FPJ94" s="76"/>
      <c r="FPK94" s="216"/>
      <c r="FPL94" s="75"/>
      <c r="FPM94" s="75"/>
      <c r="FPN94" s="204"/>
      <c r="FPO94" s="205"/>
      <c r="FPP94" s="72"/>
      <c r="FPQ94" s="70"/>
      <c r="FPR94" s="73"/>
      <c r="FPS94" s="74"/>
      <c r="FPT94" s="74"/>
      <c r="FPU94" s="62"/>
      <c r="FPV94" s="75"/>
      <c r="FPW94" s="76"/>
      <c r="FPX94" s="216"/>
      <c r="FPY94" s="75"/>
      <c r="FPZ94" s="75"/>
      <c r="FQA94" s="204"/>
      <c r="FQB94" s="205"/>
      <c r="FQC94" s="72"/>
      <c r="FQD94" s="70"/>
      <c r="FQE94" s="73"/>
      <c r="FQF94" s="74"/>
      <c r="FQG94" s="74"/>
      <c r="FQH94" s="62"/>
      <c r="FQI94" s="75"/>
      <c r="FQJ94" s="76"/>
      <c r="FQK94" s="216"/>
      <c r="FQL94" s="75"/>
      <c r="FQM94" s="75"/>
      <c r="FQN94" s="204"/>
      <c r="FQO94" s="205"/>
      <c r="FQP94" s="72"/>
      <c r="FQQ94" s="70"/>
      <c r="FQR94" s="73"/>
      <c r="FQS94" s="74"/>
      <c r="FQT94" s="74"/>
      <c r="FQU94" s="62"/>
      <c r="FQV94" s="75"/>
      <c r="FQW94" s="76"/>
      <c r="FQX94" s="216"/>
      <c r="FQY94" s="75"/>
      <c r="FQZ94" s="75"/>
      <c r="FRA94" s="204"/>
      <c r="FRB94" s="205"/>
      <c r="FRC94" s="72"/>
      <c r="FRD94" s="70"/>
      <c r="FRE94" s="73"/>
      <c r="FRF94" s="74"/>
      <c r="FRG94" s="74"/>
      <c r="FRH94" s="62"/>
      <c r="FRI94" s="75"/>
      <c r="FRJ94" s="76"/>
      <c r="FRK94" s="216"/>
      <c r="FRL94" s="75"/>
      <c r="FRM94" s="75"/>
      <c r="FRN94" s="204"/>
      <c r="FRO94" s="205"/>
      <c r="FRP94" s="72"/>
      <c r="FRQ94" s="70"/>
      <c r="FRR94" s="73"/>
      <c r="FRS94" s="74"/>
      <c r="FRT94" s="74"/>
      <c r="FRU94" s="62"/>
      <c r="FRV94" s="75"/>
      <c r="FRW94" s="76"/>
      <c r="FRX94" s="216"/>
      <c r="FRY94" s="75"/>
      <c r="FRZ94" s="75"/>
      <c r="FSA94" s="204"/>
      <c r="FSB94" s="205"/>
      <c r="FSC94" s="72"/>
      <c r="FSD94" s="70"/>
      <c r="FSE94" s="73"/>
      <c r="FSF94" s="74"/>
      <c r="FSG94" s="74"/>
      <c r="FSH94" s="62"/>
      <c r="FSI94" s="75"/>
      <c r="FSJ94" s="76"/>
      <c r="FSK94" s="216"/>
      <c r="FSL94" s="75"/>
      <c r="FSM94" s="75"/>
      <c r="FSN94" s="204"/>
      <c r="FSO94" s="205"/>
      <c r="FSP94" s="72"/>
      <c r="FSQ94" s="70"/>
      <c r="FSR94" s="73"/>
      <c r="FSS94" s="74"/>
      <c r="FST94" s="74"/>
      <c r="FSU94" s="62"/>
      <c r="FSV94" s="75"/>
      <c r="FSW94" s="76"/>
      <c r="FSX94" s="216"/>
      <c r="FSY94" s="75"/>
      <c r="FSZ94" s="75"/>
      <c r="FTA94" s="204"/>
      <c r="FTB94" s="205"/>
      <c r="FTC94" s="72"/>
      <c r="FTD94" s="70"/>
      <c r="FTE94" s="73"/>
      <c r="FTF94" s="74"/>
      <c r="FTG94" s="74"/>
      <c r="FTH94" s="62"/>
      <c r="FTI94" s="75"/>
      <c r="FTJ94" s="76"/>
      <c r="FTK94" s="216"/>
      <c r="FTL94" s="75"/>
      <c r="FTM94" s="75"/>
      <c r="FTN94" s="204"/>
      <c r="FTO94" s="205"/>
      <c r="FTP94" s="72"/>
      <c r="FTQ94" s="70"/>
      <c r="FTR94" s="73"/>
      <c r="FTS94" s="74"/>
      <c r="FTT94" s="74"/>
      <c r="FTU94" s="62"/>
      <c r="FTV94" s="75"/>
      <c r="FTW94" s="76"/>
      <c r="FTX94" s="216"/>
      <c r="FTY94" s="75"/>
      <c r="FTZ94" s="75"/>
      <c r="FUA94" s="204"/>
      <c r="FUB94" s="205"/>
      <c r="FUC94" s="72"/>
      <c r="FUD94" s="70"/>
      <c r="FUE94" s="73"/>
      <c r="FUF94" s="74"/>
      <c r="FUG94" s="74"/>
      <c r="FUH94" s="62"/>
      <c r="FUI94" s="75"/>
      <c r="FUJ94" s="76"/>
      <c r="FUK94" s="216"/>
      <c r="FUL94" s="75"/>
      <c r="FUM94" s="75"/>
      <c r="FUN94" s="204"/>
      <c r="FUO94" s="205"/>
      <c r="FUP94" s="72"/>
      <c r="FUQ94" s="70"/>
      <c r="FUR94" s="73"/>
      <c r="FUS94" s="74"/>
      <c r="FUT94" s="74"/>
      <c r="FUU94" s="62"/>
      <c r="FUV94" s="75"/>
      <c r="FUW94" s="76"/>
      <c r="FUX94" s="216"/>
      <c r="FUY94" s="75"/>
      <c r="FUZ94" s="75"/>
      <c r="FVA94" s="204"/>
      <c r="FVB94" s="205"/>
      <c r="FVC94" s="72"/>
      <c r="FVD94" s="70"/>
      <c r="FVE94" s="73"/>
      <c r="FVF94" s="74"/>
      <c r="FVG94" s="74"/>
      <c r="FVH94" s="62"/>
      <c r="FVI94" s="75"/>
      <c r="FVJ94" s="76"/>
      <c r="FVK94" s="216"/>
      <c r="FVL94" s="75"/>
      <c r="FVM94" s="75"/>
      <c r="FVN94" s="204"/>
      <c r="FVO94" s="205"/>
      <c r="FVP94" s="72"/>
      <c r="FVQ94" s="70"/>
      <c r="FVR94" s="73"/>
      <c r="FVS94" s="74"/>
      <c r="FVT94" s="74"/>
      <c r="FVU94" s="62"/>
      <c r="FVV94" s="75"/>
      <c r="FVW94" s="76"/>
      <c r="FVX94" s="216"/>
      <c r="FVY94" s="75"/>
      <c r="FVZ94" s="75"/>
      <c r="FWA94" s="204"/>
      <c r="FWB94" s="205"/>
      <c r="FWC94" s="72"/>
      <c r="FWD94" s="70"/>
      <c r="FWE94" s="73"/>
      <c r="FWF94" s="74"/>
      <c r="FWG94" s="74"/>
      <c r="FWH94" s="62"/>
      <c r="FWI94" s="75"/>
      <c r="FWJ94" s="76"/>
      <c r="FWK94" s="216"/>
      <c r="FWL94" s="75"/>
      <c r="FWM94" s="75"/>
      <c r="FWN94" s="204"/>
      <c r="FWO94" s="205"/>
      <c r="FWP94" s="72"/>
      <c r="FWQ94" s="70"/>
      <c r="FWR94" s="73"/>
      <c r="FWS94" s="74"/>
      <c r="FWT94" s="74"/>
      <c r="FWU94" s="62"/>
      <c r="FWV94" s="75"/>
      <c r="FWW94" s="76"/>
      <c r="FWX94" s="216"/>
      <c r="FWY94" s="75"/>
      <c r="FWZ94" s="75"/>
      <c r="FXA94" s="204"/>
      <c r="FXB94" s="205"/>
      <c r="FXC94" s="72"/>
      <c r="FXD94" s="70"/>
      <c r="FXE94" s="73"/>
      <c r="FXF94" s="74"/>
      <c r="FXG94" s="74"/>
      <c r="FXH94" s="62"/>
      <c r="FXI94" s="75"/>
      <c r="FXJ94" s="76"/>
      <c r="FXK94" s="216"/>
      <c r="FXL94" s="75"/>
      <c r="FXM94" s="75"/>
      <c r="FXN94" s="204"/>
      <c r="FXO94" s="205"/>
      <c r="FXP94" s="72"/>
      <c r="FXQ94" s="70"/>
      <c r="FXR94" s="73"/>
      <c r="FXS94" s="74"/>
      <c r="FXT94" s="74"/>
      <c r="FXU94" s="62"/>
      <c r="FXV94" s="75"/>
      <c r="FXW94" s="76"/>
      <c r="FXX94" s="216"/>
      <c r="FXY94" s="75"/>
      <c r="FXZ94" s="75"/>
      <c r="FYA94" s="204"/>
      <c r="FYB94" s="205"/>
      <c r="FYC94" s="72"/>
      <c r="FYD94" s="70"/>
      <c r="FYE94" s="73"/>
      <c r="FYF94" s="74"/>
      <c r="FYG94" s="74"/>
      <c r="FYH94" s="62"/>
      <c r="FYI94" s="75"/>
      <c r="FYJ94" s="76"/>
      <c r="FYK94" s="216"/>
      <c r="FYL94" s="75"/>
      <c r="FYM94" s="75"/>
      <c r="FYN94" s="204"/>
      <c r="FYO94" s="205"/>
      <c r="FYP94" s="72"/>
      <c r="FYQ94" s="70"/>
      <c r="FYR94" s="73"/>
      <c r="FYS94" s="74"/>
      <c r="FYT94" s="74"/>
      <c r="FYU94" s="62"/>
      <c r="FYV94" s="75"/>
      <c r="FYW94" s="76"/>
      <c r="FYX94" s="216"/>
      <c r="FYY94" s="75"/>
      <c r="FYZ94" s="75"/>
      <c r="FZA94" s="204"/>
      <c r="FZB94" s="205"/>
      <c r="FZC94" s="72"/>
      <c r="FZD94" s="70"/>
      <c r="FZE94" s="73"/>
      <c r="FZF94" s="74"/>
      <c r="FZG94" s="74"/>
      <c r="FZH94" s="62"/>
      <c r="FZI94" s="75"/>
      <c r="FZJ94" s="76"/>
      <c r="FZK94" s="216"/>
      <c r="FZL94" s="75"/>
      <c r="FZM94" s="75"/>
      <c r="FZN94" s="204"/>
      <c r="FZO94" s="205"/>
      <c r="FZP94" s="72"/>
      <c r="FZQ94" s="70"/>
      <c r="FZR94" s="73"/>
      <c r="FZS94" s="74"/>
      <c r="FZT94" s="74"/>
      <c r="FZU94" s="62"/>
      <c r="FZV94" s="75"/>
      <c r="FZW94" s="76"/>
      <c r="FZX94" s="216"/>
      <c r="FZY94" s="75"/>
      <c r="FZZ94" s="75"/>
      <c r="GAA94" s="204"/>
      <c r="GAB94" s="205"/>
      <c r="GAC94" s="72"/>
      <c r="GAD94" s="70"/>
      <c r="GAE94" s="73"/>
      <c r="GAF94" s="74"/>
      <c r="GAG94" s="74"/>
      <c r="GAH94" s="62"/>
      <c r="GAI94" s="75"/>
      <c r="GAJ94" s="76"/>
      <c r="GAK94" s="216"/>
      <c r="GAL94" s="75"/>
      <c r="GAM94" s="75"/>
      <c r="GAN94" s="204"/>
      <c r="GAO94" s="205"/>
      <c r="GAP94" s="72"/>
      <c r="GAQ94" s="70"/>
      <c r="GAR94" s="73"/>
      <c r="GAS94" s="74"/>
      <c r="GAT94" s="74"/>
      <c r="GAU94" s="62"/>
      <c r="GAV94" s="75"/>
      <c r="GAW94" s="76"/>
      <c r="GAX94" s="216"/>
      <c r="GAY94" s="75"/>
      <c r="GAZ94" s="75"/>
      <c r="GBA94" s="204"/>
      <c r="GBB94" s="205"/>
      <c r="GBC94" s="72"/>
      <c r="GBD94" s="70"/>
      <c r="GBE94" s="73"/>
      <c r="GBF94" s="74"/>
      <c r="GBG94" s="74"/>
      <c r="GBH94" s="62"/>
      <c r="GBI94" s="75"/>
      <c r="GBJ94" s="76"/>
      <c r="GBK94" s="216"/>
      <c r="GBL94" s="75"/>
      <c r="GBM94" s="75"/>
      <c r="GBN94" s="204"/>
      <c r="GBO94" s="205"/>
      <c r="GBP94" s="72"/>
      <c r="GBQ94" s="70"/>
      <c r="GBR94" s="73"/>
      <c r="GBS94" s="74"/>
      <c r="GBT94" s="74"/>
      <c r="GBU94" s="62"/>
      <c r="GBV94" s="75"/>
      <c r="GBW94" s="76"/>
      <c r="GBX94" s="216"/>
      <c r="GBY94" s="75"/>
      <c r="GBZ94" s="75"/>
      <c r="GCA94" s="204"/>
      <c r="GCB94" s="205"/>
      <c r="GCC94" s="72"/>
      <c r="GCD94" s="70"/>
      <c r="GCE94" s="73"/>
      <c r="GCF94" s="74"/>
      <c r="GCG94" s="74"/>
      <c r="GCH94" s="62"/>
      <c r="GCI94" s="75"/>
      <c r="GCJ94" s="76"/>
      <c r="GCK94" s="216"/>
      <c r="GCL94" s="75"/>
      <c r="GCM94" s="75"/>
      <c r="GCN94" s="204"/>
      <c r="GCO94" s="205"/>
      <c r="GCP94" s="72"/>
      <c r="GCQ94" s="70"/>
      <c r="GCR94" s="73"/>
      <c r="GCS94" s="74"/>
      <c r="GCT94" s="74"/>
      <c r="GCU94" s="62"/>
      <c r="GCV94" s="75"/>
      <c r="GCW94" s="76"/>
      <c r="GCX94" s="216"/>
      <c r="GCY94" s="75"/>
      <c r="GCZ94" s="75"/>
      <c r="GDA94" s="204"/>
      <c r="GDB94" s="205"/>
      <c r="GDC94" s="72"/>
      <c r="GDD94" s="70"/>
      <c r="GDE94" s="73"/>
      <c r="GDF94" s="74"/>
      <c r="GDG94" s="74"/>
      <c r="GDH94" s="62"/>
      <c r="GDI94" s="75"/>
      <c r="GDJ94" s="76"/>
      <c r="GDK94" s="216"/>
      <c r="GDL94" s="75"/>
      <c r="GDM94" s="75"/>
      <c r="GDN94" s="204"/>
      <c r="GDO94" s="205"/>
      <c r="GDP94" s="72"/>
      <c r="GDQ94" s="70"/>
      <c r="GDR94" s="73"/>
      <c r="GDS94" s="74"/>
      <c r="GDT94" s="74"/>
      <c r="GDU94" s="62"/>
      <c r="GDV94" s="75"/>
      <c r="GDW94" s="76"/>
      <c r="GDX94" s="216"/>
      <c r="GDY94" s="75"/>
      <c r="GDZ94" s="75"/>
      <c r="GEA94" s="204"/>
      <c r="GEB94" s="205"/>
      <c r="GEC94" s="72"/>
      <c r="GED94" s="70"/>
      <c r="GEE94" s="73"/>
      <c r="GEF94" s="74"/>
      <c r="GEG94" s="74"/>
      <c r="GEH94" s="62"/>
      <c r="GEI94" s="75"/>
      <c r="GEJ94" s="76"/>
      <c r="GEK94" s="216"/>
      <c r="GEL94" s="75"/>
      <c r="GEM94" s="75"/>
      <c r="GEN94" s="204"/>
      <c r="GEO94" s="205"/>
      <c r="GEP94" s="72"/>
      <c r="GEQ94" s="70"/>
      <c r="GER94" s="73"/>
      <c r="GES94" s="74"/>
      <c r="GET94" s="74"/>
      <c r="GEU94" s="62"/>
      <c r="GEV94" s="75"/>
      <c r="GEW94" s="76"/>
      <c r="GEX94" s="216"/>
      <c r="GEY94" s="75"/>
      <c r="GEZ94" s="75"/>
      <c r="GFA94" s="204"/>
      <c r="GFB94" s="205"/>
      <c r="GFC94" s="72"/>
      <c r="GFD94" s="70"/>
      <c r="GFE94" s="73"/>
      <c r="GFF94" s="74"/>
      <c r="GFG94" s="74"/>
      <c r="GFH94" s="62"/>
      <c r="GFI94" s="75"/>
      <c r="GFJ94" s="76"/>
      <c r="GFK94" s="216"/>
      <c r="GFL94" s="75"/>
      <c r="GFM94" s="75"/>
      <c r="GFN94" s="204"/>
      <c r="GFO94" s="205"/>
      <c r="GFP94" s="72"/>
      <c r="GFQ94" s="70"/>
      <c r="GFR94" s="73"/>
      <c r="GFS94" s="74"/>
      <c r="GFT94" s="74"/>
      <c r="GFU94" s="62"/>
      <c r="GFV94" s="75"/>
      <c r="GFW94" s="76"/>
      <c r="GFX94" s="216"/>
      <c r="GFY94" s="75"/>
      <c r="GFZ94" s="75"/>
      <c r="GGA94" s="204"/>
      <c r="GGB94" s="205"/>
      <c r="GGC94" s="72"/>
      <c r="GGD94" s="70"/>
      <c r="GGE94" s="73"/>
      <c r="GGF94" s="74"/>
      <c r="GGG94" s="74"/>
      <c r="GGH94" s="62"/>
      <c r="GGI94" s="75"/>
      <c r="GGJ94" s="76"/>
      <c r="GGK94" s="216"/>
      <c r="GGL94" s="75"/>
      <c r="GGM94" s="75"/>
      <c r="GGN94" s="204"/>
      <c r="GGO94" s="205"/>
      <c r="GGP94" s="72"/>
      <c r="GGQ94" s="70"/>
      <c r="GGR94" s="73"/>
      <c r="GGS94" s="74"/>
      <c r="GGT94" s="74"/>
      <c r="GGU94" s="62"/>
      <c r="GGV94" s="75"/>
      <c r="GGW94" s="76"/>
      <c r="GGX94" s="216"/>
      <c r="GGY94" s="75"/>
      <c r="GGZ94" s="75"/>
      <c r="GHA94" s="204"/>
      <c r="GHB94" s="205"/>
      <c r="GHC94" s="72"/>
      <c r="GHD94" s="70"/>
      <c r="GHE94" s="73"/>
      <c r="GHF94" s="74"/>
      <c r="GHG94" s="74"/>
      <c r="GHH94" s="62"/>
      <c r="GHI94" s="75"/>
      <c r="GHJ94" s="76"/>
      <c r="GHK94" s="216"/>
      <c r="GHL94" s="75"/>
      <c r="GHM94" s="75"/>
      <c r="GHN94" s="204"/>
      <c r="GHO94" s="205"/>
      <c r="GHP94" s="72"/>
      <c r="GHQ94" s="70"/>
      <c r="GHR94" s="73"/>
      <c r="GHS94" s="74"/>
      <c r="GHT94" s="74"/>
      <c r="GHU94" s="62"/>
      <c r="GHV94" s="75"/>
      <c r="GHW94" s="76"/>
      <c r="GHX94" s="216"/>
      <c r="GHY94" s="75"/>
      <c r="GHZ94" s="75"/>
      <c r="GIA94" s="204"/>
      <c r="GIB94" s="205"/>
      <c r="GIC94" s="72"/>
      <c r="GID94" s="70"/>
      <c r="GIE94" s="73"/>
      <c r="GIF94" s="74"/>
      <c r="GIG94" s="74"/>
      <c r="GIH94" s="62"/>
      <c r="GII94" s="75"/>
      <c r="GIJ94" s="76"/>
      <c r="GIK94" s="216"/>
      <c r="GIL94" s="75"/>
      <c r="GIM94" s="75"/>
      <c r="GIN94" s="204"/>
      <c r="GIO94" s="205"/>
      <c r="GIP94" s="72"/>
      <c r="GIQ94" s="70"/>
      <c r="GIR94" s="73"/>
      <c r="GIS94" s="74"/>
      <c r="GIT94" s="74"/>
      <c r="GIU94" s="62"/>
      <c r="GIV94" s="75"/>
      <c r="GIW94" s="76"/>
      <c r="GIX94" s="216"/>
      <c r="GIY94" s="75"/>
      <c r="GIZ94" s="75"/>
      <c r="GJA94" s="204"/>
      <c r="GJB94" s="205"/>
      <c r="GJC94" s="72"/>
      <c r="GJD94" s="70"/>
      <c r="GJE94" s="73"/>
      <c r="GJF94" s="74"/>
      <c r="GJG94" s="74"/>
      <c r="GJH94" s="62"/>
      <c r="GJI94" s="75"/>
      <c r="GJJ94" s="76"/>
      <c r="GJK94" s="216"/>
      <c r="GJL94" s="75"/>
      <c r="GJM94" s="75"/>
      <c r="GJN94" s="204"/>
      <c r="GJO94" s="205"/>
      <c r="GJP94" s="72"/>
      <c r="GJQ94" s="70"/>
      <c r="GJR94" s="73"/>
      <c r="GJS94" s="74"/>
      <c r="GJT94" s="74"/>
      <c r="GJU94" s="62"/>
      <c r="GJV94" s="75"/>
      <c r="GJW94" s="76"/>
      <c r="GJX94" s="216"/>
      <c r="GJY94" s="75"/>
      <c r="GJZ94" s="75"/>
      <c r="GKA94" s="204"/>
      <c r="GKB94" s="205"/>
      <c r="GKC94" s="72"/>
      <c r="GKD94" s="70"/>
      <c r="GKE94" s="73"/>
      <c r="GKF94" s="74"/>
      <c r="GKG94" s="74"/>
      <c r="GKH94" s="62"/>
      <c r="GKI94" s="75"/>
      <c r="GKJ94" s="76"/>
      <c r="GKK94" s="216"/>
      <c r="GKL94" s="75"/>
      <c r="GKM94" s="75"/>
      <c r="GKN94" s="204"/>
      <c r="GKO94" s="205"/>
      <c r="GKP94" s="72"/>
      <c r="GKQ94" s="70"/>
      <c r="GKR94" s="73"/>
      <c r="GKS94" s="74"/>
      <c r="GKT94" s="74"/>
      <c r="GKU94" s="62"/>
      <c r="GKV94" s="75"/>
      <c r="GKW94" s="76"/>
      <c r="GKX94" s="216"/>
      <c r="GKY94" s="75"/>
      <c r="GKZ94" s="75"/>
      <c r="GLA94" s="204"/>
      <c r="GLB94" s="205"/>
      <c r="GLC94" s="72"/>
      <c r="GLD94" s="70"/>
      <c r="GLE94" s="73"/>
      <c r="GLF94" s="74"/>
      <c r="GLG94" s="74"/>
      <c r="GLH94" s="62"/>
      <c r="GLI94" s="75"/>
      <c r="GLJ94" s="76"/>
      <c r="GLK94" s="216"/>
      <c r="GLL94" s="75"/>
      <c r="GLM94" s="75"/>
      <c r="GLN94" s="204"/>
      <c r="GLO94" s="205"/>
      <c r="GLP94" s="72"/>
      <c r="GLQ94" s="70"/>
      <c r="GLR94" s="73"/>
      <c r="GLS94" s="74"/>
      <c r="GLT94" s="74"/>
      <c r="GLU94" s="62"/>
      <c r="GLV94" s="75"/>
      <c r="GLW94" s="76"/>
      <c r="GLX94" s="216"/>
      <c r="GLY94" s="75"/>
      <c r="GLZ94" s="75"/>
      <c r="GMA94" s="204"/>
      <c r="GMB94" s="205"/>
      <c r="GMC94" s="72"/>
      <c r="GMD94" s="70"/>
      <c r="GME94" s="73"/>
      <c r="GMF94" s="74"/>
      <c r="GMG94" s="74"/>
      <c r="GMH94" s="62"/>
      <c r="GMI94" s="75"/>
      <c r="GMJ94" s="76"/>
      <c r="GMK94" s="216"/>
      <c r="GML94" s="75"/>
      <c r="GMM94" s="75"/>
      <c r="GMN94" s="204"/>
      <c r="GMO94" s="205"/>
      <c r="GMP94" s="72"/>
      <c r="GMQ94" s="70"/>
      <c r="GMR94" s="73"/>
      <c r="GMS94" s="74"/>
      <c r="GMT94" s="74"/>
      <c r="GMU94" s="62"/>
      <c r="GMV94" s="75"/>
      <c r="GMW94" s="76"/>
      <c r="GMX94" s="216"/>
      <c r="GMY94" s="75"/>
      <c r="GMZ94" s="75"/>
      <c r="GNA94" s="204"/>
      <c r="GNB94" s="205"/>
      <c r="GNC94" s="72"/>
      <c r="GND94" s="70"/>
      <c r="GNE94" s="73"/>
      <c r="GNF94" s="74"/>
      <c r="GNG94" s="74"/>
      <c r="GNH94" s="62"/>
      <c r="GNI94" s="75"/>
      <c r="GNJ94" s="76"/>
      <c r="GNK94" s="216"/>
      <c r="GNL94" s="75"/>
      <c r="GNM94" s="75"/>
      <c r="GNN94" s="204"/>
      <c r="GNO94" s="205"/>
      <c r="GNP94" s="72"/>
      <c r="GNQ94" s="70"/>
      <c r="GNR94" s="73"/>
      <c r="GNS94" s="74"/>
      <c r="GNT94" s="74"/>
      <c r="GNU94" s="62"/>
      <c r="GNV94" s="75"/>
      <c r="GNW94" s="76"/>
      <c r="GNX94" s="216"/>
      <c r="GNY94" s="75"/>
      <c r="GNZ94" s="75"/>
      <c r="GOA94" s="204"/>
      <c r="GOB94" s="205"/>
      <c r="GOC94" s="72"/>
      <c r="GOD94" s="70"/>
      <c r="GOE94" s="73"/>
      <c r="GOF94" s="74"/>
      <c r="GOG94" s="74"/>
      <c r="GOH94" s="62"/>
      <c r="GOI94" s="75"/>
      <c r="GOJ94" s="76"/>
      <c r="GOK94" s="216"/>
      <c r="GOL94" s="75"/>
      <c r="GOM94" s="75"/>
      <c r="GON94" s="204"/>
      <c r="GOO94" s="205"/>
      <c r="GOP94" s="72"/>
      <c r="GOQ94" s="70"/>
      <c r="GOR94" s="73"/>
      <c r="GOS94" s="74"/>
      <c r="GOT94" s="74"/>
      <c r="GOU94" s="62"/>
      <c r="GOV94" s="75"/>
      <c r="GOW94" s="76"/>
      <c r="GOX94" s="216"/>
      <c r="GOY94" s="75"/>
      <c r="GOZ94" s="75"/>
      <c r="GPA94" s="204"/>
      <c r="GPB94" s="205"/>
      <c r="GPC94" s="72"/>
      <c r="GPD94" s="70"/>
      <c r="GPE94" s="73"/>
      <c r="GPF94" s="74"/>
      <c r="GPG94" s="74"/>
      <c r="GPH94" s="62"/>
      <c r="GPI94" s="75"/>
      <c r="GPJ94" s="76"/>
      <c r="GPK94" s="216"/>
      <c r="GPL94" s="75"/>
      <c r="GPM94" s="75"/>
      <c r="GPN94" s="204"/>
      <c r="GPO94" s="205"/>
      <c r="GPP94" s="72"/>
      <c r="GPQ94" s="70"/>
      <c r="GPR94" s="73"/>
      <c r="GPS94" s="74"/>
      <c r="GPT94" s="74"/>
      <c r="GPU94" s="62"/>
      <c r="GPV94" s="75"/>
      <c r="GPW94" s="76"/>
      <c r="GPX94" s="216"/>
      <c r="GPY94" s="75"/>
      <c r="GPZ94" s="75"/>
      <c r="GQA94" s="204"/>
      <c r="GQB94" s="205"/>
      <c r="GQC94" s="72"/>
      <c r="GQD94" s="70"/>
      <c r="GQE94" s="73"/>
      <c r="GQF94" s="74"/>
      <c r="GQG94" s="74"/>
      <c r="GQH94" s="62"/>
      <c r="GQI94" s="75"/>
      <c r="GQJ94" s="76"/>
      <c r="GQK94" s="216"/>
      <c r="GQL94" s="75"/>
      <c r="GQM94" s="75"/>
      <c r="GQN94" s="204"/>
      <c r="GQO94" s="205"/>
      <c r="GQP94" s="72"/>
      <c r="GQQ94" s="70"/>
      <c r="GQR94" s="73"/>
      <c r="GQS94" s="74"/>
      <c r="GQT94" s="74"/>
      <c r="GQU94" s="62"/>
      <c r="GQV94" s="75"/>
      <c r="GQW94" s="76"/>
      <c r="GQX94" s="216"/>
      <c r="GQY94" s="75"/>
      <c r="GQZ94" s="75"/>
      <c r="GRA94" s="204"/>
      <c r="GRB94" s="205"/>
      <c r="GRC94" s="72"/>
      <c r="GRD94" s="70"/>
      <c r="GRE94" s="73"/>
      <c r="GRF94" s="74"/>
      <c r="GRG94" s="74"/>
      <c r="GRH94" s="62"/>
      <c r="GRI94" s="75"/>
      <c r="GRJ94" s="76"/>
      <c r="GRK94" s="216"/>
      <c r="GRL94" s="75"/>
      <c r="GRM94" s="75"/>
      <c r="GRN94" s="204"/>
      <c r="GRO94" s="205"/>
      <c r="GRP94" s="72"/>
      <c r="GRQ94" s="70"/>
      <c r="GRR94" s="73"/>
      <c r="GRS94" s="74"/>
      <c r="GRT94" s="74"/>
      <c r="GRU94" s="62"/>
      <c r="GRV94" s="75"/>
      <c r="GRW94" s="76"/>
      <c r="GRX94" s="216"/>
      <c r="GRY94" s="75"/>
      <c r="GRZ94" s="75"/>
      <c r="GSA94" s="204"/>
      <c r="GSB94" s="205"/>
      <c r="GSC94" s="72"/>
      <c r="GSD94" s="70"/>
      <c r="GSE94" s="73"/>
      <c r="GSF94" s="74"/>
      <c r="GSG94" s="74"/>
      <c r="GSH94" s="62"/>
      <c r="GSI94" s="75"/>
      <c r="GSJ94" s="76"/>
      <c r="GSK94" s="216"/>
      <c r="GSL94" s="75"/>
      <c r="GSM94" s="75"/>
      <c r="GSN94" s="204"/>
      <c r="GSO94" s="205"/>
      <c r="GSP94" s="72"/>
      <c r="GSQ94" s="70"/>
      <c r="GSR94" s="73"/>
      <c r="GSS94" s="74"/>
      <c r="GST94" s="74"/>
      <c r="GSU94" s="62"/>
      <c r="GSV94" s="75"/>
      <c r="GSW94" s="76"/>
      <c r="GSX94" s="216"/>
      <c r="GSY94" s="75"/>
      <c r="GSZ94" s="75"/>
      <c r="GTA94" s="204"/>
      <c r="GTB94" s="205"/>
      <c r="GTC94" s="72"/>
      <c r="GTD94" s="70"/>
      <c r="GTE94" s="73"/>
      <c r="GTF94" s="74"/>
      <c r="GTG94" s="74"/>
      <c r="GTH94" s="62"/>
      <c r="GTI94" s="75"/>
      <c r="GTJ94" s="76"/>
      <c r="GTK94" s="216"/>
      <c r="GTL94" s="75"/>
      <c r="GTM94" s="75"/>
      <c r="GTN94" s="204"/>
      <c r="GTO94" s="205"/>
      <c r="GTP94" s="72"/>
      <c r="GTQ94" s="70"/>
      <c r="GTR94" s="73"/>
      <c r="GTS94" s="74"/>
      <c r="GTT94" s="74"/>
      <c r="GTU94" s="62"/>
      <c r="GTV94" s="75"/>
      <c r="GTW94" s="76"/>
      <c r="GTX94" s="216"/>
      <c r="GTY94" s="75"/>
      <c r="GTZ94" s="75"/>
      <c r="GUA94" s="204"/>
      <c r="GUB94" s="205"/>
      <c r="GUC94" s="72"/>
      <c r="GUD94" s="70"/>
      <c r="GUE94" s="73"/>
      <c r="GUF94" s="74"/>
      <c r="GUG94" s="74"/>
      <c r="GUH94" s="62"/>
      <c r="GUI94" s="75"/>
      <c r="GUJ94" s="76"/>
      <c r="GUK94" s="216"/>
      <c r="GUL94" s="75"/>
      <c r="GUM94" s="75"/>
      <c r="GUN94" s="204"/>
      <c r="GUO94" s="205"/>
      <c r="GUP94" s="72"/>
      <c r="GUQ94" s="70"/>
      <c r="GUR94" s="73"/>
      <c r="GUS94" s="74"/>
      <c r="GUT94" s="74"/>
      <c r="GUU94" s="62"/>
      <c r="GUV94" s="75"/>
      <c r="GUW94" s="76"/>
      <c r="GUX94" s="216"/>
      <c r="GUY94" s="75"/>
      <c r="GUZ94" s="75"/>
      <c r="GVA94" s="204"/>
      <c r="GVB94" s="205"/>
      <c r="GVC94" s="72"/>
      <c r="GVD94" s="70"/>
      <c r="GVE94" s="73"/>
      <c r="GVF94" s="74"/>
      <c r="GVG94" s="74"/>
      <c r="GVH94" s="62"/>
      <c r="GVI94" s="75"/>
      <c r="GVJ94" s="76"/>
      <c r="GVK94" s="216"/>
      <c r="GVL94" s="75"/>
      <c r="GVM94" s="75"/>
      <c r="GVN94" s="204"/>
      <c r="GVO94" s="205"/>
      <c r="GVP94" s="72"/>
      <c r="GVQ94" s="70"/>
      <c r="GVR94" s="73"/>
      <c r="GVS94" s="74"/>
      <c r="GVT94" s="74"/>
      <c r="GVU94" s="62"/>
      <c r="GVV94" s="75"/>
      <c r="GVW94" s="76"/>
      <c r="GVX94" s="216"/>
      <c r="GVY94" s="75"/>
      <c r="GVZ94" s="75"/>
      <c r="GWA94" s="204"/>
      <c r="GWB94" s="205"/>
      <c r="GWC94" s="72"/>
      <c r="GWD94" s="70"/>
      <c r="GWE94" s="73"/>
      <c r="GWF94" s="74"/>
      <c r="GWG94" s="74"/>
      <c r="GWH94" s="62"/>
      <c r="GWI94" s="75"/>
      <c r="GWJ94" s="76"/>
      <c r="GWK94" s="216"/>
      <c r="GWL94" s="75"/>
      <c r="GWM94" s="75"/>
      <c r="GWN94" s="204"/>
      <c r="GWO94" s="205"/>
      <c r="GWP94" s="72"/>
      <c r="GWQ94" s="70"/>
      <c r="GWR94" s="73"/>
      <c r="GWS94" s="74"/>
      <c r="GWT94" s="74"/>
      <c r="GWU94" s="62"/>
      <c r="GWV94" s="75"/>
      <c r="GWW94" s="76"/>
      <c r="GWX94" s="216"/>
      <c r="GWY94" s="75"/>
      <c r="GWZ94" s="75"/>
      <c r="GXA94" s="204"/>
      <c r="GXB94" s="205"/>
      <c r="GXC94" s="72"/>
      <c r="GXD94" s="70"/>
      <c r="GXE94" s="73"/>
      <c r="GXF94" s="74"/>
      <c r="GXG94" s="74"/>
      <c r="GXH94" s="62"/>
      <c r="GXI94" s="75"/>
      <c r="GXJ94" s="76"/>
      <c r="GXK94" s="216"/>
      <c r="GXL94" s="75"/>
      <c r="GXM94" s="75"/>
      <c r="GXN94" s="204"/>
      <c r="GXO94" s="205"/>
      <c r="GXP94" s="72"/>
      <c r="GXQ94" s="70"/>
      <c r="GXR94" s="73"/>
      <c r="GXS94" s="74"/>
      <c r="GXT94" s="74"/>
      <c r="GXU94" s="62"/>
      <c r="GXV94" s="75"/>
      <c r="GXW94" s="76"/>
      <c r="GXX94" s="216"/>
      <c r="GXY94" s="75"/>
      <c r="GXZ94" s="75"/>
      <c r="GYA94" s="204"/>
      <c r="GYB94" s="205"/>
      <c r="GYC94" s="72"/>
      <c r="GYD94" s="70"/>
      <c r="GYE94" s="73"/>
      <c r="GYF94" s="74"/>
      <c r="GYG94" s="74"/>
      <c r="GYH94" s="62"/>
      <c r="GYI94" s="75"/>
      <c r="GYJ94" s="76"/>
      <c r="GYK94" s="216"/>
      <c r="GYL94" s="75"/>
      <c r="GYM94" s="75"/>
      <c r="GYN94" s="204"/>
      <c r="GYO94" s="205"/>
      <c r="GYP94" s="72"/>
      <c r="GYQ94" s="70"/>
      <c r="GYR94" s="73"/>
      <c r="GYS94" s="74"/>
      <c r="GYT94" s="74"/>
      <c r="GYU94" s="62"/>
      <c r="GYV94" s="75"/>
      <c r="GYW94" s="76"/>
      <c r="GYX94" s="216"/>
      <c r="GYY94" s="75"/>
      <c r="GYZ94" s="75"/>
      <c r="GZA94" s="204"/>
      <c r="GZB94" s="205"/>
      <c r="GZC94" s="72"/>
      <c r="GZD94" s="70"/>
      <c r="GZE94" s="73"/>
      <c r="GZF94" s="74"/>
      <c r="GZG94" s="74"/>
      <c r="GZH94" s="62"/>
      <c r="GZI94" s="75"/>
      <c r="GZJ94" s="76"/>
      <c r="GZK94" s="216"/>
      <c r="GZL94" s="75"/>
      <c r="GZM94" s="75"/>
      <c r="GZN94" s="204"/>
      <c r="GZO94" s="205"/>
      <c r="GZP94" s="72"/>
      <c r="GZQ94" s="70"/>
      <c r="GZR94" s="73"/>
      <c r="GZS94" s="74"/>
      <c r="GZT94" s="74"/>
      <c r="GZU94" s="62"/>
      <c r="GZV94" s="75"/>
      <c r="GZW94" s="76"/>
      <c r="GZX94" s="216"/>
      <c r="GZY94" s="75"/>
      <c r="GZZ94" s="75"/>
      <c r="HAA94" s="204"/>
      <c r="HAB94" s="205"/>
      <c r="HAC94" s="72"/>
      <c r="HAD94" s="70"/>
      <c r="HAE94" s="73"/>
      <c r="HAF94" s="74"/>
      <c r="HAG94" s="74"/>
      <c r="HAH94" s="62"/>
      <c r="HAI94" s="75"/>
      <c r="HAJ94" s="76"/>
      <c r="HAK94" s="216"/>
      <c r="HAL94" s="75"/>
      <c r="HAM94" s="75"/>
      <c r="HAN94" s="204"/>
      <c r="HAO94" s="205"/>
      <c r="HAP94" s="72"/>
      <c r="HAQ94" s="70"/>
      <c r="HAR94" s="73"/>
      <c r="HAS94" s="74"/>
      <c r="HAT94" s="74"/>
      <c r="HAU94" s="62"/>
      <c r="HAV94" s="75"/>
      <c r="HAW94" s="76"/>
      <c r="HAX94" s="216"/>
      <c r="HAY94" s="75"/>
      <c r="HAZ94" s="75"/>
      <c r="HBA94" s="204"/>
      <c r="HBB94" s="205"/>
      <c r="HBC94" s="72"/>
      <c r="HBD94" s="70"/>
      <c r="HBE94" s="73"/>
      <c r="HBF94" s="74"/>
      <c r="HBG94" s="74"/>
      <c r="HBH94" s="62"/>
      <c r="HBI94" s="75"/>
      <c r="HBJ94" s="76"/>
      <c r="HBK94" s="216"/>
      <c r="HBL94" s="75"/>
      <c r="HBM94" s="75"/>
      <c r="HBN94" s="204"/>
      <c r="HBO94" s="205"/>
      <c r="HBP94" s="72"/>
      <c r="HBQ94" s="70"/>
      <c r="HBR94" s="73"/>
      <c r="HBS94" s="74"/>
      <c r="HBT94" s="74"/>
      <c r="HBU94" s="62"/>
      <c r="HBV94" s="75"/>
      <c r="HBW94" s="76"/>
      <c r="HBX94" s="216"/>
      <c r="HBY94" s="75"/>
      <c r="HBZ94" s="75"/>
      <c r="HCA94" s="204"/>
      <c r="HCB94" s="205"/>
      <c r="HCC94" s="72"/>
      <c r="HCD94" s="70"/>
      <c r="HCE94" s="73"/>
      <c r="HCF94" s="74"/>
      <c r="HCG94" s="74"/>
      <c r="HCH94" s="62"/>
      <c r="HCI94" s="75"/>
      <c r="HCJ94" s="76"/>
      <c r="HCK94" s="216"/>
      <c r="HCL94" s="75"/>
      <c r="HCM94" s="75"/>
      <c r="HCN94" s="204"/>
      <c r="HCO94" s="205"/>
      <c r="HCP94" s="72"/>
      <c r="HCQ94" s="70"/>
      <c r="HCR94" s="73"/>
      <c r="HCS94" s="74"/>
      <c r="HCT94" s="74"/>
      <c r="HCU94" s="62"/>
      <c r="HCV94" s="75"/>
      <c r="HCW94" s="76"/>
      <c r="HCX94" s="216"/>
      <c r="HCY94" s="75"/>
      <c r="HCZ94" s="75"/>
      <c r="HDA94" s="204"/>
      <c r="HDB94" s="205"/>
      <c r="HDC94" s="72"/>
      <c r="HDD94" s="70"/>
      <c r="HDE94" s="73"/>
      <c r="HDF94" s="74"/>
      <c r="HDG94" s="74"/>
      <c r="HDH94" s="62"/>
      <c r="HDI94" s="75"/>
      <c r="HDJ94" s="76"/>
      <c r="HDK94" s="216"/>
      <c r="HDL94" s="75"/>
      <c r="HDM94" s="75"/>
      <c r="HDN94" s="204"/>
      <c r="HDO94" s="205"/>
      <c r="HDP94" s="72"/>
      <c r="HDQ94" s="70"/>
      <c r="HDR94" s="73"/>
      <c r="HDS94" s="74"/>
      <c r="HDT94" s="74"/>
      <c r="HDU94" s="62"/>
      <c r="HDV94" s="75"/>
      <c r="HDW94" s="76"/>
      <c r="HDX94" s="216"/>
      <c r="HDY94" s="75"/>
      <c r="HDZ94" s="75"/>
      <c r="HEA94" s="204"/>
      <c r="HEB94" s="205"/>
      <c r="HEC94" s="72"/>
      <c r="HED94" s="70"/>
      <c r="HEE94" s="73"/>
      <c r="HEF94" s="74"/>
      <c r="HEG94" s="74"/>
      <c r="HEH94" s="62"/>
      <c r="HEI94" s="75"/>
      <c r="HEJ94" s="76"/>
      <c r="HEK94" s="216"/>
      <c r="HEL94" s="75"/>
      <c r="HEM94" s="75"/>
      <c r="HEN94" s="204"/>
      <c r="HEO94" s="205"/>
      <c r="HEP94" s="72"/>
      <c r="HEQ94" s="70"/>
      <c r="HER94" s="73"/>
      <c r="HES94" s="74"/>
      <c r="HET94" s="74"/>
      <c r="HEU94" s="62"/>
      <c r="HEV94" s="75"/>
      <c r="HEW94" s="76"/>
      <c r="HEX94" s="216"/>
      <c r="HEY94" s="75"/>
      <c r="HEZ94" s="75"/>
      <c r="HFA94" s="204"/>
      <c r="HFB94" s="205"/>
      <c r="HFC94" s="72"/>
      <c r="HFD94" s="70"/>
      <c r="HFE94" s="73"/>
      <c r="HFF94" s="74"/>
      <c r="HFG94" s="74"/>
      <c r="HFH94" s="62"/>
      <c r="HFI94" s="75"/>
      <c r="HFJ94" s="76"/>
      <c r="HFK94" s="216"/>
      <c r="HFL94" s="75"/>
      <c r="HFM94" s="75"/>
      <c r="HFN94" s="204"/>
      <c r="HFO94" s="205"/>
      <c r="HFP94" s="72"/>
      <c r="HFQ94" s="70"/>
      <c r="HFR94" s="73"/>
      <c r="HFS94" s="74"/>
      <c r="HFT94" s="74"/>
      <c r="HFU94" s="62"/>
      <c r="HFV94" s="75"/>
      <c r="HFW94" s="76"/>
      <c r="HFX94" s="216"/>
      <c r="HFY94" s="75"/>
      <c r="HFZ94" s="75"/>
      <c r="HGA94" s="204"/>
      <c r="HGB94" s="205"/>
      <c r="HGC94" s="72"/>
      <c r="HGD94" s="70"/>
      <c r="HGE94" s="73"/>
      <c r="HGF94" s="74"/>
      <c r="HGG94" s="74"/>
      <c r="HGH94" s="62"/>
      <c r="HGI94" s="75"/>
      <c r="HGJ94" s="76"/>
      <c r="HGK94" s="216"/>
      <c r="HGL94" s="75"/>
      <c r="HGM94" s="75"/>
      <c r="HGN94" s="204"/>
      <c r="HGO94" s="205"/>
      <c r="HGP94" s="72"/>
      <c r="HGQ94" s="70"/>
      <c r="HGR94" s="73"/>
      <c r="HGS94" s="74"/>
      <c r="HGT94" s="74"/>
      <c r="HGU94" s="62"/>
      <c r="HGV94" s="75"/>
      <c r="HGW94" s="76"/>
      <c r="HGX94" s="216"/>
      <c r="HGY94" s="75"/>
      <c r="HGZ94" s="75"/>
      <c r="HHA94" s="204"/>
      <c r="HHB94" s="205"/>
      <c r="HHC94" s="72"/>
      <c r="HHD94" s="70"/>
      <c r="HHE94" s="73"/>
      <c r="HHF94" s="74"/>
      <c r="HHG94" s="74"/>
      <c r="HHH94" s="62"/>
      <c r="HHI94" s="75"/>
      <c r="HHJ94" s="76"/>
      <c r="HHK94" s="216"/>
      <c r="HHL94" s="75"/>
      <c r="HHM94" s="75"/>
      <c r="HHN94" s="204"/>
      <c r="HHO94" s="205"/>
      <c r="HHP94" s="72"/>
      <c r="HHQ94" s="70"/>
      <c r="HHR94" s="73"/>
      <c r="HHS94" s="74"/>
      <c r="HHT94" s="74"/>
      <c r="HHU94" s="62"/>
      <c r="HHV94" s="75"/>
      <c r="HHW94" s="76"/>
      <c r="HHX94" s="216"/>
      <c r="HHY94" s="75"/>
      <c r="HHZ94" s="75"/>
      <c r="HIA94" s="204"/>
      <c r="HIB94" s="205"/>
      <c r="HIC94" s="72"/>
      <c r="HID94" s="70"/>
      <c r="HIE94" s="73"/>
      <c r="HIF94" s="74"/>
      <c r="HIG94" s="74"/>
      <c r="HIH94" s="62"/>
      <c r="HII94" s="75"/>
      <c r="HIJ94" s="76"/>
      <c r="HIK94" s="216"/>
      <c r="HIL94" s="75"/>
      <c r="HIM94" s="75"/>
      <c r="HIN94" s="204"/>
      <c r="HIO94" s="205"/>
      <c r="HIP94" s="72"/>
      <c r="HIQ94" s="70"/>
      <c r="HIR94" s="73"/>
      <c r="HIS94" s="74"/>
      <c r="HIT94" s="74"/>
      <c r="HIU94" s="62"/>
      <c r="HIV94" s="75"/>
      <c r="HIW94" s="76"/>
      <c r="HIX94" s="216"/>
      <c r="HIY94" s="75"/>
      <c r="HIZ94" s="75"/>
      <c r="HJA94" s="204"/>
      <c r="HJB94" s="205"/>
      <c r="HJC94" s="72"/>
      <c r="HJD94" s="70"/>
      <c r="HJE94" s="73"/>
      <c r="HJF94" s="74"/>
      <c r="HJG94" s="74"/>
      <c r="HJH94" s="62"/>
      <c r="HJI94" s="75"/>
      <c r="HJJ94" s="76"/>
      <c r="HJK94" s="216"/>
      <c r="HJL94" s="75"/>
      <c r="HJM94" s="75"/>
      <c r="HJN94" s="204"/>
      <c r="HJO94" s="205"/>
      <c r="HJP94" s="72"/>
      <c r="HJQ94" s="70"/>
      <c r="HJR94" s="73"/>
      <c r="HJS94" s="74"/>
      <c r="HJT94" s="74"/>
      <c r="HJU94" s="62"/>
      <c r="HJV94" s="75"/>
      <c r="HJW94" s="76"/>
      <c r="HJX94" s="216"/>
      <c r="HJY94" s="75"/>
      <c r="HJZ94" s="75"/>
      <c r="HKA94" s="204"/>
      <c r="HKB94" s="205"/>
      <c r="HKC94" s="72"/>
      <c r="HKD94" s="70"/>
      <c r="HKE94" s="73"/>
      <c r="HKF94" s="74"/>
      <c r="HKG94" s="74"/>
      <c r="HKH94" s="62"/>
      <c r="HKI94" s="75"/>
      <c r="HKJ94" s="76"/>
      <c r="HKK94" s="216"/>
      <c r="HKL94" s="75"/>
      <c r="HKM94" s="75"/>
      <c r="HKN94" s="204"/>
      <c r="HKO94" s="205"/>
      <c r="HKP94" s="72"/>
      <c r="HKQ94" s="70"/>
      <c r="HKR94" s="73"/>
      <c r="HKS94" s="74"/>
      <c r="HKT94" s="74"/>
      <c r="HKU94" s="62"/>
      <c r="HKV94" s="75"/>
      <c r="HKW94" s="76"/>
      <c r="HKX94" s="216"/>
      <c r="HKY94" s="75"/>
      <c r="HKZ94" s="75"/>
      <c r="HLA94" s="204"/>
      <c r="HLB94" s="205"/>
      <c r="HLC94" s="72"/>
      <c r="HLD94" s="70"/>
      <c r="HLE94" s="73"/>
      <c r="HLF94" s="74"/>
      <c r="HLG94" s="74"/>
      <c r="HLH94" s="62"/>
      <c r="HLI94" s="75"/>
      <c r="HLJ94" s="76"/>
      <c r="HLK94" s="216"/>
      <c r="HLL94" s="75"/>
      <c r="HLM94" s="75"/>
      <c r="HLN94" s="204"/>
      <c r="HLO94" s="205"/>
      <c r="HLP94" s="72"/>
      <c r="HLQ94" s="70"/>
      <c r="HLR94" s="73"/>
      <c r="HLS94" s="74"/>
      <c r="HLT94" s="74"/>
      <c r="HLU94" s="62"/>
      <c r="HLV94" s="75"/>
      <c r="HLW94" s="76"/>
      <c r="HLX94" s="216"/>
      <c r="HLY94" s="75"/>
      <c r="HLZ94" s="75"/>
      <c r="HMA94" s="204"/>
      <c r="HMB94" s="205"/>
      <c r="HMC94" s="72"/>
      <c r="HMD94" s="70"/>
      <c r="HME94" s="73"/>
      <c r="HMF94" s="74"/>
      <c r="HMG94" s="74"/>
      <c r="HMH94" s="62"/>
      <c r="HMI94" s="75"/>
      <c r="HMJ94" s="76"/>
      <c r="HMK94" s="216"/>
      <c r="HML94" s="75"/>
      <c r="HMM94" s="75"/>
      <c r="HMN94" s="204"/>
      <c r="HMO94" s="205"/>
      <c r="HMP94" s="72"/>
      <c r="HMQ94" s="70"/>
      <c r="HMR94" s="73"/>
      <c r="HMS94" s="74"/>
      <c r="HMT94" s="74"/>
      <c r="HMU94" s="62"/>
      <c r="HMV94" s="75"/>
      <c r="HMW94" s="76"/>
      <c r="HMX94" s="216"/>
      <c r="HMY94" s="75"/>
      <c r="HMZ94" s="75"/>
      <c r="HNA94" s="204"/>
      <c r="HNB94" s="205"/>
      <c r="HNC94" s="72"/>
      <c r="HND94" s="70"/>
      <c r="HNE94" s="73"/>
      <c r="HNF94" s="74"/>
      <c r="HNG94" s="74"/>
      <c r="HNH94" s="62"/>
      <c r="HNI94" s="75"/>
      <c r="HNJ94" s="76"/>
      <c r="HNK94" s="216"/>
      <c r="HNL94" s="75"/>
      <c r="HNM94" s="75"/>
      <c r="HNN94" s="204"/>
      <c r="HNO94" s="205"/>
      <c r="HNP94" s="72"/>
      <c r="HNQ94" s="70"/>
      <c r="HNR94" s="73"/>
      <c r="HNS94" s="74"/>
      <c r="HNT94" s="74"/>
      <c r="HNU94" s="62"/>
      <c r="HNV94" s="75"/>
      <c r="HNW94" s="76"/>
      <c r="HNX94" s="216"/>
      <c r="HNY94" s="75"/>
      <c r="HNZ94" s="75"/>
      <c r="HOA94" s="204"/>
      <c r="HOB94" s="205"/>
      <c r="HOC94" s="72"/>
      <c r="HOD94" s="70"/>
      <c r="HOE94" s="73"/>
      <c r="HOF94" s="74"/>
      <c r="HOG94" s="74"/>
      <c r="HOH94" s="62"/>
      <c r="HOI94" s="75"/>
      <c r="HOJ94" s="76"/>
      <c r="HOK94" s="216"/>
      <c r="HOL94" s="75"/>
      <c r="HOM94" s="75"/>
      <c r="HON94" s="204"/>
      <c r="HOO94" s="205"/>
      <c r="HOP94" s="72"/>
      <c r="HOQ94" s="70"/>
      <c r="HOR94" s="73"/>
      <c r="HOS94" s="74"/>
      <c r="HOT94" s="74"/>
      <c r="HOU94" s="62"/>
      <c r="HOV94" s="75"/>
      <c r="HOW94" s="76"/>
      <c r="HOX94" s="216"/>
      <c r="HOY94" s="75"/>
      <c r="HOZ94" s="75"/>
      <c r="HPA94" s="204"/>
      <c r="HPB94" s="205"/>
      <c r="HPC94" s="72"/>
      <c r="HPD94" s="70"/>
      <c r="HPE94" s="73"/>
      <c r="HPF94" s="74"/>
      <c r="HPG94" s="74"/>
      <c r="HPH94" s="62"/>
      <c r="HPI94" s="75"/>
      <c r="HPJ94" s="76"/>
      <c r="HPK94" s="216"/>
      <c r="HPL94" s="75"/>
      <c r="HPM94" s="75"/>
      <c r="HPN94" s="204"/>
      <c r="HPO94" s="205"/>
      <c r="HPP94" s="72"/>
      <c r="HPQ94" s="70"/>
      <c r="HPR94" s="73"/>
      <c r="HPS94" s="74"/>
      <c r="HPT94" s="74"/>
      <c r="HPU94" s="62"/>
      <c r="HPV94" s="75"/>
      <c r="HPW94" s="76"/>
      <c r="HPX94" s="216"/>
      <c r="HPY94" s="75"/>
      <c r="HPZ94" s="75"/>
      <c r="HQA94" s="204"/>
      <c r="HQB94" s="205"/>
      <c r="HQC94" s="72"/>
      <c r="HQD94" s="70"/>
      <c r="HQE94" s="73"/>
      <c r="HQF94" s="74"/>
      <c r="HQG94" s="74"/>
      <c r="HQH94" s="62"/>
      <c r="HQI94" s="75"/>
      <c r="HQJ94" s="76"/>
      <c r="HQK94" s="216"/>
      <c r="HQL94" s="75"/>
      <c r="HQM94" s="75"/>
      <c r="HQN94" s="204"/>
      <c r="HQO94" s="205"/>
      <c r="HQP94" s="72"/>
      <c r="HQQ94" s="70"/>
      <c r="HQR94" s="73"/>
      <c r="HQS94" s="74"/>
      <c r="HQT94" s="74"/>
      <c r="HQU94" s="62"/>
      <c r="HQV94" s="75"/>
      <c r="HQW94" s="76"/>
      <c r="HQX94" s="216"/>
      <c r="HQY94" s="75"/>
      <c r="HQZ94" s="75"/>
      <c r="HRA94" s="204"/>
      <c r="HRB94" s="205"/>
      <c r="HRC94" s="72"/>
      <c r="HRD94" s="70"/>
      <c r="HRE94" s="73"/>
      <c r="HRF94" s="74"/>
      <c r="HRG94" s="74"/>
      <c r="HRH94" s="62"/>
      <c r="HRI94" s="75"/>
      <c r="HRJ94" s="76"/>
      <c r="HRK94" s="216"/>
      <c r="HRL94" s="75"/>
      <c r="HRM94" s="75"/>
      <c r="HRN94" s="204"/>
      <c r="HRO94" s="205"/>
      <c r="HRP94" s="72"/>
      <c r="HRQ94" s="70"/>
      <c r="HRR94" s="73"/>
      <c r="HRS94" s="74"/>
      <c r="HRT94" s="74"/>
      <c r="HRU94" s="62"/>
      <c r="HRV94" s="75"/>
      <c r="HRW94" s="76"/>
      <c r="HRX94" s="216"/>
      <c r="HRY94" s="75"/>
      <c r="HRZ94" s="75"/>
      <c r="HSA94" s="204"/>
      <c r="HSB94" s="205"/>
      <c r="HSC94" s="72"/>
      <c r="HSD94" s="70"/>
      <c r="HSE94" s="73"/>
      <c r="HSF94" s="74"/>
      <c r="HSG94" s="74"/>
      <c r="HSH94" s="62"/>
      <c r="HSI94" s="75"/>
      <c r="HSJ94" s="76"/>
      <c r="HSK94" s="216"/>
      <c r="HSL94" s="75"/>
      <c r="HSM94" s="75"/>
      <c r="HSN94" s="204"/>
      <c r="HSO94" s="205"/>
      <c r="HSP94" s="72"/>
      <c r="HSQ94" s="70"/>
      <c r="HSR94" s="73"/>
      <c r="HSS94" s="74"/>
      <c r="HST94" s="74"/>
      <c r="HSU94" s="62"/>
      <c r="HSV94" s="75"/>
      <c r="HSW94" s="76"/>
      <c r="HSX94" s="216"/>
      <c r="HSY94" s="75"/>
      <c r="HSZ94" s="75"/>
      <c r="HTA94" s="204"/>
      <c r="HTB94" s="205"/>
      <c r="HTC94" s="72"/>
      <c r="HTD94" s="70"/>
      <c r="HTE94" s="73"/>
      <c r="HTF94" s="74"/>
      <c r="HTG94" s="74"/>
      <c r="HTH94" s="62"/>
      <c r="HTI94" s="75"/>
      <c r="HTJ94" s="76"/>
      <c r="HTK94" s="216"/>
      <c r="HTL94" s="75"/>
      <c r="HTM94" s="75"/>
      <c r="HTN94" s="204"/>
      <c r="HTO94" s="205"/>
      <c r="HTP94" s="72"/>
      <c r="HTQ94" s="70"/>
      <c r="HTR94" s="73"/>
      <c r="HTS94" s="74"/>
      <c r="HTT94" s="74"/>
      <c r="HTU94" s="62"/>
      <c r="HTV94" s="75"/>
      <c r="HTW94" s="76"/>
      <c r="HTX94" s="216"/>
      <c r="HTY94" s="75"/>
      <c r="HTZ94" s="75"/>
      <c r="HUA94" s="204"/>
      <c r="HUB94" s="205"/>
      <c r="HUC94" s="72"/>
      <c r="HUD94" s="70"/>
      <c r="HUE94" s="73"/>
      <c r="HUF94" s="74"/>
      <c r="HUG94" s="74"/>
      <c r="HUH94" s="62"/>
      <c r="HUI94" s="75"/>
      <c r="HUJ94" s="76"/>
      <c r="HUK94" s="216"/>
      <c r="HUL94" s="75"/>
      <c r="HUM94" s="75"/>
      <c r="HUN94" s="204"/>
      <c r="HUO94" s="205"/>
      <c r="HUP94" s="72"/>
      <c r="HUQ94" s="70"/>
      <c r="HUR94" s="73"/>
      <c r="HUS94" s="74"/>
      <c r="HUT94" s="74"/>
      <c r="HUU94" s="62"/>
      <c r="HUV94" s="75"/>
      <c r="HUW94" s="76"/>
      <c r="HUX94" s="216"/>
      <c r="HUY94" s="75"/>
      <c r="HUZ94" s="75"/>
      <c r="HVA94" s="204"/>
      <c r="HVB94" s="205"/>
      <c r="HVC94" s="72"/>
      <c r="HVD94" s="70"/>
      <c r="HVE94" s="73"/>
      <c r="HVF94" s="74"/>
      <c r="HVG94" s="74"/>
      <c r="HVH94" s="62"/>
      <c r="HVI94" s="75"/>
      <c r="HVJ94" s="76"/>
      <c r="HVK94" s="216"/>
      <c r="HVL94" s="75"/>
      <c r="HVM94" s="75"/>
      <c r="HVN94" s="204"/>
      <c r="HVO94" s="205"/>
      <c r="HVP94" s="72"/>
      <c r="HVQ94" s="70"/>
      <c r="HVR94" s="73"/>
      <c r="HVS94" s="74"/>
      <c r="HVT94" s="74"/>
      <c r="HVU94" s="62"/>
      <c r="HVV94" s="75"/>
      <c r="HVW94" s="76"/>
      <c r="HVX94" s="216"/>
      <c r="HVY94" s="75"/>
      <c r="HVZ94" s="75"/>
      <c r="HWA94" s="204"/>
      <c r="HWB94" s="205"/>
      <c r="HWC94" s="72"/>
      <c r="HWD94" s="70"/>
      <c r="HWE94" s="73"/>
      <c r="HWF94" s="74"/>
      <c r="HWG94" s="74"/>
      <c r="HWH94" s="62"/>
      <c r="HWI94" s="75"/>
      <c r="HWJ94" s="76"/>
      <c r="HWK94" s="216"/>
      <c r="HWL94" s="75"/>
      <c r="HWM94" s="75"/>
      <c r="HWN94" s="204"/>
      <c r="HWO94" s="205"/>
      <c r="HWP94" s="72"/>
      <c r="HWQ94" s="70"/>
      <c r="HWR94" s="73"/>
      <c r="HWS94" s="74"/>
      <c r="HWT94" s="74"/>
      <c r="HWU94" s="62"/>
      <c r="HWV94" s="75"/>
      <c r="HWW94" s="76"/>
      <c r="HWX94" s="216"/>
      <c r="HWY94" s="75"/>
      <c r="HWZ94" s="75"/>
      <c r="HXA94" s="204"/>
      <c r="HXB94" s="205"/>
      <c r="HXC94" s="72"/>
      <c r="HXD94" s="70"/>
      <c r="HXE94" s="73"/>
      <c r="HXF94" s="74"/>
      <c r="HXG94" s="74"/>
      <c r="HXH94" s="62"/>
      <c r="HXI94" s="75"/>
      <c r="HXJ94" s="76"/>
      <c r="HXK94" s="216"/>
      <c r="HXL94" s="75"/>
      <c r="HXM94" s="75"/>
      <c r="HXN94" s="204"/>
      <c r="HXO94" s="205"/>
      <c r="HXP94" s="72"/>
      <c r="HXQ94" s="70"/>
      <c r="HXR94" s="73"/>
      <c r="HXS94" s="74"/>
      <c r="HXT94" s="74"/>
      <c r="HXU94" s="62"/>
      <c r="HXV94" s="75"/>
      <c r="HXW94" s="76"/>
      <c r="HXX94" s="216"/>
      <c r="HXY94" s="75"/>
      <c r="HXZ94" s="75"/>
      <c r="HYA94" s="204"/>
      <c r="HYB94" s="205"/>
      <c r="HYC94" s="72"/>
      <c r="HYD94" s="70"/>
      <c r="HYE94" s="73"/>
      <c r="HYF94" s="74"/>
      <c r="HYG94" s="74"/>
      <c r="HYH94" s="62"/>
      <c r="HYI94" s="75"/>
      <c r="HYJ94" s="76"/>
      <c r="HYK94" s="216"/>
      <c r="HYL94" s="75"/>
      <c r="HYM94" s="75"/>
      <c r="HYN94" s="204"/>
      <c r="HYO94" s="205"/>
      <c r="HYP94" s="72"/>
      <c r="HYQ94" s="70"/>
      <c r="HYR94" s="73"/>
      <c r="HYS94" s="74"/>
      <c r="HYT94" s="74"/>
      <c r="HYU94" s="62"/>
      <c r="HYV94" s="75"/>
      <c r="HYW94" s="76"/>
      <c r="HYX94" s="216"/>
      <c r="HYY94" s="75"/>
      <c r="HYZ94" s="75"/>
      <c r="HZA94" s="204"/>
      <c r="HZB94" s="205"/>
      <c r="HZC94" s="72"/>
      <c r="HZD94" s="70"/>
      <c r="HZE94" s="73"/>
      <c r="HZF94" s="74"/>
      <c r="HZG94" s="74"/>
      <c r="HZH94" s="62"/>
      <c r="HZI94" s="75"/>
      <c r="HZJ94" s="76"/>
      <c r="HZK94" s="216"/>
      <c r="HZL94" s="75"/>
      <c r="HZM94" s="75"/>
      <c r="HZN94" s="204"/>
      <c r="HZO94" s="205"/>
      <c r="HZP94" s="72"/>
      <c r="HZQ94" s="70"/>
      <c r="HZR94" s="73"/>
      <c r="HZS94" s="74"/>
      <c r="HZT94" s="74"/>
      <c r="HZU94" s="62"/>
      <c r="HZV94" s="75"/>
      <c r="HZW94" s="76"/>
      <c r="HZX94" s="216"/>
      <c r="HZY94" s="75"/>
      <c r="HZZ94" s="75"/>
      <c r="IAA94" s="204"/>
      <c r="IAB94" s="205"/>
      <c r="IAC94" s="72"/>
      <c r="IAD94" s="70"/>
      <c r="IAE94" s="73"/>
      <c r="IAF94" s="74"/>
      <c r="IAG94" s="74"/>
      <c r="IAH94" s="62"/>
      <c r="IAI94" s="75"/>
      <c r="IAJ94" s="76"/>
      <c r="IAK94" s="216"/>
      <c r="IAL94" s="75"/>
      <c r="IAM94" s="75"/>
      <c r="IAN94" s="204"/>
      <c r="IAO94" s="205"/>
      <c r="IAP94" s="72"/>
      <c r="IAQ94" s="70"/>
      <c r="IAR94" s="73"/>
      <c r="IAS94" s="74"/>
      <c r="IAT94" s="74"/>
      <c r="IAU94" s="62"/>
      <c r="IAV94" s="75"/>
      <c r="IAW94" s="76"/>
      <c r="IAX94" s="216"/>
      <c r="IAY94" s="75"/>
      <c r="IAZ94" s="75"/>
      <c r="IBA94" s="204"/>
      <c r="IBB94" s="205"/>
      <c r="IBC94" s="72"/>
      <c r="IBD94" s="70"/>
      <c r="IBE94" s="73"/>
      <c r="IBF94" s="74"/>
      <c r="IBG94" s="74"/>
      <c r="IBH94" s="62"/>
      <c r="IBI94" s="75"/>
      <c r="IBJ94" s="76"/>
      <c r="IBK94" s="216"/>
      <c r="IBL94" s="75"/>
      <c r="IBM94" s="75"/>
      <c r="IBN94" s="204"/>
      <c r="IBO94" s="205"/>
      <c r="IBP94" s="72"/>
      <c r="IBQ94" s="70"/>
      <c r="IBR94" s="73"/>
      <c r="IBS94" s="74"/>
      <c r="IBT94" s="74"/>
      <c r="IBU94" s="62"/>
      <c r="IBV94" s="75"/>
      <c r="IBW94" s="76"/>
      <c r="IBX94" s="216"/>
      <c r="IBY94" s="75"/>
      <c r="IBZ94" s="75"/>
      <c r="ICA94" s="204"/>
      <c r="ICB94" s="205"/>
      <c r="ICC94" s="72"/>
      <c r="ICD94" s="70"/>
      <c r="ICE94" s="73"/>
      <c r="ICF94" s="74"/>
      <c r="ICG94" s="74"/>
      <c r="ICH94" s="62"/>
      <c r="ICI94" s="75"/>
      <c r="ICJ94" s="76"/>
      <c r="ICK94" s="216"/>
      <c r="ICL94" s="75"/>
      <c r="ICM94" s="75"/>
      <c r="ICN94" s="204"/>
      <c r="ICO94" s="205"/>
      <c r="ICP94" s="72"/>
      <c r="ICQ94" s="70"/>
      <c r="ICR94" s="73"/>
      <c r="ICS94" s="74"/>
      <c r="ICT94" s="74"/>
      <c r="ICU94" s="62"/>
      <c r="ICV94" s="75"/>
      <c r="ICW94" s="76"/>
      <c r="ICX94" s="216"/>
      <c r="ICY94" s="75"/>
      <c r="ICZ94" s="75"/>
      <c r="IDA94" s="204"/>
      <c r="IDB94" s="205"/>
      <c r="IDC94" s="72"/>
      <c r="IDD94" s="70"/>
      <c r="IDE94" s="73"/>
      <c r="IDF94" s="74"/>
      <c r="IDG94" s="74"/>
      <c r="IDH94" s="62"/>
      <c r="IDI94" s="75"/>
      <c r="IDJ94" s="76"/>
      <c r="IDK94" s="216"/>
      <c r="IDL94" s="75"/>
      <c r="IDM94" s="75"/>
      <c r="IDN94" s="204"/>
      <c r="IDO94" s="205"/>
      <c r="IDP94" s="72"/>
      <c r="IDQ94" s="70"/>
      <c r="IDR94" s="73"/>
      <c r="IDS94" s="74"/>
      <c r="IDT94" s="74"/>
      <c r="IDU94" s="62"/>
      <c r="IDV94" s="75"/>
      <c r="IDW94" s="76"/>
      <c r="IDX94" s="216"/>
      <c r="IDY94" s="75"/>
      <c r="IDZ94" s="75"/>
      <c r="IEA94" s="204"/>
      <c r="IEB94" s="205"/>
      <c r="IEC94" s="72"/>
      <c r="IED94" s="70"/>
      <c r="IEE94" s="73"/>
      <c r="IEF94" s="74"/>
      <c r="IEG94" s="74"/>
      <c r="IEH94" s="62"/>
      <c r="IEI94" s="75"/>
      <c r="IEJ94" s="76"/>
      <c r="IEK94" s="216"/>
      <c r="IEL94" s="75"/>
      <c r="IEM94" s="75"/>
      <c r="IEN94" s="204"/>
      <c r="IEO94" s="205"/>
      <c r="IEP94" s="72"/>
      <c r="IEQ94" s="70"/>
      <c r="IER94" s="73"/>
      <c r="IES94" s="74"/>
      <c r="IET94" s="74"/>
      <c r="IEU94" s="62"/>
      <c r="IEV94" s="75"/>
      <c r="IEW94" s="76"/>
      <c r="IEX94" s="216"/>
      <c r="IEY94" s="75"/>
      <c r="IEZ94" s="75"/>
      <c r="IFA94" s="204"/>
      <c r="IFB94" s="205"/>
      <c r="IFC94" s="72"/>
      <c r="IFD94" s="70"/>
      <c r="IFE94" s="73"/>
      <c r="IFF94" s="74"/>
      <c r="IFG94" s="74"/>
      <c r="IFH94" s="62"/>
      <c r="IFI94" s="75"/>
      <c r="IFJ94" s="76"/>
      <c r="IFK94" s="216"/>
      <c r="IFL94" s="75"/>
      <c r="IFM94" s="75"/>
      <c r="IFN94" s="204"/>
      <c r="IFO94" s="205"/>
      <c r="IFP94" s="72"/>
      <c r="IFQ94" s="70"/>
      <c r="IFR94" s="73"/>
      <c r="IFS94" s="74"/>
      <c r="IFT94" s="74"/>
      <c r="IFU94" s="62"/>
      <c r="IFV94" s="75"/>
      <c r="IFW94" s="76"/>
      <c r="IFX94" s="216"/>
      <c r="IFY94" s="75"/>
      <c r="IFZ94" s="75"/>
      <c r="IGA94" s="204"/>
      <c r="IGB94" s="205"/>
      <c r="IGC94" s="72"/>
      <c r="IGD94" s="70"/>
      <c r="IGE94" s="73"/>
      <c r="IGF94" s="74"/>
      <c r="IGG94" s="74"/>
      <c r="IGH94" s="62"/>
      <c r="IGI94" s="75"/>
      <c r="IGJ94" s="76"/>
      <c r="IGK94" s="216"/>
      <c r="IGL94" s="75"/>
      <c r="IGM94" s="75"/>
      <c r="IGN94" s="204"/>
      <c r="IGO94" s="205"/>
      <c r="IGP94" s="72"/>
      <c r="IGQ94" s="70"/>
      <c r="IGR94" s="73"/>
      <c r="IGS94" s="74"/>
      <c r="IGT94" s="74"/>
      <c r="IGU94" s="62"/>
      <c r="IGV94" s="75"/>
      <c r="IGW94" s="76"/>
      <c r="IGX94" s="216"/>
      <c r="IGY94" s="75"/>
      <c r="IGZ94" s="75"/>
      <c r="IHA94" s="204"/>
      <c r="IHB94" s="205"/>
      <c r="IHC94" s="72"/>
      <c r="IHD94" s="70"/>
      <c r="IHE94" s="73"/>
      <c r="IHF94" s="74"/>
      <c r="IHG94" s="74"/>
      <c r="IHH94" s="62"/>
      <c r="IHI94" s="75"/>
      <c r="IHJ94" s="76"/>
      <c r="IHK94" s="216"/>
      <c r="IHL94" s="75"/>
      <c r="IHM94" s="75"/>
      <c r="IHN94" s="204"/>
      <c r="IHO94" s="205"/>
      <c r="IHP94" s="72"/>
      <c r="IHQ94" s="70"/>
      <c r="IHR94" s="73"/>
      <c r="IHS94" s="74"/>
      <c r="IHT94" s="74"/>
      <c r="IHU94" s="62"/>
      <c r="IHV94" s="75"/>
      <c r="IHW94" s="76"/>
      <c r="IHX94" s="216"/>
      <c r="IHY94" s="75"/>
      <c r="IHZ94" s="75"/>
      <c r="IIA94" s="204"/>
      <c r="IIB94" s="205"/>
      <c r="IIC94" s="72"/>
      <c r="IID94" s="70"/>
      <c r="IIE94" s="73"/>
      <c r="IIF94" s="74"/>
      <c r="IIG94" s="74"/>
      <c r="IIH94" s="62"/>
      <c r="III94" s="75"/>
      <c r="IIJ94" s="76"/>
      <c r="IIK94" s="216"/>
      <c r="IIL94" s="75"/>
      <c r="IIM94" s="75"/>
      <c r="IIN94" s="204"/>
      <c r="IIO94" s="205"/>
      <c r="IIP94" s="72"/>
      <c r="IIQ94" s="70"/>
      <c r="IIR94" s="73"/>
      <c r="IIS94" s="74"/>
      <c r="IIT94" s="74"/>
      <c r="IIU94" s="62"/>
      <c r="IIV94" s="75"/>
      <c r="IIW94" s="76"/>
      <c r="IIX94" s="216"/>
      <c r="IIY94" s="75"/>
      <c r="IIZ94" s="75"/>
      <c r="IJA94" s="204"/>
      <c r="IJB94" s="205"/>
      <c r="IJC94" s="72"/>
      <c r="IJD94" s="70"/>
      <c r="IJE94" s="73"/>
      <c r="IJF94" s="74"/>
      <c r="IJG94" s="74"/>
      <c r="IJH94" s="62"/>
      <c r="IJI94" s="75"/>
      <c r="IJJ94" s="76"/>
      <c r="IJK94" s="216"/>
      <c r="IJL94" s="75"/>
      <c r="IJM94" s="75"/>
      <c r="IJN94" s="204"/>
      <c r="IJO94" s="205"/>
      <c r="IJP94" s="72"/>
      <c r="IJQ94" s="70"/>
      <c r="IJR94" s="73"/>
      <c r="IJS94" s="74"/>
      <c r="IJT94" s="74"/>
      <c r="IJU94" s="62"/>
      <c r="IJV94" s="75"/>
      <c r="IJW94" s="76"/>
      <c r="IJX94" s="216"/>
      <c r="IJY94" s="75"/>
      <c r="IJZ94" s="75"/>
      <c r="IKA94" s="204"/>
      <c r="IKB94" s="205"/>
      <c r="IKC94" s="72"/>
      <c r="IKD94" s="70"/>
      <c r="IKE94" s="73"/>
      <c r="IKF94" s="74"/>
      <c r="IKG94" s="74"/>
      <c r="IKH94" s="62"/>
      <c r="IKI94" s="75"/>
      <c r="IKJ94" s="76"/>
      <c r="IKK94" s="216"/>
      <c r="IKL94" s="75"/>
      <c r="IKM94" s="75"/>
      <c r="IKN94" s="204"/>
      <c r="IKO94" s="205"/>
      <c r="IKP94" s="72"/>
      <c r="IKQ94" s="70"/>
      <c r="IKR94" s="73"/>
      <c r="IKS94" s="74"/>
      <c r="IKT94" s="74"/>
      <c r="IKU94" s="62"/>
      <c r="IKV94" s="75"/>
      <c r="IKW94" s="76"/>
      <c r="IKX94" s="216"/>
      <c r="IKY94" s="75"/>
      <c r="IKZ94" s="75"/>
      <c r="ILA94" s="204"/>
      <c r="ILB94" s="205"/>
      <c r="ILC94" s="72"/>
      <c r="ILD94" s="70"/>
      <c r="ILE94" s="73"/>
      <c r="ILF94" s="74"/>
      <c r="ILG94" s="74"/>
      <c r="ILH94" s="62"/>
      <c r="ILI94" s="75"/>
      <c r="ILJ94" s="76"/>
      <c r="ILK94" s="216"/>
      <c r="ILL94" s="75"/>
      <c r="ILM94" s="75"/>
      <c r="ILN94" s="204"/>
      <c r="ILO94" s="205"/>
      <c r="ILP94" s="72"/>
      <c r="ILQ94" s="70"/>
      <c r="ILR94" s="73"/>
      <c r="ILS94" s="74"/>
      <c r="ILT94" s="74"/>
      <c r="ILU94" s="62"/>
      <c r="ILV94" s="75"/>
      <c r="ILW94" s="76"/>
      <c r="ILX94" s="216"/>
      <c r="ILY94" s="75"/>
      <c r="ILZ94" s="75"/>
      <c r="IMA94" s="204"/>
      <c r="IMB94" s="205"/>
      <c r="IMC94" s="72"/>
      <c r="IMD94" s="70"/>
      <c r="IME94" s="73"/>
      <c r="IMF94" s="74"/>
      <c r="IMG94" s="74"/>
      <c r="IMH94" s="62"/>
      <c r="IMI94" s="75"/>
      <c r="IMJ94" s="76"/>
      <c r="IMK94" s="216"/>
      <c r="IML94" s="75"/>
      <c r="IMM94" s="75"/>
      <c r="IMN94" s="204"/>
      <c r="IMO94" s="205"/>
      <c r="IMP94" s="72"/>
      <c r="IMQ94" s="70"/>
      <c r="IMR94" s="73"/>
      <c r="IMS94" s="74"/>
      <c r="IMT94" s="74"/>
      <c r="IMU94" s="62"/>
      <c r="IMV94" s="75"/>
      <c r="IMW94" s="76"/>
      <c r="IMX94" s="216"/>
      <c r="IMY94" s="75"/>
      <c r="IMZ94" s="75"/>
      <c r="INA94" s="204"/>
      <c r="INB94" s="205"/>
      <c r="INC94" s="72"/>
      <c r="IND94" s="70"/>
      <c r="INE94" s="73"/>
      <c r="INF94" s="74"/>
      <c r="ING94" s="74"/>
      <c r="INH94" s="62"/>
      <c r="INI94" s="75"/>
      <c r="INJ94" s="76"/>
      <c r="INK94" s="216"/>
      <c r="INL94" s="75"/>
      <c r="INM94" s="75"/>
      <c r="INN94" s="204"/>
      <c r="INO94" s="205"/>
      <c r="INP94" s="72"/>
      <c r="INQ94" s="70"/>
      <c r="INR94" s="73"/>
      <c r="INS94" s="74"/>
      <c r="INT94" s="74"/>
      <c r="INU94" s="62"/>
      <c r="INV94" s="75"/>
      <c r="INW94" s="76"/>
      <c r="INX94" s="216"/>
      <c r="INY94" s="75"/>
      <c r="INZ94" s="75"/>
      <c r="IOA94" s="204"/>
      <c r="IOB94" s="205"/>
      <c r="IOC94" s="72"/>
      <c r="IOD94" s="70"/>
      <c r="IOE94" s="73"/>
      <c r="IOF94" s="74"/>
      <c r="IOG94" s="74"/>
      <c r="IOH94" s="62"/>
      <c r="IOI94" s="75"/>
      <c r="IOJ94" s="76"/>
      <c r="IOK94" s="216"/>
      <c r="IOL94" s="75"/>
      <c r="IOM94" s="75"/>
      <c r="ION94" s="204"/>
      <c r="IOO94" s="205"/>
      <c r="IOP94" s="72"/>
      <c r="IOQ94" s="70"/>
      <c r="IOR94" s="73"/>
      <c r="IOS94" s="74"/>
      <c r="IOT94" s="74"/>
      <c r="IOU94" s="62"/>
      <c r="IOV94" s="75"/>
      <c r="IOW94" s="76"/>
      <c r="IOX94" s="216"/>
      <c r="IOY94" s="75"/>
      <c r="IOZ94" s="75"/>
      <c r="IPA94" s="204"/>
      <c r="IPB94" s="205"/>
      <c r="IPC94" s="72"/>
      <c r="IPD94" s="70"/>
      <c r="IPE94" s="73"/>
      <c r="IPF94" s="74"/>
      <c r="IPG94" s="74"/>
      <c r="IPH94" s="62"/>
      <c r="IPI94" s="75"/>
      <c r="IPJ94" s="76"/>
      <c r="IPK94" s="216"/>
      <c r="IPL94" s="75"/>
      <c r="IPM94" s="75"/>
      <c r="IPN94" s="204"/>
      <c r="IPO94" s="205"/>
      <c r="IPP94" s="72"/>
      <c r="IPQ94" s="70"/>
      <c r="IPR94" s="73"/>
      <c r="IPS94" s="74"/>
      <c r="IPT94" s="74"/>
      <c r="IPU94" s="62"/>
      <c r="IPV94" s="75"/>
      <c r="IPW94" s="76"/>
      <c r="IPX94" s="216"/>
      <c r="IPY94" s="75"/>
      <c r="IPZ94" s="75"/>
      <c r="IQA94" s="204"/>
      <c r="IQB94" s="205"/>
      <c r="IQC94" s="72"/>
      <c r="IQD94" s="70"/>
      <c r="IQE94" s="73"/>
      <c r="IQF94" s="74"/>
      <c r="IQG94" s="74"/>
      <c r="IQH94" s="62"/>
      <c r="IQI94" s="75"/>
      <c r="IQJ94" s="76"/>
      <c r="IQK94" s="216"/>
      <c r="IQL94" s="75"/>
      <c r="IQM94" s="75"/>
      <c r="IQN94" s="204"/>
      <c r="IQO94" s="205"/>
      <c r="IQP94" s="72"/>
      <c r="IQQ94" s="70"/>
      <c r="IQR94" s="73"/>
      <c r="IQS94" s="74"/>
      <c r="IQT94" s="74"/>
      <c r="IQU94" s="62"/>
      <c r="IQV94" s="75"/>
      <c r="IQW94" s="76"/>
      <c r="IQX94" s="216"/>
      <c r="IQY94" s="75"/>
      <c r="IQZ94" s="75"/>
      <c r="IRA94" s="204"/>
      <c r="IRB94" s="205"/>
      <c r="IRC94" s="72"/>
      <c r="IRD94" s="70"/>
      <c r="IRE94" s="73"/>
      <c r="IRF94" s="74"/>
      <c r="IRG94" s="74"/>
      <c r="IRH94" s="62"/>
      <c r="IRI94" s="75"/>
      <c r="IRJ94" s="76"/>
      <c r="IRK94" s="216"/>
      <c r="IRL94" s="75"/>
      <c r="IRM94" s="75"/>
      <c r="IRN94" s="204"/>
      <c r="IRO94" s="205"/>
      <c r="IRP94" s="72"/>
      <c r="IRQ94" s="70"/>
      <c r="IRR94" s="73"/>
      <c r="IRS94" s="74"/>
      <c r="IRT94" s="74"/>
      <c r="IRU94" s="62"/>
      <c r="IRV94" s="75"/>
      <c r="IRW94" s="76"/>
      <c r="IRX94" s="216"/>
      <c r="IRY94" s="75"/>
      <c r="IRZ94" s="75"/>
      <c r="ISA94" s="204"/>
      <c r="ISB94" s="205"/>
      <c r="ISC94" s="72"/>
      <c r="ISD94" s="70"/>
      <c r="ISE94" s="73"/>
      <c r="ISF94" s="74"/>
      <c r="ISG94" s="74"/>
      <c r="ISH94" s="62"/>
      <c r="ISI94" s="75"/>
      <c r="ISJ94" s="76"/>
      <c r="ISK94" s="216"/>
      <c r="ISL94" s="75"/>
      <c r="ISM94" s="75"/>
      <c r="ISN94" s="204"/>
      <c r="ISO94" s="205"/>
      <c r="ISP94" s="72"/>
      <c r="ISQ94" s="70"/>
      <c r="ISR94" s="73"/>
      <c r="ISS94" s="74"/>
      <c r="IST94" s="74"/>
      <c r="ISU94" s="62"/>
      <c r="ISV94" s="75"/>
      <c r="ISW94" s="76"/>
      <c r="ISX94" s="216"/>
      <c r="ISY94" s="75"/>
      <c r="ISZ94" s="75"/>
      <c r="ITA94" s="204"/>
      <c r="ITB94" s="205"/>
      <c r="ITC94" s="72"/>
      <c r="ITD94" s="70"/>
      <c r="ITE94" s="73"/>
      <c r="ITF94" s="74"/>
      <c r="ITG94" s="74"/>
      <c r="ITH94" s="62"/>
      <c r="ITI94" s="75"/>
      <c r="ITJ94" s="76"/>
      <c r="ITK94" s="216"/>
      <c r="ITL94" s="75"/>
      <c r="ITM94" s="75"/>
      <c r="ITN94" s="204"/>
      <c r="ITO94" s="205"/>
      <c r="ITP94" s="72"/>
      <c r="ITQ94" s="70"/>
      <c r="ITR94" s="73"/>
      <c r="ITS94" s="74"/>
      <c r="ITT94" s="74"/>
      <c r="ITU94" s="62"/>
      <c r="ITV94" s="75"/>
      <c r="ITW94" s="76"/>
      <c r="ITX94" s="216"/>
      <c r="ITY94" s="75"/>
      <c r="ITZ94" s="75"/>
      <c r="IUA94" s="204"/>
      <c r="IUB94" s="205"/>
      <c r="IUC94" s="72"/>
      <c r="IUD94" s="70"/>
      <c r="IUE94" s="73"/>
      <c r="IUF94" s="74"/>
      <c r="IUG94" s="74"/>
      <c r="IUH94" s="62"/>
      <c r="IUI94" s="75"/>
      <c r="IUJ94" s="76"/>
      <c r="IUK94" s="216"/>
      <c r="IUL94" s="75"/>
      <c r="IUM94" s="75"/>
      <c r="IUN94" s="204"/>
      <c r="IUO94" s="205"/>
      <c r="IUP94" s="72"/>
      <c r="IUQ94" s="70"/>
      <c r="IUR94" s="73"/>
      <c r="IUS94" s="74"/>
      <c r="IUT94" s="74"/>
      <c r="IUU94" s="62"/>
      <c r="IUV94" s="75"/>
      <c r="IUW94" s="76"/>
      <c r="IUX94" s="216"/>
      <c r="IUY94" s="75"/>
      <c r="IUZ94" s="75"/>
      <c r="IVA94" s="204"/>
      <c r="IVB94" s="205"/>
      <c r="IVC94" s="72"/>
      <c r="IVD94" s="70"/>
      <c r="IVE94" s="73"/>
      <c r="IVF94" s="74"/>
      <c r="IVG94" s="74"/>
      <c r="IVH94" s="62"/>
      <c r="IVI94" s="75"/>
      <c r="IVJ94" s="76"/>
      <c r="IVK94" s="216"/>
      <c r="IVL94" s="75"/>
      <c r="IVM94" s="75"/>
      <c r="IVN94" s="204"/>
      <c r="IVO94" s="205"/>
      <c r="IVP94" s="72"/>
      <c r="IVQ94" s="70"/>
      <c r="IVR94" s="73"/>
      <c r="IVS94" s="74"/>
      <c r="IVT94" s="74"/>
      <c r="IVU94" s="62"/>
      <c r="IVV94" s="75"/>
      <c r="IVW94" s="76"/>
      <c r="IVX94" s="216"/>
      <c r="IVY94" s="75"/>
      <c r="IVZ94" s="75"/>
      <c r="IWA94" s="204"/>
      <c r="IWB94" s="205"/>
      <c r="IWC94" s="72"/>
      <c r="IWD94" s="70"/>
      <c r="IWE94" s="73"/>
      <c r="IWF94" s="74"/>
      <c r="IWG94" s="74"/>
      <c r="IWH94" s="62"/>
      <c r="IWI94" s="75"/>
      <c r="IWJ94" s="76"/>
      <c r="IWK94" s="216"/>
      <c r="IWL94" s="75"/>
      <c r="IWM94" s="75"/>
      <c r="IWN94" s="204"/>
      <c r="IWO94" s="205"/>
      <c r="IWP94" s="72"/>
      <c r="IWQ94" s="70"/>
      <c r="IWR94" s="73"/>
      <c r="IWS94" s="74"/>
      <c r="IWT94" s="74"/>
      <c r="IWU94" s="62"/>
      <c r="IWV94" s="75"/>
      <c r="IWW94" s="76"/>
      <c r="IWX94" s="216"/>
      <c r="IWY94" s="75"/>
      <c r="IWZ94" s="75"/>
      <c r="IXA94" s="204"/>
      <c r="IXB94" s="205"/>
      <c r="IXC94" s="72"/>
      <c r="IXD94" s="70"/>
      <c r="IXE94" s="73"/>
      <c r="IXF94" s="74"/>
      <c r="IXG94" s="74"/>
      <c r="IXH94" s="62"/>
      <c r="IXI94" s="75"/>
      <c r="IXJ94" s="76"/>
      <c r="IXK94" s="216"/>
      <c r="IXL94" s="75"/>
      <c r="IXM94" s="75"/>
      <c r="IXN94" s="204"/>
      <c r="IXO94" s="205"/>
      <c r="IXP94" s="72"/>
      <c r="IXQ94" s="70"/>
      <c r="IXR94" s="73"/>
      <c r="IXS94" s="74"/>
      <c r="IXT94" s="74"/>
      <c r="IXU94" s="62"/>
      <c r="IXV94" s="75"/>
      <c r="IXW94" s="76"/>
      <c r="IXX94" s="216"/>
      <c r="IXY94" s="75"/>
      <c r="IXZ94" s="75"/>
      <c r="IYA94" s="204"/>
      <c r="IYB94" s="205"/>
      <c r="IYC94" s="72"/>
      <c r="IYD94" s="70"/>
      <c r="IYE94" s="73"/>
      <c r="IYF94" s="74"/>
      <c r="IYG94" s="74"/>
      <c r="IYH94" s="62"/>
      <c r="IYI94" s="75"/>
      <c r="IYJ94" s="76"/>
      <c r="IYK94" s="216"/>
      <c r="IYL94" s="75"/>
      <c r="IYM94" s="75"/>
      <c r="IYN94" s="204"/>
      <c r="IYO94" s="205"/>
      <c r="IYP94" s="72"/>
      <c r="IYQ94" s="70"/>
      <c r="IYR94" s="73"/>
      <c r="IYS94" s="74"/>
      <c r="IYT94" s="74"/>
      <c r="IYU94" s="62"/>
      <c r="IYV94" s="75"/>
      <c r="IYW94" s="76"/>
      <c r="IYX94" s="216"/>
      <c r="IYY94" s="75"/>
      <c r="IYZ94" s="75"/>
      <c r="IZA94" s="204"/>
      <c r="IZB94" s="205"/>
      <c r="IZC94" s="72"/>
      <c r="IZD94" s="70"/>
      <c r="IZE94" s="73"/>
      <c r="IZF94" s="74"/>
      <c r="IZG94" s="74"/>
      <c r="IZH94" s="62"/>
      <c r="IZI94" s="75"/>
      <c r="IZJ94" s="76"/>
      <c r="IZK94" s="216"/>
      <c r="IZL94" s="75"/>
      <c r="IZM94" s="75"/>
      <c r="IZN94" s="204"/>
      <c r="IZO94" s="205"/>
      <c r="IZP94" s="72"/>
      <c r="IZQ94" s="70"/>
      <c r="IZR94" s="73"/>
      <c r="IZS94" s="74"/>
      <c r="IZT94" s="74"/>
      <c r="IZU94" s="62"/>
      <c r="IZV94" s="75"/>
      <c r="IZW94" s="76"/>
      <c r="IZX94" s="216"/>
      <c r="IZY94" s="75"/>
      <c r="IZZ94" s="75"/>
      <c r="JAA94" s="204"/>
      <c r="JAB94" s="205"/>
      <c r="JAC94" s="72"/>
      <c r="JAD94" s="70"/>
      <c r="JAE94" s="73"/>
      <c r="JAF94" s="74"/>
      <c r="JAG94" s="74"/>
      <c r="JAH94" s="62"/>
      <c r="JAI94" s="75"/>
      <c r="JAJ94" s="76"/>
      <c r="JAK94" s="216"/>
      <c r="JAL94" s="75"/>
      <c r="JAM94" s="75"/>
      <c r="JAN94" s="204"/>
      <c r="JAO94" s="205"/>
      <c r="JAP94" s="72"/>
      <c r="JAQ94" s="70"/>
      <c r="JAR94" s="73"/>
      <c r="JAS94" s="74"/>
      <c r="JAT94" s="74"/>
      <c r="JAU94" s="62"/>
      <c r="JAV94" s="75"/>
      <c r="JAW94" s="76"/>
      <c r="JAX94" s="216"/>
      <c r="JAY94" s="75"/>
      <c r="JAZ94" s="75"/>
      <c r="JBA94" s="204"/>
      <c r="JBB94" s="205"/>
      <c r="JBC94" s="72"/>
      <c r="JBD94" s="70"/>
      <c r="JBE94" s="73"/>
      <c r="JBF94" s="74"/>
      <c r="JBG94" s="74"/>
      <c r="JBH94" s="62"/>
      <c r="JBI94" s="75"/>
      <c r="JBJ94" s="76"/>
      <c r="JBK94" s="216"/>
      <c r="JBL94" s="75"/>
      <c r="JBM94" s="75"/>
      <c r="JBN94" s="204"/>
      <c r="JBO94" s="205"/>
      <c r="JBP94" s="72"/>
      <c r="JBQ94" s="70"/>
      <c r="JBR94" s="73"/>
      <c r="JBS94" s="74"/>
      <c r="JBT94" s="74"/>
      <c r="JBU94" s="62"/>
      <c r="JBV94" s="75"/>
      <c r="JBW94" s="76"/>
      <c r="JBX94" s="216"/>
      <c r="JBY94" s="75"/>
      <c r="JBZ94" s="75"/>
      <c r="JCA94" s="204"/>
      <c r="JCB94" s="205"/>
      <c r="JCC94" s="72"/>
      <c r="JCD94" s="70"/>
      <c r="JCE94" s="73"/>
      <c r="JCF94" s="74"/>
      <c r="JCG94" s="74"/>
      <c r="JCH94" s="62"/>
      <c r="JCI94" s="75"/>
      <c r="JCJ94" s="76"/>
      <c r="JCK94" s="216"/>
      <c r="JCL94" s="75"/>
      <c r="JCM94" s="75"/>
      <c r="JCN94" s="204"/>
      <c r="JCO94" s="205"/>
      <c r="JCP94" s="72"/>
      <c r="JCQ94" s="70"/>
      <c r="JCR94" s="73"/>
      <c r="JCS94" s="74"/>
      <c r="JCT94" s="74"/>
      <c r="JCU94" s="62"/>
      <c r="JCV94" s="75"/>
      <c r="JCW94" s="76"/>
      <c r="JCX94" s="216"/>
      <c r="JCY94" s="75"/>
      <c r="JCZ94" s="75"/>
      <c r="JDA94" s="204"/>
      <c r="JDB94" s="205"/>
      <c r="JDC94" s="72"/>
      <c r="JDD94" s="70"/>
      <c r="JDE94" s="73"/>
      <c r="JDF94" s="74"/>
      <c r="JDG94" s="74"/>
      <c r="JDH94" s="62"/>
      <c r="JDI94" s="75"/>
      <c r="JDJ94" s="76"/>
      <c r="JDK94" s="216"/>
      <c r="JDL94" s="75"/>
      <c r="JDM94" s="75"/>
      <c r="JDN94" s="204"/>
      <c r="JDO94" s="205"/>
      <c r="JDP94" s="72"/>
      <c r="JDQ94" s="70"/>
      <c r="JDR94" s="73"/>
      <c r="JDS94" s="74"/>
      <c r="JDT94" s="74"/>
      <c r="JDU94" s="62"/>
      <c r="JDV94" s="75"/>
      <c r="JDW94" s="76"/>
      <c r="JDX94" s="216"/>
      <c r="JDY94" s="75"/>
      <c r="JDZ94" s="75"/>
      <c r="JEA94" s="204"/>
      <c r="JEB94" s="205"/>
      <c r="JEC94" s="72"/>
      <c r="JED94" s="70"/>
      <c r="JEE94" s="73"/>
      <c r="JEF94" s="74"/>
      <c r="JEG94" s="74"/>
      <c r="JEH94" s="62"/>
      <c r="JEI94" s="75"/>
      <c r="JEJ94" s="76"/>
      <c r="JEK94" s="216"/>
      <c r="JEL94" s="75"/>
      <c r="JEM94" s="75"/>
      <c r="JEN94" s="204"/>
      <c r="JEO94" s="205"/>
      <c r="JEP94" s="72"/>
      <c r="JEQ94" s="70"/>
      <c r="JER94" s="73"/>
      <c r="JES94" s="74"/>
      <c r="JET94" s="74"/>
      <c r="JEU94" s="62"/>
      <c r="JEV94" s="75"/>
      <c r="JEW94" s="76"/>
      <c r="JEX94" s="216"/>
      <c r="JEY94" s="75"/>
      <c r="JEZ94" s="75"/>
      <c r="JFA94" s="204"/>
      <c r="JFB94" s="205"/>
      <c r="JFC94" s="72"/>
      <c r="JFD94" s="70"/>
      <c r="JFE94" s="73"/>
      <c r="JFF94" s="74"/>
      <c r="JFG94" s="74"/>
      <c r="JFH94" s="62"/>
      <c r="JFI94" s="75"/>
      <c r="JFJ94" s="76"/>
      <c r="JFK94" s="216"/>
      <c r="JFL94" s="75"/>
      <c r="JFM94" s="75"/>
      <c r="JFN94" s="204"/>
      <c r="JFO94" s="205"/>
      <c r="JFP94" s="72"/>
      <c r="JFQ94" s="70"/>
      <c r="JFR94" s="73"/>
      <c r="JFS94" s="74"/>
      <c r="JFT94" s="74"/>
      <c r="JFU94" s="62"/>
      <c r="JFV94" s="75"/>
      <c r="JFW94" s="76"/>
      <c r="JFX94" s="216"/>
      <c r="JFY94" s="75"/>
      <c r="JFZ94" s="75"/>
      <c r="JGA94" s="204"/>
      <c r="JGB94" s="205"/>
      <c r="JGC94" s="72"/>
      <c r="JGD94" s="70"/>
      <c r="JGE94" s="73"/>
      <c r="JGF94" s="74"/>
      <c r="JGG94" s="74"/>
      <c r="JGH94" s="62"/>
      <c r="JGI94" s="75"/>
      <c r="JGJ94" s="76"/>
      <c r="JGK94" s="216"/>
      <c r="JGL94" s="75"/>
      <c r="JGM94" s="75"/>
      <c r="JGN94" s="204"/>
      <c r="JGO94" s="205"/>
      <c r="JGP94" s="72"/>
      <c r="JGQ94" s="70"/>
      <c r="JGR94" s="73"/>
      <c r="JGS94" s="74"/>
      <c r="JGT94" s="74"/>
      <c r="JGU94" s="62"/>
      <c r="JGV94" s="75"/>
      <c r="JGW94" s="76"/>
      <c r="JGX94" s="216"/>
      <c r="JGY94" s="75"/>
      <c r="JGZ94" s="75"/>
      <c r="JHA94" s="204"/>
      <c r="JHB94" s="205"/>
      <c r="JHC94" s="72"/>
      <c r="JHD94" s="70"/>
      <c r="JHE94" s="73"/>
      <c r="JHF94" s="74"/>
      <c r="JHG94" s="74"/>
      <c r="JHH94" s="62"/>
      <c r="JHI94" s="75"/>
      <c r="JHJ94" s="76"/>
      <c r="JHK94" s="216"/>
      <c r="JHL94" s="75"/>
      <c r="JHM94" s="75"/>
      <c r="JHN94" s="204"/>
      <c r="JHO94" s="205"/>
      <c r="JHP94" s="72"/>
      <c r="JHQ94" s="70"/>
      <c r="JHR94" s="73"/>
      <c r="JHS94" s="74"/>
      <c r="JHT94" s="74"/>
      <c r="JHU94" s="62"/>
      <c r="JHV94" s="75"/>
      <c r="JHW94" s="76"/>
      <c r="JHX94" s="216"/>
      <c r="JHY94" s="75"/>
      <c r="JHZ94" s="75"/>
      <c r="JIA94" s="204"/>
      <c r="JIB94" s="205"/>
      <c r="JIC94" s="72"/>
      <c r="JID94" s="70"/>
      <c r="JIE94" s="73"/>
      <c r="JIF94" s="74"/>
      <c r="JIG94" s="74"/>
      <c r="JIH94" s="62"/>
      <c r="JII94" s="75"/>
      <c r="JIJ94" s="76"/>
      <c r="JIK94" s="216"/>
      <c r="JIL94" s="75"/>
      <c r="JIM94" s="75"/>
      <c r="JIN94" s="204"/>
      <c r="JIO94" s="205"/>
      <c r="JIP94" s="72"/>
      <c r="JIQ94" s="70"/>
      <c r="JIR94" s="73"/>
      <c r="JIS94" s="74"/>
      <c r="JIT94" s="74"/>
      <c r="JIU94" s="62"/>
      <c r="JIV94" s="75"/>
      <c r="JIW94" s="76"/>
      <c r="JIX94" s="216"/>
      <c r="JIY94" s="75"/>
      <c r="JIZ94" s="75"/>
      <c r="JJA94" s="204"/>
      <c r="JJB94" s="205"/>
      <c r="JJC94" s="72"/>
      <c r="JJD94" s="70"/>
      <c r="JJE94" s="73"/>
      <c r="JJF94" s="74"/>
      <c r="JJG94" s="74"/>
      <c r="JJH94" s="62"/>
      <c r="JJI94" s="75"/>
      <c r="JJJ94" s="76"/>
      <c r="JJK94" s="216"/>
      <c r="JJL94" s="75"/>
      <c r="JJM94" s="75"/>
      <c r="JJN94" s="204"/>
      <c r="JJO94" s="205"/>
      <c r="JJP94" s="72"/>
      <c r="JJQ94" s="70"/>
      <c r="JJR94" s="73"/>
      <c r="JJS94" s="74"/>
      <c r="JJT94" s="74"/>
      <c r="JJU94" s="62"/>
      <c r="JJV94" s="75"/>
      <c r="JJW94" s="76"/>
      <c r="JJX94" s="216"/>
      <c r="JJY94" s="75"/>
      <c r="JJZ94" s="75"/>
      <c r="JKA94" s="204"/>
      <c r="JKB94" s="205"/>
      <c r="JKC94" s="72"/>
      <c r="JKD94" s="70"/>
      <c r="JKE94" s="73"/>
      <c r="JKF94" s="74"/>
      <c r="JKG94" s="74"/>
      <c r="JKH94" s="62"/>
      <c r="JKI94" s="75"/>
      <c r="JKJ94" s="76"/>
      <c r="JKK94" s="216"/>
      <c r="JKL94" s="75"/>
      <c r="JKM94" s="75"/>
      <c r="JKN94" s="204"/>
      <c r="JKO94" s="205"/>
      <c r="JKP94" s="72"/>
      <c r="JKQ94" s="70"/>
      <c r="JKR94" s="73"/>
      <c r="JKS94" s="74"/>
      <c r="JKT94" s="74"/>
      <c r="JKU94" s="62"/>
      <c r="JKV94" s="75"/>
      <c r="JKW94" s="76"/>
      <c r="JKX94" s="216"/>
      <c r="JKY94" s="75"/>
      <c r="JKZ94" s="75"/>
      <c r="JLA94" s="204"/>
      <c r="JLB94" s="205"/>
      <c r="JLC94" s="72"/>
      <c r="JLD94" s="70"/>
      <c r="JLE94" s="73"/>
      <c r="JLF94" s="74"/>
      <c r="JLG94" s="74"/>
      <c r="JLH94" s="62"/>
      <c r="JLI94" s="75"/>
      <c r="JLJ94" s="76"/>
      <c r="JLK94" s="216"/>
      <c r="JLL94" s="75"/>
      <c r="JLM94" s="75"/>
      <c r="JLN94" s="204"/>
      <c r="JLO94" s="205"/>
      <c r="JLP94" s="72"/>
      <c r="JLQ94" s="70"/>
      <c r="JLR94" s="73"/>
      <c r="JLS94" s="74"/>
      <c r="JLT94" s="74"/>
      <c r="JLU94" s="62"/>
      <c r="JLV94" s="75"/>
      <c r="JLW94" s="76"/>
      <c r="JLX94" s="216"/>
      <c r="JLY94" s="75"/>
      <c r="JLZ94" s="75"/>
      <c r="JMA94" s="204"/>
      <c r="JMB94" s="205"/>
      <c r="JMC94" s="72"/>
      <c r="JMD94" s="70"/>
      <c r="JME94" s="73"/>
      <c r="JMF94" s="74"/>
      <c r="JMG94" s="74"/>
      <c r="JMH94" s="62"/>
      <c r="JMI94" s="75"/>
      <c r="JMJ94" s="76"/>
      <c r="JMK94" s="216"/>
      <c r="JML94" s="75"/>
      <c r="JMM94" s="75"/>
      <c r="JMN94" s="204"/>
      <c r="JMO94" s="205"/>
      <c r="JMP94" s="72"/>
      <c r="JMQ94" s="70"/>
      <c r="JMR94" s="73"/>
      <c r="JMS94" s="74"/>
      <c r="JMT94" s="74"/>
      <c r="JMU94" s="62"/>
      <c r="JMV94" s="75"/>
      <c r="JMW94" s="76"/>
      <c r="JMX94" s="216"/>
      <c r="JMY94" s="75"/>
      <c r="JMZ94" s="75"/>
      <c r="JNA94" s="204"/>
      <c r="JNB94" s="205"/>
      <c r="JNC94" s="72"/>
      <c r="JND94" s="70"/>
      <c r="JNE94" s="73"/>
      <c r="JNF94" s="74"/>
      <c r="JNG94" s="74"/>
      <c r="JNH94" s="62"/>
      <c r="JNI94" s="75"/>
      <c r="JNJ94" s="76"/>
      <c r="JNK94" s="216"/>
      <c r="JNL94" s="75"/>
      <c r="JNM94" s="75"/>
      <c r="JNN94" s="204"/>
      <c r="JNO94" s="205"/>
      <c r="JNP94" s="72"/>
      <c r="JNQ94" s="70"/>
      <c r="JNR94" s="73"/>
      <c r="JNS94" s="74"/>
      <c r="JNT94" s="74"/>
      <c r="JNU94" s="62"/>
      <c r="JNV94" s="75"/>
      <c r="JNW94" s="76"/>
      <c r="JNX94" s="216"/>
      <c r="JNY94" s="75"/>
      <c r="JNZ94" s="75"/>
      <c r="JOA94" s="204"/>
      <c r="JOB94" s="205"/>
      <c r="JOC94" s="72"/>
      <c r="JOD94" s="70"/>
      <c r="JOE94" s="73"/>
      <c r="JOF94" s="74"/>
      <c r="JOG94" s="74"/>
      <c r="JOH94" s="62"/>
      <c r="JOI94" s="75"/>
      <c r="JOJ94" s="76"/>
      <c r="JOK94" s="216"/>
      <c r="JOL94" s="75"/>
      <c r="JOM94" s="75"/>
      <c r="JON94" s="204"/>
      <c r="JOO94" s="205"/>
      <c r="JOP94" s="72"/>
      <c r="JOQ94" s="70"/>
      <c r="JOR94" s="73"/>
      <c r="JOS94" s="74"/>
      <c r="JOT94" s="74"/>
      <c r="JOU94" s="62"/>
      <c r="JOV94" s="75"/>
      <c r="JOW94" s="76"/>
      <c r="JOX94" s="216"/>
      <c r="JOY94" s="75"/>
      <c r="JOZ94" s="75"/>
      <c r="JPA94" s="204"/>
      <c r="JPB94" s="205"/>
      <c r="JPC94" s="72"/>
      <c r="JPD94" s="70"/>
      <c r="JPE94" s="73"/>
      <c r="JPF94" s="74"/>
      <c r="JPG94" s="74"/>
      <c r="JPH94" s="62"/>
      <c r="JPI94" s="75"/>
      <c r="JPJ94" s="76"/>
      <c r="JPK94" s="216"/>
      <c r="JPL94" s="75"/>
      <c r="JPM94" s="75"/>
      <c r="JPN94" s="204"/>
      <c r="JPO94" s="205"/>
      <c r="JPP94" s="72"/>
      <c r="JPQ94" s="70"/>
      <c r="JPR94" s="73"/>
      <c r="JPS94" s="74"/>
      <c r="JPT94" s="74"/>
      <c r="JPU94" s="62"/>
      <c r="JPV94" s="75"/>
      <c r="JPW94" s="76"/>
      <c r="JPX94" s="216"/>
      <c r="JPY94" s="75"/>
      <c r="JPZ94" s="75"/>
      <c r="JQA94" s="204"/>
      <c r="JQB94" s="205"/>
      <c r="JQC94" s="72"/>
      <c r="JQD94" s="70"/>
      <c r="JQE94" s="73"/>
      <c r="JQF94" s="74"/>
      <c r="JQG94" s="74"/>
      <c r="JQH94" s="62"/>
      <c r="JQI94" s="75"/>
      <c r="JQJ94" s="76"/>
      <c r="JQK94" s="216"/>
      <c r="JQL94" s="75"/>
      <c r="JQM94" s="75"/>
      <c r="JQN94" s="204"/>
      <c r="JQO94" s="205"/>
      <c r="JQP94" s="72"/>
      <c r="JQQ94" s="70"/>
      <c r="JQR94" s="73"/>
      <c r="JQS94" s="74"/>
      <c r="JQT94" s="74"/>
      <c r="JQU94" s="62"/>
      <c r="JQV94" s="75"/>
      <c r="JQW94" s="76"/>
      <c r="JQX94" s="216"/>
      <c r="JQY94" s="75"/>
      <c r="JQZ94" s="75"/>
      <c r="JRA94" s="204"/>
      <c r="JRB94" s="205"/>
      <c r="JRC94" s="72"/>
      <c r="JRD94" s="70"/>
      <c r="JRE94" s="73"/>
      <c r="JRF94" s="74"/>
      <c r="JRG94" s="74"/>
      <c r="JRH94" s="62"/>
      <c r="JRI94" s="75"/>
      <c r="JRJ94" s="76"/>
      <c r="JRK94" s="216"/>
      <c r="JRL94" s="75"/>
      <c r="JRM94" s="75"/>
      <c r="JRN94" s="204"/>
      <c r="JRO94" s="205"/>
      <c r="JRP94" s="72"/>
      <c r="JRQ94" s="70"/>
      <c r="JRR94" s="73"/>
      <c r="JRS94" s="74"/>
      <c r="JRT94" s="74"/>
      <c r="JRU94" s="62"/>
      <c r="JRV94" s="75"/>
      <c r="JRW94" s="76"/>
      <c r="JRX94" s="216"/>
      <c r="JRY94" s="75"/>
      <c r="JRZ94" s="75"/>
      <c r="JSA94" s="204"/>
      <c r="JSB94" s="205"/>
      <c r="JSC94" s="72"/>
      <c r="JSD94" s="70"/>
      <c r="JSE94" s="73"/>
      <c r="JSF94" s="74"/>
      <c r="JSG94" s="74"/>
      <c r="JSH94" s="62"/>
      <c r="JSI94" s="75"/>
      <c r="JSJ94" s="76"/>
      <c r="JSK94" s="216"/>
      <c r="JSL94" s="75"/>
      <c r="JSM94" s="75"/>
      <c r="JSN94" s="204"/>
      <c r="JSO94" s="205"/>
      <c r="JSP94" s="72"/>
      <c r="JSQ94" s="70"/>
      <c r="JSR94" s="73"/>
      <c r="JSS94" s="74"/>
      <c r="JST94" s="74"/>
      <c r="JSU94" s="62"/>
      <c r="JSV94" s="75"/>
      <c r="JSW94" s="76"/>
      <c r="JSX94" s="216"/>
      <c r="JSY94" s="75"/>
      <c r="JSZ94" s="75"/>
      <c r="JTA94" s="204"/>
      <c r="JTB94" s="205"/>
      <c r="JTC94" s="72"/>
      <c r="JTD94" s="70"/>
      <c r="JTE94" s="73"/>
      <c r="JTF94" s="74"/>
      <c r="JTG94" s="74"/>
      <c r="JTH94" s="62"/>
      <c r="JTI94" s="75"/>
      <c r="JTJ94" s="76"/>
      <c r="JTK94" s="216"/>
      <c r="JTL94" s="75"/>
      <c r="JTM94" s="75"/>
      <c r="JTN94" s="204"/>
      <c r="JTO94" s="205"/>
      <c r="JTP94" s="72"/>
      <c r="JTQ94" s="70"/>
      <c r="JTR94" s="73"/>
      <c r="JTS94" s="74"/>
      <c r="JTT94" s="74"/>
      <c r="JTU94" s="62"/>
      <c r="JTV94" s="75"/>
      <c r="JTW94" s="76"/>
      <c r="JTX94" s="216"/>
      <c r="JTY94" s="75"/>
      <c r="JTZ94" s="75"/>
      <c r="JUA94" s="204"/>
      <c r="JUB94" s="205"/>
      <c r="JUC94" s="72"/>
      <c r="JUD94" s="70"/>
      <c r="JUE94" s="73"/>
      <c r="JUF94" s="74"/>
      <c r="JUG94" s="74"/>
      <c r="JUH94" s="62"/>
      <c r="JUI94" s="75"/>
      <c r="JUJ94" s="76"/>
      <c r="JUK94" s="216"/>
      <c r="JUL94" s="75"/>
      <c r="JUM94" s="75"/>
      <c r="JUN94" s="204"/>
      <c r="JUO94" s="205"/>
      <c r="JUP94" s="72"/>
      <c r="JUQ94" s="70"/>
      <c r="JUR94" s="73"/>
      <c r="JUS94" s="74"/>
      <c r="JUT94" s="74"/>
      <c r="JUU94" s="62"/>
      <c r="JUV94" s="75"/>
      <c r="JUW94" s="76"/>
      <c r="JUX94" s="216"/>
      <c r="JUY94" s="75"/>
      <c r="JUZ94" s="75"/>
      <c r="JVA94" s="204"/>
      <c r="JVB94" s="205"/>
      <c r="JVC94" s="72"/>
      <c r="JVD94" s="70"/>
      <c r="JVE94" s="73"/>
      <c r="JVF94" s="74"/>
      <c r="JVG94" s="74"/>
      <c r="JVH94" s="62"/>
      <c r="JVI94" s="75"/>
      <c r="JVJ94" s="76"/>
      <c r="JVK94" s="216"/>
      <c r="JVL94" s="75"/>
      <c r="JVM94" s="75"/>
      <c r="JVN94" s="204"/>
      <c r="JVO94" s="205"/>
      <c r="JVP94" s="72"/>
      <c r="JVQ94" s="70"/>
      <c r="JVR94" s="73"/>
      <c r="JVS94" s="74"/>
      <c r="JVT94" s="74"/>
      <c r="JVU94" s="62"/>
      <c r="JVV94" s="75"/>
      <c r="JVW94" s="76"/>
      <c r="JVX94" s="216"/>
      <c r="JVY94" s="75"/>
      <c r="JVZ94" s="75"/>
      <c r="JWA94" s="204"/>
      <c r="JWB94" s="205"/>
      <c r="JWC94" s="72"/>
      <c r="JWD94" s="70"/>
      <c r="JWE94" s="73"/>
      <c r="JWF94" s="74"/>
      <c r="JWG94" s="74"/>
      <c r="JWH94" s="62"/>
      <c r="JWI94" s="75"/>
      <c r="JWJ94" s="76"/>
      <c r="JWK94" s="216"/>
      <c r="JWL94" s="75"/>
      <c r="JWM94" s="75"/>
      <c r="JWN94" s="204"/>
      <c r="JWO94" s="205"/>
      <c r="JWP94" s="72"/>
      <c r="JWQ94" s="70"/>
      <c r="JWR94" s="73"/>
      <c r="JWS94" s="74"/>
      <c r="JWT94" s="74"/>
      <c r="JWU94" s="62"/>
      <c r="JWV94" s="75"/>
      <c r="JWW94" s="76"/>
      <c r="JWX94" s="216"/>
      <c r="JWY94" s="75"/>
      <c r="JWZ94" s="75"/>
      <c r="JXA94" s="204"/>
      <c r="JXB94" s="205"/>
      <c r="JXC94" s="72"/>
      <c r="JXD94" s="70"/>
      <c r="JXE94" s="73"/>
      <c r="JXF94" s="74"/>
      <c r="JXG94" s="74"/>
      <c r="JXH94" s="62"/>
      <c r="JXI94" s="75"/>
      <c r="JXJ94" s="76"/>
      <c r="JXK94" s="216"/>
      <c r="JXL94" s="75"/>
      <c r="JXM94" s="75"/>
      <c r="JXN94" s="204"/>
      <c r="JXO94" s="205"/>
      <c r="JXP94" s="72"/>
      <c r="JXQ94" s="70"/>
      <c r="JXR94" s="73"/>
      <c r="JXS94" s="74"/>
      <c r="JXT94" s="74"/>
      <c r="JXU94" s="62"/>
      <c r="JXV94" s="75"/>
      <c r="JXW94" s="76"/>
      <c r="JXX94" s="216"/>
      <c r="JXY94" s="75"/>
      <c r="JXZ94" s="75"/>
      <c r="JYA94" s="204"/>
      <c r="JYB94" s="205"/>
      <c r="JYC94" s="72"/>
      <c r="JYD94" s="70"/>
      <c r="JYE94" s="73"/>
      <c r="JYF94" s="74"/>
      <c r="JYG94" s="74"/>
      <c r="JYH94" s="62"/>
      <c r="JYI94" s="75"/>
      <c r="JYJ94" s="76"/>
      <c r="JYK94" s="216"/>
      <c r="JYL94" s="75"/>
      <c r="JYM94" s="75"/>
      <c r="JYN94" s="204"/>
      <c r="JYO94" s="205"/>
      <c r="JYP94" s="72"/>
      <c r="JYQ94" s="70"/>
      <c r="JYR94" s="73"/>
      <c r="JYS94" s="74"/>
      <c r="JYT94" s="74"/>
      <c r="JYU94" s="62"/>
      <c r="JYV94" s="75"/>
      <c r="JYW94" s="76"/>
      <c r="JYX94" s="216"/>
      <c r="JYY94" s="75"/>
      <c r="JYZ94" s="75"/>
      <c r="JZA94" s="204"/>
      <c r="JZB94" s="205"/>
      <c r="JZC94" s="72"/>
      <c r="JZD94" s="70"/>
      <c r="JZE94" s="73"/>
      <c r="JZF94" s="74"/>
      <c r="JZG94" s="74"/>
      <c r="JZH94" s="62"/>
      <c r="JZI94" s="75"/>
      <c r="JZJ94" s="76"/>
      <c r="JZK94" s="216"/>
      <c r="JZL94" s="75"/>
      <c r="JZM94" s="75"/>
      <c r="JZN94" s="204"/>
      <c r="JZO94" s="205"/>
      <c r="JZP94" s="72"/>
      <c r="JZQ94" s="70"/>
      <c r="JZR94" s="73"/>
      <c r="JZS94" s="74"/>
      <c r="JZT94" s="74"/>
      <c r="JZU94" s="62"/>
      <c r="JZV94" s="75"/>
      <c r="JZW94" s="76"/>
      <c r="JZX94" s="216"/>
      <c r="JZY94" s="75"/>
      <c r="JZZ94" s="75"/>
      <c r="KAA94" s="204"/>
      <c r="KAB94" s="205"/>
      <c r="KAC94" s="72"/>
      <c r="KAD94" s="70"/>
      <c r="KAE94" s="73"/>
      <c r="KAF94" s="74"/>
      <c r="KAG94" s="74"/>
      <c r="KAH94" s="62"/>
      <c r="KAI94" s="75"/>
      <c r="KAJ94" s="76"/>
      <c r="KAK94" s="216"/>
      <c r="KAL94" s="75"/>
      <c r="KAM94" s="75"/>
      <c r="KAN94" s="204"/>
      <c r="KAO94" s="205"/>
      <c r="KAP94" s="72"/>
      <c r="KAQ94" s="70"/>
      <c r="KAR94" s="73"/>
      <c r="KAS94" s="74"/>
      <c r="KAT94" s="74"/>
      <c r="KAU94" s="62"/>
      <c r="KAV94" s="75"/>
      <c r="KAW94" s="76"/>
      <c r="KAX94" s="216"/>
      <c r="KAY94" s="75"/>
      <c r="KAZ94" s="75"/>
      <c r="KBA94" s="204"/>
      <c r="KBB94" s="205"/>
      <c r="KBC94" s="72"/>
      <c r="KBD94" s="70"/>
      <c r="KBE94" s="73"/>
      <c r="KBF94" s="74"/>
      <c r="KBG94" s="74"/>
      <c r="KBH94" s="62"/>
      <c r="KBI94" s="75"/>
      <c r="KBJ94" s="76"/>
      <c r="KBK94" s="216"/>
      <c r="KBL94" s="75"/>
      <c r="KBM94" s="75"/>
      <c r="KBN94" s="204"/>
      <c r="KBO94" s="205"/>
      <c r="KBP94" s="72"/>
      <c r="KBQ94" s="70"/>
      <c r="KBR94" s="73"/>
      <c r="KBS94" s="74"/>
      <c r="KBT94" s="74"/>
      <c r="KBU94" s="62"/>
      <c r="KBV94" s="75"/>
      <c r="KBW94" s="76"/>
      <c r="KBX94" s="216"/>
      <c r="KBY94" s="75"/>
      <c r="KBZ94" s="75"/>
      <c r="KCA94" s="204"/>
      <c r="KCB94" s="205"/>
      <c r="KCC94" s="72"/>
      <c r="KCD94" s="70"/>
      <c r="KCE94" s="73"/>
      <c r="KCF94" s="74"/>
      <c r="KCG94" s="74"/>
      <c r="KCH94" s="62"/>
      <c r="KCI94" s="75"/>
      <c r="KCJ94" s="76"/>
      <c r="KCK94" s="216"/>
      <c r="KCL94" s="75"/>
      <c r="KCM94" s="75"/>
      <c r="KCN94" s="204"/>
      <c r="KCO94" s="205"/>
      <c r="KCP94" s="72"/>
      <c r="KCQ94" s="70"/>
      <c r="KCR94" s="73"/>
      <c r="KCS94" s="74"/>
      <c r="KCT94" s="74"/>
      <c r="KCU94" s="62"/>
      <c r="KCV94" s="75"/>
      <c r="KCW94" s="76"/>
      <c r="KCX94" s="216"/>
      <c r="KCY94" s="75"/>
      <c r="KCZ94" s="75"/>
      <c r="KDA94" s="204"/>
      <c r="KDB94" s="205"/>
      <c r="KDC94" s="72"/>
      <c r="KDD94" s="70"/>
      <c r="KDE94" s="73"/>
      <c r="KDF94" s="74"/>
      <c r="KDG94" s="74"/>
      <c r="KDH94" s="62"/>
      <c r="KDI94" s="75"/>
      <c r="KDJ94" s="76"/>
      <c r="KDK94" s="216"/>
      <c r="KDL94" s="75"/>
      <c r="KDM94" s="75"/>
      <c r="KDN94" s="204"/>
      <c r="KDO94" s="205"/>
      <c r="KDP94" s="72"/>
      <c r="KDQ94" s="70"/>
      <c r="KDR94" s="73"/>
      <c r="KDS94" s="74"/>
      <c r="KDT94" s="74"/>
      <c r="KDU94" s="62"/>
      <c r="KDV94" s="75"/>
      <c r="KDW94" s="76"/>
      <c r="KDX94" s="216"/>
      <c r="KDY94" s="75"/>
      <c r="KDZ94" s="75"/>
      <c r="KEA94" s="204"/>
      <c r="KEB94" s="205"/>
      <c r="KEC94" s="72"/>
      <c r="KED94" s="70"/>
      <c r="KEE94" s="73"/>
      <c r="KEF94" s="74"/>
      <c r="KEG94" s="74"/>
      <c r="KEH94" s="62"/>
      <c r="KEI94" s="75"/>
      <c r="KEJ94" s="76"/>
      <c r="KEK94" s="216"/>
      <c r="KEL94" s="75"/>
      <c r="KEM94" s="75"/>
      <c r="KEN94" s="204"/>
      <c r="KEO94" s="205"/>
      <c r="KEP94" s="72"/>
      <c r="KEQ94" s="70"/>
      <c r="KER94" s="73"/>
      <c r="KES94" s="74"/>
      <c r="KET94" s="74"/>
      <c r="KEU94" s="62"/>
      <c r="KEV94" s="75"/>
      <c r="KEW94" s="76"/>
      <c r="KEX94" s="216"/>
      <c r="KEY94" s="75"/>
      <c r="KEZ94" s="75"/>
      <c r="KFA94" s="204"/>
      <c r="KFB94" s="205"/>
      <c r="KFC94" s="72"/>
      <c r="KFD94" s="70"/>
      <c r="KFE94" s="73"/>
      <c r="KFF94" s="74"/>
      <c r="KFG94" s="74"/>
      <c r="KFH94" s="62"/>
      <c r="KFI94" s="75"/>
      <c r="KFJ94" s="76"/>
      <c r="KFK94" s="216"/>
      <c r="KFL94" s="75"/>
      <c r="KFM94" s="75"/>
      <c r="KFN94" s="204"/>
      <c r="KFO94" s="205"/>
      <c r="KFP94" s="72"/>
      <c r="KFQ94" s="70"/>
      <c r="KFR94" s="73"/>
      <c r="KFS94" s="74"/>
      <c r="KFT94" s="74"/>
      <c r="KFU94" s="62"/>
      <c r="KFV94" s="75"/>
      <c r="KFW94" s="76"/>
      <c r="KFX94" s="216"/>
      <c r="KFY94" s="75"/>
      <c r="KFZ94" s="75"/>
      <c r="KGA94" s="204"/>
      <c r="KGB94" s="205"/>
      <c r="KGC94" s="72"/>
      <c r="KGD94" s="70"/>
      <c r="KGE94" s="73"/>
      <c r="KGF94" s="74"/>
      <c r="KGG94" s="74"/>
      <c r="KGH94" s="62"/>
      <c r="KGI94" s="75"/>
      <c r="KGJ94" s="76"/>
      <c r="KGK94" s="216"/>
      <c r="KGL94" s="75"/>
      <c r="KGM94" s="75"/>
      <c r="KGN94" s="204"/>
      <c r="KGO94" s="205"/>
      <c r="KGP94" s="72"/>
      <c r="KGQ94" s="70"/>
      <c r="KGR94" s="73"/>
      <c r="KGS94" s="74"/>
      <c r="KGT94" s="74"/>
      <c r="KGU94" s="62"/>
      <c r="KGV94" s="75"/>
      <c r="KGW94" s="76"/>
      <c r="KGX94" s="216"/>
      <c r="KGY94" s="75"/>
      <c r="KGZ94" s="75"/>
      <c r="KHA94" s="204"/>
      <c r="KHB94" s="205"/>
      <c r="KHC94" s="72"/>
      <c r="KHD94" s="70"/>
      <c r="KHE94" s="73"/>
      <c r="KHF94" s="74"/>
      <c r="KHG94" s="74"/>
      <c r="KHH94" s="62"/>
      <c r="KHI94" s="75"/>
      <c r="KHJ94" s="76"/>
      <c r="KHK94" s="216"/>
      <c r="KHL94" s="75"/>
      <c r="KHM94" s="75"/>
      <c r="KHN94" s="204"/>
      <c r="KHO94" s="205"/>
      <c r="KHP94" s="72"/>
      <c r="KHQ94" s="70"/>
      <c r="KHR94" s="73"/>
      <c r="KHS94" s="74"/>
      <c r="KHT94" s="74"/>
      <c r="KHU94" s="62"/>
      <c r="KHV94" s="75"/>
      <c r="KHW94" s="76"/>
      <c r="KHX94" s="216"/>
      <c r="KHY94" s="75"/>
      <c r="KHZ94" s="75"/>
      <c r="KIA94" s="204"/>
      <c r="KIB94" s="205"/>
      <c r="KIC94" s="72"/>
      <c r="KID94" s="70"/>
      <c r="KIE94" s="73"/>
      <c r="KIF94" s="74"/>
      <c r="KIG94" s="74"/>
      <c r="KIH94" s="62"/>
      <c r="KII94" s="75"/>
      <c r="KIJ94" s="76"/>
      <c r="KIK94" s="216"/>
      <c r="KIL94" s="75"/>
      <c r="KIM94" s="75"/>
      <c r="KIN94" s="204"/>
      <c r="KIO94" s="205"/>
      <c r="KIP94" s="72"/>
      <c r="KIQ94" s="70"/>
      <c r="KIR94" s="73"/>
      <c r="KIS94" s="74"/>
      <c r="KIT94" s="74"/>
      <c r="KIU94" s="62"/>
      <c r="KIV94" s="75"/>
      <c r="KIW94" s="76"/>
      <c r="KIX94" s="216"/>
      <c r="KIY94" s="75"/>
      <c r="KIZ94" s="75"/>
      <c r="KJA94" s="204"/>
      <c r="KJB94" s="205"/>
      <c r="KJC94" s="72"/>
      <c r="KJD94" s="70"/>
      <c r="KJE94" s="73"/>
      <c r="KJF94" s="74"/>
      <c r="KJG94" s="74"/>
      <c r="KJH94" s="62"/>
      <c r="KJI94" s="75"/>
      <c r="KJJ94" s="76"/>
      <c r="KJK94" s="216"/>
      <c r="KJL94" s="75"/>
      <c r="KJM94" s="75"/>
      <c r="KJN94" s="204"/>
      <c r="KJO94" s="205"/>
      <c r="KJP94" s="72"/>
      <c r="KJQ94" s="70"/>
      <c r="KJR94" s="73"/>
      <c r="KJS94" s="74"/>
      <c r="KJT94" s="74"/>
      <c r="KJU94" s="62"/>
      <c r="KJV94" s="75"/>
      <c r="KJW94" s="76"/>
      <c r="KJX94" s="216"/>
      <c r="KJY94" s="75"/>
      <c r="KJZ94" s="75"/>
      <c r="KKA94" s="204"/>
      <c r="KKB94" s="205"/>
      <c r="KKC94" s="72"/>
      <c r="KKD94" s="70"/>
      <c r="KKE94" s="73"/>
      <c r="KKF94" s="74"/>
      <c r="KKG94" s="74"/>
      <c r="KKH94" s="62"/>
      <c r="KKI94" s="75"/>
      <c r="KKJ94" s="76"/>
      <c r="KKK94" s="216"/>
      <c r="KKL94" s="75"/>
      <c r="KKM94" s="75"/>
      <c r="KKN94" s="204"/>
      <c r="KKO94" s="205"/>
      <c r="KKP94" s="72"/>
      <c r="KKQ94" s="70"/>
      <c r="KKR94" s="73"/>
      <c r="KKS94" s="74"/>
      <c r="KKT94" s="74"/>
      <c r="KKU94" s="62"/>
      <c r="KKV94" s="75"/>
      <c r="KKW94" s="76"/>
      <c r="KKX94" s="216"/>
      <c r="KKY94" s="75"/>
      <c r="KKZ94" s="75"/>
      <c r="KLA94" s="204"/>
      <c r="KLB94" s="205"/>
      <c r="KLC94" s="72"/>
      <c r="KLD94" s="70"/>
      <c r="KLE94" s="73"/>
      <c r="KLF94" s="74"/>
      <c r="KLG94" s="74"/>
      <c r="KLH94" s="62"/>
      <c r="KLI94" s="75"/>
      <c r="KLJ94" s="76"/>
      <c r="KLK94" s="216"/>
      <c r="KLL94" s="75"/>
      <c r="KLM94" s="75"/>
      <c r="KLN94" s="204"/>
      <c r="KLO94" s="205"/>
      <c r="KLP94" s="72"/>
      <c r="KLQ94" s="70"/>
      <c r="KLR94" s="73"/>
      <c r="KLS94" s="74"/>
      <c r="KLT94" s="74"/>
      <c r="KLU94" s="62"/>
      <c r="KLV94" s="75"/>
      <c r="KLW94" s="76"/>
      <c r="KLX94" s="216"/>
      <c r="KLY94" s="75"/>
      <c r="KLZ94" s="75"/>
      <c r="KMA94" s="204"/>
      <c r="KMB94" s="205"/>
      <c r="KMC94" s="72"/>
      <c r="KMD94" s="70"/>
      <c r="KME94" s="73"/>
      <c r="KMF94" s="74"/>
      <c r="KMG94" s="74"/>
      <c r="KMH94" s="62"/>
      <c r="KMI94" s="75"/>
      <c r="KMJ94" s="76"/>
      <c r="KMK94" s="216"/>
      <c r="KML94" s="75"/>
      <c r="KMM94" s="75"/>
      <c r="KMN94" s="204"/>
      <c r="KMO94" s="205"/>
      <c r="KMP94" s="72"/>
      <c r="KMQ94" s="70"/>
      <c r="KMR94" s="73"/>
      <c r="KMS94" s="74"/>
      <c r="KMT94" s="74"/>
      <c r="KMU94" s="62"/>
      <c r="KMV94" s="75"/>
      <c r="KMW94" s="76"/>
      <c r="KMX94" s="216"/>
      <c r="KMY94" s="75"/>
      <c r="KMZ94" s="75"/>
      <c r="KNA94" s="204"/>
      <c r="KNB94" s="205"/>
      <c r="KNC94" s="72"/>
      <c r="KND94" s="70"/>
      <c r="KNE94" s="73"/>
      <c r="KNF94" s="74"/>
      <c r="KNG94" s="74"/>
      <c r="KNH94" s="62"/>
      <c r="KNI94" s="75"/>
      <c r="KNJ94" s="76"/>
      <c r="KNK94" s="216"/>
      <c r="KNL94" s="75"/>
      <c r="KNM94" s="75"/>
      <c r="KNN94" s="204"/>
      <c r="KNO94" s="205"/>
      <c r="KNP94" s="72"/>
      <c r="KNQ94" s="70"/>
      <c r="KNR94" s="73"/>
      <c r="KNS94" s="74"/>
      <c r="KNT94" s="74"/>
      <c r="KNU94" s="62"/>
      <c r="KNV94" s="75"/>
      <c r="KNW94" s="76"/>
      <c r="KNX94" s="216"/>
      <c r="KNY94" s="75"/>
      <c r="KNZ94" s="75"/>
      <c r="KOA94" s="204"/>
      <c r="KOB94" s="205"/>
      <c r="KOC94" s="72"/>
      <c r="KOD94" s="70"/>
      <c r="KOE94" s="73"/>
      <c r="KOF94" s="74"/>
      <c r="KOG94" s="74"/>
      <c r="KOH94" s="62"/>
      <c r="KOI94" s="75"/>
      <c r="KOJ94" s="76"/>
      <c r="KOK94" s="216"/>
      <c r="KOL94" s="75"/>
      <c r="KOM94" s="75"/>
      <c r="KON94" s="204"/>
      <c r="KOO94" s="205"/>
      <c r="KOP94" s="72"/>
      <c r="KOQ94" s="70"/>
      <c r="KOR94" s="73"/>
      <c r="KOS94" s="74"/>
      <c r="KOT94" s="74"/>
      <c r="KOU94" s="62"/>
      <c r="KOV94" s="75"/>
      <c r="KOW94" s="76"/>
      <c r="KOX94" s="216"/>
      <c r="KOY94" s="75"/>
      <c r="KOZ94" s="75"/>
      <c r="KPA94" s="204"/>
      <c r="KPB94" s="205"/>
      <c r="KPC94" s="72"/>
      <c r="KPD94" s="70"/>
      <c r="KPE94" s="73"/>
      <c r="KPF94" s="74"/>
      <c r="KPG94" s="74"/>
      <c r="KPH94" s="62"/>
      <c r="KPI94" s="75"/>
      <c r="KPJ94" s="76"/>
      <c r="KPK94" s="216"/>
      <c r="KPL94" s="75"/>
      <c r="KPM94" s="75"/>
      <c r="KPN94" s="204"/>
      <c r="KPO94" s="205"/>
      <c r="KPP94" s="72"/>
      <c r="KPQ94" s="70"/>
      <c r="KPR94" s="73"/>
      <c r="KPS94" s="74"/>
      <c r="KPT94" s="74"/>
      <c r="KPU94" s="62"/>
      <c r="KPV94" s="75"/>
      <c r="KPW94" s="76"/>
      <c r="KPX94" s="216"/>
      <c r="KPY94" s="75"/>
      <c r="KPZ94" s="75"/>
      <c r="KQA94" s="204"/>
      <c r="KQB94" s="205"/>
      <c r="KQC94" s="72"/>
      <c r="KQD94" s="70"/>
      <c r="KQE94" s="73"/>
      <c r="KQF94" s="74"/>
      <c r="KQG94" s="74"/>
      <c r="KQH94" s="62"/>
      <c r="KQI94" s="75"/>
      <c r="KQJ94" s="76"/>
      <c r="KQK94" s="216"/>
      <c r="KQL94" s="75"/>
      <c r="KQM94" s="75"/>
      <c r="KQN94" s="204"/>
      <c r="KQO94" s="205"/>
      <c r="KQP94" s="72"/>
      <c r="KQQ94" s="70"/>
      <c r="KQR94" s="73"/>
      <c r="KQS94" s="74"/>
      <c r="KQT94" s="74"/>
      <c r="KQU94" s="62"/>
      <c r="KQV94" s="75"/>
      <c r="KQW94" s="76"/>
      <c r="KQX94" s="216"/>
      <c r="KQY94" s="75"/>
      <c r="KQZ94" s="75"/>
      <c r="KRA94" s="204"/>
      <c r="KRB94" s="205"/>
      <c r="KRC94" s="72"/>
      <c r="KRD94" s="70"/>
      <c r="KRE94" s="73"/>
      <c r="KRF94" s="74"/>
      <c r="KRG94" s="74"/>
      <c r="KRH94" s="62"/>
      <c r="KRI94" s="75"/>
      <c r="KRJ94" s="76"/>
      <c r="KRK94" s="216"/>
      <c r="KRL94" s="75"/>
      <c r="KRM94" s="75"/>
      <c r="KRN94" s="204"/>
      <c r="KRO94" s="205"/>
      <c r="KRP94" s="72"/>
      <c r="KRQ94" s="70"/>
      <c r="KRR94" s="73"/>
      <c r="KRS94" s="74"/>
      <c r="KRT94" s="74"/>
      <c r="KRU94" s="62"/>
      <c r="KRV94" s="75"/>
      <c r="KRW94" s="76"/>
      <c r="KRX94" s="216"/>
      <c r="KRY94" s="75"/>
      <c r="KRZ94" s="75"/>
      <c r="KSA94" s="204"/>
      <c r="KSB94" s="205"/>
      <c r="KSC94" s="72"/>
      <c r="KSD94" s="70"/>
      <c r="KSE94" s="73"/>
      <c r="KSF94" s="74"/>
      <c r="KSG94" s="74"/>
      <c r="KSH94" s="62"/>
      <c r="KSI94" s="75"/>
      <c r="KSJ94" s="76"/>
      <c r="KSK94" s="216"/>
      <c r="KSL94" s="75"/>
      <c r="KSM94" s="75"/>
      <c r="KSN94" s="204"/>
      <c r="KSO94" s="205"/>
      <c r="KSP94" s="72"/>
      <c r="KSQ94" s="70"/>
      <c r="KSR94" s="73"/>
      <c r="KSS94" s="74"/>
      <c r="KST94" s="74"/>
      <c r="KSU94" s="62"/>
      <c r="KSV94" s="75"/>
      <c r="KSW94" s="76"/>
      <c r="KSX94" s="216"/>
      <c r="KSY94" s="75"/>
      <c r="KSZ94" s="75"/>
      <c r="KTA94" s="204"/>
      <c r="KTB94" s="205"/>
      <c r="KTC94" s="72"/>
      <c r="KTD94" s="70"/>
      <c r="KTE94" s="73"/>
      <c r="KTF94" s="74"/>
      <c r="KTG94" s="74"/>
      <c r="KTH94" s="62"/>
      <c r="KTI94" s="75"/>
      <c r="KTJ94" s="76"/>
      <c r="KTK94" s="216"/>
      <c r="KTL94" s="75"/>
      <c r="KTM94" s="75"/>
      <c r="KTN94" s="204"/>
      <c r="KTO94" s="205"/>
      <c r="KTP94" s="72"/>
      <c r="KTQ94" s="70"/>
      <c r="KTR94" s="73"/>
      <c r="KTS94" s="74"/>
      <c r="KTT94" s="74"/>
      <c r="KTU94" s="62"/>
      <c r="KTV94" s="75"/>
      <c r="KTW94" s="76"/>
      <c r="KTX94" s="216"/>
      <c r="KTY94" s="75"/>
      <c r="KTZ94" s="75"/>
      <c r="KUA94" s="204"/>
      <c r="KUB94" s="205"/>
      <c r="KUC94" s="72"/>
      <c r="KUD94" s="70"/>
      <c r="KUE94" s="73"/>
      <c r="KUF94" s="74"/>
      <c r="KUG94" s="74"/>
      <c r="KUH94" s="62"/>
      <c r="KUI94" s="75"/>
      <c r="KUJ94" s="76"/>
      <c r="KUK94" s="216"/>
      <c r="KUL94" s="75"/>
      <c r="KUM94" s="75"/>
      <c r="KUN94" s="204"/>
      <c r="KUO94" s="205"/>
      <c r="KUP94" s="72"/>
      <c r="KUQ94" s="70"/>
      <c r="KUR94" s="73"/>
      <c r="KUS94" s="74"/>
      <c r="KUT94" s="74"/>
      <c r="KUU94" s="62"/>
      <c r="KUV94" s="75"/>
      <c r="KUW94" s="76"/>
      <c r="KUX94" s="216"/>
      <c r="KUY94" s="75"/>
      <c r="KUZ94" s="75"/>
      <c r="KVA94" s="204"/>
      <c r="KVB94" s="205"/>
      <c r="KVC94" s="72"/>
      <c r="KVD94" s="70"/>
      <c r="KVE94" s="73"/>
      <c r="KVF94" s="74"/>
      <c r="KVG94" s="74"/>
      <c r="KVH94" s="62"/>
      <c r="KVI94" s="75"/>
      <c r="KVJ94" s="76"/>
      <c r="KVK94" s="216"/>
      <c r="KVL94" s="75"/>
      <c r="KVM94" s="75"/>
      <c r="KVN94" s="204"/>
      <c r="KVO94" s="205"/>
      <c r="KVP94" s="72"/>
      <c r="KVQ94" s="70"/>
      <c r="KVR94" s="73"/>
      <c r="KVS94" s="74"/>
      <c r="KVT94" s="74"/>
      <c r="KVU94" s="62"/>
      <c r="KVV94" s="75"/>
      <c r="KVW94" s="76"/>
      <c r="KVX94" s="216"/>
      <c r="KVY94" s="75"/>
      <c r="KVZ94" s="75"/>
      <c r="KWA94" s="204"/>
      <c r="KWB94" s="205"/>
      <c r="KWC94" s="72"/>
      <c r="KWD94" s="70"/>
      <c r="KWE94" s="73"/>
      <c r="KWF94" s="74"/>
      <c r="KWG94" s="74"/>
      <c r="KWH94" s="62"/>
      <c r="KWI94" s="75"/>
      <c r="KWJ94" s="76"/>
      <c r="KWK94" s="216"/>
      <c r="KWL94" s="75"/>
      <c r="KWM94" s="75"/>
      <c r="KWN94" s="204"/>
      <c r="KWO94" s="205"/>
      <c r="KWP94" s="72"/>
      <c r="KWQ94" s="70"/>
      <c r="KWR94" s="73"/>
      <c r="KWS94" s="74"/>
      <c r="KWT94" s="74"/>
      <c r="KWU94" s="62"/>
      <c r="KWV94" s="75"/>
      <c r="KWW94" s="76"/>
      <c r="KWX94" s="216"/>
      <c r="KWY94" s="75"/>
      <c r="KWZ94" s="75"/>
      <c r="KXA94" s="204"/>
      <c r="KXB94" s="205"/>
      <c r="KXC94" s="72"/>
      <c r="KXD94" s="70"/>
      <c r="KXE94" s="73"/>
      <c r="KXF94" s="74"/>
      <c r="KXG94" s="74"/>
      <c r="KXH94" s="62"/>
      <c r="KXI94" s="75"/>
      <c r="KXJ94" s="76"/>
      <c r="KXK94" s="216"/>
      <c r="KXL94" s="75"/>
      <c r="KXM94" s="75"/>
      <c r="KXN94" s="204"/>
      <c r="KXO94" s="205"/>
      <c r="KXP94" s="72"/>
      <c r="KXQ94" s="70"/>
      <c r="KXR94" s="73"/>
      <c r="KXS94" s="74"/>
      <c r="KXT94" s="74"/>
      <c r="KXU94" s="62"/>
      <c r="KXV94" s="75"/>
      <c r="KXW94" s="76"/>
      <c r="KXX94" s="216"/>
      <c r="KXY94" s="75"/>
      <c r="KXZ94" s="75"/>
      <c r="KYA94" s="204"/>
      <c r="KYB94" s="205"/>
      <c r="KYC94" s="72"/>
      <c r="KYD94" s="70"/>
      <c r="KYE94" s="73"/>
      <c r="KYF94" s="74"/>
      <c r="KYG94" s="74"/>
      <c r="KYH94" s="62"/>
      <c r="KYI94" s="75"/>
      <c r="KYJ94" s="76"/>
      <c r="KYK94" s="216"/>
      <c r="KYL94" s="75"/>
      <c r="KYM94" s="75"/>
      <c r="KYN94" s="204"/>
      <c r="KYO94" s="205"/>
      <c r="KYP94" s="72"/>
      <c r="KYQ94" s="70"/>
      <c r="KYR94" s="73"/>
      <c r="KYS94" s="74"/>
      <c r="KYT94" s="74"/>
      <c r="KYU94" s="62"/>
      <c r="KYV94" s="75"/>
      <c r="KYW94" s="76"/>
      <c r="KYX94" s="216"/>
      <c r="KYY94" s="75"/>
      <c r="KYZ94" s="75"/>
      <c r="KZA94" s="204"/>
      <c r="KZB94" s="205"/>
      <c r="KZC94" s="72"/>
      <c r="KZD94" s="70"/>
      <c r="KZE94" s="73"/>
      <c r="KZF94" s="74"/>
      <c r="KZG94" s="74"/>
      <c r="KZH94" s="62"/>
      <c r="KZI94" s="75"/>
      <c r="KZJ94" s="76"/>
      <c r="KZK94" s="216"/>
      <c r="KZL94" s="75"/>
      <c r="KZM94" s="75"/>
      <c r="KZN94" s="204"/>
      <c r="KZO94" s="205"/>
      <c r="KZP94" s="72"/>
      <c r="KZQ94" s="70"/>
      <c r="KZR94" s="73"/>
      <c r="KZS94" s="74"/>
      <c r="KZT94" s="74"/>
      <c r="KZU94" s="62"/>
      <c r="KZV94" s="75"/>
      <c r="KZW94" s="76"/>
      <c r="KZX94" s="216"/>
      <c r="KZY94" s="75"/>
      <c r="KZZ94" s="75"/>
      <c r="LAA94" s="204"/>
      <c r="LAB94" s="205"/>
      <c r="LAC94" s="72"/>
      <c r="LAD94" s="70"/>
      <c r="LAE94" s="73"/>
      <c r="LAF94" s="74"/>
      <c r="LAG94" s="74"/>
      <c r="LAH94" s="62"/>
      <c r="LAI94" s="75"/>
      <c r="LAJ94" s="76"/>
      <c r="LAK94" s="216"/>
      <c r="LAL94" s="75"/>
      <c r="LAM94" s="75"/>
      <c r="LAN94" s="204"/>
      <c r="LAO94" s="205"/>
      <c r="LAP94" s="72"/>
      <c r="LAQ94" s="70"/>
      <c r="LAR94" s="73"/>
      <c r="LAS94" s="74"/>
      <c r="LAT94" s="74"/>
      <c r="LAU94" s="62"/>
      <c r="LAV94" s="75"/>
      <c r="LAW94" s="76"/>
      <c r="LAX94" s="216"/>
      <c r="LAY94" s="75"/>
      <c r="LAZ94" s="75"/>
      <c r="LBA94" s="204"/>
      <c r="LBB94" s="205"/>
      <c r="LBC94" s="72"/>
      <c r="LBD94" s="70"/>
      <c r="LBE94" s="73"/>
      <c r="LBF94" s="74"/>
      <c r="LBG94" s="74"/>
      <c r="LBH94" s="62"/>
      <c r="LBI94" s="75"/>
      <c r="LBJ94" s="76"/>
      <c r="LBK94" s="216"/>
      <c r="LBL94" s="75"/>
      <c r="LBM94" s="75"/>
      <c r="LBN94" s="204"/>
      <c r="LBO94" s="205"/>
      <c r="LBP94" s="72"/>
      <c r="LBQ94" s="70"/>
      <c r="LBR94" s="73"/>
      <c r="LBS94" s="74"/>
      <c r="LBT94" s="74"/>
      <c r="LBU94" s="62"/>
      <c r="LBV94" s="75"/>
      <c r="LBW94" s="76"/>
      <c r="LBX94" s="216"/>
      <c r="LBY94" s="75"/>
      <c r="LBZ94" s="75"/>
      <c r="LCA94" s="204"/>
      <c r="LCB94" s="205"/>
      <c r="LCC94" s="72"/>
      <c r="LCD94" s="70"/>
      <c r="LCE94" s="73"/>
      <c r="LCF94" s="74"/>
      <c r="LCG94" s="74"/>
      <c r="LCH94" s="62"/>
      <c r="LCI94" s="75"/>
      <c r="LCJ94" s="76"/>
      <c r="LCK94" s="216"/>
      <c r="LCL94" s="75"/>
      <c r="LCM94" s="75"/>
      <c r="LCN94" s="204"/>
      <c r="LCO94" s="205"/>
      <c r="LCP94" s="72"/>
      <c r="LCQ94" s="70"/>
      <c r="LCR94" s="73"/>
      <c r="LCS94" s="74"/>
      <c r="LCT94" s="74"/>
      <c r="LCU94" s="62"/>
      <c r="LCV94" s="75"/>
      <c r="LCW94" s="76"/>
      <c r="LCX94" s="216"/>
      <c r="LCY94" s="75"/>
      <c r="LCZ94" s="75"/>
      <c r="LDA94" s="204"/>
      <c r="LDB94" s="205"/>
      <c r="LDC94" s="72"/>
      <c r="LDD94" s="70"/>
      <c r="LDE94" s="73"/>
      <c r="LDF94" s="74"/>
      <c r="LDG94" s="74"/>
      <c r="LDH94" s="62"/>
      <c r="LDI94" s="75"/>
      <c r="LDJ94" s="76"/>
      <c r="LDK94" s="216"/>
      <c r="LDL94" s="75"/>
      <c r="LDM94" s="75"/>
      <c r="LDN94" s="204"/>
      <c r="LDO94" s="205"/>
      <c r="LDP94" s="72"/>
      <c r="LDQ94" s="70"/>
      <c r="LDR94" s="73"/>
      <c r="LDS94" s="74"/>
      <c r="LDT94" s="74"/>
      <c r="LDU94" s="62"/>
      <c r="LDV94" s="75"/>
      <c r="LDW94" s="76"/>
      <c r="LDX94" s="216"/>
      <c r="LDY94" s="75"/>
      <c r="LDZ94" s="75"/>
      <c r="LEA94" s="204"/>
      <c r="LEB94" s="205"/>
      <c r="LEC94" s="72"/>
      <c r="LED94" s="70"/>
      <c r="LEE94" s="73"/>
      <c r="LEF94" s="74"/>
      <c r="LEG94" s="74"/>
      <c r="LEH94" s="62"/>
      <c r="LEI94" s="75"/>
      <c r="LEJ94" s="76"/>
      <c r="LEK94" s="216"/>
      <c r="LEL94" s="75"/>
      <c r="LEM94" s="75"/>
      <c r="LEN94" s="204"/>
      <c r="LEO94" s="205"/>
      <c r="LEP94" s="72"/>
      <c r="LEQ94" s="70"/>
      <c r="LER94" s="73"/>
      <c r="LES94" s="74"/>
      <c r="LET94" s="74"/>
      <c r="LEU94" s="62"/>
      <c r="LEV94" s="75"/>
      <c r="LEW94" s="76"/>
      <c r="LEX94" s="216"/>
      <c r="LEY94" s="75"/>
      <c r="LEZ94" s="75"/>
      <c r="LFA94" s="204"/>
      <c r="LFB94" s="205"/>
      <c r="LFC94" s="72"/>
      <c r="LFD94" s="70"/>
      <c r="LFE94" s="73"/>
      <c r="LFF94" s="74"/>
      <c r="LFG94" s="74"/>
      <c r="LFH94" s="62"/>
      <c r="LFI94" s="75"/>
      <c r="LFJ94" s="76"/>
      <c r="LFK94" s="216"/>
      <c r="LFL94" s="75"/>
      <c r="LFM94" s="75"/>
      <c r="LFN94" s="204"/>
      <c r="LFO94" s="205"/>
      <c r="LFP94" s="72"/>
      <c r="LFQ94" s="70"/>
      <c r="LFR94" s="73"/>
      <c r="LFS94" s="74"/>
      <c r="LFT94" s="74"/>
      <c r="LFU94" s="62"/>
      <c r="LFV94" s="75"/>
      <c r="LFW94" s="76"/>
      <c r="LFX94" s="216"/>
      <c r="LFY94" s="75"/>
      <c r="LFZ94" s="75"/>
      <c r="LGA94" s="204"/>
      <c r="LGB94" s="205"/>
      <c r="LGC94" s="72"/>
      <c r="LGD94" s="70"/>
      <c r="LGE94" s="73"/>
      <c r="LGF94" s="74"/>
      <c r="LGG94" s="74"/>
      <c r="LGH94" s="62"/>
      <c r="LGI94" s="75"/>
      <c r="LGJ94" s="76"/>
      <c r="LGK94" s="216"/>
      <c r="LGL94" s="75"/>
      <c r="LGM94" s="75"/>
      <c r="LGN94" s="204"/>
      <c r="LGO94" s="205"/>
      <c r="LGP94" s="72"/>
      <c r="LGQ94" s="70"/>
      <c r="LGR94" s="73"/>
      <c r="LGS94" s="74"/>
      <c r="LGT94" s="74"/>
      <c r="LGU94" s="62"/>
      <c r="LGV94" s="75"/>
      <c r="LGW94" s="76"/>
      <c r="LGX94" s="216"/>
      <c r="LGY94" s="75"/>
      <c r="LGZ94" s="75"/>
      <c r="LHA94" s="204"/>
      <c r="LHB94" s="205"/>
      <c r="LHC94" s="72"/>
      <c r="LHD94" s="70"/>
      <c r="LHE94" s="73"/>
      <c r="LHF94" s="74"/>
      <c r="LHG94" s="74"/>
      <c r="LHH94" s="62"/>
      <c r="LHI94" s="75"/>
      <c r="LHJ94" s="76"/>
      <c r="LHK94" s="216"/>
      <c r="LHL94" s="75"/>
      <c r="LHM94" s="75"/>
      <c r="LHN94" s="204"/>
      <c r="LHO94" s="205"/>
      <c r="LHP94" s="72"/>
      <c r="LHQ94" s="70"/>
      <c r="LHR94" s="73"/>
      <c r="LHS94" s="74"/>
      <c r="LHT94" s="74"/>
      <c r="LHU94" s="62"/>
      <c r="LHV94" s="75"/>
      <c r="LHW94" s="76"/>
      <c r="LHX94" s="216"/>
      <c r="LHY94" s="75"/>
      <c r="LHZ94" s="75"/>
      <c r="LIA94" s="204"/>
      <c r="LIB94" s="205"/>
      <c r="LIC94" s="72"/>
      <c r="LID94" s="70"/>
      <c r="LIE94" s="73"/>
      <c r="LIF94" s="74"/>
      <c r="LIG94" s="74"/>
      <c r="LIH94" s="62"/>
      <c r="LII94" s="75"/>
      <c r="LIJ94" s="76"/>
      <c r="LIK94" s="216"/>
      <c r="LIL94" s="75"/>
      <c r="LIM94" s="75"/>
      <c r="LIN94" s="204"/>
      <c r="LIO94" s="205"/>
      <c r="LIP94" s="72"/>
      <c r="LIQ94" s="70"/>
      <c r="LIR94" s="73"/>
      <c r="LIS94" s="74"/>
      <c r="LIT94" s="74"/>
      <c r="LIU94" s="62"/>
      <c r="LIV94" s="75"/>
      <c r="LIW94" s="76"/>
      <c r="LIX94" s="216"/>
      <c r="LIY94" s="75"/>
      <c r="LIZ94" s="75"/>
      <c r="LJA94" s="204"/>
      <c r="LJB94" s="205"/>
      <c r="LJC94" s="72"/>
      <c r="LJD94" s="70"/>
      <c r="LJE94" s="73"/>
      <c r="LJF94" s="74"/>
      <c r="LJG94" s="74"/>
      <c r="LJH94" s="62"/>
      <c r="LJI94" s="75"/>
      <c r="LJJ94" s="76"/>
      <c r="LJK94" s="216"/>
      <c r="LJL94" s="75"/>
      <c r="LJM94" s="75"/>
      <c r="LJN94" s="204"/>
      <c r="LJO94" s="205"/>
      <c r="LJP94" s="72"/>
      <c r="LJQ94" s="70"/>
      <c r="LJR94" s="73"/>
      <c r="LJS94" s="74"/>
      <c r="LJT94" s="74"/>
      <c r="LJU94" s="62"/>
      <c r="LJV94" s="75"/>
      <c r="LJW94" s="76"/>
      <c r="LJX94" s="216"/>
      <c r="LJY94" s="75"/>
      <c r="LJZ94" s="75"/>
      <c r="LKA94" s="204"/>
      <c r="LKB94" s="205"/>
      <c r="LKC94" s="72"/>
      <c r="LKD94" s="70"/>
      <c r="LKE94" s="73"/>
      <c r="LKF94" s="74"/>
      <c r="LKG94" s="74"/>
      <c r="LKH94" s="62"/>
      <c r="LKI94" s="75"/>
      <c r="LKJ94" s="76"/>
      <c r="LKK94" s="216"/>
      <c r="LKL94" s="75"/>
      <c r="LKM94" s="75"/>
      <c r="LKN94" s="204"/>
      <c r="LKO94" s="205"/>
      <c r="LKP94" s="72"/>
      <c r="LKQ94" s="70"/>
      <c r="LKR94" s="73"/>
      <c r="LKS94" s="74"/>
      <c r="LKT94" s="74"/>
      <c r="LKU94" s="62"/>
      <c r="LKV94" s="75"/>
      <c r="LKW94" s="76"/>
      <c r="LKX94" s="216"/>
      <c r="LKY94" s="75"/>
      <c r="LKZ94" s="75"/>
      <c r="LLA94" s="204"/>
      <c r="LLB94" s="205"/>
      <c r="LLC94" s="72"/>
      <c r="LLD94" s="70"/>
      <c r="LLE94" s="73"/>
      <c r="LLF94" s="74"/>
      <c r="LLG94" s="74"/>
      <c r="LLH94" s="62"/>
      <c r="LLI94" s="75"/>
      <c r="LLJ94" s="76"/>
      <c r="LLK94" s="216"/>
      <c r="LLL94" s="75"/>
      <c r="LLM94" s="75"/>
      <c r="LLN94" s="204"/>
      <c r="LLO94" s="205"/>
      <c r="LLP94" s="72"/>
      <c r="LLQ94" s="70"/>
      <c r="LLR94" s="73"/>
      <c r="LLS94" s="74"/>
      <c r="LLT94" s="74"/>
      <c r="LLU94" s="62"/>
      <c r="LLV94" s="75"/>
      <c r="LLW94" s="76"/>
      <c r="LLX94" s="216"/>
      <c r="LLY94" s="75"/>
      <c r="LLZ94" s="75"/>
      <c r="LMA94" s="204"/>
      <c r="LMB94" s="205"/>
      <c r="LMC94" s="72"/>
      <c r="LMD94" s="70"/>
      <c r="LME94" s="73"/>
      <c r="LMF94" s="74"/>
      <c r="LMG94" s="74"/>
      <c r="LMH94" s="62"/>
      <c r="LMI94" s="75"/>
      <c r="LMJ94" s="76"/>
      <c r="LMK94" s="216"/>
      <c r="LML94" s="75"/>
      <c r="LMM94" s="75"/>
      <c r="LMN94" s="204"/>
      <c r="LMO94" s="205"/>
      <c r="LMP94" s="72"/>
      <c r="LMQ94" s="70"/>
      <c r="LMR94" s="73"/>
      <c r="LMS94" s="74"/>
      <c r="LMT94" s="74"/>
      <c r="LMU94" s="62"/>
      <c r="LMV94" s="75"/>
      <c r="LMW94" s="76"/>
      <c r="LMX94" s="216"/>
      <c r="LMY94" s="75"/>
      <c r="LMZ94" s="75"/>
      <c r="LNA94" s="204"/>
      <c r="LNB94" s="205"/>
      <c r="LNC94" s="72"/>
      <c r="LND94" s="70"/>
      <c r="LNE94" s="73"/>
      <c r="LNF94" s="74"/>
      <c r="LNG94" s="74"/>
      <c r="LNH94" s="62"/>
      <c r="LNI94" s="75"/>
      <c r="LNJ94" s="76"/>
      <c r="LNK94" s="216"/>
      <c r="LNL94" s="75"/>
      <c r="LNM94" s="75"/>
      <c r="LNN94" s="204"/>
      <c r="LNO94" s="205"/>
      <c r="LNP94" s="72"/>
      <c r="LNQ94" s="70"/>
      <c r="LNR94" s="73"/>
      <c r="LNS94" s="74"/>
      <c r="LNT94" s="74"/>
      <c r="LNU94" s="62"/>
      <c r="LNV94" s="75"/>
      <c r="LNW94" s="76"/>
      <c r="LNX94" s="216"/>
      <c r="LNY94" s="75"/>
      <c r="LNZ94" s="75"/>
      <c r="LOA94" s="204"/>
      <c r="LOB94" s="205"/>
      <c r="LOC94" s="72"/>
      <c r="LOD94" s="70"/>
      <c r="LOE94" s="73"/>
      <c r="LOF94" s="74"/>
      <c r="LOG94" s="74"/>
      <c r="LOH94" s="62"/>
      <c r="LOI94" s="75"/>
      <c r="LOJ94" s="76"/>
      <c r="LOK94" s="216"/>
      <c r="LOL94" s="75"/>
      <c r="LOM94" s="75"/>
      <c r="LON94" s="204"/>
      <c r="LOO94" s="205"/>
      <c r="LOP94" s="72"/>
      <c r="LOQ94" s="70"/>
      <c r="LOR94" s="73"/>
      <c r="LOS94" s="74"/>
      <c r="LOT94" s="74"/>
      <c r="LOU94" s="62"/>
      <c r="LOV94" s="75"/>
      <c r="LOW94" s="76"/>
      <c r="LOX94" s="216"/>
      <c r="LOY94" s="75"/>
      <c r="LOZ94" s="75"/>
      <c r="LPA94" s="204"/>
      <c r="LPB94" s="205"/>
      <c r="LPC94" s="72"/>
      <c r="LPD94" s="70"/>
      <c r="LPE94" s="73"/>
      <c r="LPF94" s="74"/>
      <c r="LPG94" s="74"/>
      <c r="LPH94" s="62"/>
      <c r="LPI94" s="75"/>
      <c r="LPJ94" s="76"/>
      <c r="LPK94" s="216"/>
      <c r="LPL94" s="75"/>
      <c r="LPM94" s="75"/>
      <c r="LPN94" s="204"/>
      <c r="LPO94" s="205"/>
      <c r="LPP94" s="72"/>
      <c r="LPQ94" s="70"/>
      <c r="LPR94" s="73"/>
      <c r="LPS94" s="74"/>
      <c r="LPT94" s="74"/>
      <c r="LPU94" s="62"/>
      <c r="LPV94" s="75"/>
      <c r="LPW94" s="76"/>
      <c r="LPX94" s="216"/>
      <c r="LPY94" s="75"/>
      <c r="LPZ94" s="75"/>
      <c r="LQA94" s="204"/>
      <c r="LQB94" s="205"/>
      <c r="LQC94" s="72"/>
      <c r="LQD94" s="70"/>
      <c r="LQE94" s="73"/>
      <c r="LQF94" s="74"/>
      <c r="LQG94" s="74"/>
      <c r="LQH94" s="62"/>
      <c r="LQI94" s="75"/>
      <c r="LQJ94" s="76"/>
      <c r="LQK94" s="216"/>
      <c r="LQL94" s="75"/>
      <c r="LQM94" s="75"/>
      <c r="LQN94" s="204"/>
      <c r="LQO94" s="205"/>
      <c r="LQP94" s="72"/>
      <c r="LQQ94" s="70"/>
      <c r="LQR94" s="73"/>
      <c r="LQS94" s="74"/>
      <c r="LQT94" s="74"/>
      <c r="LQU94" s="62"/>
      <c r="LQV94" s="75"/>
      <c r="LQW94" s="76"/>
      <c r="LQX94" s="216"/>
      <c r="LQY94" s="75"/>
      <c r="LQZ94" s="75"/>
      <c r="LRA94" s="204"/>
      <c r="LRB94" s="205"/>
      <c r="LRC94" s="72"/>
      <c r="LRD94" s="70"/>
      <c r="LRE94" s="73"/>
      <c r="LRF94" s="74"/>
      <c r="LRG94" s="74"/>
      <c r="LRH94" s="62"/>
      <c r="LRI94" s="75"/>
      <c r="LRJ94" s="76"/>
      <c r="LRK94" s="216"/>
      <c r="LRL94" s="75"/>
      <c r="LRM94" s="75"/>
      <c r="LRN94" s="204"/>
      <c r="LRO94" s="205"/>
      <c r="LRP94" s="72"/>
      <c r="LRQ94" s="70"/>
      <c r="LRR94" s="73"/>
      <c r="LRS94" s="74"/>
      <c r="LRT94" s="74"/>
      <c r="LRU94" s="62"/>
      <c r="LRV94" s="75"/>
      <c r="LRW94" s="76"/>
      <c r="LRX94" s="216"/>
      <c r="LRY94" s="75"/>
      <c r="LRZ94" s="75"/>
      <c r="LSA94" s="204"/>
      <c r="LSB94" s="205"/>
      <c r="LSC94" s="72"/>
      <c r="LSD94" s="70"/>
      <c r="LSE94" s="73"/>
      <c r="LSF94" s="74"/>
      <c r="LSG94" s="74"/>
      <c r="LSH94" s="62"/>
      <c r="LSI94" s="75"/>
      <c r="LSJ94" s="76"/>
      <c r="LSK94" s="216"/>
      <c r="LSL94" s="75"/>
      <c r="LSM94" s="75"/>
      <c r="LSN94" s="204"/>
      <c r="LSO94" s="205"/>
      <c r="LSP94" s="72"/>
      <c r="LSQ94" s="70"/>
      <c r="LSR94" s="73"/>
      <c r="LSS94" s="74"/>
      <c r="LST94" s="74"/>
      <c r="LSU94" s="62"/>
      <c r="LSV94" s="75"/>
      <c r="LSW94" s="76"/>
      <c r="LSX94" s="216"/>
      <c r="LSY94" s="75"/>
      <c r="LSZ94" s="75"/>
      <c r="LTA94" s="204"/>
      <c r="LTB94" s="205"/>
      <c r="LTC94" s="72"/>
      <c r="LTD94" s="70"/>
      <c r="LTE94" s="73"/>
      <c r="LTF94" s="74"/>
      <c r="LTG94" s="74"/>
      <c r="LTH94" s="62"/>
      <c r="LTI94" s="75"/>
      <c r="LTJ94" s="76"/>
      <c r="LTK94" s="216"/>
      <c r="LTL94" s="75"/>
      <c r="LTM94" s="75"/>
      <c r="LTN94" s="204"/>
      <c r="LTO94" s="205"/>
      <c r="LTP94" s="72"/>
      <c r="LTQ94" s="70"/>
      <c r="LTR94" s="73"/>
      <c r="LTS94" s="74"/>
      <c r="LTT94" s="74"/>
      <c r="LTU94" s="62"/>
      <c r="LTV94" s="75"/>
      <c r="LTW94" s="76"/>
      <c r="LTX94" s="216"/>
      <c r="LTY94" s="75"/>
      <c r="LTZ94" s="75"/>
      <c r="LUA94" s="204"/>
      <c r="LUB94" s="205"/>
      <c r="LUC94" s="72"/>
      <c r="LUD94" s="70"/>
      <c r="LUE94" s="73"/>
      <c r="LUF94" s="74"/>
      <c r="LUG94" s="74"/>
      <c r="LUH94" s="62"/>
      <c r="LUI94" s="75"/>
      <c r="LUJ94" s="76"/>
      <c r="LUK94" s="216"/>
      <c r="LUL94" s="75"/>
      <c r="LUM94" s="75"/>
      <c r="LUN94" s="204"/>
      <c r="LUO94" s="205"/>
      <c r="LUP94" s="72"/>
      <c r="LUQ94" s="70"/>
      <c r="LUR94" s="73"/>
      <c r="LUS94" s="74"/>
      <c r="LUT94" s="74"/>
      <c r="LUU94" s="62"/>
      <c r="LUV94" s="75"/>
      <c r="LUW94" s="76"/>
      <c r="LUX94" s="216"/>
      <c r="LUY94" s="75"/>
      <c r="LUZ94" s="75"/>
      <c r="LVA94" s="204"/>
      <c r="LVB94" s="205"/>
      <c r="LVC94" s="72"/>
      <c r="LVD94" s="70"/>
      <c r="LVE94" s="73"/>
      <c r="LVF94" s="74"/>
      <c r="LVG94" s="74"/>
      <c r="LVH94" s="62"/>
      <c r="LVI94" s="75"/>
      <c r="LVJ94" s="76"/>
      <c r="LVK94" s="216"/>
      <c r="LVL94" s="75"/>
      <c r="LVM94" s="75"/>
      <c r="LVN94" s="204"/>
      <c r="LVO94" s="205"/>
      <c r="LVP94" s="72"/>
      <c r="LVQ94" s="70"/>
      <c r="LVR94" s="73"/>
      <c r="LVS94" s="74"/>
      <c r="LVT94" s="74"/>
      <c r="LVU94" s="62"/>
      <c r="LVV94" s="75"/>
      <c r="LVW94" s="76"/>
      <c r="LVX94" s="216"/>
      <c r="LVY94" s="75"/>
      <c r="LVZ94" s="75"/>
      <c r="LWA94" s="204"/>
      <c r="LWB94" s="205"/>
      <c r="LWC94" s="72"/>
      <c r="LWD94" s="70"/>
      <c r="LWE94" s="73"/>
      <c r="LWF94" s="74"/>
      <c r="LWG94" s="74"/>
      <c r="LWH94" s="62"/>
      <c r="LWI94" s="75"/>
      <c r="LWJ94" s="76"/>
      <c r="LWK94" s="216"/>
      <c r="LWL94" s="75"/>
      <c r="LWM94" s="75"/>
      <c r="LWN94" s="204"/>
      <c r="LWO94" s="205"/>
      <c r="LWP94" s="72"/>
      <c r="LWQ94" s="70"/>
      <c r="LWR94" s="73"/>
      <c r="LWS94" s="74"/>
      <c r="LWT94" s="74"/>
      <c r="LWU94" s="62"/>
      <c r="LWV94" s="75"/>
      <c r="LWW94" s="76"/>
      <c r="LWX94" s="216"/>
      <c r="LWY94" s="75"/>
      <c r="LWZ94" s="75"/>
      <c r="LXA94" s="204"/>
      <c r="LXB94" s="205"/>
      <c r="LXC94" s="72"/>
      <c r="LXD94" s="70"/>
      <c r="LXE94" s="73"/>
      <c r="LXF94" s="74"/>
      <c r="LXG94" s="74"/>
      <c r="LXH94" s="62"/>
      <c r="LXI94" s="75"/>
      <c r="LXJ94" s="76"/>
      <c r="LXK94" s="216"/>
      <c r="LXL94" s="75"/>
      <c r="LXM94" s="75"/>
      <c r="LXN94" s="204"/>
      <c r="LXO94" s="205"/>
      <c r="LXP94" s="72"/>
      <c r="LXQ94" s="70"/>
      <c r="LXR94" s="73"/>
      <c r="LXS94" s="74"/>
      <c r="LXT94" s="74"/>
      <c r="LXU94" s="62"/>
      <c r="LXV94" s="75"/>
      <c r="LXW94" s="76"/>
      <c r="LXX94" s="216"/>
      <c r="LXY94" s="75"/>
      <c r="LXZ94" s="75"/>
      <c r="LYA94" s="204"/>
      <c r="LYB94" s="205"/>
      <c r="LYC94" s="72"/>
      <c r="LYD94" s="70"/>
      <c r="LYE94" s="73"/>
      <c r="LYF94" s="74"/>
      <c r="LYG94" s="74"/>
      <c r="LYH94" s="62"/>
      <c r="LYI94" s="75"/>
      <c r="LYJ94" s="76"/>
      <c r="LYK94" s="216"/>
      <c r="LYL94" s="75"/>
      <c r="LYM94" s="75"/>
      <c r="LYN94" s="204"/>
      <c r="LYO94" s="205"/>
      <c r="LYP94" s="72"/>
      <c r="LYQ94" s="70"/>
      <c r="LYR94" s="73"/>
      <c r="LYS94" s="74"/>
      <c r="LYT94" s="74"/>
      <c r="LYU94" s="62"/>
      <c r="LYV94" s="75"/>
      <c r="LYW94" s="76"/>
      <c r="LYX94" s="216"/>
      <c r="LYY94" s="75"/>
      <c r="LYZ94" s="75"/>
      <c r="LZA94" s="204"/>
      <c r="LZB94" s="205"/>
      <c r="LZC94" s="72"/>
      <c r="LZD94" s="70"/>
      <c r="LZE94" s="73"/>
      <c r="LZF94" s="74"/>
      <c r="LZG94" s="74"/>
      <c r="LZH94" s="62"/>
      <c r="LZI94" s="75"/>
      <c r="LZJ94" s="76"/>
      <c r="LZK94" s="216"/>
      <c r="LZL94" s="75"/>
      <c r="LZM94" s="75"/>
      <c r="LZN94" s="204"/>
      <c r="LZO94" s="205"/>
      <c r="LZP94" s="72"/>
      <c r="LZQ94" s="70"/>
      <c r="LZR94" s="73"/>
      <c r="LZS94" s="74"/>
      <c r="LZT94" s="74"/>
      <c r="LZU94" s="62"/>
      <c r="LZV94" s="75"/>
      <c r="LZW94" s="76"/>
      <c r="LZX94" s="216"/>
      <c r="LZY94" s="75"/>
      <c r="LZZ94" s="75"/>
      <c r="MAA94" s="204"/>
      <c r="MAB94" s="205"/>
      <c r="MAC94" s="72"/>
      <c r="MAD94" s="70"/>
      <c r="MAE94" s="73"/>
      <c r="MAF94" s="74"/>
      <c r="MAG94" s="74"/>
      <c r="MAH94" s="62"/>
      <c r="MAI94" s="75"/>
      <c r="MAJ94" s="76"/>
      <c r="MAK94" s="216"/>
      <c r="MAL94" s="75"/>
      <c r="MAM94" s="75"/>
      <c r="MAN94" s="204"/>
      <c r="MAO94" s="205"/>
      <c r="MAP94" s="72"/>
      <c r="MAQ94" s="70"/>
      <c r="MAR94" s="73"/>
      <c r="MAS94" s="74"/>
      <c r="MAT94" s="74"/>
      <c r="MAU94" s="62"/>
      <c r="MAV94" s="75"/>
      <c r="MAW94" s="76"/>
      <c r="MAX94" s="216"/>
      <c r="MAY94" s="75"/>
      <c r="MAZ94" s="75"/>
      <c r="MBA94" s="204"/>
      <c r="MBB94" s="205"/>
      <c r="MBC94" s="72"/>
      <c r="MBD94" s="70"/>
      <c r="MBE94" s="73"/>
      <c r="MBF94" s="74"/>
      <c r="MBG94" s="74"/>
      <c r="MBH94" s="62"/>
      <c r="MBI94" s="75"/>
      <c r="MBJ94" s="76"/>
      <c r="MBK94" s="216"/>
      <c r="MBL94" s="75"/>
      <c r="MBM94" s="75"/>
      <c r="MBN94" s="204"/>
      <c r="MBO94" s="205"/>
      <c r="MBP94" s="72"/>
      <c r="MBQ94" s="70"/>
      <c r="MBR94" s="73"/>
      <c r="MBS94" s="74"/>
      <c r="MBT94" s="74"/>
      <c r="MBU94" s="62"/>
      <c r="MBV94" s="75"/>
      <c r="MBW94" s="76"/>
      <c r="MBX94" s="216"/>
      <c r="MBY94" s="75"/>
      <c r="MBZ94" s="75"/>
      <c r="MCA94" s="204"/>
      <c r="MCB94" s="205"/>
      <c r="MCC94" s="72"/>
      <c r="MCD94" s="70"/>
      <c r="MCE94" s="73"/>
      <c r="MCF94" s="74"/>
      <c r="MCG94" s="74"/>
      <c r="MCH94" s="62"/>
      <c r="MCI94" s="75"/>
      <c r="MCJ94" s="76"/>
      <c r="MCK94" s="216"/>
      <c r="MCL94" s="75"/>
      <c r="MCM94" s="75"/>
      <c r="MCN94" s="204"/>
      <c r="MCO94" s="205"/>
      <c r="MCP94" s="72"/>
      <c r="MCQ94" s="70"/>
      <c r="MCR94" s="73"/>
      <c r="MCS94" s="74"/>
      <c r="MCT94" s="74"/>
      <c r="MCU94" s="62"/>
      <c r="MCV94" s="75"/>
      <c r="MCW94" s="76"/>
      <c r="MCX94" s="216"/>
      <c r="MCY94" s="75"/>
      <c r="MCZ94" s="75"/>
      <c r="MDA94" s="204"/>
      <c r="MDB94" s="205"/>
      <c r="MDC94" s="72"/>
      <c r="MDD94" s="70"/>
      <c r="MDE94" s="73"/>
      <c r="MDF94" s="74"/>
      <c r="MDG94" s="74"/>
      <c r="MDH94" s="62"/>
      <c r="MDI94" s="75"/>
      <c r="MDJ94" s="76"/>
      <c r="MDK94" s="216"/>
      <c r="MDL94" s="75"/>
      <c r="MDM94" s="75"/>
      <c r="MDN94" s="204"/>
      <c r="MDO94" s="205"/>
      <c r="MDP94" s="72"/>
      <c r="MDQ94" s="70"/>
      <c r="MDR94" s="73"/>
      <c r="MDS94" s="74"/>
      <c r="MDT94" s="74"/>
      <c r="MDU94" s="62"/>
      <c r="MDV94" s="75"/>
      <c r="MDW94" s="76"/>
      <c r="MDX94" s="216"/>
      <c r="MDY94" s="75"/>
      <c r="MDZ94" s="75"/>
      <c r="MEA94" s="204"/>
      <c r="MEB94" s="205"/>
      <c r="MEC94" s="72"/>
      <c r="MED94" s="70"/>
      <c r="MEE94" s="73"/>
      <c r="MEF94" s="74"/>
      <c r="MEG94" s="74"/>
      <c r="MEH94" s="62"/>
      <c r="MEI94" s="75"/>
      <c r="MEJ94" s="76"/>
      <c r="MEK94" s="216"/>
      <c r="MEL94" s="75"/>
      <c r="MEM94" s="75"/>
      <c r="MEN94" s="204"/>
      <c r="MEO94" s="205"/>
      <c r="MEP94" s="72"/>
      <c r="MEQ94" s="70"/>
      <c r="MER94" s="73"/>
      <c r="MES94" s="74"/>
      <c r="MET94" s="74"/>
      <c r="MEU94" s="62"/>
      <c r="MEV94" s="75"/>
      <c r="MEW94" s="76"/>
      <c r="MEX94" s="216"/>
      <c r="MEY94" s="75"/>
      <c r="MEZ94" s="75"/>
      <c r="MFA94" s="204"/>
      <c r="MFB94" s="205"/>
      <c r="MFC94" s="72"/>
      <c r="MFD94" s="70"/>
      <c r="MFE94" s="73"/>
      <c r="MFF94" s="74"/>
      <c r="MFG94" s="74"/>
      <c r="MFH94" s="62"/>
      <c r="MFI94" s="75"/>
      <c r="MFJ94" s="76"/>
      <c r="MFK94" s="216"/>
      <c r="MFL94" s="75"/>
      <c r="MFM94" s="75"/>
      <c r="MFN94" s="204"/>
      <c r="MFO94" s="205"/>
      <c r="MFP94" s="72"/>
      <c r="MFQ94" s="70"/>
      <c r="MFR94" s="73"/>
      <c r="MFS94" s="74"/>
      <c r="MFT94" s="74"/>
      <c r="MFU94" s="62"/>
      <c r="MFV94" s="75"/>
      <c r="MFW94" s="76"/>
      <c r="MFX94" s="216"/>
      <c r="MFY94" s="75"/>
      <c r="MFZ94" s="75"/>
      <c r="MGA94" s="204"/>
      <c r="MGB94" s="205"/>
      <c r="MGC94" s="72"/>
      <c r="MGD94" s="70"/>
      <c r="MGE94" s="73"/>
      <c r="MGF94" s="74"/>
      <c r="MGG94" s="74"/>
      <c r="MGH94" s="62"/>
      <c r="MGI94" s="75"/>
      <c r="MGJ94" s="76"/>
      <c r="MGK94" s="216"/>
      <c r="MGL94" s="75"/>
      <c r="MGM94" s="75"/>
      <c r="MGN94" s="204"/>
      <c r="MGO94" s="205"/>
      <c r="MGP94" s="72"/>
      <c r="MGQ94" s="70"/>
      <c r="MGR94" s="73"/>
      <c r="MGS94" s="74"/>
      <c r="MGT94" s="74"/>
      <c r="MGU94" s="62"/>
      <c r="MGV94" s="75"/>
      <c r="MGW94" s="76"/>
      <c r="MGX94" s="216"/>
      <c r="MGY94" s="75"/>
      <c r="MGZ94" s="75"/>
      <c r="MHA94" s="204"/>
      <c r="MHB94" s="205"/>
      <c r="MHC94" s="72"/>
      <c r="MHD94" s="70"/>
      <c r="MHE94" s="73"/>
      <c r="MHF94" s="74"/>
      <c r="MHG94" s="74"/>
      <c r="MHH94" s="62"/>
      <c r="MHI94" s="75"/>
      <c r="MHJ94" s="76"/>
      <c r="MHK94" s="216"/>
      <c r="MHL94" s="75"/>
      <c r="MHM94" s="75"/>
      <c r="MHN94" s="204"/>
      <c r="MHO94" s="205"/>
      <c r="MHP94" s="72"/>
      <c r="MHQ94" s="70"/>
      <c r="MHR94" s="73"/>
      <c r="MHS94" s="74"/>
      <c r="MHT94" s="74"/>
      <c r="MHU94" s="62"/>
      <c r="MHV94" s="75"/>
      <c r="MHW94" s="76"/>
      <c r="MHX94" s="216"/>
      <c r="MHY94" s="75"/>
      <c r="MHZ94" s="75"/>
      <c r="MIA94" s="204"/>
      <c r="MIB94" s="205"/>
      <c r="MIC94" s="72"/>
      <c r="MID94" s="70"/>
      <c r="MIE94" s="73"/>
      <c r="MIF94" s="74"/>
      <c r="MIG94" s="74"/>
      <c r="MIH94" s="62"/>
      <c r="MII94" s="75"/>
      <c r="MIJ94" s="76"/>
      <c r="MIK94" s="216"/>
      <c r="MIL94" s="75"/>
      <c r="MIM94" s="75"/>
      <c r="MIN94" s="204"/>
      <c r="MIO94" s="205"/>
      <c r="MIP94" s="72"/>
      <c r="MIQ94" s="70"/>
      <c r="MIR94" s="73"/>
      <c r="MIS94" s="74"/>
      <c r="MIT94" s="74"/>
      <c r="MIU94" s="62"/>
      <c r="MIV94" s="75"/>
      <c r="MIW94" s="76"/>
      <c r="MIX94" s="216"/>
      <c r="MIY94" s="75"/>
      <c r="MIZ94" s="75"/>
      <c r="MJA94" s="204"/>
      <c r="MJB94" s="205"/>
      <c r="MJC94" s="72"/>
      <c r="MJD94" s="70"/>
      <c r="MJE94" s="73"/>
      <c r="MJF94" s="74"/>
      <c r="MJG94" s="74"/>
      <c r="MJH94" s="62"/>
      <c r="MJI94" s="75"/>
      <c r="MJJ94" s="76"/>
      <c r="MJK94" s="216"/>
      <c r="MJL94" s="75"/>
      <c r="MJM94" s="75"/>
      <c r="MJN94" s="204"/>
      <c r="MJO94" s="205"/>
      <c r="MJP94" s="72"/>
      <c r="MJQ94" s="70"/>
      <c r="MJR94" s="73"/>
      <c r="MJS94" s="74"/>
      <c r="MJT94" s="74"/>
      <c r="MJU94" s="62"/>
      <c r="MJV94" s="75"/>
      <c r="MJW94" s="76"/>
      <c r="MJX94" s="216"/>
      <c r="MJY94" s="75"/>
      <c r="MJZ94" s="75"/>
      <c r="MKA94" s="204"/>
      <c r="MKB94" s="205"/>
      <c r="MKC94" s="72"/>
      <c r="MKD94" s="70"/>
      <c r="MKE94" s="73"/>
      <c r="MKF94" s="74"/>
      <c r="MKG94" s="74"/>
      <c r="MKH94" s="62"/>
      <c r="MKI94" s="75"/>
      <c r="MKJ94" s="76"/>
      <c r="MKK94" s="216"/>
      <c r="MKL94" s="75"/>
      <c r="MKM94" s="75"/>
      <c r="MKN94" s="204"/>
      <c r="MKO94" s="205"/>
      <c r="MKP94" s="72"/>
      <c r="MKQ94" s="70"/>
      <c r="MKR94" s="73"/>
      <c r="MKS94" s="74"/>
      <c r="MKT94" s="74"/>
      <c r="MKU94" s="62"/>
      <c r="MKV94" s="75"/>
      <c r="MKW94" s="76"/>
      <c r="MKX94" s="216"/>
      <c r="MKY94" s="75"/>
      <c r="MKZ94" s="75"/>
      <c r="MLA94" s="204"/>
      <c r="MLB94" s="205"/>
      <c r="MLC94" s="72"/>
      <c r="MLD94" s="70"/>
      <c r="MLE94" s="73"/>
      <c r="MLF94" s="74"/>
      <c r="MLG94" s="74"/>
      <c r="MLH94" s="62"/>
      <c r="MLI94" s="75"/>
      <c r="MLJ94" s="76"/>
      <c r="MLK94" s="216"/>
      <c r="MLL94" s="75"/>
      <c r="MLM94" s="75"/>
      <c r="MLN94" s="204"/>
      <c r="MLO94" s="205"/>
      <c r="MLP94" s="72"/>
      <c r="MLQ94" s="70"/>
      <c r="MLR94" s="73"/>
      <c r="MLS94" s="74"/>
      <c r="MLT94" s="74"/>
      <c r="MLU94" s="62"/>
      <c r="MLV94" s="75"/>
      <c r="MLW94" s="76"/>
      <c r="MLX94" s="216"/>
      <c r="MLY94" s="75"/>
      <c r="MLZ94" s="75"/>
      <c r="MMA94" s="204"/>
      <c r="MMB94" s="205"/>
      <c r="MMC94" s="72"/>
      <c r="MMD94" s="70"/>
      <c r="MME94" s="73"/>
      <c r="MMF94" s="74"/>
      <c r="MMG94" s="74"/>
      <c r="MMH94" s="62"/>
      <c r="MMI94" s="75"/>
      <c r="MMJ94" s="76"/>
      <c r="MMK94" s="216"/>
      <c r="MML94" s="75"/>
      <c r="MMM94" s="75"/>
      <c r="MMN94" s="204"/>
      <c r="MMO94" s="205"/>
      <c r="MMP94" s="72"/>
      <c r="MMQ94" s="70"/>
      <c r="MMR94" s="73"/>
      <c r="MMS94" s="74"/>
      <c r="MMT94" s="74"/>
      <c r="MMU94" s="62"/>
      <c r="MMV94" s="75"/>
      <c r="MMW94" s="76"/>
      <c r="MMX94" s="216"/>
      <c r="MMY94" s="75"/>
      <c r="MMZ94" s="75"/>
      <c r="MNA94" s="204"/>
      <c r="MNB94" s="205"/>
      <c r="MNC94" s="72"/>
      <c r="MND94" s="70"/>
      <c r="MNE94" s="73"/>
      <c r="MNF94" s="74"/>
      <c r="MNG94" s="74"/>
      <c r="MNH94" s="62"/>
      <c r="MNI94" s="75"/>
      <c r="MNJ94" s="76"/>
      <c r="MNK94" s="216"/>
      <c r="MNL94" s="75"/>
      <c r="MNM94" s="75"/>
      <c r="MNN94" s="204"/>
      <c r="MNO94" s="205"/>
      <c r="MNP94" s="72"/>
      <c r="MNQ94" s="70"/>
      <c r="MNR94" s="73"/>
      <c r="MNS94" s="74"/>
      <c r="MNT94" s="74"/>
      <c r="MNU94" s="62"/>
      <c r="MNV94" s="75"/>
      <c r="MNW94" s="76"/>
      <c r="MNX94" s="216"/>
      <c r="MNY94" s="75"/>
      <c r="MNZ94" s="75"/>
      <c r="MOA94" s="204"/>
      <c r="MOB94" s="205"/>
      <c r="MOC94" s="72"/>
      <c r="MOD94" s="70"/>
      <c r="MOE94" s="73"/>
      <c r="MOF94" s="74"/>
      <c r="MOG94" s="74"/>
      <c r="MOH94" s="62"/>
      <c r="MOI94" s="75"/>
      <c r="MOJ94" s="76"/>
      <c r="MOK94" s="216"/>
      <c r="MOL94" s="75"/>
      <c r="MOM94" s="75"/>
      <c r="MON94" s="204"/>
      <c r="MOO94" s="205"/>
      <c r="MOP94" s="72"/>
      <c r="MOQ94" s="70"/>
      <c r="MOR94" s="73"/>
      <c r="MOS94" s="74"/>
      <c r="MOT94" s="74"/>
      <c r="MOU94" s="62"/>
      <c r="MOV94" s="75"/>
      <c r="MOW94" s="76"/>
      <c r="MOX94" s="216"/>
      <c r="MOY94" s="75"/>
      <c r="MOZ94" s="75"/>
      <c r="MPA94" s="204"/>
      <c r="MPB94" s="205"/>
      <c r="MPC94" s="72"/>
      <c r="MPD94" s="70"/>
      <c r="MPE94" s="73"/>
      <c r="MPF94" s="74"/>
      <c r="MPG94" s="74"/>
      <c r="MPH94" s="62"/>
      <c r="MPI94" s="75"/>
      <c r="MPJ94" s="76"/>
      <c r="MPK94" s="216"/>
      <c r="MPL94" s="75"/>
      <c r="MPM94" s="75"/>
      <c r="MPN94" s="204"/>
      <c r="MPO94" s="205"/>
      <c r="MPP94" s="72"/>
      <c r="MPQ94" s="70"/>
      <c r="MPR94" s="73"/>
      <c r="MPS94" s="74"/>
      <c r="MPT94" s="74"/>
      <c r="MPU94" s="62"/>
      <c r="MPV94" s="75"/>
      <c r="MPW94" s="76"/>
      <c r="MPX94" s="216"/>
      <c r="MPY94" s="75"/>
      <c r="MPZ94" s="75"/>
      <c r="MQA94" s="204"/>
      <c r="MQB94" s="205"/>
      <c r="MQC94" s="72"/>
      <c r="MQD94" s="70"/>
      <c r="MQE94" s="73"/>
      <c r="MQF94" s="74"/>
      <c r="MQG94" s="74"/>
      <c r="MQH94" s="62"/>
      <c r="MQI94" s="75"/>
      <c r="MQJ94" s="76"/>
      <c r="MQK94" s="216"/>
      <c r="MQL94" s="75"/>
      <c r="MQM94" s="75"/>
      <c r="MQN94" s="204"/>
      <c r="MQO94" s="205"/>
      <c r="MQP94" s="72"/>
      <c r="MQQ94" s="70"/>
      <c r="MQR94" s="73"/>
      <c r="MQS94" s="74"/>
      <c r="MQT94" s="74"/>
      <c r="MQU94" s="62"/>
      <c r="MQV94" s="75"/>
      <c r="MQW94" s="76"/>
      <c r="MQX94" s="216"/>
      <c r="MQY94" s="75"/>
      <c r="MQZ94" s="75"/>
      <c r="MRA94" s="204"/>
      <c r="MRB94" s="205"/>
      <c r="MRC94" s="72"/>
      <c r="MRD94" s="70"/>
      <c r="MRE94" s="73"/>
      <c r="MRF94" s="74"/>
      <c r="MRG94" s="74"/>
      <c r="MRH94" s="62"/>
      <c r="MRI94" s="75"/>
      <c r="MRJ94" s="76"/>
      <c r="MRK94" s="216"/>
      <c r="MRL94" s="75"/>
      <c r="MRM94" s="75"/>
      <c r="MRN94" s="204"/>
      <c r="MRO94" s="205"/>
      <c r="MRP94" s="72"/>
      <c r="MRQ94" s="70"/>
      <c r="MRR94" s="73"/>
      <c r="MRS94" s="74"/>
      <c r="MRT94" s="74"/>
      <c r="MRU94" s="62"/>
      <c r="MRV94" s="75"/>
      <c r="MRW94" s="76"/>
      <c r="MRX94" s="216"/>
      <c r="MRY94" s="75"/>
      <c r="MRZ94" s="75"/>
      <c r="MSA94" s="204"/>
      <c r="MSB94" s="205"/>
      <c r="MSC94" s="72"/>
      <c r="MSD94" s="70"/>
      <c r="MSE94" s="73"/>
      <c r="MSF94" s="74"/>
      <c r="MSG94" s="74"/>
      <c r="MSH94" s="62"/>
      <c r="MSI94" s="75"/>
      <c r="MSJ94" s="76"/>
      <c r="MSK94" s="216"/>
      <c r="MSL94" s="75"/>
      <c r="MSM94" s="75"/>
      <c r="MSN94" s="204"/>
      <c r="MSO94" s="205"/>
      <c r="MSP94" s="72"/>
      <c r="MSQ94" s="70"/>
      <c r="MSR94" s="73"/>
      <c r="MSS94" s="74"/>
      <c r="MST94" s="74"/>
      <c r="MSU94" s="62"/>
      <c r="MSV94" s="75"/>
      <c r="MSW94" s="76"/>
      <c r="MSX94" s="216"/>
      <c r="MSY94" s="75"/>
      <c r="MSZ94" s="75"/>
      <c r="MTA94" s="204"/>
      <c r="MTB94" s="205"/>
      <c r="MTC94" s="72"/>
      <c r="MTD94" s="70"/>
      <c r="MTE94" s="73"/>
      <c r="MTF94" s="74"/>
      <c r="MTG94" s="74"/>
      <c r="MTH94" s="62"/>
      <c r="MTI94" s="75"/>
      <c r="MTJ94" s="76"/>
      <c r="MTK94" s="216"/>
      <c r="MTL94" s="75"/>
      <c r="MTM94" s="75"/>
      <c r="MTN94" s="204"/>
      <c r="MTO94" s="205"/>
      <c r="MTP94" s="72"/>
      <c r="MTQ94" s="70"/>
      <c r="MTR94" s="73"/>
      <c r="MTS94" s="74"/>
      <c r="MTT94" s="74"/>
      <c r="MTU94" s="62"/>
      <c r="MTV94" s="75"/>
      <c r="MTW94" s="76"/>
      <c r="MTX94" s="216"/>
      <c r="MTY94" s="75"/>
      <c r="MTZ94" s="75"/>
      <c r="MUA94" s="204"/>
      <c r="MUB94" s="205"/>
      <c r="MUC94" s="72"/>
      <c r="MUD94" s="70"/>
      <c r="MUE94" s="73"/>
      <c r="MUF94" s="74"/>
      <c r="MUG94" s="74"/>
      <c r="MUH94" s="62"/>
      <c r="MUI94" s="75"/>
      <c r="MUJ94" s="76"/>
      <c r="MUK94" s="216"/>
      <c r="MUL94" s="75"/>
      <c r="MUM94" s="75"/>
      <c r="MUN94" s="204"/>
      <c r="MUO94" s="205"/>
      <c r="MUP94" s="72"/>
      <c r="MUQ94" s="70"/>
      <c r="MUR94" s="73"/>
      <c r="MUS94" s="74"/>
      <c r="MUT94" s="74"/>
      <c r="MUU94" s="62"/>
      <c r="MUV94" s="75"/>
      <c r="MUW94" s="76"/>
      <c r="MUX94" s="216"/>
      <c r="MUY94" s="75"/>
      <c r="MUZ94" s="75"/>
      <c r="MVA94" s="204"/>
      <c r="MVB94" s="205"/>
      <c r="MVC94" s="72"/>
      <c r="MVD94" s="70"/>
      <c r="MVE94" s="73"/>
      <c r="MVF94" s="74"/>
      <c r="MVG94" s="74"/>
      <c r="MVH94" s="62"/>
      <c r="MVI94" s="75"/>
      <c r="MVJ94" s="76"/>
      <c r="MVK94" s="216"/>
      <c r="MVL94" s="75"/>
      <c r="MVM94" s="75"/>
      <c r="MVN94" s="204"/>
      <c r="MVO94" s="205"/>
      <c r="MVP94" s="72"/>
      <c r="MVQ94" s="70"/>
      <c r="MVR94" s="73"/>
      <c r="MVS94" s="74"/>
      <c r="MVT94" s="74"/>
      <c r="MVU94" s="62"/>
      <c r="MVV94" s="75"/>
      <c r="MVW94" s="76"/>
      <c r="MVX94" s="216"/>
      <c r="MVY94" s="75"/>
      <c r="MVZ94" s="75"/>
      <c r="MWA94" s="204"/>
      <c r="MWB94" s="205"/>
      <c r="MWC94" s="72"/>
      <c r="MWD94" s="70"/>
      <c r="MWE94" s="73"/>
      <c r="MWF94" s="74"/>
      <c r="MWG94" s="74"/>
      <c r="MWH94" s="62"/>
      <c r="MWI94" s="75"/>
      <c r="MWJ94" s="76"/>
      <c r="MWK94" s="216"/>
      <c r="MWL94" s="75"/>
      <c r="MWM94" s="75"/>
      <c r="MWN94" s="204"/>
      <c r="MWO94" s="205"/>
      <c r="MWP94" s="72"/>
      <c r="MWQ94" s="70"/>
      <c r="MWR94" s="73"/>
      <c r="MWS94" s="74"/>
      <c r="MWT94" s="74"/>
      <c r="MWU94" s="62"/>
      <c r="MWV94" s="75"/>
      <c r="MWW94" s="76"/>
      <c r="MWX94" s="216"/>
      <c r="MWY94" s="75"/>
      <c r="MWZ94" s="75"/>
      <c r="MXA94" s="204"/>
      <c r="MXB94" s="205"/>
      <c r="MXC94" s="72"/>
      <c r="MXD94" s="70"/>
      <c r="MXE94" s="73"/>
      <c r="MXF94" s="74"/>
      <c r="MXG94" s="74"/>
      <c r="MXH94" s="62"/>
      <c r="MXI94" s="75"/>
      <c r="MXJ94" s="76"/>
      <c r="MXK94" s="216"/>
      <c r="MXL94" s="75"/>
      <c r="MXM94" s="75"/>
      <c r="MXN94" s="204"/>
      <c r="MXO94" s="205"/>
      <c r="MXP94" s="72"/>
      <c r="MXQ94" s="70"/>
      <c r="MXR94" s="73"/>
      <c r="MXS94" s="74"/>
      <c r="MXT94" s="74"/>
      <c r="MXU94" s="62"/>
      <c r="MXV94" s="75"/>
      <c r="MXW94" s="76"/>
      <c r="MXX94" s="216"/>
      <c r="MXY94" s="75"/>
      <c r="MXZ94" s="75"/>
      <c r="MYA94" s="204"/>
      <c r="MYB94" s="205"/>
      <c r="MYC94" s="72"/>
      <c r="MYD94" s="70"/>
      <c r="MYE94" s="73"/>
      <c r="MYF94" s="74"/>
      <c r="MYG94" s="74"/>
      <c r="MYH94" s="62"/>
      <c r="MYI94" s="75"/>
      <c r="MYJ94" s="76"/>
      <c r="MYK94" s="216"/>
      <c r="MYL94" s="75"/>
      <c r="MYM94" s="75"/>
      <c r="MYN94" s="204"/>
      <c r="MYO94" s="205"/>
      <c r="MYP94" s="72"/>
      <c r="MYQ94" s="70"/>
      <c r="MYR94" s="73"/>
      <c r="MYS94" s="74"/>
      <c r="MYT94" s="74"/>
      <c r="MYU94" s="62"/>
      <c r="MYV94" s="75"/>
      <c r="MYW94" s="76"/>
      <c r="MYX94" s="216"/>
      <c r="MYY94" s="75"/>
      <c r="MYZ94" s="75"/>
      <c r="MZA94" s="204"/>
      <c r="MZB94" s="205"/>
      <c r="MZC94" s="72"/>
      <c r="MZD94" s="70"/>
      <c r="MZE94" s="73"/>
      <c r="MZF94" s="74"/>
      <c r="MZG94" s="74"/>
      <c r="MZH94" s="62"/>
      <c r="MZI94" s="75"/>
      <c r="MZJ94" s="76"/>
      <c r="MZK94" s="216"/>
      <c r="MZL94" s="75"/>
      <c r="MZM94" s="75"/>
      <c r="MZN94" s="204"/>
      <c r="MZO94" s="205"/>
      <c r="MZP94" s="72"/>
      <c r="MZQ94" s="70"/>
      <c r="MZR94" s="73"/>
      <c r="MZS94" s="74"/>
      <c r="MZT94" s="74"/>
      <c r="MZU94" s="62"/>
      <c r="MZV94" s="75"/>
      <c r="MZW94" s="76"/>
      <c r="MZX94" s="216"/>
      <c r="MZY94" s="75"/>
      <c r="MZZ94" s="75"/>
      <c r="NAA94" s="204"/>
      <c r="NAB94" s="205"/>
      <c r="NAC94" s="72"/>
      <c r="NAD94" s="70"/>
      <c r="NAE94" s="73"/>
      <c r="NAF94" s="74"/>
      <c r="NAG94" s="74"/>
      <c r="NAH94" s="62"/>
      <c r="NAI94" s="75"/>
      <c r="NAJ94" s="76"/>
      <c r="NAK94" s="216"/>
      <c r="NAL94" s="75"/>
      <c r="NAM94" s="75"/>
      <c r="NAN94" s="204"/>
      <c r="NAO94" s="205"/>
      <c r="NAP94" s="72"/>
      <c r="NAQ94" s="70"/>
      <c r="NAR94" s="73"/>
      <c r="NAS94" s="74"/>
      <c r="NAT94" s="74"/>
      <c r="NAU94" s="62"/>
      <c r="NAV94" s="75"/>
      <c r="NAW94" s="76"/>
      <c r="NAX94" s="216"/>
      <c r="NAY94" s="75"/>
      <c r="NAZ94" s="75"/>
      <c r="NBA94" s="204"/>
      <c r="NBB94" s="205"/>
      <c r="NBC94" s="72"/>
      <c r="NBD94" s="70"/>
      <c r="NBE94" s="73"/>
      <c r="NBF94" s="74"/>
      <c r="NBG94" s="74"/>
      <c r="NBH94" s="62"/>
      <c r="NBI94" s="75"/>
      <c r="NBJ94" s="76"/>
      <c r="NBK94" s="216"/>
      <c r="NBL94" s="75"/>
      <c r="NBM94" s="75"/>
      <c r="NBN94" s="204"/>
      <c r="NBO94" s="205"/>
      <c r="NBP94" s="72"/>
      <c r="NBQ94" s="70"/>
      <c r="NBR94" s="73"/>
      <c r="NBS94" s="74"/>
      <c r="NBT94" s="74"/>
      <c r="NBU94" s="62"/>
      <c r="NBV94" s="75"/>
      <c r="NBW94" s="76"/>
      <c r="NBX94" s="216"/>
      <c r="NBY94" s="75"/>
      <c r="NBZ94" s="75"/>
      <c r="NCA94" s="204"/>
      <c r="NCB94" s="205"/>
      <c r="NCC94" s="72"/>
      <c r="NCD94" s="70"/>
      <c r="NCE94" s="73"/>
      <c r="NCF94" s="74"/>
      <c r="NCG94" s="74"/>
      <c r="NCH94" s="62"/>
      <c r="NCI94" s="75"/>
      <c r="NCJ94" s="76"/>
      <c r="NCK94" s="216"/>
      <c r="NCL94" s="75"/>
      <c r="NCM94" s="75"/>
      <c r="NCN94" s="204"/>
      <c r="NCO94" s="205"/>
      <c r="NCP94" s="72"/>
      <c r="NCQ94" s="70"/>
      <c r="NCR94" s="73"/>
      <c r="NCS94" s="74"/>
      <c r="NCT94" s="74"/>
      <c r="NCU94" s="62"/>
      <c r="NCV94" s="75"/>
      <c r="NCW94" s="76"/>
      <c r="NCX94" s="216"/>
      <c r="NCY94" s="75"/>
      <c r="NCZ94" s="75"/>
      <c r="NDA94" s="204"/>
      <c r="NDB94" s="205"/>
      <c r="NDC94" s="72"/>
      <c r="NDD94" s="70"/>
      <c r="NDE94" s="73"/>
      <c r="NDF94" s="74"/>
      <c r="NDG94" s="74"/>
      <c r="NDH94" s="62"/>
      <c r="NDI94" s="75"/>
      <c r="NDJ94" s="76"/>
      <c r="NDK94" s="216"/>
      <c r="NDL94" s="75"/>
      <c r="NDM94" s="75"/>
      <c r="NDN94" s="204"/>
      <c r="NDO94" s="205"/>
      <c r="NDP94" s="72"/>
      <c r="NDQ94" s="70"/>
      <c r="NDR94" s="73"/>
      <c r="NDS94" s="74"/>
      <c r="NDT94" s="74"/>
      <c r="NDU94" s="62"/>
      <c r="NDV94" s="75"/>
      <c r="NDW94" s="76"/>
      <c r="NDX94" s="216"/>
      <c r="NDY94" s="75"/>
      <c r="NDZ94" s="75"/>
      <c r="NEA94" s="204"/>
      <c r="NEB94" s="205"/>
      <c r="NEC94" s="72"/>
      <c r="NED94" s="70"/>
      <c r="NEE94" s="73"/>
      <c r="NEF94" s="74"/>
      <c r="NEG94" s="74"/>
      <c r="NEH94" s="62"/>
      <c r="NEI94" s="75"/>
      <c r="NEJ94" s="76"/>
      <c r="NEK94" s="216"/>
      <c r="NEL94" s="75"/>
      <c r="NEM94" s="75"/>
      <c r="NEN94" s="204"/>
      <c r="NEO94" s="205"/>
      <c r="NEP94" s="72"/>
      <c r="NEQ94" s="70"/>
      <c r="NER94" s="73"/>
      <c r="NES94" s="74"/>
      <c r="NET94" s="74"/>
      <c r="NEU94" s="62"/>
      <c r="NEV94" s="75"/>
      <c r="NEW94" s="76"/>
      <c r="NEX94" s="216"/>
      <c r="NEY94" s="75"/>
      <c r="NEZ94" s="75"/>
      <c r="NFA94" s="204"/>
      <c r="NFB94" s="205"/>
      <c r="NFC94" s="72"/>
      <c r="NFD94" s="70"/>
      <c r="NFE94" s="73"/>
      <c r="NFF94" s="74"/>
      <c r="NFG94" s="74"/>
      <c r="NFH94" s="62"/>
      <c r="NFI94" s="75"/>
      <c r="NFJ94" s="76"/>
      <c r="NFK94" s="216"/>
      <c r="NFL94" s="75"/>
      <c r="NFM94" s="75"/>
      <c r="NFN94" s="204"/>
      <c r="NFO94" s="205"/>
      <c r="NFP94" s="72"/>
      <c r="NFQ94" s="70"/>
      <c r="NFR94" s="73"/>
      <c r="NFS94" s="74"/>
      <c r="NFT94" s="74"/>
      <c r="NFU94" s="62"/>
      <c r="NFV94" s="75"/>
      <c r="NFW94" s="76"/>
      <c r="NFX94" s="216"/>
      <c r="NFY94" s="75"/>
      <c r="NFZ94" s="75"/>
      <c r="NGA94" s="204"/>
      <c r="NGB94" s="205"/>
      <c r="NGC94" s="72"/>
      <c r="NGD94" s="70"/>
      <c r="NGE94" s="73"/>
      <c r="NGF94" s="74"/>
      <c r="NGG94" s="74"/>
      <c r="NGH94" s="62"/>
      <c r="NGI94" s="75"/>
      <c r="NGJ94" s="76"/>
      <c r="NGK94" s="216"/>
      <c r="NGL94" s="75"/>
      <c r="NGM94" s="75"/>
      <c r="NGN94" s="204"/>
      <c r="NGO94" s="205"/>
      <c r="NGP94" s="72"/>
      <c r="NGQ94" s="70"/>
      <c r="NGR94" s="73"/>
      <c r="NGS94" s="74"/>
      <c r="NGT94" s="74"/>
      <c r="NGU94" s="62"/>
      <c r="NGV94" s="75"/>
      <c r="NGW94" s="76"/>
      <c r="NGX94" s="216"/>
      <c r="NGY94" s="75"/>
      <c r="NGZ94" s="75"/>
      <c r="NHA94" s="204"/>
      <c r="NHB94" s="205"/>
      <c r="NHC94" s="72"/>
      <c r="NHD94" s="70"/>
      <c r="NHE94" s="73"/>
      <c r="NHF94" s="74"/>
      <c r="NHG94" s="74"/>
      <c r="NHH94" s="62"/>
      <c r="NHI94" s="75"/>
      <c r="NHJ94" s="76"/>
      <c r="NHK94" s="216"/>
      <c r="NHL94" s="75"/>
      <c r="NHM94" s="75"/>
      <c r="NHN94" s="204"/>
      <c r="NHO94" s="205"/>
      <c r="NHP94" s="72"/>
      <c r="NHQ94" s="70"/>
      <c r="NHR94" s="73"/>
      <c r="NHS94" s="74"/>
      <c r="NHT94" s="74"/>
      <c r="NHU94" s="62"/>
      <c r="NHV94" s="75"/>
      <c r="NHW94" s="76"/>
      <c r="NHX94" s="216"/>
      <c r="NHY94" s="75"/>
      <c r="NHZ94" s="75"/>
      <c r="NIA94" s="204"/>
      <c r="NIB94" s="205"/>
      <c r="NIC94" s="72"/>
      <c r="NID94" s="70"/>
      <c r="NIE94" s="73"/>
      <c r="NIF94" s="74"/>
      <c r="NIG94" s="74"/>
      <c r="NIH94" s="62"/>
      <c r="NII94" s="75"/>
      <c r="NIJ94" s="76"/>
      <c r="NIK94" s="216"/>
      <c r="NIL94" s="75"/>
      <c r="NIM94" s="75"/>
      <c r="NIN94" s="204"/>
      <c r="NIO94" s="205"/>
      <c r="NIP94" s="72"/>
      <c r="NIQ94" s="70"/>
      <c r="NIR94" s="73"/>
      <c r="NIS94" s="74"/>
      <c r="NIT94" s="74"/>
      <c r="NIU94" s="62"/>
      <c r="NIV94" s="75"/>
      <c r="NIW94" s="76"/>
      <c r="NIX94" s="216"/>
      <c r="NIY94" s="75"/>
      <c r="NIZ94" s="75"/>
      <c r="NJA94" s="204"/>
      <c r="NJB94" s="205"/>
      <c r="NJC94" s="72"/>
      <c r="NJD94" s="70"/>
      <c r="NJE94" s="73"/>
      <c r="NJF94" s="74"/>
      <c r="NJG94" s="74"/>
      <c r="NJH94" s="62"/>
      <c r="NJI94" s="75"/>
      <c r="NJJ94" s="76"/>
      <c r="NJK94" s="216"/>
      <c r="NJL94" s="75"/>
      <c r="NJM94" s="75"/>
      <c r="NJN94" s="204"/>
      <c r="NJO94" s="205"/>
      <c r="NJP94" s="72"/>
      <c r="NJQ94" s="70"/>
      <c r="NJR94" s="73"/>
      <c r="NJS94" s="74"/>
      <c r="NJT94" s="74"/>
      <c r="NJU94" s="62"/>
      <c r="NJV94" s="75"/>
      <c r="NJW94" s="76"/>
      <c r="NJX94" s="216"/>
      <c r="NJY94" s="75"/>
      <c r="NJZ94" s="75"/>
      <c r="NKA94" s="204"/>
      <c r="NKB94" s="205"/>
      <c r="NKC94" s="72"/>
      <c r="NKD94" s="70"/>
      <c r="NKE94" s="73"/>
      <c r="NKF94" s="74"/>
      <c r="NKG94" s="74"/>
      <c r="NKH94" s="62"/>
      <c r="NKI94" s="75"/>
      <c r="NKJ94" s="76"/>
      <c r="NKK94" s="216"/>
      <c r="NKL94" s="75"/>
      <c r="NKM94" s="75"/>
      <c r="NKN94" s="204"/>
      <c r="NKO94" s="205"/>
      <c r="NKP94" s="72"/>
      <c r="NKQ94" s="70"/>
      <c r="NKR94" s="73"/>
      <c r="NKS94" s="74"/>
      <c r="NKT94" s="74"/>
      <c r="NKU94" s="62"/>
      <c r="NKV94" s="75"/>
      <c r="NKW94" s="76"/>
      <c r="NKX94" s="216"/>
      <c r="NKY94" s="75"/>
      <c r="NKZ94" s="75"/>
      <c r="NLA94" s="204"/>
      <c r="NLB94" s="205"/>
      <c r="NLC94" s="72"/>
      <c r="NLD94" s="70"/>
      <c r="NLE94" s="73"/>
      <c r="NLF94" s="74"/>
      <c r="NLG94" s="74"/>
      <c r="NLH94" s="62"/>
      <c r="NLI94" s="75"/>
      <c r="NLJ94" s="76"/>
      <c r="NLK94" s="216"/>
      <c r="NLL94" s="75"/>
      <c r="NLM94" s="75"/>
      <c r="NLN94" s="204"/>
      <c r="NLO94" s="205"/>
      <c r="NLP94" s="72"/>
      <c r="NLQ94" s="70"/>
      <c r="NLR94" s="73"/>
      <c r="NLS94" s="74"/>
      <c r="NLT94" s="74"/>
      <c r="NLU94" s="62"/>
      <c r="NLV94" s="75"/>
      <c r="NLW94" s="76"/>
      <c r="NLX94" s="216"/>
      <c r="NLY94" s="75"/>
      <c r="NLZ94" s="75"/>
      <c r="NMA94" s="204"/>
      <c r="NMB94" s="205"/>
      <c r="NMC94" s="72"/>
      <c r="NMD94" s="70"/>
      <c r="NME94" s="73"/>
      <c r="NMF94" s="74"/>
      <c r="NMG94" s="74"/>
      <c r="NMH94" s="62"/>
      <c r="NMI94" s="75"/>
      <c r="NMJ94" s="76"/>
      <c r="NMK94" s="216"/>
      <c r="NML94" s="75"/>
      <c r="NMM94" s="75"/>
      <c r="NMN94" s="204"/>
      <c r="NMO94" s="205"/>
      <c r="NMP94" s="72"/>
      <c r="NMQ94" s="70"/>
      <c r="NMR94" s="73"/>
      <c r="NMS94" s="74"/>
      <c r="NMT94" s="74"/>
      <c r="NMU94" s="62"/>
      <c r="NMV94" s="75"/>
      <c r="NMW94" s="76"/>
      <c r="NMX94" s="216"/>
      <c r="NMY94" s="75"/>
      <c r="NMZ94" s="75"/>
      <c r="NNA94" s="204"/>
      <c r="NNB94" s="205"/>
      <c r="NNC94" s="72"/>
      <c r="NND94" s="70"/>
      <c r="NNE94" s="73"/>
      <c r="NNF94" s="74"/>
      <c r="NNG94" s="74"/>
      <c r="NNH94" s="62"/>
      <c r="NNI94" s="75"/>
      <c r="NNJ94" s="76"/>
      <c r="NNK94" s="216"/>
      <c r="NNL94" s="75"/>
      <c r="NNM94" s="75"/>
      <c r="NNN94" s="204"/>
      <c r="NNO94" s="205"/>
      <c r="NNP94" s="72"/>
      <c r="NNQ94" s="70"/>
      <c r="NNR94" s="73"/>
      <c r="NNS94" s="74"/>
      <c r="NNT94" s="74"/>
      <c r="NNU94" s="62"/>
      <c r="NNV94" s="75"/>
      <c r="NNW94" s="76"/>
      <c r="NNX94" s="216"/>
      <c r="NNY94" s="75"/>
      <c r="NNZ94" s="75"/>
      <c r="NOA94" s="204"/>
      <c r="NOB94" s="205"/>
      <c r="NOC94" s="72"/>
      <c r="NOD94" s="70"/>
      <c r="NOE94" s="73"/>
      <c r="NOF94" s="74"/>
      <c r="NOG94" s="74"/>
      <c r="NOH94" s="62"/>
      <c r="NOI94" s="75"/>
      <c r="NOJ94" s="76"/>
      <c r="NOK94" s="216"/>
      <c r="NOL94" s="75"/>
      <c r="NOM94" s="75"/>
      <c r="NON94" s="204"/>
      <c r="NOO94" s="205"/>
      <c r="NOP94" s="72"/>
      <c r="NOQ94" s="70"/>
      <c r="NOR94" s="73"/>
      <c r="NOS94" s="74"/>
      <c r="NOT94" s="74"/>
      <c r="NOU94" s="62"/>
      <c r="NOV94" s="75"/>
      <c r="NOW94" s="76"/>
      <c r="NOX94" s="216"/>
      <c r="NOY94" s="75"/>
      <c r="NOZ94" s="75"/>
      <c r="NPA94" s="204"/>
      <c r="NPB94" s="205"/>
      <c r="NPC94" s="72"/>
      <c r="NPD94" s="70"/>
      <c r="NPE94" s="73"/>
      <c r="NPF94" s="74"/>
      <c r="NPG94" s="74"/>
      <c r="NPH94" s="62"/>
      <c r="NPI94" s="75"/>
      <c r="NPJ94" s="76"/>
      <c r="NPK94" s="216"/>
      <c r="NPL94" s="75"/>
      <c r="NPM94" s="75"/>
      <c r="NPN94" s="204"/>
      <c r="NPO94" s="205"/>
      <c r="NPP94" s="72"/>
      <c r="NPQ94" s="70"/>
      <c r="NPR94" s="73"/>
      <c r="NPS94" s="74"/>
      <c r="NPT94" s="74"/>
      <c r="NPU94" s="62"/>
      <c r="NPV94" s="75"/>
      <c r="NPW94" s="76"/>
      <c r="NPX94" s="216"/>
      <c r="NPY94" s="75"/>
      <c r="NPZ94" s="75"/>
      <c r="NQA94" s="204"/>
      <c r="NQB94" s="205"/>
      <c r="NQC94" s="72"/>
      <c r="NQD94" s="70"/>
      <c r="NQE94" s="73"/>
      <c r="NQF94" s="74"/>
      <c r="NQG94" s="74"/>
      <c r="NQH94" s="62"/>
      <c r="NQI94" s="75"/>
      <c r="NQJ94" s="76"/>
      <c r="NQK94" s="216"/>
      <c r="NQL94" s="75"/>
      <c r="NQM94" s="75"/>
      <c r="NQN94" s="204"/>
      <c r="NQO94" s="205"/>
      <c r="NQP94" s="72"/>
      <c r="NQQ94" s="70"/>
      <c r="NQR94" s="73"/>
      <c r="NQS94" s="74"/>
      <c r="NQT94" s="74"/>
      <c r="NQU94" s="62"/>
      <c r="NQV94" s="75"/>
      <c r="NQW94" s="76"/>
      <c r="NQX94" s="216"/>
      <c r="NQY94" s="75"/>
      <c r="NQZ94" s="75"/>
      <c r="NRA94" s="204"/>
      <c r="NRB94" s="205"/>
      <c r="NRC94" s="72"/>
      <c r="NRD94" s="70"/>
      <c r="NRE94" s="73"/>
      <c r="NRF94" s="74"/>
      <c r="NRG94" s="74"/>
      <c r="NRH94" s="62"/>
      <c r="NRI94" s="75"/>
      <c r="NRJ94" s="76"/>
      <c r="NRK94" s="216"/>
      <c r="NRL94" s="75"/>
      <c r="NRM94" s="75"/>
      <c r="NRN94" s="204"/>
      <c r="NRO94" s="205"/>
      <c r="NRP94" s="72"/>
      <c r="NRQ94" s="70"/>
      <c r="NRR94" s="73"/>
      <c r="NRS94" s="74"/>
      <c r="NRT94" s="74"/>
      <c r="NRU94" s="62"/>
      <c r="NRV94" s="75"/>
      <c r="NRW94" s="76"/>
      <c r="NRX94" s="216"/>
      <c r="NRY94" s="75"/>
      <c r="NRZ94" s="75"/>
      <c r="NSA94" s="204"/>
      <c r="NSB94" s="205"/>
      <c r="NSC94" s="72"/>
      <c r="NSD94" s="70"/>
      <c r="NSE94" s="73"/>
      <c r="NSF94" s="74"/>
      <c r="NSG94" s="74"/>
      <c r="NSH94" s="62"/>
      <c r="NSI94" s="75"/>
      <c r="NSJ94" s="76"/>
      <c r="NSK94" s="216"/>
      <c r="NSL94" s="75"/>
      <c r="NSM94" s="75"/>
      <c r="NSN94" s="204"/>
      <c r="NSO94" s="205"/>
      <c r="NSP94" s="72"/>
      <c r="NSQ94" s="70"/>
      <c r="NSR94" s="73"/>
      <c r="NSS94" s="74"/>
      <c r="NST94" s="74"/>
      <c r="NSU94" s="62"/>
      <c r="NSV94" s="75"/>
      <c r="NSW94" s="76"/>
      <c r="NSX94" s="216"/>
      <c r="NSY94" s="75"/>
      <c r="NSZ94" s="75"/>
      <c r="NTA94" s="204"/>
      <c r="NTB94" s="205"/>
      <c r="NTC94" s="72"/>
      <c r="NTD94" s="70"/>
      <c r="NTE94" s="73"/>
      <c r="NTF94" s="74"/>
      <c r="NTG94" s="74"/>
      <c r="NTH94" s="62"/>
      <c r="NTI94" s="75"/>
      <c r="NTJ94" s="76"/>
      <c r="NTK94" s="216"/>
      <c r="NTL94" s="75"/>
      <c r="NTM94" s="75"/>
      <c r="NTN94" s="204"/>
      <c r="NTO94" s="205"/>
      <c r="NTP94" s="72"/>
      <c r="NTQ94" s="70"/>
      <c r="NTR94" s="73"/>
      <c r="NTS94" s="74"/>
      <c r="NTT94" s="74"/>
      <c r="NTU94" s="62"/>
      <c r="NTV94" s="75"/>
      <c r="NTW94" s="76"/>
      <c r="NTX94" s="216"/>
      <c r="NTY94" s="75"/>
      <c r="NTZ94" s="75"/>
      <c r="NUA94" s="204"/>
      <c r="NUB94" s="205"/>
      <c r="NUC94" s="72"/>
      <c r="NUD94" s="70"/>
      <c r="NUE94" s="73"/>
      <c r="NUF94" s="74"/>
      <c r="NUG94" s="74"/>
      <c r="NUH94" s="62"/>
      <c r="NUI94" s="75"/>
      <c r="NUJ94" s="76"/>
      <c r="NUK94" s="216"/>
      <c r="NUL94" s="75"/>
      <c r="NUM94" s="75"/>
      <c r="NUN94" s="204"/>
      <c r="NUO94" s="205"/>
      <c r="NUP94" s="72"/>
      <c r="NUQ94" s="70"/>
      <c r="NUR94" s="73"/>
      <c r="NUS94" s="74"/>
      <c r="NUT94" s="74"/>
      <c r="NUU94" s="62"/>
      <c r="NUV94" s="75"/>
      <c r="NUW94" s="76"/>
      <c r="NUX94" s="216"/>
      <c r="NUY94" s="75"/>
      <c r="NUZ94" s="75"/>
      <c r="NVA94" s="204"/>
      <c r="NVB94" s="205"/>
      <c r="NVC94" s="72"/>
      <c r="NVD94" s="70"/>
      <c r="NVE94" s="73"/>
      <c r="NVF94" s="74"/>
      <c r="NVG94" s="74"/>
      <c r="NVH94" s="62"/>
      <c r="NVI94" s="75"/>
      <c r="NVJ94" s="76"/>
      <c r="NVK94" s="216"/>
      <c r="NVL94" s="75"/>
      <c r="NVM94" s="75"/>
      <c r="NVN94" s="204"/>
      <c r="NVO94" s="205"/>
      <c r="NVP94" s="72"/>
      <c r="NVQ94" s="70"/>
      <c r="NVR94" s="73"/>
      <c r="NVS94" s="74"/>
      <c r="NVT94" s="74"/>
      <c r="NVU94" s="62"/>
      <c r="NVV94" s="75"/>
      <c r="NVW94" s="76"/>
      <c r="NVX94" s="216"/>
      <c r="NVY94" s="75"/>
      <c r="NVZ94" s="75"/>
      <c r="NWA94" s="204"/>
      <c r="NWB94" s="205"/>
      <c r="NWC94" s="72"/>
      <c r="NWD94" s="70"/>
      <c r="NWE94" s="73"/>
      <c r="NWF94" s="74"/>
      <c r="NWG94" s="74"/>
      <c r="NWH94" s="62"/>
      <c r="NWI94" s="75"/>
      <c r="NWJ94" s="76"/>
      <c r="NWK94" s="216"/>
      <c r="NWL94" s="75"/>
      <c r="NWM94" s="75"/>
      <c r="NWN94" s="204"/>
      <c r="NWO94" s="205"/>
      <c r="NWP94" s="72"/>
      <c r="NWQ94" s="70"/>
      <c r="NWR94" s="73"/>
      <c r="NWS94" s="74"/>
      <c r="NWT94" s="74"/>
      <c r="NWU94" s="62"/>
      <c r="NWV94" s="75"/>
      <c r="NWW94" s="76"/>
      <c r="NWX94" s="216"/>
      <c r="NWY94" s="75"/>
      <c r="NWZ94" s="75"/>
      <c r="NXA94" s="204"/>
      <c r="NXB94" s="205"/>
      <c r="NXC94" s="72"/>
      <c r="NXD94" s="70"/>
      <c r="NXE94" s="73"/>
      <c r="NXF94" s="74"/>
      <c r="NXG94" s="74"/>
      <c r="NXH94" s="62"/>
      <c r="NXI94" s="75"/>
      <c r="NXJ94" s="76"/>
      <c r="NXK94" s="216"/>
      <c r="NXL94" s="75"/>
      <c r="NXM94" s="75"/>
      <c r="NXN94" s="204"/>
      <c r="NXO94" s="205"/>
      <c r="NXP94" s="72"/>
      <c r="NXQ94" s="70"/>
      <c r="NXR94" s="73"/>
      <c r="NXS94" s="74"/>
      <c r="NXT94" s="74"/>
      <c r="NXU94" s="62"/>
      <c r="NXV94" s="75"/>
      <c r="NXW94" s="76"/>
      <c r="NXX94" s="216"/>
      <c r="NXY94" s="75"/>
      <c r="NXZ94" s="75"/>
      <c r="NYA94" s="204"/>
      <c r="NYB94" s="205"/>
      <c r="NYC94" s="72"/>
      <c r="NYD94" s="70"/>
      <c r="NYE94" s="73"/>
      <c r="NYF94" s="74"/>
      <c r="NYG94" s="74"/>
      <c r="NYH94" s="62"/>
      <c r="NYI94" s="75"/>
      <c r="NYJ94" s="76"/>
      <c r="NYK94" s="216"/>
      <c r="NYL94" s="75"/>
      <c r="NYM94" s="75"/>
      <c r="NYN94" s="204"/>
      <c r="NYO94" s="205"/>
      <c r="NYP94" s="72"/>
      <c r="NYQ94" s="70"/>
      <c r="NYR94" s="73"/>
      <c r="NYS94" s="74"/>
      <c r="NYT94" s="74"/>
      <c r="NYU94" s="62"/>
      <c r="NYV94" s="75"/>
      <c r="NYW94" s="76"/>
      <c r="NYX94" s="216"/>
      <c r="NYY94" s="75"/>
      <c r="NYZ94" s="75"/>
      <c r="NZA94" s="204"/>
      <c r="NZB94" s="205"/>
      <c r="NZC94" s="72"/>
      <c r="NZD94" s="70"/>
      <c r="NZE94" s="73"/>
      <c r="NZF94" s="74"/>
      <c r="NZG94" s="74"/>
      <c r="NZH94" s="62"/>
      <c r="NZI94" s="75"/>
      <c r="NZJ94" s="76"/>
      <c r="NZK94" s="216"/>
      <c r="NZL94" s="75"/>
      <c r="NZM94" s="75"/>
      <c r="NZN94" s="204"/>
      <c r="NZO94" s="205"/>
      <c r="NZP94" s="72"/>
      <c r="NZQ94" s="70"/>
      <c r="NZR94" s="73"/>
      <c r="NZS94" s="74"/>
      <c r="NZT94" s="74"/>
      <c r="NZU94" s="62"/>
      <c r="NZV94" s="75"/>
      <c r="NZW94" s="76"/>
      <c r="NZX94" s="216"/>
      <c r="NZY94" s="75"/>
      <c r="NZZ94" s="75"/>
      <c r="OAA94" s="204"/>
      <c r="OAB94" s="205"/>
      <c r="OAC94" s="72"/>
      <c r="OAD94" s="70"/>
      <c r="OAE94" s="73"/>
      <c r="OAF94" s="74"/>
      <c r="OAG94" s="74"/>
      <c r="OAH94" s="62"/>
      <c r="OAI94" s="75"/>
      <c r="OAJ94" s="76"/>
      <c r="OAK94" s="216"/>
      <c r="OAL94" s="75"/>
      <c r="OAM94" s="75"/>
      <c r="OAN94" s="204"/>
      <c r="OAO94" s="205"/>
      <c r="OAP94" s="72"/>
      <c r="OAQ94" s="70"/>
      <c r="OAR94" s="73"/>
      <c r="OAS94" s="74"/>
      <c r="OAT94" s="74"/>
      <c r="OAU94" s="62"/>
      <c r="OAV94" s="75"/>
      <c r="OAW94" s="76"/>
      <c r="OAX94" s="216"/>
      <c r="OAY94" s="75"/>
      <c r="OAZ94" s="75"/>
      <c r="OBA94" s="204"/>
      <c r="OBB94" s="205"/>
      <c r="OBC94" s="72"/>
      <c r="OBD94" s="70"/>
      <c r="OBE94" s="73"/>
      <c r="OBF94" s="74"/>
      <c r="OBG94" s="74"/>
      <c r="OBH94" s="62"/>
      <c r="OBI94" s="75"/>
      <c r="OBJ94" s="76"/>
      <c r="OBK94" s="216"/>
      <c r="OBL94" s="75"/>
      <c r="OBM94" s="75"/>
      <c r="OBN94" s="204"/>
      <c r="OBO94" s="205"/>
      <c r="OBP94" s="72"/>
      <c r="OBQ94" s="70"/>
      <c r="OBR94" s="73"/>
      <c r="OBS94" s="74"/>
      <c r="OBT94" s="74"/>
      <c r="OBU94" s="62"/>
      <c r="OBV94" s="75"/>
      <c r="OBW94" s="76"/>
      <c r="OBX94" s="216"/>
      <c r="OBY94" s="75"/>
      <c r="OBZ94" s="75"/>
      <c r="OCA94" s="204"/>
      <c r="OCB94" s="205"/>
      <c r="OCC94" s="72"/>
      <c r="OCD94" s="70"/>
      <c r="OCE94" s="73"/>
      <c r="OCF94" s="74"/>
      <c r="OCG94" s="74"/>
      <c r="OCH94" s="62"/>
      <c r="OCI94" s="75"/>
      <c r="OCJ94" s="76"/>
      <c r="OCK94" s="216"/>
      <c r="OCL94" s="75"/>
      <c r="OCM94" s="75"/>
      <c r="OCN94" s="204"/>
      <c r="OCO94" s="205"/>
      <c r="OCP94" s="72"/>
      <c r="OCQ94" s="70"/>
      <c r="OCR94" s="73"/>
      <c r="OCS94" s="74"/>
      <c r="OCT94" s="74"/>
      <c r="OCU94" s="62"/>
      <c r="OCV94" s="75"/>
      <c r="OCW94" s="76"/>
      <c r="OCX94" s="216"/>
      <c r="OCY94" s="75"/>
      <c r="OCZ94" s="75"/>
      <c r="ODA94" s="204"/>
      <c r="ODB94" s="205"/>
      <c r="ODC94" s="72"/>
      <c r="ODD94" s="70"/>
      <c r="ODE94" s="73"/>
      <c r="ODF94" s="74"/>
      <c r="ODG94" s="74"/>
      <c r="ODH94" s="62"/>
      <c r="ODI94" s="75"/>
      <c r="ODJ94" s="76"/>
      <c r="ODK94" s="216"/>
      <c r="ODL94" s="75"/>
      <c r="ODM94" s="75"/>
      <c r="ODN94" s="204"/>
      <c r="ODO94" s="205"/>
      <c r="ODP94" s="72"/>
      <c r="ODQ94" s="70"/>
      <c r="ODR94" s="73"/>
      <c r="ODS94" s="74"/>
      <c r="ODT94" s="74"/>
      <c r="ODU94" s="62"/>
      <c r="ODV94" s="75"/>
      <c r="ODW94" s="76"/>
      <c r="ODX94" s="216"/>
      <c r="ODY94" s="75"/>
      <c r="ODZ94" s="75"/>
      <c r="OEA94" s="204"/>
      <c r="OEB94" s="205"/>
      <c r="OEC94" s="72"/>
      <c r="OED94" s="70"/>
      <c r="OEE94" s="73"/>
      <c r="OEF94" s="74"/>
      <c r="OEG94" s="74"/>
      <c r="OEH94" s="62"/>
      <c r="OEI94" s="75"/>
      <c r="OEJ94" s="76"/>
      <c r="OEK94" s="216"/>
      <c r="OEL94" s="75"/>
      <c r="OEM94" s="75"/>
      <c r="OEN94" s="204"/>
      <c r="OEO94" s="205"/>
      <c r="OEP94" s="72"/>
      <c r="OEQ94" s="70"/>
      <c r="OER94" s="73"/>
      <c r="OES94" s="74"/>
      <c r="OET94" s="74"/>
      <c r="OEU94" s="62"/>
      <c r="OEV94" s="75"/>
      <c r="OEW94" s="76"/>
      <c r="OEX94" s="216"/>
      <c r="OEY94" s="75"/>
      <c r="OEZ94" s="75"/>
      <c r="OFA94" s="204"/>
      <c r="OFB94" s="205"/>
      <c r="OFC94" s="72"/>
      <c r="OFD94" s="70"/>
      <c r="OFE94" s="73"/>
      <c r="OFF94" s="74"/>
      <c r="OFG94" s="74"/>
      <c r="OFH94" s="62"/>
      <c r="OFI94" s="75"/>
      <c r="OFJ94" s="76"/>
      <c r="OFK94" s="216"/>
      <c r="OFL94" s="75"/>
      <c r="OFM94" s="75"/>
      <c r="OFN94" s="204"/>
      <c r="OFO94" s="205"/>
      <c r="OFP94" s="72"/>
      <c r="OFQ94" s="70"/>
      <c r="OFR94" s="73"/>
      <c r="OFS94" s="74"/>
      <c r="OFT94" s="74"/>
      <c r="OFU94" s="62"/>
      <c r="OFV94" s="75"/>
      <c r="OFW94" s="76"/>
      <c r="OFX94" s="216"/>
      <c r="OFY94" s="75"/>
      <c r="OFZ94" s="75"/>
      <c r="OGA94" s="204"/>
      <c r="OGB94" s="205"/>
      <c r="OGC94" s="72"/>
      <c r="OGD94" s="70"/>
      <c r="OGE94" s="73"/>
      <c r="OGF94" s="74"/>
      <c r="OGG94" s="74"/>
      <c r="OGH94" s="62"/>
      <c r="OGI94" s="75"/>
      <c r="OGJ94" s="76"/>
      <c r="OGK94" s="216"/>
      <c r="OGL94" s="75"/>
      <c r="OGM94" s="75"/>
      <c r="OGN94" s="204"/>
      <c r="OGO94" s="205"/>
      <c r="OGP94" s="72"/>
      <c r="OGQ94" s="70"/>
      <c r="OGR94" s="73"/>
      <c r="OGS94" s="74"/>
      <c r="OGT94" s="74"/>
      <c r="OGU94" s="62"/>
      <c r="OGV94" s="75"/>
      <c r="OGW94" s="76"/>
      <c r="OGX94" s="216"/>
      <c r="OGY94" s="75"/>
      <c r="OGZ94" s="75"/>
      <c r="OHA94" s="204"/>
      <c r="OHB94" s="205"/>
      <c r="OHC94" s="72"/>
      <c r="OHD94" s="70"/>
      <c r="OHE94" s="73"/>
      <c r="OHF94" s="74"/>
      <c r="OHG94" s="74"/>
      <c r="OHH94" s="62"/>
      <c r="OHI94" s="75"/>
      <c r="OHJ94" s="76"/>
      <c r="OHK94" s="216"/>
      <c r="OHL94" s="75"/>
      <c r="OHM94" s="75"/>
      <c r="OHN94" s="204"/>
      <c r="OHO94" s="205"/>
      <c r="OHP94" s="72"/>
      <c r="OHQ94" s="70"/>
      <c r="OHR94" s="73"/>
      <c r="OHS94" s="74"/>
      <c r="OHT94" s="74"/>
      <c r="OHU94" s="62"/>
      <c r="OHV94" s="75"/>
      <c r="OHW94" s="76"/>
      <c r="OHX94" s="216"/>
      <c r="OHY94" s="75"/>
      <c r="OHZ94" s="75"/>
      <c r="OIA94" s="204"/>
      <c r="OIB94" s="205"/>
      <c r="OIC94" s="72"/>
      <c r="OID94" s="70"/>
      <c r="OIE94" s="73"/>
      <c r="OIF94" s="74"/>
      <c r="OIG94" s="74"/>
      <c r="OIH94" s="62"/>
      <c r="OII94" s="75"/>
      <c r="OIJ94" s="76"/>
      <c r="OIK94" s="216"/>
      <c r="OIL94" s="75"/>
      <c r="OIM94" s="75"/>
      <c r="OIN94" s="204"/>
      <c r="OIO94" s="205"/>
      <c r="OIP94" s="72"/>
      <c r="OIQ94" s="70"/>
      <c r="OIR94" s="73"/>
      <c r="OIS94" s="74"/>
      <c r="OIT94" s="74"/>
      <c r="OIU94" s="62"/>
      <c r="OIV94" s="75"/>
      <c r="OIW94" s="76"/>
      <c r="OIX94" s="216"/>
      <c r="OIY94" s="75"/>
      <c r="OIZ94" s="75"/>
      <c r="OJA94" s="204"/>
      <c r="OJB94" s="205"/>
      <c r="OJC94" s="72"/>
      <c r="OJD94" s="70"/>
      <c r="OJE94" s="73"/>
      <c r="OJF94" s="74"/>
      <c r="OJG94" s="74"/>
      <c r="OJH94" s="62"/>
      <c r="OJI94" s="75"/>
      <c r="OJJ94" s="76"/>
      <c r="OJK94" s="216"/>
      <c r="OJL94" s="75"/>
      <c r="OJM94" s="75"/>
      <c r="OJN94" s="204"/>
      <c r="OJO94" s="205"/>
      <c r="OJP94" s="72"/>
      <c r="OJQ94" s="70"/>
      <c r="OJR94" s="73"/>
      <c r="OJS94" s="74"/>
      <c r="OJT94" s="74"/>
      <c r="OJU94" s="62"/>
      <c r="OJV94" s="75"/>
      <c r="OJW94" s="76"/>
      <c r="OJX94" s="216"/>
      <c r="OJY94" s="75"/>
      <c r="OJZ94" s="75"/>
      <c r="OKA94" s="204"/>
      <c r="OKB94" s="205"/>
      <c r="OKC94" s="72"/>
      <c r="OKD94" s="70"/>
      <c r="OKE94" s="73"/>
      <c r="OKF94" s="74"/>
      <c r="OKG94" s="74"/>
      <c r="OKH94" s="62"/>
      <c r="OKI94" s="75"/>
      <c r="OKJ94" s="76"/>
      <c r="OKK94" s="216"/>
      <c r="OKL94" s="75"/>
      <c r="OKM94" s="75"/>
      <c r="OKN94" s="204"/>
      <c r="OKO94" s="205"/>
      <c r="OKP94" s="72"/>
      <c r="OKQ94" s="70"/>
      <c r="OKR94" s="73"/>
      <c r="OKS94" s="74"/>
      <c r="OKT94" s="74"/>
      <c r="OKU94" s="62"/>
      <c r="OKV94" s="75"/>
      <c r="OKW94" s="76"/>
      <c r="OKX94" s="216"/>
      <c r="OKY94" s="75"/>
      <c r="OKZ94" s="75"/>
      <c r="OLA94" s="204"/>
      <c r="OLB94" s="205"/>
      <c r="OLC94" s="72"/>
      <c r="OLD94" s="70"/>
      <c r="OLE94" s="73"/>
      <c r="OLF94" s="74"/>
      <c r="OLG94" s="74"/>
      <c r="OLH94" s="62"/>
      <c r="OLI94" s="75"/>
      <c r="OLJ94" s="76"/>
      <c r="OLK94" s="216"/>
      <c r="OLL94" s="75"/>
      <c r="OLM94" s="75"/>
      <c r="OLN94" s="204"/>
      <c r="OLO94" s="205"/>
      <c r="OLP94" s="72"/>
      <c r="OLQ94" s="70"/>
      <c r="OLR94" s="73"/>
      <c r="OLS94" s="74"/>
      <c r="OLT94" s="74"/>
      <c r="OLU94" s="62"/>
      <c r="OLV94" s="75"/>
      <c r="OLW94" s="76"/>
      <c r="OLX94" s="216"/>
      <c r="OLY94" s="75"/>
      <c r="OLZ94" s="75"/>
      <c r="OMA94" s="204"/>
      <c r="OMB94" s="205"/>
      <c r="OMC94" s="72"/>
      <c r="OMD94" s="70"/>
      <c r="OME94" s="73"/>
      <c r="OMF94" s="74"/>
      <c r="OMG94" s="74"/>
      <c r="OMH94" s="62"/>
      <c r="OMI94" s="75"/>
      <c r="OMJ94" s="76"/>
      <c r="OMK94" s="216"/>
      <c r="OML94" s="75"/>
      <c r="OMM94" s="75"/>
      <c r="OMN94" s="204"/>
      <c r="OMO94" s="205"/>
      <c r="OMP94" s="72"/>
      <c r="OMQ94" s="70"/>
      <c r="OMR94" s="73"/>
      <c r="OMS94" s="74"/>
      <c r="OMT94" s="74"/>
      <c r="OMU94" s="62"/>
      <c r="OMV94" s="75"/>
      <c r="OMW94" s="76"/>
      <c r="OMX94" s="216"/>
      <c r="OMY94" s="75"/>
      <c r="OMZ94" s="75"/>
      <c r="ONA94" s="204"/>
      <c r="ONB94" s="205"/>
      <c r="ONC94" s="72"/>
      <c r="OND94" s="70"/>
      <c r="ONE94" s="73"/>
      <c r="ONF94" s="74"/>
      <c r="ONG94" s="74"/>
      <c r="ONH94" s="62"/>
      <c r="ONI94" s="75"/>
      <c r="ONJ94" s="76"/>
      <c r="ONK94" s="216"/>
      <c r="ONL94" s="75"/>
      <c r="ONM94" s="75"/>
      <c r="ONN94" s="204"/>
      <c r="ONO94" s="205"/>
      <c r="ONP94" s="72"/>
      <c r="ONQ94" s="70"/>
      <c r="ONR94" s="73"/>
      <c r="ONS94" s="74"/>
      <c r="ONT94" s="74"/>
      <c r="ONU94" s="62"/>
      <c r="ONV94" s="75"/>
      <c r="ONW94" s="76"/>
      <c r="ONX94" s="216"/>
      <c r="ONY94" s="75"/>
      <c r="ONZ94" s="75"/>
      <c r="OOA94" s="204"/>
      <c r="OOB94" s="205"/>
      <c r="OOC94" s="72"/>
      <c r="OOD94" s="70"/>
      <c r="OOE94" s="73"/>
      <c r="OOF94" s="74"/>
      <c r="OOG94" s="74"/>
      <c r="OOH94" s="62"/>
      <c r="OOI94" s="75"/>
      <c r="OOJ94" s="76"/>
      <c r="OOK94" s="216"/>
      <c r="OOL94" s="75"/>
      <c r="OOM94" s="75"/>
      <c r="OON94" s="204"/>
      <c r="OOO94" s="205"/>
      <c r="OOP94" s="72"/>
      <c r="OOQ94" s="70"/>
      <c r="OOR94" s="73"/>
      <c r="OOS94" s="74"/>
      <c r="OOT94" s="74"/>
      <c r="OOU94" s="62"/>
      <c r="OOV94" s="75"/>
      <c r="OOW94" s="76"/>
      <c r="OOX94" s="216"/>
      <c r="OOY94" s="75"/>
      <c r="OOZ94" s="75"/>
      <c r="OPA94" s="204"/>
      <c r="OPB94" s="205"/>
      <c r="OPC94" s="72"/>
      <c r="OPD94" s="70"/>
      <c r="OPE94" s="73"/>
      <c r="OPF94" s="74"/>
      <c r="OPG94" s="74"/>
      <c r="OPH94" s="62"/>
      <c r="OPI94" s="75"/>
      <c r="OPJ94" s="76"/>
      <c r="OPK94" s="216"/>
      <c r="OPL94" s="75"/>
      <c r="OPM94" s="75"/>
      <c r="OPN94" s="204"/>
      <c r="OPO94" s="205"/>
      <c r="OPP94" s="72"/>
      <c r="OPQ94" s="70"/>
      <c r="OPR94" s="73"/>
      <c r="OPS94" s="74"/>
      <c r="OPT94" s="74"/>
      <c r="OPU94" s="62"/>
      <c r="OPV94" s="75"/>
      <c r="OPW94" s="76"/>
      <c r="OPX94" s="216"/>
      <c r="OPY94" s="75"/>
      <c r="OPZ94" s="75"/>
      <c r="OQA94" s="204"/>
      <c r="OQB94" s="205"/>
      <c r="OQC94" s="72"/>
      <c r="OQD94" s="70"/>
      <c r="OQE94" s="73"/>
      <c r="OQF94" s="74"/>
      <c r="OQG94" s="74"/>
      <c r="OQH94" s="62"/>
      <c r="OQI94" s="75"/>
      <c r="OQJ94" s="76"/>
      <c r="OQK94" s="216"/>
      <c r="OQL94" s="75"/>
      <c r="OQM94" s="75"/>
      <c r="OQN94" s="204"/>
      <c r="OQO94" s="205"/>
      <c r="OQP94" s="72"/>
      <c r="OQQ94" s="70"/>
      <c r="OQR94" s="73"/>
      <c r="OQS94" s="74"/>
      <c r="OQT94" s="74"/>
      <c r="OQU94" s="62"/>
      <c r="OQV94" s="75"/>
      <c r="OQW94" s="76"/>
      <c r="OQX94" s="216"/>
      <c r="OQY94" s="75"/>
      <c r="OQZ94" s="75"/>
      <c r="ORA94" s="204"/>
      <c r="ORB94" s="205"/>
      <c r="ORC94" s="72"/>
      <c r="ORD94" s="70"/>
      <c r="ORE94" s="73"/>
      <c r="ORF94" s="74"/>
      <c r="ORG94" s="74"/>
      <c r="ORH94" s="62"/>
      <c r="ORI94" s="75"/>
      <c r="ORJ94" s="76"/>
      <c r="ORK94" s="216"/>
      <c r="ORL94" s="75"/>
      <c r="ORM94" s="75"/>
      <c r="ORN94" s="204"/>
      <c r="ORO94" s="205"/>
      <c r="ORP94" s="72"/>
      <c r="ORQ94" s="70"/>
      <c r="ORR94" s="73"/>
      <c r="ORS94" s="74"/>
      <c r="ORT94" s="74"/>
      <c r="ORU94" s="62"/>
      <c r="ORV94" s="75"/>
      <c r="ORW94" s="76"/>
      <c r="ORX94" s="216"/>
      <c r="ORY94" s="75"/>
      <c r="ORZ94" s="75"/>
      <c r="OSA94" s="204"/>
      <c r="OSB94" s="205"/>
      <c r="OSC94" s="72"/>
      <c r="OSD94" s="70"/>
      <c r="OSE94" s="73"/>
      <c r="OSF94" s="74"/>
      <c r="OSG94" s="74"/>
      <c r="OSH94" s="62"/>
      <c r="OSI94" s="75"/>
      <c r="OSJ94" s="76"/>
      <c r="OSK94" s="216"/>
      <c r="OSL94" s="75"/>
      <c r="OSM94" s="75"/>
      <c r="OSN94" s="204"/>
      <c r="OSO94" s="205"/>
      <c r="OSP94" s="72"/>
      <c r="OSQ94" s="70"/>
      <c r="OSR94" s="73"/>
      <c r="OSS94" s="74"/>
      <c r="OST94" s="74"/>
      <c r="OSU94" s="62"/>
      <c r="OSV94" s="75"/>
      <c r="OSW94" s="76"/>
      <c r="OSX94" s="216"/>
      <c r="OSY94" s="75"/>
      <c r="OSZ94" s="75"/>
      <c r="OTA94" s="204"/>
      <c r="OTB94" s="205"/>
      <c r="OTC94" s="72"/>
      <c r="OTD94" s="70"/>
      <c r="OTE94" s="73"/>
      <c r="OTF94" s="74"/>
      <c r="OTG94" s="74"/>
      <c r="OTH94" s="62"/>
      <c r="OTI94" s="75"/>
      <c r="OTJ94" s="76"/>
      <c r="OTK94" s="216"/>
      <c r="OTL94" s="75"/>
      <c r="OTM94" s="75"/>
      <c r="OTN94" s="204"/>
      <c r="OTO94" s="205"/>
      <c r="OTP94" s="72"/>
      <c r="OTQ94" s="70"/>
      <c r="OTR94" s="73"/>
      <c r="OTS94" s="74"/>
      <c r="OTT94" s="74"/>
      <c r="OTU94" s="62"/>
      <c r="OTV94" s="75"/>
      <c r="OTW94" s="76"/>
      <c r="OTX94" s="216"/>
      <c r="OTY94" s="75"/>
      <c r="OTZ94" s="75"/>
      <c r="OUA94" s="204"/>
      <c r="OUB94" s="205"/>
      <c r="OUC94" s="72"/>
      <c r="OUD94" s="70"/>
      <c r="OUE94" s="73"/>
      <c r="OUF94" s="74"/>
      <c r="OUG94" s="74"/>
      <c r="OUH94" s="62"/>
      <c r="OUI94" s="75"/>
      <c r="OUJ94" s="76"/>
      <c r="OUK94" s="216"/>
      <c r="OUL94" s="75"/>
      <c r="OUM94" s="75"/>
      <c r="OUN94" s="204"/>
      <c r="OUO94" s="205"/>
      <c r="OUP94" s="72"/>
      <c r="OUQ94" s="70"/>
      <c r="OUR94" s="73"/>
      <c r="OUS94" s="74"/>
      <c r="OUT94" s="74"/>
      <c r="OUU94" s="62"/>
      <c r="OUV94" s="75"/>
      <c r="OUW94" s="76"/>
      <c r="OUX94" s="216"/>
      <c r="OUY94" s="75"/>
      <c r="OUZ94" s="75"/>
      <c r="OVA94" s="204"/>
      <c r="OVB94" s="205"/>
      <c r="OVC94" s="72"/>
      <c r="OVD94" s="70"/>
      <c r="OVE94" s="73"/>
      <c r="OVF94" s="74"/>
      <c r="OVG94" s="74"/>
      <c r="OVH94" s="62"/>
      <c r="OVI94" s="75"/>
      <c r="OVJ94" s="76"/>
      <c r="OVK94" s="216"/>
      <c r="OVL94" s="75"/>
      <c r="OVM94" s="75"/>
      <c r="OVN94" s="204"/>
      <c r="OVO94" s="205"/>
      <c r="OVP94" s="72"/>
      <c r="OVQ94" s="70"/>
      <c r="OVR94" s="73"/>
      <c r="OVS94" s="74"/>
      <c r="OVT94" s="74"/>
      <c r="OVU94" s="62"/>
      <c r="OVV94" s="75"/>
      <c r="OVW94" s="76"/>
      <c r="OVX94" s="216"/>
      <c r="OVY94" s="75"/>
      <c r="OVZ94" s="75"/>
      <c r="OWA94" s="204"/>
      <c r="OWB94" s="205"/>
      <c r="OWC94" s="72"/>
      <c r="OWD94" s="70"/>
      <c r="OWE94" s="73"/>
      <c r="OWF94" s="74"/>
      <c r="OWG94" s="74"/>
      <c r="OWH94" s="62"/>
      <c r="OWI94" s="75"/>
      <c r="OWJ94" s="76"/>
      <c r="OWK94" s="216"/>
      <c r="OWL94" s="75"/>
      <c r="OWM94" s="75"/>
      <c r="OWN94" s="204"/>
      <c r="OWO94" s="205"/>
      <c r="OWP94" s="72"/>
      <c r="OWQ94" s="70"/>
      <c r="OWR94" s="73"/>
      <c r="OWS94" s="74"/>
      <c r="OWT94" s="74"/>
      <c r="OWU94" s="62"/>
      <c r="OWV94" s="75"/>
      <c r="OWW94" s="76"/>
      <c r="OWX94" s="216"/>
      <c r="OWY94" s="75"/>
      <c r="OWZ94" s="75"/>
      <c r="OXA94" s="204"/>
      <c r="OXB94" s="205"/>
      <c r="OXC94" s="72"/>
      <c r="OXD94" s="70"/>
      <c r="OXE94" s="73"/>
      <c r="OXF94" s="74"/>
      <c r="OXG94" s="74"/>
      <c r="OXH94" s="62"/>
      <c r="OXI94" s="75"/>
      <c r="OXJ94" s="76"/>
      <c r="OXK94" s="216"/>
      <c r="OXL94" s="75"/>
      <c r="OXM94" s="75"/>
      <c r="OXN94" s="204"/>
      <c r="OXO94" s="205"/>
      <c r="OXP94" s="72"/>
      <c r="OXQ94" s="70"/>
      <c r="OXR94" s="73"/>
      <c r="OXS94" s="74"/>
      <c r="OXT94" s="74"/>
      <c r="OXU94" s="62"/>
      <c r="OXV94" s="75"/>
      <c r="OXW94" s="76"/>
      <c r="OXX94" s="216"/>
      <c r="OXY94" s="75"/>
      <c r="OXZ94" s="75"/>
      <c r="OYA94" s="204"/>
      <c r="OYB94" s="205"/>
      <c r="OYC94" s="72"/>
      <c r="OYD94" s="70"/>
      <c r="OYE94" s="73"/>
      <c r="OYF94" s="74"/>
      <c r="OYG94" s="74"/>
      <c r="OYH94" s="62"/>
      <c r="OYI94" s="75"/>
      <c r="OYJ94" s="76"/>
      <c r="OYK94" s="216"/>
      <c r="OYL94" s="75"/>
      <c r="OYM94" s="75"/>
      <c r="OYN94" s="204"/>
      <c r="OYO94" s="205"/>
      <c r="OYP94" s="72"/>
      <c r="OYQ94" s="70"/>
      <c r="OYR94" s="73"/>
      <c r="OYS94" s="74"/>
      <c r="OYT94" s="74"/>
      <c r="OYU94" s="62"/>
      <c r="OYV94" s="75"/>
      <c r="OYW94" s="76"/>
      <c r="OYX94" s="216"/>
      <c r="OYY94" s="75"/>
      <c r="OYZ94" s="75"/>
      <c r="OZA94" s="204"/>
      <c r="OZB94" s="205"/>
      <c r="OZC94" s="72"/>
      <c r="OZD94" s="70"/>
      <c r="OZE94" s="73"/>
      <c r="OZF94" s="74"/>
      <c r="OZG94" s="74"/>
      <c r="OZH94" s="62"/>
      <c r="OZI94" s="75"/>
      <c r="OZJ94" s="76"/>
      <c r="OZK94" s="216"/>
      <c r="OZL94" s="75"/>
      <c r="OZM94" s="75"/>
      <c r="OZN94" s="204"/>
      <c r="OZO94" s="205"/>
      <c r="OZP94" s="72"/>
      <c r="OZQ94" s="70"/>
      <c r="OZR94" s="73"/>
      <c r="OZS94" s="74"/>
      <c r="OZT94" s="74"/>
      <c r="OZU94" s="62"/>
      <c r="OZV94" s="75"/>
      <c r="OZW94" s="76"/>
      <c r="OZX94" s="216"/>
      <c r="OZY94" s="75"/>
      <c r="OZZ94" s="75"/>
      <c r="PAA94" s="204"/>
      <c r="PAB94" s="205"/>
      <c r="PAC94" s="72"/>
      <c r="PAD94" s="70"/>
      <c r="PAE94" s="73"/>
      <c r="PAF94" s="74"/>
      <c r="PAG94" s="74"/>
      <c r="PAH94" s="62"/>
      <c r="PAI94" s="75"/>
      <c r="PAJ94" s="76"/>
      <c r="PAK94" s="216"/>
      <c r="PAL94" s="75"/>
      <c r="PAM94" s="75"/>
      <c r="PAN94" s="204"/>
      <c r="PAO94" s="205"/>
      <c r="PAP94" s="72"/>
      <c r="PAQ94" s="70"/>
      <c r="PAR94" s="73"/>
      <c r="PAS94" s="74"/>
      <c r="PAT94" s="74"/>
      <c r="PAU94" s="62"/>
      <c r="PAV94" s="75"/>
      <c r="PAW94" s="76"/>
      <c r="PAX94" s="216"/>
      <c r="PAY94" s="75"/>
      <c r="PAZ94" s="75"/>
      <c r="PBA94" s="204"/>
      <c r="PBB94" s="205"/>
      <c r="PBC94" s="72"/>
      <c r="PBD94" s="70"/>
      <c r="PBE94" s="73"/>
      <c r="PBF94" s="74"/>
      <c r="PBG94" s="74"/>
      <c r="PBH94" s="62"/>
      <c r="PBI94" s="75"/>
      <c r="PBJ94" s="76"/>
      <c r="PBK94" s="216"/>
      <c r="PBL94" s="75"/>
      <c r="PBM94" s="75"/>
      <c r="PBN94" s="204"/>
      <c r="PBO94" s="205"/>
      <c r="PBP94" s="72"/>
      <c r="PBQ94" s="70"/>
      <c r="PBR94" s="73"/>
      <c r="PBS94" s="74"/>
      <c r="PBT94" s="74"/>
      <c r="PBU94" s="62"/>
      <c r="PBV94" s="75"/>
      <c r="PBW94" s="76"/>
      <c r="PBX94" s="216"/>
      <c r="PBY94" s="75"/>
      <c r="PBZ94" s="75"/>
      <c r="PCA94" s="204"/>
      <c r="PCB94" s="205"/>
      <c r="PCC94" s="72"/>
      <c r="PCD94" s="70"/>
      <c r="PCE94" s="73"/>
      <c r="PCF94" s="74"/>
      <c r="PCG94" s="74"/>
      <c r="PCH94" s="62"/>
      <c r="PCI94" s="75"/>
      <c r="PCJ94" s="76"/>
      <c r="PCK94" s="216"/>
      <c r="PCL94" s="75"/>
      <c r="PCM94" s="75"/>
      <c r="PCN94" s="204"/>
      <c r="PCO94" s="205"/>
      <c r="PCP94" s="72"/>
      <c r="PCQ94" s="70"/>
      <c r="PCR94" s="73"/>
      <c r="PCS94" s="74"/>
      <c r="PCT94" s="74"/>
      <c r="PCU94" s="62"/>
      <c r="PCV94" s="75"/>
      <c r="PCW94" s="76"/>
      <c r="PCX94" s="216"/>
      <c r="PCY94" s="75"/>
      <c r="PCZ94" s="75"/>
      <c r="PDA94" s="204"/>
      <c r="PDB94" s="205"/>
      <c r="PDC94" s="72"/>
      <c r="PDD94" s="70"/>
      <c r="PDE94" s="73"/>
      <c r="PDF94" s="74"/>
      <c r="PDG94" s="74"/>
      <c r="PDH94" s="62"/>
      <c r="PDI94" s="75"/>
      <c r="PDJ94" s="76"/>
      <c r="PDK94" s="216"/>
      <c r="PDL94" s="75"/>
      <c r="PDM94" s="75"/>
      <c r="PDN94" s="204"/>
      <c r="PDO94" s="205"/>
      <c r="PDP94" s="72"/>
      <c r="PDQ94" s="70"/>
      <c r="PDR94" s="73"/>
      <c r="PDS94" s="74"/>
      <c r="PDT94" s="74"/>
      <c r="PDU94" s="62"/>
      <c r="PDV94" s="75"/>
      <c r="PDW94" s="76"/>
      <c r="PDX94" s="216"/>
      <c r="PDY94" s="75"/>
      <c r="PDZ94" s="75"/>
      <c r="PEA94" s="204"/>
      <c r="PEB94" s="205"/>
      <c r="PEC94" s="72"/>
      <c r="PED94" s="70"/>
      <c r="PEE94" s="73"/>
      <c r="PEF94" s="74"/>
      <c r="PEG94" s="74"/>
      <c r="PEH94" s="62"/>
      <c r="PEI94" s="75"/>
      <c r="PEJ94" s="76"/>
      <c r="PEK94" s="216"/>
      <c r="PEL94" s="75"/>
      <c r="PEM94" s="75"/>
      <c r="PEN94" s="204"/>
      <c r="PEO94" s="205"/>
      <c r="PEP94" s="72"/>
      <c r="PEQ94" s="70"/>
      <c r="PER94" s="73"/>
      <c r="PES94" s="74"/>
      <c r="PET94" s="74"/>
      <c r="PEU94" s="62"/>
      <c r="PEV94" s="75"/>
      <c r="PEW94" s="76"/>
      <c r="PEX94" s="216"/>
      <c r="PEY94" s="75"/>
      <c r="PEZ94" s="75"/>
      <c r="PFA94" s="204"/>
      <c r="PFB94" s="205"/>
      <c r="PFC94" s="72"/>
      <c r="PFD94" s="70"/>
      <c r="PFE94" s="73"/>
      <c r="PFF94" s="74"/>
      <c r="PFG94" s="74"/>
      <c r="PFH94" s="62"/>
      <c r="PFI94" s="75"/>
      <c r="PFJ94" s="76"/>
      <c r="PFK94" s="216"/>
      <c r="PFL94" s="75"/>
      <c r="PFM94" s="75"/>
      <c r="PFN94" s="204"/>
      <c r="PFO94" s="205"/>
      <c r="PFP94" s="72"/>
      <c r="PFQ94" s="70"/>
      <c r="PFR94" s="73"/>
      <c r="PFS94" s="74"/>
      <c r="PFT94" s="74"/>
      <c r="PFU94" s="62"/>
      <c r="PFV94" s="75"/>
      <c r="PFW94" s="76"/>
      <c r="PFX94" s="216"/>
      <c r="PFY94" s="75"/>
      <c r="PFZ94" s="75"/>
      <c r="PGA94" s="204"/>
      <c r="PGB94" s="205"/>
      <c r="PGC94" s="72"/>
      <c r="PGD94" s="70"/>
      <c r="PGE94" s="73"/>
      <c r="PGF94" s="74"/>
      <c r="PGG94" s="74"/>
      <c r="PGH94" s="62"/>
      <c r="PGI94" s="75"/>
      <c r="PGJ94" s="76"/>
      <c r="PGK94" s="216"/>
      <c r="PGL94" s="75"/>
      <c r="PGM94" s="75"/>
      <c r="PGN94" s="204"/>
      <c r="PGO94" s="205"/>
      <c r="PGP94" s="72"/>
      <c r="PGQ94" s="70"/>
      <c r="PGR94" s="73"/>
      <c r="PGS94" s="74"/>
      <c r="PGT94" s="74"/>
      <c r="PGU94" s="62"/>
      <c r="PGV94" s="75"/>
      <c r="PGW94" s="76"/>
      <c r="PGX94" s="216"/>
      <c r="PGY94" s="75"/>
      <c r="PGZ94" s="75"/>
      <c r="PHA94" s="204"/>
      <c r="PHB94" s="205"/>
      <c r="PHC94" s="72"/>
      <c r="PHD94" s="70"/>
      <c r="PHE94" s="73"/>
      <c r="PHF94" s="74"/>
      <c r="PHG94" s="74"/>
      <c r="PHH94" s="62"/>
      <c r="PHI94" s="75"/>
      <c r="PHJ94" s="76"/>
      <c r="PHK94" s="216"/>
      <c r="PHL94" s="75"/>
      <c r="PHM94" s="75"/>
      <c r="PHN94" s="204"/>
      <c r="PHO94" s="205"/>
      <c r="PHP94" s="72"/>
      <c r="PHQ94" s="70"/>
      <c r="PHR94" s="73"/>
      <c r="PHS94" s="74"/>
      <c r="PHT94" s="74"/>
      <c r="PHU94" s="62"/>
      <c r="PHV94" s="75"/>
      <c r="PHW94" s="76"/>
      <c r="PHX94" s="216"/>
      <c r="PHY94" s="75"/>
      <c r="PHZ94" s="75"/>
      <c r="PIA94" s="204"/>
      <c r="PIB94" s="205"/>
      <c r="PIC94" s="72"/>
      <c r="PID94" s="70"/>
      <c r="PIE94" s="73"/>
      <c r="PIF94" s="74"/>
      <c r="PIG94" s="74"/>
      <c r="PIH94" s="62"/>
      <c r="PII94" s="75"/>
      <c r="PIJ94" s="76"/>
      <c r="PIK94" s="216"/>
      <c r="PIL94" s="75"/>
      <c r="PIM94" s="75"/>
      <c r="PIN94" s="204"/>
      <c r="PIO94" s="205"/>
      <c r="PIP94" s="72"/>
      <c r="PIQ94" s="70"/>
      <c r="PIR94" s="73"/>
      <c r="PIS94" s="74"/>
      <c r="PIT94" s="74"/>
      <c r="PIU94" s="62"/>
      <c r="PIV94" s="75"/>
      <c r="PIW94" s="76"/>
      <c r="PIX94" s="216"/>
      <c r="PIY94" s="75"/>
      <c r="PIZ94" s="75"/>
      <c r="PJA94" s="204"/>
      <c r="PJB94" s="205"/>
      <c r="PJC94" s="72"/>
      <c r="PJD94" s="70"/>
      <c r="PJE94" s="73"/>
      <c r="PJF94" s="74"/>
      <c r="PJG94" s="74"/>
      <c r="PJH94" s="62"/>
      <c r="PJI94" s="75"/>
      <c r="PJJ94" s="76"/>
      <c r="PJK94" s="216"/>
      <c r="PJL94" s="75"/>
      <c r="PJM94" s="75"/>
      <c r="PJN94" s="204"/>
      <c r="PJO94" s="205"/>
      <c r="PJP94" s="72"/>
      <c r="PJQ94" s="70"/>
      <c r="PJR94" s="73"/>
      <c r="PJS94" s="74"/>
      <c r="PJT94" s="74"/>
      <c r="PJU94" s="62"/>
      <c r="PJV94" s="75"/>
      <c r="PJW94" s="76"/>
      <c r="PJX94" s="216"/>
      <c r="PJY94" s="75"/>
      <c r="PJZ94" s="75"/>
      <c r="PKA94" s="204"/>
      <c r="PKB94" s="205"/>
      <c r="PKC94" s="72"/>
      <c r="PKD94" s="70"/>
      <c r="PKE94" s="73"/>
      <c r="PKF94" s="74"/>
      <c r="PKG94" s="74"/>
      <c r="PKH94" s="62"/>
      <c r="PKI94" s="75"/>
      <c r="PKJ94" s="76"/>
      <c r="PKK94" s="216"/>
      <c r="PKL94" s="75"/>
      <c r="PKM94" s="75"/>
      <c r="PKN94" s="204"/>
      <c r="PKO94" s="205"/>
      <c r="PKP94" s="72"/>
      <c r="PKQ94" s="70"/>
      <c r="PKR94" s="73"/>
      <c r="PKS94" s="74"/>
      <c r="PKT94" s="74"/>
      <c r="PKU94" s="62"/>
      <c r="PKV94" s="75"/>
      <c r="PKW94" s="76"/>
      <c r="PKX94" s="216"/>
      <c r="PKY94" s="75"/>
      <c r="PKZ94" s="75"/>
      <c r="PLA94" s="204"/>
      <c r="PLB94" s="205"/>
      <c r="PLC94" s="72"/>
      <c r="PLD94" s="70"/>
      <c r="PLE94" s="73"/>
      <c r="PLF94" s="74"/>
      <c r="PLG94" s="74"/>
      <c r="PLH94" s="62"/>
      <c r="PLI94" s="75"/>
      <c r="PLJ94" s="76"/>
      <c r="PLK94" s="216"/>
      <c r="PLL94" s="75"/>
      <c r="PLM94" s="75"/>
      <c r="PLN94" s="204"/>
      <c r="PLO94" s="205"/>
      <c r="PLP94" s="72"/>
      <c r="PLQ94" s="70"/>
      <c r="PLR94" s="73"/>
      <c r="PLS94" s="74"/>
      <c r="PLT94" s="74"/>
      <c r="PLU94" s="62"/>
      <c r="PLV94" s="75"/>
      <c r="PLW94" s="76"/>
      <c r="PLX94" s="216"/>
      <c r="PLY94" s="75"/>
      <c r="PLZ94" s="75"/>
      <c r="PMA94" s="204"/>
      <c r="PMB94" s="205"/>
      <c r="PMC94" s="72"/>
      <c r="PMD94" s="70"/>
      <c r="PME94" s="73"/>
      <c r="PMF94" s="74"/>
      <c r="PMG94" s="74"/>
      <c r="PMH94" s="62"/>
      <c r="PMI94" s="75"/>
      <c r="PMJ94" s="76"/>
      <c r="PMK94" s="216"/>
      <c r="PML94" s="75"/>
      <c r="PMM94" s="75"/>
      <c r="PMN94" s="204"/>
      <c r="PMO94" s="205"/>
      <c r="PMP94" s="72"/>
      <c r="PMQ94" s="70"/>
      <c r="PMR94" s="73"/>
      <c r="PMS94" s="74"/>
      <c r="PMT94" s="74"/>
      <c r="PMU94" s="62"/>
      <c r="PMV94" s="75"/>
      <c r="PMW94" s="76"/>
      <c r="PMX94" s="216"/>
      <c r="PMY94" s="75"/>
      <c r="PMZ94" s="75"/>
      <c r="PNA94" s="204"/>
      <c r="PNB94" s="205"/>
      <c r="PNC94" s="72"/>
      <c r="PND94" s="70"/>
      <c r="PNE94" s="73"/>
      <c r="PNF94" s="74"/>
      <c r="PNG94" s="74"/>
      <c r="PNH94" s="62"/>
      <c r="PNI94" s="75"/>
      <c r="PNJ94" s="76"/>
      <c r="PNK94" s="216"/>
      <c r="PNL94" s="75"/>
      <c r="PNM94" s="75"/>
      <c r="PNN94" s="204"/>
      <c r="PNO94" s="205"/>
      <c r="PNP94" s="72"/>
      <c r="PNQ94" s="70"/>
      <c r="PNR94" s="73"/>
      <c r="PNS94" s="74"/>
      <c r="PNT94" s="74"/>
      <c r="PNU94" s="62"/>
      <c r="PNV94" s="75"/>
      <c r="PNW94" s="76"/>
      <c r="PNX94" s="216"/>
      <c r="PNY94" s="75"/>
      <c r="PNZ94" s="75"/>
      <c r="POA94" s="204"/>
      <c r="POB94" s="205"/>
      <c r="POC94" s="72"/>
      <c r="POD94" s="70"/>
      <c r="POE94" s="73"/>
      <c r="POF94" s="74"/>
      <c r="POG94" s="74"/>
      <c r="POH94" s="62"/>
      <c r="POI94" s="75"/>
      <c r="POJ94" s="76"/>
      <c r="POK94" s="216"/>
      <c r="POL94" s="75"/>
      <c r="POM94" s="75"/>
      <c r="PON94" s="204"/>
      <c r="POO94" s="205"/>
      <c r="POP94" s="72"/>
      <c r="POQ94" s="70"/>
      <c r="POR94" s="73"/>
      <c r="POS94" s="74"/>
      <c r="POT94" s="74"/>
      <c r="POU94" s="62"/>
      <c r="POV94" s="75"/>
      <c r="POW94" s="76"/>
      <c r="POX94" s="216"/>
      <c r="POY94" s="75"/>
      <c r="POZ94" s="75"/>
      <c r="PPA94" s="204"/>
      <c r="PPB94" s="205"/>
      <c r="PPC94" s="72"/>
      <c r="PPD94" s="70"/>
      <c r="PPE94" s="73"/>
      <c r="PPF94" s="74"/>
      <c r="PPG94" s="74"/>
      <c r="PPH94" s="62"/>
      <c r="PPI94" s="75"/>
      <c r="PPJ94" s="76"/>
      <c r="PPK94" s="216"/>
      <c r="PPL94" s="75"/>
      <c r="PPM94" s="75"/>
      <c r="PPN94" s="204"/>
      <c r="PPO94" s="205"/>
      <c r="PPP94" s="72"/>
      <c r="PPQ94" s="70"/>
      <c r="PPR94" s="73"/>
      <c r="PPS94" s="74"/>
      <c r="PPT94" s="74"/>
      <c r="PPU94" s="62"/>
      <c r="PPV94" s="75"/>
      <c r="PPW94" s="76"/>
      <c r="PPX94" s="216"/>
      <c r="PPY94" s="75"/>
      <c r="PPZ94" s="75"/>
      <c r="PQA94" s="204"/>
      <c r="PQB94" s="205"/>
      <c r="PQC94" s="72"/>
      <c r="PQD94" s="70"/>
      <c r="PQE94" s="73"/>
      <c r="PQF94" s="74"/>
      <c r="PQG94" s="74"/>
      <c r="PQH94" s="62"/>
      <c r="PQI94" s="75"/>
      <c r="PQJ94" s="76"/>
      <c r="PQK94" s="216"/>
      <c r="PQL94" s="75"/>
      <c r="PQM94" s="75"/>
      <c r="PQN94" s="204"/>
      <c r="PQO94" s="205"/>
      <c r="PQP94" s="72"/>
      <c r="PQQ94" s="70"/>
      <c r="PQR94" s="73"/>
      <c r="PQS94" s="74"/>
      <c r="PQT94" s="74"/>
      <c r="PQU94" s="62"/>
      <c r="PQV94" s="75"/>
      <c r="PQW94" s="76"/>
      <c r="PQX94" s="216"/>
      <c r="PQY94" s="75"/>
      <c r="PQZ94" s="75"/>
      <c r="PRA94" s="204"/>
      <c r="PRB94" s="205"/>
      <c r="PRC94" s="72"/>
      <c r="PRD94" s="70"/>
      <c r="PRE94" s="73"/>
      <c r="PRF94" s="74"/>
      <c r="PRG94" s="74"/>
      <c r="PRH94" s="62"/>
      <c r="PRI94" s="75"/>
      <c r="PRJ94" s="76"/>
      <c r="PRK94" s="216"/>
      <c r="PRL94" s="75"/>
      <c r="PRM94" s="75"/>
      <c r="PRN94" s="204"/>
      <c r="PRO94" s="205"/>
      <c r="PRP94" s="72"/>
      <c r="PRQ94" s="70"/>
      <c r="PRR94" s="73"/>
      <c r="PRS94" s="74"/>
      <c r="PRT94" s="74"/>
      <c r="PRU94" s="62"/>
      <c r="PRV94" s="75"/>
      <c r="PRW94" s="76"/>
      <c r="PRX94" s="216"/>
      <c r="PRY94" s="75"/>
      <c r="PRZ94" s="75"/>
      <c r="PSA94" s="204"/>
      <c r="PSB94" s="205"/>
      <c r="PSC94" s="72"/>
      <c r="PSD94" s="70"/>
      <c r="PSE94" s="73"/>
      <c r="PSF94" s="74"/>
      <c r="PSG94" s="74"/>
      <c r="PSH94" s="62"/>
      <c r="PSI94" s="75"/>
      <c r="PSJ94" s="76"/>
      <c r="PSK94" s="216"/>
      <c r="PSL94" s="75"/>
      <c r="PSM94" s="75"/>
      <c r="PSN94" s="204"/>
      <c r="PSO94" s="205"/>
      <c r="PSP94" s="72"/>
      <c r="PSQ94" s="70"/>
      <c r="PSR94" s="73"/>
      <c r="PSS94" s="74"/>
      <c r="PST94" s="74"/>
      <c r="PSU94" s="62"/>
      <c r="PSV94" s="75"/>
      <c r="PSW94" s="76"/>
      <c r="PSX94" s="216"/>
      <c r="PSY94" s="75"/>
      <c r="PSZ94" s="75"/>
      <c r="PTA94" s="204"/>
      <c r="PTB94" s="205"/>
      <c r="PTC94" s="72"/>
      <c r="PTD94" s="70"/>
      <c r="PTE94" s="73"/>
      <c r="PTF94" s="74"/>
      <c r="PTG94" s="74"/>
      <c r="PTH94" s="62"/>
      <c r="PTI94" s="75"/>
      <c r="PTJ94" s="76"/>
      <c r="PTK94" s="216"/>
      <c r="PTL94" s="75"/>
      <c r="PTM94" s="75"/>
      <c r="PTN94" s="204"/>
      <c r="PTO94" s="205"/>
      <c r="PTP94" s="72"/>
      <c r="PTQ94" s="70"/>
      <c r="PTR94" s="73"/>
      <c r="PTS94" s="74"/>
      <c r="PTT94" s="74"/>
      <c r="PTU94" s="62"/>
      <c r="PTV94" s="75"/>
      <c r="PTW94" s="76"/>
      <c r="PTX94" s="216"/>
      <c r="PTY94" s="75"/>
      <c r="PTZ94" s="75"/>
      <c r="PUA94" s="204"/>
      <c r="PUB94" s="205"/>
      <c r="PUC94" s="72"/>
      <c r="PUD94" s="70"/>
      <c r="PUE94" s="73"/>
      <c r="PUF94" s="74"/>
      <c r="PUG94" s="74"/>
      <c r="PUH94" s="62"/>
      <c r="PUI94" s="75"/>
      <c r="PUJ94" s="76"/>
      <c r="PUK94" s="216"/>
      <c r="PUL94" s="75"/>
      <c r="PUM94" s="75"/>
      <c r="PUN94" s="204"/>
      <c r="PUO94" s="205"/>
      <c r="PUP94" s="72"/>
      <c r="PUQ94" s="70"/>
      <c r="PUR94" s="73"/>
      <c r="PUS94" s="74"/>
      <c r="PUT94" s="74"/>
      <c r="PUU94" s="62"/>
      <c r="PUV94" s="75"/>
      <c r="PUW94" s="76"/>
      <c r="PUX94" s="216"/>
      <c r="PUY94" s="75"/>
      <c r="PUZ94" s="75"/>
      <c r="PVA94" s="204"/>
      <c r="PVB94" s="205"/>
      <c r="PVC94" s="72"/>
      <c r="PVD94" s="70"/>
      <c r="PVE94" s="73"/>
      <c r="PVF94" s="74"/>
      <c r="PVG94" s="74"/>
      <c r="PVH94" s="62"/>
      <c r="PVI94" s="75"/>
      <c r="PVJ94" s="76"/>
      <c r="PVK94" s="216"/>
      <c r="PVL94" s="75"/>
      <c r="PVM94" s="75"/>
      <c r="PVN94" s="204"/>
      <c r="PVO94" s="205"/>
      <c r="PVP94" s="72"/>
      <c r="PVQ94" s="70"/>
      <c r="PVR94" s="73"/>
      <c r="PVS94" s="74"/>
      <c r="PVT94" s="74"/>
      <c r="PVU94" s="62"/>
      <c r="PVV94" s="75"/>
      <c r="PVW94" s="76"/>
      <c r="PVX94" s="216"/>
      <c r="PVY94" s="75"/>
      <c r="PVZ94" s="75"/>
      <c r="PWA94" s="204"/>
      <c r="PWB94" s="205"/>
      <c r="PWC94" s="72"/>
      <c r="PWD94" s="70"/>
      <c r="PWE94" s="73"/>
      <c r="PWF94" s="74"/>
      <c r="PWG94" s="74"/>
      <c r="PWH94" s="62"/>
      <c r="PWI94" s="75"/>
      <c r="PWJ94" s="76"/>
      <c r="PWK94" s="216"/>
      <c r="PWL94" s="75"/>
      <c r="PWM94" s="75"/>
      <c r="PWN94" s="204"/>
      <c r="PWO94" s="205"/>
      <c r="PWP94" s="72"/>
      <c r="PWQ94" s="70"/>
      <c r="PWR94" s="73"/>
      <c r="PWS94" s="74"/>
      <c r="PWT94" s="74"/>
      <c r="PWU94" s="62"/>
      <c r="PWV94" s="75"/>
      <c r="PWW94" s="76"/>
      <c r="PWX94" s="216"/>
      <c r="PWY94" s="75"/>
      <c r="PWZ94" s="75"/>
      <c r="PXA94" s="204"/>
      <c r="PXB94" s="205"/>
      <c r="PXC94" s="72"/>
      <c r="PXD94" s="70"/>
      <c r="PXE94" s="73"/>
      <c r="PXF94" s="74"/>
      <c r="PXG94" s="74"/>
      <c r="PXH94" s="62"/>
      <c r="PXI94" s="75"/>
      <c r="PXJ94" s="76"/>
      <c r="PXK94" s="216"/>
      <c r="PXL94" s="75"/>
      <c r="PXM94" s="75"/>
      <c r="PXN94" s="204"/>
      <c r="PXO94" s="205"/>
      <c r="PXP94" s="72"/>
      <c r="PXQ94" s="70"/>
      <c r="PXR94" s="73"/>
      <c r="PXS94" s="74"/>
      <c r="PXT94" s="74"/>
      <c r="PXU94" s="62"/>
      <c r="PXV94" s="75"/>
      <c r="PXW94" s="76"/>
      <c r="PXX94" s="216"/>
      <c r="PXY94" s="75"/>
      <c r="PXZ94" s="75"/>
      <c r="PYA94" s="204"/>
      <c r="PYB94" s="205"/>
      <c r="PYC94" s="72"/>
      <c r="PYD94" s="70"/>
      <c r="PYE94" s="73"/>
      <c r="PYF94" s="74"/>
      <c r="PYG94" s="74"/>
      <c r="PYH94" s="62"/>
      <c r="PYI94" s="75"/>
      <c r="PYJ94" s="76"/>
      <c r="PYK94" s="216"/>
      <c r="PYL94" s="75"/>
      <c r="PYM94" s="75"/>
      <c r="PYN94" s="204"/>
      <c r="PYO94" s="205"/>
      <c r="PYP94" s="72"/>
      <c r="PYQ94" s="70"/>
      <c r="PYR94" s="73"/>
      <c r="PYS94" s="74"/>
      <c r="PYT94" s="74"/>
      <c r="PYU94" s="62"/>
      <c r="PYV94" s="75"/>
      <c r="PYW94" s="76"/>
      <c r="PYX94" s="216"/>
      <c r="PYY94" s="75"/>
      <c r="PYZ94" s="75"/>
      <c r="PZA94" s="204"/>
      <c r="PZB94" s="205"/>
      <c r="PZC94" s="72"/>
      <c r="PZD94" s="70"/>
      <c r="PZE94" s="73"/>
      <c r="PZF94" s="74"/>
      <c r="PZG94" s="74"/>
      <c r="PZH94" s="62"/>
      <c r="PZI94" s="75"/>
      <c r="PZJ94" s="76"/>
      <c r="PZK94" s="216"/>
      <c r="PZL94" s="75"/>
      <c r="PZM94" s="75"/>
      <c r="PZN94" s="204"/>
      <c r="PZO94" s="205"/>
      <c r="PZP94" s="72"/>
      <c r="PZQ94" s="70"/>
      <c r="PZR94" s="73"/>
      <c r="PZS94" s="74"/>
      <c r="PZT94" s="74"/>
      <c r="PZU94" s="62"/>
      <c r="PZV94" s="75"/>
      <c r="PZW94" s="76"/>
      <c r="PZX94" s="216"/>
      <c r="PZY94" s="75"/>
      <c r="PZZ94" s="75"/>
      <c r="QAA94" s="204"/>
      <c r="QAB94" s="205"/>
      <c r="QAC94" s="72"/>
      <c r="QAD94" s="70"/>
      <c r="QAE94" s="73"/>
      <c r="QAF94" s="74"/>
      <c r="QAG94" s="74"/>
      <c r="QAH94" s="62"/>
      <c r="QAI94" s="75"/>
      <c r="QAJ94" s="76"/>
      <c r="QAK94" s="216"/>
      <c r="QAL94" s="75"/>
      <c r="QAM94" s="75"/>
      <c r="QAN94" s="204"/>
      <c r="QAO94" s="205"/>
      <c r="QAP94" s="72"/>
      <c r="QAQ94" s="70"/>
      <c r="QAR94" s="73"/>
      <c r="QAS94" s="74"/>
      <c r="QAT94" s="74"/>
      <c r="QAU94" s="62"/>
      <c r="QAV94" s="75"/>
      <c r="QAW94" s="76"/>
      <c r="QAX94" s="216"/>
      <c r="QAY94" s="75"/>
      <c r="QAZ94" s="75"/>
      <c r="QBA94" s="204"/>
      <c r="QBB94" s="205"/>
      <c r="QBC94" s="72"/>
      <c r="QBD94" s="70"/>
      <c r="QBE94" s="73"/>
      <c r="QBF94" s="74"/>
      <c r="QBG94" s="74"/>
      <c r="QBH94" s="62"/>
      <c r="QBI94" s="75"/>
      <c r="QBJ94" s="76"/>
      <c r="QBK94" s="216"/>
      <c r="QBL94" s="75"/>
      <c r="QBM94" s="75"/>
      <c r="QBN94" s="204"/>
      <c r="QBO94" s="205"/>
      <c r="QBP94" s="72"/>
      <c r="QBQ94" s="70"/>
      <c r="QBR94" s="73"/>
      <c r="QBS94" s="74"/>
      <c r="QBT94" s="74"/>
      <c r="QBU94" s="62"/>
      <c r="QBV94" s="75"/>
      <c r="QBW94" s="76"/>
      <c r="QBX94" s="216"/>
      <c r="QBY94" s="75"/>
      <c r="QBZ94" s="75"/>
      <c r="QCA94" s="204"/>
      <c r="QCB94" s="205"/>
      <c r="QCC94" s="72"/>
      <c r="QCD94" s="70"/>
      <c r="QCE94" s="73"/>
      <c r="QCF94" s="74"/>
      <c r="QCG94" s="74"/>
      <c r="QCH94" s="62"/>
      <c r="QCI94" s="75"/>
      <c r="QCJ94" s="76"/>
      <c r="QCK94" s="216"/>
      <c r="QCL94" s="75"/>
      <c r="QCM94" s="75"/>
      <c r="QCN94" s="204"/>
      <c r="QCO94" s="205"/>
      <c r="QCP94" s="72"/>
      <c r="QCQ94" s="70"/>
      <c r="QCR94" s="73"/>
      <c r="QCS94" s="74"/>
      <c r="QCT94" s="74"/>
      <c r="QCU94" s="62"/>
      <c r="QCV94" s="75"/>
      <c r="QCW94" s="76"/>
      <c r="QCX94" s="216"/>
      <c r="QCY94" s="75"/>
      <c r="QCZ94" s="75"/>
      <c r="QDA94" s="204"/>
      <c r="QDB94" s="205"/>
      <c r="QDC94" s="72"/>
      <c r="QDD94" s="70"/>
      <c r="QDE94" s="73"/>
      <c r="QDF94" s="74"/>
      <c r="QDG94" s="74"/>
      <c r="QDH94" s="62"/>
      <c r="QDI94" s="75"/>
      <c r="QDJ94" s="76"/>
      <c r="QDK94" s="216"/>
      <c r="QDL94" s="75"/>
      <c r="QDM94" s="75"/>
      <c r="QDN94" s="204"/>
      <c r="QDO94" s="205"/>
      <c r="QDP94" s="72"/>
      <c r="QDQ94" s="70"/>
      <c r="QDR94" s="73"/>
      <c r="QDS94" s="74"/>
      <c r="QDT94" s="74"/>
      <c r="QDU94" s="62"/>
      <c r="QDV94" s="75"/>
      <c r="QDW94" s="76"/>
      <c r="QDX94" s="216"/>
      <c r="QDY94" s="75"/>
      <c r="QDZ94" s="75"/>
      <c r="QEA94" s="204"/>
      <c r="QEB94" s="205"/>
      <c r="QEC94" s="72"/>
      <c r="QED94" s="70"/>
      <c r="QEE94" s="73"/>
      <c r="QEF94" s="74"/>
      <c r="QEG94" s="74"/>
      <c r="QEH94" s="62"/>
      <c r="QEI94" s="75"/>
      <c r="QEJ94" s="76"/>
      <c r="QEK94" s="216"/>
      <c r="QEL94" s="75"/>
      <c r="QEM94" s="75"/>
      <c r="QEN94" s="204"/>
      <c r="QEO94" s="205"/>
      <c r="QEP94" s="72"/>
      <c r="QEQ94" s="70"/>
      <c r="QER94" s="73"/>
      <c r="QES94" s="74"/>
      <c r="QET94" s="74"/>
      <c r="QEU94" s="62"/>
      <c r="QEV94" s="75"/>
      <c r="QEW94" s="76"/>
      <c r="QEX94" s="216"/>
      <c r="QEY94" s="75"/>
      <c r="QEZ94" s="75"/>
      <c r="QFA94" s="204"/>
      <c r="QFB94" s="205"/>
      <c r="QFC94" s="72"/>
      <c r="QFD94" s="70"/>
      <c r="QFE94" s="73"/>
      <c r="QFF94" s="74"/>
      <c r="QFG94" s="74"/>
      <c r="QFH94" s="62"/>
      <c r="QFI94" s="75"/>
      <c r="QFJ94" s="76"/>
      <c r="QFK94" s="216"/>
      <c r="QFL94" s="75"/>
      <c r="QFM94" s="75"/>
      <c r="QFN94" s="204"/>
      <c r="QFO94" s="205"/>
      <c r="QFP94" s="72"/>
      <c r="QFQ94" s="70"/>
      <c r="QFR94" s="73"/>
      <c r="QFS94" s="74"/>
      <c r="QFT94" s="74"/>
      <c r="QFU94" s="62"/>
      <c r="QFV94" s="75"/>
      <c r="QFW94" s="76"/>
      <c r="QFX94" s="216"/>
      <c r="QFY94" s="75"/>
      <c r="QFZ94" s="75"/>
      <c r="QGA94" s="204"/>
      <c r="QGB94" s="205"/>
      <c r="QGC94" s="72"/>
      <c r="QGD94" s="70"/>
      <c r="QGE94" s="73"/>
      <c r="QGF94" s="74"/>
      <c r="QGG94" s="74"/>
      <c r="QGH94" s="62"/>
      <c r="QGI94" s="75"/>
      <c r="QGJ94" s="76"/>
      <c r="QGK94" s="216"/>
      <c r="QGL94" s="75"/>
      <c r="QGM94" s="75"/>
      <c r="QGN94" s="204"/>
      <c r="QGO94" s="205"/>
      <c r="QGP94" s="72"/>
      <c r="QGQ94" s="70"/>
      <c r="QGR94" s="73"/>
      <c r="QGS94" s="74"/>
      <c r="QGT94" s="74"/>
      <c r="QGU94" s="62"/>
      <c r="QGV94" s="75"/>
      <c r="QGW94" s="76"/>
      <c r="QGX94" s="216"/>
      <c r="QGY94" s="75"/>
      <c r="QGZ94" s="75"/>
      <c r="QHA94" s="204"/>
      <c r="QHB94" s="205"/>
      <c r="QHC94" s="72"/>
      <c r="QHD94" s="70"/>
      <c r="QHE94" s="73"/>
      <c r="QHF94" s="74"/>
      <c r="QHG94" s="74"/>
      <c r="QHH94" s="62"/>
      <c r="QHI94" s="75"/>
      <c r="QHJ94" s="76"/>
      <c r="QHK94" s="216"/>
      <c r="QHL94" s="75"/>
      <c r="QHM94" s="75"/>
      <c r="QHN94" s="204"/>
      <c r="QHO94" s="205"/>
      <c r="QHP94" s="72"/>
      <c r="QHQ94" s="70"/>
      <c r="QHR94" s="73"/>
      <c r="QHS94" s="74"/>
      <c r="QHT94" s="74"/>
      <c r="QHU94" s="62"/>
      <c r="QHV94" s="75"/>
      <c r="QHW94" s="76"/>
      <c r="QHX94" s="216"/>
      <c r="QHY94" s="75"/>
      <c r="QHZ94" s="75"/>
      <c r="QIA94" s="204"/>
      <c r="QIB94" s="205"/>
      <c r="QIC94" s="72"/>
      <c r="QID94" s="70"/>
      <c r="QIE94" s="73"/>
      <c r="QIF94" s="74"/>
      <c r="QIG94" s="74"/>
      <c r="QIH94" s="62"/>
      <c r="QII94" s="75"/>
      <c r="QIJ94" s="76"/>
      <c r="QIK94" s="216"/>
      <c r="QIL94" s="75"/>
      <c r="QIM94" s="75"/>
      <c r="QIN94" s="204"/>
      <c r="QIO94" s="205"/>
      <c r="QIP94" s="72"/>
      <c r="QIQ94" s="70"/>
      <c r="QIR94" s="73"/>
      <c r="QIS94" s="74"/>
      <c r="QIT94" s="74"/>
      <c r="QIU94" s="62"/>
      <c r="QIV94" s="75"/>
      <c r="QIW94" s="76"/>
      <c r="QIX94" s="216"/>
      <c r="QIY94" s="75"/>
      <c r="QIZ94" s="75"/>
      <c r="QJA94" s="204"/>
      <c r="QJB94" s="205"/>
      <c r="QJC94" s="72"/>
      <c r="QJD94" s="70"/>
      <c r="QJE94" s="73"/>
      <c r="QJF94" s="74"/>
      <c r="QJG94" s="74"/>
      <c r="QJH94" s="62"/>
      <c r="QJI94" s="75"/>
      <c r="QJJ94" s="76"/>
      <c r="QJK94" s="216"/>
      <c r="QJL94" s="75"/>
      <c r="QJM94" s="75"/>
      <c r="QJN94" s="204"/>
      <c r="QJO94" s="205"/>
      <c r="QJP94" s="72"/>
      <c r="QJQ94" s="70"/>
      <c r="QJR94" s="73"/>
      <c r="QJS94" s="74"/>
      <c r="QJT94" s="74"/>
      <c r="QJU94" s="62"/>
      <c r="QJV94" s="75"/>
      <c r="QJW94" s="76"/>
      <c r="QJX94" s="216"/>
      <c r="QJY94" s="75"/>
      <c r="QJZ94" s="75"/>
      <c r="QKA94" s="204"/>
      <c r="QKB94" s="205"/>
      <c r="QKC94" s="72"/>
      <c r="QKD94" s="70"/>
      <c r="QKE94" s="73"/>
      <c r="QKF94" s="74"/>
      <c r="QKG94" s="74"/>
      <c r="QKH94" s="62"/>
      <c r="QKI94" s="75"/>
      <c r="QKJ94" s="76"/>
      <c r="QKK94" s="216"/>
      <c r="QKL94" s="75"/>
      <c r="QKM94" s="75"/>
      <c r="QKN94" s="204"/>
      <c r="QKO94" s="205"/>
      <c r="QKP94" s="72"/>
      <c r="QKQ94" s="70"/>
      <c r="QKR94" s="73"/>
      <c r="QKS94" s="74"/>
      <c r="QKT94" s="74"/>
      <c r="QKU94" s="62"/>
      <c r="QKV94" s="75"/>
      <c r="QKW94" s="76"/>
      <c r="QKX94" s="216"/>
      <c r="QKY94" s="75"/>
      <c r="QKZ94" s="75"/>
      <c r="QLA94" s="204"/>
      <c r="QLB94" s="205"/>
      <c r="QLC94" s="72"/>
      <c r="QLD94" s="70"/>
      <c r="QLE94" s="73"/>
      <c r="QLF94" s="74"/>
      <c r="QLG94" s="74"/>
      <c r="QLH94" s="62"/>
      <c r="QLI94" s="75"/>
      <c r="QLJ94" s="76"/>
      <c r="QLK94" s="216"/>
      <c r="QLL94" s="75"/>
      <c r="QLM94" s="75"/>
      <c r="QLN94" s="204"/>
      <c r="QLO94" s="205"/>
      <c r="QLP94" s="72"/>
      <c r="QLQ94" s="70"/>
      <c r="QLR94" s="73"/>
      <c r="QLS94" s="74"/>
      <c r="QLT94" s="74"/>
      <c r="QLU94" s="62"/>
      <c r="QLV94" s="75"/>
      <c r="QLW94" s="76"/>
      <c r="QLX94" s="216"/>
      <c r="QLY94" s="75"/>
      <c r="QLZ94" s="75"/>
      <c r="QMA94" s="204"/>
      <c r="QMB94" s="205"/>
      <c r="QMC94" s="72"/>
      <c r="QMD94" s="70"/>
      <c r="QME94" s="73"/>
      <c r="QMF94" s="74"/>
      <c r="QMG94" s="74"/>
      <c r="QMH94" s="62"/>
      <c r="QMI94" s="75"/>
      <c r="QMJ94" s="76"/>
      <c r="QMK94" s="216"/>
      <c r="QML94" s="75"/>
      <c r="QMM94" s="75"/>
      <c r="QMN94" s="204"/>
      <c r="QMO94" s="205"/>
      <c r="QMP94" s="72"/>
      <c r="QMQ94" s="70"/>
      <c r="QMR94" s="73"/>
      <c r="QMS94" s="74"/>
      <c r="QMT94" s="74"/>
      <c r="QMU94" s="62"/>
      <c r="QMV94" s="75"/>
      <c r="QMW94" s="76"/>
      <c r="QMX94" s="216"/>
      <c r="QMY94" s="75"/>
      <c r="QMZ94" s="75"/>
      <c r="QNA94" s="204"/>
      <c r="QNB94" s="205"/>
      <c r="QNC94" s="72"/>
      <c r="QND94" s="70"/>
      <c r="QNE94" s="73"/>
      <c r="QNF94" s="74"/>
      <c r="QNG94" s="74"/>
      <c r="QNH94" s="62"/>
      <c r="QNI94" s="75"/>
      <c r="QNJ94" s="76"/>
      <c r="QNK94" s="216"/>
      <c r="QNL94" s="75"/>
      <c r="QNM94" s="75"/>
      <c r="QNN94" s="204"/>
      <c r="QNO94" s="205"/>
      <c r="QNP94" s="72"/>
      <c r="QNQ94" s="70"/>
      <c r="QNR94" s="73"/>
      <c r="QNS94" s="74"/>
      <c r="QNT94" s="74"/>
      <c r="QNU94" s="62"/>
      <c r="QNV94" s="75"/>
      <c r="QNW94" s="76"/>
      <c r="QNX94" s="216"/>
      <c r="QNY94" s="75"/>
      <c r="QNZ94" s="75"/>
      <c r="QOA94" s="204"/>
      <c r="QOB94" s="205"/>
      <c r="QOC94" s="72"/>
      <c r="QOD94" s="70"/>
      <c r="QOE94" s="73"/>
      <c r="QOF94" s="74"/>
      <c r="QOG94" s="74"/>
      <c r="QOH94" s="62"/>
      <c r="QOI94" s="75"/>
      <c r="QOJ94" s="76"/>
      <c r="QOK94" s="216"/>
      <c r="QOL94" s="75"/>
      <c r="QOM94" s="75"/>
      <c r="QON94" s="204"/>
      <c r="QOO94" s="205"/>
      <c r="QOP94" s="72"/>
      <c r="QOQ94" s="70"/>
      <c r="QOR94" s="73"/>
      <c r="QOS94" s="74"/>
      <c r="QOT94" s="74"/>
      <c r="QOU94" s="62"/>
      <c r="QOV94" s="75"/>
      <c r="QOW94" s="76"/>
      <c r="QOX94" s="216"/>
      <c r="QOY94" s="75"/>
      <c r="QOZ94" s="75"/>
      <c r="QPA94" s="204"/>
      <c r="QPB94" s="205"/>
      <c r="QPC94" s="72"/>
      <c r="QPD94" s="70"/>
      <c r="QPE94" s="73"/>
      <c r="QPF94" s="74"/>
      <c r="QPG94" s="74"/>
      <c r="QPH94" s="62"/>
      <c r="QPI94" s="75"/>
      <c r="QPJ94" s="76"/>
      <c r="QPK94" s="216"/>
      <c r="QPL94" s="75"/>
      <c r="QPM94" s="75"/>
      <c r="QPN94" s="204"/>
      <c r="QPO94" s="205"/>
      <c r="QPP94" s="72"/>
      <c r="QPQ94" s="70"/>
      <c r="QPR94" s="73"/>
      <c r="QPS94" s="74"/>
      <c r="QPT94" s="74"/>
      <c r="QPU94" s="62"/>
      <c r="QPV94" s="75"/>
      <c r="QPW94" s="76"/>
      <c r="QPX94" s="216"/>
      <c r="QPY94" s="75"/>
      <c r="QPZ94" s="75"/>
      <c r="QQA94" s="204"/>
      <c r="QQB94" s="205"/>
      <c r="QQC94" s="72"/>
      <c r="QQD94" s="70"/>
      <c r="QQE94" s="73"/>
      <c r="QQF94" s="74"/>
      <c r="QQG94" s="74"/>
      <c r="QQH94" s="62"/>
      <c r="QQI94" s="75"/>
      <c r="QQJ94" s="76"/>
      <c r="QQK94" s="216"/>
      <c r="QQL94" s="75"/>
      <c r="QQM94" s="75"/>
      <c r="QQN94" s="204"/>
      <c r="QQO94" s="205"/>
      <c r="QQP94" s="72"/>
      <c r="QQQ94" s="70"/>
      <c r="QQR94" s="73"/>
      <c r="QQS94" s="74"/>
      <c r="QQT94" s="74"/>
      <c r="QQU94" s="62"/>
      <c r="QQV94" s="75"/>
      <c r="QQW94" s="76"/>
      <c r="QQX94" s="216"/>
      <c r="QQY94" s="75"/>
      <c r="QQZ94" s="75"/>
      <c r="QRA94" s="204"/>
      <c r="QRB94" s="205"/>
      <c r="QRC94" s="72"/>
      <c r="QRD94" s="70"/>
      <c r="QRE94" s="73"/>
      <c r="QRF94" s="74"/>
      <c r="QRG94" s="74"/>
      <c r="QRH94" s="62"/>
      <c r="QRI94" s="75"/>
      <c r="QRJ94" s="76"/>
      <c r="QRK94" s="216"/>
      <c r="QRL94" s="75"/>
      <c r="QRM94" s="75"/>
      <c r="QRN94" s="204"/>
      <c r="QRO94" s="205"/>
      <c r="QRP94" s="72"/>
      <c r="QRQ94" s="70"/>
      <c r="QRR94" s="73"/>
      <c r="QRS94" s="74"/>
      <c r="QRT94" s="74"/>
      <c r="QRU94" s="62"/>
      <c r="QRV94" s="75"/>
      <c r="QRW94" s="76"/>
      <c r="QRX94" s="216"/>
      <c r="QRY94" s="75"/>
      <c r="QRZ94" s="75"/>
      <c r="QSA94" s="204"/>
      <c r="QSB94" s="205"/>
      <c r="QSC94" s="72"/>
      <c r="QSD94" s="70"/>
      <c r="QSE94" s="73"/>
      <c r="QSF94" s="74"/>
      <c r="QSG94" s="74"/>
      <c r="QSH94" s="62"/>
      <c r="QSI94" s="75"/>
      <c r="QSJ94" s="76"/>
      <c r="QSK94" s="216"/>
      <c r="QSL94" s="75"/>
      <c r="QSM94" s="75"/>
      <c r="QSN94" s="204"/>
      <c r="QSO94" s="205"/>
      <c r="QSP94" s="72"/>
      <c r="QSQ94" s="70"/>
      <c r="QSR94" s="73"/>
      <c r="QSS94" s="74"/>
      <c r="QST94" s="74"/>
      <c r="QSU94" s="62"/>
      <c r="QSV94" s="75"/>
      <c r="QSW94" s="76"/>
      <c r="QSX94" s="216"/>
      <c r="QSY94" s="75"/>
      <c r="QSZ94" s="75"/>
      <c r="QTA94" s="204"/>
      <c r="QTB94" s="205"/>
      <c r="QTC94" s="72"/>
      <c r="QTD94" s="70"/>
      <c r="QTE94" s="73"/>
      <c r="QTF94" s="74"/>
      <c r="QTG94" s="74"/>
      <c r="QTH94" s="62"/>
      <c r="QTI94" s="75"/>
      <c r="QTJ94" s="76"/>
      <c r="QTK94" s="216"/>
      <c r="QTL94" s="75"/>
      <c r="QTM94" s="75"/>
      <c r="QTN94" s="204"/>
      <c r="QTO94" s="205"/>
      <c r="QTP94" s="72"/>
      <c r="QTQ94" s="70"/>
      <c r="QTR94" s="73"/>
      <c r="QTS94" s="74"/>
      <c r="QTT94" s="74"/>
      <c r="QTU94" s="62"/>
      <c r="QTV94" s="75"/>
      <c r="QTW94" s="76"/>
      <c r="QTX94" s="216"/>
      <c r="QTY94" s="75"/>
      <c r="QTZ94" s="75"/>
      <c r="QUA94" s="204"/>
      <c r="QUB94" s="205"/>
      <c r="QUC94" s="72"/>
      <c r="QUD94" s="70"/>
      <c r="QUE94" s="73"/>
      <c r="QUF94" s="74"/>
      <c r="QUG94" s="74"/>
      <c r="QUH94" s="62"/>
      <c r="QUI94" s="75"/>
      <c r="QUJ94" s="76"/>
      <c r="QUK94" s="216"/>
      <c r="QUL94" s="75"/>
      <c r="QUM94" s="75"/>
      <c r="QUN94" s="204"/>
      <c r="QUO94" s="205"/>
      <c r="QUP94" s="72"/>
      <c r="QUQ94" s="70"/>
      <c r="QUR94" s="73"/>
      <c r="QUS94" s="74"/>
      <c r="QUT94" s="74"/>
      <c r="QUU94" s="62"/>
      <c r="QUV94" s="75"/>
      <c r="QUW94" s="76"/>
      <c r="QUX94" s="216"/>
      <c r="QUY94" s="75"/>
      <c r="QUZ94" s="75"/>
      <c r="QVA94" s="204"/>
      <c r="QVB94" s="205"/>
      <c r="QVC94" s="72"/>
      <c r="QVD94" s="70"/>
      <c r="QVE94" s="73"/>
      <c r="QVF94" s="74"/>
      <c r="QVG94" s="74"/>
      <c r="QVH94" s="62"/>
      <c r="QVI94" s="75"/>
      <c r="QVJ94" s="76"/>
      <c r="QVK94" s="216"/>
      <c r="QVL94" s="75"/>
      <c r="QVM94" s="75"/>
      <c r="QVN94" s="204"/>
      <c r="QVO94" s="205"/>
      <c r="QVP94" s="72"/>
      <c r="QVQ94" s="70"/>
      <c r="QVR94" s="73"/>
      <c r="QVS94" s="74"/>
      <c r="QVT94" s="74"/>
      <c r="QVU94" s="62"/>
      <c r="QVV94" s="75"/>
      <c r="QVW94" s="76"/>
      <c r="QVX94" s="216"/>
      <c r="QVY94" s="75"/>
      <c r="QVZ94" s="75"/>
      <c r="QWA94" s="204"/>
      <c r="QWB94" s="205"/>
      <c r="QWC94" s="72"/>
      <c r="QWD94" s="70"/>
      <c r="QWE94" s="73"/>
      <c r="QWF94" s="74"/>
      <c r="QWG94" s="74"/>
      <c r="QWH94" s="62"/>
      <c r="QWI94" s="75"/>
      <c r="QWJ94" s="76"/>
      <c r="QWK94" s="216"/>
      <c r="QWL94" s="75"/>
      <c r="QWM94" s="75"/>
      <c r="QWN94" s="204"/>
      <c r="QWO94" s="205"/>
      <c r="QWP94" s="72"/>
      <c r="QWQ94" s="70"/>
      <c r="QWR94" s="73"/>
      <c r="QWS94" s="74"/>
      <c r="QWT94" s="74"/>
      <c r="QWU94" s="62"/>
      <c r="QWV94" s="75"/>
      <c r="QWW94" s="76"/>
      <c r="QWX94" s="216"/>
      <c r="QWY94" s="75"/>
      <c r="QWZ94" s="75"/>
      <c r="QXA94" s="204"/>
      <c r="QXB94" s="205"/>
      <c r="QXC94" s="72"/>
      <c r="QXD94" s="70"/>
      <c r="QXE94" s="73"/>
      <c r="QXF94" s="74"/>
      <c r="QXG94" s="74"/>
      <c r="QXH94" s="62"/>
      <c r="QXI94" s="75"/>
      <c r="QXJ94" s="76"/>
      <c r="QXK94" s="216"/>
      <c r="QXL94" s="75"/>
      <c r="QXM94" s="75"/>
      <c r="QXN94" s="204"/>
      <c r="QXO94" s="205"/>
      <c r="QXP94" s="72"/>
      <c r="QXQ94" s="70"/>
      <c r="QXR94" s="73"/>
      <c r="QXS94" s="74"/>
      <c r="QXT94" s="74"/>
      <c r="QXU94" s="62"/>
      <c r="QXV94" s="75"/>
      <c r="QXW94" s="76"/>
      <c r="QXX94" s="216"/>
      <c r="QXY94" s="75"/>
      <c r="QXZ94" s="75"/>
      <c r="QYA94" s="204"/>
      <c r="QYB94" s="205"/>
      <c r="QYC94" s="72"/>
      <c r="QYD94" s="70"/>
      <c r="QYE94" s="73"/>
      <c r="QYF94" s="74"/>
      <c r="QYG94" s="74"/>
      <c r="QYH94" s="62"/>
      <c r="QYI94" s="75"/>
      <c r="QYJ94" s="76"/>
      <c r="QYK94" s="216"/>
      <c r="QYL94" s="75"/>
      <c r="QYM94" s="75"/>
      <c r="QYN94" s="204"/>
      <c r="QYO94" s="205"/>
      <c r="QYP94" s="72"/>
      <c r="QYQ94" s="70"/>
      <c r="QYR94" s="73"/>
      <c r="QYS94" s="74"/>
      <c r="QYT94" s="74"/>
      <c r="QYU94" s="62"/>
      <c r="QYV94" s="75"/>
      <c r="QYW94" s="76"/>
      <c r="QYX94" s="216"/>
      <c r="QYY94" s="75"/>
      <c r="QYZ94" s="75"/>
      <c r="QZA94" s="204"/>
      <c r="QZB94" s="205"/>
      <c r="QZC94" s="72"/>
      <c r="QZD94" s="70"/>
      <c r="QZE94" s="73"/>
      <c r="QZF94" s="74"/>
      <c r="QZG94" s="74"/>
      <c r="QZH94" s="62"/>
      <c r="QZI94" s="75"/>
      <c r="QZJ94" s="76"/>
      <c r="QZK94" s="216"/>
      <c r="QZL94" s="75"/>
      <c r="QZM94" s="75"/>
      <c r="QZN94" s="204"/>
      <c r="QZO94" s="205"/>
      <c r="QZP94" s="72"/>
      <c r="QZQ94" s="70"/>
      <c r="QZR94" s="73"/>
      <c r="QZS94" s="74"/>
      <c r="QZT94" s="74"/>
      <c r="QZU94" s="62"/>
      <c r="QZV94" s="75"/>
      <c r="QZW94" s="76"/>
      <c r="QZX94" s="216"/>
      <c r="QZY94" s="75"/>
      <c r="QZZ94" s="75"/>
      <c r="RAA94" s="204"/>
      <c r="RAB94" s="205"/>
      <c r="RAC94" s="72"/>
      <c r="RAD94" s="70"/>
      <c r="RAE94" s="73"/>
      <c r="RAF94" s="74"/>
      <c r="RAG94" s="74"/>
      <c r="RAH94" s="62"/>
      <c r="RAI94" s="75"/>
      <c r="RAJ94" s="76"/>
      <c r="RAK94" s="216"/>
      <c r="RAL94" s="75"/>
      <c r="RAM94" s="75"/>
      <c r="RAN94" s="204"/>
      <c r="RAO94" s="205"/>
      <c r="RAP94" s="72"/>
      <c r="RAQ94" s="70"/>
      <c r="RAR94" s="73"/>
      <c r="RAS94" s="74"/>
      <c r="RAT94" s="74"/>
      <c r="RAU94" s="62"/>
      <c r="RAV94" s="75"/>
      <c r="RAW94" s="76"/>
      <c r="RAX94" s="216"/>
      <c r="RAY94" s="75"/>
      <c r="RAZ94" s="75"/>
      <c r="RBA94" s="204"/>
      <c r="RBB94" s="205"/>
      <c r="RBC94" s="72"/>
      <c r="RBD94" s="70"/>
      <c r="RBE94" s="73"/>
      <c r="RBF94" s="74"/>
      <c r="RBG94" s="74"/>
      <c r="RBH94" s="62"/>
      <c r="RBI94" s="75"/>
      <c r="RBJ94" s="76"/>
      <c r="RBK94" s="216"/>
      <c r="RBL94" s="75"/>
      <c r="RBM94" s="75"/>
      <c r="RBN94" s="204"/>
      <c r="RBO94" s="205"/>
      <c r="RBP94" s="72"/>
      <c r="RBQ94" s="70"/>
      <c r="RBR94" s="73"/>
      <c r="RBS94" s="74"/>
      <c r="RBT94" s="74"/>
      <c r="RBU94" s="62"/>
      <c r="RBV94" s="75"/>
      <c r="RBW94" s="76"/>
      <c r="RBX94" s="216"/>
      <c r="RBY94" s="75"/>
      <c r="RBZ94" s="75"/>
      <c r="RCA94" s="204"/>
      <c r="RCB94" s="205"/>
      <c r="RCC94" s="72"/>
      <c r="RCD94" s="70"/>
      <c r="RCE94" s="73"/>
      <c r="RCF94" s="74"/>
      <c r="RCG94" s="74"/>
      <c r="RCH94" s="62"/>
      <c r="RCI94" s="75"/>
      <c r="RCJ94" s="76"/>
      <c r="RCK94" s="216"/>
      <c r="RCL94" s="75"/>
      <c r="RCM94" s="75"/>
      <c r="RCN94" s="204"/>
      <c r="RCO94" s="205"/>
      <c r="RCP94" s="72"/>
      <c r="RCQ94" s="70"/>
      <c r="RCR94" s="73"/>
      <c r="RCS94" s="74"/>
      <c r="RCT94" s="74"/>
      <c r="RCU94" s="62"/>
      <c r="RCV94" s="75"/>
      <c r="RCW94" s="76"/>
      <c r="RCX94" s="216"/>
      <c r="RCY94" s="75"/>
      <c r="RCZ94" s="75"/>
      <c r="RDA94" s="204"/>
      <c r="RDB94" s="205"/>
      <c r="RDC94" s="72"/>
      <c r="RDD94" s="70"/>
      <c r="RDE94" s="73"/>
      <c r="RDF94" s="74"/>
      <c r="RDG94" s="74"/>
      <c r="RDH94" s="62"/>
      <c r="RDI94" s="75"/>
      <c r="RDJ94" s="76"/>
      <c r="RDK94" s="216"/>
      <c r="RDL94" s="75"/>
      <c r="RDM94" s="75"/>
      <c r="RDN94" s="204"/>
      <c r="RDO94" s="205"/>
      <c r="RDP94" s="72"/>
      <c r="RDQ94" s="70"/>
      <c r="RDR94" s="73"/>
      <c r="RDS94" s="74"/>
      <c r="RDT94" s="74"/>
      <c r="RDU94" s="62"/>
      <c r="RDV94" s="75"/>
      <c r="RDW94" s="76"/>
      <c r="RDX94" s="216"/>
      <c r="RDY94" s="75"/>
      <c r="RDZ94" s="75"/>
      <c r="REA94" s="204"/>
      <c r="REB94" s="205"/>
      <c r="REC94" s="72"/>
      <c r="RED94" s="70"/>
      <c r="REE94" s="73"/>
      <c r="REF94" s="74"/>
      <c r="REG94" s="74"/>
      <c r="REH94" s="62"/>
      <c r="REI94" s="75"/>
      <c r="REJ94" s="76"/>
      <c r="REK94" s="216"/>
      <c r="REL94" s="75"/>
      <c r="REM94" s="75"/>
      <c r="REN94" s="204"/>
      <c r="REO94" s="205"/>
      <c r="REP94" s="72"/>
      <c r="REQ94" s="70"/>
      <c r="RER94" s="73"/>
      <c r="RES94" s="74"/>
      <c r="RET94" s="74"/>
      <c r="REU94" s="62"/>
      <c r="REV94" s="75"/>
      <c r="REW94" s="76"/>
      <c r="REX94" s="216"/>
      <c r="REY94" s="75"/>
      <c r="REZ94" s="75"/>
      <c r="RFA94" s="204"/>
      <c r="RFB94" s="205"/>
      <c r="RFC94" s="72"/>
      <c r="RFD94" s="70"/>
      <c r="RFE94" s="73"/>
      <c r="RFF94" s="74"/>
      <c r="RFG94" s="74"/>
      <c r="RFH94" s="62"/>
      <c r="RFI94" s="75"/>
      <c r="RFJ94" s="76"/>
      <c r="RFK94" s="216"/>
      <c r="RFL94" s="75"/>
      <c r="RFM94" s="75"/>
      <c r="RFN94" s="204"/>
      <c r="RFO94" s="205"/>
      <c r="RFP94" s="72"/>
      <c r="RFQ94" s="70"/>
      <c r="RFR94" s="73"/>
      <c r="RFS94" s="74"/>
      <c r="RFT94" s="74"/>
      <c r="RFU94" s="62"/>
      <c r="RFV94" s="75"/>
      <c r="RFW94" s="76"/>
      <c r="RFX94" s="216"/>
      <c r="RFY94" s="75"/>
      <c r="RFZ94" s="75"/>
      <c r="RGA94" s="204"/>
      <c r="RGB94" s="205"/>
      <c r="RGC94" s="72"/>
      <c r="RGD94" s="70"/>
      <c r="RGE94" s="73"/>
      <c r="RGF94" s="74"/>
      <c r="RGG94" s="74"/>
      <c r="RGH94" s="62"/>
      <c r="RGI94" s="75"/>
      <c r="RGJ94" s="76"/>
      <c r="RGK94" s="216"/>
      <c r="RGL94" s="75"/>
      <c r="RGM94" s="75"/>
      <c r="RGN94" s="204"/>
      <c r="RGO94" s="205"/>
      <c r="RGP94" s="72"/>
      <c r="RGQ94" s="70"/>
      <c r="RGR94" s="73"/>
      <c r="RGS94" s="74"/>
      <c r="RGT94" s="74"/>
      <c r="RGU94" s="62"/>
      <c r="RGV94" s="75"/>
      <c r="RGW94" s="76"/>
      <c r="RGX94" s="216"/>
      <c r="RGY94" s="75"/>
      <c r="RGZ94" s="75"/>
      <c r="RHA94" s="204"/>
      <c r="RHB94" s="205"/>
      <c r="RHC94" s="72"/>
      <c r="RHD94" s="70"/>
      <c r="RHE94" s="73"/>
      <c r="RHF94" s="74"/>
      <c r="RHG94" s="74"/>
      <c r="RHH94" s="62"/>
      <c r="RHI94" s="75"/>
      <c r="RHJ94" s="76"/>
      <c r="RHK94" s="216"/>
      <c r="RHL94" s="75"/>
      <c r="RHM94" s="75"/>
      <c r="RHN94" s="204"/>
      <c r="RHO94" s="205"/>
      <c r="RHP94" s="72"/>
      <c r="RHQ94" s="70"/>
      <c r="RHR94" s="73"/>
      <c r="RHS94" s="74"/>
      <c r="RHT94" s="74"/>
      <c r="RHU94" s="62"/>
      <c r="RHV94" s="75"/>
      <c r="RHW94" s="76"/>
      <c r="RHX94" s="216"/>
      <c r="RHY94" s="75"/>
      <c r="RHZ94" s="75"/>
      <c r="RIA94" s="204"/>
      <c r="RIB94" s="205"/>
      <c r="RIC94" s="72"/>
      <c r="RID94" s="70"/>
      <c r="RIE94" s="73"/>
      <c r="RIF94" s="74"/>
      <c r="RIG94" s="74"/>
      <c r="RIH94" s="62"/>
      <c r="RII94" s="75"/>
      <c r="RIJ94" s="76"/>
      <c r="RIK94" s="216"/>
      <c r="RIL94" s="75"/>
      <c r="RIM94" s="75"/>
      <c r="RIN94" s="204"/>
      <c r="RIO94" s="205"/>
      <c r="RIP94" s="72"/>
      <c r="RIQ94" s="70"/>
      <c r="RIR94" s="73"/>
      <c r="RIS94" s="74"/>
      <c r="RIT94" s="74"/>
      <c r="RIU94" s="62"/>
      <c r="RIV94" s="75"/>
      <c r="RIW94" s="76"/>
      <c r="RIX94" s="216"/>
      <c r="RIY94" s="75"/>
      <c r="RIZ94" s="75"/>
      <c r="RJA94" s="204"/>
      <c r="RJB94" s="205"/>
      <c r="RJC94" s="72"/>
      <c r="RJD94" s="70"/>
      <c r="RJE94" s="73"/>
      <c r="RJF94" s="74"/>
      <c r="RJG94" s="74"/>
      <c r="RJH94" s="62"/>
      <c r="RJI94" s="75"/>
      <c r="RJJ94" s="76"/>
      <c r="RJK94" s="216"/>
      <c r="RJL94" s="75"/>
      <c r="RJM94" s="75"/>
      <c r="RJN94" s="204"/>
      <c r="RJO94" s="205"/>
      <c r="RJP94" s="72"/>
      <c r="RJQ94" s="70"/>
      <c r="RJR94" s="73"/>
      <c r="RJS94" s="74"/>
      <c r="RJT94" s="74"/>
      <c r="RJU94" s="62"/>
      <c r="RJV94" s="75"/>
      <c r="RJW94" s="76"/>
      <c r="RJX94" s="216"/>
      <c r="RJY94" s="75"/>
      <c r="RJZ94" s="75"/>
      <c r="RKA94" s="204"/>
      <c r="RKB94" s="205"/>
      <c r="RKC94" s="72"/>
      <c r="RKD94" s="70"/>
      <c r="RKE94" s="73"/>
      <c r="RKF94" s="74"/>
      <c r="RKG94" s="74"/>
      <c r="RKH94" s="62"/>
      <c r="RKI94" s="75"/>
      <c r="RKJ94" s="76"/>
      <c r="RKK94" s="216"/>
      <c r="RKL94" s="75"/>
      <c r="RKM94" s="75"/>
      <c r="RKN94" s="204"/>
      <c r="RKO94" s="205"/>
      <c r="RKP94" s="72"/>
      <c r="RKQ94" s="70"/>
      <c r="RKR94" s="73"/>
      <c r="RKS94" s="74"/>
      <c r="RKT94" s="74"/>
      <c r="RKU94" s="62"/>
      <c r="RKV94" s="75"/>
      <c r="RKW94" s="76"/>
      <c r="RKX94" s="216"/>
      <c r="RKY94" s="75"/>
      <c r="RKZ94" s="75"/>
      <c r="RLA94" s="204"/>
      <c r="RLB94" s="205"/>
      <c r="RLC94" s="72"/>
      <c r="RLD94" s="70"/>
      <c r="RLE94" s="73"/>
      <c r="RLF94" s="74"/>
      <c r="RLG94" s="74"/>
      <c r="RLH94" s="62"/>
      <c r="RLI94" s="75"/>
      <c r="RLJ94" s="76"/>
      <c r="RLK94" s="216"/>
      <c r="RLL94" s="75"/>
      <c r="RLM94" s="75"/>
      <c r="RLN94" s="204"/>
      <c r="RLO94" s="205"/>
      <c r="RLP94" s="72"/>
      <c r="RLQ94" s="70"/>
      <c r="RLR94" s="73"/>
      <c r="RLS94" s="74"/>
      <c r="RLT94" s="74"/>
      <c r="RLU94" s="62"/>
      <c r="RLV94" s="75"/>
      <c r="RLW94" s="76"/>
      <c r="RLX94" s="216"/>
      <c r="RLY94" s="75"/>
      <c r="RLZ94" s="75"/>
      <c r="RMA94" s="204"/>
      <c r="RMB94" s="205"/>
      <c r="RMC94" s="72"/>
      <c r="RMD94" s="70"/>
      <c r="RME94" s="73"/>
      <c r="RMF94" s="74"/>
      <c r="RMG94" s="74"/>
      <c r="RMH94" s="62"/>
      <c r="RMI94" s="75"/>
      <c r="RMJ94" s="76"/>
      <c r="RMK94" s="216"/>
      <c r="RML94" s="75"/>
      <c r="RMM94" s="75"/>
      <c r="RMN94" s="204"/>
      <c r="RMO94" s="205"/>
      <c r="RMP94" s="72"/>
      <c r="RMQ94" s="70"/>
      <c r="RMR94" s="73"/>
      <c r="RMS94" s="74"/>
      <c r="RMT94" s="74"/>
      <c r="RMU94" s="62"/>
      <c r="RMV94" s="75"/>
      <c r="RMW94" s="76"/>
      <c r="RMX94" s="216"/>
      <c r="RMY94" s="75"/>
      <c r="RMZ94" s="75"/>
      <c r="RNA94" s="204"/>
      <c r="RNB94" s="205"/>
      <c r="RNC94" s="72"/>
      <c r="RND94" s="70"/>
      <c r="RNE94" s="73"/>
      <c r="RNF94" s="74"/>
      <c r="RNG94" s="74"/>
      <c r="RNH94" s="62"/>
      <c r="RNI94" s="75"/>
      <c r="RNJ94" s="76"/>
      <c r="RNK94" s="216"/>
      <c r="RNL94" s="75"/>
      <c r="RNM94" s="75"/>
      <c r="RNN94" s="204"/>
      <c r="RNO94" s="205"/>
      <c r="RNP94" s="72"/>
      <c r="RNQ94" s="70"/>
      <c r="RNR94" s="73"/>
      <c r="RNS94" s="74"/>
      <c r="RNT94" s="74"/>
      <c r="RNU94" s="62"/>
      <c r="RNV94" s="75"/>
      <c r="RNW94" s="76"/>
      <c r="RNX94" s="216"/>
      <c r="RNY94" s="75"/>
      <c r="RNZ94" s="75"/>
      <c r="ROA94" s="204"/>
      <c r="ROB94" s="205"/>
      <c r="ROC94" s="72"/>
      <c r="ROD94" s="70"/>
      <c r="ROE94" s="73"/>
      <c r="ROF94" s="74"/>
      <c r="ROG94" s="74"/>
      <c r="ROH94" s="62"/>
      <c r="ROI94" s="75"/>
      <c r="ROJ94" s="76"/>
      <c r="ROK94" s="216"/>
      <c r="ROL94" s="75"/>
      <c r="ROM94" s="75"/>
      <c r="RON94" s="204"/>
      <c r="ROO94" s="205"/>
      <c r="ROP94" s="72"/>
      <c r="ROQ94" s="70"/>
      <c r="ROR94" s="73"/>
      <c r="ROS94" s="74"/>
      <c r="ROT94" s="74"/>
      <c r="ROU94" s="62"/>
      <c r="ROV94" s="75"/>
      <c r="ROW94" s="76"/>
      <c r="ROX94" s="216"/>
      <c r="ROY94" s="75"/>
      <c r="ROZ94" s="75"/>
      <c r="RPA94" s="204"/>
      <c r="RPB94" s="205"/>
      <c r="RPC94" s="72"/>
      <c r="RPD94" s="70"/>
      <c r="RPE94" s="73"/>
      <c r="RPF94" s="74"/>
      <c r="RPG94" s="74"/>
      <c r="RPH94" s="62"/>
      <c r="RPI94" s="75"/>
      <c r="RPJ94" s="76"/>
      <c r="RPK94" s="216"/>
      <c r="RPL94" s="75"/>
      <c r="RPM94" s="75"/>
      <c r="RPN94" s="204"/>
      <c r="RPO94" s="205"/>
      <c r="RPP94" s="72"/>
      <c r="RPQ94" s="70"/>
      <c r="RPR94" s="73"/>
      <c r="RPS94" s="74"/>
      <c r="RPT94" s="74"/>
      <c r="RPU94" s="62"/>
      <c r="RPV94" s="75"/>
      <c r="RPW94" s="76"/>
      <c r="RPX94" s="216"/>
      <c r="RPY94" s="75"/>
      <c r="RPZ94" s="75"/>
      <c r="RQA94" s="204"/>
      <c r="RQB94" s="205"/>
      <c r="RQC94" s="72"/>
      <c r="RQD94" s="70"/>
      <c r="RQE94" s="73"/>
      <c r="RQF94" s="74"/>
      <c r="RQG94" s="74"/>
      <c r="RQH94" s="62"/>
      <c r="RQI94" s="75"/>
      <c r="RQJ94" s="76"/>
      <c r="RQK94" s="216"/>
      <c r="RQL94" s="75"/>
      <c r="RQM94" s="75"/>
      <c r="RQN94" s="204"/>
      <c r="RQO94" s="205"/>
      <c r="RQP94" s="72"/>
      <c r="RQQ94" s="70"/>
      <c r="RQR94" s="73"/>
      <c r="RQS94" s="74"/>
      <c r="RQT94" s="74"/>
      <c r="RQU94" s="62"/>
      <c r="RQV94" s="75"/>
      <c r="RQW94" s="76"/>
      <c r="RQX94" s="216"/>
      <c r="RQY94" s="75"/>
      <c r="RQZ94" s="75"/>
      <c r="RRA94" s="204"/>
      <c r="RRB94" s="205"/>
      <c r="RRC94" s="72"/>
      <c r="RRD94" s="70"/>
      <c r="RRE94" s="73"/>
      <c r="RRF94" s="74"/>
      <c r="RRG94" s="74"/>
      <c r="RRH94" s="62"/>
      <c r="RRI94" s="75"/>
      <c r="RRJ94" s="76"/>
      <c r="RRK94" s="216"/>
      <c r="RRL94" s="75"/>
      <c r="RRM94" s="75"/>
      <c r="RRN94" s="204"/>
      <c r="RRO94" s="205"/>
      <c r="RRP94" s="72"/>
      <c r="RRQ94" s="70"/>
      <c r="RRR94" s="73"/>
      <c r="RRS94" s="74"/>
      <c r="RRT94" s="74"/>
      <c r="RRU94" s="62"/>
      <c r="RRV94" s="75"/>
      <c r="RRW94" s="76"/>
      <c r="RRX94" s="216"/>
      <c r="RRY94" s="75"/>
      <c r="RRZ94" s="75"/>
      <c r="RSA94" s="204"/>
      <c r="RSB94" s="205"/>
      <c r="RSC94" s="72"/>
      <c r="RSD94" s="70"/>
      <c r="RSE94" s="73"/>
      <c r="RSF94" s="74"/>
      <c r="RSG94" s="74"/>
      <c r="RSH94" s="62"/>
      <c r="RSI94" s="75"/>
      <c r="RSJ94" s="76"/>
      <c r="RSK94" s="216"/>
      <c r="RSL94" s="75"/>
      <c r="RSM94" s="75"/>
      <c r="RSN94" s="204"/>
      <c r="RSO94" s="205"/>
      <c r="RSP94" s="72"/>
      <c r="RSQ94" s="70"/>
      <c r="RSR94" s="73"/>
      <c r="RSS94" s="74"/>
      <c r="RST94" s="74"/>
      <c r="RSU94" s="62"/>
      <c r="RSV94" s="75"/>
      <c r="RSW94" s="76"/>
      <c r="RSX94" s="216"/>
      <c r="RSY94" s="75"/>
      <c r="RSZ94" s="75"/>
      <c r="RTA94" s="204"/>
      <c r="RTB94" s="205"/>
      <c r="RTC94" s="72"/>
      <c r="RTD94" s="70"/>
      <c r="RTE94" s="73"/>
      <c r="RTF94" s="74"/>
      <c r="RTG94" s="74"/>
      <c r="RTH94" s="62"/>
      <c r="RTI94" s="75"/>
      <c r="RTJ94" s="76"/>
      <c r="RTK94" s="216"/>
      <c r="RTL94" s="75"/>
      <c r="RTM94" s="75"/>
      <c r="RTN94" s="204"/>
      <c r="RTO94" s="205"/>
      <c r="RTP94" s="72"/>
      <c r="RTQ94" s="70"/>
      <c r="RTR94" s="73"/>
      <c r="RTS94" s="74"/>
      <c r="RTT94" s="74"/>
      <c r="RTU94" s="62"/>
      <c r="RTV94" s="75"/>
      <c r="RTW94" s="76"/>
      <c r="RTX94" s="216"/>
      <c r="RTY94" s="75"/>
      <c r="RTZ94" s="75"/>
      <c r="RUA94" s="204"/>
      <c r="RUB94" s="205"/>
      <c r="RUC94" s="72"/>
      <c r="RUD94" s="70"/>
      <c r="RUE94" s="73"/>
      <c r="RUF94" s="74"/>
      <c r="RUG94" s="74"/>
      <c r="RUH94" s="62"/>
      <c r="RUI94" s="75"/>
      <c r="RUJ94" s="76"/>
      <c r="RUK94" s="216"/>
      <c r="RUL94" s="75"/>
      <c r="RUM94" s="75"/>
      <c r="RUN94" s="204"/>
      <c r="RUO94" s="205"/>
      <c r="RUP94" s="72"/>
      <c r="RUQ94" s="70"/>
      <c r="RUR94" s="73"/>
      <c r="RUS94" s="74"/>
      <c r="RUT94" s="74"/>
      <c r="RUU94" s="62"/>
      <c r="RUV94" s="75"/>
      <c r="RUW94" s="76"/>
      <c r="RUX94" s="216"/>
      <c r="RUY94" s="75"/>
      <c r="RUZ94" s="75"/>
      <c r="RVA94" s="204"/>
      <c r="RVB94" s="205"/>
      <c r="RVC94" s="72"/>
      <c r="RVD94" s="70"/>
      <c r="RVE94" s="73"/>
      <c r="RVF94" s="74"/>
      <c r="RVG94" s="74"/>
      <c r="RVH94" s="62"/>
      <c r="RVI94" s="75"/>
      <c r="RVJ94" s="76"/>
      <c r="RVK94" s="216"/>
      <c r="RVL94" s="75"/>
      <c r="RVM94" s="75"/>
      <c r="RVN94" s="204"/>
      <c r="RVO94" s="205"/>
      <c r="RVP94" s="72"/>
      <c r="RVQ94" s="70"/>
      <c r="RVR94" s="73"/>
      <c r="RVS94" s="74"/>
      <c r="RVT94" s="74"/>
      <c r="RVU94" s="62"/>
      <c r="RVV94" s="75"/>
      <c r="RVW94" s="76"/>
      <c r="RVX94" s="216"/>
      <c r="RVY94" s="75"/>
      <c r="RVZ94" s="75"/>
      <c r="RWA94" s="204"/>
      <c r="RWB94" s="205"/>
      <c r="RWC94" s="72"/>
      <c r="RWD94" s="70"/>
      <c r="RWE94" s="73"/>
      <c r="RWF94" s="74"/>
      <c r="RWG94" s="74"/>
      <c r="RWH94" s="62"/>
      <c r="RWI94" s="75"/>
      <c r="RWJ94" s="76"/>
      <c r="RWK94" s="216"/>
      <c r="RWL94" s="75"/>
      <c r="RWM94" s="75"/>
      <c r="RWN94" s="204"/>
      <c r="RWO94" s="205"/>
      <c r="RWP94" s="72"/>
      <c r="RWQ94" s="70"/>
      <c r="RWR94" s="73"/>
      <c r="RWS94" s="74"/>
      <c r="RWT94" s="74"/>
      <c r="RWU94" s="62"/>
      <c r="RWV94" s="75"/>
      <c r="RWW94" s="76"/>
      <c r="RWX94" s="216"/>
      <c r="RWY94" s="75"/>
      <c r="RWZ94" s="75"/>
      <c r="RXA94" s="204"/>
      <c r="RXB94" s="205"/>
      <c r="RXC94" s="72"/>
      <c r="RXD94" s="70"/>
      <c r="RXE94" s="73"/>
      <c r="RXF94" s="74"/>
      <c r="RXG94" s="74"/>
      <c r="RXH94" s="62"/>
      <c r="RXI94" s="75"/>
      <c r="RXJ94" s="76"/>
      <c r="RXK94" s="216"/>
      <c r="RXL94" s="75"/>
      <c r="RXM94" s="75"/>
      <c r="RXN94" s="204"/>
      <c r="RXO94" s="205"/>
      <c r="RXP94" s="72"/>
      <c r="RXQ94" s="70"/>
      <c r="RXR94" s="73"/>
      <c r="RXS94" s="74"/>
      <c r="RXT94" s="74"/>
      <c r="RXU94" s="62"/>
      <c r="RXV94" s="75"/>
      <c r="RXW94" s="76"/>
      <c r="RXX94" s="216"/>
      <c r="RXY94" s="75"/>
      <c r="RXZ94" s="75"/>
      <c r="RYA94" s="204"/>
      <c r="RYB94" s="205"/>
      <c r="RYC94" s="72"/>
      <c r="RYD94" s="70"/>
      <c r="RYE94" s="73"/>
      <c r="RYF94" s="74"/>
      <c r="RYG94" s="74"/>
      <c r="RYH94" s="62"/>
      <c r="RYI94" s="75"/>
      <c r="RYJ94" s="76"/>
      <c r="RYK94" s="216"/>
      <c r="RYL94" s="75"/>
      <c r="RYM94" s="75"/>
      <c r="RYN94" s="204"/>
      <c r="RYO94" s="205"/>
      <c r="RYP94" s="72"/>
      <c r="RYQ94" s="70"/>
      <c r="RYR94" s="73"/>
      <c r="RYS94" s="74"/>
      <c r="RYT94" s="74"/>
      <c r="RYU94" s="62"/>
      <c r="RYV94" s="75"/>
      <c r="RYW94" s="76"/>
      <c r="RYX94" s="216"/>
      <c r="RYY94" s="75"/>
      <c r="RYZ94" s="75"/>
      <c r="RZA94" s="204"/>
      <c r="RZB94" s="205"/>
      <c r="RZC94" s="72"/>
      <c r="RZD94" s="70"/>
      <c r="RZE94" s="73"/>
      <c r="RZF94" s="74"/>
      <c r="RZG94" s="74"/>
      <c r="RZH94" s="62"/>
      <c r="RZI94" s="75"/>
      <c r="RZJ94" s="76"/>
      <c r="RZK94" s="216"/>
      <c r="RZL94" s="75"/>
      <c r="RZM94" s="75"/>
      <c r="RZN94" s="204"/>
      <c r="RZO94" s="205"/>
      <c r="RZP94" s="72"/>
      <c r="RZQ94" s="70"/>
      <c r="RZR94" s="73"/>
      <c r="RZS94" s="74"/>
      <c r="RZT94" s="74"/>
      <c r="RZU94" s="62"/>
      <c r="RZV94" s="75"/>
      <c r="RZW94" s="76"/>
      <c r="RZX94" s="216"/>
      <c r="RZY94" s="75"/>
      <c r="RZZ94" s="75"/>
      <c r="SAA94" s="204"/>
      <c r="SAB94" s="205"/>
      <c r="SAC94" s="72"/>
      <c r="SAD94" s="70"/>
      <c r="SAE94" s="73"/>
      <c r="SAF94" s="74"/>
      <c r="SAG94" s="74"/>
      <c r="SAH94" s="62"/>
      <c r="SAI94" s="75"/>
      <c r="SAJ94" s="76"/>
      <c r="SAK94" s="216"/>
      <c r="SAL94" s="75"/>
      <c r="SAM94" s="75"/>
      <c r="SAN94" s="204"/>
      <c r="SAO94" s="205"/>
      <c r="SAP94" s="72"/>
      <c r="SAQ94" s="70"/>
      <c r="SAR94" s="73"/>
      <c r="SAS94" s="74"/>
      <c r="SAT94" s="74"/>
      <c r="SAU94" s="62"/>
      <c r="SAV94" s="75"/>
      <c r="SAW94" s="76"/>
      <c r="SAX94" s="216"/>
      <c r="SAY94" s="75"/>
      <c r="SAZ94" s="75"/>
      <c r="SBA94" s="204"/>
      <c r="SBB94" s="205"/>
      <c r="SBC94" s="72"/>
      <c r="SBD94" s="70"/>
      <c r="SBE94" s="73"/>
      <c r="SBF94" s="74"/>
      <c r="SBG94" s="74"/>
      <c r="SBH94" s="62"/>
      <c r="SBI94" s="75"/>
      <c r="SBJ94" s="76"/>
      <c r="SBK94" s="216"/>
      <c r="SBL94" s="75"/>
      <c r="SBM94" s="75"/>
      <c r="SBN94" s="204"/>
      <c r="SBO94" s="205"/>
      <c r="SBP94" s="72"/>
      <c r="SBQ94" s="70"/>
      <c r="SBR94" s="73"/>
      <c r="SBS94" s="74"/>
      <c r="SBT94" s="74"/>
      <c r="SBU94" s="62"/>
      <c r="SBV94" s="75"/>
      <c r="SBW94" s="76"/>
      <c r="SBX94" s="216"/>
      <c r="SBY94" s="75"/>
      <c r="SBZ94" s="75"/>
      <c r="SCA94" s="204"/>
      <c r="SCB94" s="205"/>
      <c r="SCC94" s="72"/>
      <c r="SCD94" s="70"/>
      <c r="SCE94" s="73"/>
      <c r="SCF94" s="74"/>
      <c r="SCG94" s="74"/>
      <c r="SCH94" s="62"/>
      <c r="SCI94" s="75"/>
      <c r="SCJ94" s="76"/>
      <c r="SCK94" s="216"/>
      <c r="SCL94" s="75"/>
      <c r="SCM94" s="75"/>
      <c r="SCN94" s="204"/>
      <c r="SCO94" s="205"/>
      <c r="SCP94" s="72"/>
      <c r="SCQ94" s="70"/>
      <c r="SCR94" s="73"/>
      <c r="SCS94" s="74"/>
      <c r="SCT94" s="74"/>
      <c r="SCU94" s="62"/>
      <c r="SCV94" s="75"/>
      <c r="SCW94" s="76"/>
      <c r="SCX94" s="216"/>
      <c r="SCY94" s="75"/>
      <c r="SCZ94" s="75"/>
      <c r="SDA94" s="204"/>
      <c r="SDB94" s="205"/>
      <c r="SDC94" s="72"/>
      <c r="SDD94" s="70"/>
      <c r="SDE94" s="73"/>
      <c r="SDF94" s="74"/>
      <c r="SDG94" s="74"/>
      <c r="SDH94" s="62"/>
      <c r="SDI94" s="75"/>
      <c r="SDJ94" s="76"/>
      <c r="SDK94" s="216"/>
      <c r="SDL94" s="75"/>
      <c r="SDM94" s="75"/>
      <c r="SDN94" s="204"/>
      <c r="SDO94" s="205"/>
      <c r="SDP94" s="72"/>
      <c r="SDQ94" s="70"/>
      <c r="SDR94" s="73"/>
      <c r="SDS94" s="74"/>
      <c r="SDT94" s="74"/>
      <c r="SDU94" s="62"/>
      <c r="SDV94" s="75"/>
      <c r="SDW94" s="76"/>
      <c r="SDX94" s="216"/>
      <c r="SDY94" s="75"/>
      <c r="SDZ94" s="75"/>
      <c r="SEA94" s="204"/>
      <c r="SEB94" s="205"/>
      <c r="SEC94" s="72"/>
      <c r="SED94" s="70"/>
      <c r="SEE94" s="73"/>
      <c r="SEF94" s="74"/>
      <c r="SEG94" s="74"/>
      <c r="SEH94" s="62"/>
      <c r="SEI94" s="75"/>
      <c r="SEJ94" s="76"/>
      <c r="SEK94" s="216"/>
      <c r="SEL94" s="75"/>
      <c r="SEM94" s="75"/>
      <c r="SEN94" s="204"/>
      <c r="SEO94" s="205"/>
      <c r="SEP94" s="72"/>
      <c r="SEQ94" s="70"/>
      <c r="SER94" s="73"/>
      <c r="SES94" s="74"/>
      <c r="SET94" s="74"/>
      <c r="SEU94" s="62"/>
      <c r="SEV94" s="75"/>
      <c r="SEW94" s="76"/>
      <c r="SEX94" s="216"/>
      <c r="SEY94" s="75"/>
      <c r="SEZ94" s="75"/>
      <c r="SFA94" s="204"/>
      <c r="SFB94" s="205"/>
      <c r="SFC94" s="72"/>
      <c r="SFD94" s="70"/>
      <c r="SFE94" s="73"/>
      <c r="SFF94" s="74"/>
      <c r="SFG94" s="74"/>
      <c r="SFH94" s="62"/>
      <c r="SFI94" s="75"/>
      <c r="SFJ94" s="76"/>
      <c r="SFK94" s="216"/>
      <c r="SFL94" s="75"/>
      <c r="SFM94" s="75"/>
      <c r="SFN94" s="204"/>
      <c r="SFO94" s="205"/>
      <c r="SFP94" s="72"/>
      <c r="SFQ94" s="70"/>
      <c r="SFR94" s="73"/>
      <c r="SFS94" s="74"/>
      <c r="SFT94" s="74"/>
      <c r="SFU94" s="62"/>
      <c r="SFV94" s="75"/>
      <c r="SFW94" s="76"/>
      <c r="SFX94" s="216"/>
      <c r="SFY94" s="75"/>
      <c r="SFZ94" s="75"/>
      <c r="SGA94" s="204"/>
      <c r="SGB94" s="205"/>
      <c r="SGC94" s="72"/>
      <c r="SGD94" s="70"/>
      <c r="SGE94" s="73"/>
      <c r="SGF94" s="74"/>
      <c r="SGG94" s="74"/>
      <c r="SGH94" s="62"/>
      <c r="SGI94" s="75"/>
      <c r="SGJ94" s="76"/>
      <c r="SGK94" s="216"/>
      <c r="SGL94" s="75"/>
      <c r="SGM94" s="75"/>
      <c r="SGN94" s="204"/>
      <c r="SGO94" s="205"/>
      <c r="SGP94" s="72"/>
      <c r="SGQ94" s="70"/>
      <c r="SGR94" s="73"/>
      <c r="SGS94" s="74"/>
      <c r="SGT94" s="74"/>
      <c r="SGU94" s="62"/>
      <c r="SGV94" s="75"/>
      <c r="SGW94" s="76"/>
      <c r="SGX94" s="216"/>
      <c r="SGY94" s="75"/>
      <c r="SGZ94" s="75"/>
      <c r="SHA94" s="204"/>
      <c r="SHB94" s="205"/>
      <c r="SHC94" s="72"/>
      <c r="SHD94" s="70"/>
      <c r="SHE94" s="73"/>
      <c r="SHF94" s="74"/>
      <c r="SHG94" s="74"/>
      <c r="SHH94" s="62"/>
      <c r="SHI94" s="75"/>
      <c r="SHJ94" s="76"/>
      <c r="SHK94" s="216"/>
      <c r="SHL94" s="75"/>
      <c r="SHM94" s="75"/>
      <c r="SHN94" s="204"/>
      <c r="SHO94" s="205"/>
      <c r="SHP94" s="72"/>
      <c r="SHQ94" s="70"/>
      <c r="SHR94" s="73"/>
      <c r="SHS94" s="74"/>
      <c r="SHT94" s="74"/>
      <c r="SHU94" s="62"/>
      <c r="SHV94" s="75"/>
      <c r="SHW94" s="76"/>
      <c r="SHX94" s="216"/>
      <c r="SHY94" s="75"/>
      <c r="SHZ94" s="75"/>
      <c r="SIA94" s="204"/>
      <c r="SIB94" s="205"/>
      <c r="SIC94" s="72"/>
      <c r="SID94" s="70"/>
      <c r="SIE94" s="73"/>
      <c r="SIF94" s="74"/>
      <c r="SIG94" s="74"/>
      <c r="SIH94" s="62"/>
      <c r="SII94" s="75"/>
      <c r="SIJ94" s="76"/>
      <c r="SIK94" s="216"/>
      <c r="SIL94" s="75"/>
      <c r="SIM94" s="75"/>
      <c r="SIN94" s="204"/>
      <c r="SIO94" s="205"/>
      <c r="SIP94" s="72"/>
      <c r="SIQ94" s="70"/>
      <c r="SIR94" s="73"/>
      <c r="SIS94" s="74"/>
      <c r="SIT94" s="74"/>
      <c r="SIU94" s="62"/>
      <c r="SIV94" s="75"/>
      <c r="SIW94" s="76"/>
      <c r="SIX94" s="216"/>
      <c r="SIY94" s="75"/>
      <c r="SIZ94" s="75"/>
      <c r="SJA94" s="204"/>
      <c r="SJB94" s="205"/>
      <c r="SJC94" s="72"/>
      <c r="SJD94" s="70"/>
      <c r="SJE94" s="73"/>
      <c r="SJF94" s="74"/>
      <c r="SJG94" s="74"/>
      <c r="SJH94" s="62"/>
      <c r="SJI94" s="75"/>
      <c r="SJJ94" s="76"/>
      <c r="SJK94" s="216"/>
      <c r="SJL94" s="75"/>
      <c r="SJM94" s="75"/>
      <c r="SJN94" s="204"/>
      <c r="SJO94" s="205"/>
      <c r="SJP94" s="72"/>
      <c r="SJQ94" s="70"/>
      <c r="SJR94" s="73"/>
      <c r="SJS94" s="74"/>
      <c r="SJT94" s="74"/>
      <c r="SJU94" s="62"/>
      <c r="SJV94" s="75"/>
      <c r="SJW94" s="76"/>
      <c r="SJX94" s="216"/>
      <c r="SJY94" s="75"/>
      <c r="SJZ94" s="75"/>
      <c r="SKA94" s="204"/>
      <c r="SKB94" s="205"/>
      <c r="SKC94" s="72"/>
      <c r="SKD94" s="70"/>
      <c r="SKE94" s="73"/>
      <c r="SKF94" s="74"/>
      <c r="SKG94" s="74"/>
      <c r="SKH94" s="62"/>
      <c r="SKI94" s="75"/>
      <c r="SKJ94" s="76"/>
      <c r="SKK94" s="216"/>
      <c r="SKL94" s="75"/>
      <c r="SKM94" s="75"/>
      <c r="SKN94" s="204"/>
      <c r="SKO94" s="205"/>
      <c r="SKP94" s="72"/>
      <c r="SKQ94" s="70"/>
      <c r="SKR94" s="73"/>
      <c r="SKS94" s="74"/>
      <c r="SKT94" s="74"/>
      <c r="SKU94" s="62"/>
      <c r="SKV94" s="75"/>
      <c r="SKW94" s="76"/>
      <c r="SKX94" s="216"/>
      <c r="SKY94" s="75"/>
      <c r="SKZ94" s="75"/>
      <c r="SLA94" s="204"/>
      <c r="SLB94" s="205"/>
      <c r="SLC94" s="72"/>
      <c r="SLD94" s="70"/>
      <c r="SLE94" s="73"/>
      <c r="SLF94" s="74"/>
      <c r="SLG94" s="74"/>
      <c r="SLH94" s="62"/>
      <c r="SLI94" s="75"/>
      <c r="SLJ94" s="76"/>
      <c r="SLK94" s="216"/>
      <c r="SLL94" s="75"/>
      <c r="SLM94" s="75"/>
      <c r="SLN94" s="204"/>
      <c r="SLO94" s="205"/>
      <c r="SLP94" s="72"/>
      <c r="SLQ94" s="70"/>
      <c r="SLR94" s="73"/>
      <c r="SLS94" s="74"/>
      <c r="SLT94" s="74"/>
      <c r="SLU94" s="62"/>
      <c r="SLV94" s="75"/>
      <c r="SLW94" s="76"/>
      <c r="SLX94" s="216"/>
      <c r="SLY94" s="75"/>
      <c r="SLZ94" s="75"/>
      <c r="SMA94" s="204"/>
      <c r="SMB94" s="205"/>
      <c r="SMC94" s="72"/>
      <c r="SMD94" s="70"/>
      <c r="SME94" s="73"/>
      <c r="SMF94" s="74"/>
      <c r="SMG94" s="74"/>
      <c r="SMH94" s="62"/>
      <c r="SMI94" s="75"/>
      <c r="SMJ94" s="76"/>
      <c r="SMK94" s="216"/>
      <c r="SML94" s="75"/>
      <c r="SMM94" s="75"/>
      <c r="SMN94" s="204"/>
      <c r="SMO94" s="205"/>
      <c r="SMP94" s="72"/>
      <c r="SMQ94" s="70"/>
      <c r="SMR94" s="73"/>
      <c r="SMS94" s="74"/>
      <c r="SMT94" s="74"/>
      <c r="SMU94" s="62"/>
      <c r="SMV94" s="75"/>
      <c r="SMW94" s="76"/>
      <c r="SMX94" s="216"/>
      <c r="SMY94" s="75"/>
      <c r="SMZ94" s="75"/>
      <c r="SNA94" s="204"/>
      <c r="SNB94" s="205"/>
      <c r="SNC94" s="72"/>
      <c r="SND94" s="70"/>
      <c r="SNE94" s="73"/>
      <c r="SNF94" s="74"/>
      <c r="SNG94" s="74"/>
      <c r="SNH94" s="62"/>
      <c r="SNI94" s="75"/>
      <c r="SNJ94" s="76"/>
      <c r="SNK94" s="216"/>
      <c r="SNL94" s="75"/>
      <c r="SNM94" s="75"/>
      <c r="SNN94" s="204"/>
      <c r="SNO94" s="205"/>
      <c r="SNP94" s="72"/>
      <c r="SNQ94" s="70"/>
      <c r="SNR94" s="73"/>
      <c r="SNS94" s="74"/>
      <c r="SNT94" s="74"/>
      <c r="SNU94" s="62"/>
      <c r="SNV94" s="75"/>
      <c r="SNW94" s="76"/>
      <c r="SNX94" s="216"/>
      <c r="SNY94" s="75"/>
      <c r="SNZ94" s="75"/>
      <c r="SOA94" s="204"/>
      <c r="SOB94" s="205"/>
      <c r="SOC94" s="72"/>
      <c r="SOD94" s="70"/>
      <c r="SOE94" s="73"/>
      <c r="SOF94" s="74"/>
      <c r="SOG94" s="74"/>
      <c r="SOH94" s="62"/>
      <c r="SOI94" s="75"/>
      <c r="SOJ94" s="76"/>
      <c r="SOK94" s="216"/>
      <c r="SOL94" s="75"/>
      <c r="SOM94" s="75"/>
      <c r="SON94" s="204"/>
      <c r="SOO94" s="205"/>
      <c r="SOP94" s="72"/>
      <c r="SOQ94" s="70"/>
      <c r="SOR94" s="73"/>
      <c r="SOS94" s="74"/>
      <c r="SOT94" s="74"/>
      <c r="SOU94" s="62"/>
      <c r="SOV94" s="75"/>
      <c r="SOW94" s="76"/>
      <c r="SOX94" s="216"/>
      <c r="SOY94" s="75"/>
      <c r="SOZ94" s="75"/>
      <c r="SPA94" s="204"/>
      <c r="SPB94" s="205"/>
      <c r="SPC94" s="72"/>
      <c r="SPD94" s="70"/>
      <c r="SPE94" s="73"/>
      <c r="SPF94" s="74"/>
      <c r="SPG94" s="74"/>
      <c r="SPH94" s="62"/>
      <c r="SPI94" s="75"/>
      <c r="SPJ94" s="76"/>
      <c r="SPK94" s="216"/>
      <c r="SPL94" s="75"/>
      <c r="SPM94" s="75"/>
      <c r="SPN94" s="204"/>
      <c r="SPO94" s="205"/>
      <c r="SPP94" s="72"/>
      <c r="SPQ94" s="70"/>
      <c r="SPR94" s="73"/>
      <c r="SPS94" s="74"/>
      <c r="SPT94" s="74"/>
      <c r="SPU94" s="62"/>
      <c r="SPV94" s="75"/>
      <c r="SPW94" s="76"/>
      <c r="SPX94" s="216"/>
      <c r="SPY94" s="75"/>
      <c r="SPZ94" s="75"/>
      <c r="SQA94" s="204"/>
      <c r="SQB94" s="205"/>
      <c r="SQC94" s="72"/>
      <c r="SQD94" s="70"/>
      <c r="SQE94" s="73"/>
      <c r="SQF94" s="74"/>
      <c r="SQG94" s="74"/>
      <c r="SQH94" s="62"/>
      <c r="SQI94" s="75"/>
      <c r="SQJ94" s="76"/>
      <c r="SQK94" s="216"/>
      <c r="SQL94" s="75"/>
      <c r="SQM94" s="75"/>
      <c r="SQN94" s="204"/>
      <c r="SQO94" s="205"/>
      <c r="SQP94" s="72"/>
      <c r="SQQ94" s="70"/>
      <c r="SQR94" s="73"/>
      <c r="SQS94" s="74"/>
      <c r="SQT94" s="74"/>
      <c r="SQU94" s="62"/>
      <c r="SQV94" s="75"/>
      <c r="SQW94" s="76"/>
      <c r="SQX94" s="216"/>
      <c r="SQY94" s="75"/>
      <c r="SQZ94" s="75"/>
      <c r="SRA94" s="204"/>
      <c r="SRB94" s="205"/>
      <c r="SRC94" s="72"/>
      <c r="SRD94" s="70"/>
      <c r="SRE94" s="73"/>
      <c r="SRF94" s="74"/>
      <c r="SRG94" s="74"/>
      <c r="SRH94" s="62"/>
      <c r="SRI94" s="75"/>
      <c r="SRJ94" s="76"/>
      <c r="SRK94" s="216"/>
      <c r="SRL94" s="75"/>
      <c r="SRM94" s="75"/>
      <c r="SRN94" s="204"/>
      <c r="SRO94" s="205"/>
      <c r="SRP94" s="72"/>
      <c r="SRQ94" s="70"/>
      <c r="SRR94" s="73"/>
      <c r="SRS94" s="74"/>
      <c r="SRT94" s="74"/>
      <c r="SRU94" s="62"/>
      <c r="SRV94" s="75"/>
      <c r="SRW94" s="76"/>
      <c r="SRX94" s="216"/>
      <c r="SRY94" s="75"/>
      <c r="SRZ94" s="75"/>
      <c r="SSA94" s="204"/>
      <c r="SSB94" s="205"/>
      <c r="SSC94" s="72"/>
      <c r="SSD94" s="70"/>
      <c r="SSE94" s="73"/>
      <c r="SSF94" s="74"/>
      <c r="SSG94" s="74"/>
      <c r="SSH94" s="62"/>
      <c r="SSI94" s="75"/>
      <c r="SSJ94" s="76"/>
      <c r="SSK94" s="216"/>
      <c r="SSL94" s="75"/>
      <c r="SSM94" s="75"/>
      <c r="SSN94" s="204"/>
      <c r="SSO94" s="205"/>
      <c r="SSP94" s="72"/>
      <c r="SSQ94" s="70"/>
      <c r="SSR94" s="73"/>
      <c r="SSS94" s="74"/>
      <c r="SST94" s="74"/>
      <c r="SSU94" s="62"/>
      <c r="SSV94" s="75"/>
      <c r="SSW94" s="76"/>
      <c r="SSX94" s="216"/>
      <c r="SSY94" s="75"/>
      <c r="SSZ94" s="75"/>
      <c r="STA94" s="204"/>
      <c r="STB94" s="205"/>
      <c r="STC94" s="72"/>
      <c r="STD94" s="70"/>
      <c r="STE94" s="73"/>
      <c r="STF94" s="74"/>
      <c r="STG94" s="74"/>
      <c r="STH94" s="62"/>
      <c r="STI94" s="75"/>
      <c r="STJ94" s="76"/>
      <c r="STK94" s="216"/>
      <c r="STL94" s="75"/>
      <c r="STM94" s="75"/>
      <c r="STN94" s="204"/>
      <c r="STO94" s="205"/>
      <c r="STP94" s="72"/>
      <c r="STQ94" s="70"/>
      <c r="STR94" s="73"/>
      <c r="STS94" s="74"/>
      <c r="STT94" s="74"/>
      <c r="STU94" s="62"/>
      <c r="STV94" s="75"/>
      <c r="STW94" s="76"/>
      <c r="STX94" s="216"/>
      <c r="STY94" s="75"/>
      <c r="STZ94" s="75"/>
      <c r="SUA94" s="204"/>
      <c r="SUB94" s="205"/>
      <c r="SUC94" s="72"/>
      <c r="SUD94" s="70"/>
      <c r="SUE94" s="73"/>
      <c r="SUF94" s="74"/>
      <c r="SUG94" s="74"/>
      <c r="SUH94" s="62"/>
      <c r="SUI94" s="75"/>
      <c r="SUJ94" s="76"/>
      <c r="SUK94" s="216"/>
      <c r="SUL94" s="75"/>
      <c r="SUM94" s="75"/>
      <c r="SUN94" s="204"/>
      <c r="SUO94" s="205"/>
      <c r="SUP94" s="72"/>
      <c r="SUQ94" s="70"/>
      <c r="SUR94" s="73"/>
      <c r="SUS94" s="74"/>
      <c r="SUT94" s="74"/>
      <c r="SUU94" s="62"/>
      <c r="SUV94" s="75"/>
      <c r="SUW94" s="76"/>
      <c r="SUX94" s="216"/>
      <c r="SUY94" s="75"/>
      <c r="SUZ94" s="75"/>
      <c r="SVA94" s="204"/>
      <c r="SVB94" s="205"/>
      <c r="SVC94" s="72"/>
      <c r="SVD94" s="70"/>
      <c r="SVE94" s="73"/>
      <c r="SVF94" s="74"/>
      <c r="SVG94" s="74"/>
      <c r="SVH94" s="62"/>
      <c r="SVI94" s="75"/>
      <c r="SVJ94" s="76"/>
      <c r="SVK94" s="216"/>
      <c r="SVL94" s="75"/>
      <c r="SVM94" s="75"/>
      <c r="SVN94" s="204"/>
      <c r="SVO94" s="205"/>
      <c r="SVP94" s="72"/>
      <c r="SVQ94" s="70"/>
      <c r="SVR94" s="73"/>
      <c r="SVS94" s="74"/>
      <c r="SVT94" s="74"/>
      <c r="SVU94" s="62"/>
      <c r="SVV94" s="75"/>
      <c r="SVW94" s="76"/>
      <c r="SVX94" s="216"/>
      <c r="SVY94" s="75"/>
      <c r="SVZ94" s="75"/>
      <c r="SWA94" s="204"/>
      <c r="SWB94" s="205"/>
      <c r="SWC94" s="72"/>
      <c r="SWD94" s="70"/>
      <c r="SWE94" s="73"/>
      <c r="SWF94" s="74"/>
      <c r="SWG94" s="74"/>
      <c r="SWH94" s="62"/>
      <c r="SWI94" s="75"/>
      <c r="SWJ94" s="76"/>
      <c r="SWK94" s="216"/>
      <c r="SWL94" s="75"/>
      <c r="SWM94" s="75"/>
      <c r="SWN94" s="204"/>
      <c r="SWO94" s="205"/>
      <c r="SWP94" s="72"/>
      <c r="SWQ94" s="70"/>
      <c r="SWR94" s="73"/>
      <c r="SWS94" s="74"/>
      <c r="SWT94" s="74"/>
      <c r="SWU94" s="62"/>
      <c r="SWV94" s="75"/>
      <c r="SWW94" s="76"/>
      <c r="SWX94" s="216"/>
      <c r="SWY94" s="75"/>
      <c r="SWZ94" s="75"/>
      <c r="SXA94" s="204"/>
      <c r="SXB94" s="205"/>
      <c r="SXC94" s="72"/>
      <c r="SXD94" s="70"/>
      <c r="SXE94" s="73"/>
      <c r="SXF94" s="74"/>
      <c r="SXG94" s="74"/>
      <c r="SXH94" s="62"/>
      <c r="SXI94" s="75"/>
      <c r="SXJ94" s="76"/>
      <c r="SXK94" s="216"/>
      <c r="SXL94" s="75"/>
      <c r="SXM94" s="75"/>
      <c r="SXN94" s="204"/>
      <c r="SXO94" s="205"/>
      <c r="SXP94" s="72"/>
      <c r="SXQ94" s="70"/>
      <c r="SXR94" s="73"/>
      <c r="SXS94" s="74"/>
      <c r="SXT94" s="74"/>
      <c r="SXU94" s="62"/>
      <c r="SXV94" s="75"/>
      <c r="SXW94" s="76"/>
      <c r="SXX94" s="216"/>
      <c r="SXY94" s="75"/>
      <c r="SXZ94" s="75"/>
      <c r="SYA94" s="204"/>
      <c r="SYB94" s="205"/>
      <c r="SYC94" s="72"/>
      <c r="SYD94" s="70"/>
      <c r="SYE94" s="73"/>
      <c r="SYF94" s="74"/>
      <c r="SYG94" s="74"/>
      <c r="SYH94" s="62"/>
      <c r="SYI94" s="75"/>
      <c r="SYJ94" s="76"/>
      <c r="SYK94" s="216"/>
      <c r="SYL94" s="75"/>
      <c r="SYM94" s="75"/>
      <c r="SYN94" s="204"/>
      <c r="SYO94" s="205"/>
      <c r="SYP94" s="72"/>
      <c r="SYQ94" s="70"/>
      <c r="SYR94" s="73"/>
      <c r="SYS94" s="74"/>
      <c r="SYT94" s="74"/>
      <c r="SYU94" s="62"/>
      <c r="SYV94" s="75"/>
      <c r="SYW94" s="76"/>
      <c r="SYX94" s="216"/>
      <c r="SYY94" s="75"/>
      <c r="SYZ94" s="75"/>
      <c r="SZA94" s="204"/>
      <c r="SZB94" s="205"/>
      <c r="SZC94" s="72"/>
      <c r="SZD94" s="70"/>
      <c r="SZE94" s="73"/>
      <c r="SZF94" s="74"/>
      <c r="SZG94" s="74"/>
      <c r="SZH94" s="62"/>
      <c r="SZI94" s="75"/>
      <c r="SZJ94" s="76"/>
      <c r="SZK94" s="216"/>
      <c r="SZL94" s="75"/>
      <c r="SZM94" s="75"/>
      <c r="SZN94" s="204"/>
      <c r="SZO94" s="205"/>
      <c r="SZP94" s="72"/>
      <c r="SZQ94" s="70"/>
      <c r="SZR94" s="73"/>
      <c r="SZS94" s="74"/>
      <c r="SZT94" s="74"/>
      <c r="SZU94" s="62"/>
      <c r="SZV94" s="75"/>
      <c r="SZW94" s="76"/>
      <c r="SZX94" s="216"/>
      <c r="SZY94" s="75"/>
      <c r="SZZ94" s="75"/>
      <c r="TAA94" s="204"/>
      <c r="TAB94" s="205"/>
      <c r="TAC94" s="72"/>
      <c r="TAD94" s="70"/>
      <c r="TAE94" s="73"/>
      <c r="TAF94" s="74"/>
      <c r="TAG94" s="74"/>
      <c r="TAH94" s="62"/>
      <c r="TAI94" s="75"/>
      <c r="TAJ94" s="76"/>
      <c r="TAK94" s="216"/>
      <c r="TAL94" s="75"/>
      <c r="TAM94" s="75"/>
      <c r="TAN94" s="204"/>
      <c r="TAO94" s="205"/>
      <c r="TAP94" s="72"/>
      <c r="TAQ94" s="70"/>
      <c r="TAR94" s="73"/>
      <c r="TAS94" s="74"/>
      <c r="TAT94" s="74"/>
      <c r="TAU94" s="62"/>
      <c r="TAV94" s="75"/>
      <c r="TAW94" s="76"/>
      <c r="TAX94" s="216"/>
      <c r="TAY94" s="75"/>
      <c r="TAZ94" s="75"/>
      <c r="TBA94" s="204"/>
      <c r="TBB94" s="205"/>
      <c r="TBC94" s="72"/>
      <c r="TBD94" s="70"/>
      <c r="TBE94" s="73"/>
      <c r="TBF94" s="74"/>
      <c r="TBG94" s="74"/>
      <c r="TBH94" s="62"/>
      <c r="TBI94" s="75"/>
      <c r="TBJ94" s="76"/>
      <c r="TBK94" s="216"/>
      <c r="TBL94" s="75"/>
      <c r="TBM94" s="75"/>
      <c r="TBN94" s="204"/>
      <c r="TBO94" s="205"/>
      <c r="TBP94" s="72"/>
      <c r="TBQ94" s="70"/>
      <c r="TBR94" s="73"/>
      <c r="TBS94" s="74"/>
      <c r="TBT94" s="74"/>
      <c r="TBU94" s="62"/>
      <c r="TBV94" s="75"/>
      <c r="TBW94" s="76"/>
      <c r="TBX94" s="216"/>
      <c r="TBY94" s="75"/>
      <c r="TBZ94" s="75"/>
      <c r="TCA94" s="204"/>
      <c r="TCB94" s="205"/>
      <c r="TCC94" s="72"/>
      <c r="TCD94" s="70"/>
      <c r="TCE94" s="73"/>
      <c r="TCF94" s="74"/>
      <c r="TCG94" s="74"/>
      <c r="TCH94" s="62"/>
      <c r="TCI94" s="75"/>
      <c r="TCJ94" s="76"/>
      <c r="TCK94" s="216"/>
      <c r="TCL94" s="75"/>
      <c r="TCM94" s="75"/>
      <c r="TCN94" s="204"/>
      <c r="TCO94" s="205"/>
      <c r="TCP94" s="72"/>
      <c r="TCQ94" s="70"/>
      <c r="TCR94" s="73"/>
      <c r="TCS94" s="74"/>
      <c r="TCT94" s="74"/>
      <c r="TCU94" s="62"/>
      <c r="TCV94" s="75"/>
      <c r="TCW94" s="76"/>
      <c r="TCX94" s="216"/>
      <c r="TCY94" s="75"/>
      <c r="TCZ94" s="75"/>
      <c r="TDA94" s="204"/>
      <c r="TDB94" s="205"/>
      <c r="TDC94" s="72"/>
      <c r="TDD94" s="70"/>
      <c r="TDE94" s="73"/>
      <c r="TDF94" s="74"/>
      <c r="TDG94" s="74"/>
      <c r="TDH94" s="62"/>
      <c r="TDI94" s="75"/>
      <c r="TDJ94" s="76"/>
      <c r="TDK94" s="216"/>
      <c r="TDL94" s="75"/>
      <c r="TDM94" s="75"/>
      <c r="TDN94" s="204"/>
      <c r="TDO94" s="205"/>
      <c r="TDP94" s="72"/>
      <c r="TDQ94" s="70"/>
      <c r="TDR94" s="73"/>
      <c r="TDS94" s="74"/>
      <c r="TDT94" s="74"/>
      <c r="TDU94" s="62"/>
      <c r="TDV94" s="75"/>
      <c r="TDW94" s="76"/>
      <c r="TDX94" s="216"/>
      <c r="TDY94" s="75"/>
      <c r="TDZ94" s="75"/>
      <c r="TEA94" s="204"/>
      <c r="TEB94" s="205"/>
      <c r="TEC94" s="72"/>
      <c r="TED94" s="70"/>
      <c r="TEE94" s="73"/>
      <c r="TEF94" s="74"/>
      <c r="TEG94" s="74"/>
      <c r="TEH94" s="62"/>
      <c r="TEI94" s="75"/>
      <c r="TEJ94" s="76"/>
      <c r="TEK94" s="216"/>
      <c r="TEL94" s="75"/>
      <c r="TEM94" s="75"/>
      <c r="TEN94" s="204"/>
      <c r="TEO94" s="205"/>
      <c r="TEP94" s="72"/>
      <c r="TEQ94" s="70"/>
      <c r="TER94" s="73"/>
      <c r="TES94" s="74"/>
      <c r="TET94" s="74"/>
      <c r="TEU94" s="62"/>
      <c r="TEV94" s="75"/>
      <c r="TEW94" s="76"/>
      <c r="TEX94" s="216"/>
      <c r="TEY94" s="75"/>
      <c r="TEZ94" s="75"/>
      <c r="TFA94" s="204"/>
      <c r="TFB94" s="205"/>
      <c r="TFC94" s="72"/>
      <c r="TFD94" s="70"/>
      <c r="TFE94" s="73"/>
      <c r="TFF94" s="74"/>
      <c r="TFG94" s="74"/>
      <c r="TFH94" s="62"/>
      <c r="TFI94" s="75"/>
      <c r="TFJ94" s="76"/>
      <c r="TFK94" s="216"/>
      <c r="TFL94" s="75"/>
      <c r="TFM94" s="75"/>
      <c r="TFN94" s="204"/>
      <c r="TFO94" s="205"/>
      <c r="TFP94" s="72"/>
      <c r="TFQ94" s="70"/>
      <c r="TFR94" s="73"/>
      <c r="TFS94" s="74"/>
      <c r="TFT94" s="74"/>
      <c r="TFU94" s="62"/>
      <c r="TFV94" s="75"/>
      <c r="TFW94" s="76"/>
      <c r="TFX94" s="216"/>
      <c r="TFY94" s="75"/>
      <c r="TFZ94" s="75"/>
      <c r="TGA94" s="204"/>
      <c r="TGB94" s="205"/>
      <c r="TGC94" s="72"/>
      <c r="TGD94" s="70"/>
      <c r="TGE94" s="73"/>
      <c r="TGF94" s="74"/>
      <c r="TGG94" s="74"/>
      <c r="TGH94" s="62"/>
      <c r="TGI94" s="75"/>
      <c r="TGJ94" s="76"/>
      <c r="TGK94" s="216"/>
      <c r="TGL94" s="75"/>
      <c r="TGM94" s="75"/>
      <c r="TGN94" s="204"/>
      <c r="TGO94" s="205"/>
      <c r="TGP94" s="72"/>
      <c r="TGQ94" s="70"/>
      <c r="TGR94" s="73"/>
      <c r="TGS94" s="74"/>
      <c r="TGT94" s="74"/>
      <c r="TGU94" s="62"/>
      <c r="TGV94" s="75"/>
      <c r="TGW94" s="76"/>
      <c r="TGX94" s="216"/>
      <c r="TGY94" s="75"/>
      <c r="TGZ94" s="75"/>
      <c r="THA94" s="204"/>
      <c r="THB94" s="205"/>
      <c r="THC94" s="72"/>
      <c r="THD94" s="70"/>
      <c r="THE94" s="73"/>
      <c r="THF94" s="74"/>
      <c r="THG94" s="74"/>
      <c r="THH94" s="62"/>
      <c r="THI94" s="75"/>
      <c r="THJ94" s="76"/>
      <c r="THK94" s="216"/>
      <c r="THL94" s="75"/>
      <c r="THM94" s="75"/>
      <c r="THN94" s="204"/>
      <c r="THO94" s="205"/>
      <c r="THP94" s="72"/>
      <c r="THQ94" s="70"/>
      <c r="THR94" s="73"/>
      <c r="THS94" s="74"/>
      <c r="THT94" s="74"/>
      <c r="THU94" s="62"/>
      <c r="THV94" s="75"/>
      <c r="THW94" s="76"/>
      <c r="THX94" s="216"/>
      <c r="THY94" s="75"/>
      <c r="THZ94" s="75"/>
      <c r="TIA94" s="204"/>
      <c r="TIB94" s="205"/>
      <c r="TIC94" s="72"/>
      <c r="TID94" s="70"/>
      <c r="TIE94" s="73"/>
      <c r="TIF94" s="74"/>
      <c r="TIG94" s="74"/>
      <c r="TIH94" s="62"/>
      <c r="TII94" s="75"/>
      <c r="TIJ94" s="76"/>
      <c r="TIK94" s="216"/>
      <c r="TIL94" s="75"/>
      <c r="TIM94" s="75"/>
      <c r="TIN94" s="204"/>
      <c r="TIO94" s="205"/>
      <c r="TIP94" s="72"/>
      <c r="TIQ94" s="70"/>
      <c r="TIR94" s="73"/>
      <c r="TIS94" s="74"/>
      <c r="TIT94" s="74"/>
      <c r="TIU94" s="62"/>
      <c r="TIV94" s="75"/>
      <c r="TIW94" s="76"/>
      <c r="TIX94" s="216"/>
      <c r="TIY94" s="75"/>
      <c r="TIZ94" s="75"/>
      <c r="TJA94" s="204"/>
      <c r="TJB94" s="205"/>
      <c r="TJC94" s="72"/>
      <c r="TJD94" s="70"/>
      <c r="TJE94" s="73"/>
      <c r="TJF94" s="74"/>
      <c r="TJG94" s="74"/>
      <c r="TJH94" s="62"/>
      <c r="TJI94" s="75"/>
      <c r="TJJ94" s="76"/>
      <c r="TJK94" s="216"/>
      <c r="TJL94" s="75"/>
      <c r="TJM94" s="75"/>
      <c r="TJN94" s="204"/>
      <c r="TJO94" s="205"/>
      <c r="TJP94" s="72"/>
      <c r="TJQ94" s="70"/>
      <c r="TJR94" s="73"/>
      <c r="TJS94" s="74"/>
      <c r="TJT94" s="74"/>
      <c r="TJU94" s="62"/>
      <c r="TJV94" s="75"/>
      <c r="TJW94" s="76"/>
      <c r="TJX94" s="216"/>
      <c r="TJY94" s="75"/>
      <c r="TJZ94" s="75"/>
      <c r="TKA94" s="204"/>
      <c r="TKB94" s="205"/>
      <c r="TKC94" s="72"/>
      <c r="TKD94" s="70"/>
      <c r="TKE94" s="73"/>
      <c r="TKF94" s="74"/>
      <c r="TKG94" s="74"/>
      <c r="TKH94" s="62"/>
      <c r="TKI94" s="75"/>
      <c r="TKJ94" s="76"/>
      <c r="TKK94" s="216"/>
      <c r="TKL94" s="75"/>
      <c r="TKM94" s="75"/>
      <c r="TKN94" s="204"/>
      <c r="TKO94" s="205"/>
      <c r="TKP94" s="72"/>
      <c r="TKQ94" s="70"/>
      <c r="TKR94" s="73"/>
      <c r="TKS94" s="74"/>
      <c r="TKT94" s="74"/>
      <c r="TKU94" s="62"/>
      <c r="TKV94" s="75"/>
      <c r="TKW94" s="76"/>
      <c r="TKX94" s="216"/>
      <c r="TKY94" s="75"/>
      <c r="TKZ94" s="75"/>
      <c r="TLA94" s="204"/>
      <c r="TLB94" s="205"/>
      <c r="TLC94" s="72"/>
      <c r="TLD94" s="70"/>
      <c r="TLE94" s="73"/>
      <c r="TLF94" s="74"/>
      <c r="TLG94" s="74"/>
      <c r="TLH94" s="62"/>
      <c r="TLI94" s="75"/>
      <c r="TLJ94" s="76"/>
      <c r="TLK94" s="216"/>
      <c r="TLL94" s="75"/>
      <c r="TLM94" s="75"/>
      <c r="TLN94" s="204"/>
      <c r="TLO94" s="205"/>
      <c r="TLP94" s="72"/>
      <c r="TLQ94" s="70"/>
      <c r="TLR94" s="73"/>
      <c r="TLS94" s="74"/>
      <c r="TLT94" s="74"/>
      <c r="TLU94" s="62"/>
      <c r="TLV94" s="75"/>
      <c r="TLW94" s="76"/>
      <c r="TLX94" s="216"/>
      <c r="TLY94" s="75"/>
      <c r="TLZ94" s="75"/>
      <c r="TMA94" s="204"/>
      <c r="TMB94" s="205"/>
      <c r="TMC94" s="72"/>
      <c r="TMD94" s="70"/>
      <c r="TME94" s="73"/>
      <c r="TMF94" s="74"/>
      <c r="TMG94" s="74"/>
      <c r="TMH94" s="62"/>
      <c r="TMI94" s="75"/>
      <c r="TMJ94" s="76"/>
      <c r="TMK94" s="216"/>
      <c r="TML94" s="75"/>
      <c r="TMM94" s="75"/>
      <c r="TMN94" s="204"/>
      <c r="TMO94" s="205"/>
      <c r="TMP94" s="72"/>
      <c r="TMQ94" s="70"/>
      <c r="TMR94" s="73"/>
      <c r="TMS94" s="74"/>
      <c r="TMT94" s="74"/>
      <c r="TMU94" s="62"/>
      <c r="TMV94" s="75"/>
      <c r="TMW94" s="76"/>
      <c r="TMX94" s="216"/>
      <c r="TMY94" s="75"/>
      <c r="TMZ94" s="75"/>
      <c r="TNA94" s="204"/>
      <c r="TNB94" s="205"/>
      <c r="TNC94" s="72"/>
      <c r="TND94" s="70"/>
      <c r="TNE94" s="73"/>
      <c r="TNF94" s="74"/>
      <c r="TNG94" s="74"/>
      <c r="TNH94" s="62"/>
      <c r="TNI94" s="75"/>
      <c r="TNJ94" s="76"/>
      <c r="TNK94" s="216"/>
      <c r="TNL94" s="75"/>
      <c r="TNM94" s="75"/>
      <c r="TNN94" s="204"/>
      <c r="TNO94" s="205"/>
      <c r="TNP94" s="72"/>
      <c r="TNQ94" s="70"/>
      <c r="TNR94" s="73"/>
      <c r="TNS94" s="74"/>
      <c r="TNT94" s="74"/>
      <c r="TNU94" s="62"/>
      <c r="TNV94" s="75"/>
      <c r="TNW94" s="76"/>
      <c r="TNX94" s="216"/>
      <c r="TNY94" s="75"/>
      <c r="TNZ94" s="75"/>
      <c r="TOA94" s="204"/>
      <c r="TOB94" s="205"/>
      <c r="TOC94" s="72"/>
      <c r="TOD94" s="70"/>
      <c r="TOE94" s="73"/>
      <c r="TOF94" s="74"/>
      <c r="TOG94" s="74"/>
      <c r="TOH94" s="62"/>
      <c r="TOI94" s="75"/>
      <c r="TOJ94" s="76"/>
      <c r="TOK94" s="216"/>
      <c r="TOL94" s="75"/>
      <c r="TOM94" s="75"/>
      <c r="TON94" s="204"/>
      <c r="TOO94" s="205"/>
      <c r="TOP94" s="72"/>
      <c r="TOQ94" s="70"/>
      <c r="TOR94" s="73"/>
      <c r="TOS94" s="74"/>
      <c r="TOT94" s="74"/>
      <c r="TOU94" s="62"/>
      <c r="TOV94" s="75"/>
      <c r="TOW94" s="76"/>
      <c r="TOX94" s="216"/>
      <c r="TOY94" s="75"/>
      <c r="TOZ94" s="75"/>
      <c r="TPA94" s="204"/>
      <c r="TPB94" s="205"/>
      <c r="TPC94" s="72"/>
      <c r="TPD94" s="70"/>
      <c r="TPE94" s="73"/>
      <c r="TPF94" s="74"/>
      <c r="TPG94" s="74"/>
      <c r="TPH94" s="62"/>
      <c r="TPI94" s="75"/>
      <c r="TPJ94" s="76"/>
      <c r="TPK94" s="216"/>
      <c r="TPL94" s="75"/>
      <c r="TPM94" s="75"/>
      <c r="TPN94" s="204"/>
      <c r="TPO94" s="205"/>
      <c r="TPP94" s="72"/>
      <c r="TPQ94" s="70"/>
      <c r="TPR94" s="73"/>
      <c r="TPS94" s="74"/>
      <c r="TPT94" s="74"/>
      <c r="TPU94" s="62"/>
      <c r="TPV94" s="75"/>
      <c r="TPW94" s="76"/>
      <c r="TPX94" s="216"/>
      <c r="TPY94" s="75"/>
      <c r="TPZ94" s="75"/>
      <c r="TQA94" s="204"/>
      <c r="TQB94" s="205"/>
      <c r="TQC94" s="72"/>
      <c r="TQD94" s="70"/>
      <c r="TQE94" s="73"/>
      <c r="TQF94" s="74"/>
      <c r="TQG94" s="74"/>
      <c r="TQH94" s="62"/>
      <c r="TQI94" s="75"/>
      <c r="TQJ94" s="76"/>
      <c r="TQK94" s="216"/>
      <c r="TQL94" s="75"/>
      <c r="TQM94" s="75"/>
      <c r="TQN94" s="204"/>
      <c r="TQO94" s="205"/>
      <c r="TQP94" s="72"/>
      <c r="TQQ94" s="70"/>
      <c r="TQR94" s="73"/>
      <c r="TQS94" s="74"/>
      <c r="TQT94" s="74"/>
      <c r="TQU94" s="62"/>
      <c r="TQV94" s="75"/>
      <c r="TQW94" s="76"/>
      <c r="TQX94" s="216"/>
      <c r="TQY94" s="75"/>
      <c r="TQZ94" s="75"/>
      <c r="TRA94" s="204"/>
      <c r="TRB94" s="205"/>
      <c r="TRC94" s="72"/>
      <c r="TRD94" s="70"/>
      <c r="TRE94" s="73"/>
      <c r="TRF94" s="74"/>
      <c r="TRG94" s="74"/>
      <c r="TRH94" s="62"/>
      <c r="TRI94" s="75"/>
      <c r="TRJ94" s="76"/>
      <c r="TRK94" s="216"/>
      <c r="TRL94" s="75"/>
      <c r="TRM94" s="75"/>
      <c r="TRN94" s="204"/>
      <c r="TRO94" s="205"/>
      <c r="TRP94" s="72"/>
      <c r="TRQ94" s="70"/>
      <c r="TRR94" s="73"/>
      <c r="TRS94" s="74"/>
      <c r="TRT94" s="74"/>
      <c r="TRU94" s="62"/>
      <c r="TRV94" s="75"/>
      <c r="TRW94" s="76"/>
      <c r="TRX94" s="216"/>
      <c r="TRY94" s="75"/>
      <c r="TRZ94" s="75"/>
      <c r="TSA94" s="204"/>
      <c r="TSB94" s="205"/>
      <c r="TSC94" s="72"/>
      <c r="TSD94" s="70"/>
      <c r="TSE94" s="73"/>
      <c r="TSF94" s="74"/>
      <c r="TSG94" s="74"/>
      <c r="TSH94" s="62"/>
      <c r="TSI94" s="75"/>
      <c r="TSJ94" s="76"/>
      <c r="TSK94" s="216"/>
      <c r="TSL94" s="75"/>
      <c r="TSM94" s="75"/>
      <c r="TSN94" s="204"/>
      <c r="TSO94" s="205"/>
      <c r="TSP94" s="72"/>
      <c r="TSQ94" s="70"/>
      <c r="TSR94" s="73"/>
      <c r="TSS94" s="74"/>
      <c r="TST94" s="74"/>
      <c r="TSU94" s="62"/>
      <c r="TSV94" s="75"/>
      <c r="TSW94" s="76"/>
      <c r="TSX94" s="216"/>
      <c r="TSY94" s="75"/>
      <c r="TSZ94" s="75"/>
      <c r="TTA94" s="204"/>
      <c r="TTB94" s="205"/>
      <c r="TTC94" s="72"/>
      <c r="TTD94" s="70"/>
      <c r="TTE94" s="73"/>
      <c r="TTF94" s="74"/>
      <c r="TTG94" s="74"/>
      <c r="TTH94" s="62"/>
      <c r="TTI94" s="75"/>
      <c r="TTJ94" s="76"/>
      <c r="TTK94" s="216"/>
      <c r="TTL94" s="75"/>
      <c r="TTM94" s="75"/>
      <c r="TTN94" s="204"/>
      <c r="TTO94" s="205"/>
      <c r="TTP94" s="72"/>
      <c r="TTQ94" s="70"/>
      <c r="TTR94" s="73"/>
      <c r="TTS94" s="74"/>
      <c r="TTT94" s="74"/>
      <c r="TTU94" s="62"/>
      <c r="TTV94" s="75"/>
      <c r="TTW94" s="76"/>
      <c r="TTX94" s="216"/>
      <c r="TTY94" s="75"/>
      <c r="TTZ94" s="75"/>
      <c r="TUA94" s="204"/>
      <c r="TUB94" s="205"/>
      <c r="TUC94" s="72"/>
      <c r="TUD94" s="70"/>
      <c r="TUE94" s="73"/>
      <c r="TUF94" s="74"/>
      <c r="TUG94" s="74"/>
      <c r="TUH94" s="62"/>
      <c r="TUI94" s="75"/>
      <c r="TUJ94" s="76"/>
      <c r="TUK94" s="216"/>
      <c r="TUL94" s="75"/>
      <c r="TUM94" s="75"/>
      <c r="TUN94" s="204"/>
      <c r="TUO94" s="205"/>
      <c r="TUP94" s="72"/>
      <c r="TUQ94" s="70"/>
      <c r="TUR94" s="73"/>
      <c r="TUS94" s="74"/>
      <c r="TUT94" s="74"/>
      <c r="TUU94" s="62"/>
      <c r="TUV94" s="75"/>
      <c r="TUW94" s="76"/>
      <c r="TUX94" s="216"/>
      <c r="TUY94" s="75"/>
      <c r="TUZ94" s="75"/>
      <c r="TVA94" s="204"/>
      <c r="TVB94" s="205"/>
      <c r="TVC94" s="72"/>
      <c r="TVD94" s="70"/>
      <c r="TVE94" s="73"/>
      <c r="TVF94" s="74"/>
      <c r="TVG94" s="74"/>
      <c r="TVH94" s="62"/>
      <c r="TVI94" s="75"/>
      <c r="TVJ94" s="76"/>
      <c r="TVK94" s="216"/>
      <c r="TVL94" s="75"/>
      <c r="TVM94" s="75"/>
      <c r="TVN94" s="204"/>
      <c r="TVO94" s="205"/>
      <c r="TVP94" s="72"/>
      <c r="TVQ94" s="70"/>
      <c r="TVR94" s="73"/>
      <c r="TVS94" s="74"/>
      <c r="TVT94" s="74"/>
      <c r="TVU94" s="62"/>
      <c r="TVV94" s="75"/>
      <c r="TVW94" s="76"/>
      <c r="TVX94" s="216"/>
      <c r="TVY94" s="75"/>
      <c r="TVZ94" s="75"/>
      <c r="TWA94" s="204"/>
      <c r="TWB94" s="205"/>
      <c r="TWC94" s="72"/>
      <c r="TWD94" s="70"/>
      <c r="TWE94" s="73"/>
      <c r="TWF94" s="74"/>
      <c r="TWG94" s="74"/>
      <c r="TWH94" s="62"/>
      <c r="TWI94" s="75"/>
      <c r="TWJ94" s="76"/>
      <c r="TWK94" s="216"/>
      <c r="TWL94" s="75"/>
      <c r="TWM94" s="75"/>
      <c r="TWN94" s="204"/>
      <c r="TWO94" s="205"/>
      <c r="TWP94" s="72"/>
      <c r="TWQ94" s="70"/>
      <c r="TWR94" s="73"/>
      <c r="TWS94" s="74"/>
      <c r="TWT94" s="74"/>
      <c r="TWU94" s="62"/>
      <c r="TWV94" s="75"/>
      <c r="TWW94" s="76"/>
      <c r="TWX94" s="216"/>
      <c r="TWY94" s="75"/>
      <c r="TWZ94" s="75"/>
      <c r="TXA94" s="204"/>
      <c r="TXB94" s="205"/>
      <c r="TXC94" s="72"/>
      <c r="TXD94" s="70"/>
      <c r="TXE94" s="73"/>
      <c r="TXF94" s="74"/>
      <c r="TXG94" s="74"/>
      <c r="TXH94" s="62"/>
      <c r="TXI94" s="75"/>
      <c r="TXJ94" s="76"/>
      <c r="TXK94" s="216"/>
      <c r="TXL94" s="75"/>
      <c r="TXM94" s="75"/>
      <c r="TXN94" s="204"/>
      <c r="TXO94" s="205"/>
      <c r="TXP94" s="72"/>
      <c r="TXQ94" s="70"/>
      <c r="TXR94" s="73"/>
      <c r="TXS94" s="74"/>
      <c r="TXT94" s="74"/>
      <c r="TXU94" s="62"/>
      <c r="TXV94" s="75"/>
      <c r="TXW94" s="76"/>
      <c r="TXX94" s="216"/>
      <c r="TXY94" s="75"/>
      <c r="TXZ94" s="75"/>
      <c r="TYA94" s="204"/>
      <c r="TYB94" s="205"/>
      <c r="TYC94" s="72"/>
      <c r="TYD94" s="70"/>
      <c r="TYE94" s="73"/>
      <c r="TYF94" s="74"/>
      <c r="TYG94" s="74"/>
      <c r="TYH94" s="62"/>
      <c r="TYI94" s="75"/>
      <c r="TYJ94" s="76"/>
      <c r="TYK94" s="216"/>
      <c r="TYL94" s="75"/>
      <c r="TYM94" s="75"/>
      <c r="TYN94" s="204"/>
      <c r="TYO94" s="205"/>
      <c r="TYP94" s="72"/>
      <c r="TYQ94" s="70"/>
      <c r="TYR94" s="73"/>
      <c r="TYS94" s="74"/>
      <c r="TYT94" s="74"/>
      <c r="TYU94" s="62"/>
      <c r="TYV94" s="75"/>
      <c r="TYW94" s="76"/>
      <c r="TYX94" s="216"/>
      <c r="TYY94" s="75"/>
      <c r="TYZ94" s="75"/>
      <c r="TZA94" s="204"/>
      <c r="TZB94" s="205"/>
      <c r="TZC94" s="72"/>
      <c r="TZD94" s="70"/>
      <c r="TZE94" s="73"/>
      <c r="TZF94" s="74"/>
      <c r="TZG94" s="74"/>
      <c r="TZH94" s="62"/>
      <c r="TZI94" s="75"/>
      <c r="TZJ94" s="76"/>
      <c r="TZK94" s="216"/>
      <c r="TZL94" s="75"/>
      <c r="TZM94" s="75"/>
      <c r="TZN94" s="204"/>
      <c r="TZO94" s="205"/>
      <c r="TZP94" s="72"/>
      <c r="TZQ94" s="70"/>
      <c r="TZR94" s="73"/>
      <c r="TZS94" s="74"/>
      <c r="TZT94" s="74"/>
      <c r="TZU94" s="62"/>
      <c r="TZV94" s="75"/>
      <c r="TZW94" s="76"/>
      <c r="TZX94" s="216"/>
      <c r="TZY94" s="75"/>
      <c r="TZZ94" s="75"/>
      <c r="UAA94" s="204"/>
      <c r="UAB94" s="205"/>
      <c r="UAC94" s="72"/>
      <c r="UAD94" s="70"/>
      <c r="UAE94" s="73"/>
      <c r="UAF94" s="74"/>
      <c r="UAG94" s="74"/>
      <c r="UAH94" s="62"/>
      <c r="UAI94" s="75"/>
      <c r="UAJ94" s="76"/>
      <c r="UAK94" s="216"/>
      <c r="UAL94" s="75"/>
      <c r="UAM94" s="75"/>
      <c r="UAN94" s="204"/>
      <c r="UAO94" s="205"/>
      <c r="UAP94" s="72"/>
      <c r="UAQ94" s="70"/>
      <c r="UAR94" s="73"/>
      <c r="UAS94" s="74"/>
      <c r="UAT94" s="74"/>
      <c r="UAU94" s="62"/>
      <c r="UAV94" s="75"/>
      <c r="UAW94" s="76"/>
      <c r="UAX94" s="216"/>
      <c r="UAY94" s="75"/>
      <c r="UAZ94" s="75"/>
      <c r="UBA94" s="204"/>
      <c r="UBB94" s="205"/>
      <c r="UBC94" s="72"/>
      <c r="UBD94" s="70"/>
      <c r="UBE94" s="73"/>
      <c r="UBF94" s="74"/>
      <c r="UBG94" s="74"/>
      <c r="UBH94" s="62"/>
      <c r="UBI94" s="75"/>
      <c r="UBJ94" s="76"/>
      <c r="UBK94" s="216"/>
      <c r="UBL94" s="75"/>
      <c r="UBM94" s="75"/>
      <c r="UBN94" s="204"/>
      <c r="UBO94" s="205"/>
      <c r="UBP94" s="72"/>
      <c r="UBQ94" s="70"/>
      <c r="UBR94" s="73"/>
      <c r="UBS94" s="74"/>
      <c r="UBT94" s="74"/>
      <c r="UBU94" s="62"/>
      <c r="UBV94" s="75"/>
      <c r="UBW94" s="76"/>
      <c r="UBX94" s="216"/>
      <c r="UBY94" s="75"/>
      <c r="UBZ94" s="75"/>
      <c r="UCA94" s="204"/>
      <c r="UCB94" s="205"/>
      <c r="UCC94" s="72"/>
      <c r="UCD94" s="70"/>
      <c r="UCE94" s="73"/>
      <c r="UCF94" s="74"/>
      <c r="UCG94" s="74"/>
      <c r="UCH94" s="62"/>
      <c r="UCI94" s="75"/>
      <c r="UCJ94" s="76"/>
      <c r="UCK94" s="216"/>
      <c r="UCL94" s="75"/>
      <c r="UCM94" s="75"/>
      <c r="UCN94" s="204"/>
      <c r="UCO94" s="205"/>
      <c r="UCP94" s="72"/>
      <c r="UCQ94" s="70"/>
      <c r="UCR94" s="73"/>
      <c r="UCS94" s="74"/>
      <c r="UCT94" s="74"/>
      <c r="UCU94" s="62"/>
      <c r="UCV94" s="75"/>
      <c r="UCW94" s="76"/>
      <c r="UCX94" s="216"/>
      <c r="UCY94" s="75"/>
      <c r="UCZ94" s="75"/>
      <c r="UDA94" s="204"/>
      <c r="UDB94" s="205"/>
      <c r="UDC94" s="72"/>
      <c r="UDD94" s="70"/>
      <c r="UDE94" s="73"/>
      <c r="UDF94" s="74"/>
      <c r="UDG94" s="74"/>
      <c r="UDH94" s="62"/>
      <c r="UDI94" s="75"/>
      <c r="UDJ94" s="76"/>
      <c r="UDK94" s="216"/>
      <c r="UDL94" s="75"/>
      <c r="UDM94" s="75"/>
      <c r="UDN94" s="204"/>
      <c r="UDO94" s="205"/>
      <c r="UDP94" s="72"/>
      <c r="UDQ94" s="70"/>
      <c r="UDR94" s="73"/>
      <c r="UDS94" s="74"/>
      <c r="UDT94" s="74"/>
      <c r="UDU94" s="62"/>
      <c r="UDV94" s="75"/>
      <c r="UDW94" s="76"/>
      <c r="UDX94" s="216"/>
      <c r="UDY94" s="75"/>
      <c r="UDZ94" s="75"/>
      <c r="UEA94" s="204"/>
      <c r="UEB94" s="205"/>
      <c r="UEC94" s="72"/>
      <c r="UED94" s="70"/>
      <c r="UEE94" s="73"/>
      <c r="UEF94" s="74"/>
      <c r="UEG94" s="74"/>
      <c r="UEH94" s="62"/>
      <c r="UEI94" s="75"/>
      <c r="UEJ94" s="76"/>
      <c r="UEK94" s="216"/>
      <c r="UEL94" s="75"/>
      <c r="UEM94" s="75"/>
      <c r="UEN94" s="204"/>
      <c r="UEO94" s="205"/>
      <c r="UEP94" s="72"/>
      <c r="UEQ94" s="70"/>
      <c r="UER94" s="73"/>
      <c r="UES94" s="74"/>
      <c r="UET94" s="74"/>
      <c r="UEU94" s="62"/>
      <c r="UEV94" s="75"/>
      <c r="UEW94" s="76"/>
      <c r="UEX94" s="216"/>
      <c r="UEY94" s="75"/>
      <c r="UEZ94" s="75"/>
      <c r="UFA94" s="204"/>
      <c r="UFB94" s="205"/>
      <c r="UFC94" s="72"/>
      <c r="UFD94" s="70"/>
      <c r="UFE94" s="73"/>
      <c r="UFF94" s="74"/>
      <c r="UFG94" s="74"/>
      <c r="UFH94" s="62"/>
      <c r="UFI94" s="75"/>
      <c r="UFJ94" s="76"/>
      <c r="UFK94" s="216"/>
      <c r="UFL94" s="75"/>
      <c r="UFM94" s="75"/>
      <c r="UFN94" s="204"/>
      <c r="UFO94" s="205"/>
      <c r="UFP94" s="72"/>
      <c r="UFQ94" s="70"/>
      <c r="UFR94" s="73"/>
      <c r="UFS94" s="74"/>
      <c r="UFT94" s="74"/>
      <c r="UFU94" s="62"/>
      <c r="UFV94" s="75"/>
      <c r="UFW94" s="76"/>
      <c r="UFX94" s="216"/>
      <c r="UFY94" s="75"/>
      <c r="UFZ94" s="75"/>
      <c r="UGA94" s="204"/>
      <c r="UGB94" s="205"/>
      <c r="UGC94" s="72"/>
      <c r="UGD94" s="70"/>
      <c r="UGE94" s="73"/>
      <c r="UGF94" s="74"/>
      <c r="UGG94" s="74"/>
      <c r="UGH94" s="62"/>
      <c r="UGI94" s="75"/>
      <c r="UGJ94" s="76"/>
      <c r="UGK94" s="216"/>
      <c r="UGL94" s="75"/>
      <c r="UGM94" s="75"/>
      <c r="UGN94" s="204"/>
      <c r="UGO94" s="205"/>
      <c r="UGP94" s="72"/>
      <c r="UGQ94" s="70"/>
      <c r="UGR94" s="73"/>
      <c r="UGS94" s="74"/>
      <c r="UGT94" s="74"/>
      <c r="UGU94" s="62"/>
      <c r="UGV94" s="75"/>
      <c r="UGW94" s="76"/>
      <c r="UGX94" s="216"/>
      <c r="UGY94" s="75"/>
      <c r="UGZ94" s="75"/>
      <c r="UHA94" s="204"/>
      <c r="UHB94" s="205"/>
      <c r="UHC94" s="72"/>
      <c r="UHD94" s="70"/>
      <c r="UHE94" s="73"/>
      <c r="UHF94" s="74"/>
      <c r="UHG94" s="74"/>
      <c r="UHH94" s="62"/>
      <c r="UHI94" s="75"/>
      <c r="UHJ94" s="76"/>
      <c r="UHK94" s="216"/>
      <c r="UHL94" s="75"/>
      <c r="UHM94" s="75"/>
      <c r="UHN94" s="204"/>
      <c r="UHO94" s="205"/>
      <c r="UHP94" s="72"/>
      <c r="UHQ94" s="70"/>
      <c r="UHR94" s="73"/>
      <c r="UHS94" s="74"/>
      <c r="UHT94" s="74"/>
      <c r="UHU94" s="62"/>
      <c r="UHV94" s="75"/>
      <c r="UHW94" s="76"/>
      <c r="UHX94" s="216"/>
      <c r="UHY94" s="75"/>
      <c r="UHZ94" s="75"/>
      <c r="UIA94" s="204"/>
      <c r="UIB94" s="205"/>
      <c r="UIC94" s="72"/>
      <c r="UID94" s="70"/>
      <c r="UIE94" s="73"/>
      <c r="UIF94" s="74"/>
      <c r="UIG94" s="74"/>
      <c r="UIH94" s="62"/>
      <c r="UII94" s="75"/>
      <c r="UIJ94" s="76"/>
      <c r="UIK94" s="216"/>
      <c r="UIL94" s="75"/>
      <c r="UIM94" s="75"/>
      <c r="UIN94" s="204"/>
      <c r="UIO94" s="205"/>
      <c r="UIP94" s="72"/>
      <c r="UIQ94" s="70"/>
      <c r="UIR94" s="73"/>
      <c r="UIS94" s="74"/>
      <c r="UIT94" s="74"/>
      <c r="UIU94" s="62"/>
      <c r="UIV94" s="75"/>
      <c r="UIW94" s="76"/>
      <c r="UIX94" s="216"/>
      <c r="UIY94" s="75"/>
      <c r="UIZ94" s="75"/>
      <c r="UJA94" s="204"/>
      <c r="UJB94" s="205"/>
      <c r="UJC94" s="72"/>
      <c r="UJD94" s="70"/>
      <c r="UJE94" s="73"/>
      <c r="UJF94" s="74"/>
      <c r="UJG94" s="74"/>
      <c r="UJH94" s="62"/>
      <c r="UJI94" s="75"/>
      <c r="UJJ94" s="76"/>
      <c r="UJK94" s="216"/>
      <c r="UJL94" s="75"/>
      <c r="UJM94" s="75"/>
      <c r="UJN94" s="204"/>
      <c r="UJO94" s="205"/>
      <c r="UJP94" s="72"/>
      <c r="UJQ94" s="70"/>
      <c r="UJR94" s="73"/>
      <c r="UJS94" s="74"/>
      <c r="UJT94" s="74"/>
      <c r="UJU94" s="62"/>
      <c r="UJV94" s="75"/>
      <c r="UJW94" s="76"/>
      <c r="UJX94" s="216"/>
      <c r="UJY94" s="75"/>
      <c r="UJZ94" s="75"/>
      <c r="UKA94" s="204"/>
      <c r="UKB94" s="205"/>
      <c r="UKC94" s="72"/>
      <c r="UKD94" s="70"/>
      <c r="UKE94" s="73"/>
      <c r="UKF94" s="74"/>
      <c r="UKG94" s="74"/>
      <c r="UKH94" s="62"/>
      <c r="UKI94" s="75"/>
      <c r="UKJ94" s="76"/>
      <c r="UKK94" s="216"/>
      <c r="UKL94" s="75"/>
      <c r="UKM94" s="75"/>
      <c r="UKN94" s="204"/>
      <c r="UKO94" s="205"/>
      <c r="UKP94" s="72"/>
      <c r="UKQ94" s="70"/>
      <c r="UKR94" s="73"/>
      <c r="UKS94" s="74"/>
      <c r="UKT94" s="74"/>
      <c r="UKU94" s="62"/>
      <c r="UKV94" s="75"/>
      <c r="UKW94" s="76"/>
      <c r="UKX94" s="216"/>
      <c r="UKY94" s="75"/>
      <c r="UKZ94" s="75"/>
      <c r="ULA94" s="204"/>
      <c r="ULB94" s="205"/>
      <c r="ULC94" s="72"/>
      <c r="ULD94" s="70"/>
      <c r="ULE94" s="73"/>
      <c r="ULF94" s="74"/>
      <c r="ULG94" s="74"/>
      <c r="ULH94" s="62"/>
      <c r="ULI94" s="75"/>
      <c r="ULJ94" s="76"/>
      <c r="ULK94" s="216"/>
      <c r="ULL94" s="75"/>
      <c r="ULM94" s="75"/>
      <c r="ULN94" s="204"/>
      <c r="ULO94" s="205"/>
      <c r="ULP94" s="72"/>
      <c r="ULQ94" s="70"/>
      <c r="ULR94" s="73"/>
      <c r="ULS94" s="74"/>
      <c r="ULT94" s="74"/>
      <c r="ULU94" s="62"/>
      <c r="ULV94" s="75"/>
      <c r="ULW94" s="76"/>
      <c r="ULX94" s="216"/>
      <c r="ULY94" s="75"/>
      <c r="ULZ94" s="75"/>
      <c r="UMA94" s="204"/>
      <c r="UMB94" s="205"/>
      <c r="UMC94" s="72"/>
      <c r="UMD94" s="70"/>
      <c r="UME94" s="73"/>
      <c r="UMF94" s="74"/>
      <c r="UMG94" s="74"/>
      <c r="UMH94" s="62"/>
      <c r="UMI94" s="75"/>
      <c r="UMJ94" s="76"/>
      <c r="UMK94" s="216"/>
      <c r="UML94" s="75"/>
      <c r="UMM94" s="75"/>
      <c r="UMN94" s="204"/>
      <c r="UMO94" s="205"/>
      <c r="UMP94" s="72"/>
      <c r="UMQ94" s="70"/>
      <c r="UMR94" s="73"/>
      <c r="UMS94" s="74"/>
      <c r="UMT94" s="74"/>
      <c r="UMU94" s="62"/>
      <c r="UMV94" s="75"/>
      <c r="UMW94" s="76"/>
      <c r="UMX94" s="216"/>
      <c r="UMY94" s="75"/>
      <c r="UMZ94" s="75"/>
      <c r="UNA94" s="204"/>
      <c r="UNB94" s="205"/>
      <c r="UNC94" s="72"/>
      <c r="UND94" s="70"/>
      <c r="UNE94" s="73"/>
      <c r="UNF94" s="74"/>
      <c r="UNG94" s="74"/>
      <c r="UNH94" s="62"/>
      <c r="UNI94" s="75"/>
      <c r="UNJ94" s="76"/>
      <c r="UNK94" s="216"/>
      <c r="UNL94" s="75"/>
      <c r="UNM94" s="75"/>
      <c r="UNN94" s="204"/>
      <c r="UNO94" s="205"/>
      <c r="UNP94" s="72"/>
      <c r="UNQ94" s="70"/>
      <c r="UNR94" s="73"/>
      <c r="UNS94" s="74"/>
      <c r="UNT94" s="74"/>
      <c r="UNU94" s="62"/>
      <c r="UNV94" s="75"/>
      <c r="UNW94" s="76"/>
      <c r="UNX94" s="216"/>
      <c r="UNY94" s="75"/>
      <c r="UNZ94" s="75"/>
      <c r="UOA94" s="204"/>
      <c r="UOB94" s="205"/>
      <c r="UOC94" s="72"/>
      <c r="UOD94" s="70"/>
      <c r="UOE94" s="73"/>
      <c r="UOF94" s="74"/>
      <c r="UOG94" s="74"/>
      <c r="UOH94" s="62"/>
      <c r="UOI94" s="75"/>
      <c r="UOJ94" s="76"/>
      <c r="UOK94" s="216"/>
      <c r="UOL94" s="75"/>
      <c r="UOM94" s="75"/>
      <c r="UON94" s="204"/>
      <c r="UOO94" s="205"/>
      <c r="UOP94" s="72"/>
      <c r="UOQ94" s="70"/>
      <c r="UOR94" s="73"/>
      <c r="UOS94" s="74"/>
      <c r="UOT94" s="74"/>
      <c r="UOU94" s="62"/>
      <c r="UOV94" s="75"/>
      <c r="UOW94" s="76"/>
      <c r="UOX94" s="216"/>
      <c r="UOY94" s="75"/>
      <c r="UOZ94" s="75"/>
      <c r="UPA94" s="204"/>
      <c r="UPB94" s="205"/>
      <c r="UPC94" s="72"/>
      <c r="UPD94" s="70"/>
      <c r="UPE94" s="73"/>
      <c r="UPF94" s="74"/>
      <c r="UPG94" s="74"/>
      <c r="UPH94" s="62"/>
      <c r="UPI94" s="75"/>
      <c r="UPJ94" s="76"/>
      <c r="UPK94" s="216"/>
      <c r="UPL94" s="75"/>
      <c r="UPM94" s="75"/>
      <c r="UPN94" s="204"/>
      <c r="UPO94" s="205"/>
      <c r="UPP94" s="72"/>
      <c r="UPQ94" s="70"/>
      <c r="UPR94" s="73"/>
      <c r="UPS94" s="74"/>
      <c r="UPT94" s="74"/>
      <c r="UPU94" s="62"/>
      <c r="UPV94" s="75"/>
      <c r="UPW94" s="76"/>
      <c r="UPX94" s="216"/>
      <c r="UPY94" s="75"/>
      <c r="UPZ94" s="75"/>
      <c r="UQA94" s="204"/>
      <c r="UQB94" s="205"/>
      <c r="UQC94" s="72"/>
      <c r="UQD94" s="70"/>
      <c r="UQE94" s="73"/>
      <c r="UQF94" s="74"/>
      <c r="UQG94" s="74"/>
      <c r="UQH94" s="62"/>
      <c r="UQI94" s="75"/>
      <c r="UQJ94" s="76"/>
      <c r="UQK94" s="216"/>
      <c r="UQL94" s="75"/>
      <c r="UQM94" s="75"/>
      <c r="UQN94" s="204"/>
      <c r="UQO94" s="205"/>
      <c r="UQP94" s="72"/>
      <c r="UQQ94" s="70"/>
      <c r="UQR94" s="73"/>
      <c r="UQS94" s="74"/>
      <c r="UQT94" s="74"/>
      <c r="UQU94" s="62"/>
      <c r="UQV94" s="75"/>
      <c r="UQW94" s="76"/>
      <c r="UQX94" s="216"/>
      <c r="UQY94" s="75"/>
      <c r="UQZ94" s="75"/>
      <c r="URA94" s="204"/>
      <c r="URB94" s="205"/>
      <c r="URC94" s="72"/>
      <c r="URD94" s="70"/>
      <c r="URE94" s="73"/>
      <c r="URF94" s="74"/>
      <c r="URG94" s="74"/>
      <c r="URH94" s="62"/>
      <c r="URI94" s="75"/>
      <c r="URJ94" s="76"/>
      <c r="URK94" s="216"/>
      <c r="URL94" s="75"/>
      <c r="URM94" s="75"/>
      <c r="URN94" s="204"/>
      <c r="URO94" s="205"/>
      <c r="URP94" s="72"/>
      <c r="URQ94" s="70"/>
      <c r="URR94" s="73"/>
      <c r="URS94" s="74"/>
      <c r="URT94" s="74"/>
      <c r="URU94" s="62"/>
      <c r="URV94" s="75"/>
      <c r="URW94" s="76"/>
      <c r="URX94" s="216"/>
      <c r="URY94" s="75"/>
      <c r="URZ94" s="75"/>
      <c r="USA94" s="204"/>
      <c r="USB94" s="205"/>
      <c r="USC94" s="72"/>
      <c r="USD94" s="70"/>
      <c r="USE94" s="73"/>
      <c r="USF94" s="74"/>
      <c r="USG94" s="74"/>
      <c r="USH94" s="62"/>
      <c r="USI94" s="75"/>
      <c r="USJ94" s="76"/>
      <c r="USK94" s="216"/>
      <c r="USL94" s="75"/>
      <c r="USM94" s="75"/>
      <c r="USN94" s="204"/>
      <c r="USO94" s="205"/>
      <c r="USP94" s="72"/>
      <c r="USQ94" s="70"/>
      <c r="USR94" s="73"/>
      <c r="USS94" s="74"/>
      <c r="UST94" s="74"/>
      <c r="USU94" s="62"/>
      <c r="USV94" s="75"/>
      <c r="USW94" s="76"/>
      <c r="USX94" s="216"/>
      <c r="USY94" s="75"/>
      <c r="USZ94" s="75"/>
      <c r="UTA94" s="204"/>
      <c r="UTB94" s="205"/>
      <c r="UTC94" s="72"/>
      <c r="UTD94" s="70"/>
      <c r="UTE94" s="73"/>
      <c r="UTF94" s="74"/>
      <c r="UTG94" s="74"/>
      <c r="UTH94" s="62"/>
      <c r="UTI94" s="75"/>
      <c r="UTJ94" s="76"/>
      <c r="UTK94" s="216"/>
      <c r="UTL94" s="75"/>
      <c r="UTM94" s="75"/>
      <c r="UTN94" s="204"/>
      <c r="UTO94" s="205"/>
      <c r="UTP94" s="72"/>
      <c r="UTQ94" s="70"/>
      <c r="UTR94" s="73"/>
      <c r="UTS94" s="74"/>
      <c r="UTT94" s="74"/>
      <c r="UTU94" s="62"/>
      <c r="UTV94" s="75"/>
      <c r="UTW94" s="76"/>
      <c r="UTX94" s="216"/>
      <c r="UTY94" s="75"/>
      <c r="UTZ94" s="75"/>
      <c r="UUA94" s="204"/>
      <c r="UUB94" s="205"/>
      <c r="UUC94" s="72"/>
      <c r="UUD94" s="70"/>
      <c r="UUE94" s="73"/>
      <c r="UUF94" s="74"/>
      <c r="UUG94" s="74"/>
      <c r="UUH94" s="62"/>
      <c r="UUI94" s="75"/>
      <c r="UUJ94" s="76"/>
      <c r="UUK94" s="216"/>
      <c r="UUL94" s="75"/>
      <c r="UUM94" s="75"/>
      <c r="UUN94" s="204"/>
      <c r="UUO94" s="205"/>
      <c r="UUP94" s="72"/>
      <c r="UUQ94" s="70"/>
      <c r="UUR94" s="73"/>
      <c r="UUS94" s="74"/>
      <c r="UUT94" s="74"/>
      <c r="UUU94" s="62"/>
      <c r="UUV94" s="75"/>
      <c r="UUW94" s="76"/>
      <c r="UUX94" s="216"/>
      <c r="UUY94" s="75"/>
      <c r="UUZ94" s="75"/>
      <c r="UVA94" s="204"/>
      <c r="UVB94" s="205"/>
      <c r="UVC94" s="72"/>
      <c r="UVD94" s="70"/>
      <c r="UVE94" s="73"/>
      <c r="UVF94" s="74"/>
      <c r="UVG94" s="74"/>
      <c r="UVH94" s="62"/>
      <c r="UVI94" s="75"/>
      <c r="UVJ94" s="76"/>
      <c r="UVK94" s="216"/>
      <c r="UVL94" s="75"/>
      <c r="UVM94" s="75"/>
      <c r="UVN94" s="204"/>
      <c r="UVO94" s="205"/>
      <c r="UVP94" s="72"/>
      <c r="UVQ94" s="70"/>
      <c r="UVR94" s="73"/>
      <c r="UVS94" s="74"/>
      <c r="UVT94" s="74"/>
      <c r="UVU94" s="62"/>
      <c r="UVV94" s="75"/>
      <c r="UVW94" s="76"/>
      <c r="UVX94" s="216"/>
      <c r="UVY94" s="75"/>
      <c r="UVZ94" s="75"/>
      <c r="UWA94" s="204"/>
      <c r="UWB94" s="205"/>
      <c r="UWC94" s="72"/>
      <c r="UWD94" s="70"/>
      <c r="UWE94" s="73"/>
      <c r="UWF94" s="74"/>
      <c r="UWG94" s="74"/>
      <c r="UWH94" s="62"/>
      <c r="UWI94" s="75"/>
      <c r="UWJ94" s="76"/>
      <c r="UWK94" s="216"/>
      <c r="UWL94" s="75"/>
      <c r="UWM94" s="75"/>
      <c r="UWN94" s="204"/>
      <c r="UWO94" s="205"/>
      <c r="UWP94" s="72"/>
      <c r="UWQ94" s="70"/>
      <c r="UWR94" s="73"/>
      <c r="UWS94" s="74"/>
      <c r="UWT94" s="74"/>
      <c r="UWU94" s="62"/>
      <c r="UWV94" s="75"/>
      <c r="UWW94" s="76"/>
      <c r="UWX94" s="216"/>
      <c r="UWY94" s="75"/>
      <c r="UWZ94" s="75"/>
      <c r="UXA94" s="204"/>
      <c r="UXB94" s="205"/>
      <c r="UXC94" s="72"/>
      <c r="UXD94" s="70"/>
      <c r="UXE94" s="73"/>
      <c r="UXF94" s="74"/>
      <c r="UXG94" s="74"/>
      <c r="UXH94" s="62"/>
      <c r="UXI94" s="75"/>
      <c r="UXJ94" s="76"/>
      <c r="UXK94" s="216"/>
      <c r="UXL94" s="75"/>
      <c r="UXM94" s="75"/>
      <c r="UXN94" s="204"/>
      <c r="UXO94" s="205"/>
      <c r="UXP94" s="72"/>
      <c r="UXQ94" s="70"/>
      <c r="UXR94" s="73"/>
      <c r="UXS94" s="74"/>
      <c r="UXT94" s="74"/>
      <c r="UXU94" s="62"/>
      <c r="UXV94" s="75"/>
      <c r="UXW94" s="76"/>
      <c r="UXX94" s="216"/>
      <c r="UXY94" s="75"/>
      <c r="UXZ94" s="75"/>
      <c r="UYA94" s="204"/>
      <c r="UYB94" s="205"/>
      <c r="UYC94" s="72"/>
      <c r="UYD94" s="70"/>
      <c r="UYE94" s="73"/>
      <c r="UYF94" s="74"/>
      <c r="UYG94" s="74"/>
      <c r="UYH94" s="62"/>
      <c r="UYI94" s="75"/>
      <c r="UYJ94" s="76"/>
      <c r="UYK94" s="216"/>
      <c r="UYL94" s="75"/>
      <c r="UYM94" s="75"/>
      <c r="UYN94" s="204"/>
      <c r="UYO94" s="205"/>
      <c r="UYP94" s="72"/>
      <c r="UYQ94" s="70"/>
      <c r="UYR94" s="73"/>
      <c r="UYS94" s="74"/>
      <c r="UYT94" s="74"/>
      <c r="UYU94" s="62"/>
      <c r="UYV94" s="75"/>
      <c r="UYW94" s="76"/>
      <c r="UYX94" s="216"/>
      <c r="UYY94" s="75"/>
      <c r="UYZ94" s="75"/>
      <c r="UZA94" s="204"/>
      <c r="UZB94" s="205"/>
      <c r="UZC94" s="72"/>
      <c r="UZD94" s="70"/>
      <c r="UZE94" s="73"/>
      <c r="UZF94" s="74"/>
      <c r="UZG94" s="74"/>
      <c r="UZH94" s="62"/>
      <c r="UZI94" s="75"/>
      <c r="UZJ94" s="76"/>
      <c r="UZK94" s="216"/>
      <c r="UZL94" s="75"/>
      <c r="UZM94" s="75"/>
      <c r="UZN94" s="204"/>
      <c r="UZO94" s="205"/>
      <c r="UZP94" s="72"/>
      <c r="UZQ94" s="70"/>
      <c r="UZR94" s="73"/>
      <c r="UZS94" s="74"/>
      <c r="UZT94" s="74"/>
      <c r="UZU94" s="62"/>
      <c r="UZV94" s="75"/>
      <c r="UZW94" s="76"/>
      <c r="UZX94" s="216"/>
      <c r="UZY94" s="75"/>
      <c r="UZZ94" s="75"/>
      <c r="VAA94" s="204"/>
      <c r="VAB94" s="205"/>
      <c r="VAC94" s="72"/>
      <c r="VAD94" s="70"/>
      <c r="VAE94" s="73"/>
      <c r="VAF94" s="74"/>
      <c r="VAG94" s="74"/>
      <c r="VAH94" s="62"/>
      <c r="VAI94" s="75"/>
      <c r="VAJ94" s="76"/>
      <c r="VAK94" s="216"/>
      <c r="VAL94" s="75"/>
      <c r="VAM94" s="75"/>
      <c r="VAN94" s="204"/>
      <c r="VAO94" s="205"/>
      <c r="VAP94" s="72"/>
      <c r="VAQ94" s="70"/>
      <c r="VAR94" s="73"/>
      <c r="VAS94" s="74"/>
      <c r="VAT94" s="74"/>
      <c r="VAU94" s="62"/>
      <c r="VAV94" s="75"/>
      <c r="VAW94" s="76"/>
      <c r="VAX94" s="216"/>
      <c r="VAY94" s="75"/>
      <c r="VAZ94" s="75"/>
      <c r="VBA94" s="204"/>
      <c r="VBB94" s="205"/>
      <c r="VBC94" s="72"/>
      <c r="VBD94" s="70"/>
      <c r="VBE94" s="73"/>
      <c r="VBF94" s="74"/>
      <c r="VBG94" s="74"/>
      <c r="VBH94" s="62"/>
      <c r="VBI94" s="75"/>
      <c r="VBJ94" s="76"/>
      <c r="VBK94" s="216"/>
      <c r="VBL94" s="75"/>
      <c r="VBM94" s="75"/>
      <c r="VBN94" s="204"/>
      <c r="VBO94" s="205"/>
      <c r="VBP94" s="72"/>
      <c r="VBQ94" s="70"/>
      <c r="VBR94" s="73"/>
      <c r="VBS94" s="74"/>
      <c r="VBT94" s="74"/>
      <c r="VBU94" s="62"/>
      <c r="VBV94" s="75"/>
      <c r="VBW94" s="76"/>
      <c r="VBX94" s="216"/>
      <c r="VBY94" s="75"/>
      <c r="VBZ94" s="75"/>
      <c r="VCA94" s="204"/>
      <c r="VCB94" s="205"/>
      <c r="VCC94" s="72"/>
      <c r="VCD94" s="70"/>
      <c r="VCE94" s="73"/>
      <c r="VCF94" s="74"/>
      <c r="VCG94" s="74"/>
      <c r="VCH94" s="62"/>
      <c r="VCI94" s="75"/>
      <c r="VCJ94" s="76"/>
      <c r="VCK94" s="216"/>
      <c r="VCL94" s="75"/>
      <c r="VCM94" s="75"/>
      <c r="VCN94" s="204"/>
      <c r="VCO94" s="205"/>
      <c r="VCP94" s="72"/>
      <c r="VCQ94" s="70"/>
      <c r="VCR94" s="73"/>
      <c r="VCS94" s="74"/>
      <c r="VCT94" s="74"/>
      <c r="VCU94" s="62"/>
      <c r="VCV94" s="75"/>
      <c r="VCW94" s="76"/>
      <c r="VCX94" s="216"/>
      <c r="VCY94" s="75"/>
      <c r="VCZ94" s="75"/>
      <c r="VDA94" s="204"/>
      <c r="VDB94" s="205"/>
      <c r="VDC94" s="72"/>
      <c r="VDD94" s="70"/>
      <c r="VDE94" s="73"/>
      <c r="VDF94" s="74"/>
      <c r="VDG94" s="74"/>
      <c r="VDH94" s="62"/>
      <c r="VDI94" s="75"/>
      <c r="VDJ94" s="76"/>
      <c r="VDK94" s="216"/>
      <c r="VDL94" s="75"/>
      <c r="VDM94" s="75"/>
      <c r="VDN94" s="204"/>
      <c r="VDO94" s="205"/>
      <c r="VDP94" s="72"/>
      <c r="VDQ94" s="70"/>
      <c r="VDR94" s="73"/>
      <c r="VDS94" s="74"/>
      <c r="VDT94" s="74"/>
      <c r="VDU94" s="62"/>
      <c r="VDV94" s="75"/>
      <c r="VDW94" s="76"/>
      <c r="VDX94" s="216"/>
      <c r="VDY94" s="75"/>
      <c r="VDZ94" s="75"/>
      <c r="VEA94" s="204"/>
      <c r="VEB94" s="205"/>
      <c r="VEC94" s="72"/>
      <c r="VED94" s="70"/>
      <c r="VEE94" s="73"/>
      <c r="VEF94" s="74"/>
      <c r="VEG94" s="74"/>
      <c r="VEH94" s="62"/>
      <c r="VEI94" s="75"/>
      <c r="VEJ94" s="76"/>
      <c r="VEK94" s="216"/>
      <c r="VEL94" s="75"/>
      <c r="VEM94" s="75"/>
      <c r="VEN94" s="204"/>
      <c r="VEO94" s="205"/>
      <c r="VEP94" s="72"/>
      <c r="VEQ94" s="70"/>
      <c r="VER94" s="73"/>
      <c r="VES94" s="74"/>
      <c r="VET94" s="74"/>
      <c r="VEU94" s="62"/>
      <c r="VEV94" s="75"/>
      <c r="VEW94" s="76"/>
      <c r="VEX94" s="216"/>
      <c r="VEY94" s="75"/>
      <c r="VEZ94" s="75"/>
      <c r="VFA94" s="204"/>
      <c r="VFB94" s="205"/>
      <c r="VFC94" s="72"/>
      <c r="VFD94" s="70"/>
      <c r="VFE94" s="73"/>
      <c r="VFF94" s="74"/>
      <c r="VFG94" s="74"/>
      <c r="VFH94" s="62"/>
      <c r="VFI94" s="75"/>
      <c r="VFJ94" s="76"/>
      <c r="VFK94" s="216"/>
      <c r="VFL94" s="75"/>
      <c r="VFM94" s="75"/>
      <c r="VFN94" s="204"/>
      <c r="VFO94" s="205"/>
      <c r="VFP94" s="72"/>
      <c r="VFQ94" s="70"/>
      <c r="VFR94" s="73"/>
      <c r="VFS94" s="74"/>
      <c r="VFT94" s="74"/>
      <c r="VFU94" s="62"/>
      <c r="VFV94" s="75"/>
      <c r="VFW94" s="76"/>
      <c r="VFX94" s="216"/>
      <c r="VFY94" s="75"/>
      <c r="VFZ94" s="75"/>
      <c r="VGA94" s="204"/>
      <c r="VGB94" s="205"/>
      <c r="VGC94" s="72"/>
      <c r="VGD94" s="70"/>
      <c r="VGE94" s="73"/>
      <c r="VGF94" s="74"/>
      <c r="VGG94" s="74"/>
      <c r="VGH94" s="62"/>
      <c r="VGI94" s="75"/>
      <c r="VGJ94" s="76"/>
      <c r="VGK94" s="216"/>
      <c r="VGL94" s="75"/>
      <c r="VGM94" s="75"/>
      <c r="VGN94" s="204"/>
      <c r="VGO94" s="205"/>
      <c r="VGP94" s="72"/>
      <c r="VGQ94" s="70"/>
      <c r="VGR94" s="73"/>
      <c r="VGS94" s="74"/>
      <c r="VGT94" s="74"/>
      <c r="VGU94" s="62"/>
      <c r="VGV94" s="75"/>
      <c r="VGW94" s="76"/>
      <c r="VGX94" s="216"/>
      <c r="VGY94" s="75"/>
      <c r="VGZ94" s="75"/>
      <c r="VHA94" s="204"/>
      <c r="VHB94" s="205"/>
      <c r="VHC94" s="72"/>
      <c r="VHD94" s="70"/>
      <c r="VHE94" s="73"/>
      <c r="VHF94" s="74"/>
      <c r="VHG94" s="74"/>
      <c r="VHH94" s="62"/>
      <c r="VHI94" s="75"/>
      <c r="VHJ94" s="76"/>
      <c r="VHK94" s="216"/>
      <c r="VHL94" s="75"/>
      <c r="VHM94" s="75"/>
      <c r="VHN94" s="204"/>
      <c r="VHO94" s="205"/>
      <c r="VHP94" s="72"/>
      <c r="VHQ94" s="70"/>
      <c r="VHR94" s="73"/>
      <c r="VHS94" s="74"/>
      <c r="VHT94" s="74"/>
      <c r="VHU94" s="62"/>
      <c r="VHV94" s="75"/>
      <c r="VHW94" s="76"/>
      <c r="VHX94" s="216"/>
      <c r="VHY94" s="75"/>
      <c r="VHZ94" s="75"/>
      <c r="VIA94" s="204"/>
      <c r="VIB94" s="205"/>
      <c r="VIC94" s="72"/>
      <c r="VID94" s="70"/>
      <c r="VIE94" s="73"/>
      <c r="VIF94" s="74"/>
      <c r="VIG94" s="74"/>
      <c r="VIH94" s="62"/>
      <c r="VII94" s="75"/>
      <c r="VIJ94" s="76"/>
      <c r="VIK94" s="216"/>
      <c r="VIL94" s="75"/>
      <c r="VIM94" s="75"/>
      <c r="VIN94" s="204"/>
      <c r="VIO94" s="205"/>
      <c r="VIP94" s="72"/>
      <c r="VIQ94" s="70"/>
      <c r="VIR94" s="73"/>
      <c r="VIS94" s="74"/>
      <c r="VIT94" s="74"/>
      <c r="VIU94" s="62"/>
      <c r="VIV94" s="75"/>
      <c r="VIW94" s="76"/>
      <c r="VIX94" s="216"/>
      <c r="VIY94" s="75"/>
      <c r="VIZ94" s="75"/>
      <c r="VJA94" s="204"/>
      <c r="VJB94" s="205"/>
      <c r="VJC94" s="72"/>
      <c r="VJD94" s="70"/>
      <c r="VJE94" s="73"/>
      <c r="VJF94" s="74"/>
      <c r="VJG94" s="74"/>
      <c r="VJH94" s="62"/>
      <c r="VJI94" s="75"/>
      <c r="VJJ94" s="76"/>
      <c r="VJK94" s="216"/>
      <c r="VJL94" s="75"/>
      <c r="VJM94" s="75"/>
      <c r="VJN94" s="204"/>
      <c r="VJO94" s="205"/>
      <c r="VJP94" s="72"/>
      <c r="VJQ94" s="70"/>
      <c r="VJR94" s="73"/>
      <c r="VJS94" s="74"/>
      <c r="VJT94" s="74"/>
      <c r="VJU94" s="62"/>
      <c r="VJV94" s="75"/>
      <c r="VJW94" s="76"/>
      <c r="VJX94" s="216"/>
      <c r="VJY94" s="75"/>
      <c r="VJZ94" s="75"/>
      <c r="VKA94" s="204"/>
      <c r="VKB94" s="205"/>
      <c r="VKC94" s="72"/>
      <c r="VKD94" s="70"/>
      <c r="VKE94" s="73"/>
      <c r="VKF94" s="74"/>
      <c r="VKG94" s="74"/>
      <c r="VKH94" s="62"/>
      <c r="VKI94" s="75"/>
      <c r="VKJ94" s="76"/>
      <c r="VKK94" s="216"/>
      <c r="VKL94" s="75"/>
      <c r="VKM94" s="75"/>
      <c r="VKN94" s="204"/>
      <c r="VKO94" s="205"/>
      <c r="VKP94" s="72"/>
      <c r="VKQ94" s="70"/>
      <c r="VKR94" s="73"/>
      <c r="VKS94" s="74"/>
      <c r="VKT94" s="74"/>
      <c r="VKU94" s="62"/>
      <c r="VKV94" s="75"/>
      <c r="VKW94" s="76"/>
      <c r="VKX94" s="216"/>
      <c r="VKY94" s="75"/>
      <c r="VKZ94" s="75"/>
      <c r="VLA94" s="204"/>
      <c r="VLB94" s="205"/>
      <c r="VLC94" s="72"/>
      <c r="VLD94" s="70"/>
      <c r="VLE94" s="73"/>
      <c r="VLF94" s="74"/>
      <c r="VLG94" s="74"/>
      <c r="VLH94" s="62"/>
      <c r="VLI94" s="75"/>
      <c r="VLJ94" s="76"/>
      <c r="VLK94" s="216"/>
      <c r="VLL94" s="75"/>
      <c r="VLM94" s="75"/>
      <c r="VLN94" s="204"/>
      <c r="VLO94" s="205"/>
      <c r="VLP94" s="72"/>
      <c r="VLQ94" s="70"/>
      <c r="VLR94" s="73"/>
      <c r="VLS94" s="74"/>
      <c r="VLT94" s="74"/>
      <c r="VLU94" s="62"/>
      <c r="VLV94" s="75"/>
      <c r="VLW94" s="76"/>
      <c r="VLX94" s="216"/>
      <c r="VLY94" s="75"/>
      <c r="VLZ94" s="75"/>
      <c r="VMA94" s="204"/>
      <c r="VMB94" s="205"/>
      <c r="VMC94" s="72"/>
      <c r="VMD94" s="70"/>
      <c r="VME94" s="73"/>
      <c r="VMF94" s="74"/>
      <c r="VMG94" s="74"/>
      <c r="VMH94" s="62"/>
      <c r="VMI94" s="75"/>
      <c r="VMJ94" s="76"/>
      <c r="VMK94" s="216"/>
      <c r="VML94" s="75"/>
      <c r="VMM94" s="75"/>
      <c r="VMN94" s="204"/>
      <c r="VMO94" s="205"/>
      <c r="VMP94" s="72"/>
      <c r="VMQ94" s="70"/>
      <c r="VMR94" s="73"/>
      <c r="VMS94" s="74"/>
      <c r="VMT94" s="74"/>
      <c r="VMU94" s="62"/>
      <c r="VMV94" s="75"/>
      <c r="VMW94" s="76"/>
      <c r="VMX94" s="216"/>
      <c r="VMY94" s="75"/>
      <c r="VMZ94" s="75"/>
      <c r="VNA94" s="204"/>
      <c r="VNB94" s="205"/>
      <c r="VNC94" s="72"/>
      <c r="VND94" s="70"/>
      <c r="VNE94" s="73"/>
      <c r="VNF94" s="74"/>
      <c r="VNG94" s="74"/>
      <c r="VNH94" s="62"/>
      <c r="VNI94" s="75"/>
      <c r="VNJ94" s="76"/>
      <c r="VNK94" s="216"/>
      <c r="VNL94" s="75"/>
      <c r="VNM94" s="75"/>
      <c r="VNN94" s="204"/>
      <c r="VNO94" s="205"/>
      <c r="VNP94" s="72"/>
      <c r="VNQ94" s="70"/>
      <c r="VNR94" s="73"/>
      <c r="VNS94" s="74"/>
      <c r="VNT94" s="74"/>
      <c r="VNU94" s="62"/>
      <c r="VNV94" s="75"/>
      <c r="VNW94" s="76"/>
      <c r="VNX94" s="216"/>
      <c r="VNY94" s="75"/>
      <c r="VNZ94" s="75"/>
      <c r="VOA94" s="204"/>
      <c r="VOB94" s="205"/>
      <c r="VOC94" s="72"/>
      <c r="VOD94" s="70"/>
      <c r="VOE94" s="73"/>
      <c r="VOF94" s="74"/>
      <c r="VOG94" s="74"/>
      <c r="VOH94" s="62"/>
      <c r="VOI94" s="75"/>
      <c r="VOJ94" s="76"/>
      <c r="VOK94" s="216"/>
      <c r="VOL94" s="75"/>
      <c r="VOM94" s="75"/>
      <c r="VON94" s="204"/>
      <c r="VOO94" s="205"/>
      <c r="VOP94" s="72"/>
      <c r="VOQ94" s="70"/>
      <c r="VOR94" s="73"/>
      <c r="VOS94" s="74"/>
      <c r="VOT94" s="74"/>
      <c r="VOU94" s="62"/>
      <c r="VOV94" s="75"/>
      <c r="VOW94" s="76"/>
      <c r="VOX94" s="216"/>
      <c r="VOY94" s="75"/>
      <c r="VOZ94" s="75"/>
      <c r="VPA94" s="204"/>
      <c r="VPB94" s="205"/>
      <c r="VPC94" s="72"/>
      <c r="VPD94" s="70"/>
      <c r="VPE94" s="73"/>
      <c r="VPF94" s="74"/>
      <c r="VPG94" s="74"/>
      <c r="VPH94" s="62"/>
      <c r="VPI94" s="75"/>
      <c r="VPJ94" s="76"/>
      <c r="VPK94" s="216"/>
      <c r="VPL94" s="75"/>
      <c r="VPM94" s="75"/>
      <c r="VPN94" s="204"/>
      <c r="VPO94" s="205"/>
      <c r="VPP94" s="72"/>
      <c r="VPQ94" s="70"/>
      <c r="VPR94" s="73"/>
      <c r="VPS94" s="74"/>
      <c r="VPT94" s="74"/>
      <c r="VPU94" s="62"/>
      <c r="VPV94" s="75"/>
      <c r="VPW94" s="76"/>
      <c r="VPX94" s="216"/>
      <c r="VPY94" s="75"/>
      <c r="VPZ94" s="75"/>
      <c r="VQA94" s="204"/>
      <c r="VQB94" s="205"/>
      <c r="VQC94" s="72"/>
      <c r="VQD94" s="70"/>
      <c r="VQE94" s="73"/>
      <c r="VQF94" s="74"/>
      <c r="VQG94" s="74"/>
      <c r="VQH94" s="62"/>
      <c r="VQI94" s="75"/>
      <c r="VQJ94" s="76"/>
      <c r="VQK94" s="216"/>
      <c r="VQL94" s="75"/>
      <c r="VQM94" s="75"/>
      <c r="VQN94" s="204"/>
      <c r="VQO94" s="205"/>
      <c r="VQP94" s="72"/>
      <c r="VQQ94" s="70"/>
      <c r="VQR94" s="73"/>
      <c r="VQS94" s="74"/>
      <c r="VQT94" s="74"/>
      <c r="VQU94" s="62"/>
      <c r="VQV94" s="75"/>
      <c r="VQW94" s="76"/>
      <c r="VQX94" s="216"/>
      <c r="VQY94" s="75"/>
      <c r="VQZ94" s="75"/>
      <c r="VRA94" s="204"/>
      <c r="VRB94" s="205"/>
      <c r="VRC94" s="72"/>
      <c r="VRD94" s="70"/>
      <c r="VRE94" s="73"/>
      <c r="VRF94" s="74"/>
      <c r="VRG94" s="74"/>
      <c r="VRH94" s="62"/>
      <c r="VRI94" s="75"/>
      <c r="VRJ94" s="76"/>
      <c r="VRK94" s="216"/>
      <c r="VRL94" s="75"/>
      <c r="VRM94" s="75"/>
      <c r="VRN94" s="204"/>
      <c r="VRO94" s="205"/>
      <c r="VRP94" s="72"/>
      <c r="VRQ94" s="70"/>
      <c r="VRR94" s="73"/>
      <c r="VRS94" s="74"/>
      <c r="VRT94" s="74"/>
      <c r="VRU94" s="62"/>
      <c r="VRV94" s="75"/>
      <c r="VRW94" s="76"/>
      <c r="VRX94" s="216"/>
      <c r="VRY94" s="75"/>
      <c r="VRZ94" s="75"/>
      <c r="VSA94" s="204"/>
      <c r="VSB94" s="205"/>
      <c r="VSC94" s="72"/>
      <c r="VSD94" s="70"/>
      <c r="VSE94" s="73"/>
      <c r="VSF94" s="74"/>
      <c r="VSG94" s="74"/>
      <c r="VSH94" s="62"/>
      <c r="VSI94" s="75"/>
      <c r="VSJ94" s="76"/>
      <c r="VSK94" s="216"/>
      <c r="VSL94" s="75"/>
      <c r="VSM94" s="75"/>
      <c r="VSN94" s="204"/>
      <c r="VSO94" s="205"/>
      <c r="VSP94" s="72"/>
      <c r="VSQ94" s="70"/>
      <c r="VSR94" s="73"/>
      <c r="VSS94" s="74"/>
      <c r="VST94" s="74"/>
      <c r="VSU94" s="62"/>
      <c r="VSV94" s="75"/>
      <c r="VSW94" s="76"/>
      <c r="VSX94" s="216"/>
      <c r="VSY94" s="75"/>
      <c r="VSZ94" s="75"/>
      <c r="VTA94" s="204"/>
      <c r="VTB94" s="205"/>
      <c r="VTC94" s="72"/>
      <c r="VTD94" s="70"/>
      <c r="VTE94" s="73"/>
      <c r="VTF94" s="74"/>
      <c r="VTG94" s="74"/>
      <c r="VTH94" s="62"/>
      <c r="VTI94" s="75"/>
      <c r="VTJ94" s="76"/>
      <c r="VTK94" s="216"/>
      <c r="VTL94" s="75"/>
      <c r="VTM94" s="75"/>
      <c r="VTN94" s="204"/>
      <c r="VTO94" s="205"/>
      <c r="VTP94" s="72"/>
      <c r="VTQ94" s="70"/>
      <c r="VTR94" s="73"/>
      <c r="VTS94" s="74"/>
      <c r="VTT94" s="74"/>
      <c r="VTU94" s="62"/>
      <c r="VTV94" s="75"/>
      <c r="VTW94" s="76"/>
      <c r="VTX94" s="216"/>
      <c r="VTY94" s="75"/>
      <c r="VTZ94" s="75"/>
      <c r="VUA94" s="204"/>
      <c r="VUB94" s="205"/>
      <c r="VUC94" s="72"/>
      <c r="VUD94" s="70"/>
      <c r="VUE94" s="73"/>
      <c r="VUF94" s="74"/>
      <c r="VUG94" s="74"/>
      <c r="VUH94" s="62"/>
      <c r="VUI94" s="75"/>
      <c r="VUJ94" s="76"/>
      <c r="VUK94" s="216"/>
      <c r="VUL94" s="75"/>
      <c r="VUM94" s="75"/>
      <c r="VUN94" s="204"/>
      <c r="VUO94" s="205"/>
      <c r="VUP94" s="72"/>
      <c r="VUQ94" s="70"/>
      <c r="VUR94" s="73"/>
      <c r="VUS94" s="74"/>
      <c r="VUT94" s="74"/>
      <c r="VUU94" s="62"/>
      <c r="VUV94" s="75"/>
      <c r="VUW94" s="76"/>
      <c r="VUX94" s="216"/>
      <c r="VUY94" s="75"/>
      <c r="VUZ94" s="75"/>
      <c r="VVA94" s="204"/>
      <c r="VVB94" s="205"/>
      <c r="VVC94" s="72"/>
      <c r="VVD94" s="70"/>
      <c r="VVE94" s="73"/>
      <c r="VVF94" s="74"/>
      <c r="VVG94" s="74"/>
      <c r="VVH94" s="62"/>
      <c r="VVI94" s="75"/>
      <c r="VVJ94" s="76"/>
      <c r="VVK94" s="216"/>
      <c r="VVL94" s="75"/>
      <c r="VVM94" s="75"/>
      <c r="VVN94" s="204"/>
      <c r="VVO94" s="205"/>
      <c r="VVP94" s="72"/>
      <c r="VVQ94" s="70"/>
      <c r="VVR94" s="73"/>
      <c r="VVS94" s="74"/>
      <c r="VVT94" s="74"/>
      <c r="VVU94" s="62"/>
      <c r="VVV94" s="75"/>
      <c r="VVW94" s="76"/>
      <c r="VVX94" s="216"/>
      <c r="VVY94" s="75"/>
      <c r="VVZ94" s="75"/>
      <c r="VWA94" s="204"/>
      <c r="VWB94" s="205"/>
      <c r="VWC94" s="72"/>
      <c r="VWD94" s="70"/>
      <c r="VWE94" s="73"/>
      <c r="VWF94" s="74"/>
      <c r="VWG94" s="74"/>
      <c r="VWH94" s="62"/>
      <c r="VWI94" s="75"/>
      <c r="VWJ94" s="76"/>
      <c r="VWK94" s="216"/>
      <c r="VWL94" s="75"/>
      <c r="VWM94" s="75"/>
      <c r="VWN94" s="204"/>
      <c r="VWO94" s="205"/>
      <c r="VWP94" s="72"/>
      <c r="VWQ94" s="70"/>
      <c r="VWR94" s="73"/>
      <c r="VWS94" s="74"/>
      <c r="VWT94" s="74"/>
      <c r="VWU94" s="62"/>
      <c r="VWV94" s="75"/>
      <c r="VWW94" s="76"/>
      <c r="VWX94" s="216"/>
      <c r="VWY94" s="75"/>
      <c r="VWZ94" s="75"/>
      <c r="VXA94" s="204"/>
      <c r="VXB94" s="205"/>
      <c r="VXC94" s="72"/>
      <c r="VXD94" s="70"/>
      <c r="VXE94" s="73"/>
      <c r="VXF94" s="74"/>
      <c r="VXG94" s="74"/>
      <c r="VXH94" s="62"/>
      <c r="VXI94" s="75"/>
      <c r="VXJ94" s="76"/>
      <c r="VXK94" s="216"/>
      <c r="VXL94" s="75"/>
      <c r="VXM94" s="75"/>
      <c r="VXN94" s="204"/>
      <c r="VXO94" s="205"/>
      <c r="VXP94" s="72"/>
      <c r="VXQ94" s="70"/>
      <c r="VXR94" s="73"/>
      <c r="VXS94" s="74"/>
      <c r="VXT94" s="74"/>
      <c r="VXU94" s="62"/>
      <c r="VXV94" s="75"/>
      <c r="VXW94" s="76"/>
      <c r="VXX94" s="216"/>
      <c r="VXY94" s="75"/>
      <c r="VXZ94" s="75"/>
      <c r="VYA94" s="204"/>
      <c r="VYB94" s="205"/>
      <c r="VYC94" s="72"/>
      <c r="VYD94" s="70"/>
      <c r="VYE94" s="73"/>
      <c r="VYF94" s="74"/>
      <c r="VYG94" s="74"/>
      <c r="VYH94" s="62"/>
      <c r="VYI94" s="75"/>
      <c r="VYJ94" s="76"/>
      <c r="VYK94" s="216"/>
      <c r="VYL94" s="75"/>
      <c r="VYM94" s="75"/>
      <c r="VYN94" s="204"/>
      <c r="VYO94" s="205"/>
      <c r="VYP94" s="72"/>
      <c r="VYQ94" s="70"/>
      <c r="VYR94" s="73"/>
      <c r="VYS94" s="74"/>
      <c r="VYT94" s="74"/>
      <c r="VYU94" s="62"/>
      <c r="VYV94" s="75"/>
      <c r="VYW94" s="76"/>
      <c r="VYX94" s="216"/>
      <c r="VYY94" s="75"/>
      <c r="VYZ94" s="75"/>
      <c r="VZA94" s="204"/>
      <c r="VZB94" s="205"/>
      <c r="VZC94" s="72"/>
      <c r="VZD94" s="70"/>
      <c r="VZE94" s="73"/>
      <c r="VZF94" s="74"/>
      <c r="VZG94" s="74"/>
      <c r="VZH94" s="62"/>
      <c r="VZI94" s="75"/>
      <c r="VZJ94" s="76"/>
      <c r="VZK94" s="216"/>
      <c r="VZL94" s="75"/>
      <c r="VZM94" s="75"/>
      <c r="VZN94" s="204"/>
      <c r="VZO94" s="205"/>
      <c r="VZP94" s="72"/>
      <c r="VZQ94" s="70"/>
      <c r="VZR94" s="73"/>
      <c r="VZS94" s="74"/>
      <c r="VZT94" s="74"/>
      <c r="VZU94" s="62"/>
      <c r="VZV94" s="75"/>
      <c r="VZW94" s="76"/>
      <c r="VZX94" s="216"/>
      <c r="VZY94" s="75"/>
      <c r="VZZ94" s="75"/>
      <c r="WAA94" s="204"/>
      <c r="WAB94" s="205"/>
      <c r="WAC94" s="72"/>
      <c r="WAD94" s="70"/>
      <c r="WAE94" s="73"/>
      <c r="WAF94" s="74"/>
      <c r="WAG94" s="74"/>
      <c r="WAH94" s="62"/>
      <c r="WAI94" s="75"/>
      <c r="WAJ94" s="76"/>
      <c r="WAK94" s="216"/>
      <c r="WAL94" s="75"/>
      <c r="WAM94" s="75"/>
      <c r="WAN94" s="204"/>
      <c r="WAO94" s="205"/>
      <c r="WAP94" s="72"/>
      <c r="WAQ94" s="70"/>
      <c r="WAR94" s="73"/>
      <c r="WAS94" s="74"/>
      <c r="WAT94" s="74"/>
      <c r="WAU94" s="62"/>
      <c r="WAV94" s="75"/>
      <c r="WAW94" s="76"/>
      <c r="WAX94" s="216"/>
      <c r="WAY94" s="75"/>
      <c r="WAZ94" s="75"/>
      <c r="WBA94" s="204"/>
      <c r="WBB94" s="205"/>
      <c r="WBC94" s="72"/>
      <c r="WBD94" s="70"/>
      <c r="WBE94" s="73"/>
      <c r="WBF94" s="74"/>
      <c r="WBG94" s="74"/>
      <c r="WBH94" s="62"/>
      <c r="WBI94" s="75"/>
      <c r="WBJ94" s="76"/>
      <c r="WBK94" s="216"/>
      <c r="WBL94" s="75"/>
      <c r="WBM94" s="75"/>
      <c r="WBN94" s="204"/>
      <c r="WBO94" s="205"/>
      <c r="WBP94" s="72"/>
      <c r="WBQ94" s="70"/>
      <c r="WBR94" s="73"/>
      <c r="WBS94" s="74"/>
      <c r="WBT94" s="74"/>
      <c r="WBU94" s="62"/>
      <c r="WBV94" s="75"/>
      <c r="WBW94" s="76"/>
      <c r="WBX94" s="216"/>
      <c r="WBY94" s="75"/>
      <c r="WBZ94" s="75"/>
      <c r="WCA94" s="204"/>
      <c r="WCB94" s="205"/>
      <c r="WCC94" s="72"/>
      <c r="WCD94" s="70"/>
      <c r="WCE94" s="73"/>
      <c r="WCF94" s="74"/>
      <c r="WCG94" s="74"/>
      <c r="WCH94" s="62"/>
      <c r="WCI94" s="75"/>
      <c r="WCJ94" s="76"/>
      <c r="WCK94" s="216"/>
      <c r="WCL94" s="75"/>
      <c r="WCM94" s="75"/>
      <c r="WCN94" s="204"/>
      <c r="WCO94" s="205"/>
      <c r="WCP94" s="72"/>
      <c r="WCQ94" s="70"/>
      <c r="WCR94" s="73"/>
      <c r="WCS94" s="74"/>
      <c r="WCT94" s="74"/>
      <c r="WCU94" s="62"/>
      <c r="WCV94" s="75"/>
      <c r="WCW94" s="76"/>
      <c r="WCX94" s="216"/>
      <c r="WCY94" s="75"/>
      <c r="WCZ94" s="75"/>
      <c r="WDA94" s="204"/>
      <c r="WDB94" s="205"/>
      <c r="WDC94" s="72"/>
      <c r="WDD94" s="70"/>
      <c r="WDE94" s="73"/>
      <c r="WDF94" s="74"/>
      <c r="WDG94" s="74"/>
      <c r="WDH94" s="62"/>
      <c r="WDI94" s="75"/>
      <c r="WDJ94" s="76"/>
      <c r="WDK94" s="216"/>
      <c r="WDL94" s="75"/>
      <c r="WDM94" s="75"/>
      <c r="WDN94" s="204"/>
      <c r="WDO94" s="205"/>
      <c r="WDP94" s="72"/>
      <c r="WDQ94" s="70"/>
      <c r="WDR94" s="73"/>
      <c r="WDS94" s="74"/>
      <c r="WDT94" s="74"/>
      <c r="WDU94" s="62"/>
      <c r="WDV94" s="75"/>
      <c r="WDW94" s="76"/>
      <c r="WDX94" s="216"/>
      <c r="WDY94" s="75"/>
      <c r="WDZ94" s="75"/>
      <c r="WEA94" s="204"/>
      <c r="WEB94" s="205"/>
      <c r="WEC94" s="72"/>
      <c r="WED94" s="70"/>
      <c r="WEE94" s="73"/>
      <c r="WEF94" s="74"/>
      <c r="WEG94" s="74"/>
      <c r="WEH94" s="62"/>
      <c r="WEI94" s="75"/>
      <c r="WEJ94" s="76"/>
      <c r="WEK94" s="216"/>
      <c r="WEL94" s="75"/>
      <c r="WEM94" s="75"/>
      <c r="WEN94" s="204"/>
      <c r="WEO94" s="205"/>
      <c r="WEP94" s="72"/>
      <c r="WEQ94" s="70"/>
      <c r="WER94" s="73"/>
      <c r="WES94" s="74"/>
      <c r="WET94" s="74"/>
      <c r="WEU94" s="62"/>
      <c r="WEV94" s="75"/>
      <c r="WEW94" s="76"/>
      <c r="WEX94" s="216"/>
      <c r="WEY94" s="75"/>
      <c r="WEZ94" s="75"/>
      <c r="WFA94" s="204"/>
      <c r="WFB94" s="205"/>
      <c r="WFC94" s="72"/>
      <c r="WFD94" s="70"/>
      <c r="WFE94" s="73"/>
      <c r="WFF94" s="74"/>
      <c r="WFG94" s="74"/>
      <c r="WFH94" s="62"/>
      <c r="WFI94" s="75"/>
      <c r="WFJ94" s="76"/>
      <c r="WFK94" s="216"/>
      <c r="WFL94" s="75"/>
      <c r="WFM94" s="75"/>
      <c r="WFN94" s="204"/>
      <c r="WFO94" s="205"/>
      <c r="WFP94" s="72"/>
      <c r="WFQ94" s="70"/>
      <c r="WFR94" s="73"/>
      <c r="WFS94" s="74"/>
      <c r="WFT94" s="74"/>
      <c r="WFU94" s="62"/>
      <c r="WFV94" s="75"/>
      <c r="WFW94" s="76"/>
      <c r="WFX94" s="216"/>
      <c r="WFY94" s="75"/>
      <c r="WFZ94" s="75"/>
      <c r="WGA94" s="204"/>
      <c r="WGB94" s="205"/>
      <c r="WGC94" s="72"/>
      <c r="WGD94" s="70"/>
      <c r="WGE94" s="73"/>
      <c r="WGF94" s="74"/>
      <c r="WGG94" s="74"/>
      <c r="WGH94" s="62"/>
      <c r="WGI94" s="75"/>
      <c r="WGJ94" s="76"/>
      <c r="WGK94" s="216"/>
      <c r="WGL94" s="75"/>
      <c r="WGM94" s="75"/>
      <c r="WGN94" s="204"/>
      <c r="WGO94" s="205"/>
      <c r="WGP94" s="72"/>
      <c r="WGQ94" s="70"/>
      <c r="WGR94" s="73"/>
      <c r="WGS94" s="74"/>
      <c r="WGT94" s="74"/>
      <c r="WGU94" s="62"/>
      <c r="WGV94" s="75"/>
      <c r="WGW94" s="76"/>
      <c r="WGX94" s="216"/>
      <c r="WGY94" s="75"/>
      <c r="WGZ94" s="75"/>
      <c r="WHA94" s="204"/>
      <c r="WHB94" s="205"/>
      <c r="WHC94" s="72"/>
      <c r="WHD94" s="70"/>
      <c r="WHE94" s="73"/>
      <c r="WHF94" s="74"/>
      <c r="WHG94" s="74"/>
      <c r="WHH94" s="62"/>
      <c r="WHI94" s="75"/>
      <c r="WHJ94" s="76"/>
      <c r="WHK94" s="216"/>
      <c r="WHL94" s="75"/>
      <c r="WHM94" s="75"/>
      <c r="WHN94" s="204"/>
      <c r="WHO94" s="205"/>
      <c r="WHP94" s="72"/>
      <c r="WHQ94" s="70"/>
      <c r="WHR94" s="73"/>
      <c r="WHS94" s="74"/>
      <c r="WHT94" s="74"/>
      <c r="WHU94" s="62"/>
      <c r="WHV94" s="75"/>
      <c r="WHW94" s="76"/>
      <c r="WHX94" s="216"/>
      <c r="WHY94" s="75"/>
      <c r="WHZ94" s="75"/>
      <c r="WIA94" s="204"/>
      <c r="WIB94" s="205"/>
      <c r="WIC94" s="72"/>
      <c r="WID94" s="70"/>
      <c r="WIE94" s="73"/>
      <c r="WIF94" s="74"/>
      <c r="WIG94" s="74"/>
      <c r="WIH94" s="62"/>
      <c r="WII94" s="75"/>
      <c r="WIJ94" s="76"/>
      <c r="WIK94" s="216"/>
      <c r="WIL94" s="75"/>
      <c r="WIM94" s="75"/>
      <c r="WIN94" s="204"/>
      <c r="WIO94" s="205"/>
      <c r="WIP94" s="72"/>
      <c r="WIQ94" s="70"/>
      <c r="WIR94" s="73"/>
      <c r="WIS94" s="74"/>
      <c r="WIT94" s="74"/>
      <c r="WIU94" s="62"/>
      <c r="WIV94" s="75"/>
      <c r="WIW94" s="76"/>
      <c r="WIX94" s="216"/>
      <c r="WIY94" s="75"/>
      <c r="WIZ94" s="75"/>
      <c r="WJA94" s="204"/>
      <c r="WJB94" s="205"/>
      <c r="WJC94" s="72"/>
      <c r="WJD94" s="70"/>
      <c r="WJE94" s="73"/>
      <c r="WJF94" s="74"/>
      <c r="WJG94" s="74"/>
      <c r="WJH94" s="62"/>
      <c r="WJI94" s="75"/>
      <c r="WJJ94" s="76"/>
      <c r="WJK94" s="216"/>
      <c r="WJL94" s="75"/>
      <c r="WJM94" s="75"/>
      <c r="WJN94" s="204"/>
      <c r="WJO94" s="205"/>
      <c r="WJP94" s="72"/>
      <c r="WJQ94" s="70"/>
      <c r="WJR94" s="73"/>
      <c r="WJS94" s="74"/>
      <c r="WJT94" s="74"/>
      <c r="WJU94" s="62"/>
      <c r="WJV94" s="75"/>
      <c r="WJW94" s="76"/>
      <c r="WJX94" s="216"/>
      <c r="WJY94" s="75"/>
      <c r="WJZ94" s="75"/>
      <c r="WKA94" s="204"/>
      <c r="WKB94" s="205"/>
      <c r="WKC94" s="72"/>
      <c r="WKD94" s="70"/>
      <c r="WKE94" s="73"/>
      <c r="WKF94" s="74"/>
      <c r="WKG94" s="74"/>
      <c r="WKH94" s="62"/>
      <c r="WKI94" s="75"/>
      <c r="WKJ94" s="76"/>
      <c r="WKK94" s="216"/>
      <c r="WKL94" s="75"/>
      <c r="WKM94" s="75"/>
      <c r="WKN94" s="204"/>
      <c r="WKO94" s="205"/>
      <c r="WKP94" s="72"/>
      <c r="WKQ94" s="70"/>
      <c r="WKR94" s="73"/>
      <c r="WKS94" s="74"/>
      <c r="WKT94" s="74"/>
      <c r="WKU94" s="62"/>
      <c r="WKV94" s="75"/>
      <c r="WKW94" s="76"/>
      <c r="WKX94" s="216"/>
      <c r="WKY94" s="75"/>
      <c r="WKZ94" s="75"/>
      <c r="WLA94" s="204"/>
      <c r="WLB94" s="205"/>
      <c r="WLC94" s="72"/>
      <c r="WLD94" s="70"/>
      <c r="WLE94" s="73"/>
      <c r="WLF94" s="74"/>
      <c r="WLG94" s="74"/>
      <c r="WLH94" s="62"/>
      <c r="WLI94" s="75"/>
      <c r="WLJ94" s="76"/>
      <c r="WLK94" s="216"/>
      <c r="WLL94" s="75"/>
      <c r="WLM94" s="75"/>
      <c r="WLN94" s="204"/>
      <c r="WLO94" s="205"/>
      <c r="WLP94" s="72"/>
      <c r="WLQ94" s="70"/>
      <c r="WLR94" s="73"/>
      <c r="WLS94" s="74"/>
      <c r="WLT94" s="74"/>
      <c r="WLU94" s="62"/>
      <c r="WLV94" s="75"/>
      <c r="WLW94" s="76"/>
      <c r="WLX94" s="216"/>
      <c r="WLY94" s="75"/>
      <c r="WLZ94" s="75"/>
      <c r="WMA94" s="204"/>
      <c r="WMB94" s="205"/>
      <c r="WMC94" s="72"/>
      <c r="WMD94" s="70"/>
      <c r="WME94" s="73"/>
      <c r="WMF94" s="74"/>
      <c r="WMG94" s="74"/>
      <c r="WMH94" s="62"/>
      <c r="WMI94" s="75"/>
      <c r="WMJ94" s="76"/>
      <c r="WMK94" s="216"/>
      <c r="WML94" s="75"/>
      <c r="WMM94" s="75"/>
      <c r="WMN94" s="204"/>
      <c r="WMO94" s="205"/>
      <c r="WMP94" s="72"/>
      <c r="WMQ94" s="70"/>
      <c r="WMR94" s="73"/>
      <c r="WMS94" s="74"/>
      <c r="WMT94" s="74"/>
      <c r="WMU94" s="62"/>
      <c r="WMV94" s="75"/>
      <c r="WMW94" s="76"/>
      <c r="WMX94" s="216"/>
      <c r="WMY94" s="75"/>
      <c r="WMZ94" s="75"/>
      <c r="WNA94" s="204"/>
      <c r="WNB94" s="205"/>
      <c r="WNC94" s="72"/>
      <c r="WND94" s="70"/>
      <c r="WNE94" s="73"/>
      <c r="WNF94" s="74"/>
      <c r="WNG94" s="74"/>
      <c r="WNH94" s="62"/>
      <c r="WNI94" s="75"/>
      <c r="WNJ94" s="76"/>
      <c r="WNK94" s="216"/>
      <c r="WNL94" s="75"/>
      <c r="WNM94" s="75"/>
      <c r="WNN94" s="204"/>
      <c r="WNO94" s="205"/>
      <c r="WNP94" s="72"/>
      <c r="WNQ94" s="70"/>
      <c r="WNR94" s="73"/>
      <c r="WNS94" s="74"/>
      <c r="WNT94" s="74"/>
      <c r="WNU94" s="62"/>
      <c r="WNV94" s="75"/>
      <c r="WNW94" s="76"/>
      <c r="WNX94" s="216"/>
      <c r="WNY94" s="75"/>
      <c r="WNZ94" s="75"/>
      <c r="WOA94" s="204"/>
      <c r="WOB94" s="205"/>
      <c r="WOC94" s="72"/>
      <c r="WOD94" s="70"/>
      <c r="WOE94" s="73"/>
      <c r="WOF94" s="74"/>
      <c r="WOG94" s="74"/>
      <c r="WOH94" s="62"/>
      <c r="WOI94" s="75"/>
      <c r="WOJ94" s="76"/>
      <c r="WOK94" s="216"/>
      <c r="WOL94" s="75"/>
      <c r="WOM94" s="75"/>
      <c r="WON94" s="204"/>
      <c r="WOO94" s="205"/>
      <c r="WOP94" s="72"/>
      <c r="WOQ94" s="70"/>
      <c r="WOR94" s="73"/>
      <c r="WOS94" s="74"/>
      <c r="WOT94" s="74"/>
      <c r="WOU94" s="62"/>
      <c r="WOV94" s="75"/>
      <c r="WOW94" s="76"/>
      <c r="WOX94" s="216"/>
      <c r="WOY94" s="75"/>
      <c r="WOZ94" s="75"/>
      <c r="WPA94" s="204"/>
      <c r="WPB94" s="205"/>
      <c r="WPC94" s="72"/>
      <c r="WPD94" s="70"/>
      <c r="WPE94" s="73"/>
      <c r="WPF94" s="74"/>
      <c r="WPG94" s="74"/>
      <c r="WPH94" s="62"/>
      <c r="WPI94" s="75"/>
      <c r="WPJ94" s="76"/>
      <c r="WPK94" s="216"/>
      <c r="WPL94" s="75"/>
      <c r="WPM94" s="75"/>
      <c r="WPN94" s="204"/>
      <c r="WPO94" s="205"/>
      <c r="WPP94" s="72"/>
      <c r="WPQ94" s="70"/>
      <c r="WPR94" s="73"/>
      <c r="WPS94" s="74"/>
      <c r="WPT94" s="74"/>
      <c r="WPU94" s="62"/>
      <c r="WPV94" s="75"/>
      <c r="WPW94" s="76"/>
      <c r="WPX94" s="216"/>
      <c r="WPY94" s="75"/>
      <c r="WPZ94" s="75"/>
      <c r="WQA94" s="204"/>
      <c r="WQB94" s="205"/>
      <c r="WQC94" s="72"/>
      <c r="WQD94" s="70"/>
      <c r="WQE94" s="73"/>
      <c r="WQF94" s="74"/>
      <c r="WQG94" s="74"/>
      <c r="WQH94" s="62"/>
      <c r="WQI94" s="75"/>
      <c r="WQJ94" s="76"/>
      <c r="WQK94" s="216"/>
      <c r="WQL94" s="75"/>
      <c r="WQM94" s="75"/>
      <c r="WQN94" s="204"/>
      <c r="WQO94" s="205"/>
      <c r="WQP94" s="72"/>
      <c r="WQQ94" s="70"/>
      <c r="WQR94" s="73"/>
      <c r="WQS94" s="74"/>
      <c r="WQT94" s="74"/>
      <c r="WQU94" s="62"/>
      <c r="WQV94" s="75"/>
      <c r="WQW94" s="76"/>
      <c r="WQX94" s="216"/>
      <c r="WQY94" s="75"/>
      <c r="WQZ94" s="75"/>
      <c r="WRA94" s="204"/>
      <c r="WRB94" s="205"/>
      <c r="WRC94" s="72"/>
      <c r="WRD94" s="70"/>
      <c r="WRE94" s="73"/>
      <c r="WRF94" s="74"/>
      <c r="WRG94" s="74"/>
      <c r="WRH94" s="62"/>
      <c r="WRI94" s="75"/>
      <c r="WRJ94" s="76"/>
      <c r="WRK94" s="216"/>
      <c r="WRL94" s="75"/>
      <c r="WRM94" s="75"/>
      <c r="WRN94" s="204"/>
      <c r="WRO94" s="205"/>
      <c r="WRP94" s="72"/>
      <c r="WRQ94" s="70"/>
      <c r="WRR94" s="73"/>
      <c r="WRS94" s="74"/>
      <c r="WRT94" s="74"/>
      <c r="WRU94" s="62"/>
      <c r="WRV94" s="75"/>
      <c r="WRW94" s="76"/>
      <c r="WRX94" s="216"/>
      <c r="WRY94" s="75"/>
      <c r="WRZ94" s="75"/>
      <c r="WSA94" s="204"/>
      <c r="WSB94" s="205"/>
      <c r="WSC94" s="72"/>
      <c r="WSD94" s="70"/>
      <c r="WSE94" s="73"/>
      <c r="WSF94" s="74"/>
      <c r="WSG94" s="74"/>
      <c r="WSH94" s="62"/>
      <c r="WSI94" s="75"/>
      <c r="WSJ94" s="76"/>
      <c r="WSK94" s="216"/>
      <c r="WSL94" s="75"/>
      <c r="WSM94" s="75"/>
      <c r="WSN94" s="204"/>
      <c r="WSO94" s="205"/>
      <c r="WSP94" s="72"/>
      <c r="WSQ94" s="70"/>
      <c r="WSR94" s="73"/>
      <c r="WSS94" s="74"/>
      <c r="WST94" s="74"/>
      <c r="WSU94" s="62"/>
      <c r="WSV94" s="75"/>
      <c r="WSW94" s="76"/>
      <c r="WSX94" s="216"/>
      <c r="WSY94" s="75"/>
      <c r="WSZ94" s="75"/>
      <c r="WTA94" s="204"/>
      <c r="WTB94" s="205"/>
      <c r="WTC94" s="72"/>
      <c r="WTD94" s="70"/>
      <c r="WTE94" s="73"/>
      <c r="WTF94" s="74"/>
      <c r="WTG94" s="74"/>
      <c r="WTH94" s="62"/>
      <c r="WTI94" s="75"/>
      <c r="WTJ94" s="76"/>
      <c r="WTK94" s="216"/>
      <c r="WTL94" s="75"/>
      <c r="WTM94" s="75"/>
      <c r="WTN94" s="204"/>
      <c r="WTO94" s="205"/>
      <c r="WTP94" s="72"/>
      <c r="WTQ94" s="70"/>
      <c r="WTR94" s="73"/>
      <c r="WTS94" s="74"/>
      <c r="WTT94" s="74"/>
      <c r="WTU94" s="62"/>
      <c r="WTV94" s="75"/>
      <c r="WTW94" s="76"/>
      <c r="WTX94" s="216"/>
      <c r="WTY94" s="75"/>
      <c r="WTZ94" s="75"/>
      <c r="WUA94" s="204"/>
      <c r="WUB94" s="205"/>
      <c r="WUC94" s="72"/>
      <c r="WUD94" s="70"/>
      <c r="WUE94" s="73"/>
      <c r="WUF94" s="74"/>
      <c r="WUG94" s="74"/>
      <c r="WUH94" s="62"/>
      <c r="WUI94" s="75"/>
      <c r="WUJ94" s="76"/>
      <c r="WUK94" s="216"/>
      <c r="WUL94" s="75"/>
      <c r="WUM94" s="75"/>
      <c r="WUN94" s="204"/>
      <c r="WUO94" s="205"/>
      <c r="WUP94" s="72"/>
      <c r="WUQ94" s="70"/>
      <c r="WUR94" s="73"/>
      <c r="WUS94" s="74"/>
      <c r="WUT94" s="74"/>
      <c r="WUU94" s="62"/>
      <c r="WUV94" s="75"/>
      <c r="WUW94" s="76"/>
      <c r="WUX94" s="216"/>
      <c r="WUY94" s="75"/>
      <c r="WUZ94" s="75"/>
      <c r="WVA94" s="204"/>
      <c r="WVB94" s="205"/>
      <c r="WVC94" s="72"/>
      <c r="WVD94" s="70"/>
      <c r="WVE94" s="73"/>
      <c r="WVF94" s="74"/>
      <c r="WVG94" s="74"/>
      <c r="WVH94" s="62"/>
      <c r="WVI94" s="75"/>
      <c r="WVJ94" s="76"/>
      <c r="WVK94" s="216"/>
      <c r="WVL94" s="75"/>
      <c r="WVM94" s="75"/>
      <c r="WVN94" s="204"/>
      <c r="WVO94" s="205"/>
      <c r="WVP94" s="72"/>
      <c r="WVQ94" s="70"/>
      <c r="WVR94" s="73"/>
      <c r="WVS94" s="74"/>
      <c r="WVT94" s="74"/>
      <c r="WVU94" s="62"/>
      <c r="WVV94" s="75"/>
      <c r="WVW94" s="76"/>
      <c r="WVX94" s="216"/>
      <c r="WVY94" s="75"/>
      <c r="WVZ94" s="75"/>
      <c r="WWA94" s="204"/>
      <c r="WWB94" s="205"/>
      <c r="WWC94" s="72"/>
      <c r="WWD94" s="70"/>
      <c r="WWE94" s="73"/>
      <c r="WWF94" s="74"/>
      <c r="WWG94" s="74"/>
      <c r="WWH94" s="62"/>
      <c r="WWI94" s="75"/>
      <c r="WWJ94" s="76"/>
      <c r="WWK94" s="216"/>
      <c r="WWL94" s="75"/>
      <c r="WWM94" s="75"/>
      <c r="WWN94" s="204"/>
      <c r="WWO94" s="205"/>
      <c r="WWP94" s="72"/>
      <c r="WWQ94" s="70"/>
      <c r="WWR94" s="73"/>
      <c r="WWS94" s="74"/>
      <c r="WWT94" s="74"/>
      <c r="WWU94" s="62"/>
      <c r="WWV94" s="75"/>
      <c r="WWW94" s="76"/>
      <c r="WWX94" s="216"/>
      <c r="WWY94" s="75"/>
      <c r="WWZ94" s="75"/>
      <c r="WXA94" s="204"/>
      <c r="WXB94" s="205"/>
      <c r="WXC94" s="72"/>
      <c r="WXD94" s="70"/>
      <c r="WXE94" s="73"/>
      <c r="WXF94" s="74"/>
      <c r="WXG94" s="74"/>
      <c r="WXH94" s="62"/>
      <c r="WXI94" s="75"/>
      <c r="WXJ94" s="76"/>
      <c r="WXK94" s="216"/>
      <c r="WXL94" s="75"/>
      <c r="WXM94" s="75"/>
      <c r="WXN94" s="204"/>
      <c r="WXO94" s="205"/>
      <c r="WXP94" s="72"/>
      <c r="WXQ94" s="70"/>
      <c r="WXR94" s="73"/>
      <c r="WXS94" s="74"/>
      <c r="WXT94" s="74"/>
      <c r="WXU94" s="62"/>
      <c r="WXV94" s="75"/>
      <c r="WXW94" s="76"/>
      <c r="WXX94" s="216"/>
      <c r="WXY94" s="75"/>
      <c r="WXZ94" s="75"/>
      <c r="WYA94" s="204"/>
      <c r="WYB94" s="205"/>
      <c r="WYC94" s="72"/>
      <c r="WYD94" s="70"/>
      <c r="WYE94" s="73"/>
      <c r="WYF94" s="74"/>
      <c r="WYG94" s="74"/>
      <c r="WYH94" s="62"/>
      <c r="WYI94" s="75"/>
      <c r="WYJ94" s="76"/>
      <c r="WYK94" s="216"/>
      <c r="WYL94" s="75"/>
      <c r="WYM94" s="75"/>
      <c r="WYN94" s="204"/>
      <c r="WYO94" s="205"/>
      <c r="WYP94" s="72"/>
      <c r="WYQ94" s="70"/>
      <c r="WYR94" s="73"/>
      <c r="WYS94" s="74"/>
      <c r="WYT94" s="74"/>
      <c r="WYU94" s="62"/>
      <c r="WYV94" s="75"/>
      <c r="WYW94" s="76"/>
      <c r="WYX94" s="216"/>
      <c r="WYY94" s="75"/>
      <c r="WYZ94" s="75"/>
      <c r="WZA94" s="204"/>
      <c r="WZB94" s="205"/>
      <c r="WZC94" s="72"/>
      <c r="WZD94" s="70"/>
      <c r="WZE94" s="73"/>
      <c r="WZF94" s="74"/>
      <c r="WZG94" s="74"/>
      <c r="WZH94" s="62"/>
      <c r="WZI94" s="75"/>
      <c r="WZJ94" s="76"/>
      <c r="WZK94" s="216"/>
      <c r="WZL94" s="75"/>
      <c r="WZM94" s="75"/>
      <c r="WZN94" s="204"/>
      <c r="WZO94" s="205"/>
      <c r="WZP94" s="72"/>
      <c r="WZQ94" s="70"/>
      <c r="WZR94" s="73"/>
      <c r="WZS94" s="74"/>
      <c r="WZT94" s="74"/>
      <c r="WZU94" s="62"/>
      <c r="WZV94" s="75"/>
      <c r="WZW94" s="76"/>
      <c r="WZX94" s="216"/>
      <c r="WZY94" s="75"/>
      <c r="WZZ94" s="75"/>
      <c r="XAA94" s="204"/>
      <c r="XAB94" s="205"/>
      <c r="XAC94" s="72"/>
      <c r="XAD94" s="70"/>
      <c r="XAE94" s="73"/>
      <c r="XAF94" s="74"/>
      <c r="XAG94" s="74"/>
      <c r="XAH94" s="62"/>
      <c r="XAI94" s="75"/>
      <c r="XAJ94" s="76"/>
      <c r="XAK94" s="216"/>
      <c r="XAL94" s="75"/>
      <c r="XAM94" s="75"/>
      <c r="XAN94" s="204"/>
      <c r="XAO94" s="205"/>
      <c r="XAP94" s="72"/>
      <c r="XAQ94" s="70"/>
      <c r="XAR94" s="73"/>
      <c r="XAS94" s="74"/>
      <c r="XAT94" s="74"/>
      <c r="XAU94" s="62"/>
      <c r="XAV94" s="75"/>
      <c r="XAW94" s="76"/>
      <c r="XAX94" s="216"/>
      <c r="XAY94" s="75"/>
      <c r="XAZ94" s="75"/>
      <c r="XBA94" s="204"/>
      <c r="XBB94" s="205"/>
      <c r="XBC94" s="72"/>
      <c r="XBD94" s="70"/>
      <c r="XBE94" s="73"/>
      <c r="XBF94" s="74"/>
      <c r="XBG94" s="74"/>
      <c r="XBH94" s="62"/>
      <c r="XBI94" s="75"/>
      <c r="XBJ94" s="76"/>
      <c r="XBK94" s="216"/>
      <c r="XBL94" s="75"/>
      <c r="XBM94" s="75"/>
      <c r="XBN94" s="204"/>
      <c r="XBO94" s="205"/>
      <c r="XBP94" s="72"/>
      <c r="XBQ94" s="70"/>
      <c r="XBR94" s="73"/>
      <c r="XBS94" s="74"/>
      <c r="XBT94" s="74"/>
      <c r="XBU94" s="62"/>
      <c r="XBV94" s="75"/>
      <c r="XBW94" s="76"/>
      <c r="XBX94" s="216"/>
      <c r="XBY94" s="75"/>
      <c r="XBZ94" s="75"/>
      <c r="XCA94" s="204"/>
      <c r="XCB94" s="205"/>
      <c r="XCC94" s="72"/>
      <c r="XCD94" s="70"/>
      <c r="XCE94" s="73"/>
      <c r="XCF94" s="74"/>
      <c r="XCG94" s="74"/>
      <c r="XCH94" s="62"/>
      <c r="XCI94" s="75"/>
      <c r="XCJ94" s="76"/>
      <c r="XCK94" s="216"/>
      <c r="XCL94" s="75"/>
      <c r="XCM94" s="75"/>
      <c r="XCN94" s="204"/>
      <c r="XCO94" s="205"/>
      <c r="XCP94" s="72"/>
      <c r="XCQ94" s="70"/>
      <c r="XCR94" s="73"/>
      <c r="XCS94" s="74"/>
      <c r="XCT94" s="74"/>
      <c r="XCU94" s="62"/>
      <c r="XCV94" s="75"/>
      <c r="XCW94" s="76"/>
      <c r="XCX94" s="216"/>
      <c r="XCY94" s="75"/>
      <c r="XCZ94" s="75"/>
      <c r="XDA94" s="204"/>
      <c r="XDB94" s="205"/>
      <c r="XDC94" s="72"/>
      <c r="XDD94" s="70"/>
      <c r="XDE94" s="73"/>
      <c r="XDF94" s="74"/>
      <c r="XDG94" s="74"/>
      <c r="XDH94" s="62"/>
      <c r="XDI94" s="75"/>
      <c r="XDJ94" s="76"/>
      <c r="XDK94" s="216"/>
      <c r="XDL94" s="75"/>
      <c r="XDM94" s="75"/>
      <c r="XDN94" s="204"/>
      <c r="XDO94" s="205"/>
      <c r="XDP94" s="72"/>
      <c r="XDQ94" s="70"/>
      <c r="XDR94" s="73"/>
      <c r="XDS94" s="74"/>
      <c r="XDT94" s="74"/>
      <c r="XDU94" s="62"/>
      <c r="XDV94" s="75"/>
      <c r="XDW94" s="76"/>
      <c r="XDX94" s="216"/>
      <c r="XDY94" s="75"/>
      <c r="XDZ94" s="75"/>
      <c r="XEA94" s="204"/>
      <c r="XEB94" s="205"/>
      <c r="XEC94" s="72"/>
      <c r="XED94" s="70"/>
      <c r="XEE94" s="73"/>
      <c r="XEF94" s="74"/>
      <c r="XEG94" s="74"/>
      <c r="XEH94" s="62"/>
      <c r="XEI94" s="75"/>
      <c r="XEJ94" s="76"/>
      <c r="XEK94" s="216"/>
      <c r="XEL94" s="75"/>
      <c r="XEM94" s="75"/>
      <c r="XEN94" s="204"/>
      <c r="XEO94" s="205"/>
      <c r="XEP94" s="72"/>
      <c r="XEQ94" s="70"/>
      <c r="XER94" s="73"/>
      <c r="XES94" s="74"/>
      <c r="XET94" s="74"/>
      <c r="XEU94" s="62"/>
      <c r="XEV94" s="75"/>
      <c r="XEW94" s="76"/>
      <c r="XEX94" s="216"/>
      <c r="XEY94" s="75"/>
      <c r="XEZ94" s="75"/>
      <c r="XFA94" s="204"/>
      <c r="XFB94" s="205"/>
      <c r="XFC94" s="72"/>
      <c r="XFD94" s="70"/>
    </row>
    <row r="95" spans="1:16384" s="80" customFormat="1" x14ac:dyDescent="0.35">
      <c r="A95" s="207">
        <f t="shared" si="18"/>
        <v>259.8116976</v>
      </c>
      <c r="B95" s="43">
        <v>6098056</v>
      </c>
      <c r="C95" s="208" t="s">
        <v>112</v>
      </c>
      <c r="D95" s="99">
        <v>31.164432840577945</v>
      </c>
      <c r="E95" s="209"/>
      <c r="F95" s="161">
        <f t="shared" si="25"/>
        <v>46112.504724971281</v>
      </c>
      <c r="G95" s="161">
        <f t="shared" si="24"/>
        <v>46112.624675047155</v>
      </c>
      <c r="H95" s="168">
        <f>$I$68*O95</f>
        <v>18.072599999999998</v>
      </c>
      <c r="I95" s="171">
        <f t="shared" si="19"/>
        <v>1.7244022907925782</v>
      </c>
      <c r="J95" s="170">
        <f>$I$69</f>
        <v>0.59899999999999998</v>
      </c>
      <c r="K95" s="99"/>
      <c r="L95" s="171">
        <f t="shared" si="20"/>
        <v>1.15439953023009</v>
      </c>
      <c r="M95" s="171">
        <f t="shared" si="21"/>
        <v>0.11995007587594451</v>
      </c>
      <c r="N95" s="53">
        <f t="shared" si="22"/>
        <v>259.8116976</v>
      </c>
      <c r="O95" s="54">
        <f t="shared" si="28"/>
        <v>1</v>
      </c>
      <c r="P95" s="72"/>
      <c r="Q95" s="69">
        <v>0</v>
      </c>
      <c r="R95" s="69">
        <f t="shared" si="26"/>
        <v>-31.164432840577945</v>
      </c>
      <c r="S95" s="18">
        <v>0</v>
      </c>
      <c r="T95" s="69"/>
      <c r="U95" s="62"/>
      <c r="V95" s="75"/>
      <c r="W95" s="76"/>
      <c r="X95" s="216"/>
      <c r="Y95" s="75"/>
      <c r="Z95" s="75"/>
      <c r="AA95" s="204"/>
      <c r="AB95" s="205"/>
      <c r="AC95" s="72"/>
      <c r="AD95" s="70"/>
      <c r="AE95" s="73"/>
      <c r="AF95" s="74"/>
      <c r="AG95" s="74"/>
      <c r="AH95" s="62"/>
      <c r="AI95" s="75"/>
      <c r="AJ95" s="76"/>
      <c r="AK95" s="216"/>
      <c r="AL95" s="75"/>
      <c r="AM95" s="75"/>
      <c r="AN95" s="204"/>
      <c r="AO95" s="205"/>
      <c r="AP95" s="72"/>
      <c r="AQ95" s="70"/>
      <c r="AR95" s="73"/>
      <c r="AS95" s="74"/>
      <c r="AT95" s="74"/>
      <c r="AU95" s="62"/>
      <c r="AV95" s="75"/>
      <c r="AW95" s="76"/>
      <c r="AX95" s="216"/>
      <c r="AY95" s="75"/>
      <c r="AZ95" s="75"/>
      <c r="BA95" s="204"/>
      <c r="BB95" s="205"/>
      <c r="BC95" s="72"/>
      <c r="BD95" s="70"/>
      <c r="BE95" s="73"/>
      <c r="BF95" s="74"/>
      <c r="BG95" s="74"/>
      <c r="BH95" s="62"/>
      <c r="BI95" s="75"/>
      <c r="BJ95" s="76"/>
      <c r="BK95" s="216"/>
      <c r="BL95" s="75"/>
      <c r="BM95" s="75"/>
      <c r="BN95" s="204"/>
      <c r="BO95" s="205"/>
      <c r="BP95" s="72"/>
      <c r="BQ95" s="70"/>
      <c r="BR95" s="73"/>
      <c r="BS95" s="74"/>
      <c r="BT95" s="74"/>
      <c r="BU95" s="62"/>
      <c r="BV95" s="75"/>
      <c r="BW95" s="76"/>
      <c r="BX95" s="216"/>
      <c r="BY95" s="75"/>
      <c r="BZ95" s="75"/>
      <c r="CA95" s="204"/>
      <c r="CB95" s="205"/>
      <c r="CC95" s="72"/>
      <c r="CD95" s="70"/>
      <c r="CE95" s="73"/>
      <c r="CF95" s="74"/>
      <c r="CG95" s="74"/>
      <c r="CH95" s="62"/>
      <c r="CI95" s="75"/>
      <c r="CJ95" s="76"/>
      <c r="CK95" s="216"/>
      <c r="CL95" s="75"/>
      <c r="CM95" s="75"/>
      <c r="CN95" s="204"/>
      <c r="CO95" s="205"/>
      <c r="CP95" s="72"/>
      <c r="CQ95" s="70"/>
      <c r="CR95" s="73"/>
      <c r="CS95" s="74"/>
      <c r="CT95" s="74"/>
      <c r="CU95" s="62"/>
      <c r="CV95" s="75"/>
      <c r="CW95" s="76"/>
      <c r="CX95" s="216"/>
      <c r="CY95" s="75"/>
      <c r="CZ95" s="75"/>
      <c r="DA95" s="204"/>
      <c r="DB95" s="205"/>
      <c r="DC95" s="72"/>
      <c r="DD95" s="70"/>
      <c r="DE95" s="73"/>
      <c r="DF95" s="74"/>
      <c r="DG95" s="74"/>
      <c r="DH95" s="62"/>
      <c r="DI95" s="75"/>
      <c r="DJ95" s="76"/>
      <c r="DK95" s="216"/>
      <c r="DL95" s="75"/>
      <c r="DM95" s="75"/>
      <c r="DN95" s="204"/>
      <c r="DO95" s="205"/>
      <c r="DP95" s="72"/>
      <c r="DQ95" s="70"/>
      <c r="DR95" s="73"/>
      <c r="DS95" s="74"/>
      <c r="DT95" s="74"/>
      <c r="DU95" s="62"/>
      <c r="DV95" s="75"/>
      <c r="DW95" s="76"/>
      <c r="DX95" s="216"/>
      <c r="DY95" s="75"/>
      <c r="DZ95" s="75"/>
      <c r="EA95" s="204"/>
      <c r="EB95" s="205"/>
      <c r="EC95" s="72"/>
      <c r="ED95" s="70"/>
      <c r="EE95" s="73"/>
      <c r="EF95" s="74"/>
      <c r="EG95" s="74"/>
      <c r="EH95" s="62"/>
      <c r="EI95" s="75"/>
      <c r="EJ95" s="76"/>
      <c r="EK95" s="216"/>
      <c r="EL95" s="75"/>
      <c r="EM95" s="75"/>
      <c r="EN95" s="204"/>
      <c r="EO95" s="205"/>
      <c r="EP95" s="72"/>
      <c r="EQ95" s="70"/>
      <c r="ER95" s="73"/>
      <c r="ES95" s="74"/>
      <c r="ET95" s="74"/>
      <c r="EU95" s="62"/>
      <c r="EV95" s="75"/>
      <c r="EW95" s="76"/>
      <c r="EX95" s="216"/>
      <c r="EY95" s="75"/>
      <c r="EZ95" s="75"/>
      <c r="FA95" s="204"/>
      <c r="FB95" s="205"/>
      <c r="FC95" s="72"/>
      <c r="FD95" s="70"/>
      <c r="FE95" s="73"/>
      <c r="FF95" s="74"/>
      <c r="FG95" s="74"/>
      <c r="FH95" s="62"/>
      <c r="FI95" s="75"/>
      <c r="FJ95" s="76"/>
      <c r="FK95" s="216"/>
      <c r="FL95" s="75"/>
      <c r="FM95" s="75"/>
      <c r="FN95" s="204"/>
      <c r="FO95" s="205"/>
      <c r="FP95" s="72"/>
      <c r="FQ95" s="70"/>
      <c r="FR95" s="73"/>
      <c r="FS95" s="74"/>
      <c r="FT95" s="74"/>
      <c r="FU95" s="62"/>
      <c r="FV95" s="75"/>
      <c r="FW95" s="76"/>
      <c r="FX95" s="216"/>
      <c r="FY95" s="75"/>
      <c r="FZ95" s="75"/>
      <c r="GA95" s="204"/>
      <c r="GB95" s="205"/>
      <c r="GC95" s="72"/>
      <c r="GD95" s="70"/>
      <c r="GE95" s="73"/>
      <c r="GF95" s="74"/>
      <c r="GG95" s="74"/>
      <c r="GH95" s="62"/>
      <c r="GI95" s="75"/>
      <c r="GJ95" s="76"/>
      <c r="GK95" s="216"/>
      <c r="GL95" s="75"/>
      <c r="GM95" s="75"/>
      <c r="GN95" s="204"/>
      <c r="GO95" s="205"/>
      <c r="GP95" s="72"/>
      <c r="GQ95" s="70"/>
      <c r="GR95" s="73"/>
      <c r="GS95" s="74"/>
      <c r="GT95" s="74"/>
      <c r="GU95" s="62"/>
      <c r="GV95" s="75"/>
      <c r="GW95" s="76"/>
      <c r="GX95" s="216"/>
      <c r="GY95" s="75"/>
      <c r="GZ95" s="75"/>
      <c r="HA95" s="204"/>
      <c r="HB95" s="205"/>
      <c r="HC95" s="72"/>
      <c r="HD95" s="70"/>
      <c r="HE95" s="73"/>
      <c r="HF95" s="74"/>
      <c r="HG95" s="74"/>
      <c r="HH95" s="62"/>
      <c r="HI95" s="75"/>
      <c r="HJ95" s="76"/>
      <c r="HK95" s="216"/>
      <c r="HL95" s="75"/>
      <c r="HM95" s="75"/>
      <c r="HN95" s="204"/>
      <c r="HO95" s="205"/>
      <c r="HP95" s="72"/>
      <c r="HQ95" s="70"/>
      <c r="HR95" s="73"/>
      <c r="HS95" s="74"/>
      <c r="HT95" s="74"/>
      <c r="HU95" s="62"/>
      <c r="HV95" s="75"/>
      <c r="HW95" s="76"/>
      <c r="HX95" s="216"/>
      <c r="HY95" s="75"/>
      <c r="HZ95" s="75"/>
      <c r="IA95" s="204"/>
      <c r="IB95" s="205"/>
      <c r="IC95" s="72"/>
      <c r="ID95" s="70"/>
      <c r="IE95" s="73"/>
      <c r="IF95" s="74"/>
      <c r="IG95" s="74"/>
      <c r="IH95" s="62"/>
      <c r="II95" s="75"/>
      <c r="IJ95" s="76"/>
      <c r="IK95" s="216"/>
      <c r="IL95" s="75"/>
      <c r="IM95" s="75"/>
      <c r="IN95" s="204"/>
      <c r="IO95" s="205"/>
      <c r="IP95" s="72"/>
      <c r="IQ95" s="70"/>
      <c r="IR95" s="73"/>
      <c r="IS95" s="74"/>
      <c r="IT95" s="74"/>
      <c r="IU95" s="62"/>
      <c r="IV95" s="75"/>
      <c r="IW95" s="76"/>
      <c r="IX95" s="216"/>
      <c r="IY95" s="75"/>
      <c r="IZ95" s="75"/>
      <c r="JA95" s="204"/>
      <c r="JB95" s="205"/>
      <c r="JC95" s="72"/>
      <c r="JD95" s="70"/>
      <c r="JE95" s="73"/>
      <c r="JF95" s="74"/>
      <c r="JG95" s="74"/>
      <c r="JH95" s="62"/>
      <c r="JI95" s="75"/>
      <c r="JJ95" s="76"/>
      <c r="JK95" s="216"/>
      <c r="JL95" s="75"/>
      <c r="JM95" s="75"/>
      <c r="JN95" s="204"/>
      <c r="JO95" s="205"/>
      <c r="JP95" s="72"/>
      <c r="JQ95" s="70"/>
      <c r="JR95" s="73"/>
      <c r="JS95" s="74"/>
      <c r="JT95" s="74"/>
      <c r="JU95" s="62"/>
      <c r="JV95" s="75"/>
      <c r="JW95" s="76"/>
      <c r="JX95" s="216"/>
      <c r="JY95" s="75"/>
      <c r="JZ95" s="75"/>
      <c r="KA95" s="204"/>
      <c r="KB95" s="205"/>
      <c r="KC95" s="72"/>
      <c r="KD95" s="70"/>
      <c r="KE95" s="73"/>
      <c r="KF95" s="74"/>
      <c r="KG95" s="74"/>
      <c r="KH95" s="62"/>
      <c r="KI95" s="75"/>
      <c r="KJ95" s="76"/>
      <c r="KK95" s="216"/>
      <c r="KL95" s="75"/>
      <c r="KM95" s="75"/>
      <c r="KN95" s="204"/>
      <c r="KO95" s="205"/>
      <c r="KP95" s="72"/>
      <c r="KQ95" s="70"/>
      <c r="KR95" s="73"/>
      <c r="KS95" s="74"/>
      <c r="KT95" s="74"/>
      <c r="KU95" s="62"/>
      <c r="KV95" s="75"/>
      <c r="KW95" s="76"/>
      <c r="KX95" s="216"/>
      <c r="KY95" s="75"/>
      <c r="KZ95" s="75"/>
      <c r="LA95" s="204"/>
      <c r="LB95" s="205"/>
      <c r="LC95" s="72"/>
      <c r="LD95" s="70"/>
      <c r="LE95" s="73"/>
      <c r="LF95" s="74"/>
      <c r="LG95" s="74"/>
      <c r="LH95" s="62"/>
      <c r="LI95" s="75"/>
      <c r="LJ95" s="76"/>
      <c r="LK95" s="216"/>
      <c r="LL95" s="75"/>
      <c r="LM95" s="75"/>
      <c r="LN95" s="204"/>
      <c r="LO95" s="205"/>
      <c r="LP95" s="72"/>
      <c r="LQ95" s="70"/>
      <c r="LR95" s="73"/>
      <c r="LS95" s="74"/>
      <c r="LT95" s="74"/>
      <c r="LU95" s="62"/>
      <c r="LV95" s="75"/>
      <c r="LW95" s="76"/>
      <c r="LX95" s="216"/>
      <c r="LY95" s="75"/>
      <c r="LZ95" s="75"/>
      <c r="MA95" s="204"/>
      <c r="MB95" s="205"/>
      <c r="MC95" s="72"/>
      <c r="MD95" s="70"/>
      <c r="ME95" s="73"/>
      <c r="MF95" s="74"/>
      <c r="MG95" s="74"/>
      <c r="MH95" s="62"/>
      <c r="MI95" s="75"/>
      <c r="MJ95" s="76"/>
      <c r="MK95" s="216"/>
      <c r="ML95" s="75"/>
      <c r="MM95" s="75"/>
      <c r="MN95" s="204"/>
      <c r="MO95" s="205"/>
      <c r="MP95" s="72"/>
      <c r="MQ95" s="70"/>
      <c r="MR95" s="73"/>
      <c r="MS95" s="74"/>
      <c r="MT95" s="74"/>
      <c r="MU95" s="62"/>
      <c r="MV95" s="75"/>
      <c r="MW95" s="76"/>
      <c r="MX95" s="216"/>
      <c r="MY95" s="75"/>
      <c r="MZ95" s="75"/>
      <c r="NA95" s="204"/>
      <c r="NB95" s="205"/>
      <c r="NC95" s="72"/>
      <c r="ND95" s="70"/>
      <c r="NE95" s="73"/>
      <c r="NF95" s="74"/>
      <c r="NG95" s="74"/>
      <c r="NH95" s="62"/>
      <c r="NI95" s="75"/>
      <c r="NJ95" s="76"/>
      <c r="NK95" s="216"/>
      <c r="NL95" s="75"/>
      <c r="NM95" s="75"/>
      <c r="NN95" s="204"/>
      <c r="NO95" s="205"/>
      <c r="NP95" s="72"/>
      <c r="NQ95" s="70"/>
      <c r="NR95" s="73"/>
      <c r="NS95" s="74"/>
      <c r="NT95" s="74"/>
      <c r="NU95" s="62"/>
      <c r="NV95" s="75"/>
      <c r="NW95" s="76"/>
      <c r="NX95" s="216"/>
      <c r="NY95" s="75"/>
      <c r="NZ95" s="75"/>
      <c r="OA95" s="204"/>
      <c r="OB95" s="205"/>
      <c r="OC95" s="72"/>
      <c r="OD95" s="70"/>
      <c r="OE95" s="73"/>
      <c r="OF95" s="74"/>
      <c r="OG95" s="74"/>
      <c r="OH95" s="62"/>
      <c r="OI95" s="75"/>
      <c r="OJ95" s="76"/>
      <c r="OK95" s="216"/>
      <c r="OL95" s="75"/>
      <c r="OM95" s="75"/>
      <c r="ON95" s="204"/>
      <c r="OO95" s="205"/>
      <c r="OP95" s="72"/>
      <c r="OQ95" s="70"/>
      <c r="OR95" s="73"/>
      <c r="OS95" s="74"/>
      <c r="OT95" s="74"/>
      <c r="OU95" s="62"/>
      <c r="OV95" s="75"/>
      <c r="OW95" s="76"/>
      <c r="OX95" s="216"/>
      <c r="OY95" s="75"/>
      <c r="OZ95" s="75"/>
      <c r="PA95" s="204"/>
      <c r="PB95" s="205"/>
      <c r="PC95" s="72"/>
      <c r="PD95" s="70"/>
      <c r="PE95" s="73"/>
      <c r="PF95" s="74"/>
      <c r="PG95" s="74"/>
      <c r="PH95" s="62"/>
      <c r="PI95" s="75"/>
      <c r="PJ95" s="76"/>
      <c r="PK95" s="216"/>
      <c r="PL95" s="75"/>
      <c r="PM95" s="75"/>
      <c r="PN95" s="204"/>
      <c r="PO95" s="205"/>
      <c r="PP95" s="72"/>
      <c r="PQ95" s="70"/>
      <c r="PR95" s="73"/>
      <c r="PS95" s="74"/>
      <c r="PT95" s="74"/>
      <c r="PU95" s="62"/>
      <c r="PV95" s="75"/>
      <c r="PW95" s="76"/>
      <c r="PX95" s="216"/>
      <c r="PY95" s="75"/>
      <c r="PZ95" s="75"/>
      <c r="QA95" s="204"/>
      <c r="QB95" s="205"/>
      <c r="QC95" s="72"/>
      <c r="QD95" s="70"/>
      <c r="QE95" s="73"/>
      <c r="QF95" s="74"/>
      <c r="QG95" s="74"/>
      <c r="QH95" s="62"/>
      <c r="QI95" s="75"/>
      <c r="QJ95" s="76"/>
      <c r="QK95" s="216"/>
      <c r="QL95" s="75"/>
      <c r="QM95" s="75"/>
      <c r="QN95" s="204"/>
      <c r="QO95" s="205"/>
      <c r="QP95" s="72"/>
      <c r="QQ95" s="70"/>
      <c r="QR95" s="73"/>
      <c r="QS95" s="74"/>
      <c r="QT95" s="74"/>
      <c r="QU95" s="62"/>
      <c r="QV95" s="75"/>
      <c r="QW95" s="76"/>
      <c r="QX95" s="216"/>
      <c r="QY95" s="75"/>
      <c r="QZ95" s="75"/>
      <c r="RA95" s="204"/>
      <c r="RB95" s="205"/>
      <c r="RC95" s="72"/>
      <c r="RD95" s="70"/>
      <c r="RE95" s="73"/>
      <c r="RF95" s="74"/>
      <c r="RG95" s="74"/>
      <c r="RH95" s="62"/>
      <c r="RI95" s="75"/>
      <c r="RJ95" s="76"/>
      <c r="RK95" s="216"/>
      <c r="RL95" s="75"/>
      <c r="RM95" s="75"/>
      <c r="RN95" s="204"/>
      <c r="RO95" s="205"/>
      <c r="RP95" s="72"/>
      <c r="RQ95" s="70"/>
      <c r="RR95" s="73"/>
      <c r="RS95" s="74"/>
      <c r="RT95" s="74"/>
      <c r="RU95" s="62"/>
      <c r="RV95" s="75"/>
      <c r="RW95" s="76"/>
      <c r="RX95" s="216"/>
      <c r="RY95" s="75"/>
      <c r="RZ95" s="75"/>
      <c r="SA95" s="204"/>
      <c r="SB95" s="205"/>
      <c r="SC95" s="72"/>
      <c r="SD95" s="70"/>
      <c r="SE95" s="73"/>
      <c r="SF95" s="74"/>
      <c r="SG95" s="74"/>
      <c r="SH95" s="62"/>
      <c r="SI95" s="75"/>
      <c r="SJ95" s="76"/>
      <c r="SK95" s="216"/>
      <c r="SL95" s="75"/>
      <c r="SM95" s="75"/>
      <c r="SN95" s="204"/>
      <c r="SO95" s="205"/>
      <c r="SP95" s="72"/>
      <c r="SQ95" s="70"/>
      <c r="SR95" s="73"/>
      <c r="SS95" s="74"/>
      <c r="ST95" s="74"/>
      <c r="SU95" s="62"/>
      <c r="SV95" s="75"/>
      <c r="SW95" s="76"/>
      <c r="SX95" s="216"/>
      <c r="SY95" s="75"/>
      <c r="SZ95" s="75"/>
      <c r="TA95" s="204"/>
      <c r="TB95" s="205"/>
      <c r="TC95" s="72"/>
      <c r="TD95" s="70"/>
      <c r="TE95" s="73"/>
      <c r="TF95" s="74"/>
      <c r="TG95" s="74"/>
      <c r="TH95" s="62"/>
      <c r="TI95" s="75"/>
      <c r="TJ95" s="76"/>
      <c r="TK95" s="216"/>
      <c r="TL95" s="75"/>
      <c r="TM95" s="75"/>
      <c r="TN95" s="204"/>
      <c r="TO95" s="205"/>
      <c r="TP95" s="72"/>
      <c r="TQ95" s="70"/>
      <c r="TR95" s="73"/>
      <c r="TS95" s="74"/>
      <c r="TT95" s="74"/>
      <c r="TU95" s="62"/>
      <c r="TV95" s="75"/>
      <c r="TW95" s="76"/>
      <c r="TX95" s="216"/>
      <c r="TY95" s="75"/>
      <c r="TZ95" s="75"/>
      <c r="UA95" s="204"/>
      <c r="UB95" s="205"/>
      <c r="UC95" s="72"/>
      <c r="UD95" s="70"/>
      <c r="UE95" s="73"/>
      <c r="UF95" s="74"/>
      <c r="UG95" s="74"/>
      <c r="UH95" s="62"/>
      <c r="UI95" s="75"/>
      <c r="UJ95" s="76"/>
      <c r="UK95" s="216"/>
      <c r="UL95" s="75"/>
      <c r="UM95" s="75"/>
      <c r="UN95" s="204"/>
      <c r="UO95" s="205"/>
      <c r="UP95" s="72"/>
      <c r="UQ95" s="70"/>
      <c r="UR95" s="73"/>
      <c r="US95" s="74"/>
      <c r="UT95" s="74"/>
      <c r="UU95" s="62"/>
      <c r="UV95" s="75"/>
      <c r="UW95" s="76"/>
      <c r="UX95" s="216"/>
      <c r="UY95" s="75"/>
      <c r="UZ95" s="75"/>
      <c r="VA95" s="204"/>
      <c r="VB95" s="205"/>
      <c r="VC95" s="72"/>
      <c r="VD95" s="70"/>
      <c r="VE95" s="73"/>
      <c r="VF95" s="74"/>
      <c r="VG95" s="74"/>
      <c r="VH95" s="62"/>
      <c r="VI95" s="75"/>
      <c r="VJ95" s="76"/>
      <c r="VK95" s="216"/>
      <c r="VL95" s="75"/>
      <c r="VM95" s="75"/>
      <c r="VN95" s="204"/>
      <c r="VO95" s="205"/>
      <c r="VP95" s="72"/>
      <c r="VQ95" s="70"/>
      <c r="VR95" s="73"/>
      <c r="VS95" s="74"/>
      <c r="VT95" s="74"/>
      <c r="VU95" s="62"/>
      <c r="VV95" s="75"/>
      <c r="VW95" s="76"/>
      <c r="VX95" s="216"/>
      <c r="VY95" s="75"/>
      <c r="VZ95" s="75"/>
      <c r="WA95" s="204"/>
      <c r="WB95" s="205"/>
      <c r="WC95" s="72"/>
      <c r="WD95" s="70"/>
      <c r="WE95" s="73"/>
      <c r="WF95" s="74"/>
      <c r="WG95" s="74"/>
      <c r="WH95" s="62"/>
      <c r="WI95" s="75"/>
      <c r="WJ95" s="76"/>
      <c r="WK95" s="216"/>
      <c r="WL95" s="75"/>
      <c r="WM95" s="75"/>
      <c r="WN95" s="204"/>
      <c r="WO95" s="205"/>
      <c r="WP95" s="72"/>
      <c r="WQ95" s="70"/>
      <c r="WR95" s="73"/>
      <c r="WS95" s="74"/>
      <c r="WT95" s="74"/>
      <c r="WU95" s="62"/>
      <c r="WV95" s="75"/>
      <c r="WW95" s="76"/>
      <c r="WX95" s="216"/>
      <c r="WY95" s="75"/>
      <c r="WZ95" s="75"/>
      <c r="XA95" s="204"/>
      <c r="XB95" s="205"/>
      <c r="XC95" s="72"/>
      <c r="XD95" s="70"/>
      <c r="XE95" s="73"/>
      <c r="XF95" s="74"/>
      <c r="XG95" s="74"/>
      <c r="XH95" s="62"/>
      <c r="XI95" s="75"/>
      <c r="XJ95" s="76"/>
      <c r="XK95" s="216"/>
      <c r="XL95" s="75"/>
      <c r="XM95" s="75"/>
      <c r="XN95" s="204"/>
      <c r="XO95" s="205"/>
      <c r="XP95" s="72"/>
      <c r="XQ95" s="70"/>
      <c r="XR95" s="73"/>
      <c r="XS95" s="74"/>
      <c r="XT95" s="74"/>
      <c r="XU95" s="62"/>
      <c r="XV95" s="75"/>
      <c r="XW95" s="76"/>
      <c r="XX95" s="216"/>
      <c r="XY95" s="75"/>
      <c r="XZ95" s="75"/>
      <c r="YA95" s="204"/>
      <c r="YB95" s="205"/>
      <c r="YC95" s="72"/>
      <c r="YD95" s="70"/>
      <c r="YE95" s="73"/>
      <c r="YF95" s="74"/>
      <c r="YG95" s="74"/>
      <c r="YH95" s="62"/>
      <c r="YI95" s="75"/>
      <c r="YJ95" s="76"/>
      <c r="YK95" s="216"/>
      <c r="YL95" s="75"/>
      <c r="YM95" s="75"/>
      <c r="YN95" s="204"/>
      <c r="YO95" s="205"/>
      <c r="YP95" s="72"/>
      <c r="YQ95" s="70"/>
      <c r="YR95" s="73"/>
      <c r="YS95" s="74"/>
      <c r="YT95" s="74"/>
      <c r="YU95" s="62"/>
      <c r="YV95" s="75"/>
      <c r="YW95" s="76"/>
      <c r="YX95" s="216"/>
      <c r="YY95" s="75"/>
      <c r="YZ95" s="75"/>
      <c r="ZA95" s="204"/>
      <c r="ZB95" s="205"/>
      <c r="ZC95" s="72"/>
      <c r="ZD95" s="70"/>
      <c r="ZE95" s="73"/>
      <c r="ZF95" s="74"/>
      <c r="ZG95" s="74"/>
      <c r="ZH95" s="62"/>
      <c r="ZI95" s="75"/>
      <c r="ZJ95" s="76"/>
      <c r="ZK95" s="216"/>
      <c r="ZL95" s="75"/>
      <c r="ZM95" s="75"/>
      <c r="ZN95" s="204"/>
      <c r="ZO95" s="205"/>
      <c r="ZP95" s="72"/>
      <c r="ZQ95" s="70"/>
      <c r="ZR95" s="73"/>
      <c r="ZS95" s="74"/>
      <c r="ZT95" s="74"/>
      <c r="ZU95" s="62"/>
      <c r="ZV95" s="75"/>
      <c r="ZW95" s="76"/>
      <c r="ZX95" s="216"/>
      <c r="ZY95" s="75"/>
      <c r="ZZ95" s="75"/>
      <c r="AAA95" s="204"/>
      <c r="AAB95" s="205"/>
      <c r="AAC95" s="72"/>
      <c r="AAD95" s="70"/>
      <c r="AAE95" s="73"/>
      <c r="AAF95" s="74"/>
      <c r="AAG95" s="74"/>
      <c r="AAH95" s="62"/>
      <c r="AAI95" s="75"/>
      <c r="AAJ95" s="76"/>
      <c r="AAK95" s="216"/>
      <c r="AAL95" s="75"/>
      <c r="AAM95" s="75"/>
      <c r="AAN95" s="204"/>
      <c r="AAO95" s="205"/>
      <c r="AAP95" s="72"/>
      <c r="AAQ95" s="70"/>
      <c r="AAR95" s="73"/>
      <c r="AAS95" s="74"/>
      <c r="AAT95" s="74"/>
      <c r="AAU95" s="62"/>
      <c r="AAV95" s="75"/>
      <c r="AAW95" s="76"/>
      <c r="AAX95" s="216"/>
      <c r="AAY95" s="75"/>
      <c r="AAZ95" s="75"/>
      <c r="ABA95" s="204"/>
      <c r="ABB95" s="205"/>
      <c r="ABC95" s="72"/>
      <c r="ABD95" s="70"/>
      <c r="ABE95" s="73"/>
      <c r="ABF95" s="74"/>
      <c r="ABG95" s="74"/>
      <c r="ABH95" s="62"/>
      <c r="ABI95" s="75"/>
      <c r="ABJ95" s="76"/>
      <c r="ABK95" s="216"/>
      <c r="ABL95" s="75"/>
      <c r="ABM95" s="75"/>
      <c r="ABN95" s="204"/>
      <c r="ABO95" s="205"/>
      <c r="ABP95" s="72"/>
      <c r="ABQ95" s="70"/>
      <c r="ABR95" s="73"/>
      <c r="ABS95" s="74"/>
      <c r="ABT95" s="74"/>
      <c r="ABU95" s="62"/>
      <c r="ABV95" s="75"/>
      <c r="ABW95" s="76"/>
      <c r="ABX95" s="216"/>
      <c r="ABY95" s="75"/>
      <c r="ABZ95" s="75"/>
      <c r="ACA95" s="204"/>
      <c r="ACB95" s="205"/>
      <c r="ACC95" s="72"/>
      <c r="ACD95" s="70"/>
      <c r="ACE95" s="73"/>
      <c r="ACF95" s="74"/>
      <c r="ACG95" s="74"/>
      <c r="ACH95" s="62"/>
      <c r="ACI95" s="75"/>
      <c r="ACJ95" s="76"/>
      <c r="ACK95" s="216"/>
      <c r="ACL95" s="75"/>
      <c r="ACM95" s="75"/>
      <c r="ACN95" s="204"/>
      <c r="ACO95" s="205"/>
      <c r="ACP95" s="72"/>
      <c r="ACQ95" s="70"/>
      <c r="ACR95" s="73"/>
      <c r="ACS95" s="74"/>
      <c r="ACT95" s="74"/>
      <c r="ACU95" s="62"/>
      <c r="ACV95" s="75"/>
      <c r="ACW95" s="76"/>
      <c r="ACX95" s="216"/>
      <c r="ACY95" s="75"/>
      <c r="ACZ95" s="75"/>
      <c r="ADA95" s="204"/>
      <c r="ADB95" s="205"/>
      <c r="ADC95" s="72"/>
      <c r="ADD95" s="70"/>
      <c r="ADE95" s="73"/>
      <c r="ADF95" s="74"/>
      <c r="ADG95" s="74"/>
      <c r="ADH95" s="62"/>
      <c r="ADI95" s="75"/>
      <c r="ADJ95" s="76"/>
      <c r="ADK95" s="216"/>
      <c r="ADL95" s="75"/>
      <c r="ADM95" s="75"/>
      <c r="ADN95" s="204"/>
      <c r="ADO95" s="205"/>
      <c r="ADP95" s="72"/>
      <c r="ADQ95" s="70"/>
      <c r="ADR95" s="73"/>
      <c r="ADS95" s="74"/>
      <c r="ADT95" s="74"/>
      <c r="ADU95" s="62"/>
      <c r="ADV95" s="75"/>
      <c r="ADW95" s="76"/>
      <c r="ADX95" s="216"/>
      <c r="ADY95" s="75"/>
      <c r="ADZ95" s="75"/>
      <c r="AEA95" s="204"/>
      <c r="AEB95" s="205"/>
      <c r="AEC95" s="72"/>
      <c r="AED95" s="70"/>
      <c r="AEE95" s="73"/>
      <c r="AEF95" s="74"/>
      <c r="AEG95" s="74"/>
      <c r="AEH95" s="62"/>
      <c r="AEI95" s="75"/>
      <c r="AEJ95" s="76"/>
      <c r="AEK95" s="216"/>
      <c r="AEL95" s="75"/>
      <c r="AEM95" s="75"/>
      <c r="AEN95" s="204"/>
      <c r="AEO95" s="205"/>
      <c r="AEP95" s="72"/>
      <c r="AEQ95" s="70"/>
      <c r="AER95" s="73"/>
      <c r="AES95" s="74"/>
      <c r="AET95" s="74"/>
      <c r="AEU95" s="62"/>
      <c r="AEV95" s="75"/>
      <c r="AEW95" s="76"/>
      <c r="AEX95" s="216"/>
      <c r="AEY95" s="75"/>
      <c r="AEZ95" s="75"/>
      <c r="AFA95" s="204"/>
      <c r="AFB95" s="205"/>
      <c r="AFC95" s="72"/>
      <c r="AFD95" s="70"/>
      <c r="AFE95" s="73"/>
      <c r="AFF95" s="74"/>
      <c r="AFG95" s="74"/>
      <c r="AFH95" s="62"/>
      <c r="AFI95" s="75"/>
      <c r="AFJ95" s="76"/>
      <c r="AFK95" s="216"/>
      <c r="AFL95" s="75"/>
      <c r="AFM95" s="75"/>
      <c r="AFN95" s="204"/>
      <c r="AFO95" s="205"/>
      <c r="AFP95" s="72"/>
      <c r="AFQ95" s="70"/>
      <c r="AFR95" s="73"/>
      <c r="AFS95" s="74"/>
      <c r="AFT95" s="74"/>
      <c r="AFU95" s="62"/>
      <c r="AFV95" s="75"/>
      <c r="AFW95" s="76"/>
      <c r="AFX95" s="216"/>
      <c r="AFY95" s="75"/>
      <c r="AFZ95" s="75"/>
      <c r="AGA95" s="204"/>
      <c r="AGB95" s="205"/>
      <c r="AGC95" s="72"/>
      <c r="AGD95" s="70"/>
      <c r="AGE95" s="73"/>
      <c r="AGF95" s="74"/>
      <c r="AGG95" s="74"/>
      <c r="AGH95" s="62"/>
      <c r="AGI95" s="75"/>
      <c r="AGJ95" s="76"/>
      <c r="AGK95" s="216"/>
      <c r="AGL95" s="75"/>
      <c r="AGM95" s="75"/>
      <c r="AGN95" s="204"/>
      <c r="AGO95" s="205"/>
      <c r="AGP95" s="72"/>
      <c r="AGQ95" s="70"/>
      <c r="AGR95" s="73"/>
      <c r="AGS95" s="74"/>
      <c r="AGT95" s="74"/>
      <c r="AGU95" s="62"/>
      <c r="AGV95" s="75"/>
      <c r="AGW95" s="76"/>
      <c r="AGX95" s="216"/>
      <c r="AGY95" s="75"/>
      <c r="AGZ95" s="75"/>
      <c r="AHA95" s="204"/>
      <c r="AHB95" s="205"/>
      <c r="AHC95" s="72"/>
      <c r="AHD95" s="70"/>
      <c r="AHE95" s="73"/>
      <c r="AHF95" s="74"/>
      <c r="AHG95" s="74"/>
      <c r="AHH95" s="62"/>
      <c r="AHI95" s="75"/>
      <c r="AHJ95" s="76"/>
      <c r="AHK95" s="216"/>
      <c r="AHL95" s="75"/>
      <c r="AHM95" s="75"/>
      <c r="AHN95" s="204"/>
      <c r="AHO95" s="205"/>
      <c r="AHP95" s="72"/>
      <c r="AHQ95" s="70"/>
      <c r="AHR95" s="73"/>
      <c r="AHS95" s="74"/>
      <c r="AHT95" s="74"/>
      <c r="AHU95" s="62"/>
      <c r="AHV95" s="75"/>
      <c r="AHW95" s="76"/>
      <c r="AHX95" s="216"/>
      <c r="AHY95" s="75"/>
      <c r="AHZ95" s="75"/>
      <c r="AIA95" s="204"/>
      <c r="AIB95" s="205"/>
      <c r="AIC95" s="72"/>
      <c r="AID95" s="70"/>
      <c r="AIE95" s="73"/>
      <c r="AIF95" s="74"/>
      <c r="AIG95" s="74"/>
      <c r="AIH95" s="62"/>
      <c r="AII95" s="75"/>
      <c r="AIJ95" s="76"/>
      <c r="AIK95" s="216"/>
      <c r="AIL95" s="75"/>
      <c r="AIM95" s="75"/>
      <c r="AIN95" s="204"/>
      <c r="AIO95" s="205"/>
      <c r="AIP95" s="72"/>
      <c r="AIQ95" s="70"/>
      <c r="AIR95" s="73"/>
      <c r="AIS95" s="74"/>
      <c r="AIT95" s="74"/>
      <c r="AIU95" s="62"/>
      <c r="AIV95" s="75"/>
      <c r="AIW95" s="76"/>
      <c r="AIX95" s="216"/>
      <c r="AIY95" s="75"/>
      <c r="AIZ95" s="75"/>
      <c r="AJA95" s="204"/>
      <c r="AJB95" s="205"/>
      <c r="AJC95" s="72"/>
      <c r="AJD95" s="70"/>
      <c r="AJE95" s="73"/>
      <c r="AJF95" s="74"/>
      <c r="AJG95" s="74"/>
      <c r="AJH95" s="62"/>
      <c r="AJI95" s="75"/>
      <c r="AJJ95" s="76"/>
      <c r="AJK95" s="216"/>
      <c r="AJL95" s="75"/>
      <c r="AJM95" s="75"/>
      <c r="AJN95" s="204"/>
      <c r="AJO95" s="205"/>
      <c r="AJP95" s="72"/>
      <c r="AJQ95" s="70"/>
      <c r="AJR95" s="73"/>
      <c r="AJS95" s="74"/>
      <c r="AJT95" s="74"/>
      <c r="AJU95" s="62"/>
      <c r="AJV95" s="75"/>
      <c r="AJW95" s="76"/>
      <c r="AJX95" s="216"/>
      <c r="AJY95" s="75"/>
      <c r="AJZ95" s="75"/>
      <c r="AKA95" s="204"/>
      <c r="AKB95" s="205"/>
      <c r="AKC95" s="72"/>
      <c r="AKD95" s="70"/>
      <c r="AKE95" s="73"/>
      <c r="AKF95" s="74"/>
      <c r="AKG95" s="74"/>
      <c r="AKH95" s="62"/>
      <c r="AKI95" s="75"/>
      <c r="AKJ95" s="76"/>
      <c r="AKK95" s="216"/>
      <c r="AKL95" s="75"/>
      <c r="AKM95" s="75"/>
      <c r="AKN95" s="204"/>
      <c r="AKO95" s="205"/>
      <c r="AKP95" s="72"/>
      <c r="AKQ95" s="70"/>
      <c r="AKR95" s="73"/>
      <c r="AKS95" s="74"/>
      <c r="AKT95" s="74"/>
      <c r="AKU95" s="62"/>
      <c r="AKV95" s="75"/>
      <c r="AKW95" s="76"/>
      <c r="AKX95" s="216"/>
      <c r="AKY95" s="75"/>
      <c r="AKZ95" s="75"/>
      <c r="ALA95" s="204"/>
      <c r="ALB95" s="205"/>
      <c r="ALC95" s="72"/>
      <c r="ALD95" s="70"/>
      <c r="ALE95" s="73"/>
      <c r="ALF95" s="74"/>
      <c r="ALG95" s="74"/>
      <c r="ALH95" s="62"/>
      <c r="ALI95" s="75"/>
      <c r="ALJ95" s="76"/>
      <c r="ALK95" s="216"/>
      <c r="ALL95" s="75"/>
      <c r="ALM95" s="75"/>
      <c r="ALN95" s="204"/>
      <c r="ALO95" s="205"/>
      <c r="ALP95" s="72"/>
      <c r="ALQ95" s="70"/>
      <c r="ALR95" s="73"/>
      <c r="ALS95" s="74"/>
      <c r="ALT95" s="74"/>
      <c r="ALU95" s="62"/>
      <c r="ALV95" s="75"/>
      <c r="ALW95" s="76"/>
      <c r="ALX95" s="216"/>
      <c r="ALY95" s="75"/>
      <c r="ALZ95" s="75"/>
      <c r="AMA95" s="204"/>
      <c r="AMB95" s="205"/>
      <c r="AMC95" s="72"/>
      <c r="AMD95" s="70"/>
      <c r="AME95" s="73"/>
      <c r="AMF95" s="74"/>
      <c r="AMG95" s="74"/>
      <c r="AMH95" s="62"/>
      <c r="AMI95" s="75"/>
      <c r="AMJ95" s="76"/>
      <c r="AMK95" s="216"/>
      <c r="AML95" s="75"/>
      <c r="AMM95" s="75"/>
      <c r="AMN95" s="204"/>
      <c r="AMO95" s="205"/>
      <c r="AMP95" s="72"/>
      <c r="AMQ95" s="70"/>
      <c r="AMR95" s="73"/>
      <c r="AMS95" s="74"/>
      <c r="AMT95" s="74"/>
      <c r="AMU95" s="62"/>
      <c r="AMV95" s="75"/>
      <c r="AMW95" s="76"/>
      <c r="AMX95" s="216"/>
      <c r="AMY95" s="75"/>
      <c r="AMZ95" s="75"/>
      <c r="ANA95" s="204"/>
      <c r="ANB95" s="205"/>
      <c r="ANC95" s="72"/>
      <c r="AND95" s="70"/>
      <c r="ANE95" s="73"/>
      <c r="ANF95" s="74"/>
      <c r="ANG95" s="74"/>
      <c r="ANH95" s="62"/>
      <c r="ANI95" s="75"/>
      <c r="ANJ95" s="76"/>
      <c r="ANK95" s="216"/>
      <c r="ANL95" s="75"/>
      <c r="ANM95" s="75"/>
      <c r="ANN95" s="204"/>
      <c r="ANO95" s="205"/>
      <c r="ANP95" s="72"/>
      <c r="ANQ95" s="70"/>
      <c r="ANR95" s="73"/>
      <c r="ANS95" s="74"/>
      <c r="ANT95" s="74"/>
      <c r="ANU95" s="62"/>
      <c r="ANV95" s="75"/>
      <c r="ANW95" s="76"/>
      <c r="ANX95" s="216"/>
      <c r="ANY95" s="75"/>
      <c r="ANZ95" s="75"/>
      <c r="AOA95" s="204"/>
      <c r="AOB95" s="205"/>
      <c r="AOC95" s="72"/>
      <c r="AOD95" s="70"/>
      <c r="AOE95" s="73"/>
      <c r="AOF95" s="74"/>
      <c r="AOG95" s="74"/>
      <c r="AOH95" s="62"/>
      <c r="AOI95" s="75"/>
      <c r="AOJ95" s="76"/>
      <c r="AOK95" s="216"/>
      <c r="AOL95" s="75"/>
      <c r="AOM95" s="75"/>
      <c r="AON95" s="204"/>
      <c r="AOO95" s="205"/>
      <c r="AOP95" s="72"/>
      <c r="AOQ95" s="70"/>
      <c r="AOR95" s="73"/>
      <c r="AOS95" s="74"/>
      <c r="AOT95" s="74"/>
      <c r="AOU95" s="62"/>
      <c r="AOV95" s="75"/>
      <c r="AOW95" s="76"/>
      <c r="AOX95" s="216"/>
      <c r="AOY95" s="75"/>
      <c r="AOZ95" s="75"/>
      <c r="APA95" s="204"/>
      <c r="APB95" s="205"/>
      <c r="APC95" s="72"/>
      <c r="APD95" s="70"/>
      <c r="APE95" s="73"/>
      <c r="APF95" s="74"/>
      <c r="APG95" s="74"/>
      <c r="APH95" s="62"/>
      <c r="API95" s="75"/>
      <c r="APJ95" s="76"/>
      <c r="APK95" s="216"/>
      <c r="APL95" s="75"/>
      <c r="APM95" s="75"/>
      <c r="APN95" s="204"/>
      <c r="APO95" s="205"/>
      <c r="APP95" s="72"/>
      <c r="APQ95" s="70"/>
      <c r="APR95" s="73"/>
      <c r="APS95" s="74"/>
      <c r="APT95" s="74"/>
      <c r="APU95" s="62"/>
      <c r="APV95" s="75"/>
      <c r="APW95" s="76"/>
      <c r="APX95" s="216"/>
      <c r="APY95" s="75"/>
      <c r="APZ95" s="75"/>
      <c r="AQA95" s="204"/>
      <c r="AQB95" s="205"/>
      <c r="AQC95" s="72"/>
      <c r="AQD95" s="70"/>
      <c r="AQE95" s="73"/>
      <c r="AQF95" s="74"/>
      <c r="AQG95" s="74"/>
      <c r="AQH95" s="62"/>
      <c r="AQI95" s="75"/>
      <c r="AQJ95" s="76"/>
      <c r="AQK95" s="216"/>
      <c r="AQL95" s="75"/>
      <c r="AQM95" s="75"/>
      <c r="AQN95" s="204"/>
      <c r="AQO95" s="205"/>
      <c r="AQP95" s="72"/>
      <c r="AQQ95" s="70"/>
      <c r="AQR95" s="73"/>
      <c r="AQS95" s="74"/>
      <c r="AQT95" s="74"/>
      <c r="AQU95" s="62"/>
      <c r="AQV95" s="75"/>
      <c r="AQW95" s="76"/>
      <c r="AQX95" s="216"/>
      <c r="AQY95" s="75"/>
      <c r="AQZ95" s="75"/>
      <c r="ARA95" s="204"/>
      <c r="ARB95" s="205"/>
      <c r="ARC95" s="72"/>
      <c r="ARD95" s="70"/>
      <c r="ARE95" s="73"/>
      <c r="ARF95" s="74"/>
      <c r="ARG95" s="74"/>
      <c r="ARH95" s="62"/>
      <c r="ARI95" s="75"/>
      <c r="ARJ95" s="76"/>
      <c r="ARK95" s="216"/>
      <c r="ARL95" s="75"/>
      <c r="ARM95" s="75"/>
      <c r="ARN95" s="204"/>
      <c r="ARO95" s="205"/>
      <c r="ARP95" s="72"/>
      <c r="ARQ95" s="70"/>
      <c r="ARR95" s="73"/>
      <c r="ARS95" s="74"/>
      <c r="ART95" s="74"/>
      <c r="ARU95" s="62"/>
      <c r="ARV95" s="75"/>
      <c r="ARW95" s="76"/>
      <c r="ARX95" s="216"/>
      <c r="ARY95" s="75"/>
      <c r="ARZ95" s="75"/>
      <c r="ASA95" s="204"/>
      <c r="ASB95" s="205"/>
      <c r="ASC95" s="72"/>
      <c r="ASD95" s="70"/>
      <c r="ASE95" s="73"/>
      <c r="ASF95" s="74"/>
      <c r="ASG95" s="74"/>
      <c r="ASH95" s="62"/>
      <c r="ASI95" s="75"/>
      <c r="ASJ95" s="76"/>
      <c r="ASK95" s="216"/>
      <c r="ASL95" s="75"/>
      <c r="ASM95" s="75"/>
      <c r="ASN95" s="204"/>
      <c r="ASO95" s="205"/>
      <c r="ASP95" s="72"/>
      <c r="ASQ95" s="70"/>
      <c r="ASR95" s="73"/>
      <c r="ASS95" s="74"/>
      <c r="AST95" s="74"/>
      <c r="ASU95" s="62"/>
      <c r="ASV95" s="75"/>
      <c r="ASW95" s="76"/>
      <c r="ASX95" s="216"/>
      <c r="ASY95" s="75"/>
      <c r="ASZ95" s="75"/>
      <c r="ATA95" s="204"/>
      <c r="ATB95" s="205"/>
      <c r="ATC95" s="72"/>
      <c r="ATD95" s="70"/>
      <c r="ATE95" s="73"/>
      <c r="ATF95" s="74"/>
      <c r="ATG95" s="74"/>
      <c r="ATH95" s="62"/>
      <c r="ATI95" s="75"/>
      <c r="ATJ95" s="76"/>
      <c r="ATK95" s="216"/>
      <c r="ATL95" s="75"/>
      <c r="ATM95" s="75"/>
      <c r="ATN95" s="204"/>
      <c r="ATO95" s="205"/>
      <c r="ATP95" s="72"/>
      <c r="ATQ95" s="70"/>
      <c r="ATR95" s="73"/>
      <c r="ATS95" s="74"/>
      <c r="ATT95" s="74"/>
      <c r="ATU95" s="62"/>
      <c r="ATV95" s="75"/>
      <c r="ATW95" s="76"/>
      <c r="ATX95" s="216"/>
      <c r="ATY95" s="75"/>
      <c r="ATZ95" s="75"/>
      <c r="AUA95" s="204"/>
      <c r="AUB95" s="205"/>
      <c r="AUC95" s="72"/>
      <c r="AUD95" s="70"/>
      <c r="AUE95" s="73"/>
      <c r="AUF95" s="74"/>
      <c r="AUG95" s="74"/>
      <c r="AUH95" s="62"/>
      <c r="AUI95" s="75"/>
      <c r="AUJ95" s="76"/>
      <c r="AUK95" s="216"/>
      <c r="AUL95" s="75"/>
      <c r="AUM95" s="75"/>
      <c r="AUN95" s="204"/>
      <c r="AUO95" s="205"/>
      <c r="AUP95" s="72"/>
      <c r="AUQ95" s="70"/>
      <c r="AUR95" s="73"/>
      <c r="AUS95" s="74"/>
      <c r="AUT95" s="74"/>
      <c r="AUU95" s="62"/>
      <c r="AUV95" s="75"/>
      <c r="AUW95" s="76"/>
      <c r="AUX95" s="216"/>
      <c r="AUY95" s="75"/>
      <c r="AUZ95" s="75"/>
      <c r="AVA95" s="204"/>
      <c r="AVB95" s="205"/>
      <c r="AVC95" s="72"/>
      <c r="AVD95" s="70"/>
      <c r="AVE95" s="73"/>
      <c r="AVF95" s="74"/>
      <c r="AVG95" s="74"/>
      <c r="AVH95" s="62"/>
      <c r="AVI95" s="75"/>
      <c r="AVJ95" s="76"/>
      <c r="AVK95" s="216"/>
      <c r="AVL95" s="75"/>
      <c r="AVM95" s="75"/>
      <c r="AVN95" s="204"/>
      <c r="AVO95" s="205"/>
      <c r="AVP95" s="72"/>
      <c r="AVQ95" s="70"/>
      <c r="AVR95" s="73"/>
      <c r="AVS95" s="74"/>
      <c r="AVT95" s="74"/>
      <c r="AVU95" s="62"/>
      <c r="AVV95" s="75"/>
      <c r="AVW95" s="76"/>
      <c r="AVX95" s="216"/>
      <c r="AVY95" s="75"/>
      <c r="AVZ95" s="75"/>
      <c r="AWA95" s="204"/>
      <c r="AWB95" s="205"/>
      <c r="AWC95" s="72"/>
      <c r="AWD95" s="70"/>
      <c r="AWE95" s="73"/>
      <c r="AWF95" s="74"/>
      <c r="AWG95" s="74"/>
      <c r="AWH95" s="62"/>
      <c r="AWI95" s="75"/>
      <c r="AWJ95" s="76"/>
      <c r="AWK95" s="216"/>
      <c r="AWL95" s="75"/>
      <c r="AWM95" s="75"/>
      <c r="AWN95" s="204"/>
      <c r="AWO95" s="205"/>
      <c r="AWP95" s="72"/>
      <c r="AWQ95" s="70"/>
      <c r="AWR95" s="73"/>
      <c r="AWS95" s="74"/>
      <c r="AWT95" s="74"/>
      <c r="AWU95" s="62"/>
      <c r="AWV95" s="75"/>
      <c r="AWW95" s="76"/>
      <c r="AWX95" s="216"/>
      <c r="AWY95" s="75"/>
      <c r="AWZ95" s="75"/>
      <c r="AXA95" s="204"/>
      <c r="AXB95" s="205"/>
      <c r="AXC95" s="72"/>
      <c r="AXD95" s="70"/>
      <c r="AXE95" s="73"/>
      <c r="AXF95" s="74"/>
      <c r="AXG95" s="74"/>
      <c r="AXH95" s="62"/>
      <c r="AXI95" s="75"/>
      <c r="AXJ95" s="76"/>
      <c r="AXK95" s="216"/>
      <c r="AXL95" s="75"/>
      <c r="AXM95" s="75"/>
      <c r="AXN95" s="204"/>
      <c r="AXO95" s="205"/>
      <c r="AXP95" s="72"/>
      <c r="AXQ95" s="70"/>
      <c r="AXR95" s="73"/>
      <c r="AXS95" s="74"/>
      <c r="AXT95" s="74"/>
      <c r="AXU95" s="62"/>
      <c r="AXV95" s="75"/>
      <c r="AXW95" s="76"/>
      <c r="AXX95" s="216"/>
      <c r="AXY95" s="75"/>
      <c r="AXZ95" s="75"/>
      <c r="AYA95" s="204"/>
      <c r="AYB95" s="205"/>
      <c r="AYC95" s="72"/>
      <c r="AYD95" s="70"/>
      <c r="AYE95" s="73"/>
      <c r="AYF95" s="74"/>
      <c r="AYG95" s="74"/>
      <c r="AYH95" s="62"/>
      <c r="AYI95" s="75"/>
      <c r="AYJ95" s="76"/>
      <c r="AYK95" s="216"/>
      <c r="AYL95" s="75"/>
      <c r="AYM95" s="75"/>
      <c r="AYN95" s="204"/>
      <c r="AYO95" s="205"/>
      <c r="AYP95" s="72"/>
      <c r="AYQ95" s="70"/>
      <c r="AYR95" s="73"/>
      <c r="AYS95" s="74"/>
      <c r="AYT95" s="74"/>
      <c r="AYU95" s="62"/>
      <c r="AYV95" s="75"/>
      <c r="AYW95" s="76"/>
      <c r="AYX95" s="216"/>
      <c r="AYY95" s="75"/>
      <c r="AYZ95" s="75"/>
      <c r="AZA95" s="204"/>
      <c r="AZB95" s="205"/>
      <c r="AZC95" s="72"/>
      <c r="AZD95" s="70"/>
      <c r="AZE95" s="73"/>
      <c r="AZF95" s="74"/>
      <c r="AZG95" s="74"/>
      <c r="AZH95" s="62"/>
      <c r="AZI95" s="75"/>
      <c r="AZJ95" s="76"/>
      <c r="AZK95" s="216"/>
      <c r="AZL95" s="75"/>
      <c r="AZM95" s="75"/>
      <c r="AZN95" s="204"/>
      <c r="AZO95" s="205"/>
      <c r="AZP95" s="72"/>
      <c r="AZQ95" s="70"/>
      <c r="AZR95" s="73"/>
      <c r="AZS95" s="74"/>
      <c r="AZT95" s="74"/>
      <c r="AZU95" s="62"/>
      <c r="AZV95" s="75"/>
      <c r="AZW95" s="76"/>
      <c r="AZX95" s="216"/>
      <c r="AZY95" s="75"/>
      <c r="AZZ95" s="75"/>
      <c r="BAA95" s="204"/>
      <c r="BAB95" s="205"/>
      <c r="BAC95" s="72"/>
      <c r="BAD95" s="70"/>
      <c r="BAE95" s="73"/>
      <c r="BAF95" s="74"/>
      <c r="BAG95" s="74"/>
      <c r="BAH95" s="62"/>
      <c r="BAI95" s="75"/>
      <c r="BAJ95" s="76"/>
      <c r="BAK95" s="216"/>
      <c r="BAL95" s="75"/>
      <c r="BAM95" s="75"/>
      <c r="BAN95" s="204"/>
      <c r="BAO95" s="205"/>
      <c r="BAP95" s="72"/>
      <c r="BAQ95" s="70"/>
      <c r="BAR95" s="73"/>
      <c r="BAS95" s="74"/>
      <c r="BAT95" s="74"/>
      <c r="BAU95" s="62"/>
      <c r="BAV95" s="75"/>
      <c r="BAW95" s="76"/>
      <c r="BAX95" s="216"/>
      <c r="BAY95" s="75"/>
      <c r="BAZ95" s="75"/>
      <c r="BBA95" s="204"/>
      <c r="BBB95" s="205"/>
      <c r="BBC95" s="72"/>
      <c r="BBD95" s="70"/>
      <c r="BBE95" s="73"/>
      <c r="BBF95" s="74"/>
      <c r="BBG95" s="74"/>
      <c r="BBH95" s="62"/>
      <c r="BBI95" s="75"/>
      <c r="BBJ95" s="76"/>
      <c r="BBK95" s="216"/>
      <c r="BBL95" s="75"/>
      <c r="BBM95" s="75"/>
      <c r="BBN95" s="204"/>
      <c r="BBO95" s="205"/>
      <c r="BBP95" s="72"/>
      <c r="BBQ95" s="70"/>
      <c r="BBR95" s="73"/>
      <c r="BBS95" s="74"/>
      <c r="BBT95" s="74"/>
      <c r="BBU95" s="62"/>
      <c r="BBV95" s="75"/>
      <c r="BBW95" s="76"/>
      <c r="BBX95" s="216"/>
      <c r="BBY95" s="75"/>
      <c r="BBZ95" s="75"/>
      <c r="BCA95" s="204"/>
      <c r="BCB95" s="205"/>
      <c r="BCC95" s="72"/>
      <c r="BCD95" s="70"/>
      <c r="BCE95" s="73"/>
      <c r="BCF95" s="74"/>
      <c r="BCG95" s="74"/>
      <c r="BCH95" s="62"/>
      <c r="BCI95" s="75"/>
      <c r="BCJ95" s="76"/>
      <c r="BCK95" s="216"/>
      <c r="BCL95" s="75"/>
      <c r="BCM95" s="75"/>
      <c r="BCN95" s="204"/>
      <c r="BCO95" s="205"/>
      <c r="BCP95" s="72"/>
      <c r="BCQ95" s="70"/>
      <c r="BCR95" s="73"/>
      <c r="BCS95" s="74"/>
      <c r="BCT95" s="74"/>
      <c r="BCU95" s="62"/>
      <c r="BCV95" s="75"/>
      <c r="BCW95" s="76"/>
      <c r="BCX95" s="216"/>
      <c r="BCY95" s="75"/>
      <c r="BCZ95" s="75"/>
      <c r="BDA95" s="204"/>
      <c r="BDB95" s="205"/>
      <c r="BDC95" s="72"/>
      <c r="BDD95" s="70"/>
      <c r="BDE95" s="73"/>
      <c r="BDF95" s="74"/>
      <c r="BDG95" s="74"/>
      <c r="BDH95" s="62"/>
      <c r="BDI95" s="75"/>
      <c r="BDJ95" s="76"/>
      <c r="BDK95" s="216"/>
      <c r="BDL95" s="75"/>
      <c r="BDM95" s="75"/>
      <c r="BDN95" s="204"/>
      <c r="BDO95" s="205"/>
      <c r="BDP95" s="72"/>
      <c r="BDQ95" s="70"/>
      <c r="BDR95" s="73"/>
      <c r="BDS95" s="74"/>
      <c r="BDT95" s="74"/>
      <c r="BDU95" s="62"/>
      <c r="BDV95" s="75"/>
      <c r="BDW95" s="76"/>
      <c r="BDX95" s="216"/>
      <c r="BDY95" s="75"/>
      <c r="BDZ95" s="75"/>
      <c r="BEA95" s="204"/>
      <c r="BEB95" s="205"/>
      <c r="BEC95" s="72"/>
      <c r="BED95" s="70"/>
      <c r="BEE95" s="73"/>
      <c r="BEF95" s="74"/>
      <c r="BEG95" s="74"/>
      <c r="BEH95" s="62"/>
      <c r="BEI95" s="75"/>
      <c r="BEJ95" s="76"/>
      <c r="BEK95" s="216"/>
      <c r="BEL95" s="75"/>
      <c r="BEM95" s="75"/>
      <c r="BEN95" s="204"/>
      <c r="BEO95" s="205"/>
      <c r="BEP95" s="72"/>
      <c r="BEQ95" s="70"/>
      <c r="BER95" s="73"/>
      <c r="BES95" s="74"/>
      <c r="BET95" s="74"/>
      <c r="BEU95" s="62"/>
      <c r="BEV95" s="75"/>
      <c r="BEW95" s="76"/>
      <c r="BEX95" s="216"/>
      <c r="BEY95" s="75"/>
      <c r="BEZ95" s="75"/>
      <c r="BFA95" s="204"/>
      <c r="BFB95" s="205"/>
      <c r="BFC95" s="72"/>
      <c r="BFD95" s="70"/>
      <c r="BFE95" s="73"/>
      <c r="BFF95" s="74"/>
      <c r="BFG95" s="74"/>
      <c r="BFH95" s="62"/>
      <c r="BFI95" s="75"/>
      <c r="BFJ95" s="76"/>
      <c r="BFK95" s="216"/>
      <c r="BFL95" s="75"/>
      <c r="BFM95" s="75"/>
      <c r="BFN95" s="204"/>
      <c r="BFO95" s="205"/>
      <c r="BFP95" s="72"/>
      <c r="BFQ95" s="70"/>
      <c r="BFR95" s="73"/>
      <c r="BFS95" s="74"/>
      <c r="BFT95" s="74"/>
      <c r="BFU95" s="62"/>
      <c r="BFV95" s="75"/>
      <c r="BFW95" s="76"/>
      <c r="BFX95" s="216"/>
      <c r="BFY95" s="75"/>
      <c r="BFZ95" s="75"/>
      <c r="BGA95" s="204"/>
      <c r="BGB95" s="205"/>
      <c r="BGC95" s="72"/>
      <c r="BGD95" s="70"/>
      <c r="BGE95" s="73"/>
      <c r="BGF95" s="74"/>
      <c r="BGG95" s="74"/>
      <c r="BGH95" s="62"/>
      <c r="BGI95" s="75"/>
      <c r="BGJ95" s="76"/>
      <c r="BGK95" s="216"/>
      <c r="BGL95" s="75"/>
      <c r="BGM95" s="75"/>
      <c r="BGN95" s="204"/>
      <c r="BGO95" s="205"/>
      <c r="BGP95" s="72"/>
      <c r="BGQ95" s="70"/>
      <c r="BGR95" s="73"/>
      <c r="BGS95" s="74"/>
      <c r="BGT95" s="74"/>
      <c r="BGU95" s="62"/>
      <c r="BGV95" s="75"/>
      <c r="BGW95" s="76"/>
      <c r="BGX95" s="216"/>
      <c r="BGY95" s="75"/>
      <c r="BGZ95" s="75"/>
      <c r="BHA95" s="204"/>
      <c r="BHB95" s="205"/>
      <c r="BHC95" s="72"/>
      <c r="BHD95" s="70"/>
      <c r="BHE95" s="73"/>
      <c r="BHF95" s="74"/>
      <c r="BHG95" s="74"/>
      <c r="BHH95" s="62"/>
      <c r="BHI95" s="75"/>
      <c r="BHJ95" s="76"/>
      <c r="BHK95" s="216"/>
      <c r="BHL95" s="75"/>
      <c r="BHM95" s="75"/>
      <c r="BHN95" s="204"/>
      <c r="BHO95" s="205"/>
      <c r="BHP95" s="72"/>
      <c r="BHQ95" s="70"/>
      <c r="BHR95" s="73"/>
      <c r="BHS95" s="74"/>
      <c r="BHT95" s="74"/>
      <c r="BHU95" s="62"/>
      <c r="BHV95" s="75"/>
      <c r="BHW95" s="76"/>
      <c r="BHX95" s="216"/>
      <c r="BHY95" s="75"/>
      <c r="BHZ95" s="75"/>
      <c r="BIA95" s="204"/>
      <c r="BIB95" s="205"/>
      <c r="BIC95" s="72"/>
      <c r="BID95" s="70"/>
      <c r="BIE95" s="73"/>
      <c r="BIF95" s="74"/>
      <c r="BIG95" s="74"/>
      <c r="BIH95" s="62"/>
      <c r="BII95" s="75"/>
      <c r="BIJ95" s="76"/>
      <c r="BIK95" s="216"/>
      <c r="BIL95" s="75"/>
      <c r="BIM95" s="75"/>
      <c r="BIN95" s="204"/>
      <c r="BIO95" s="205"/>
      <c r="BIP95" s="72"/>
      <c r="BIQ95" s="70"/>
      <c r="BIR95" s="73"/>
      <c r="BIS95" s="74"/>
      <c r="BIT95" s="74"/>
      <c r="BIU95" s="62"/>
      <c r="BIV95" s="75"/>
      <c r="BIW95" s="76"/>
      <c r="BIX95" s="216"/>
      <c r="BIY95" s="75"/>
      <c r="BIZ95" s="75"/>
      <c r="BJA95" s="204"/>
      <c r="BJB95" s="205"/>
      <c r="BJC95" s="72"/>
      <c r="BJD95" s="70"/>
      <c r="BJE95" s="73"/>
      <c r="BJF95" s="74"/>
      <c r="BJG95" s="74"/>
      <c r="BJH95" s="62"/>
      <c r="BJI95" s="75"/>
      <c r="BJJ95" s="76"/>
      <c r="BJK95" s="216"/>
      <c r="BJL95" s="75"/>
      <c r="BJM95" s="75"/>
      <c r="BJN95" s="204"/>
      <c r="BJO95" s="205"/>
      <c r="BJP95" s="72"/>
      <c r="BJQ95" s="70"/>
      <c r="BJR95" s="73"/>
      <c r="BJS95" s="74"/>
      <c r="BJT95" s="74"/>
      <c r="BJU95" s="62"/>
      <c r="BJV95" s="75"/>
      <c r="BJW95" s="76"/>
      <c r="BJX95" s="216"/>
      <c r="BJY95" s="75"/>
      <c r="BJZ95" s="75"/>
      <c r="BKA95" s="204"/>
      <c r="BKB95" s="205"/>
      <c r="BKC95" s="72"/>
      <c r="BKD95" s="70"/>
      <c r="BKE95" s="73"/>
      <c r="BKF95" s="74"/>
      <c r="BKG95" s="74"/>
      <c r="BKH95" s="62"/>
      <c r="BKI95" s="75"/>
      <c r="BKJ95" s="76"/>
      <c r="BKK95" s="216"/>
      <c r="BKL95" s="75"/>
      <c r="BKM95" s="75"/>
      <c r="BKN95" s="204"/>
      <c r="BKO95" s="205"/>
      <c r="BKP95" s="72"/>
      <c r="BKQ95" s="70"/>
      <c r="BKR95" s="73"/>
      <c r="BKS95" s="74"/>
      <c r="BKT95" s="74"/>
      <c r="BKU95" s="62"/>
      <c r="BKV95" s="75"/>
      <c r="BKW95" s="76"/>
      <c r="BKX95" s="216"/>
      <c r="BKY95" s="75"/>
      <c r="BKZ95" s="75"/>
      <c r="BLA95" s="204"/>
      <c r="BLB95" s="205"/>
      <c r="BLC95" s="72"/>
      <c r="BLD95" s="70"/>
      <c r="BLE95" s="73"/>
      <c r="BLF95" s="74"/>
      <c r="BLG95" s="74"/>
      <c r="BLH95" s="62"/>
      <c r="BLI95" s="75"/>
      <c r="BLJ95" s="76"/>
      <c r="BLK95" s="216"/>
      <c r="BLL95" s="75"/>
      <c r="BLM95" s="75"/>
      <c r="BLN95" s="204"/>
      <c r="BLO95" s="205"/>
      <c r="BLP95" s="72"/>
      <c r="BLQ95" s="70"/>
      <c r="BLR95" s="73"/>
      <c r="BLS95" s="74"/>
      <c r="BLT95" s="74"/>
      <c r="BLU95" s="62"/>
      <c r="BLV95" s="75"/>
      <c r="BLW95" s="76"/>
      <c r="BLX95" s="216"/>
      <c r="BLY95" s="75"/>
      <c r="BLZ95" s="75"/>
      <c r="BMA95" s="204"/>
      <c r="BMB95" s="205"/>
      <c r="BMC95" s="72"/>
      <c r="BMD95" s="70"/>
      <c r="BME95" s="73"/>
      <c r="BMF95" s="74"/>
      <c r="BMG95" s="74"/>
      <c r="BMH95" s="62"/>
      <c r="BMI95" s="75"/>
      <c r="BMJ95" s="76"/>
      <c r="BMK95" s="216"/>
      <c r="BML95" s="75"/>
      <c r="BMM95" s="75"/>
      <c r="BMN95" s="204"/>
      <c r="BMO95" s="205"/>
      <c r="BMP95" s="72"/>
      <c r="BMQ95" s="70"/>
      <c r="BMR95" s="73"/>
      <c r="BMS95" s="74"/>
      <c r="BMT95" s="74"/>
      <c r="BMU95" s="62"/>
      <c r="BMV95" s="75"/>
      <c r="BMW95" s="76"/>
      <c r="BMX95" s="216"/>
      <c r="BMY95" s="75"/>
      <c r="BMZ95" s="75"/>
      <c r="BNA95" s="204"/>
      <c r="BNB95" s="205"/>
      <c r="BNC95" s="72"/>
      <c r="BND95" s="70"/>
      <c r="BNE95" s="73"/>
      <c r="BNF95" s="74"/>
      <c r="BNG95" s="74"/>
      <c r="BNH95" s="62"/>
      <c r="BNI95" s="75"/>
      <c r="BNJ95" s="76"/>
      <c r="BNK95" s="216"/>
      <c r="BNL95" s="75"/>
      <c r="BNM95" s="75"/>
      <c r="BNN95" s="204"/>
      <c r="BNO95" s="205"/>
      <c r="BNP95" s="72"/>
      <c r="BNQ95" s="70"/>
      <c r="BNR95" s="73"/>
      <c r="BNS95" s="74"/>
      <c r="BNT95" s="74"/>
      <c r="BNU95" s="62"/>
      <c r="BNV95" s="75"/>
      <c r="BNW95" s="76"/>
      <c r="BNX95" s="216"/>
      <c r="BNY95" s="75"/>
      <c r="BNZ95" s="75"/>
      <c r="BOA95" s="204"/>
      <c r="BOB95" s="205"/>
      <c r="BOC95" s="72"/>
      <c r="BOD95" s="70"/>
      <c r="BOE95" s="73"/>
      <c r="BOF95" s="74"/>
      <c r="BOG95" s="74"/>
      <c r="BOH95" s="62"/>
      <c r="BOI95" s="75"/>
      <c r="BOJ95" s="76"/>
      <c r="BOK95" s="216"/>
      <c r="BOL95" s="75"/>
      <c r="BOM95" s="75"/>
      <c r="BON95" s="204"/>
      <c r="BOO95" s="205"/>
      <c r="BOP95" s="72"/>
      <c r="BOQ95" s="70"/>
      <c r="BOR95" s="73"/>
      <c r="BOS95" s="74"/>
      <c r="BOT95" s="74"/>
      <c r="BOU95" s="62"/>
      <c r="BOV95" s="75"/>
      <c r="BOW95" s="76"/>
      <c r="BOX95" s="216"/>
      <c r="BOY95" s="75"/>
      <c r="BOZ95" s="75"/>
      <c r="BPA95" s="204"/>
      <c r="BPB95" s="205"/>
      <c r="BPC95" s="72"/>
      <c r="BPD95" s="70"/>
      <c r="BPE95" s="73"/>
      <c r="BPF95" s="74"/>
      <c r="BPG95" s="74"/>
      <c r="BPH95" s="62"/>
      <c r="BPI95" s="75"/>
      <c r="BPJ95" s="76"/>
      <c r="BPK95" s="216"/>
      <c r="BPL95" s="75"/>
      <c r="BPM95" s="75"/>
      <c r="BPN95" s="204"/>
      <c r="BPO95" s="205"/>
      <c r="BPP95" s="72"/>
      <c r="BPQ95" s="70"/>
      <c r="BPR95" s="73"/>
      <c r="BPS95" s="74"/>
      <c r="BPT95" s="74"/>
      <c r="BPU95" s="62"/>
      <c r="BPV95" s="75"/>
      <c r="BPW95" s="76"/>
      <c r="BPX95" s="216"/>
      <c r="BPY95" s="75"/>
      <c r="BPZ95" s="75"/>
      <c r="BQA95" s="204"/>
      <c r="BQB95" s="205"/>
      <c r="BQC95" s="72"/>
      <c r="BQD95" s="70"/>
      <c r="BQE95" s="73"/>
      <c r="BQF95" s="74"/>
      <c r="BQG95" s="74"/>
      <c r="BQH95" s="62"/>
      <c r="BQI95" s="75"/>
      <c r="BQJ95" s="76"/>
      <c r="BQK95" s="216"/>
      <c r="BQL95" s="75"/>
      <c r="BQM95" s="75"/>
      <c r="BQN95" s="204"/>
      <c r="BQO95" s="205"/>
      <c r="BQP95" s="72"/>
      <c r="BQQ95" s="70"/>
      <c r="BQR95" s="73"/>
      <c r="BQS95" s="74"/>
      <c r="BQT95" s="74"/>
      <c r="BQU95" s="62"/>
      <c r="BQV95" s="75"/>
      <c r="BQW95" s="76"/>
      <c r="BQX95" s="216"/>
      <c r="BQY95" s="75"/>
      <c r="BQZ95" s="75"/>
      <c r="BRA95" s="204"/>
      <c r="BRB95" s="205"/>
      <c r="BRC95" s="72"/>
      <c r="BRD95" s="70"/>
      <c r="BRE95" s="73"/>
      <c r="BRF95" s="74"/>
      <c r="BRG95" s="74"/>
      <c r="BRH95" s="62"/>
      <c r="BRI95" s="75"/>
      <c r="BRJ95" s="76"/>
      <c r="BRK95" s="216"/>
      <c r="BRL95" s="75"/>
      <c r="BRM95" s="75"/>
      <c r="BRN95" s="204"/>
      <c r="BRO95" s="205"/>
      <c r="BRP95" s="72"/>
      <c r="BRQ95" s="70"/>
      <c r="BRR95" s="73"/>
      <c r="BRS95" s="74"/>
      <c r="BRT95" s="74"/>
      <c r="BRU95" s="62"/>
      <c r="BRV95" s="75"/>
      <c r="BRW95" s="76"/>
      <c r="BRX95" s="216"/>
      <c r="BRY95" s="75"/>
      <c r="BRZ95" s="75"/>
      <c r="BSA95" s="204"/>
      <c r="BSB95" s="205"/>
      <c r="BSC95" s="72"/>
      <c r="BSD95" s="70"/>
      <c r="BSE95" s="73"/>
      <c r="BSF95" s="74"/>
      <c r="BSG95" s="74"/>
      <c r="BSH95" s="62"/>
      <c r="BSI95" s="75"/>
      <c r="BSJ95" s="76"/>
      <c r="BSK95" s="216"/>
      <c r="BSL95" s="75"/>
      <c r="BSM95" s="75"/>
      <c r="BSN95" s="204"/>
      <c r="BSO95" s="205"/>
      <c r="BSP95" s="72"/>
      <c r="BSQ95" s="70"/>
      <c r="BSR95" s="73"/>
      <c r="BSS95" s="74"/>
      <c r="BST95" s="74"/>
      <c r="BSU95" s="62"/>
      <c r="BSV95" s="75"/>
      <c r="BSW95" s="76"/>
      <c r="BSX95" s="216"/>
      <c r="BSY95" s="75"/>
      <c r="BSZ95" s="75"/>
      <c r="BTA95" s="204"/>
      <c r="BTB95" s="205"/>
      <c r="BTC95" s="72"/>
      <c r="BTD95" s="70"/>
      <c r="BTE95" s="73"/>
      <c r="BTF95" s="74"/>
      <c r="BTG95" s="74"/>
      <c r="BTH95" s="62"/>
      <c r="BTI95" s="75"/>
      <c r="BTJ95" s="76"/>
      <c r="BTK95" s="216"/>
      <c r="BTL95" s="75"/>
      <c r="BTM95" s="75"/>
      <c r="BTN95" s="204"/>
      <c r="BTO95" s="205"/>
      <c r="BTP95" s="72"/>
      <c r="BTQ95" s="70"/>
      <c r="BTR95" s="73"/>
      <c r="BTS95" s="74"/>
      <c r="BTT95" s="74"/>
      <c r="BTU95" s="62"/>
      <c r="BTV95" s="75"/>
      <c r="BTW95" s="76"/>
      <c r="BTX95" s="216"/>
      <c r="BTY95" s="75"/>
      <c r="BTZ95" s="75"/>
      <c r="BUA95" s="204"/>
      <c r="BUB95" s="205"/>
      <c r="BUC95" s="72"/>
      <c r="BUD95" s="70"/>
      <c r="BUE95" s="73"/>
      <c r="BUF95" s="74"/>
      <c r="BUG95" s="74"/>
      <c r="BUH95" s="62"/>
      <c r="BUI95" s="75"/>
      <c r="BUJ95" s="76"/>
      <c r="BUK95" s="216"/>
      <c r="BUL95" s="75"/>
      <c r="BUM95" s="75"/>
      <c r="BUN95" s="204"/>
      <c r="BUO95" s="205"/>
      <c r="BUP95" s="72"/>
      <c r="BUQ95" s="70"/>
      <c r="BUR95" s="73"/>
      <c r="BUS95" s="74"/>
      <c r="BUT95" s="74"/>
      <c r="BUU95" s="62"/>
      <c r="BUV95" s="75"/>
      <c r="BUW95" s="76"/>
      <c r="BUX95" s="216"/>
      <c r="BUY95" s="75"/>
      <c r="BUZ95" s="75"/>
      <c r="BVA95" s="204"/>
      <c r="BVB95" s="205"/>
      <c r="BVC95" s="72"/>
      <c r="BVD95" s="70"/>
      <c r="BVE95" s="73"/>
      <c r="BVF95" s="74"/>
      <c r="BVG95" s="74"/>
      <c r="BVH95" s="62"/>
      <c r="BVI95" s="75"/>
      <c r="BVJ95" s="76"/>
      <c r="BVK95" s="216"/>
      <c r="BVL95" s="75"/>
      <c r="BVM95" s="75"/>
      <c r="BVN95" s="204"/>
      <c r="BVO95" s="205"/>
      <c r="BVP95" s="72"/>
      <c r="BVQ95" s="70"/>
      <c r="BVR95" s="73"/>
      <c r="BVS95" s="74"/>
      <c r="BVT95" s="74"/>
      <c r="BVU95" s="62"/>
      <c r="BVV95" s="75"/>
      <c r="BVW95" s="76"/>
      <c r="BVX95" s="216"/>
      <c r="BVY95" s="75"/>
      <c r="BVZ95" s="75"/>
      <c r="BWA95" s="204"/>
      <c r="BWB95" s="205"/>
      <c r="BWC95" s="72"/>
      <c r="BWD95" s="70"/>
      <c r="BWE95" s="73"/>
      <c r="BWF95" s="74"/>
      <c r="BWG95" s="74"/>
      <c r="BWH95" s="62"/>
      <c r="BWI95" s="75"/>
      <c r="BWJ95" s="76"/>
      <c r="BWK95" s="216"/>
      <c r="BWL95" s="75"/>
      <c r="BWM95" s="75"/>
      <c r="BWN95" s="204"/>
      <c r="BWO95" s="205"/>
      <c r="BWP95" s="72"/>
      <c r="BWQ95" s="70"/>
      <c r="BWR95" s="73"/>
      <c r="BWS95" s="74"/>
      <c r="BWT95" s="74"/>
      <c r="BWU95" s="62"/>
      <c r="BWV95" s="75"/>
      <c r="BWW95" s="76"/>
      <c r="BWX95" s="216"/>
      <c r="BWY95" s="75"/>
      <c r="BWZ95" s="75"/>
      <c r="BXA95" s="204"/>
      <c r="BXB95" s="205"/>
      <c r="BXC95" s="72"/>
      <c r="BXD95" s="70"/>
      <c r="BXE95" s="73"/>
      <c r="BXF95" s="74"/>
      <c r="BXG95" s="74"/>
      <c r="BXH95" s="62"/>
      <c r="BXI95" s="75"/>
      <c r="BXJ95" s="76"/>
      <c r="BXK95" s="216"/>
      <c r="BXL95" s="75"/>
      <c r="BXM95" s="75"/>
      <c r="BXN95" s="204"/>
      <c r="BXO95" s="205"/>
      <c r="BXP95" s="72"/>
      <c r="BXQ95" s="70"/>
      <c r="BXR95" s="73"/>
      <c r="BXS95" s="74"/>
      <c r="BXT95" s="74"/>
      <c r="BXU95" s="62"/>
      <c r="BXV95" s="75"/>
      <c r="BXW95" s="76"/>
      <c r="BXX95" s="216"/>
      <c r="BXY95" s="75"/>
      <c r="BXZ95" s="75"/>
      <c r="BYA95" s="204"/>
      <c r="BYB95" s="205"/>
      <c r="BYC95" s="72"/>
      <c r="BYD95" s="70"/>
      <c r="BYE95" s="73"/>
      <c r="BYF95" s="74"/>
      <c r="BYG95" s="74"/>
      <c r="BYH95" s="62"/>
      <c r="BYI95" s="75"/>
      <c r="BYJ95" s="76"/>
      <c r="BYK95" s="216"/>
      <c r="BYL95" s="75"/>
      <c r="BYM95" s="75"/>
      <c r="BYN95" s="204"/>
      <c r="BYO95" s="205"/>
      <c r="BYP95" s="72"/>
      <c r="BYQ95" s="70"/>
      <c r="BYR95" s="73"/>
      <c r="BYS95" s="74"/>
      <c r="BYT95" s="74"/>
      <c r="BYU95" s="62"/>
      <c r="BYV95" s="75"/>
      <c r="BYW95" s="76"/>
      <c r="BYX95" s="216"/>
      <c r="BYY95" s="75"/>
      <c r="BYZ95" s="75"/>
      <c r="BZA95" s="204"/>
      <c r="BZB95" s="205"/>
      <c r="BZC95" s="72"/>
      <c r="BZD95" s="70"/>
      <c r="BZE95" s="73"/>
      <c r="BZF95" s="74"/>
      <c r="BZG95" s="74"/>
      <c r="BZH95" s="62"/>
      <c r="BZI95" s="75"/>
      <c r="BZJ95" s="76"/>
      <c r="BZK95" s="216"/>
      <c r="BZL95" s="75"/>
      <c r="BZM95" s="75"/>
      <c r="BZN95" s="204"/>
      <c r="BZO95" s="205"/>
      <c r="BZP95" s="72"/>
      <c r="BZQ95" s="70"/>
      <c r="BZR95" s="73"/>
      <c r="BZS95" s="74"/>
      <c r="BZT95" s="74"/>
      <c r="BZU95" s="62"/>
      <c r="BZV95" s="75"/>
      <c r="BZW95" s="76"/>
      <c r="BZX95" s="216"/>
      <c r="BZY95" s="75"/>
      <c r="BZZ95" s="75"/>
      <c r="CAA95" s="204"/>
      <c r="CAB95" s="205"/>
      <c r="CAC95" s="72"/>
      <c r="CAD95" s="70"/>
      <c r="CAE95" s="73"/>
      <c r="CAF95" s="74"/>
      <c r="CAG95" s="74"/>
      <c r="CAH95" s="62"/>
      <c r="CAI95" s="75"/>
      <c r="CAJ95" s="76"/>
      <c r="CAK95" s="216"/>
      <c r="CAL95" s="75"/>
      <c r="CAM95" s="75"/>
      <c r="CAN95" s="204"/>
      <c r="CAO95" s="205"/>
      <c r="CAP95" s="72"/>
      <c r="CAQ95" s="70"/>
      <c r="CAR95" s="73"/>
      <c r="CAS95" s="74"/>
      <c r="CAT95" s="74"/>
      <c r="CAU95" s="62"/>
      <c r="CAV95" s="75"/>
      <c r="CAW95" s="76"/>
      <c r="CAX95" s="216"/>
      <c r="CAY95" s="75"/>
      <c r="CAZ95" s="75"/>
      <c r="CBA95" s="204"/>
      <c r="CBB95" s="205"/>
      <c r="CBC95" s="72"/>
      <c r="CBD95" s="70"/>
      <c r="CBE95" s="73"/>
      <c r="CBF95" s="74"/>
      <c r="CBG95" s="74"/>
      <c r="CBH95" s="62"/>
      <c r="CBI95" s="75"/>
      <c r="CBJ95" s="76"/>
      <c r="CBK95" s="216"/>
      <c r="CBL95" s="75"/>
      <c r="CBM95" s="75"/>
      <c r="CBN95" s="204"/>
      <c r="CBO95" s="205"/>
      <c r="CBP95" s="72"/>
      <c r="CBQ95" s="70"/>
      <c r="CBR95" s="73"/>
      <c r="CBS95" s="74"/>
      <c r="CBT95" s="74"/>
      <c r="CBU95" s="62"/>
      <c r="CBV95" s="75"/>
      <c r="CBW95" s="76"/>
      <c r="CBX95" s="216"/>
      <c r="CBY95" s="75"/>
      <c r="CBZ95" s="75"/>
      <c r="CCA95" s="204"/>
      <c r="CCB95" s="205"/>
      <c r="CCC95" s="72"/>
      <c r="CCD95" s="70"/>
      <c r="CCE95" s="73"/>
      <c r="CCF95" s="74"/>
      <c r="CCG95" s="74"/>
      <c r="CCH95" s="62"/>
      <c r="CCI95" s="75"/>
      <c r="CCJ95" s="76"/>
      <c r="CCK95" s="216"/>
      <c r="CCL95" s="75"/>
      <c r="CCM95" s="75"/>
      <c r="CCN95" s="204"/>
      <c r="CCO95" s="205"/>
      <c r="CCP95" s="72"/>
      <c r="CCQ95" s="70"/>
      <c r="CCR95" s="73"/>
      <c r="CCS95" s="74"/>
      <c r="CCT95" s="74"/>
      <c r="CCU95" s="62"/>
      <c r="CCV95" s="75"/>
      <c r="CCW95" s="76"/>
      <c r="CCX95" s="216"/>
      <c r="CCY95" s="75"/>
      <c r="CCZ95" s="75"/>
      <c r="CDA95" s="204"/>
      <c r="CDB95" s="205"/>
      <c r="CDC95" s="72"/>
      <c r="CDD95" s="70"/>
      <c r="CDE95" s="73"/>
      <c r="CDF95" s="74"/>
      <c r="CDG95" s="74"/>
      <c r="CDH95" s="62"/>
      <c r="CDI95" s="75"/>
      <c r="CDJ95" s="76"/>
      <c r="CDK95" s="216"/>
      <c r="CDL95" s="75"/>
      <c r="CDM95" s="75"/>
      <c r="CDN95" s="204"/>
      <c r="CDO95" s="205"/>
      <c r="CDP95" s="72"/>
      <c r="CDQ95" s="70"/>
      <c r="CDR95" s="73"/>
      <c r="CDS95" s="74"/>
      <c r="CDT95" s="74"/>
      <c r="CDU95" s="62"/>
      <c r="CDV95" s="75"/>
      <c r="CDW95" s="76"/>
      <c r="CDX95" s="216"/>
      <c r="CDY95" s="75"/>
      <c r="CDZ95" s="75"/>
      <c r="CEA95" s="204"/>
      <c r="CEB95" s="205"/>
      <c r="CEC95" s="72"/>
      <c r="CED95" s="70"/>
      <c r="CEE95" s="73"/>
      <c r="CEF95" s="74"/>
      <c r="CEG95" s="74"/>
      <c r="CEH95" s="62"/>
      <c r="CEI95" s="75"/>
      <c r="CEJ95" s="76"/>
      <c r="CEK95" s="216"/>
      <c r="CEL95" s="75"/>
      <c r="CEM95" s="75"/>
      <c r="CEN95" s="204"/>
      <c r="CEO95" s="205"/>
      <c r="CEP95" s="72"/>
      <c r="CEQ95" s="70"/>
      <c r="CER95" s="73"/>
      <c r="CES95" s="74"/>
      <c r="CET95" s="74"/>
      <c r="CEU95" s="62"/>
      <c r="CEV95" s="75"/>
      <c r="CEW95" s="76"/>
      <c r="CEX95" s="216"/>
      <c r="CEY95" s="75"/>
      <c r="CEZ95" s="75"/>
      <c r="CFA95" s="204"/>
      <c r="CFB95" s="205"/>
      <c r="CFC95" s="72"/>
      <c r="CFD95" s="70"/>
      <c r="CFE95" s="73"/>
      <c r="CFF95" s="74"/>
      <c r="CFG95" s="74"/>
      <c r="CFH95" s="62"/>
      <c r="CFI95" s="75"/>
      <c r="CFJ95" s="76"/>
      <c r="CFK95" s="216"/>
      <c r="CFL95" s="75"/>
      <c r="CFM95" s="75"/>
      <c r="CFN95" s="204"/>
      <c r="CFO95" s="205"/>
      <c r="CFP95" s="72"/>
      <c r="CFQ95" s="70"/>
      <c r="CFR95" s="73"/>
      <c r="CFS95" s="74"/>
      <c r="CFT95" s="74"/>
      <c r="CFU95" s="62"/>
      <c r="CFV95" s="75"/>
      <c r="CFW95" s="76"/>
      <c r="CFX95" s="216"/>
      <c r="CFY95" s="75"/>
      <c r="CFZ95" s="75"/>
      <c r="CGA95" s="204"/>
      <c r="CGB95" s="205"/>
      <c r="CGC95" s="72"/>
      <c r="CGD95" s="70"/>
      <c r="CGE95" s="73"/>
      <c r="CGF95" s="74"/>
      <c r="CGG95" s="74"/>
      <c r="CGH95" s="62"/>
      <c r="CGI95" s="75"/>
      <c r="CGJ95" s="76"/>
      <c r="CGK95" s="216"/>
      <c r="CGL95" s="75"/>
      <c r="CGM95" s="75"/>
      <c r="CGN95" s="204"/>
      <c r="CGO95" s="205"/>
      <c r="CGP95" s="72"/>
      <c r="CGQ95" s="70"/>
      <c r="CGR95" s="73"/>
      <c r="CGS95" s="74"/>
      <c r="CGT95" s="74"/>
      <c r="CGU95" s="62"/>
      <c r="CGV95" s="75"/>
      <c r="CGW95" s="76"/>
      <c r="CGX95" s="216"/>
      <c r="CGY95" s="75"/>
      <c r="CGZ95" s="75"/>
      <c r="CHA95" s="204"/>
      <c r="CHB95" s="205"/>
      <c r="CHC95" s="72"/>
      <c r="CHD95" s="70"/>
      <c r="CHE95" s="73"/>
      <c r="CHF95" s="74"/>
      <c r="CHG95" s="74"/>
      <c r="CHH95" s="62"/>
      <c r="CHI95" s="75"/>
      <c r="CHJ95" s="76"/>
      <c r="CHK95" s="216"/>
      <c r="CHL95" s="75"/>
      <c r="CHM95" s="75"/>
      <c r="CHN95" s="204"/>
      <c r="CHO95" s="205"/>
      <c r="CHP95" s="72"/>
      <c r="CHQ95" s="70"/>
      <c r="CHR95" s="73"/>
      <c r="CHS95" s="74"/>
      <c r="CHT95" s="74"/>
      <c r="CHU95" s="62"/>
      <c r="CHV95" s="75"/>
      <c r="CHW95" s="76"/>
      <c r="CHX95" s="216"/>
      <c r="CHY95" s="75"/>
      <c r="CHZ95" s="75"/>
      <c r="CIA95" s="204"/>
      <c r="CIB95" s="205"/>
      <c r="CIC95" s="72"/>
      <c r="CID95" s="70"/>
      <c r="CIE95" s="73"/>
      <c r="CIF95" s="74"/>
      <c r="CIG95" s="74"/>
      <c r="CIH95" s="62"/>
      <c r="CII95" s="75"/>
      <c r="CIJ95" s="76"/>
      <c r="CIK95" s="216"/>
      <c r="CIL95" s="75"/>
      <c r="CIM95" s="75"/>
      <c r="CIN95" s="204"/>
      <c r="CIO95" s="205"/>
      <c r="CIP95" s="72"/>
      <c r="CIQ95" s="70"/>
      <c r="CIR95" s="73"/>
      <c r="CIS95" s="74"/>
      <c r="CIT95" s="74"/>
      <c r="CIU95" s="62"/>
      <c r="CIV95" s="75"/>
      <c r="CIW95" s="76"/>
      <c r="CIX95" s="216"/>
      <c r="CIY95" s="75"/>
      <c r="CIZ95" s="75"/>
      <c r="CJA95" s="204"/>
      <c r="CJB95" s="205"/>
      <c r="CJC95" s="72"/>
      <c r="CJD95" s="70"/>
      <c r="CJE95" s="73"/>
      <c r="CJF95" s="74"/>
      <c r="CJG95" s="74"/>
      <c r="CJH95" s="62"/>
      <c r="CJI95" s="75"/>
      <c r="CJJ95" s="76"/>
      <c r="CJK95" s="216"/>
      <c r="CJL95" s="75"/>
      <c r="CJM95" s="75"/>
      <c r="CJN95" s="204"/>
      <c r="CJO95" s="205"/>
      <c r="CJP95" s="72"/>
      <c r="CJQ95" s="70"/>
      <c r="CJR95" s="73"/>
      <c r="CJS95" s="74"/>
      <c r="CJT95" s="74"/>
      <c r="CJU95" s="62"/>
      <c r="CJV95" s="75"/>
      <c r="CJW95" s="76"/>
      <c r="CJX95" s="216"/>
      <c r="CJY95" s="75"/>
      <c r="CJZ95" s="75"/>
      <c r="CKA95" s="204"/>
      <c r="CKB95" s="205"/>
      <c r="CKC95" s="72"/>
      <c r="CKD95" s="70"/>
      <c r="CKE95" s="73"/>
      <c r="CKF95" s="74"/>
      <c r="CKG95" s="74"/>
      <c r="CKH95" s="62"/>
      <c r="CKI95" s="75"/>
      <c r="CKJ95" s="76"/>
      <c r="CKK95" s="216"/>
      <c r="CKL95" s="75"/>
      <c r="CKM95" s="75"/>
      <c r="CKN95" s="204"/>
      <c r="CKO95" s="205"/>
      <c r="CKP95" s="72"/>
      <c r="CKQ95" s="70"/>
      <c r="CKR95" s="73"/>
      <c r="CKS95" s="74"/>
      <c r="CKT95" s="74"/>
      <c r="CKU95" s="62"/>
      <c r="CKV95" s="75"/>
      <c r="CKW95" s="76"/>
      <c r="CKX95" s="216"/>
      <c r="CKY95" s="75"/>
      <c r="CKZ95" s="75"/>
      <c r="CLA95" s="204"/>
      <c r="CLB95" s="205"/>
      <c r="CLC95" s="72"/>
      <c r="CLD95" s="70"/>
      <c r="CLE95" s="73"/>
      <c r="CLF95" s="74"/>
      <c r="CLG95" s="74"/>
      <c r="CLH95" s="62"/>
      <c r="CLI95" s="75"/>
      <c r="CLJ95" s="76"/>
      <c r="CLK95" s="216"/>
      <c r="CLL95" s="75"/>
      <c r="CLM95" s="75"/>
      <c r="CLN95" s="204"/>
      <c r="CLO95" s="205"/>
      <c r="CLP95" s="72"/>
      <c r="CLQ95" s="70"/>
      <c r="CLR95" s="73"/>
      <c r="CLS95" s="74"/>
      <c r="CLT95" s="74"/>
      <c r="CLU95" s="62"/>
      <c r="CLV95" s="75"/>
      <c r="CLW95" s="76"/>
      <c r="CLX95" s="216"/>
      <c r="CLY95" s="75"/>
      <c r="CLZ95" s="75"/>
      <c r="CMA95" s="204"/>
      <c r="CMB95" s="205"/>
      <c r="CMC95" s="72"/>
      <c r="CMD95" s="70"/>
      <c r="CME95" s="73"/>
      <c r="CMF95" s="74"/>
      <c r="CMG95" s="74"/>
      <c r="CMH95" s="62"/>
      <c r="CMI95" s="75"/>
      <c r="CMJ95" s="76"/>
      <c r="CMK95" s="216"/>
      <c r="CML95" s="75"/>
      <c r="CMM95" s="75"/>
      <c r="CMN95" s="204"/>
      <c r="CMO95" s="205"/>
      <c r="CMP95" s="72"/>
      <c r="CMQ95" s="70"/>
      <c r="CMR95" s="73"/>
      <c r="CMS95" s="74"/>
      <c r="CMT95" s="74"/>
      <c r="CMU95" s="62"/>
      <c r="CMV95" s="75"/>
      <c r="CMW95" s="76"/>
      <c r="CMX95" s="216"/>
      <c r="CMY95" s="75"/>
      <c r="CMZ95" s="75"/>
      <c r="CNA95" s="204"/>
      <c r="CNB95" s="205"/>
      <c r="CNC95" s="72"/>
      <c r="CND95" s="70"/>
      <c r="CNE95" s="73"/>
      <c r="CNF95" s="74"/>
      <c r="CNG95" s="74"/>
      <c r="CNH95" s="62"/>
      <c r="CNI95" s="75"/>
      <c r="CNJ95" s="76"/>
      <c r="CNK95" s="216"/>
      <c r="CNL95" s="75"/>
      <c r="CNM95" s="75"/>
      <c r="CNN95" s="204"/>
      <c r="CNO95" s="205"/>
      <c r="CNP95" s="72"/>
      <c r="CNQ95" s="70"/>
      <c r="CNR95" s="73"/>
      <c r="CNS95" s="74"/>
      <c r="CNT95" s="74"/>
      <c r="CNU95" s="62"/>
      <c r="CNV95" s="75"/>
      <c r="CNW95" s="76"/>
      <c r="CNX95" s="216"/>
      <c r="CNY95" s="75"/>
      <c r="CNZ95" s="75"/>
      <c r="COA95" s="204"/>
      <c r="COB95" s="205"/>
      <c r="COC95" s="72"/>
      <c r="COD95" s="70"/>
      <c r="COE95" s="73"/>
      <c r="COF95" s="74"/>
      <c r="COG95" s="74"/>
      <c r="COH95" s="62"/>
      <c r="COI95" s="75"/>
      <c r="COJ95" s="76"/>
      <c r="COK95" s="216"/>
      <c r="COL95" s="75"/>
      <c r="COM95" s="75"/>
      <c r="CON95" s="204"/>
      <c r="COO95" s="205"/>
      <c r="COP95" s="72"/>
      <c r="COQ95" s="70"/>
      <c r="COR95" s="73"/>
      <c r="COS95" s="74"/>
      <c r="COT95" s="74"/>
      <c r="COU95" s="62"/>
      <c r="COV95" s="75"/>
      <c r="COW95" s="76"/>
      <c r="COX95" s="216"/>
      <c r="COY95" s="75"/>
      <c r="COZ95" s="75"/>
      <c r="CPA95" s="204"/>
      <c r="CPB95" s="205"/>
      <c r="CPC95" s="72"/>
      <c r="CPD95" s="70"/>
      <c r="CPE95" s="73"/>
      <c r="CPF95" s="74"/>
      <c r="CPG95" s="74"/>
      <c r="CPH95" s="62"/>
      <c r="CPI95" s="75"/>
      <c r="CPJ95" s="76"/>
      <c r="CPK95" s="216"/>
      <c r="CPL95" s="75"/>
      <c r="CPM95" s="75"/>
      <c r="CPN95" s="204"/>
      <c r="CPO95" s="205"/>
      <c r="CPP95" s="72"/>
      <c r="CPQ95" s="70"/>
      <c r="CPR95" s="73"/>
      <c r="CPS95" s="74"/>
      <c r="CPT95" s="74"/>
      <c r="CPU95" s="62"/>
      <c r="CPV95" s="75"/>
      <c r="CPW95" s="76"/>
      <c r="CPX95" s="216"/>
      <c r="CPY95" s="75"/>
      <c r="CPZ95" s="75"/>
      <c r="CQA95" s="204"/>
      <c r="CQB95" s="205"/>
      <c r="CQC95" s="72"/>
      <c r="CQD95" s="70"/>
      <c r="CQE95" s="73"/>
      <c r="CQF95" s="74"/>
      <c r="CQG95" s="74"/>
      <c r="CQH95" s="62"/>
      <c r="CQI95" s="75"/>
      <c r="CQJ95" s="76"/>
      <c r="CQK95" s="216"/>
      <c r="CQL95" s="75"/>
      <c r="CQM95" s="75"/>
      <c r="CQN95" s="204"/>
      <c r="CQO95" s="205"/>
      <c r="CQP95" s="72"/>
      <c r="CQQ95" s="70"/>
      <c r="CQR95" s="73"/>
      <c r="CQS95" s="74"/>
      <c r="CQT95" s="74"/>
      <c r="CQU95" s="62"/>
      <c r="CQV95" s="75"/>
      <c r="CQW95" s="76"/>
      <c r="CQX95" s="216"/>
      <c r="CQY95" s="75"/>
      <c r="CQZ95" s="75"/>
      <c r="CRA95" s="204"/>
      <c r="CRB95" s="205"/>
      <c r="CRC95" s="72"/>
      <c r="CRD95" s="70"/>
      <c r="CRE95" s="73"/>
      <c r="CRF95" s="74"/>
      <c r="CRG95" s="74"/>
      <c r="CRH95" s="62"/>
      <c r="CRI95" s="75"/>
      <c r="CRJ95" s="76"/>
      <c r="CRK95" s="216"/>
      <c r="CRL95" s="75"/>
      <c r="CRM95" s="75"/>
      <c r="CRN95" s="204"/>
      <c r="CRO95" s="205"/>
      <c r="CRP95" s="72"/>
      <c r="CRQ95" s="70"/>
      <c r="CRR95" s="73"/>
      <c r="CRS95" s="74"/>
      <c r="CRT95" s="74"/>
      <c r="CRU95" s="62"/>
      <c r="CRV95" s="75"/>
      <c r="CRW95" s="76"/>
      <c r="CRX95" s="216"/>
      <c r="CRY95" s="75"/>
      <c r="CRZ95" s="75"/>
      <c r="CSA95" s="204"/>
      <c r="CSB95" s="205"/>
      <c r="CSC95" s="72"/>
      <c r="CSD95" s="70"/>
      <c r="CSE95" s="73"/>
      <c r="CSF95" s="74"/>
      <c r="CSG95" s="74"/>
      <c r="CSH95" s="62"/>
      <c r="CSI95" s="75"/>
      <c r="CSJ95" s="76"/>
      <c r="CSK95" s="216"/>
      <c r="CSL95" s="75"/>
      <c r="CSM95" s="75"/>
      <c r="CSN95" s="204"/>
      <c r="CSO95" s="205"/>
      <c r="CSP95" s="72"/>
      <c r="CSQ95" s="70"/>
      <c r="CSR95" s="73"/>
      <c r="CSS95" s="74"/>
      <c r="CST95" s="74"/>
      <c r="CSU95" s="62"/>
      <c r="CSV95" s="75"/>
      <c r="CSW95" s="76"/>
      <c r="CSX95" s="216"/>
      <c r="CSY95" s="75"/>
      <c r="CSZ95" s="75"/>
      <c r="CTA95" s="204"/>
      <c r="CTB95" s="205"/>
      <c r="CTC95" s="72"/>
      <c r="CTD95" s="70"/>
      <c r="CTE95" s="73"/>
      <c r="CTF95" s="74"/>
      <c r="CTG95" s="74"/>
      <c r="CTH95" s="62"/>
      <c r="CTI95" s="75"/>
      <c r="CTJ95" s="76"/>
      <c r="CTK95" s="216"/>
      <c r="CTL95" s="75"/>
      <c r="CTM95" s="75"/>
      <c r="CTN95" s="204"/>
      <c r="CTO95" s="205"/>
      <c r="CTP95" s="72"/>
      <c r="CTQ95" s="70"/>
      <c r="CTR95" s="73"/>
      <c r="CTS95" s="74"/>
      <c r="CTT95" s="74"/>
      <c r="CTU95" s="62"/>
      <c r="CTV95" s="75"/>
      <c r="CTW95" s="76"/>
      <c r="CTX95" s="216"/>
      <c r="CTY95" s="75"/>
      <c r="CTZ95" s="75"/>
      <c r="CUA95" s="204"/>
      <c r="CUB95" s="205"/>
      <c r="CUC95" s="72"/>
      <c r="CUD95" s="70"/>
      <c r="CUE95" s="73"/>
      <c r="CUF95" s="74"/>
      <c r="CUG95" s="74"/>
      <c r="CUH95" s="62"/>
      <c r="CUI95" s="75"/>
      <c r="CUJ95" s="76"/>
      <c r="CUK95" s="216"/>
      <c r="CUL95" s="75"/>
      <c r="CUM95" s="75"/>
      <c r="CUN95" s="204"/>
      <c r="CUO95" s="205"/>
      <c r="CUP95" s="72"/>
      <c r="CUQ95" s="70"/>
      <c r="CUR95" s="73"/>
      <c r="CUS95" s="74"/>
      <c r="CUT95" s="74"/>
      <c r="CUU95" s="62"/>
      <c r="CUV95" s="75"/>
      <c r="CUW95" s="76"/>
      <c r="CUX95" s="216"/>
      <c r="CUY95" s="75"/>
      <c r="CUZ95" s="75"/>
      <c r="CVA95" s="204"/>
      <c r="CVB95" s="205"/>
      <c r="CVC95" s="72"/>
      <c r="CVD95" s="70"/>
      <c r="CVE95" s="73"/>
      <c r="CVF95" s="74"/>
      <c r="CVG95" s="74"/>
      <c r="CVH95" s="62"/>
      <c r="CVI95" s="75"/>
      <c r="CVJ95" s="76"/>
      <c r="CVK95" s="216"/>
      <c r="CVL95" s="75"/>
      <c r="CVM95" s="75"/>
      <c r="CVN95" s="204"/>
      <c r="CVO95" s="205"/>
      <c r="CVP95" s="72"/>
      <c r="CVQ95" s="70"/>
      <c r="CVR95" s="73"/>
      <c r="CVS95" s="74"/>
      <c r="CVT95" s="74"/>
      <c r="CVU95" s="62"/>
      <c r="CVV95" s="75"/>
      <c r="CVW95" s="76"/>
      <c r="CVX95" s="216"/>
      <c r="CVY95" s="75"/>
      <c r="CVZ95" s="75"/>
      <c r="CWA95" s="204"/>
      <c r="CWB95" s="205"/>
      <c r="CWC95" s="72"/>
      <c r="CWD95" s="70"/>
      <c r="CWE95" s="73"/>
      <c r="CWF95" s="74"/>
      <c r="CWG95" s="74"/>
      <c r="CWH95" s="62"/>
      <c r="CWI95" s="75"/>
      <c r="CWJ95" s="76"/>
      <c r="CWK95" s="216"/>
      <c r="CWL95" s="75"/>
      <c r="CWM95" s="75"/>
      <c r="CWN95" s="204"/>
      <c r="CWO95" s="205"/>
      <c r="CWP95" s="72"/>
      <c r="CWQ95" s="70"/>
      <c r="CWR95" s="73"/>
      <c r="CWS95" s="74"/>
      <c r="CWT95" s="74"/>
      <c r="CWU95" s="62"/>
      <c r="CWV95" s="75"/>
      <c r="CWW95" s="76"/>
      <c r="CWX95" s="216"/>
      <c r="CWY95" s="75"/>
      <c r="CWZ95" s="75"/>
      <c r="CXA95" s="204"/>
      <c r="CXB95" s="205"/>
      <c r="CXC95" s="72"/>
      <c r="CXD95" s="70"/>
      <c r="CXE95" s="73"/>
      <c r="CXF95" s="74"/>
      <c r="CXG95" s="74"/>
      <c r="CXH95" s="62"/>
      <c r="CXI95" s="75"/>
      <c r="CXJ95" s="76"/>
      <c r="CXK95" s="216"/>
      <c r="CXL95" s="75"/>
      <c r="CXM95" s="75"/>
      <c r="CXN95" s="204"/>
      <c r="CXO95" s="205"/>
      <c r="CXP95" s="72"/>
      <c r="CXQ95" s="70"/>
      <c r="CXR95" s="73"/>
      <c r="CXS95" s="74"/>
      <c r="CXT95" s="74"/>
      <c r="CXU95" s="62"/>
      <c r="CXV95" s="75"/>
      <c r="CXW95" s="76"/>
      <c r="CXX95" s="216"/>
      <c r="CXY95" s="75"/>
      <c r="CXZ95" s="75"/>
      <c r="CYA95" s="204"/>
      <c r="CYB95" s="205"/>
      <c r="CYC95" s="72"/>
      <c r="CYD95" s="70"/>
      <c r="CYE95" s="73"/>
      <c r="CYF95" s="74"/>
      <c r="CYG95" s="74"/>
      <c r="CYH95" s="62"/>
      <c r="CYI95" s="75"/>
      <c r="CYJ95" s="76"/>
      <c r="CYK95" s="216"/>
      <c r="CYL95" s="75"/>
      <c r="CYM95" s="75"/>
      <c r="CYN95" s="204"/>
      <c r="CYO95" s="205"/>
      <c r="CYP95" s="72"/>
      <c r="CYQ95" s="70"/>
      <c r="CYR95" s="73"/>
      <c r="CYS95" s="74"/>
      <c r="CYT95" s="74"/>
      <c r="CYU95" s="62"/>
      <c r="CYV95" s="75"/>
      <c r="CYW95" s="76"/>
      <c r="CYX95" s="216"/>
      <c r="CYY95" s="75"/>
      <c r="CYZ95" s="75"/>
      <c r="CZA95" s="204"/>
      <c r="CZB95" s="205"/>
      <c r="CZC95" s="72"/>
      <c r="CZD95" s="70"/>
      <c r="CZE95" s="73"/>
      <c r="CZF95" s="74"/>
      <c r="CZG95" s="74"/>
      <c r="CZH95" s="62"/>
      <c r="CZI95" s="75"/>
      <c r="CZJ95" s="76"/>
      <c r="CZK95" s="216"/>
      <c r="CZL95" s="75"/>
      <c r="CZM95" s="75"/>
      <c r="CZN95" s="204"/>
      <c r="CZO95" s="205"/>
      <c r="CZP95" s="72"/>
      <c r="CZQ95" s="70"/>
      <c r="CZR95" s="73"/>
      <c r="CZS95" s="74"/>
      <c r="CZT95" s="74"/>
      <c r="CZU95" s="62"/>
      <c r="CZV95" s="75"/>
      <c r="CZW95" s="76"/>
      <c r="CZX95" s="216"/>
      <c r="CZY95" s="75"/>
      <c r="CZZ95" s="75"/>
      <c r="DAA95" s="204"/>
      <c r="DAB95" s="205"/>
      <c r="DAC95" s="72"/>
      <c r="DAD95" s="70"/>
      <c r="DAE95" s="73"/>
      <c r="DAF95" s="74"/>
      <c r="DAG95" s="74"/>
      <c r="DAH95" s="62"/>
      <c r="DAI95" s="75"/>
      <c r="DAJ95" s="76"/>
      <c r="DAK95" s="216"/>
      <c r="DAL95" s="75"/>
      <c r="DAM95" s="75"/>
      <c r="DAN95" s="204"/>
      <c r="DAO95" s="205"/>
      <c r="DAP95" s="72"/>
      <c r="DAQ95" s="70"/>
      <c r="DAR95" s="73"/>
      <c r="DAS95" s="74"/>
      <c r="DAT95" s="74"/>
      <c r="DAU95" s="62"/>
      <c r="DAV95" s="75"/>
      <c r="DAW95" s="76"/>
      <c r="DAX95" s="216"/>
      <c r="DAY95" s="75"/>
      <c r="DAZ95" s="75"/>
      <c r="DBA95" s="204"/>
      <c r="DBB95" s="205"/>
      <c r="DBC95" s="72"/>
      <c r="DBD95" s="70"/>
      <c r="DBE95" s="73"/>
      <c r="DBF95" s="74"/>
      <c r="DBG95" s="74"/>
      <c r="DBH95" s="62"/>
      <c r="DBI95" s="75"/>
      <c r="DBJ95" s="76"/>
      <c r="DBK95" s="216"/>
      <c r="DBL95" s="75"/>
      <c r="DBM95" s="75"/>
      <c r="DBN95" s="204"/>
      <c r="DBO95" s="205"/>
      <c r="DBP95" s="72"/>
      <c r="DBQ95" s="70"/>
      <c r="DBR95" s="73"/>
      <c r="DBS95" s="74"/>
      <c r="DBT95" s="74"/>
      <c r="DBU95" s="62"/>
      <c r="DBV95" s="75"/>
      <c r="DBW95" s="76"/>
      <c r="DBX95" s="216"/>
      <c r="DBY95" s="75"/>
      <c r="DBZ95" s="75"/>
      <c r="DCA95" s="204"/>
      <c r="DCB95" s="205"/>
      <c r="DCC95" s="72"/>
      <c r="DCD95" s="70"/>
      <c r="DCE95" s="73"/>
      <c r="DCF95" s="74"/>
      <c r="DCG95" s="74"/>
      <c r="DCH95" s="62"/>
      <c r="DCI95" s="75"/>
      <c r="DCJ95" s="76"/>
      <c r="DCK95" s="216"/>
      <c r="DCL95" s="75"/>
      <c r="DCM95" s="75"/>
      <c r="DCN95" s="204"/>
      <c r="DCO95" s="205"/>
      <c r="DCP95" s="72"/>
      <c r="DCQ95" s="70"/>
      <c r="DCR95" s="73"/>
      <c r="DCS95" s="74"/>
      <c r="DCT95" s="74"/>
      <c r="DCU95" s="62"/>
      <c r="DCV95" s="75"/>
      <c r="DCW95" s="76"/>
      <c r="DCX95" s="216"/>
      <c r="DCY95" s="75"/>
      <c r="DCZ95" s="75"/>
      <c r="DDA95" s="204"/>
      <c r="DDB95" s="205"/>
      <c r="DDC95" s="72"/>
      <c r="DDD95" s="70"/>
      <c r="DDE95" s="73"/>
      <c r="DDF95" s="74"/>
      <c r="DDG95" s="74"/>
      <c r="DDH95" s="62"/>
      <c r="DDI95" s="75"/>
      <c r="DDJ95" s="76"/>
      <c r="DDK95" s="216"/>
      <c r="DDL95" s="75"/>
      <c r="DDM95" s="75"/>
      <c r="DDN95" s="204"/>
      <c r="DDO95" s="205"/>
      <c r="DDP95" s="72"/>
      <c r="DDQ95" s="70"/>
      <c r="DDR95" s="73"/>
      <c r="DDS95" s="74"/>
      <c r="DDT95" s="74"/>
      <c r="DDU95" s="62"/>
      <c r="DDV95" s="75"/>
      <c r="DDW95" s="76"/>
      <c r="DDX95" s="216"/>
      <c r="DDY95" s="75"/>
      <c r="DDZ95" s="75"/>
      <c r="DEA95" s="204"/>
      <c r="DEB95" s="205"/>
      <c r="DEC95" s="72"/>
      <c r="DED95" s="70"/>
      <c r="DEE95" s="73"/>
      <c r="DEF95" s="74"/>
      <c r="DEG95" s="74"/>
      <c r="DEH95" s="62"/>
      <c r="DEI95" s="75"/>
      <c r="DEJ95" s="76"/>
      <c r="DEK95" s="216"/>
      <c r="DEL95" s="75"/>
      <c r="DEM95" s="75"/>
      <c r="DEN95" s="204"/>
      <c r="DEO95" s="205"/>
      <c r="DEP95" s="72"/>
      <c r="DEQ95" s="70"/>
      <c r="DER95" s="73"/>
      <c r="DES95" s="74"/>
      <c r="DET95" s="74"/>
      <c r="DEU95" s="62"/>
      <c r="DEV95" s="75"/>
      <c r="DEW95" s="76"/>
      <c r="DEX95" s="216"/>
      <c r="DEY95" s="75"/>
      <c r="DEZ95" s="75"/>
      <c r="DFA95" s="204"/>
      <c r="DFB95" s="205"/>
      <c r="DFC95" s="72"/>
      <c r="DFD95" s="70"/>
      <c r="DFE95" s="73"/>
      <c r="DFF95" s="74"/>
      <c r="DFG95" s="74"/>
      <c r="DFH95" s="62"/>
      <c r="DFI95" s="75"/>
      <c r="DFJ95" s="76"/>
      <c r="DFK95" s="216"/>
      <c r="DFL95" s="75"/>
      <c r="DFM95" s="75"/>
      <c r="DFN95" s="204"/>
      <c r="DFO95" s="205"/>
      <c r="DFP95" s="72"/>
      <c r="DFQ95" s="70"/>
      <c r="DFR95" s="73"/>
      <c r="DFS95" s="74"/>
      <c r="DFT95" s="74"/>
      <c r="DFU95" s="62"/>
      <c r="DFV95" s="75"/>
      <c r="DFW95" s="76"/>
      <c r="DFX95" s="216"/>
      <c r="DFY95" s="75"/>
      <c r="DFZ95" s="75"/>
      <c r="DGA95" s="204"/>
      <c r="DGB95" s="205"/>
      <c r="DGC95" s="72"/>
      <c r="DGD95" s="70"/>
      <c r="DGE95" s="73"/>
      <c r="DGF95" s="74"/>
      <c r="DGG95" s="74"/>
      <c r="DGH95" s="62"/>
      <c r="DGI95" s="75"/>
      <c r="DGJ95" s="76"/>
      <c r="DGK95" s="216"/>
      <c r="DGL95" s="75"/>
      <c r="DGM95" s="75"/>
      <c r="DGN95" s="204"/>
      <c r="DGO95" s="205"/>
      <c r="DGP95" s="72"/>
      <c r="DGQ95" s="70"/>
      <c r="DGR95" s="73"/>
      <c r="DGS95" s="74"/>
      <c r="DGT95" s="74"/>
      <c r="DGU95" s="62"/>
      <c r="DGV95" s="75"/>
      <c r="DGW95" s="76"/>
      <c r="DGX95" s="216"/>
      <c r="DGY95" s="75"/>
      <c r="DGZ95" s="75"/>
      <c r="DHA95" s="204"/>
      <c r="DHB95" s="205"/>
      <c r="DHC95" s="72"/>
      <c r="DHD95" s="70"/>
      <c r="DHE95" s="73"/>
      <c r="DHF95" s="74"/>
      <c r="DHG95" s="74"/>
      <c r="DHH95" s="62"/>
      <c r="DHI95" s="75"/>
      <c r="DHJ95" s="76"/>
      <c r="DHK95" s="216"/>
      <c r="DHL95" s="75"/>
      <c r="DHM95" s="75"/>
      <c r="DHN95" s="204"/>
      <c r="DHO95" s="205"/>
      <c r="DHP95" s="72"/>
      <c r="DHQ95" s="70"/>
      <c r="DHR95" s="73"/>
      <c r="DHS95" s="74"/>
      <c r="DHT95" s="74"/>
      <c r="DHU95" s="62"/>
      <c r="DHV95" s="75"/>
      <c r="DHW95" s="76"/>
      <c r="DHX95" s="216"/>
      <c r="DHY95" s="75"/>
      <c r="DHZ95" s="75"/>
      <c r="DIA95" s="204"/>
      <c r="DIB95" s="205"/>
      <c r="DIC95" s="72"/>
      <c r="DID95" s="70"/>
      <c r="DIE95" s="73"/>
      <c r="DIF95" s="74"/>
      <c r="DIG95" s="74"/>
      <c r="DIH95" s="62"/>
      <c r="DII95" s="75"/>
      <c r="DIJ95" s="76"/>
      <c r="DIK95" s="216"/>
      <c r="DIL95" s="75"/>
      <c r="DIM95" s="75"/>
      <c r="DIN95" s="204"/>
      <c r="DIO95" s="205"/>
      <c r="DIP95" s="72"/>
      <c r="DIQ95" s="70"/>
      <c r="DIR95" s="73"/>
      <c r="DIS95" s="74"/>
      <c r="DIT95" s="74"/>
      <c r="DIU95" s="62"/>
      <c r="DIV95" s="75"/>
      <c r="DIW95" s="76"/>
      <c r="DIX95" s="216"/>
      <c r="DIY95" s="75"/>
      <c r="DIZ95" s="75"/>
      <c r="DJA95" s="204"/>
      <c r="DJB95" s="205"/>
      <c r="DJC95" s="72"/>
      <c r="DJD95" s="70"/>
      <c r="DJE95" s="73"/>
      <c r="DJF95" s="74"/>
      <c r="DJG95" s="74"/>
      <c r="DJH95" s="62"/>
      <c r="DJI95" s="75"/>
      <c r="DJJ95" s="76"/>
      <c r="DJK95" s="216"/>
      <c r="DJL95" s="75"/>
      <c r="DJM95" s="75"/>
      <c r="DJN95" s="204"/>
      <c r="DJO95" s="205"/>
      <c r="DJP95" s="72"/>
      <c r="DJQ95" s="70"/>
      <c r="DJR95" s="73"/>
      <c r="DJS95" s="74"/>
      <c r="DJT95" s="74"/>
      <c r="DJU95" s="62"/>
      <c r="DJV95" s="75"/>
      <c r="DJW95" s="76"/>
      <c r="DJX95" s="216"/>
      <c r="DJY95" s="75"/>
      <c r="DJZ95" s="75"/>
      <c r="DKA95" s="204"/>
      <c r="DKB95" s="205"/>
      <c r="DKC95" s="72"/>
      <c r="DKD95" s="70"/>
      <c r="DKE95" s="73"/>
      <c r="DKF95" s="74"/>
      <c r="DKG95" s="74"/>
      <c r="DKH95" s="62"/>
      <c r="DKI95" s="75"/>
      <c r="DKJ95" s="76"/>
      <c r="DKK95" s="216"/>
      <c r="DKL95" s="75"/>
      <c r="DKM95" s="75"/>
      <c r="DKN95" s="204"/>
      <c r="DKO95" s="205"/>
      <c r="DKP95" s="72"/>
      <c r="DKQ95" s="70"/>
      <c r="DKR95" s="73"/>
      <c r="DKS95" s="74"/>
      <c r="DKT95" s="74"/>
      <c r="DKU95" s="62"/>
      <c r="DKV95" s="75"/>
      <c r="DKW95" s="76"/>
      <c r="DKX95" s="216"/>
      <c r="DKY95" s="75"/>
      <c r="DKZ95" s="75"/>
      <c r="DLA95" s="204"/>
      <c r="DLB95" s="205"/>
      <c r="DLC95" s="72"/>
      <c r="DLD95" s="70"/>
      <c r="DLE95" s="73"/>
      <c r="DLF95" s="74"/>
      <c r="DLG95" s="74"/>
      <c r="DLH95" s="62"/>
      <c r="DLI95" s="75"/>
      <c r="DLJ95" s="76"/>
      <c r="DLK95" s="216"/>
      <c r="DLL95" s="75"/>
      <c r="DLM95" s="75"/>
      <c r="DLN95" s="204"/>
      <c r="DLO95" s="205"/>
      <c r="DLP95" s="72"/>
      <c r="DLQ95" s="70"/>
      <c r="DLR95" s="73"/>
      <c r="DLS95" s="74"/>
      <c r="DLT95" s="74"/>
      <c r="DLU95" s="62"/>
      <c r="DLV95" s="75"/>
      <c r="DLW95" s="76"/>
      <c r="DLX95" s="216"/>
      <c r="DLY95" s="75"/>
      <c r="DLZ95" s="75"/>
      <c r="DMA95" s="204"/>
      <c r="DMB95" s="205"/>
      <c r="DMC95" s="72"/>
      <c r="DMD95" s="70"/>
      <c r="DME95" s="73"/>
      <c r="DMF95" s="74"/>
      <c r="DMG95" s="74"/>
      <c r="DMH95" s="62"/>
      <c r="DMI95" s="75"/>
      <c r="DMJ95" s="76"/>
      <c r="DMK95" s="216"/>
      <c r="DML95" s="75"/>
      <c r="DMM95" s="75"/>
      <c r="DMN95" s="204"/>
      <c r="DMO95" s="205"/>
      <c r="DMP95" s="72"/>
      <c r="DMQ95" s="70"/>
      <c r="DMR95" s="73"/>
      <c r="DMS95" s="74"/>
      <c r="DMT95" s="74"/>
      <c r="DMU95" s="62"/>
      <c r="DMV95" s="75"/>
      <c r="DMW95" s="76"/>
      <c r="DMX95" s="216"/>
      <c r="DMY95" s="75"/>
      <c r="DMZ95" s="75"/>
      <c r="DNA95" s="204"/>
      <c r="DNB95" s="205"/>
      <c r="DNC95" s="72"/>
      <c r="DND95" s="70"/>
      <c r="DNE95" s="73"/>
      <c r="DNF95" s="74"/>
      <c r="DNG95" s="74"/>
      <c r="DNH95" s="62"/>
      <c r="DNI95" s="75"/>
      <c r="DNJ95" s="76"/>
      <c r="DNK95" s="216"/>
      <c r="DNL95" s="75"/>
      <c r="DNM95" s="75"/>
      <c r="DNN95" s="204"/>
      <c r="DNO95" s="205"/>
      <c r="DNP95" s="72"/>
      <c r="DNQ95" s="70"/>
      <c r="DNR95" s="73"/>
      <c r="DNS95" s="74"/>
      <c r="DNT95" s="74"/>
      <c r="DNU95" s="62"/>
      <c r="DNV95" s="75"/>
      <c r="DNW95" s="76"/>
      <c r="DNX95" s="216"/>
      <c r="DNY95" s="75"/>
      <c r="DNZ95" s="75"/>
      <c r="DOA95" s="204"/>
      <c r="DOB95" s="205"/>
      <c r="DOC95" s="72"/>
      <c r="DOD95" s="70"/>
      <c r="DOE95" s="73"/>
      <c r="DOF95" s="74"/>
      <c r="DOG95" s="74"/>
      <c r="DOH95" s="62"/>
      <c r="DOI95" s="75"/>
      <c r="DOJ95" s="76"/>
      <c r="DOK95" s="216"/>
      <c r="DOL95" s="75"/>
      <c r="DOM95" s="75"/>
      <c r="DON95" s="204"/>
      <c r="DOO95" s="205"/>
      <c r="DOP95" s="72"/>
      <c r="DOQ95" s="70"/>
      <c r="DOR95" s="73"/>
      <c r="DOS95" s="74"/>
      <c r="DOT95" s="74"/>
      <c r="DOU95" s="62"/>
      <c r="DOV95" s="75"/>
      <c r="DOW95" s="76"/>
      <c r="DOX95" s="216"/>
      <c r="DOY95" s="75"/>
      <c r="DOZ95" s="75"/>
      <c r="DPA95" s="204"/>
      <c r="DPB95" s="205"/>
      <c r="DPC95" s="72"/>
      <c r="DPD95" s="70"/>
      <c r="DPE95" s="73"/>
      <c r="DPF95" s="74"/>
      <c r="DPG95" s="74"/>
      <c r="DPH95" s="62"/>
      <c r="DPI95" s="75"/>
      <c r="DPJ95" s="76"/>
      <c r="DPK95" s="216"/>
      <c r="DPL95" s="75"/>
      <c r="DPM95" s="75"/>
      <c r="DPN95" s="204"/>
      <c r="DPO95" s="205"/>
      <c r="DPP95" s="72"/>
      <c r="DPQ95" s="70"/>
      <c r="DPR95" s="73"/>
      <c r="DPS95" s="74"/>
      <c r="DPT95" s="74"/>
      <c r="DPU95" s="62"/>
      <c r="DPV95" s="75"/>
      <c r="DPW95" s="76"/>
      <c r="DPX95" s="216"/>
      <c r="DPY95" s="75"/>
      <c r="DPZ95" s="75"/>
      <c r="DQA95" s="204"/>
      <c r="DQB95" s="205"/>
      <c r="DQC95" s="72"/>
      <c r="DQD95" s="70"/>
      <c r="DQE95" s="73"/>
      <c r="DQF95" s="74"/>
      <c r="DQG95" s="74"/>
      <c r="DQH95" s="62"/>
      <c r="DQI95" s="75"/>
      <c r="DQJ95" s="76"/>
      <c r="DQK95" s="216"/>
      <c r="DQL95" s="75"/>
      <c r="DQM95" s="75"/>
      <c r="DQN95" s="204"/>
      <c r="DQO95" s="205"/>
      <c r="DQP95" s="72"/>
      <c r="DQQ95" s="70"/>
      <c r="DQR95" s="73"/>
      <c r="DQS95" s="74"/>
      <c r="DQT95" s="74"/>
      <c r="DQU95" s="62"/>
      <c r="DQV95" s="75"/>
      <c r="DQW95" s="76"/>
      <c r="DQX95" s="216"/>
      <c r="DQY95" s="75"/>
      <c r="DQZ95" s="75"/>
      <c r="DRA95" s="204"/>
      <c r="DRB95" s="205"/>
      <c r="DRC95" s="72"/>
      <c r="DRD95" s="70"/>
      <c r="DRE95" s="73"/>
      <c r="DRF95" s="74"/>
      <c r="DRG95" s="74"/>
      <c r="DRH95" s="62"/>
      <c r="DRI95" s="75"/>
      <c r="DRJ95" s="76"/>
      <c r="DRK95" s="216"/>
      <c r="DRL95" s="75"/>
      <c r="DRM95" s="75"/>
      <c r="DRN95" s="204"/>
      <c r="DRO95" s="205"/>
      <c r="DRP95" s="72"/>
      <c r="DRQ95" s="70"/>
      <c r="DRR95" s="73"/>
      <c r="DRS95" s="74"/>
      <c r="DRT95" s="74"/>
      <c r="DRU95" s="62"/>
      <c r="DRV95" s="75"/>
      <c r="DRW95" s="76"/>
      <c r="DRX95" s="216"/>
      <c r="DRY95" s="75"/>
      <c r="DRZ95" s="75"/>
      <c r="DSA95" s="204"/>
      <c r="DSB95" s="205"/>
      <c r="DSC95" s="72"/>
      <c r="DSD95" s="70"/>
      <c r="DSE95" s="73"/>
      <c r="DSF95" s="74"/>
      <c r="DSG95" s="74"/>
      <c r="DSH95" s="62"/>
      <c r="DSI95" s="75"/>
      <c r="DSJ95" s="76"/>
      <c r="DSK95" s="216"/>
      <c r="DSL95" s="75"/>
      <c r="DSM95" s="75"/>
      <c r="DSN95" s="204"/>
      <c r="DSO95" s="205"/>
      <c r="DSP95" s="72"/>
      <c r="DSQ95" s="70"/>
      <c r="DSR95" s="73"/>
      <c r="DSS95" s="74"/>
      <c r="DST95" s="74"/>
      <c r="DSU95" s="62"/>
      <c r="DSV95" s="75"/>
      <c r="DSW95" s="76"/>
      <c r="DSX95" s="216"/>
      <c r="DSY95" s="75"/>
      <c r="DSZ95" s="75"/>
      <c r="DTA95" s="204"/>
      <c r="DTB95" s="205"/>
      <c r="DTC95" s="72"/>
      <c r="DTD95" s="70"/>
      <c r="DTE95" s="73"/>
      <c r="DTF95" s="74"/>
      <c r="DTG95" s="74"/>
      <c r="DTH95" s="62"/>
      <c r="DTI95" s="75"/>
      <c r="DTJ95" s="76"/>
      <c r="DTK95" s="216"/>
      <c r="DTL95" s="75"/>
      <c r="DTM95" s="75"/>
      <c r="DTN95" s="204"/>
      <c r="DTO95" s="205"/>
      <c r="DTP95" s="72"/>
      <c r="DTQ95" s="70"/>
      <c r="DTR95" s="73"/>
      <c r="DTS95" s="74"/>
      <c r="DTT95" s="74"/>
      <c r="DTU95" s="62"/>
      <c r="DTV95" s="75"/>
      <c r="DTW95" s="76"/>
      <c r="DTX95" s="216"/>
      <c r="DTY95" s="75"/>
      <c r="DTZ95" s="75"/>
      <c r="DUA95" s="204"/>
      <c r="DUB95" s="205"/>
      <c r="DUC95" s="72"/>
      <c r="DUD95" s="70"/>
      <c r="DUE95" s="73"/>
      <c r="DUF95" s="74"/>
      <c r="DUG95" s="74"/>
      <c r="DUH95" s="62"/>
      <c r="DUI95" s="75"/>
      <c r="DUJ95" s="76"/>
      <c r="DUK95" s="216"/>
      <c r="DUL95" s="75"/>
      <c r="DUM95" s="75"/>
      <c r="DUN95" s="204"/>
      <c r="DUO95" s="205"/>
      <c r="DUP95" s="72"/>
      <c r="DUQ95" s="70"/>
      <c r="DUR95" s="73"/>
      <c r="DUS95" s="74"/>
      <c r="DUT95" s="74"/>
      <c r="DUU95" s="62"/>
      <c r="DUV95" s="75"/>
      <c r="DUW95" s="76"/>
      <c r="DUX95" s="216"/>
      <c r="DUY95" s="75"/>
      <c r="DUZ95" s="75"/>
      <c r="DVA95" s="204"/>
      <c r="DVB95" s="205"/>
      <c r="DVC95" s="72"/>
      <c r="DVD95" s="70"/>
      <c r="DVE95" s="73"/>
      <c r="DVF95" s="74"/>
      <c r="DVG95" s="74"/>
      <c r="DVH95" s="62"/>
      <c r="DVI95" s="75"/>
      <c r="DVJ95" s="76"/>
      <c r="DVK95" s="216"/>
      <c r="DVL95" s="75"/>
      <c r="DVM95" s="75"/>
      <c r="DVN95" s="204"/>
      <c r="DVO95" s="205"/>
      <c r="DVP95" s="72"/>
      <c r="DVQ95" s="70"/>
      <c r="DVR95" s="73"/>
      <c r="DVS95" s="74"/>
      <c r="DVT95" s="74"/>
      <c r="DVU95" s="62"/>
      <c r="DVV95" s="75"/>
      <c r="DVW95" s="76"/>
      <c r="DVX95" s="216"/>
      <c r="DVY95" s="75"/>
      <c r="DVZ95" s="75"/>
      <c r="DWA95" s="204"/>
      <c r="DWB95" s="205"/>
      <c r="DWC95" s="72"/>
      <c r="DWD95" s="70"/>
      <c r="DWE95" s="73"/>
      <c r="DWF95" s="74"/>
      <c r="DWG95" s="74"/>
      <c r="DWH95" s="62"/>
      <c r="DWI95" s="75"/>
      <c r="DWJ95" s="76"/>
      <c r="DWK95" s="216"/>
      <c r="DWL95" s="75"/>
      <c r="DWM95" s="75"/>
      <c r="DWN95" s="204"/>
      <c r="DWO95" s="205"/>
      <c r="DWP95" s="72"/>
      <c r="DWQ95" s="70"/>
      <c r="DWR95" s="73"/>
      <c r="DWS95" s="74"/>
      <c r="DWT95" s="74"/>
      <c r="DWU95" s="62"/>
      <c r="DWV95" s="75"/>
      <c r="DWW95" s="76"/>
      <c r="DWX95" s="216"/>
      <c r="DWY95" s="75"/>
      <c r="DWZ95" s="75"/>
      <c r="DXA95" s="204"/>
      <c r="DXB95" s="205"/>
      <c r="DXC95" s="72"/>
      <c r="DXD95" s="70"/>
      <c r="DXE95" s="73"/>
      <c r="DXF95" s="74"/>
      <c r="DXG95" s="74"/>
      <c r="DXH95" s="62"/>
      <c r="DXI95" s="75"/>
      <c r="DXJ95" s="76"/>
      <c r="DXK95" s="216"/>
      <c r="DXL95" s="75"/>
      <c r="DXM95" s="75"/>
      <c r="DXN95" s="204"/>
      <c r="DXO95" s="205"/>
      <c r="DXP95" s="72"/>
      <c r="DXQ95" s="70"/>
      <c r="DXR95" s="73"/>
      <c r="DXS95" s="74"/>
      <c r="DXT95" s="74"/>
      <c r="DXU95" s="62"/>
      <c r="DXV95" s="75"/>
      <c r="DXW95" s="76"/>
      <c r="DXX95" s="216"/>
      <c r="DXY95" s="75"/>
      <c r="DXZ95" s="75"/>
      <c r="DYA95" s="204"/>
      <c r="DYB95" s="205"/>
      <c r="DYC95" s="72"/>
      <c r="DYD95" s="70"/>
      <c r="DYE95" s="73"/>
      <c r="DYF95" s="74"/>
      <c r="DYG95" s="74"/>
      <c r="DYH95" s="62"/>
      <c r="DYI95" s="75"/>
      <c r="DYJ95" s="76"/>
      <c r="DYK95" s="216"/>
      <c r="DYL95" s="75"/>
      <c r="DYM95" s="75"/>
      <c r="DYN95" s="204"/>
      <c r="DYO95" s="205"/>
      <c r="DYP95" s="72"/>
      <c r="DYQ95" s="70"/>
      <c r="DYR95" s="73"/>
      <c r="DYS95" s="74"/>
      <c r="DYT95" s="74"/>
      <c r="DYU95" s="62"/>
      <c r="DYV95" s="75"/>
      <c r="DYW95" s="76"/>
      <c r="DYX95" s="216"/>
      <c r="DYY95" s="75"/>
      <c r="DYZ95" s="75"/>
      <c r="DZA95" s="204"/>
      <c r="DZB95" s="205"/>
      <c r="DZC95" s="72"/>
      <c r="DZD95" s="70"/>
      <c r="DZE95" s="73"/>
      <c r="DZF95" s="74"/>
      <c r="DZG95" s="74"/>
      <c r="DZH95" s="62"/>
      <c r="DZI95" s="75"/>
      <c r="DZJ95" s="76"/>
      <c r="DZK95" s="216"/>
      <c r="DZL95" s="75"/>
      <c r="DZM95" s="75"/>
      <c r="DZN95" s="204"/>
      <c r="DZO95" s="205"/>
      <c r="DZP95" s="72"/>
      <c r="DZQ95" s="70"/>
      <c r="DZR95" s="73"/>
      <c r="DZS95" s="74"/>
      <c r="DZT95" s="74"/>
      <c r="DZU95" s="62"/>
      <c r="DZV95" s="75"/>
      <c r="DZW95" s="76"/>
      <c r="DZX95" s="216"/>
      <c r="DZY95" s="75"/>
      <c r="DZZ95" s="75"/>
      <c r="EAA95" s="204"/>
      <c r="EAB95" s="205"/>
      <c r="EAC95" s="72"/>
      <c r="EAD95" s="70"/>
      <c r="EAE95" s="73"/>
      <c r="EAF95" s="74"/>
      <c r="EAG95" s="74"/>
      <c r="EAH95" s="62"/>
      <c r="EAI95" s="75"/>
      <c r="EAJ95" s="76"/>
      <c r="EAK95" s="216"/>
      <c r="EAL95" s="75"/>
      <c r="EAM95" s="75"/>
      <c r="EAN95" s="204"/>
      <c r="EAO95" s="205"/>
      <c r="EAP95" s="72"/>
      <c r="EAQ95" s="70"/>
      <c r="EAR95" s="73"/>
      <c r="EAS95" s="74"/>
      <c r="EAT95" s="74"/>
      <c r="EAU95" s="62"/>
      <c r="EAV95" s="75"/>
      <c r="EAW95" s="76"/>
      <c r="EAX95" s="216"/>
      <c r="EAY95" s="75"/>
      <c r="EAZ95" s="75"/>
      <c r="EBA95" s="204"/>
      <c r="EBB95" s="205"/>
      <c r="EBC95" s="72"/>
      <c r="EBD95" s="70"/>
      <c r="EBE95" s="73"/>
      <c r="EBF95" s="74"/>
      <c r="EBG95" s="74"/>
      <c r="EBH95" s="62"/>
      <c r="EBI95" s="75"/>
      <c r="EBJ95" s="76"/>
      <c r="EBK95" s="216"/>
      <c r="EBL95" s="75"/>
      <c r="EBM95" s="75"/>
      <c r="EBN95" s="204"/>
      <c r="EBO95" s="205"/>
      <c r="EBP95" s="72"/>
      <c r="EBQ95" s="70"/>
      <c r="EBR95" s="73"/>
      <c r="EBS95" s="74"/>
      <c r="EBT95" s="74"/>
      <c r="EBU95" s="62"/>
      <c r="EBV95" s="75"/>
      <c r="EBW95" s="76"/>
      <c r="EBX95" s="216"/>
      <c r="EBY95" s="75"/>
      <c r="EBZ95" s="75"/>
      <c r="ECA95" s="204"/>
      <c r="ECB95" s="205"/>
      <c r="ECC95" s="72"/>
      <c r="ECD95" s="70"/>
      <c r="ECE95" s="73"/>
      <c r="ECF95" s="74"/>
      <c r="ECG95" s="74"/>
      <c r="ECH95" s="62"/>
      <c r="ECI95" s="75"/>
      <c r="ECJ95" s="76"/>
      <c r="ECK95" s="216"/>
      <c r="ECL95" s="75"/>
      <c r="ECM95" s="75"/>
      <c r="ECN95" s="204"/>
      <c r="ECO95" s="205"/>
      <c r="ECP95" s="72"/>
      <c r="ECQ95" s="70"/>
      <c r="ECR95" s="73"/>
      <c r="ECS95" s="74"/>
      <c r="ECT95" s="74"/>
      <c r="ECU95" s="62"/>
      <c r="ECV95" s="75"/>
      <c r="ECW95" s="76"/>
      <c r="ECX95" s="216"/>
      <c r="ECY95" s="75"/>
      <c r="ECZ95" s="75"/>
      <c r="EDA95" s="204"/>
      <c r="EDB95" s="205"/>
      <c r="EDC95" s="72"/>
      <c r="EDD95" s="70"/>
      <c r="EDE95" s="73"/>
      <c r="EDF95" s="74"/>
      <c r="EDG95" s="74"/>
      <c r="EDH95" s="62"/>
      <c r="EDI95" s="75"/>
      <c r="EDJ95" s="76"/>
      <c r="EDK95" s="216"/>
      <c r="EDL95" s="75"/>
      <c r="EDM95" s="75"/>
      <c r="EDN95" s="204"/>
      <c r="EDO95" s="205"/>
      <c r="EDP95" s="72"/>
      <c r="EDQ95" s="70"/>
      <c r="EDR95" s="73"/>
      <c r="EDS95" s="74"/>
      <c r="EDT95" s="74"/>
      <c r="EDU95" s="62"/>
      <c r="EDV95" s="75"/>
      <c r="EDW95" s="76"/>
      <c r="EDX95" s="216"/>
      <c r="EDY95" s="75"/>
      <c r="EDZ95" s="75"/>
      <c r="EEA95" s="204"/>
      <c r="EEB95" s="205"/>
      <c r="EEC95" s="72"/>
      <c r="EED95" s="70"/>
      <c r="EEE95" s="73"/>
      <c r="EEF95" s="74"/>
      <c r="EEG95" s="74"/>
      <c r="EEH95" s="62"/>
      <c r="EEI95" s="75"/>
      <c r="EEJ95" s="76"/>
      <c r="EEK95" s="216"/>
      <c r="EEL95" s="75"/>
      <c r="EEM95" s="75"/>
      <c r="EEN95" s="204"/>
      <c r="EEO95" s="205"/>
      <c r="EEP95" s="72"/>
      <c r="EEQ95" s="70"/>
      <c r="EER95" s="73"/>
      <c r="EES95" s="74"/>
      <c r="EET95" s="74"/>
      <c r="EEU95" s="62"/>
      <c r="EEV95" s="75"/>
      <c r="EEW95" s="76"/>
      <c r="EEX95" s="216"/>
      <c r="EEY95" s="75"/>
      <c r="EEZ95" s="75"/>
      <c r="EFA95" s="204"/>
      <c r="EFB95" s="205"/>
      <c r="EFC95" s="72"/>
      <c r="EFD95" s="70"/>
      <c r="EFE95" s="73"/>
      <c r="EFF95" s="74"/>
      <c r="EFG95" s="74"/>
      <c r="EFH95" s="62"/>
      <c r="EFI95" s="75"/>
      <c r="EFJ95" s="76"/>
      <c r="EFK95" s="216"/>
      <c r="EFL95" s="75"/>
      <c r="EFM95" s="75"/>
      <c r="EFN95" s="204"/>
      <c r="EFO95" s="205"/>
      <c r="EFP95" s="72"/>
      <c r="EFQ95" s="70"/>
      <c r="EFR95" s="73"/>
      <c r="EFS95" s="74"/>
      <c r="EFT95" s="74"/>
      <c r="EFU95" s="62"/>
      <c r="EFV95" s="75"/>
      <c r="EFW95" s="76"/>
      <c r="EFX95" s="216"/>
      <c r="EFY95" s="75"/>
      <c r="EFZ95" s="75"/>
      <c r="EGA95" s="204"/>
      <c r="EGB95" s="205"/>
      <c r="EGC95" s="72"/>
      <c r="EGD95" s="70"/>
      <c r="EGE95" s="73"/>
      <c r="EGF95" s="74"/>
      <c r="EGG95" s="74"/>
      <c r="EGH95" s="62"/>
      <c r="EGI95" s="75"/>
      <c r="EGJ95" s="76"/>
      <c r="EGK95" s="216"/>
      <c r="EGL95" s="75"/>
      <c r="EGM95" s="75"/>
      <c r="EGN95" s="204"/>
      <c r="EGO95" s="205"/>
      <c r="EGP95" s="72"/>
      <c r="EGQ95" s="70"/>
      <c r="EGR95" s="73"/>
      <c r="EGS95" s="74"/>
      <c r="EGT95" s="74"/>
      <c r="EGU95" s="62"/>
      <c r="EGV95" s="75"/>
      <c r="EGW95" s="76"/>
      <c r="EGX95" s="216"/>
      <c r="EGY95" s="75"/>
      <c r="EGZ95" s="75"/>
      <c r="EHA95" s="204"/>
      <c r="EHB95" s="205"/>
      <c r="EHC95" s="72"/>
      <c r="EHD95" s="70"/>
      <c r="EHE95" s="73"/>
      <c r="EHF95" s="74"/>
      <c r="EHG95" s="74"/>
      <c r="EHH95" s="62"/>
      <c r="EHI95" s="75"/>
      <c r="EHJ95" s="76"/>
      <c r="EHK95" s="216"/>
      <c r="EHL95" s="75"/>
      <c r="EHM95" s="75"/>
      <c r="EHN95" s="204"/>
      <c r="EHO95" s="205"/>
      <c r="EHP95" s="72"/>
      <c r="EHQ95" s="70"/>
      <c r="EHR95" s="73"/>
      <c r="EHS95" s="74"/>
      <c r="EHT95" s="74"/>
      <c r="EHU95" s="62"/>
      <c r="EHV95" s="75"/>
      <c r="EHW95" s="76"/>
      <c r="EHX95" s="216"/>
      <c r="EHY95" s="75"/>
      <c r="EHZ95" s="75"/>
      <c r="EIA95" s="204"/>
      <c r="EIB95" s="205"/>
      <c r="EIC95" s="72"/>
      <c r="EID95" s="70"/>
      <c r="EIE95" s="73"/>
      <c r="EIF95" s="74"/>
      <c r="EIG95" s="74"/>
      <c r="EIH95" s="62"/>
      <c r="EII95" s="75"/>
      <c r="EIJ95" s="76"/>
      <c r="EIK95" s="216"/>
      <c r="EIL95" s="75"/>
      <c r="EIM95" s="75"/>
      <c r="EIN95" s="204"/>
      <c r="EIO95" s="205"/>
      <c r="EIP95" s="72"/>
      <c r="EIQ95" s="70"/>
      <c r="EIR95" s="73"/>
      <c r="EIS95" s="74"/>
      <c r="EIT95" s="74"/>
      <c r="EIU95" s="62"/>
      <c r="EIV95" s="75"/>
      <c r="EIW95" s="76"/>
      <c r="EIX95" s="216"/>
      <c r="EIY95" s="75"/>
      <c r="EIZ95" s="75"/>
      <c r="EJA95" s="204"/>
      <c r="EJB95" s="205"/>
      <c r="EJC95" s="72"/>
      <c r="EJD95" s="70"/>
      <c r="EJE95" s="73"/>
      <c r="EJF95" s="74"/>
      <c r="EJG95" s="74"/>
      <c r="EJH95" s="62"/>
      <c r="EJI95" s="75"/>
      <c r="EJJ95" s="76"/>
      <c r="EJK95" s="216"/>
      <c r="EJL95" s="75"/>
      <c r="EJM95" s="75"/>
      <c r="EJN95" s="204"/>
      <c r="EJO95" s="205"/>
      <c r="EJP95" s="72"/>
      <c r="EJQ95" s="70"/>
      <c r="EJR95" s="73"/>
      <c r="EJS95" s="74"/>
      <c r="EJT95" s="74"/>
      <c r="EJU95" s="62"/>
      <c r="EJV95" s="75"/>
      <c r="EJW95" s="76"/>
      <c r="EJX95" s="216"/>
      <c r="EJY95" s="75"/>
      <c r="EJZ95" s="75"/>
      <c r="EKA95" s="204"/>
      <c r="EKB95" s="205"/>
      <c r="EKC95" s="72"/>
      <c r="EKD95" s="70"/>
      <c r="EKE95" s="73"/>
      <c r="EKF95" s="74"/>
      <c r="EKG95" s="74"/>
      <c r="EKH95" s="62"/>
      <c r="EKI95" s="75"/>
      <c r="EKJ95" s="76"/>
      <c r="EKK95" s="216"/>
      <c r="EKL95" s="75"/>
      <c r="EKM95" s="75"/>
      <c r="EKN95" s="204"/>
      <c r="EKO95" s="205"/>
      <c r="EKP95" s="72"/>
      <c r="EKQ95" s="70"/>
      <c r="EKR95" s="73"/>
      <c r="EKS95" s="74"/>
      <c r="EKT95" s="74"/>
      <c r="EKU95" s="62"/>
      <c r="EKV95" s="75"/>
      <c r="EKW95" s="76"/>
      <c r="EKX95" s="216"/>
      <c r="EKY95" s="75"/>
      <c r="EKZ95" s="75"/>
      <c r="ELA95" s="204"/>
      <c r="ELB95" s="205"/>
      <c r="ELC95" s="72"/>
      <c r="ELD95" s="70"/>
      <c r="ELE95" s="73"/>
      <c r="ELF95" s="74"/>
      <c r="ELG95" s="74"/>
      <c r="ELH95" s="62"/>
      <c r="ELI95" s="75"/>
      <c r="ELJ95" s="76"/>
      <c r="ELK95" s="216"/>
      <c r="ELL95" s="75"/>
      <c r="ELM95" s="75"/>
      <c r="ELN95" s="204"/>
      <c r="ELO95" s="205"/>
      <c r="ELP95" s="72"/>
      <c r="ELQ95" s="70"/>
      <c r="ELR95" s="73"/>
      <c r="ELS95" s="74"/>
      <c r="ELT95" s="74"/>
      <c r="ELU95" s="62"/>
      <c r="ELV95" s="75"/>
      <c r="ELW95" s="76"/>
      <c r="ELX95" s="216"/>
      <c r="ELY95" s="75"/>
      <c r="ELZ95" s="75"/>
      <c r="EMA95" s="204"/>
      <c r="EMB95" s="205"/>
      <c r="EMC95" s="72"/>
      <c r="EMD95" s="70"/>
      <c r="EME95" s="73"/>
      <c r="EMF95" s="74"/>
      <c r="EMG95" s="74"/>
      <c r="EMH95" s="62"/>
      <c r="EMI95" s="75"/>
      <c r="EMJ95" s="76"/>
      <c r="EMK95" s="216"/>
      <c r="EML95" s="75"/>
      <c r="EMM95" s="75"/>
      <c r="EMN95" s="204"/>
      <c r="EMO95" s="205"/>
      <c r="EMP95" s="72"/>
      <c r="EMQ95" s="70"/>
      <c r="EMR95" s="73"/>
      <c r="EMS95" s="74"/>
      <c r="EMT95" s="74"/>
      <c r="EMU95" s="62"/>
      <c r="EMV95" s="75"/>
      <c r="EMW95" s="76"/>
      <c r="EMX95" s="216"/>
      <c r="EMY95" s="75"/>
      <c r="EMZ95" s="75"/>
      <c r="ENA95" s="204"/>
      <c r="ENB95" s="205"/>
      <c r="ENC95" s="72"/>
      <c r="END95" s="70"/>
      <c r="ENE95" s="73"/>
      <c r="ENF95" s="74"/>
      <c r="ENG95" s="74"/>
      <c r="ENH95" s="62"/>
      <c r="ENI95" s="75"/>
      <c r="ENJ95" s="76"/>
      <c r="ENK95" s="216"/>
      <c r="ENL95" s="75"/>
      <c r="ENM95" s="75"/>
      <c r="ENN95" s="204"/>
      <c r="ENO95" s="205"/>
      <c r="ENP95" s="72"/>
      <c r="ENQ95" s="70"/>
      <c r="ENR95" s="73"/>
      <c r="ENS95" s="74"/>
      <c r="ENT95" s="74"/>
      <c r="ENU95" s="62"/>
      <c r="ENV95" s="75"/>
      <c r="ENW95" s="76"/>
      <c r="ENX95" s="216"/>
      <c r="ENY95" s="75"/>
      <c r="ENZ95" s="75"/>
      <c r="EOA95" s="204"/>
      <c r="EOB95" s="205"/>
      <c r="EOC95" s="72"/>
      <c r="EOD95" s="70"/>
      <c r="EOE95" s="73"/>
      <c r="EOF95" s="74"/>
      <c r="EOG95" s="74"/>
      <c r="EOH95" s="62"/>
      <c r="EOI95" s="75"/>
      <c r="EOJ95" s="76"/>
      <c r="EOK95" s="216"/>
      <c r="EOL95" s="75"/>
      <c r="EOM95" s="75"/>
      <c r="EON95" s="204"/>
      <c r="EOO95" s="205"/>
      <c r="EOP95" s="72"/>
      <c r="EOQ95" s="70"/>
      <c r="EOR95" s="73"/>
      <c r="EOS95" s="74"/>
      <c r="EOT95" s="74"/>
      <c r="EOU95" s="62"/>
      <c r="EOV95" s="75"/>
      <c r="EOW95" s="76"/>
      <c r="EOX95" s="216"/>
      <c r="EOY95" s="75"/>
      <c r="EOZ95" s="75"/>
      <c r="EPA95" s="204"/>
      <c r="EPB95" s="205"/>
      <c r="EPC95" s="72"/>
      <c r="EPD95" s="70"/>
      <c r="EPE95" s="73"/>
      <c r="EPF95" s="74"/>
      <c r="EPG95" s="74"/>
      <c r="EPH95" s="62"/>
      <c r="EPI95" s="75"/>
      <c r="EPJ95" s="76"/>
      <c r="EPK95" s="216"/>
      <c r="EPL95" s="75"/>
      <c r="EPM95" s="75"/>
      <c r="EPN95" s="204"/>
      <c r="EPO95" s="205"/>
      <c r="EPP95" s="72"/>
      <c r="EPQ95" s="70"/>
      <c r="EPR95" s="73"/>
      <c r="EPS95" s="74"/>
      <c r="EPT95" s="74"/>
      <c r="EPU95" s="62"/>
      <c r="EPV95" s="75"/>
      <c r="EPW95" s="76"/>
      <c r="EPX95" s="216"/>
      <c r="EPY95" s="75"/>
      <c r="EPZ95" s="75"/>
      <c r="EQA95" s="204"/>
      <c r="EQB95" s="205"/>
      <c r="EQC95" s="72"/>
      <c r="EQD95" s="70"/>
      <c r="EQE95" s="73"/>
      <c r="EQF95" s="74"/>
      <c r="EQG95" s="74"/>
      <c r="EQH95" s="62"/>
      <c r="EQI95" s="75"/>
      <c r="EQJ95" s="76"/>
      <c r="EQK95" s="216"/>
      <c r="EQL95" s="75"/>
      <c r="EQM95" s="75"/>
      <c r="EQN95" s="204"/>
      <c r="EQO95" s="205"/>
      <c r="EQP95" s="72"/>
      <c r="EQQ95" s="70"/>
      <c r="EQR95" s="73"/>
      <c r="EQS95" s="74"/>
      <c r="EQT95" s="74"/>
      <c r="EQU95" s="62"/>
      <c r="EQV95" s="75"/>
      <c r="EQW95" s="76"/>
      <c r="EQX95" s="216"/>
      <c r="EQY95" s="75"/>
      <c r="EQZ95" s="75"/>
      <c r="ERA95" s="204"/>
      <c r="ERB95" s="205"/>
      <c r="ERC95" s="72"/>
      <c r="ERD95" s="70"/>
      <c r="ERE95" s="73"/>
      <c r="ERF95" s="74"/>
      <c r="ERG95" s="74"/>
      <c r="ERH95" s="62"/>
      <c r="ERI95" s="75"/>
      <c r="ERJ95" s="76"/>
      <c r="ERK95" s="216"/>
      <c r="ERL95" s="75"/>
      <c r="ERM95" s="75"/>
      <c r="ERN95" s="204"/>
      <c r="ERO95" s="205"/>
      <c r="ERP95" s="72"/>
      <c r="ERQ95" s="70"/>
      <c r="ERR95" s="73"/>
      <c r="ERS95" s="74"/>
      <c r="ERT95" s="74"/>
      <c r="ERU95" s="62"/>
      <c r="ERV95" s="75"/>
      <c r="ERW95" s="76"/>
      <c r="ERX95" s="216"/>
      <c r="ERY95" s="75"/>
      <c r="ERZ95" s="75"/>
      <c r="ESA95" s="204"/>
      <c r="ESB95" s="205"/>
      <c r="ESC95" s="72"/>
      <c r="ESD95" s="70"/>
      <c r="ESE95" s="73"/>
      <c r="ESF95" s="74"/>
      <c r="ESG95" s="74"/>
      <c r="ESH95" s="62"/>
      <c r="ESI95" s="75"/>
      <c r="ESJ95" s="76"/>
      <c r="ESK95" s="216"/>
      <c r="ESL95" s="75"/>
      <c r="ESM95" s="75"/>
      <c r="ESN95" s="204"/>
      <c r="ESO95" s="205"/>
      <c r="ESP95" s="72"/>
      <c r="ESQ95" s="70"/>
      <c r="ESR95" s="73"/>
      <c r="ESS95" s="74"/>
      <c r="EST95" s="74"/>
      <c r="ESU95" s="62"/>
      <c r="ESV95" s="75"/>
      <c r="ESW95" s="76"/>
      <c r="ESX95" s="216"/>
      <c r="ESY95" s="75"/>
      <c r="ESZ95" s="75"/>
      <c r="ETA95" s="204"/>
      <c r="ETB95" s="205"/>
      <c r="ETC95" s="72"/>
      <c r="ETD95" s="70"/>
      <c r="ETE95" s="73"/>
      <c r="ETF95" s="74"/>
      <c r="ETG95" s="74"/>
      <c r="ETH95" s="62"/>
      <c r="ETI95" s="75"/>
      <c r="ETJ95" s="76"/>
      <c r="ETK95" s="216"/>
      <c r="ETL95" s="75"/>
      <c r="ETM95" s="75"/>
      <c r="ETN95" s="204"/>
      <c r="ETO95" s="205"/>
      <c r="ETP95" s="72"/>
      <c r="ETQ95" s="70"/>
      <c r="ETR95" s="73"/>
      <c r="ETS95" s="74"/>
      <c r="ETT95" s="74"/>
      <c r="ETU95" s="62"/>
      <c r="ETV95" s="75"/>
      <c r="ETW95" s="76"/>
      <c r="ETX95" s="216"/>
      <c r="ETY95" s="75"/>
      <c r="ETZ95" s="75"/>
      <c r="EUA95" s="204"/>
      <c r="EUB95" s="205"/>
      <c r="EUC95" s="72"/>
      <c r="EUD95" s="70"/>
      <c r="EUE95" s="73"/>
      <c r="EUF95" s="74"/>
      <c r="EUG95" s="74"/>
      <c r="EUH95" s="62"/>
      <c r="EUI95" s="75"/>
      <c r="EUJ95" s="76"/>
      <c r="EUK95" s="216"/>
      <c r="EUL95" s="75"/>
      <c r="EUM95" s="75"/>
      <c r="EUN95" s="204"/>
      <c r="EUO95" s="205"/>
      <c r="EUP95" s="72"/>
      <c r="EUQ95" s="70"/>
      <c r="EUR95" s="73"/>
      <c r="EUS95" s="74"/>
      <c r="EUT95" s="74"/>
      <c r="EUU95" s="62"/>
      <c r="EUV95" s="75"/>
      <c r="EUW95" s="76"/>
      <c r="EUX95" s="216"/>
      <c r="EUY95" s="75"/>
      <c r="EUZ95" s="75"/>
      <c r="EVA95" s="204"/>
      <c r="EVB95" s="205"/>
      <c r="EVC95" s="72"/>
      <c r="EVD95" s="70"/>
      <c r="EVE95" s="73"/>
      <c r="EVF95" s="74"/>
      <c r="EVG95" s="74"/>
      <c r="EVH95" s="62"/>
      <c r="EVI95" s="75"/>
      <c r="EVJ95" s="76"/>
      <c r="EVK95" s="216"/>
      <c r="EVL95" s="75"/>
      <c r="EVM95" s="75"/>
      <c r="EVN95" s="204"/>
      <c r="EVO95" s="205"/>
      <c r="EVP95" s="72"/>
      <c r="EVQ95" s="70"/>
      <c r="EVR95" s="73"/>
      <c r="EVS95" s="74"/>
      <c r="EVT95" s="74"/>
      <c r="EVU95" s="62"/>
      <c r="EVV95" s="75"/>
      <c r="EVW95" s="76"/>
      <c r="EVX95" s="216"/>
      <c r="EVY95" s="75"/>
      <c r="EVZ95" s="75"/>
      <c r="EWA95" s="204"/>
      <c r="EWB95" s="205"/>
      <c r="EWC95" s="72"/>
      <c r="EWD95" s="70"/>
      <c r="EWE95" s="73"/>
      <c r="EWF95" s="74"/>
      <c r="EWG95" s="74"/>
      <c r="EWH95" s="62"/>
      <c r="EWI95" s="75"/>
      <c r="EWJ95" s="76"/>
      <c r="EWK95" s="216"/>
      <c r="EWL95" s="75"/>
      <c r="EWM95" s="75"/>
      <c r="EWN95" s="204"/>
      <c r="EWO95" s="205"/>
      <c r="EWP95" s="72"/>
      <c r="EWQ95" s="70"/>
      <c r="EWR95" s="73"/>
      <c r="EWS95" s="74"/>
      <c r="EWT95" s="74"/>
      <c r="EWU95" s="62"/>
      <c r="EWV95" s="75"/>
      <c r="EWW95" s="76"/>
      <c r="EWX95" s="216"/>
      <c r="EWY95" s="75"/>
      <c r="EWZ95" s="75"/>
      <c r="EXA95" s="204"/>
      <c r="EXB95" s="205"/>
      <c r="EXC95" s="72"/>
      <c r="EXD95" s="70"/>
      <c r="EXE95" s="73"/>
      <c r="EXF95" s="74"/>
      <c r="EXG95" s="74"/>
      <c r="EXH95" s="62"/>
      <c r="EXI95" s="75"/>
      <c r="EXJ95" s="76"/>
      <c r="EXK95" s="216"/>
      <c r="EXL95" s="75"/>
      <c r="EXM95" s="75"/>
      <c r="EXN95" s="204"/>
      <c r="EXO95" s="205"/>
      <c r="EXP95" s="72"/>
      <c r="EXQ95" s="70"/>
      <c r="EXR95" s="73"/>
      <c r="EXS95" s="74"/>
      <c r="EXT95" s="74"/>
      <c r="EXU95" s="62"/>
      <c r="EXV95" s="75"/>
      <c r="EXW95" s="76"/>
      <c r="EXX95" s="216"/>
      <c r="EXY95" s="75"/>
      <c r="EXZ95" s="75"/>
      <c r="EYA95" s="204"/>
      <c r="EYB95" s="205"/>
      <c r="EYC95" s="72"/>
      <c r="EYD95" s="70"/>
      <c r="EYE95" s="73"/>
      <c r="EYF95" s="74"/>
      <c r="EYG95" s="74"/>
      <c r="EYH95" s="62"/>
      <c r="EYI95" s="75"/>
      <c r="EYJ95" s="76"/>
      <c r="EYK95" s="216"/>
      <c r="EYL95" s="75"/>
      <c r="EYM95" s="75"/>
      <c r="EYN95" s="204"/>
      <c r="EYO95" s="205"/>
      <c r="EYP95" s="72"/>
      <c r="EYQ95" s="70"/>
      <c r="EYR95" s="73"/>
      <c r="EYS95" s="74"/>
      <c r="EYT95" s="74"/>
      <c r="EYU95" s="62"/>
      <c r="EYV95" s="75"/>
      <c r="EYW95" s="76"/>
      <c r="EYX95" s="216"/>
      <c r="EYY95" s="75"/>
      <c r="EYZ95" s="75"/>
      <c r="EZA95" s="204"/>
      <c r="EZB95" s="205"/>
      <c r="EZC95" s="72"/>
      <c r="EZD95" s="70"/>
      <c r="EZE95" s="73"/>
      <c r="EZF95" s="74"/>
      <c r="EZG95" s="74"/>
      <c r="EZH95" s="62"/>
      <c r="EZI95" s="75"/>
      <c r="EZJ95" s="76"/>
      <c r="EZK95" s="216"/>
      <c r="EZL95" s="75"/>
      <c r="EZM95" s="75"/>
      <c r="EZN95" s="204"/>
      <c r="EZO95" s="205"/>
      <c r="EZP95" s="72"/>
      <c r="EZQ95" s="70"/>
      <c r="EZR95" s="73"/>
      <c r="EZS95" s="74"/>
      <c r="EZT95" s="74"/>
      <c r="EZU95" s="62"/>
      <c r="EZV95" s="75"/>
      <c r="EZW95" s="76"/>
      <c r="EZX95" s="216"/>
      <c r="EZY95" s="75"/>
      <c r="EZZ95" s="75"/>
      <c r="FAA95" s="204"/>
      <c r="FAB95" s="205"/>
      <c r="FAC95" s="72"/>
      <c r="FAD95" s="70"/>
      <c r="FAE95" s="73"/>
      <c r="FAF95" s="74"/>
      <c r="FAG95" s="74"/>
      <c r="FAH95" s="62"/>
      <c r="FAI95" s="75"/>
      <c r="FAJ95" s="76"/>
      <c r="FAK95" s="216"/>
      <c r="FAL95" s="75"/>
      <c r="FAM95" s="75"/>
      <c r="FAN95" s="204"/>
      <c r="FAO95" s="205"/>
      <c r="FAP95" s="72"/>
      <c r="FAQ95" s="70"/>
      <c r="FAR95" s="73"/>
      <c r="FAS95" s="74"/>
      <c r="FAT95" s="74"/>
      <c r="FAU95" s="62"/>
      <c r="FAV95" s="75"/>
      <c r="FAW95" s="76"/>
      <c r="FAX95" s="216"/>
      <c r="FAY95" s="75"/>
      <c r="FAZ95" s="75"/>
      <c r="FBA95" s="204"/>
      <c r="FBB95" s="205"/>
      <c r="FBC95" s="72"/>
      <c r="FBD95" s="70"/>
      <c r="FBE95" s="73"/>
      <c r="FBF95" s="74"/>
      <c r="FBG95" s="74"/>
      <c r="FBH95" s="62"/>
      <c r="FBI95" s="75"/>
      <c r="FBJ95" s="76"/>
      <c r="FBK95" s="216"/>
      <c r="FBL95" s="75"/>
      <c r="FBM95" s="75"/>
      <c r="FBN95" s="204"/>
      <c r="FBO95" s="205"/>
      <c r="FBP95" s="72"/>
      <c r="FBQ95" s="70"/>
      <c r="FBR95" s="73"/>
      <c r="FBS95" s="74"/>
      <c r="FBT95" s="74"/>
      <c r="FBU95" s="62"/>
      <c r="FBV95" s="75"/>
      <c r="FBW95" s="76"/>
      <c r="FBX95" s="216"/>
      <c r="FBY95" s="75"/>
      <c r="FBZ95" s="75"/>
      <c r="FCA95" s="204"/>
      <c r="FCB95" s="205"/>
      <c r="FCC95" s="72"/>
      <c r="FCD95" s="70"/>
      <c r="FCE95" s="73"/>
      <c r="FCF95" s="74"/>
      <c r="FCG95" s="74"/>
      <c r="FCH95" s="62"/>
      <c r="FCI95" s="75"/>
      <c r="FCJ95" s="76"/>
      <c r="FCK95" s="216"/>
      <c r="FCL95" s="75"/>
      <c r="FCM95" s="75"/>
      <c r="FCN95" s="204"/>
      <c r="FCO95" s="205"/>
      <c r="FCP95" s="72"/>
      <c r="FCQ95" s="70"/>
      <c r="FCR95" s="73"/>
      <c r="FCS95" s="74"/>
      <c r="FCT95" s="74"/>
      <c r="FCU95" s="62"/>
      <c r="FCV95" s="75"/>
      <c r="FCW95" s="76"/>
      <c r="FCX95" s="216"/>
      <c r="FCY95" s="75"/>
      <c r="FCZ95" s="75"/>
      <c r="FDA95" s="204"/>
      <c r="FDB95" s="205"/>
      <c r="FDC95" s="72"/>
      <c r="FDD95" s="70"/>
      <c r="FDE95" s="73"/>
      <c r="FDF95" s="74"/>
      <c r="FDG95" s="74"/>
      <c r="FDH95" s="62"/>
      <c r="FDI95" s="75"/>
      <c r="FDJ95" s="76"/>
      <c r="FDK95" s="216"/>
      <c r="FDL95" s="75"/>
      <c r="FDM95" s="75"/>
      <c r="FDN95" s="204"/>
      <c r="FDO95" s="205"/>
      <c r="FDP95" s="72"/>
      <c r="FDQ95" s="70"/>
      <c r="FDR95" s="73"/>
      <c r="FDS95" s="74"/>
      <c r="FDT95" s="74"/>
      <c r="FDU95" s="62"/>
      <c r="FDV95" s="75"/>
      <c r="FDW95" s="76"/>
      <c r="FDX95" s="216"/>
      <c r="FDY95" s="75"/>
      <c r="FDZ95" s="75"/>
      <c r="FEA95" s="204"/>
      <c r="FEB95" s="205"/>
      <c r="FEC95" s="72"/>
      <c r="FED95" s="70"/>
      <c r="FEE95" s="73"/>
      <c r="FEF95" s="74"/>
      <c r="FEG95" s="74"/>
      <c r="FEH95" s="62"/>
      <c r="FEI95" s="75"/>
      <c r="FEJ95" s="76"/>
      <c r="FEK95" s="216"/>
      <c r="FEL95" s="75"/>
      <c r="FEM95" s="75"/>
      <c r="FEN95" s="204"/>
      <c r="FEO95" s="205"/>
      <c r="FEP95" s="72"/>
      <c r="FEQ95" s="70"/>
      <c r="FER95" s="73"/>
      <c r="FES95" s="74"/>
      <c r="FET95" s="74"/>
      <c r="FEU95" s="62"/>
      <c r="FEV95" s="75"/>
      <c r="FEW95" s="76"/>
      <c r="FEX95" s="216"/>
      <c r="FEY95" s="75"/>
      <c r="FEZ95" s="75"/>
      <c r="FFA95" s="204"/>
      <c r="FFB95" s="205"/>
      <c r="FFC95" s="72"/>
      <c r="FFD95" s="70"/>
      <c r="FFE95" s="73"/>
      <c r="FFF95" s="74"/>
      <c r="FFG95" s="74"/>
      <c r="FFH95" s="62"/>
      <c r="FFI95" s="75"/>
      <c r="FFJ95" s="76"/>
      <c r="FFK95" s="216"/>
      <c r="FFL95" s="75"/>
      <c r="FFM95" s="75"/>
      <c r="FFN95" s="204"/>
      <c r="FFO95" s="205"/>
      <c r="FFP95" s="72"/>
      <c r="FFQ95" s="70"/>
      <c r="FFR95" s="73"/>
      <c r="FFS95" s="74"/>
      <c r="FFT95" s="74"/>
      <c r="FFU95" s="62"/>
      <c r="FFV95" s="75"/>
      <c r="FFW95" s="76"/>
      <c r="FFX95" s="216"/>
      <c r="FFY95" s="75"/>
      <c r="FFZ95" s="75"/>
      <c r="FGA95" s="204"/>
      <c r="FGB95" s="205"/>
      <c r="FGC95" s="72"/>
      <c r="FGD95" s="70"/>
      <c r="FGE95" s="73"/>
      <c r="FGF95" s="74"/>
      <c r="FGG95" s="74"/>
      <c r="FGH95" s="62"/>
      <c r="FGI95" s="75"/>
      <c r="FGJ95" s="76"/>
      <c r="FGK95" s="216"/>
      <c r="FGL95" s="75"/>
      <c r="FGM95" s="75"/>
      <c r="FGN95" s="204"/>
      <c r="FGO95" s="205"/>
      <c r="FGP95" s="72"/>
      <c r="FGQ95" s="70"/>
      <c r="FGR95" s="73"/>
      <c r="FGS95" s="74"/>
      <c r="FGT95" s="74"/>
      <c r="FGU95" s="62"/>
      <c r="FGV95" s="75"/>
      <c r="FGW95" s="76"/>
      <c r="FGX95" s="216"/>
      <c r="FGY95" s="75"/>
      <c r="FGZ95" s="75"/>
      <c r="FHA95" s="204"/>
      <c r="FHB95" s="205"/>
      <c r="FHC95" s="72"/>
      <c r="FHD95" s="70"/>
      <c r="FHE95" s="73"/>
      <c r="FHF95" s="74"/>
      <c r="FHG95" s="74"/>
      <c r="FHH95" s="62"/>
      <c r="FHI95" s="75"/>
      <c r="FHJ95" s="76"/>
      <c r="FHK95" s="216"/>
      <c r="FHL95" s="75"/>
      <c r="FHM95" s="75"/>
      <c r="FHN95" s="204"/>
      <c r="FHO95" s="205"/>
      <c r="FHP95" s="72"/>
      <c r="FHQ95" s="70"/>
      <c r="FHR95" s="73"/>
      <c r="FHS95" s="74"/>
      <c r="FHT95" s="74"/>
      <c r="FHU95" s="62"/>
      <c r="FHV95" s="75"/>
      <c r="FHW95" s="76"/>
      <c r="FHX95" s="216"/>
      <c r="FHY95" s="75"/>
      <c r="FHZ95" s="75"/>
      <c r="FIA95" s="204"/>
      <c r="FIB95" s="205"/>
      <c r="FIC95" s="72"/>
      <c r="FID95" s="70"/>
      <c r="FIE95" s="73"/>
      <c r="FIF95" s="74"/>
      <c r="FIG95" s="74"/>
      <c r="FIH95" s="62"/>
      <c r="FII95" s="75"/>
      <c r="FIJ95" s="76"/>
      <c r="FIK95" s="216"/>
      <c r="FIL95" s="75"/>
      <c r="FIM95" s="75"/>
      <c r="FIN95" s="204"/>
      <c r="FIO95" s="205"/>
      <c r="FIP95" s="72"/>
      <c r="FIQ95" s="70"/>
      <c r="FIR95" s="73"/>
      <c r="FIS95" s="74"/>
      <c r="FIT95" s="74"/>
      <c r="FIU95" s="62"/>
      <c r="FIV95" s="75"/>
      <c r="FIW95" s="76"/>
      <c r="FIX95" s="216"/>
      <c r="FIY95" s="75"/>
      <c r="FIZ95" s="75"/>
      <c r="FJA95" s="204"/>
      <c r="FJB95" s="205"/>
      <c r="FJC95" s="72"/>
      <c r="FJD95" s="70"/>
      <c r="FJE95" s="73"/>
      <c r="FJF95" s="74"/>
      <c r="FJG95" s="74"/>
      <c r="FJH95" s="62"/>
      <c r="FJI95" s="75"/>
      <c r="FJJ95" s="76"/>
      <c r="FJK95" s="216"/>
      <c r="FJL95" s="75"/>
      <c r="FJM95" s="75"/>
      <c r="FJN95" s="204"/>
      <c r="FJO95" s="205"/>
      <c r="FJP95" s="72"/>
      <c r="FJQ95" s="70"/>
      <c r="FJR95" s="73"/>
      <c r="FJS95" s="74"/>
      <c r="FJT95" s="74"/>
      <c r="FJU95" s="62"/>
      <c r="FJV95" s="75"/>
      <c r="FJW95" s="76"/>
      <c r="FJX95" s="216"/>
      <c r="FJY95" s="75"/>
      <c r="FJZ95" s="75"/>
      <c r="FKA95" s="204"/>
      <c r="FKB95" s="205"/>
      <c r="FKC95" s="72"/>
      <c r="FKD95" s="70"/>
      <c r="FKE95" s="73"/>
      <c r="FKF95" s="74"/>
      <c r="FKG95" s="74"/>
      <c r="FKH95" s="62"/>
      <c r="FKI95" s="75"/>
      <c r="FKJ95" s="76"/>
      <c r="FKK95" s="216"/>
      <c r="FKL95" s="75"/>
      <c r="FKM95" s="75"/>
      <c r="FKN95" s="204"/>
      <c r="FKO95" s="205"/>
      <c r="FKP95" s="72"/>
      <c r="FKQ95" s="70"/>
      <c r="FKR95" s="73"/>
      <c r="FKS95" s="74"/>
      <c r="FKT95" s="74"/>
      <c r="FKU95" s="62"/>
      <c r="FKV95" s="75"/>
      <c r="FKW95" s="76"/>
      <c r="FKX95" s="216"/>
      <c r="FKY95" s="75"/>
      <c r="FKZ95" s="75"/>
      <c r="FLA95" s="204"/>
      <c r="FLB95" s="205"/>
      <c r="FLC95" s="72"/>
      <c r="FLD95" s="70"/>
      <c r="FLE95" s="73"/>
      <c r="FLF95" s="74"/>
      <c r="FLG95" s="74"/>
      <c r="FLH95" s="62"/>
      <c r="FLI95" s="75"/>
      <c r="FLJ95" s="76"/>
      <c r="FLK95" s="216"/>
      <c r="FLL95" s="75"/>
      <c r="FLM95" s="75"/>
      <c r="FLN95" s="204"/>
      <c r="FLO95" s="205"/>
      <c r="FLP95" s="72"/>
      <c r="FLQ95" s="70"/>
      <c r="FLR95" s="73"/>
      <c r="FLS95" s="74"/>
      <c r="FLT95" s="74"/>
      <c r="FLU95" s="62"/>
      <c r="FLV95" s="75"/>
      <c r="FLW95" s="76"/>
      <c r="FLX95" s="216"/>
      <c r="FLY95" s="75"/>
      <c r="FLZ95" s="75"/>
      <c r="FMA95" s="204"/>
      <c r="FMB95" s="205"/>
      <c r="FMC95" s="72"/>
      <c r="FMD95" s="70"/>
      <c r="FME95" s="73"/>
      <c r="FMF95" s="74"/>
      <c r="FMG95" s="74"/>
      <c r="FMH95" s="62"/>
      <c r="FMI95" s="75"/>
      <c r="FMJ95" s="76"/>
      <c r="FMK95" s="216"/>
      <c r="FML95" s="75"/>
      <c r="FMM95" s="75"/>
      <c r="FMN95" s="204"/>
      <c r="FMO95" s="205"/>
      <c r="FMP95" s="72"/>
      <c r="FMQ95" s="70"/>
      <c r="FMR95" s="73"/>
      <c r="FMS95" s="74"/>
      <c r="FMT95" s="74"/>
      <c r="FMU95" s="62"/>
      <c r="FMV95" s="75"/>
      <c r="FMW95" s="76"/>
      <c r="FMX95" s="216"/>
      <c r="FMY95" s="75"/>
      <c r="FMZ95" s="75"/>
      <c r="FNA95" s="204"/>
      <c r="FNB95" s="205"/>
      <c r="FNC95" s="72"/>
      <c r="FND95" s="70"/>
      <c r="FNE95" s="73"/>
      <c r="FNF95" s="74"/>
      <c r="FNG95" s="74"/>
      <c r="FNH95" s="62"/>
      <c r="FNI95" s="75"/>
      <c r="FNJ95" s="76"/>
      <c r="FNK95" s="216"/>
      <c r="FNL95" s="75"/>
      <c r="FNM95" s="75"/>
      <c r="FNN95" s="204"/>
      <c r="FNO95" s="205"/>
      <c r="FNP95" s="72"/>
      <c r="FNQ95" s="70"/>
      <c r="FNR95" s="73"/>
      <c r="FNS95" s="74"/>
      <c r="FNT95" s="74"/>
      <c r="FNU95" s="62"/>
      <c r="FNV95" s="75"/>
      <c r="FNW95" s="76"/>
      <c r="FNX95" s="216"/>
      <c r="FNY95" s="75"/>
      <c r="FNZ95" s="75"/>
      <c r="FOA95" s="204"/>
      <c r="FOB95" s="205"/>
      <c r="FOC95" s="72"/>
      <c r="FOD95" s="70"/>
      <c r="FOE95" s="73"/>
      <c r="FOF95" s="74"/>
      <c r="FOG95" s="74"/>
      <c r="FOH95" s="62"/>
      <c r="FOI95" s="75"/>
      <c r="FOJ95" s="76"/>
      <c r="FOK95" s="216"/>
      <c r="FOL95" s="75"/>
      <c r="FOM95" s="75"/>
      <c r="FON95" s="204"/>
      <c r="FOO95" s="205"/>
      <c r="FOP95" s="72"/>
      <c r="FOQ95" s="70"/>
      <c r="FOR95" s="73"/>
      <c r="FOS95" s="74"/>
      <c r="FOT95" s="74"/>
      <c r="FOU95" s="62"/>
      <c r="FOV95" s="75"/>
      <c r="FOW95" s="76"/>
      <c r="FOX95" s="216"/>
      <c r="FOY95" s="75"/>
      <c r="FOZ95" s="75"/>
      <c r="FPA95" s="204"/>
      <c r="FPB95" s="205"/>
      <c r="FPC95" s="72"/>
      <c r="FPD95" s="70"/>
      <c r="FPE95" s="73"/>
      <c r="FPF95" s="74"/>
      <c r="FPG95" s="74"/>
      <c r="FPH95" s="62"/>
      <c r="FPI95" s="75"/>
      <c r="FPJ95" s="76"/>
      <c r="FPK95" s="216"/>
      <c r="FPL95" s="75"/>
      <c r="FPM95" s="75"/>
      <c r="FPN95" s="204"/>
      <c r="FPO95" s="205"/>
      <c r="FPP95" s="72"/>
      <c r="FPQ95" s="70"/>
      <c r="FPR95" s="73"/>
      <c r="FPS95" s="74"/>
      <c r="FPT95" s="74"/>
      <c r="FPU95" s="62"/>
      <c r="FPV95" s="75"/>
      <c r="FPW95" s="76"/>
      <c r="FPX95" s="216"/>
      <c r="FPY95" s="75"/>
      <c r="FPZ95" s="75"/>
      <c r="FQA95" s="204"/>
      <c r="FQB95" s="205"/>
      <c r="FQC95" s="72"/>
      <c r="FQD95" s="70"/>
      <c r="FQE95" s="73"/>
      <c r="FQF95" s="74"/>
      <c r="FQG95" s="74"/>
      <c r="FQH95" s="62"/>
      <c r="FQI95" s="75"/>
      <c r="FQJ95" s="76"/>
      <c r="FQK95" s="216"/>
      <c r="FQL95" s="75"/>
      <c r="FQM95" s="75"/>
      <c r="FQN95" s="204"/>
      <c r="FQO95" s="205"/>
      <c r="FQP95" s="72"/>
      <c r="FQQ95" s="70"/>
      <c r="FQR95" s="73"/>
      <c r="FQS95" s="74"/>
      <c r="FQT95" s="74"/>
      <c r="FQU95" s="62"/>
      <c r="FQV95" s="75"/>
      <c r="FQW95" s="76"/>
      <c r="FQX95" s="216"/>
      <c r="FQY95" s="75"/>
      <c r="FQZ95" s="75"/>
      <c r="FRA95" s="204"/>
      <c r="FRB95" s="205"/>
      <c r="FRC95" s="72"/>
      <c r="FRD95" s="70"/>
      <c r="FRE95" s="73"/>
      <c r="FRF95" s="74"/>
      <c r="FRG95" s="74"/>
      <c r="FRH95" s="62"/>
      <c r="FRI95" s="75"/>
      <c r="FRJ95" s="76"/>
      <c r="FRK95" s="216"/>
      <c r="FRL95" s="75"/>
      <c r="FRM95" s="75"/>
      <c r="FRN95" s="204"/>
      <c r="FRO95" s="205"/>
      <c r="FRP95" s="72"/>
      <c r="FRQ95" s="70"/>
      <c r="FRR95" s="73"/>
      <c r="FRS95" s="74"/>
      <c r="FRT95" s="74"/>
      <c r="FRU95" s="62"/>
      <c r="FRV95" s="75"/>
      <c r="FRW95" s="76"/>
      <c r="FRX95" s="216"/>
      <c r="FRY95" s="75"/>
      <c r="FRZ95" s="75"/>
      <c r="FSA95" s="204"/>
      <c r="FSB95" s="205"/>
      <c r="FSC95" s="72"/>
      <c r="FSD95" s="70"/>
      <c r="FSE95" s="73"/>
      <c r="FSF95" s="74"/>
      <c r="FSG95" s="74"/>
      <c r="FSH95" s="62"/>
      <c r="FSI95" s="75"/>
      <c r="FSJ95" s="76"/>
      <c r="FSK95" s="216"/>
      <c r="FSL95" s="75"/>
      <c r="FSM95" s="75"/>
      <c r="FSN95" s="204"/>
      <c r="FSO95" s="205"/>
      <c r="FSP95" s="72"/>
      <c r="FSQ95" s="70"/>
      <c r="FSR95" s="73"/>
      <c r="FSS95" s="74"/>
      <c r="FST95" s="74"/>
      <c r="FSU95" s="62"/>
      <c r="FSV95" s="75"/>
      <c r="FSW95" s="76"/>
      <c r="FSX95" s="216"/>
      <c r="FSY95" s="75"/>
      <c r="FSZ95" s="75"/>
      <c r="FTA95" s="204"/>
      <c r="FTB95" s="205"/>
      <c r="FTC95" s="72"/>
      <c r="FTD95" s="70"/>
      <c r="FTE95" s="73"/>
      <c r="FTF95" s="74"/>
      <c r="FTG95" s="74"/>
      <c r="FTH95" s="62"/>
      <c r="FTI95" s="75"/>
      <c r="FTJ95" s="76"/>
      <c r="FTK95" s="216"/>
      <c r="FTL95" s="75"/>
      <c r="FTM95" s="75"/>
      <c r="FTN95" s="204"/>
      <c r="FTO95" s="205"/>
      <c r="FTP95" s="72"/>
      <c r="FTQ95" s="70"/>
      <c r="FTR95" s="73"/>
      <c r="FTS95" s="74"/>
      <c r="FTT95" s="74"/>
      <c r="FTU95" s="62"/>
      <c r="FTV95" s="75"/>
      <c r="FTW95" s="76"/>
      <c r="FTX95" s="216"/>
      <c r="FTY95" s="75"/>
      <c r="FTZ95" s="75"/>
      <c r="FUA95" s="204"/>
      <c r="FUB95" s="205"/>
      <c r="FUC95" s="72"/>
      <c r="FUD95" s="70"/>
      <c r="FUE95" s="73"/>
      <c r="FUF95" s="74"/>
      <c r="FUG95" s="74"/>
      <c r="FUH95" s="62"/>
      <c r="FUI95" s="75"/>
      <c r="FUJ95" s="76"/>
      <c r="FUK95" s="216"/>
      <c r="FUL95" s="75"/>
      <c r="FUM95" s="75"/>
      <c r="FUN95" s="204"/>
      <c r="FUO95" s="205"/>
      <c r="FUP95" s="72"/>
      <c r="FUQ95" s="70"/>
      <c r="FUR95" s="73"/>
      <c r="FUS95" s="74"/>
      <c r="FUT95" s="74"/>
      <c r="FUU95" s="62"/>
      <c r="FUV95" s="75"/>
      <c r="FUW95" s="76"/>
      <c r="FUX95" s="216"/>
      <c r="FUY95" s="75"/>
      <c r="FUZ95" s="75"/>
      <c r="FVA95" s="204"/>
      <c r="FVB95" s="205"/>
      <c r="FVC95" s="72"/>
      <c r="FVD95" s="70"/>
      <c r="FVE95" s="73"/>
      <c r="FVF95" s="74"/>
      <c r="FVG95" s="74"/>
      <c r="FVH95" s="62"/>
      <c r="FVI95" s="75"/>
      <c r="FVJ95" s="76"/>
      <c r="FVK95" s="216"/>
      <c r="FVL95" s="75"/>
      <c r="FVM95" s="75"/>
      <c r="FVN95" s="204"/>
      <c r="FVO95" s="205"/>
      <c r="FVP95" s="72"/>
      <c r="FVQ95" s="70"/>
      <c r="FVR95" s="73"/>
      <c r="FVS95" s="74"/>
      <c r="FVT95" s="74"/>
      <c r="FVU95" s="62"/>
      <c r="FVV95" s="75"/>
      <c r="FVW95" s="76"/>
      <c r="FVX95" s="216"/>
      <c r="FVY95" s="75"/>
      <c r="FVZ95" s="75"/>
      <c r="FWA95" s="204"/>
      <c r="FWB95" s="205"/>
      <c r="FWC95" s="72"/>
      <c r="FWD95" s="70"/>
      <c r="FWE95" s="73"/>
      <c r="FWF95" s="74"/>
      <c r="FWG95" s="74"/>
      <c r="FWH95" s="62"/>
      <c r="FWI95" s="75"/>
      <c r="FWJ95" s="76"/>
      <c r="FWK95" s="216"/>
      <c r="FWL95" s="75"/>
      <c r="FWM95" s="75"/>
      <c r="FWN95" s="204"/>
      <c r="FWO95" s="205"/>
      <c r="FWP95" s="72"/>
      <c r="FWQ95" s="70"/>
      <c r="FWR95" s="73"/>
      <c r="FWS95" s="74"/>
      <c r="FWT95" s="74"/>
      <c r="FWU95" s="62"/>
      <c r="FWV95" s="75"/>
      <c r="FWW95" s="76"/>
      <c r="FWX95" s="216"/>
      <c r="FWY95" s="75"/>
      <c r="FWZ95" s="75"/>
      <c r="FXA95" s="204"/>
      <c r="FXB95" s="205"/>
      <c r="FXC95" s="72"/>
      <c r="FXD95" s="70"/>
      <c r="FXE95" s="73"/>
      <c r="FXF95" s="74"/>
      <c r="FXG95" s="74"/>
      <c r="FXH95" s="62"/>
      <c r="FXI95" s="75"/>
      <c r="FXJ95" s="76"/>
      <c r="FXK95" s="216"/>
      <c r="FXL95" s="75"/>
      <c r="FXM95" s="75"/>
      <c r="FXN95" s="204"/>
      <c r="FXO95" s="205"/>
      <c r="FXP95" s="72"/>
      <c r="FXQ95" s="70"/>
      <c r="FXR95" s="73"/>
      <c r="FXS95" s="74"/>
      <c r="FXT95" s="74"/>
      <c r="FXU95" s="62"/>
      <c r="FXV95" s="75"/>
      <c r="FXW95" s="76"/>
      <c r="FXX95" s="216"/>
      <c r="FXY95" s="75"/>
      <c r="FXZ95" s="75"/>
      <c r="FYA95" s="204"/>
      <c r="FYB95" s="205"/>
      <c r="FYC95" s="72"/>
      <c r="FYD95" s="70"/>
      <c r="FYE95" s="73"/>
      <c r="FYF95" s="74"/>
      <c r="FYG95" s="74"/>
      <c r="FYH95" s="62"/>
      <c r="FYI95" s="75"/>
      <c r="FYJ95" s="76"/>
      <c r="FYK95" s="216"/>
      <c r="FYL95" s="75"/>
      <c r="FYM95" s="75"/>
      <c r="FYN95" s="204"/>
      <c r="FYO95" s="205"/>
      <c r="FYP95" s="72"/>
      <c r="FYQ95" s="70"/>
      <c r="FYR95" s="73"/>
      <c r="FYS95" s="74"/>
      <c r="FYT95" s="74"/>
      <c r="FYU95" s="62"/>
      <c r="FYV95" s="75"/>
      <c r="FYW95" s="76"/>
      <c r="FYX95" s="216"/>
      <c r="FYY95" s="75"/>
      <c r="FYZ95" s="75"/>
      <c r="FZA95" s="204"/>
      <c r="FZB95" s="205"/>
      <c r="FZC95" s="72"/>
      <c r="FZD95" s="70"/>
      <c r="FZE95" s="73"/>
      <c r="FZF95" s="74"/>
      <c r="FZG95" s="74"/>
      <c r="FZH95" s="62"/>
      <c r="FZI95" s="75"/>
      <c r="FZJ95" s="76"/>
      <c r="FZK95" s="216"/>
      <c r="FZL95" s="75"/>
      <c r="FZM95" s="75"/>
      <c r="FZN95" s="204"/>
      <c r="FZO95" s="205"/>
      <c r="FZP95" s="72"/>
      <c r="FZQ95" s="70"/>
      <c r="FZR95" s="73"/>
      <c r="FZS95" s="74"/>
      <c r="FZT95" s="74"/>
      <c r="FZU95" s="62"/>
      <c r="FZV95" s="75"/>
      <c r="FZW95" s="76"/>
      <c r="FZX95" s="216"/>
      <c r="FZY95" s="75"/>
      <c r="FZZ95" s="75"/>
      <c r="GAA95" s="204"/>
      <c r="GAB95" s="205"/>
      <c r="GAC95" s="72"/>
      <c r="GAD95" s="70"/>
      <c r="GAE95" s="73"/>
      <c r="GAF95" s="74"/>
      <c r="GAG95" s="74"/>
      <c r="GAH95" s="62"/>
      <c r="GAI95" s="75"/>
      <c r="GAJ95" s="76"/>
      <c r="GAK95" s="216"/>
      <c r="GAL95" s="75"/>
      <c r="GAM95" s="75"/>
      <c r="GAN95" s="204"/>
      <c r="GAO95" s="205"/>
      <c r="GAP95" s="72"/>
      <c r="GAQ95" s="70"/>
      <c r="GAR95" s="73"/>
      <c r="GAS95" s="74"/>
      <c r="GAT95" s="74"/>
      <c r="GAU95" s="62"/>
      <c r="GAV95" s="75"/>
      <c r="GAW95" s="76"/>
      <c r="GAX95" s="216"/>
      <c r="GAY95" s="75"/>
      <c r="GAZ95" s="75"/>
      <c r="GBA95" s="204"/>
      <c r="GBB95" s="205"/>
      <c r="GBC95" s="72"/>
      <c r="GBD95" s="70"/>
      <c r="GBE95" s="73"/>
      <c r="GBF95" s="74"/>
      <c r="GBG95" s="74"/>
      <c r="GBH95" s="62"/>
      <c r="GBI95" s="75"/>
      <c r="GBJ95" s="76"/>
      <c r="GBK95" s="216"/>
      <c r="GBL95" s="75"/>
      <c r="GBM95" s="75"/>
      <c r="GBN95" s="204"/>
      <c r="GBO95" s="205"/>
      <c r="GBP95" s="72"/>
      <c r="GBQ95" s="70"/>
      <c r="GBR95" s="73"/>
      <c r="GBS95" s="74"/>
      <c r="GBT95" s="74"/>
      <c r="GBU95" s="62"/>
      <c r="GBV95" s="75"/>
      <c r="GBW95" s="76"/>
      <c r="GBX95" s="216"/>
      <c r="GBY95" s="75"/>
      <c r="GBZ95" s="75"/>
      <c r="GCA95" s="204"/>
      <c r="GCB95" s="205"/>
      <c r="GCC95" s="72"/>
      <c r="GCD95" s="70"/>
      <c r="GCE95" s="73"/>
      <c r="GCF95" s="74"/>
      <c r="GCG95" s="74"/>
      <c r="GCH95" s="62"/>
      <c r="GCI95" s="75"/>
      <c r="GCJ95" s="76"/>
      <c r="GCK95" s="216"/>
      <c r="GCL95" s="75"/>
      <c r="GCM95" s="75"/>
      <c r="GCN95" s="204"/>
      <c r="GCO95" s="205"/>
      <c r="GCP95" s="72"/>
      <c r="GCQ95" s="70"/>
      <c r="GCR95" s="73"/>
      <c r="GCS95" s="74"/>
      <c r="GCT95" s="74"/>
      <c r="GCU95" s="62"/>
      <c r="GCV95" s="75"/>
      <c r="GCW95" s="76"/>
      <c r="GCX95" s="216"/>
      <c r="GCY95" s="75"/>
      <c r="GCZ95" s="75"/>
      <c r="GDA95" s="204"/>
      <c r="GDB95" s="205"/>
      <c r="GDC95" s="72"/>
      <c r="GDD95" s="70"/>
      <c r="GDE95" s="73"/>
      <c r="GDF95" s="74"/>
      <c r="GDG95" s="74"/>
      <c r="GDH95" s="62"/>
      <c r="GDI95" s="75"/>
      <c r="GDJ95" s="76"/>
      <c r="GDK95" s="216"/>
      <c r="GDL95" s="75"/>
      <c r="GDM95" s="75"/>
      <c r="GDN95" s="204"/>
      <c r="GDO95" s="205"/>
      <c r="GDP95" s="72"/>
      <c r="GDQ95" s="70"/>
      <c r="GDR95" s="73"/>
      <c r="GDS95" s="74"/>
      <c r="GDT95" s="74"/>
      <c r="GDU95" s="62"/>
      <c r="GDV95" s="75"/>
      <c r="GDW95" s="76"/>
      <c r="GDX95" s="216"/>
      <c r="GDY95" s="75"/>
      <c r="GDZ95" s="75"/>
      <c r="GEA95" s="204"/>
      <c r="GEB95" s="205"/>
      <c r="GEC95" s="72"/>
      <c r="GED95" s="70"/>
      <c r="GEE95" s="73"/>
      <c r="GEF95" s="74"/>
      <c r="GEG95" s="74"/>
      <c r="GEH95" s="62"/>
      <c r="GEI95" s="75"/>
      <c r="GEJ95" s="76"/>
      <c r="GEK95" s="216"/>
      <c r="GEL95" s="75"/>
      <c r="GEM95" s="75"/>
      <c r="GEN95" s="204"/>
      <c r="GEO95" s="205"/>
      <c r="GEP95" s="72"/>
      <c r="GEQ95" s="70"/>
      <c r="GER95" s="73"/>
      <c r="GES95" s="74"/>
      <c r="GET95" s="74"/>
      <c r="GEU95" s="62"/>
      <c r="GEV95" s="75"/>
      <c r="GEW95" s="76"/>
      <c r="GEX95" s="216"/>
      <c r="GEY95" s="75"/>
      <c r="GEZ95" s="75"/>
      <c r="GFA95" s="204"/>
      <c r="GFB95" s="205"/>
      <c r="GFC95" s="72"/>
      <c r="GFD95" s="70"/>
      <c r="GFE95" s="73"/>
      <c r="GFF95" s="74"/>
      <c r="GFG95" s="74"/>
      <c r="GFH95" s="62"/>
      <c r="GFI95" s="75"/>
      <c r="GFJ95" s="76"/>
      <c r="GFK95" s="216"/>
      <c r="GFL95" s="75"/>
      <c r="GFM95" s="75"/>
      <c r="GFN95" s="204"/>
      <c r="GFO95" s="205"/>
      <c r="GFP95" s="72"/>
      <c r="GFQ95" s="70"/>
      <c r="GFR95" s="73"/>
      <c r="GFS95" s="74"/>
      <c r="GFT95" s="74"/>
      <c r="GFU95" s="62"/>
      <c r="GFV95" s="75"/>
      <c r="GFW95" s="76"/>
      <c r="GFX95" s="216"/>
      <c r="GFY95" s="75"/>
      <c r="GFZ95" s="75"/>
      <c r="GGA95" s="204"/>
      <c r="GGB95" s="205"/>
      <c r="GGC95" s="72"/>
      <c r="GGD95" s="70"/>
      <c r="GGE95" s="73"/>
      <c r="GGF95" s="74"/>
      <c r="GGG95" s="74"/>
      <c r="GGH95" s="62"/>
      <c r="GGI95" s="75"/>
      <c r="GGJ95" s="76"/>
      <c r="GGK95" s="216"/>
      <c r="GGL95" s="75"/>
      <c r="GGM95" s="75"/>
      <c r="GGN95" s="204"/>
      <c r="GGO95" s="205"/>
      <c r="GGP95" s="72"/>
      <c r="GGQ95" s="70"/>
      <c r="GGR95" s="73"/>
      <c r="GGS95" s="74"/>
      <c r="GGT95" s="74"/>
      <c r="GGU95" s="62"/>
      <c r="GGV95" s="75"/>
      <c r="GGW95" s="76"/>
      <c r="GGX95" s="216"/>
      <c r="GGY95" s="75"/>
      <c r="GGZ95" s="75"/>
      <c r="GHA95" s="204"/>
      <c r="GHB95" s="205"/>
      <c r="GHC95" s="72"/>
      <c r="GHD95" s="70"/>
      <c r="GHE95" s="73"/>
      <c r="GHF95" s="74"/>
      <c r="GHG95" s="74"/>
      <c r="GHH95" s="62"/>
      <c r="GHI95" s="75"/>
      <c r="GHJ95" s="76"/>
      <c r="GHK95" s="216"/>
      <c r="GHL95" s="75"/>
      <c r="GHM95" s="75"/>
      <c r="GHN95" s="204"/>
      <c r="GHO95" s="205"/>
      <c r="GHP95" s="72"/>
      <c r="GHQ95" s="70"/>
      <c r="GHR95" s="73"/>
      <c r="GHS95" s="74"/>
      <c r="GHT95" s="74"/>
      <c r="GHU95" s="62"/>
      <c r="GHV95" s="75"/>
      <c r="GHW95" s="76"/>
      <c r="GHX95" s="216"/>
      <c r="GHY95" s="75"/>
      <c r="GHZ95" s="75"/>
      <c r="GIA95" s="204"/>
      <c r="GIB95" s="205"/>
      <c r="GIC95" s="72"/>
      <c r="GID95" s="70"/>
      <c r="GIE95" s="73"/>
      <c r="GIF95" s="74"/>
      <c r="GIG95" s="74"/>
      <c r="GIH95" s="62"/>
      <c r="GII95" s="75"/>
      <c r="GIJ95" s="76"/>
      <c r="GIK95" s="216"/>
      <c r="GIL95" s="75"/>
      <c r="GIM95" s="75"/>
      <c r="GIN95" s="204"/>
      <c r="GIO95" s="205"/>
      <c r="GIP95" s="72"/>
      <c r="GIQ95" s="70"/>
      <c r="GIR95" s="73"/>
      <c r="GIS95" s="74"/>
      <c r="GIT95" s="74"/>
      <c r="GIU95" s="62"/>
      <c r="GIV95" s="75"/>
      <c r="GIW95" s="76"/>
      <c r="GIX95" s="216"/>
      <c r="GIY95" s="75"/>
      <c r="GIZ95" s="75"/>
      <c r="GJA95" s="204"/>
      <c r="GJB95" s="205"/>
      <c r="GJC95" s="72"/>
      <c r="GJD95" s="70"/>
      <c r="GJE95" s="73"/>
      <c r="GJF95" s="74"/>
      <c r="GJG95" s="74"/>
      <c r="GJH95" s="62"/>
      <c r="GJI95" s="75"/>
      <c r="GJJ95" s="76"/>
      <c r="GJK95" s="216"/>
      <c r="GJL95" s="75"/>
      <c r="GJM95" s="75"/>
      <c r="GJN95" s="204"/>
      <c r="GJO95" s="205"/>
      <c r="GJP95" s="72"/>
      <c r="GJQ95" s="70"/>
      <c r="GJR95" s="73"/>
      <c r="GJS95" s="74"/>
      <c r="GJT95" s="74"/>
      <c r="GJU95" s="62"/>
      <c r="GJV95" s="75"/>
      <c r="GJW95" s="76"/>
      <c r="GJX95" s="216"/>
      <c r="GJY95" s="75"/>
      <c r="GJZ95" s="75"/>
      <c r="GKA95" s="204"/>
      <c r="GKB95" s="205"/>
      <c r="GKC95" s="72"/>
      <c r="GKD95" s="70"/>
      <c r="GKE95" s="73"/>
      <c r="GKF95" s="74"/>
      <c r="GKG95" s="74"/>
      <c r="GKH95" s="62"/>
      <c r="GKI95" s="75"/>
      <c r="GKJ95" s="76"/>
      <c r="GKK95" s="216"/>
      <c r="GKL95" s="75"/>
      <c r="GKM95" s="75"/>
      <c r="GKN95" s="204"/>
      <c r="GKO95" s="205"/>
      <c r="GKP95" s="72"/>
      <c r="GKQ95" s="70"/>
      <c r="GKR95" s="73"/>
      <c r="GKS95" s="74"/>
      <c r="GKT95" s="74"/>
      <c r="GKU95" s="62"/>
      <c r="GKV95" s="75"/>
      <c r="GKW95" s="76"/>
      <c r="GKX95" s="216"/>
      <c r="GKY95" s="75"/>
      <c r="GKZ95" s="75"/>
      <c r="GLA95" s="204"/>
      <c r="GLB95" s="205"/>
      <c r="GLC95" s="72"/>
      <c r="GLD95" s="70"/>
      <c r="GLE95" s="73"/>
      <c r="GLF95" s="74"/>
      <c r="GLG95" s="74"/>
      <c r="GLH95" s="62"/>
      <c r="GLI95" s="75"/>
      <c r="GLJ95" s="76"/>
      <c r="GLK95" s="216"/>
      <c r="GLL95" s="75"/>
      <c r="GLM95" s="75"/>
      <c r="GLN95" s="204"/>
      <c r="GLO95" s="205"/>
      <c r="GLP95" s="72"/>
      <c r="GLQ95" s="70"/>
      <c r="GLR95" s="73"/>
      <c r="GLS95" s="74"/>
      <c r="GLT95" s="74"/>
      <c r="GLU95" s="62"/>
      <c r="GLV95" s="75"/>
      <c r="GLW95" s="76"/>
      <c r="GLX95" s="216"/>
      <c r="GLY95" s="75"/>
      <c r="GLZ95" s="75"/>
      <c r="GMA95" s="204"/>
      <c r="GMB95" s="205"/>
      <c r="GMC95" s="72"/>
      <c r="GMD95" s="70"/>
      <c r="GME95" s="73"/>
      <c r="GMF95" s="74"/>
      <c r="GMG95" s="74"/>
      <c r="GMH95" s="62"/>
      <c r="GMI95" s="75"/>
      <c r="GMJ95" s="76"/>
      <c r="GMK95" s="216"/>
      <c r="GML95" s="75"/>
      <c r="GMM95" s="75"/>
      <c r="GMN95" s="204"/>
      <c r="GMO95" s="205"/>
      <c r="GMP95" s="72"/>
      <c r="GMQ95" s="70"/>
      <c r="GMR95" s="73"/>
      <c r="GMS95" s="74"/>
      <c r="GMT95" s="74"/>
      <c r="GMU95" s="62"/>
      <c r="GMV95" s="75"/>
      <c r="GMW95" s="76"/>
      <c r="GMX95" s="216"/>
      <c r="GMY95" s="75"/>
      <c r="GMZ95" s="75"/>
      <c r="GNA95" s="204"/>
      <c r="GNB95" s="205"/>
      <c r="GNC95" s="72"/>
      <c r="GND95" s="70"/>
      <c r="GNE95" s="73"/>
      <c r="GNF95" s="74"/>
      <c r="GNG95" s="74"/>
      <c r="GNH95" s="62"/>
      <c r="GNI95" s="75"/>
      <c r="GNJ95" s="76"/>
      <c r="GNK95" s="216"/>
      <c r="GNL95" s="75"/>
      <c r="GNM95" s="75"/>
      <c r="GNN95" s="204"/>
      <c r="GNO95" s="205"/>
      <c r="GNP95" s="72"/>
      <c r="GNQ95" s="70"/>
      <c r="GNR95" s="73"/>
      <c r="GNS95" s="74"/>
      <c r="GNT95" s="74"/>
      <c r="GNU95" s="62"/>
      <c r="GNV95" s="75"/>
      <c r="GNW95" s="76"/>
      <c r="GNX95" s="216"/>
      <c r="GNY95" s="75"/>
      <c r="GNZ95" s="75"/>
      <c r="GOA95" s="204"/>
      <c r="GOB95" s="205"/>
      <c r="GOC95" s="72"/>
      <c r="GOD95" s="70"/>
      <c r="GOE95" s="73"/>
      <c r="GOF95" s="74"/>
      <c r="GOG95" s="74"/>
      <c r="GOH95" s="62"/>
      <c r="GOI95" s="75"/>
      <c r="GOJ95" s="76"/>
      <c r="GOK95" s="216"/>
      <c r="GOL95" s="75"/>
      <c r="GOM95" s="75"/>
      <c r="GON95" s="204"/>
      <c r="GOO95" s="205"/>
      <c r="GOP95" s="72"/>
      <c r="GOQ95" s="70"/>
      <c r="GOR95" s="73"/>
      <c r="GOS95" s="74"/>
      <c r="GOT95" s="74"/>
      <c r="GOU95" s="62"/>
      <c r="GOV95" s="75"/>
      <c r="GOW95" s="76"/>
      <c r="GOX95" s="216"/>
      <c r="GOY95" s="75"/>
      <c r="GOZ95" s="75"/>
      <c r="GPA95" s="204"/>
      <c r="GPB95" s="205"/>
      <c r="GPC95" s="72"/>
      <c r="GPD95" s="70"/>
      <c r="GPE95" s="73"/>
      <c r="GPF95" s="74"/>
      <c r="GPG95" s="74"/>
      <c r="GPH95" s="62"/>
      <c r="GPI95" s="75"/>
      <c r="GPJ95" s="76"/>
      <c r="GPK95" s="216"/>
      <c r="GPL95" s="75"/>
      <c r="GPM95" s="75"/>
      <c r="GPN95" s="204"/>
      <c r="GPO95" s="205"/>
      <c r="GPP95" s="72"/>
      <c r="GPQ95" s="70"/>
      <c r="GPR95" s="73"/>
      <c r="GPS95" s="74"/>
      <c r="GPT95" s="74"/>
      <c r="GPU95" s="62"/>
      <c r="GPV95" s="75"/>
      <c r="GPW95" s="76"/>
      <c r="GPX95" s="216"/>
      <c r="GPY95" s="75"/>
      <c r="GPZ95" s="75"/>
      <c r="GQA95" s="204"/>
      <c r="GQB95" s="205"/>
      <c r="GQC95" s="72"/>
      <c r="GQD95" s="70"/>
      <c r="GQE95" s="73"/>
      <c r="GQF95" s="74"/>
      <c r="GQG95" s="74"/>
      <c r="GQH95" s="62"/>
      <c r="GQI95" s="75"/>
      <c r="GQJ95" s="76"/>
      <c r="GQK95" s="216"/>
      <c r="GQL95" s="75"/>
      <c r="GQM95" s="75"/>
      <c r="GQN95" s="204"/>
      <c r="GQO95" s="205"/>
      <c r="GQP95" s="72"/>
      <c r="GQQ95" s="70"/>
      <c r="GQR95" s="73"/>
      <c r="GQS95" s="74"/>
      <c r="GQT95" s="74"/>
      <c r="GQU95" s="62"/>
      <c r="GQV95" s="75"/>
      <c r="GQW95" s="76"/>
      <c r="GQX95" s="216"/>
      <c r="GQY95" s="75"/>
      <c r="GQZ95" s="75"/>
      <c r="GRA95" s="204"/>
      <c r="GRB95" s="205"/>
      <c r="GRC95" s="72"/>
      <c r="GRD95" s="70"/>
      <c r="GRE95" s="73"/>
      <c r="GRF95" s="74"/>
      <c r="GRG95" s="74"/>
      <c r="GRH95" s="62"/>
      <c r="GRI95" s="75"/>
      <c r="GRJ95" s="76"/>
      <c r="GRK95" s="216"/>
      <c r="GRL95" s="75"/>
      <c r="GRM95" s="75"/>
      <c r="GRN95" s="204"/>
      <c r="GRO95" s="205"/>
      <c r="GRP95" s="72"/>
      <c r="GRQ95" s="70"/>
      <c r="GRR95" s="73"/>
      <c r="GRS95" s="74"/>
      <c r="GRT95" s="74"/>
      <c r="GRU95" s="62"/>
      <c r="GRV95" s="75"/>
      <c r="GRW95" s="76"/>
      <c r="GRX95" s="216"/>
      <c r="GRY95" s="75"/>
      <c r="GRZ95" s="75"/>
      <c r="GSA95" s="204"/>
      <c r="GSB95" s="205"/>
      <c r="GSC95" s="72"/>
      <c r="GSD95" s="70"/>
      <c r="GSE95" s="73"/>
      <c r="GSF95" s="74"/>
      <c r="GSG95" s="74"/>
      <c r="GSH95" s="62"/>
      <c r="GSI95" s="75"/>
      <c r="GSJ95" s="76"/>
      <c r="GSK95" s="216"/>
      <c r="GSL95" s="75"/>
      <c r="GSM95" s="75"/>
      <c r="GSN95" s="204"/>
      <c r="GSO95" s="205"/>
      <c r="GSP95" s="72"/>
      <c r="GSQ95" s="70"/>
      <c r="GSR95" s="73"/>
      <c r="GSS95" s="74"/>
      <c r="GST95" s="74"/>
      <c r="GSU95" s="62"/>
      <c r="GSV95" s="75"/>
      <c r="GSW95" s="76"/>
      <c r="GSX95" s="216"/>
      <c r="GSY95" s="75"/>
      <c r="GSZ95" s="75"/>
      <c r="GTA95" s="204"/>
      <c r="GTB95" s="205"/>
      <c r="GTC95" s="72"/>
      <c r="GTD95" s="70"/>
      <c r="GTE95" s="73"/>
      <c r="GTF95" s="74"/>
      <c r="GTG95" s="74"/>
      <c r="GTH95" s="62"/>
      <c r="GTI95" s="75"/>
      <c r="GTJ95" s="76"/>
      <c r="GTK95" s="216"/>
      <c r="GTL95" s="75"/>
      <c r="GTM95" s="75"/>
      <c r="GTN95" s="204"/>
      <c r="GTO95" s="205"/>
      <c r="GTP95" s="72"/>
      <c r="GTQ95" s="70"/>
      <c r="GTR95" s="73"/>
      <c r="GTS95" s="74"/>
      <c r="GTT95" s="74"/>
      <c r="GTU95" s="62"/>
      <c r="GTV95" s="75"/>
      <c r="GTW95" s="76"/>
      <c r="GTX95" s="216"/>
      <c r="GTY95" s="75"/>
      <c r="GTZ95" s="75"/>
      <c r="GUA95" s="204"/>
      <c r="GUB95" s="205"/>
      <c r="GUC95" s="72"/>
      <c r="GUD95" s="70"/>
      <c r="GUE95" s="73"/>
      <c r="GUF95" s="74"/>
      <c r="GUG95" s="74"/>
      <c r="GUH95" s="62"/>
      <c r="GUI95" s="75"/>
      <c r="GUJ95" s="76"/>
      <c r="GUK95" s="216"/>
      <c r="GUL95" s="75"/>
      <c r="GUM95" s="75"/>
      <c r="GUN95" s="204"/>
      <c r="GUO95" s="205"/>
      <c r="GUP95" s="72"/>
      <c r="GUQ95" s="70"/>
      <c r="GUR95" s="73"/>
      <c r="GUS95" s="74"/>
      <c r="GUT95" s="74"/>
      <c r="GUU95" s="62"/>
      <c r="GUV95" s="75"/>
      <c r="GUW95" s="76"/>
      <c r="GUX95" s="216"/>
      <c r="GUY95" s="75"/>
      <c r="GUZ95" s="75"/>
      <c r="GVA95" s="204"/>
      <c r="GVB95" s="205"/>
      <c r="GVC95" s="72"/>
      <c r="GVD95" s="70"/>
      <c r="GVE95" s="73"/>
      <c r="GVF95" s="74"/>
      <c r="GVG95" s="74"/>
      <c r="GVH95" s="62"/>
      <c r="GVI95" s="75"/>
      <c r="GVJ95" s="76"/>
      <c r="GVK95" s="216"/>
      <c r="GVL95" s="75"/>
      <c r="GVM95" s="75"/>
      <c r="GVN95" s="204"/>
      <c r="GVO95" s="205"/>
      <c r="GVP95" s="72"/>
      <c r="GVQ95" s="70"/>
      <c r="GVR95" s="73"/>
      <c r="GVS95" s="74"/>
      <c r="GVT95" s="74"/>
      <c r="GVU95" s="62"/>
      <c r="GVV95" s="75"/>
      <c r="GVW95" s="76"/>
      <c r="GVX95" s="216"/>
      <c r="GVY95" s="75"/>
      <c r="GVZ95" s="75"/>
      <c r="GWA95" s="204"/>
      <c r="GWB95" s="205"/>
      <c r="GWC95" s="72"/>
      <c r="GWD95" s="70"/>
      <c r="GWE95" s="73"/>
      <c r="GWF95" s="74"/>
      <c r="GWG95" s="74"/>
      <c r="GWH95" s="62"/>
      <c r="GWI95" s="75"/>
      <c r="GWJ95" s="76"/>
      <c r="GWK95" s="216"/>
      <c r="GWL95" s="75"/>
      <c r="GWM95" s="75"/>
      <c r="GWN95" s="204"/>
      <c r="GWO95" s="205"/>
      <c r="GWP95" s="72"/>
      <c r="GWQ95" s="70"/>
      <c r="GWR95" s="73"/>
      <c r="GWS95" s="74"/>
      <c r="GWT95" s="74"/>
      <c r="GWU95" s="62"/>
      <c r="GWV95" s="75"/>
      <c r="GWW95" s="76"/>
      <c r="GWX95" s="216"/>
      <c r="GWY95" s="75"/>
      <c r="GWZ95" s="75"/>
      <c r="GXA95" s="204"/>
      <c r="GXB95" s="205"/>
      <c r="GXC95" s="72"/>
      <c r="GXD95" s="70"/>
      <c r="GXE95" s="73"/>
      <c r="GXF95" s="74"/>
      <c r="GXG95" s="74"/>
      <c r="GXH95" s="62"/>
      <c r="GXI95" s="75"/>
      <c r="GXJ95" s="76"/>
      <c r="GXK95" s="216"/>
      <c r="GXL95" s="75"/>
      <c r="GXM95" s="75"/>
      <c r="GXN95" s="204"/>
      <c r="GXO95" s="205"/>
      <c r="GXP95" s="72"/>
      <c r="GXQ95" s="70"/>
      <c r="GXR95" s="73"/>
      <c r="GXS95" s="74"/>
      <c r="GXT95" s="74"/>
      <c r="GXU95" s="62"/>
      <c r="GXV95" s="75"/>
      <c r="GXW95" s="76"/>
      <c r="GXX95" s="216"/>
      <c r="GXY95" s="75"/>
      <c r="GXZ95" s="75"/>
      <c r="GYA95" s="204"/>
      <c r="GYB95" s="205"/>
      <c r="GYC95" s="72"/>
      <c r="GYD95" s="70"/>
      <c r="GYE95" s="73"/>
      <c r="GYF95" s="74"/>
      <c r="GYG95" s="74"/>
      <c r="GYH95" s="62"/>
      <c r="GYI95" s="75"/>
      <c r="GYJ95" s="76"/>
      <c r="GYK95" s="216"/>
      <c r="GYL95" s="75"/>
      <c r="GYM95" s="75"/>
      <c r="GYN95" s="204"/>
      <c r="GYO95" s="205"/>
      <c r="GYP95" s="72"/>
      <c r="GYQ95" s="70"/>
      <c r="GYR95" s="73"/>
      <c r="GYS95" s="74"/>
      <c r="GYT95" s="74"/>
      <c r="GYU95" s="62"/>
      <c r="GYV95" s="75"/>
      <c r="GYW95" s="76"/>
      <c r="GYX95" s="216"/>
      <c r="GYY95" s="75"/>
      <c r="GYZ95" s="75"/>
      <c r="GZA95" s="204"/>
      <c r="GZB95" s="205"/>
      <c r="GZC95" s="72"/>
      <c r="GZD95" s="70"/>
      <c r="GZE95" s="73"/>
      <c r="GZF95" s="74"/>
      <c r="GZG95" s="74"/>
      <c r="GZH95" s="62"/>
      <c r="GZI95" s="75"/>
      <c r="GZJ95" s="76"/>
      <c r="GZK95" s="216"/>
      <c r="GZL95" s="75"/>
      <c r="GZM95" s="75"/>
      <c r="GZN95" s="204"/>
      <c r="GZO95" s="205"/>
      <c r="GZP95" s="72"/>
      <c r="GZQ95" s="70"/>
      <c r="GZR95" s="73"/>
      <c r="GZS95" s="74"/>
      <c r="GZT95" s="74"/>
      <c r="GZU95" s="62"/>
      <c r="GZV95" s="75"/>
      <c r="GZW95" s="76"/>
      <c r="GZX95" s="216"/>
      <c r="GZY95" s="75"/>
      <c r="GZZ95" s="75"/>
      <c r="HAA95" s="204"/>
      <c r="HAB95" s="205"/>
      <c r="HAC95" s="72"/>
      <c r="HAD95" s="70"/>
      <c r="HAE95" s="73"/>
      <c r="HAF95" s="74"/>
      <c r="HAG95" s="74"/>
      <c r="HAH95" s="62"/>
      <c r="HAI95" s="75"/>
      <c r="HAJ95" s="76"/>
      <c r="HAK95" s="216"/>
      <c r="HAL95" s="75"/>
      <c r="HAM95" s="75"/>
      <c r="HAN95" s="204"/>
      <c r="HAO95" s="205"/>
      <c r="HAP95" s="72"/>
      <c r="HAQ95" s="70"/>
      <c r="HAR95" s="73"/>
      <c r="HAS95" s="74"/>
      <c r="HAT95" s="74"/>
      <c r="HAU95" s="62"/>
      <c r="HAV95" s="75"/>
      <c r="HAW95" s="76"/>
      <c r="HAX95" s="216"/>
      <c r="HAY95" s="75"/>
      <c r="HAZ95" s="75"/>
      <c r="HBA95" s="204"/>
      <c r="HBB95" s="205"/>
      <c r="HBC95" s="72"/>
      <c r="HBD95" s="70"/>
      <c r="HBE95" s="73"/>
      <c r="HBF95" s="74"/>
      <c r="HBG95" s="74"/>
      <c r="HBH95" s="62"/>
      <c r="HBI95" s="75"/>
      <c r="HBJ95" s="76"/>
      <c r="HBK95" s="216"/>
      <c r="HBL95" s="75"/>
      <c r="HBM95" s="75"/>
      <c r="HBN95" s="204"/>
      <c r="HBO95" s="205"/>
      <c r="HBP95" s="72"/>
      <c r="HBQ95" s="70"/>
      <c r="HBR95" s="73"/>
      <c r="HBS95" s="74"/>
      <c r="HBT95" s="74"/>
      <c r="HBU95" s="62"/>
      <c r="HBV95" s="75"/>
      <c r="HBW95" s="76"/>
      <c r="HBX95" s="216"/>
      <c r="HBY95" s="75"/>
      <c r="HBZ95" s="75"/>
      <c r="HCA95" s="204"/>
      <c r="HCB95" s="205"/>
      <c r="HCC95" s="72"/>
      <c r="HCD95" s="70"/>
      <c r="HCE95" s="73"/>
      <c r="HCF95" s="74"/>
      <c r="HCG95" s="74"/>
      <c r="HCH95" s="62"/>
      <c r="HCI95" s="75"/>
      <c r="HCJ95" s="76"/>
      <c r="HCK95" s="216"/>
      <c r="HCL95" s="75"/>
      <c r="HCM95" s="75"/>
      <c r="HCN95" s="204"/>
      <c r="HCO95" s="205"/>
      <c r="HCP95" s="72"/>
      <c r="HCQ95" s="70"/>
      <c r="HCR95" s="73"/>
      <c r="HCS95" s="74"/>
      <c r="HCT95" s="74"/>
      <c r="HCU95" s="62"/>
      <c r="HCV95" s="75"/>
      <c r="HCW95" s="76"/>
      <c r="HCX95" s="216"/>
      <c r="HCY95" s="75"/>
      <c r="HCZ95" s="75"/>
      <c r="HDA95" s="204"/>
      <c r="HDB95" s="205"/>
      <c r="HDC95" s="72"/>
      <c r="HDD95" s="70"/>
      <c r="HDE95" s="73"/>
      <c r="HDF95" s="74"/>
      <c r="HDG95" s="74"/>
      <c r="HDH95" s="62"/>
      <c r="HDI95" s="75"/>
      <c r="HDJ95" s="76"/>
      <c r="HDK95" s="216"/>
      <c r="HDL95" s="75"/>
      <c r="HDM95" s="75"/>
      <c r="HDN95" s="204"/>
      <c r="HDO95" s="205"/>
      <c r="HDP95" s="72"/>
      <c r="HDQ95" s="70"/>
      <c r="HDR95" s="73"/>
      <c r="HDS95" s="74"/>
      <c r="HDT95" s="74"/>
      <c r="HDU95" s="62"/>
      <c r="HDV95" s="75"/>
      <c r="HDW95" s="76"/>
      <c r="HDX95" s="216"/>
      <c r="HDY95" s="75"/>
      <c r="HDZ95" s="75"/>
      <c r="HEA95" s="204"/>
      <c r="HEB95" s="205"/>
      <c r="HEC95" s="72"/>
      <c r="HED95" s="70"/>
      <c r="HEE95" s="73"/>
      <c r="HEF95" s="74"/>
      <c r="HEG95" s="74"/>
      <c r="HEH95" s="62"/>
      <c r="HEI95" s="75"/>
      <c r="HEJ95" s="76"/>
      <c r="HEK95" s="216"/>
      <c r="HEL95" s="75"/>
      <c r="HEM95" s="75"/>
      <c r="HEN95" s="204"/>
      <c r="HEO95" s="205"/>
      <c r="HEP95" s="72"/>
      <c r="HEQ95" s="70"/>
      <c r="HER95" s="73"/>
      <c r="HES95" s="74"/>
      <c r="HET95" s="74"/>
      <c r="HEU95" s="62"/>
      <c r="HEV95" s="75"/>
      <c r="HEW95" s="76"/>
      <c r="HEX95" s="216"/>
      <c r="HEY95" s="75"/>
      <c r="HEZ95" s="75"/>
      <c r="HFA95" s="204"/>
      <c r="HFB95" s="205"/>
      <c r="HFC95" s="72"/>
      <c r="HFD95" s="70"/>
      <c r="HFE95" s="73"/>
      <c r="HFF95" s="74"/>
      <c r="HFG95" s="74"/>
      <c r="HFH95" s="62"/>
      <c r="HFI95" s="75"/>
      <c r="HFJ95" s="76"/>
      <c r="HFK95" s="216"/>
      <c r="HFL95" s="75"/>
      <c r="HFM95" s="75"/>
      <c r="HFN95" s="204"/>
      <c r="HFO95" s="205"/>
      <c r="HFP95" s="72"/>
      <c r="HFQ95" s="70"/>
      <c r="HFR95" s="73"/>
      <c r="HFS95" s="74"/>
      <c r="HFT95" s="74"/>
      <c r="HFU95" s="62"/>
      <c r="HFV95" s="75"/>
      <c r="HFW95" s="76"/>
      <c r="HFX95" s="216"/>
      <c r="HFY95" s="75"/>
      <c r="HFZ95" s="75"/>
      <c r="HGA95" s="204"/>
      <c r="HGB95" s="205"/>
      <c r="HGC95" s="72"/>
      <c r="HGD95" s="70"/>
      <c r="HGE95" s="73"/>
      <c r="HGF95" s="74"/>
      <c r="HGG95" s="74"/>
      <c r="HGH95" s="62"/>
      <c r="HGI95" s="75"/>
      <c r="HGJ95" s="76"/>
      <c r="HGK95" s="216"/>
      <c r="HGL95" s="75"/>
      <c r="HGM95" s="75"/>
      <c r="HGN95" s="204"/>
      <c r="HGO95" s="205"/>
      <c r="HGP95" s="72"/>
      <c r="HGQ95" s="70"/>
      <c r="HGR95" s="73"/>
      <c r="HGS95" s="74"/>
      <c r="HGT95" s="74"/>
      <c r="HGU95" s="62"/>
      <c r="HGV95" s="75"/>
      <c r="HGW95" s="76"/>
      <c r="HGX95" s="216"/>
      <c r="HGY95" s="75"/>
      <c r="HGZ95" s="75"/>
      <c r="HHA95" s="204"/>
      <c r="HHB95" s="205"/>
      <c r="HHC95" s="72"/>
      <c r="HHD95" s="70"/>
      <c r="HHE95" s="73"/>
      <c r="HHF95" s="74"/>
      <c r="HHG95" s="74"/>
      <c r="HHH95" s="62"/>
      <c r="HHI95" s="75"/>
      <c r="HHJ95" s="76"/>
      <c r="HHK95" s="216"/>
      <c r="HHL95" s="75"/>
      <c r="HHM95" s="75"/>
      <c r="HHN95" s="204"/>
      <c r="HHO95" s="205"/>
      <c r="HHP95" s="72"/>
      <c r="HHQ95" s="70"/>
      <c r="HHR95" s="73"/>
      <c r="HHS95" s="74"/>
      <c r="HHT95" s="74"/>
      <c r="HHU95" s="62"/>
      <c r="HHV95" s="75"/>
      <c r="HHW95" s="76"/>
      <c r="HHX95" s="216"/>
      <c r="HHY95" s="75"/>
      <c r="HHZ95" s="75"/>
      <c r="HIA95" s="204"/>
      <c r="HIB95" s="205"/>
      <c r="HIC95" s="72"/>
      <c r="HID95" s="70"/>
      <c r="HIE95" s="73"/>
      <c r="HIF95" s="74"/>
      <c r="HIG95" s="74"/>
      <c r="HIH95" s="62"/>
      <c r="HII95" s="75"/>
      <c r="HIJ95" s="76"/>
      <c r="HIK95" s="216"/>
      <c r="HIL95" s="75"/>
      <c r="HIM95" s="75"/>
      <c r="HIN95" s="204"/>
      <c r="HIO95" s="205"/>
      <c r="HIP95" s="72"/>
      <c r="HIQ95" s="70"/>
      <c r="HIR95" s="73"/>
      <c r="HIS95" s="74"/>
      <c r="HIT95" s="74"/>
      <c r="HIU95" s="62"/>
      <c r="HIV95" s="75"/>
      <c r="HIW95" s="76"/>
      <c r="HIX95" s="216"/>
      <c r="HIY95" s="75"/>
      <c r="HIZ95" s="75"/>
      <c r="HJA95" s="204"/>
      <c r="HJB95" s="205"/>
      <c r="HJC95" s="72"/>
      <c r="HJD95" s="70"/>
      <c r="HJE95" s="73"/>
      <c r="HJF95" s="74"/>
      <c r="HJG95" s="74"/>
      <c r="HJH95" s="62"/>
      <c r="HJI95" s="75"/>
      <c r="HJJ95" s="76"/>
      <c r="HJK95" s="216"/>
      <c r="HJL95" s="75"/>
      <c r="HJM95" s="75"/>
      <c r="HJN95" s="204"/>
      <c r="HJO95" s="205"/>
      <c r="HJP95" s="72"/>
      <c r="HJQ95" s="70"/>
      <c r="HJR95" s="73"/>
      <c r="HJS95" s="74"/>
      <c r="HJT95" s="74"/>
      <c r="HJU95" s="62"/>
      <c r="HJV95" s="75"/>
      <c r="HJW95" s="76"/>
      <c r="HJX95" s="216"/>
      <c r="HJY95" s="75"/>
      <c r="HJZ95" s="75"/>
      <c r="HKA95" s="204"/>
      <c r="HKB95" s="205"/>
      <c r="HKC95" s="72"/>
      <c r="HKD95" s="70"/>
      <c r="HKE95" s="73"/>
      <c r="HKF95" s="74"/>
      <c r="HKG95" s="74"/>
      <c r="HKH95" s="62"/>
      <c r="HKI95" s="75"/>
      <c r="HKJ95" s="76"/>
      <c r="HKK95" s="216"/>
      <c r="HKL95" s="75"/>
      <c r="HKM95" s="75"/>
      <c r="HKN95" s="204"/>
      <c r="HKO95" s="205"/>
      <c r="HKP95" s="72"/>
      <c r="HKQ95" s="70"/>
      <c r="HKR95" s="73"/>
      <c r="HKS95" s="74"/>
      <c r="HKT95" s="74"/>
      <c r="HKU95" s="62"/>
      <c r="HKV95" s="75"/>
      <c r="HKW95" s="76"/>
      <c r="HKX95" s="216"/>
      <c r="HKY95" s="75"/>
      <c r="HKZ95" s="75"/>
      <c r="HLA95" s="204"/>
      <c r="HLB95" s="205"/>
      <c r="HLC95" s="72"/>
      <c r="HLD95" s="70"/>
      <c r="HLE95" s="73"/>
      <c r="HLF95" s="74"/>
      <c r="HLG95" s="74"/>
      <c r="HLH95" s="62"/>
      <c r="HLI95" s="75"/>
      <c r="HLJ95" s="76"/>
      <c r="HLK95" s="216"/>
      <c r="HLL95" s="75"/>
      <c r="HLM95" s="75"/>
      <c r="HLN95" s="204"/>
      <c r="HLO95" s="205"/>
      <c r="HLP95" s="72"/>
      <c r="HLQ95" s="70"/>
      <c r="HLR95" s="73"/>
      <c r="HLS95" s="74"/>
      <c r="HLT95" s="74"/>
      <c r="HLU95" s="62"/>
      <c r="HLV95" s="75"/>
      <c r="HLW95" s="76"/>
      <c r="HLX95" s="216"/>
      <c r="HLY95" s="75"/>
      <c r="HLZ95" s="75"/>
      <c r="HMA95" s="204"/>
      <c r="HMB95" s="205"/>
      <c r="HMC95" s="72"/>
      <c r="HMD95" s="70"/>
      <c r="HME95" s="73"/>
      <c r="HMF95" s="74"/>
      <c r="HMG95" s="74"/>
      <c r="HMH95" s="62"/>
      <c r="HMI95" s="75"/>
      <c r="HMJ95" s="76"/>
      <c r="HMK95" s="216"/>
      <c r="HML95" s="75"/>
      <c r="HMM95" s="75"/>
      <c r="HMN95" s="204"/>
      <c r="HMO95" s="205"/>
      <c r="HMP95" s="72"/>
      <c r="HMQ95" s="70"/>
      <c r="HMR95" s="73"/>
      <c r="HMS95" s="74"/>
      <c r="HMT95" s="74"/>
      <c r="HMU95" s="62"/>
      <c r="HMV95" s="75"/>
      <c r="HMW95" s="76"/>
      <c r="HMX95" s="216"/>
      <c r="HMY95" s="75"/>
      <c r="HMZ95" s="75"/>
      <c r="HNA95" s="204"/>
      <c r="HNB95" s="205"/>
      <c r="HNC95" s="72"/>
      <c r="HND95" s="70"/>
      <c r="HNE95" s="73"/>
      <c r="HNF95" s="74"/>
      <c r="HNG95" s="74"/>
      <c r="HNH95" s="62"/>
      <c r="HNI95" s="75"/>
      <c r="HNJ95" s="76"/>
      <c r="HNK95" s="216"/>
      <c r="HNL95" s="75"/>
      <c r="HNM95" s="75"/>
      <c r="HNN95" s="204"/>
      <c r="HNO95" s="205"/>
      <c r="HNP95" s="72"/>
      <c r="HNQ95" s="70"/>
      <c r="HNR95" s="73"/>
      <c r="HNS95" s="74"/>
      <c r="HNT95" s="74"/>
      <c r="HNU95" s="62"/>
      <c r="HNV95" s="75"/>
      <c r="HNW95" s="76"/>
      <c r="HNX95" s="216"/>
      <c r="HNY95" s="75"/>
      <c r="HNZ95" s="75"/>
      <c r="HOA95" s="204"/>
      <c r="HOB95" s="205"/>
      <c r="HOC95" s="72"/>
      <c r="HOD95" s="70"/>
      <c r="HOE95" s="73"/>
      <c r="HOF95" s="74"/>
      <c r="HOG95" s="74"/>
      <c r="HOH95" s="62"/>
      <c r="HOI95" s="75"/>
      <c r="HOJ95" s="76"/>
      <c r="HOK95" s="216"/>
      <c r="HOL95" s="75"/>
      <c r="HOM95" s="75"/>
      <c r="HON95" s="204"/>
      <c r="HOO95" s="205"/>
      <c r="HOP95" s="72"/>
      <c r="HOQ95" s="70"/>
      <c r="HOR95" s="73"/>
      <c r="HOS95" s="74"/>
      <c r="HOT95" s="74"/>
      <c r="HOU95" s="62"/>
      <c r="HOV95" s="75"/>
      <c r="HOW95" s="76"/>
      <c r="HOX95" s="216"/>
      <c r="HOY95" s="75"/>
      <c r="HOZ95" s="75"/>
      <c r="HPA95" s="204"/>
      <c r="HPB95" s="205"/>
      <c r="HPC95" s="72"/>
      <c r="HPD95" s="70"/>
      <c r="HPE95" s="73"/>
      <c r="HPF95" s="74"/>
      <c r="HPG95" s="74"/>
      <c r="HPH95" s="62"/>
      <c r="HPI95" s="75"/>
      <c r="HPJ95" s="76"/>
      <c r="HPK95" s="216"/>
      <c r="HPL95" s="75"/>
      <c r="HPM95" s="75"/>
      <c r="HPN95" s="204"/>
      <c r="HPO95" s="205"/>
      <c r="HPP95" s="72"/>
      <c r="HPQ95" s="70"/>
      <c r="HPR95" s="73"/>
      <c r="HPS95" s="74"/>
      <c r="HPT95" s="74"/>
      <c r="HPU95" s="62"/>
      <c r="HPV95" s="75"/>
      <c r="HPW95" s="76"/>
      <c r="HPX95" s="216"/>
      <c r="HPY95" s="75"/>
      <c r="HPZ95" s="75"/>
      <c r="HQA95" s="204"/>
      <c r="HQB95" s="205"/>
      <c r="HQC95" s="72"/>
      <c r="HQD95" s="70"/>
      <c r="HQE95" s="73"/>
      <c r="HQF95" s="74"/>
      <c r="HQG95" s="74"/>
      <c r="HQH95" s="62"/>
      <c r="HQI95" s="75"/>
      <c r="HQJ95" s="76"/>
      <c r="HQK95" s="216"/>
      <c r="HQL95" s="75"/>
      <c r="HQM95" s="75"/>
      <c r="HQN95" s="204"/>
      <c r="HQO95" s="205"/>
      <c r="HQP95" s="72"/>
      <c r="HQQ95" s="70"/>
      <c r="HQR95" s="73"/>
      <c r="HQS95" s="74"/>
      <c r="HQT95" s="74"/>
      <c r="HQU95" s="62"/>
      <c r="HQV95" s="75"/>
      <c r="HQW95" s="76"/>
      <c r="HQX95" s="216"/>
      <c r="HQY95" s="75"/>
      <c r="HQZ95" s="75"/>
      <c r="HRA95" s="204"/>
      <c r="HRB95" s="205"/>
      <c r="HRC95" s="72"/>
      <c r="HRD95" s="70"/>
      <c r="HRE95" s="73"/>
      <c r="HRF95" s="74"/>
      <c r="HRG95" s="74"/>
      <c r="HRH95" s="62"/>
      <c r="HRI95" s="75"/>
      <c r="HRJ95" s="76"/>
      <c r="HRK95" s="216"/>
      <c r="HRL95" s="75"/>
      <c r="HRM95" s="75"/>
      <c r="HRN95" s="204"/>
      <c r="HRO95" s="205"/>
      <c r="HRP95" s="72"/>
      <c r="HRQ95" s="70"/>
      <c r="HRR95" s="73"/>
      <c r="HRS95" s="74"/>
      <c r="HRT95" s="74"/>
      <c r="HRU95" s="62"/>
      <c r="HRV95" s="75"/>
      <c r="HRW95" s="76"/>
      <c r="HRX95" s="216"/>
      <c r="HRY95" s="75"/>
      <c r="HRZ95" s="75"/>
      <c r="HSA95" s="204"/>
      <c r="HSB95" s="205"/>
      <c r="HSC95" s="72"/>
      <c r="HSD95" s="70"/>
      <c r="HSE95" s="73"/>
      <c r="HSF95" s="74"/>
      <c r="HSG95" s="74"/>
      <c r="HSH95" s="62"/>
      <c r="HSI95" s="75"/>
      <c r="HSJ95" s="76"/>
      <c r="HSK95" s="216"/>
      <c r="HSL95" s="75"/>
      <c r="HSM95" s="75"/>
      <c r="HSN95" s="204"/>
      <c r="HSO95" s="205"/>
      <c r="HSP95" s="72"/>
      <c r="HSQ95" s="70"/>
      <c r="HSR95" s="73"/>
      <c r="HSS95" s="74"/>
      <c r="HST95" s="74"/>
      <c r="HSU95" s="62"/>
      <c r="HSV95" s="75"/>
      <c r="HSW95" s="76"/>
      <c r="HSX95" s="216"/>
      <c r="HSY95" s="75"/>
      <c r="HSZ95" s="75"/>
      <c r="HTA95" s="204"/>
      <c r="HTB95" s="205"/>
      <c r="HTC95" s="72"/>
      <c r="HTD95" s="70"/>
      <c r="HTE95" s="73"/>
      <c r="HTF95" s="74"/>
      <c r="HTG95" s="74"/>
      <c r="HTH95" s="62"/>
      <c r="HTI95" s="75"/>
      <c r="HTJ95" s="76"/>
      <c r="HTK95" s="216"/>
      <c r="HTL95" s="75"/>
      <c r="HTM95" s="75"/>
      <c r="HTN95" s="204"/>
      <c r="HTO95" s="205"/>
      <c r="HTP95" s="72"/>
      <c r="HTQ95" s="70"/>
      <c r="HTR95" s="73"/>
      <c r="HTS95" s="74"/>
      <c r="HTT95" s="74"/>
      <c r="HTU95" s="62"/>
      <c r="HTV95" s="75"/>
      <c r="HTW95" s="76"/>
      <c r="HTX95" s="216"/>
      <c r="HTY95" s="75"/>
      <c r="HTZ95" s="75"/>
      <c r="HUA95" s="204"/>
      <c r="HUB95" s="205"/>
      <c r="HUC95" s="72"/>
      <c r="HUD95" s="70"/>
      <c r="HUE95" s="73"/>
      <c r="HUF95" s="74"/>
      <c r="HUG95" s="74"/>
      <c r="HUH95" s="62"/>
      <c r="HUI95" s="75"/>
      <c r="HUJ95" s="76"/>
      <c r="HUK95" s="216"/>
      <c r="HUL95" s="75"/>
      <c r="HUM95" s="75"/>
      <c r="HUN95" s="204"/>
      <c r="HUO95" s="205"/>
      <c r="HUP95" s="72"/>
      <c r="HUQ95" s="70"/>
      <c r="HUR95" s="73"/>
      <c r="HUS95" s="74"/>
      <c r="HUT95" s="74"/>
      <c r="HUU95" s="62"/>
      <c r="HUV95" s="75"/>
      <c r="HUW95" s="76"/>
      <c r="HUX95" s="216"/>
      <c r="HUY95" s="75"/>
      <c r="HUZ95" s="75"/>
      <c r="HVA95" s="204"/>
      <c r="HVB95" s="205"/>
      <c r="HVC95" s="72"/>
      <c r="HVD95" s="70"/>
      <c r="HVE95" s="73"/>
      <c r="HVF95" s="74"/>
      <c r="HVG95" s="74"/>
      <c r="HVH95" s="62"/>
      <c r="HVI95" s="75"/>
      <c r="HVJ95" s="76"/>
      <c r="HVK95" s="216"/>
      <c r="HVL95" s="75"/>
      <c r="HVM95" s="75"/>
      <c r="HVN95" s="204"/>
      <c r="HVO95" s="205"/>
      <c r="HVP95" s="72"/>
      <c r="HVQ95" s="70"/>
      <c r="HVR95" s="73"/>
      <c r="HVS95" s="74"/>
      <c r="HVT95" s="74"/>
      <c r="HVU95" s="62"/>
      <c r="HVV95" s="75"/>
      <c r="HVW95" s="76"/>
      <c r="HVX95" s="216"/>
      <c r="HVY95" s="75"/>
      <c r="HVZ95" s="75"/>
      <c r="HWA95" s="204"/>
      <c r="HWB95" s="205"/>
      <c r="HWC95" s="72"/>
      <c r="HWD95" s="70"/>
      <c r="HWE95" s="73"/>
      <c r="HWF95" s="74"/>
      <c r="HWG95" s="74"/>
      <c r="HWH95" s="62"/>
      <c r="HWI95" s="75"/>
      <c r="HWJ95" s="76"/>
      <c r="HWK95" s="216"/>
      <c r="HWL95" s="75"/>
      <c r="HWM95" s="75"/>
      <c r="HWN95" s="204"/>
      <c r="HWO95" s="205"/>
      <c r="HWP95" s="72"/>
      <c r="HWQ95" s="70"/>
      <c r="HWR95" s="73"/>
      <c r="HWS95" s="74"/>
      <c r="HWT95" s="74"/>
      <c r="HWU95" s="62"/>
      <c r="HWV95" s="75"/>
      <c r="HWW95" s="76"/>
      <c r="HWX95" s="216"/>
      <c r="HWY95" s="75"/>
      <c r="HWZ95" s="75"/>
      <c r="HXA95" s="204"/>
      <c r="HXB95" s="205"/>
      <c r="HXC95" s="72"/>
      <c r="HXD95" s="70"/>
      <c r="HXE95" s="73"/>
      <c r="HXF95" s="74"/>
      <c r="HXG95" s="74"/>
      <c r="HXH95" s="62"/>
      <c r="HXI95" s="75"/>
      <c r="HXJ95" s="76"/>
      <c r="HXK95" s="216"/>
      <c r="HXL95" s="75"/>
      <c r="HXM95" s="75"/>
      <c r="HXN95" s="204"/>
      <c r="HXO95" s="205"/>
      <c r="HXP95" s="72"/>
      <c r="HXQ95" s="70"/>
      <c r="HXR95" s="73"/>
      <c r="HXS95" s="74"/>
      <c r="HXT95" s="74"/>
      <c r="HXU95" s="62"/>
      <c r="HXV95" s="75"/>
      <c r="HXW95" s="76"/>
      <c r="HXX95" s="216"/>
      <c r="HXY95" s="75"/>
      <c r="HXZ95" s="75"/>
      <c r="HYA95" s="204"/>
      <c r="HYB95" s="205"/>
      <c r="HYC95" s="72"/>
      <c r="HYD95" s="70"/>
      <c r="HYE95" s="73"/>
      <c r="HYF95" s="74"/>
      <c r="HYG95" s="74"/>
      <c r="HYH95" s="62"/>
      <c r="HYI95" s="75"/>
      <c r="HYJ95" s="76"/>
      <c r="HYK95" s="216"/>
      <c r="HYL95" s="75"/>
      <c r="HYM95" s="75"/>
      <c r="HYN95" s="204"/>
      <c r="HYO95" s="205"/>
      <c r="HYP95" s="72"/>
      <c r="HYQ95" s="70"/>
      <c r="HYR95" s="73"/>
      <c r="HYS95" s="74"/>
      <c r="HYT95" s="74"/>
      <c r="HYU95" s="62"/>
      <c r="HYV95" s="75"/>
      <c r="HYW95" s="76"/>
      <c r="HYX95" s="216"/>
      <c r="HYY95" s="75"/>
      <c r="HYZ95" s="75"/>
      <c r="HZA95" s="204"/>
      <c r="HZB95" s="205"/>
      <c r="HZC95" s="72"/>
      <c r="HZD95" s="70"/>
      <c r="HZE95" s="73"/>
      <c r="HZF95" s="74"/>
      <c r="HZG95" s="74"/>
      <c r="HZH95" s="62"/>
      <c r="HZI95" s="75"/>
      <c r="HZJ95" s="76"/>
      <c r="HZK95" s="216"/>
      <c r="HZL95" s="75"/>
      <c r="HZM95" s="75"/>
      <c r="HZN95" s="204"/>
      <c r="HZO95" s="205"/>
      <c r="HZP95" s="72"/>
      <c r="HZQ95" s="70"/>
      <c r="HZR95" s="73"/>
      <c r="HZS95" s="74"/>
      <c r="HZT95" s="74"/>
      <c r="HZU95" s="62"/>
      <c r="HZV95" s="75"/>
      <c r="HZW95" s="76"/>
      <c r="HZX95" s="216"/>
      <c r="HZY95" s="75"/>
      <c r="HZZ95" s="75"/>
      <c r="IAA95" s="204"/>
      <c r="IAB95" s="205"/>
      <c r="IAC95" s="72"/>
      <c r="IAD95" s="70"/>
      <c r="IAE95" s="73"/>
      <c r="IAF95" s="74"/>
      <c r="IAG95" s="74"/>
      <c r="IAH95" s="62"/>
      <c r="IAI95" s="75"/>
      <c r="IAJ95" s="76"/>
      <c r="IAK95" s="216"/>
      <c r="IAL95" s="75"/>
      <c r="IAM95" s="75"/>
      <c r="IAN95" s="204"/>
      <c r="IAO95" s="205"/>
      <c r="IAP95" s="72"/>
      <c r="IAQ95" s="70"/>
      <c r="IAR95" s="73"/>
      <c r="IAS95" s="74"/>
      <c r="IAT95" s="74"/>
      <c r="IAU95" s="62"/>
      <c r="IAV95" s="75"/>
      <c r="IAW95" s="76"/>
      <c r="IAX95" s="216"/>
      <c r="IAY95" s="75"/>
      <c r="IAZ95" s="75"/>
      <c r="IBA95" s="204"/>
      <c r="IBB95" s="205"/>
      <c r="IBC95" s="72"/>
      <c r="IBD95" s="70"/>
      <c r="IBE95" s="73"/>
      <c r="IBF95" s="74"/>
      <c r="IBG95" s="74"/>
      <c r="IBH95" s="62"/>
      <c r="IBI95" s="75"/>
      <c r="IBJ95" s="76"/>
      <c r="IBK95" s="216"/>
      <c r="IBL95" s="75"/>
      <c r="IBM95" s="75"/>
      <c r="IBN95" s="204"/>
      <c r="IBO95" s="205"/>
      <c r="IBP95" s="72"/>
      <c r="IBQ95" s="70"/>
      <c r="IBR95" s="73"/>
      <c r="IBS95" s="74"/>
      <c r="IBT95" s="74"/>
      <c r="IBU95" s="62"/>
      <c r="IBV95" s="75"/>
      <c r="IBW95" s="76"/>
      <c r="IBX95" s="216"/>
      <c r="IBY95" s="75"/>
      <c r="IBZ95" s="75"/>
      <c r="ICA95" s="204"/>
      <c r="ICB95" s="205"/>
      <c r="ICC95" s="72"/>
      <c r="ICD95" s="70"/>
      <c r="ICE95" s="73"/>
      <c r="ICF95" s="74"/>
      <c r="ICG95" s="74"/>
      <c r="ICH95" s="62"/>
      <c r="ICI95" s="75"/>
      <c r="ICJ95" s="76"/>
      <c r="ICK95" s="216"/>
      <c r="ICL95" s="75"/>
      <c r="ICM95" s="75"/>
      <c r="ICN95" s="204"/>
      <c r="ICO95" s="205"/>
      <c r="ICP95" s="72"/>
      <c r="ICQ95" s="70"/>
      <c r="ICR95" s="73"/>
      <c r="ICS95" s="74"/>
      <c r="ICT95" s="74"/>
      <c r="ICU95" s="62"/>
      <c r="ICV95" s="75"/>
      <c r="ICW95" s="76"/>
      <c r="ICX95" s="216"/>
      <c r="ICY95" s="75"/>
      <c r="ICZ95" s="75"/>
      <c r="IDA95" s="204"/>
      <c r="IDB95" s="205"/>
      <c r="IDC95" s="72"/>
      <c r="IDD95" s="70"/>
      <c r="IDE95" s="73"/>
      <c r="IDF95" s="74"/>
      <c r="IDG95" s="74"/>
      <c r="IDH95" s="62"/>
      <c r="IDI95" s="75"/>
      <c r="IDJ95" s="76"/>
      <c r="IDK95" s="216"/>
      <c r="IDL95" s="75"/>
      <c r="IDM95" s="75"/>
      <c r="IDN95" s="204"/>
      <c r="IDO95" s="205"/>
      <c r="IDP95" s="72"/>
      <c r="IDQ95" s="70"/>
      <c r="IDR95" s="73"/>
      <c r="IDS95" s="74"/>
      <c r="IDT95" s="74"/>
      <c r="IDU95" s="62"/>
      <c r="IDV95" s="75"/>
      <c r="IDW95" s="76"/>
      <c r="IDX95" s="216"/>
      <c r="IDY95" s="75"/>
      <c r="IDZ95" s="75"/>
      <c r="IEA95" s="204"/>
      <c r="IEB95" s="205"/>
      <c r="IEC95" s="72"/>
      <c r="IED95" s="70"/>
      <c r="IEE95" s="73"/>
      <c r="IEF95" s="74"/>
      <c r="IEG95" s="74"/>
      <c r="IEH95" s="62"/>
      <c r="IEI95" s="75"/>
      <c r="IEJ95" s="76"/>
      <c r="IEK95" s="216"/>
      <c r="IEL95" s="75"/>
      <c r="IEM95" s="75"/>
      <c r="IEN95" s="204"/>
      <c r="IEO95" s="205"/>
      <c r="IEP95" s="72"/>
      <c r="IEQ95" s="70"/>
      <c r="IER95" s="73"/>
      <c r="IES95" s="74"/>
      <c r="IET95" s="74"/>
      <c r="IEU95" s="62"/>
      <c r="IEV95" s="75"/>
      <c r="IEW95" s="76"/>
      <c r="IEX95" s="216"/>
      <c r="IEY95" s="75"/>
      <c r="IEZ95" s="75"/>
      <c r="IFA95" s="204"/>
      <c r="IFB95" s="205"/>
      <c r="IFC95" s="72"/>
      <c r="IFD95" s="70"/>
      <c r="IFE95" s="73"/>
      <c r="IFF95" s="74"/>
      <c r="IFG95" s="74"/>
      <c r="IFH95" s="62"/>
      <c r="IFI95" s="75"/>
      <c r="IFJ95" s="76"/>
      <c r="IFK95" s="216"/>
      <c r="IFL95" s="75"/>
      <c r="IFM95" s="75"/>
      <c r="IFN95" s="204"/>
      <c r="IFO95" s="205"/>
      <c r="IFP95" s="72"/>
      <c r="IFQ95" s="70"/>
      <c r="IFR95" s="73"/>
      <c r="IFS95" s="74"/>
      <c r="IFT95" s="74"/>
      <c r="IFU95" s="62"/>
      <c r="IFV95" s="75"/>
      <c r="IFW95" s="76"/>
      <c r="IFX95" s="216"/>
      <c r="IFY95" s="75"/>
      <c r="IFZ95" s="75"/>
      <c r="IGA95" s="204"/>
      <c r="IGB95" s="205"/>
      <c r="IGC95" s="72"/>
      <c r="IGD95" s="70"/>
      <c r="IGE95" s="73"/>
      <c r="IGF95" s="74"/>
      <c r="IGG95" s="74"/>
      <c r="IGH95" s="62"/>
      <c r="IGI95" s="75"/>
      <c r="IGJ95" s="76"/>
      <c r="IGK95" s="216"/>
      <c r="IGL95" s="75"/>
      <c r="IGM95" s="75"/>
      <c r="IGN95" s="204"/>
      <c r="IGO95" s="205"/>
      <c r="IGP95" s="72"/>
      <c r="IGQ95" s="70"/>
      <c r="IGR95" s="73"/>
      <c r="IGS95" s="74"/>
      <c r="IGT95" s="74"/>
      <c r="IGU95" s="62"/>
      <c r="IGV95" s="75"/>
      <c r="IGW95" s="76"/>
      <c r="IGX95" s="216"/>
      <c r="IGY95" s="75"/>
      <c r="IGZ95" s="75"/>
      <c r="IHA95" s="204"/>
      <c r="IHB95" s="205"/>
      <c r="IHC95" s="72"/>
      <c r="IHD95" s="70"/>
      <c r="IHE95" s="73"/>
      <c r="IHF95" s="74"/>
      <c r="IHG95" s="74"/>
      <c r="IHH95" s="62"/>
      <c r="IHI95" s="75"/>
      <c r="IHJ95" s="76"/>
      <c r="IHK95" s="216"/>
      <c r="IHL95" s="75"/>
      <c r="IHM95" s="75"/>
      <c r="IHN95" s="204"/>
      <c r="IHO95" s="205"/>
      <c r="IHP95" s="72"/>
      <c r="IHQ95" s="70"/>
      <c r="IHR95" s="73"/>
      <c r="IHS95" s="74"/>
      <c r="IHT95" s="74"/>
      <c r="IHU95" s="62"/>
      <c r="IHV95" s="75"/>
      <c r="IHW95" s="76"/>
      <c r="IHX95" s="216"/>
      <c r="IHY95" s="75"/>
      <c r="IHZ95" s="75"/>
      <c r="IIA95" s="204"/>
      <c r="IIB95" s="205"/>
      <c r="IIC95" s="72"/>
      <c r="IID95" s="70"/>
      <c r="IIE95" s="73"/>
      <c r="IIF95" s="74"/>
      <c r="IIG95" s="74"/>
      <c r="IIH95" s="62"/>
      <c r="III95" s="75"/>
      <c r="IIJ95" s="76"/>
      <c r="IIK95" s="216"/>
      <c r="IIL95" s="75"/>
      <c r="IIM95" s="75"/>
      <c r="IIN95" s="204"/>
      <c r="IIO95" s="205"/>
      <c r="IIP95" s="72"/>
      <c r="IIQ95" s="70"/>
      <c r="IIR95" s="73"/>
      <c r="IIS95" s="74"/>
      <c r="IIT95" s="74"/>
      <c r="IIU95" s="62"/>
      <c r="IIV95" s="75"/>
      <c r="IIW95" s="76"/>
      <c r="IIX95" s="216"/>
      <c r="IIY95" s="75"/>
      <c r="IIZ95" s="75"/>
      <c r="IJA95" s="204"/>
      <c r="IJB95" s="205"/>
      <c r="IJC95" s="72"/>
      <c r="IJD95" s="70"/>
      <c r="IJE95" s="73"/>
      <c r="IJF95" s="74"/>
      <c r="IJG95" s="74"/>
      <c r="IJH95" s="62"/>
      <c r="IJI95" s="75"/>
      <c r="IJJ95" s="76"/>
      <c r="IJK95" s="216"/>
      <c r="IJL95" s="75"/>
      <c r="IJM95" s="75"/>
      <c r="IJN95" s="204"/>
      <c r="IJO95" s="205"/>
      <c r="IJP95" s="72"/>
      <c r="IJQ95" s="70"/>
      <c r="IJR95" s="73"/>
      <c r="IJS95" s="74"/>
      <c r="IJT95" s="74"/>
      <c r="IJU95" s="62"/>
      <c r="IJV95" s="75"/>
      <c r="IJW95" s="76"/>
      <c r="IJX95" s="216"/>
      <c r="IJY95" s="75"/>
      <c r="IJZ95" s="75"/>
      <c r="IKA95" s="204"/>
      <c r="IKB95" s="205"/>
      <c r="IKC95" s="72"/>
      <c r="IKD95" s="70"/>
      <c r="IKE95" s="73"/>
      <c r="IKF95" s="74"/>
      <c r="IKG95" s="74"/>
      <c r="IKH95" s="62"/>
      <c r="IKI95" s="75"/>
      <c r="IKJ95" s="76"/>
      <c r="IKK95" s="216"/>
      <c r="IKL95" s="75"/>
      <c r="IKM95" s="75"/>
      <c r="IKN95" s="204"/>
      <c r="IKO95" s="205"/>
      <c r="IKP95" s="72"/>
      <c r="IKQ95" s="70"/>
      <c r="IKR95" s="73"/>
      <c r="IKS95" s="74"/>
      <c r="IKT95" s="74"/>
      <c r="IKU95" s="62"/>
      <c r="IKV95" s="75"/>
      <c r="IKW95" s="76"/>
      <c r="IKX95" s="216"/>
      <c r="IKY95" s="75"/>
      <c r="IKZ95" s="75"/>
      <c r="ILA95" s="204"/>
      <c r="ILB95" s="205"/>
      <c r="ILC95" s="72"/>
      <c r="ILD95" s="70"/>
      <c r="ILE95" s="73"/>
      <c r="ILF95" s="74"/>
      <c r="ILG95" s="74"/>
      <c r="ILH95" s="62"/>
      <c r="ILI95" s="75"/>
      <c r="ILJ95" s="76"/>
      <c r="ILK95" s="216"/>
      <c r="ILL95" s="75"/>
      <c r="ILM95" s="75"/>
      <c r="ILN95" s="204"/>
      <c r="ILO95" s="205"/>
      <c r="ILP95" s="72"/>
      <c r="ILQ95" s="70"/>
      <c r="ILR95" s="73"/>
      <c r="ILS95" s="74"/>
      <c r="ILT95" s="74"/>
      <c r="ILU95" s="62"/>
      <c r="ILV95" s="75"/>
      <c r="ILW95" s="76"/>
      <c r="ILX95" s="216"/>
      <c r="ILY95" s="75"/>
      <c r="ILZ95" s="75"/>
      <c r="IMA95" s="204"/>
      <c r="IMB95" s="205"/>
      <c r="IMC95" s="72"/>
      <c r="IMD95" s="70"/>
      <c r="IME95" s="73"/>
      <c r="IMF95" s="74"/>
      <c r="IMG95" s="74"/>
      <c r="IMH95" s="62"/>
      <c r="IMI95" s="75"/>
      <c r="IMJ95" s="76"/>
      <c r="IMK95" s="216"/>
      <c r="IML95" s="75"/>
      <c r="IMM95" s="75"/>
      <c r="IMN95" s="204"/>
      <c r="IMO95" s="205"/>
      <c r="IMP95" s="72"/>
      <c r="IMQ95" s="70"/>
      <c r="IMR95" s="73"/>
      <c r="IMS95" s="74"/>
      <c r="IMT95" s="74"/>
      <c r="IMU95" s="62"/>
      <c r="IMV95" s="75"/>
      <c r="IMW95" s="76"/>
      <c r="IMX95" s="216"/>
      <c r="IMY95" s="75"/>
      <c r="IMZ95" s="75"/>
      <c r="INA95" s="204"/>
      <c r="INB95" s="205"/>
      <c r="INC95" s="72"/>
      <c r="IND95" s="70"/>
      <c r="INE95" s="73"/>
      <c r="INF95" s="74"/>
      <c r="ING95" s="74"/>
      <c r="INH95" s="62"/>
      <c r="INI95" s="75"/>
      <c r="INJ95" s="76"/>
      <c r="INK95" s="216"/>
      <c r="INL95" s="75"/>
      <c r="INM95" s="75"/>
      <c r="INN95" s="204"/>
      <c r="INO95" s="205"/>
      <c r="INP95" s="72"/>
      <c r="INQ95" s="70"/>
      <c r="INR95" s="73"/>
      <c r="INS95" s="74"/>
      <c r="INT95" s="74"/>
      <c r="INU95" s="62"/>
      <c r="INV95" s="75"/>
      <c r="INW95" s="76"/>
      <c r="INX95" s="216"/>
      <c r="INY95" s="75"/>
      <c r="INZ95" s="75"/>
      <c r="IOA95" s="204"/>
      <c r="IOB95" s="205"/>
      <c r="IOC95" s="72"/>
      <c r="IOD95" s="70"/>
      <c r="IOE95" s="73"/>
      <c r="IOF95" s="74"/>
      <c r="IOG95" s="74"/>
      <c r="IOH95" s="62"/>
      <c r="IOI95" s="75"/>
      <c r="IOJ95" s="76"/>
      <c r="IOK95" s="216"/>
      <c r="IOL95" s="75"/>
      <c r="IOM95" s="75"/>
      <c r="ION95" s="204"/>
      <c r="IOO95" s="205"/>
      <c r="IOP95" s="72"/>
      <c r="IOQ95" s="70"/>
      <c r="IOR95" s="73"/>
      <c r="IOS95" s="74"/>
      <c r="IOT95" s="74"/>
      <c r="IOU95" s="62"/>
      <c r="IOV95" s="75"/>
      <c r="IOW95" s="76"/>
      <c r="IOX95" s="216"/>
      <c r="IOY95" s="75"/>
      <c r="IOZ95" s="75"/>
      <c r="IPA95" s="204"/>
      <c r="IPB95" s="205"/>
      <c r="IPC95" s="72"/>
      <c r="IPD95" s="70"/>
      <c r="IPE95" s="73"/>
      <c r="IPF95" s="74"/>
      <c r="IPG95" s="74"/>
      <c r="IPH95" s="62"/>
      <c r="IPI95" s="75"/>
      <c r="IPJ95" s="76"/>
      <c r="IPK95" s="216"/>
      <c r="IPL95" s="75"/>
      <c r="IPM95" s="75"/>
      <c r="IPN95" s="204"/>
      <c r="IPO95" s="205"/>
      <c r="IPP95" s="72"/>
      <c r="IPQ95" s="70"/>
      <c r="IPR95" s="73"/>
      <c r="IPS95" s="74"/>
      <c r="IPT95" s="74"/>
      <c r="IPU95" s="62"/>
      <c r="IPV95" s="75"/>
      <c r="IPW95" s="76"/>
      <c r="IPX95" s="216"/>
      <c r="IPY95" s="75"/>
      <c r="IPZ95" s="75"/>
      <c r="IQA95" s="204"/>
      <c r="IQB95" s="205"/>
      <c r="IQC95" s="72"/>
      <c r="IQD95" s="70"/>
      <c r="IQE95" s="73"/>
      <c r="IQF95" s="74"/>
      <c r="IQG95" s="74"/>
      <c r="IQH95" s="62"/>
      <c r="IQI95" s="75"/>
      <c r="IQJ95" s="76"/>
      <c r="IQK95" s="216"/>
      <c r="IQL95" s="75"/>
      <c r="IQM95" s="75"/>
      <c r="IQN95" s="204"/>
      <c r="IQO95" s="205"/>
      <c r="IQP95" s="72"/>
      <c r="IQQ95" s="70"/>
      <c r="IQR95" s="73"/>
      <c r="IQS95" s="74"/>
      <c r="IQT95" s="74"/>
      <c r="IQU95" s="62"/>
      <c r="IQV95" s="75"/>
      <c r="IQW95" s="76"/>
      <c r="IQX95" s="216"/>
      <c r="IQY95" s="75"/>
      <c r="IQZ95" s="75"/>
      <c r="IRA95" s="204"/>
      <c r="IRB95" s="205"/>
      <c r="IRC95" s="72"/>
      <c r="IRD95" s="70"/>
      <c r="IRE95" s="73"/>
      <c r="IRF95" s="74"/>
      <c r="IRG95" s="74"/>
      <c r="IRH95" s="62"/>
      <c r="IRI95" s="75"/>
      <c r="IRJ95" s="76"/>
      <c r="IRK95" s="216"/>
      <c r="IRL95" s="75"/>
      <c r="IRM95" s="75"/>
      <c r="IRN95" s="204"/>
      <c r="IRO95" s="205"/>
      <c r="IRP95" s="72"/>
      <c r="IRQ95" s="70"/>
      <c r="IRR95" s="73"/>
      <c r="IRS95" s="74"/>
      <c r="IRT95" s="74"/>
      <c r="IRU95" s="62"/>
      <c r="IRV95" s="75"/>
      <c r="IRW95" s="76"/>
      <c r="IRX95" s="216"/>
      <c r="IRY95" s="75"/>
      <c r="IRZ95" s="75"/>
      <c r="ISA95" s="204"/>
      <c r="ISB95" s="205"/>
      <c r="ISC95" s="72"/>
      <c r="ISD95" s="70"/>
      <c r="ISE95" s="73"/>
      <c r="ISF95" s="74"/>
      <c r="ISG95" s="74"/>
      <c r="ISH95" s="62"/>
      <c r="ISI95" s="75"/>
      <c r="ISJ95" s="76"/>
      <c r="ISK95" s="216"/>
      <c r="ISL95" s="75"/>
      <c r="ISM95" s="75"/>
      <c r="ISN95" s="204"/>
      <c r="ISO95" s="205"/>
      <c r="ISP95" s="72"/>
      <c r="ISQ95" s="70"/>
      <c r="ISR95" s="73"/>
      <c r="ISS95" s="74"/>
      <c r="IST95" s="74"/>
      <c r="ISU95" s="62"/>
      <c r="ISV95" s="75"/>
      <c r="ISW95" s="76"/>
      <c r="ISX95" s="216"/>
      <c r="ISY95" s="75"/>
      <c r="ISZ95" s="75"/>
      <c r="ITA95" s="204"/>
      <c r="ITB95" s="205"/>
      <c r="ITC95" s="72"/>
      <c r="ITD95" s="70"/>
      <c r="ITE95" s="73"/>
      <c r="ITF95" s="74"/>
      <c r="ITG95" s="74"/>
      <c r="ITH95" s="62"/>
      <c r="ITI95" s="75"/>
      <c r="ITJ95" s="76"/>
      <c r="ITK95" s="216"/>
      <c r="ITL95" s="75"/>
      <c r="ITM95" s="75"/>
      <c r="ITN95" s="204"/>
      <c r="ITO95" s="205"/>
      <c r="ITP95" s="72"/>
      <c r="ITQ95" s="70"/>
      <c r="ITR95" s="73"/>
      <c r="ITS95" s="74"/>
      <c r="ITT95" s="74"/>
      <c r="ITU95" s="62"/>
      <c r="ITV95" s="75"/>
      <c r="ITW95" s="76"/>
      <c r="ITX95" s="216"/>
      <c r="ITY95" s="75"/>
      <c r="ITZ95" s="75"/>
      <c r="IUA95" s="204"/>
      <c r="IUB95" s="205"/>
      <c r="IUC95" s="72"/>
      <c r="IUD95" s="70"/>
      <c r="IUE95" s="73"/>
      <c r="IUF95" s="74"/>
      <c r="IUG95" s="74"/>
      <c r="IUH95" s="62"/>
      <c r="IUI95" s="75"/>
      <c r="IUJ95" s="76"/>
      <c r="IUK95" s="216"/>
      <c r="IUL95" s="75"/>
      <c r="IUM95" s="75"/>
      <c r="IUN95" s="204"/>
      <c r="IUO95" s="205"/>
      <c r="IUP95" s="72"/>
      <c r="IUQ95" s="70"/>
      <c r="IUR95" s="73"/>
      <c r="IUS95" s="74"/>
      <c r="IUT95" s="74"/>
      <c r="IUU95" s="62"/>
      <c r="IUV95" s="75"/>
      <c r="IUW95" s="76"/>
      <c r="IUX95" s="216"/>
      <c r="IUY95" s="75"/>
      <c r="IUZ95" s="75"/>
      <c r="IVA95" s="204"/>
      <c r="IVB95" s="205"/>
      <c r="IVC95" s="72"/>
      <c r="IVD95" s="70"/>
      <c r="IVE95" s="73"/>
      <c r="IVF95" s="74"/>
      <c r="IVG95" s="74"/>
      <c r="IVH95" s="62"/>
      <c r="IVI95" s="75"/>
      <c r="IVJ95" s="76"/>
      <c r="IVK95" s="216"/>
      <c r="IVL95" s="75"/>
      <c r="IVM95" s="75"/>
      <c r="IVN95" s="204"/>
      <c r="IVO95" s="205"/>
      <c r="IVP95" s="72"/>
      <c r="IVQ95" s="70"/>
      <c r="IVR95" s="73"/>
      <c r="IVS95" s="74"/>
      <c r="IVT95" s="74"/>
      <c r="IVU95" s="62"/>
      <c r="IVV95" s="75"/>
      <c r="IVW95" s="76"/>
      <c r="IVX95" s="216"/>
      <c r="IVY95" s="75"/>
      <c r="IVZ95" s="75"/>
      <c r="IWA95" s="204"/>
      <c r="IWB95" s="205"/>
      <c r="IWC95" s="72"/>
      <c r="IWD95" s="70"/>
      <c r="IWE95" s="73"/>
      <c r="IWF95" s="74"/>
      <c r="IWG95" s="74"/>
      <c r="IWH95" s="62"/>
      <c r="IWI95" s="75"/>
      <c r="IWJ95" s="76"/>
      <c r="IWK95" s="216"/>
      <c r="IWL95" s="75"/>
      <c r="IWM95" s="75"/>
      <c r="IWN95" s="204"/>
      <c r="IWO95" s="205"/>
      <c r="IWP95" s="72"/>
      <c r="IWQ95" s="70"/>
      <c r="IWR95" s="73"/>
      <c r="IWS95" s="74"/>
      <c r="IWT95" s="74"/>
      <c r="IWU95" s="62"/>
      <c r="IWV95" s="75"/>
      <c r="IWW95" s="76"/>
      <c r="IWX95" s="216"/>
      <c r="IWY95" s="75"/>
      <c r="IWZ95" s="75"/>
      <c r="IXA95" s="204"/>
      <c r="IXB95" s="205"/>
      <c r="IXC95" s="72"/>
      <c r="IXD95" s="70"/>
      <c r="IXE95" s="73"/>
      <c r="IXF95" s="74"/>
      <c r="IXG95" s="74"/>
      <c r="IXH95" s="62"/>
      <c r="IXI95" s="75"/>
      <c r="IXJ95" s="76"/>
      <c r="IXK95" s="216"/>
      <c r="IXL95" s="75"/>
      <c r="IXM95" s="75"/>
      <c r="IXN95" s="204"/>
      <c r="IXO95" s="205"/>
      <c r="IXP95" s="72"/>
      <c r="IXQ95" s="70"/>
      <c r="IXR95" s="73"/>
      <c r="IXS95" s="74"/>
      <c r="IXT95" s="74"/>
      <c r="IXU95" s="62"/>
      <c r="IXV95" s="75"/>
      <c r="IXW95" s="76"/>
      <c r="IXX95" s="216"/>
      <c r="IXY95" s="75"/>
      <c r="IXZ95" s="75"/>
      <c r="IYA95" s="204"/>
      <c r="IYB95" s="205"/>
      <c r="IYC95" s="72"/>
      <c r="IYD95" s="70"/>
      <c r="IYE95" s="73"/>
      <c r="IYF95" s="74"/>
      <c r="IYG95" s="74"/>
      <c r="IYH95" s="62"/>
      <c r="IYI95" s="75"/>
      <c r="IYJ95" s="76"/>
      <c r="IYK95" s="216"/>
      <c r="IYL95" s="75"/>
      <c r="IYM95" s="75"/>
      <c r="IYN95" s="204"/>
      <c r="IYO95" s="205"/>
      <c r="IYP95" s="72"/>
      <c r="IYQ95" s="70"/>
      <c r="IYR95" s="73"/>
      <c r="IYS95" s="74"/>
      <c r="IYT95" s="74"/>
      <c r="IYU95" s="62"/>
      <c r="IYV95" s="75"/>
      <c r="IYW95" s="76"/>
      <c r="IYX95" s="216"/>
      <c r="IYY95" s="75"/>
      <c r="IYZ95" s="75"/>
      <c r="IZA95" s="204"/>
      <c r="IZB95" s="205"/>
      <c r="IZC95" s="72"/>
      <c r="IZD95" s="70"/>
      <c r="IZE95" s="73"/>
      <c r="IZF95" s="74"/>
      <c r="IZG95" s="74"/>
      <c r="IZH95" s="62"/>
      <c r="IZI95" s="75"/>
      <c r="IZJ95" s="76"/>
      <c r="IZK95" s="216"/>
      <c r="IZL95" s="75"/>
      <c r="IZM95" s="75"/>
      <c r="IZN95" s="204"/>
      <c r="IZO95" s="205"/>
      <c r="IZP95" s="72"/>
      <c r="IZQ95" s="70"/>
      <c r="IZR95" s="73"/>
      <c r="IZS95" s="74"/>
      <c r="IZT95" s="74"/>
      <c r="IZU95" s="62"/>
      <c r="IZV95" s="75"/>
      <c r="IZW95" s="76"/>
      <c r="IZX95" s="216"/>
      <c r="IZY95" s="75"/>
      <c r="IZZ95" s="75"/>
      <c r="JAA95" s="204"/>
      <c r="JAB95" s="205"/>
      <c r="JAC95" s="72"/>
      <c r="JAD95" s="70"/>
      <c r="JAE95" s="73"/>
      <c r="JAF95" s="74"/>
      <c r="JAG95" s="74"/>
      <c r="JAH95" s="62"/>
      <c r="JAI95" s="75"/>
      <c r="JAJ95" s="76"/>
      <c r="JAK95" s="216"/>
      <c r="JAL95" s="75"/>
      <c r="JAM95" s="75"/>
      <c r="JAN95" s="204"/>
      <c r="JAO95" s="205"/>
      <c r="JAP95" s="72"/>
      <c r="JAQ95" s="70"/>
      <c r="JAR95" s="73"/>
      <c r="JAS95" s="74"/>
      <c r="JAT95" s="74"/>
      <c r="JAU95" s="62"/>
      <c r="JAV95" s="75"/>
      <c r="JAW95" s="76"/>
      <c r="JAX95" s="216"/>
      <c r="JAY95" s="75"/>
      <c r="JAZ95" s="75"/>
      <c r="JBA95" s="204"/>
      <c r="JBB95" s="205"/>
      <c r="JBC95" s="72"/>
      <c r="JBD95" s="70"/>
      <c r="JBE95" s="73"/>
      <c r="JBF95" s="74"/>
      <c r="JBG95" s="74"/>
      <c r="JBH95" s="62"/>
      <c r="JBI95" s="75"/>
      <c r="JBJ95" s="76"/>
      <c r="JBK95" s="216"/>
      <c r="JBL95" s="75"/>
      <c r="JBM95" s="75"/>
      <c r="JBN95" s="204"/>
      <c r="JBO95" s="205"/>
      <c r="JBP95" s="72"/>
      <c r="JBQ95" s="70"/>
      <c r="JBR95" s="73"/>
      <c r="JBS95" s="74"/>
      <c r="JBT95" s="74"/>
      <c r="JBU95" s="62"/>
      <c r="JBV95" s="75"/>
      <c r="JBW95" s="76"/>
      <c r="JBX95" s="216"/>
      <c r="JBY95" s="75"/>
      <c r="JBZ95" s="75"/>
      <c r="JCA95" s="204"/>
      <c r="JCB95" s="205"/>
      <c r="JCC95" s="72"/>
      <c r="JCD95" s="70"/>
      <c r="JCE95" s="73"/>
      <c r="JCF95" s="74"/>
      <c r="JCG95" s="74"/>
      <c r="JCH95" s="62"/>
      <c r="JCI95" s="75"/>
      <c r="JCJ95" s="76"/>
      <c r="JCK95" s="216"/>
      <c r="JCL95" s="75"/>
      <c r="JCM95" s="75"/>
      <c r="JCN95" s="204"/>
      <c r="JCO95" s="205"/>
      <c r="JCP95" s="72"/>
      <c r="JCQ95" s="70"/>
      <c r="JCR95" s="73"/>
      <c r="JCS95" s="74"/>
      <c r="JCT95" s="74"/>
      <c r="JCU95" s="62"/>
      <c r="JCV95" s="75"/>
      <c r="JCW95" s="76"/>
      <c r="JCX95" s="216"/>
      <c r="JCY95" s="75"/>
      <c r="JCZ95" s="75"/>
      <c r="JDA95" s="204"/>
      <c r="JDB95" s="205"/>
      <c r="JDC95" s="72"/>
      <c r="JDD95" s="70"/>
      <c r="JDE95" s="73"/>
      <c r="JDF95" s="74"/>
      <c r="JDG95" s="74"/>
      <c r="JDH95" s="62"/>
      <c r="JDI95" s="75"/>
      <c r="JDJ95" s="76"/>
      <c r="JDK95" s="216"/>
      <c r="JDL95" s="75"/>
      <c r="JDM95" s="75"/>
      <c r="JDN95" s="204"/>
      <c r="JDO95" s="205"/>
      <c r="JDP95" s="72"/>
      <c r="JDQ95" s="70"/>
      <c r="JDR95" s="73"/>
      <c r="JDS95" s="74"/>
      <c r="JDT95" s="74"/>
      <c r="JDU95" s="62"/>
      <c r="JDV95" s="75"/>
      <c r="JDW95" s="76"/>
      <c r="JDX95" s="216"/>
      <c r="JDY95" s="75"/>
      <c r="JDZ95" s="75"/>
      <c r="JEA95" s="204"/>
      <c r="JEB95" s="205"/>
      <c r="JEC95" s="72"/>
      <c r="JED95" s="70"/>
      <c r="JEE95" s="73"/>
      <c r="JEF95" s="74"/>
      <c r="JEG95" s="74"/>
      <c r="JEH95" s="62"/>
      <c r="JEI95" s="75"/>
      <c r="JEJ95" s="76"/>
      <c r="JEK95" s="216"/>
      <c r="JEL95" s="75"/>
      <c r="JEM95" s="75"/>
      <c r="JEN95" s="204"/>
      <c r="JEO95" s="205"/>
      <c r="JEP95" s="72"/>
      <c r="JEQ95" s="70"/>
      <c r="JER95" s="73"/>
      <c r="JES95" s="74"/>
      <c r="JET95" s="74"/>
      <c r="JEU95" s="62"/>
      <c r="JEV95" s="75"/>
      <c r="JEW95" s="76"/>
      <c r="JEX95" s="216"/>
      <c r="JEY95" s="75"/>
      <c r="JEZ95" s="75"/>
      <c r="JFA95" s="204"/>
      <c r="JFB95" s="205"/>
      <c r="JFC95" s="72"/>
      <c r="JFD95" s="70"/>
      <c r="JFE95" s="73"/>
      <c r="JFF95" s="74"/>
      <c r="JFG95" s="74"/>
      <c r="JFH95" s="62"/>
      <c r="JFI95" s="75"/>
      <c r="JFJ95" s="76"/>
      <c r="JFK95" s="216"/>
      <c r="JFL95" s="75"/>
      <c r="JFM95" s="75"/>
      <c r="JFN95" s="204"/>
      <c r="JFO95" s="205"/>
      <c r="JFP95" s="72"/>
      <c r="JFQ95" s="70"/>
      <c r="JFR95" s="73"/>
      <c r="JFS95" s="74"/>
      <c r="JFT95" s="74"/>
      <c r="JFU95" s="62"/>
      <c r="JFV95" s="75"/>
      <c r="JFW95" s="76"/>
      <c r="JFX95" s="216"/>
      <c r="JFY95" s="75"/>
      <c r="JFZ95" s="75"/>
      <c r="JGA95" s="204"/>
      <c r="JGB95" s="205"/>
      <c r="JGC95" s="72"/>
      <c r="JGD95" s="70"/>
      <c r="JGE95" s="73"/>
      <c r="JGF95" s="74"/>
      <c r="JGG95" s="74"/>
      <c r="JGH95" s="62"/>
      <c r="JGI95" s="75"/>
      <c r="JGJ95" s="76"/>
      <c r="JGK95" s="216"/>
      <c r="JGL95" s="75"/>
      <c r="JGM95" s="75"/>
      <c r="JGN95" s="204"/>
      <c r="JGO95" s="205"/>
      <c r="JGP95" s="72"/>
      <c r="JGQ95" s="70"/>
      <c r="JGR95" s="73"/>
      <c r="JGS95" s="74"/>
      <c r="JGT95" s="74"/>
      <c r="JGU95" s="62"/>
      <c r="JGV95" s="75"/>
      <c r="JGW95" s="76"/>
      <c r="JGX95" s="216"/>
      <c r="JGY95" s="75"/>
      <c r="JGZ95" s="75"/>
      <c r="JHA95" s="204"/>
      <c r="JHB95" s="205"/>
      <c r="JHC95" s="72"/>
      <c r="JHD95" s="70"/>
      <c r="JHE95" s="73"/>
      <c r="JHF95" s="74"/>
      <c r="JHG95" s="74"/>
      <c r="JHH95" s="62"/>
      <c r="JHI95" s="75"/>
      <c r="JHJ95" s="76"/>
      <c r="JHK95" s="216"/>
      <c r="JHL95" s="75"/>
      <c r="JHM95" s="75"/>
      <c r="JHN95" s="204"/>
      <c r="JHO95" s="205"/>
      <c r="JHP95" s="72"/>
      <c r="JHQ95" s="70"/>
      <c r="JHR95" s="73"/>
      <c r="JHS95" s="74"/>
      <c r="JHT95" s="74"/>
      <c r="JHU95" s="62"/>
      <c r="JHV95" s="75"/>
      <c r="JHW95" s="76"/>
      <c r="JHX95" s="216"/>
      <c r="JHY95" s="75"/>
      <c r="JHZ95" s="75"/>
      <c r="JIA95" s="204"/>
      <c r="JIB95" s="205"/>
      <c r="JIC95" s="72"/>
      <c r="JID95" s="70"/>
      <c r="JIE95" s="73"/>
      <c r="JIF95" s="74"/>
      <c r="JIG95" s="74"/>
      <c r="JIH95" s="62"/>
      <c r="JII95" s="75"/>
      <c r="JIJ95" s="76"/>
      <c r="JIK95" s="216"/>
      <c r="JIL95" s="75"/>
      <c r="JIM95" s="75"/>
      <c r="JIN95" s="204"/>
      <c r="JIO95" s="205"/>
      <c r="JIP95" s="72"/>
      <c r="JIQ95" s="70"/>
      <c r="JIR95" s="73"/>
      <c r="JIS95" s="74"/>
      <c r="JIT95" s="74"/>
      <c r="JIU95" s="62"/>
      <c r="JIV95" s="75"/>
      <c r="JIW95" s="76"/>
      <c r="JIX95" s="216"/>
      <c r="JIY95" s="75"/>
      <c r="JIZ95" s="75"/>
      <c r="JJA95" s="204"/>
      <c r="JJB95" s="205"/>
      <c r="JJC95" s="72"/>
      <c r="JJD95" s="70"/>
      <c r="JJE95" s="73"/>
      <c r="JJF95" s="74"/>
      <c r="JJG95" s="74"/>
      <c r="JJH95" s="62"/>
      <c r="JJI95" s="75"/>
      <c r="JJJ95" s="76"/>
      <c r="JJK95" s="216"/>
      <c r="JJL95" s="75"/>
      <c r="JJM95" s="75"/>
      <c r="JJN95" s="204"/>
      <c r="JJO95" s="205"/>
      <c r="JJP95" s="72"/>
      <c r="JJQ95" s="70"/>
      <c r="JJR95" s="73"/>
      <c r="JJS95" s="74"/>
      <c r="JJT95" s="74"/>
      <c r="JJU95" s="62"/>
      <c r="JJV95" s="75"/>
      <c r="JJW95" s="76"/>
      <c r="JJX95" s="216"/>
      <c r="JJY95" s="75"/>
      <c r="JJZ95" s="75"/>
      <c r="JKA95" s="204"/>
      <c r="JKB95" s="205"/>
      <c r="JKC95" s="72"/>
      <c r="JKD95" s="70"/>
      <c r="JKE95" s="73"/>
      <c r="JKF95" s="74"/>
      <c r="JKG95" s="74"/>
      <c r="JKH95" s="62"/>
      <c r="JKI95" s="75"/>
      <c r="JKJ95" s="76"/>
      <c r="JKK95" s="216"/>
      <c r="JKL95" s="75"/>
      <c r="JKM95" s="75"/>
      <c r="JKN95" s="204"/>
      <c r="JKO95" s="205"/>
      <c r="JKP95" s="72"/>
      <c r="JKQ95" s="70"/>
      <c r="JKR95" s="73"/>
      <c r="JKS95" s="74"/>
      <c r="JKT95" s="74"/>
      <c r="JKU95" s="62"/>
      <c r="JKV95" s="75"/>
      <c r="JKW95" s="76"/>
      <c r="JKX95" s="216"/>
      <c r="JKY95" s="75"/>
      <c r="JKZ95" s="75"/>
      <c r="JLA95" s="204"/>
      <c r="JLB95" s="205"/>
      <c r="JLC95" s="72"/>
      <c r="JLD95" s="70"/>
      <c r="JLE95" s="73"/>
      <c r="JLF95" s="74"/>
      <c r="JLG95" s="74"/>
      <c r="JLH95" s="62"/>
      <c r="JLI95" s="75"/>
      <c r="JLJ95" s="76"/>
      <c r="JLK95" s="216"/>
      <c r="JLL95" s="75"/>
      <c r="JLM95" s="75"/>
      <c r="JLN95" s="204"/>
      <c r="JLO95" s="205"/>
      <c r="JLP95" s="72"/>
      <c r="JLQ95" s="70"/>
      <c r="JLR95" s="73"/>
      <c r="JLS95" s="74"/>
      <c r="JLT95" s="74"/>
      <c r="JLU95" s="62"/>
      <c r="JLV95" s="75"/>
      <c r="JLW95" s="76"/>
      <c r="JLX95" s="216"/>
      <c r="JLY95" s="75"/>
      <c r="JLZ95" s="75"/>
      <c r="JMA95" s="204"/>
      <c r="JMB95" s="205"/>
      <c r="JMC95" s="72"/>
      <c r="JMD95" s="70"/>
      <c r="JME95" s="73"/>
      <c r="JMF95" s="74"/>
      <c r="JMG95" s="74"/>
      <c r="JMH95" s="62"/>
      <c r="JMI95" s="75"/>
      <c r="JMJ95" s="76"/>
      <c r="JMK95" s="216"/>
      <c r="JML95" s="75"/>
      <c r="JMM95" s="75"/>
      <c r="JMN95" s="204"/>
      <c r="JMO95" s="205"/>
      <c r="JMP95" s="72"/>
      <c r="JMQ95" s="70"/>
      <c r="JMR95" s="73"/>
      <c r="JMS95" s="74"/>
      <c r="JMT95" s="74"/>
      <c r="JMU95" s="62"/>
      <c r="JMV95" s="75"/>
      <c r="JMW95" s="76"/>
      <c r="JMX95" s="216"/>
      <c r="JMY95" s="75"/>
      <c r="JMZ95" s="75"/>
      <c r="JNA95" s="204"/>
      <c r="JNB95" s="205"/>
      <c r="JNC95" s="72"/>
      <c r="JND95" s="70"/>
      <c r="JNE95" s="73"/>
      <c r="JNF95" s="74"/>
      <c r="JNG95" s="74"/>
      <c r="JNH95" s="62"/>
      <c r="JNI95" s="75"/>
      <c r="JNJ95" s="76"/>
      <c r="JNK95" s="216"/>
      <c r="JNL95" s="75"/>
      <c r="JNM95" s="75"/>
      <c r="JNN95" s="204"/>
      <c r="JNO95" s="205"/>
      <c r="JNP95" s="72"/>
      <c r="JNQ95" s="70"/>
      <c r="JNR95" s="73"/>
      <c r="JNS95" s="74"/>
      <c r="JNT95" s="74"/>
      <c r="JNU95" s="62"/>
      <c r="JNV95" s="75"/>
      <c r="JNW95" s="76"/>
      <c r="JNX95" s="216"/>
      <c r="JNY95" s="75"/>
      <c r="JNZ95" s="75"/>
      <c r="JOA95" s="204"/>
      <c r="JOB95" s="205"/>
      <c r="JOC95" s="72"/>
      <c r="JOD95" s="70"/>
      <c r="JOE95" s="73"/>
      <c r="JOF95" s="74"/>
      <c r="JOG95" s="74"/>
      <c r="JOH95" s="62"/>
      <c r="JOI95" s="75"/>
      <c r="JOJ95" s="76"/>
      <c r="JOK95" s="216"/>
      <c r="JOL95" s="75"/>
      <c r="JOM95" s="75"/>
      <c r="JON95" s="204"/>
      <c r="JOO95" s="205"/>
      <c r="JOP95" s="72"/>
      <c r="JOQ95" s="70"/>
      <c r="JOR95" s="73"/>
      <c r="JOS95" s="74"/>
      <c r="JOT95" s="74"/>
      <c r="JOU95" s="62"/>
      <c r="JOV95" s="75"/>
      <c r="JOW95" s="76"/>
      <c r="JOX95" s="216"/>
      <c r="JOY95" s="75"/>
      <c r="JOZ95" s="75"/>
      <c r="JPA95" s="204"/>
      <c r="JPB95" s="205"/>
      <c r="JPC95" s="72"/>
      <c r="JPD95" s="70"/>
      <c r="JPE95" s="73"/>
      <c r="JPF95" s="74"/>
      <c r="JPG95" s="74"/>
      <c r="JPH95" s="62"/>
      <c r="JPI95" s="75"/>
      <c r="JPJ95" s="76"/>
      <c r="JPK95" s="216"/>
      <c r="JPL95" s="75"/>
      <c r="JPM95" s="75"/>
      <c r="JPN95" s="204"/>
      <c r="JPO95" s="205"/>
      <c r="JPP95" s="72"/>
      <c r="JPQ95" s="70"/>
      <c r="JPR95" s="73"/>
      <c r="JPS95" s="74"/>
      <c r="JPT95" s="74"/>
      <c r="JPU95" s="62"/>
      <c r="JPV95" s="75"/>
      <c r="JPW95" s="76"/>
      <c r="JPX95" s="216"/>
      <c r="JPY95" s="75"/>
      <c r="JPZ95" s="75"/>
      <c r="JQA95" s="204"/>
      <c r="JQB95" s="205"/>
      <c r="JQC95" s="72"/>
      <c r="JQD95" s="70"/>
      <c r="JQE95" s="73"/>
      <c r="JQF95" s="74"/>
      <c r="JQG95" s="74"/>
      <c r="JQH95" s="62"/>
      <c r="JQI95" s="75"/>
      <c r="JQJ95" s="76"/>
      <c r="JQK95" s="216"/>
      <c r="JQL95" s="75"/>
      <c r="JQM95" s="75"/>
      <c r="JQN95" s="204"/>
      <c r="JQO95" s="205"/>
      <c r="JQP95" s="72"/>
      <c r="JQQ95" s="70"/>
      <c r="JQR95" s="73"/>
      <c r="JQS95" s="74"/>
      <c r="JQT95" s="74"/>
      <c r="JQU95" s="62"/>
      <c r="JQV95" s="75"/>
      <c r="JQW95" s="76"/>
      <c r="JQX95" s="216"/>
      <c r="JQY95" s="75"/>
      <c r="JQZ95" s="75"/>
      <c r="JRA95" s="204"/>
      <c r="JRB95" s="205"/>
      <c r="JRC95" s="72"/>
      <c r="JRD95" s="70"/>
      <c r="JRE95" s="73"/>
      <c r="JRF95" s="74"/>
      <c r="JRG95" s="74"/>
      <c r="JRH95" s="62"/>
      <c r="JRI95" s="75"/>
      <c r="JRJ95" s="76"/>
      <c r="JRK95" s="216"/>
      <c r="JRL95" s="75"/>
      <c r="JRM95" s="75"/>
      <c r="JRN95" s="204"/>
      <c r="JRO95" s="205"/>
      <c r="JRP95" s="72"/>
      <c r="JRQ95" s="70"/>
      <c r="JRR95" s="73"/>
      <c r="JRS95" s="74"/>
      <c r="JRT95" s="74"/>
      <c r="JRU95" s="62"/>
      <c r="JRV95" s="75"/>
      <c r="JRW95" s="76"/>
      <c r="JRX95" s="216"/>
      <c r="JRY95" s="75"/>
      <c r="JRZ95" s="75"/>
      <c r="JSA95" s="204"/>
      <c r="JSB95" s="205"/>
      <c r="JSC95" s="72"/>
      <c r="JSD95" s="70"/>
      <c r="JSE95" s="73"/>
      <c r="JSF95" s="74"/>
      <c r="JSG95" s="74"/>
      <c r="JSH95" s="62"/>
      <c r="JSI95" s="75"/>
      <c r="JSJ95" s="76"/>
      <c r="JSK95" s="216"/>
      <c r="JSL95" s="75"/>
      <c r="JSM95" s="75"/>
      <c r="JSN95" s="204"/>
      <c r="JSO95" s="205"/>
      <c r="JSP95" s="72"/>
      <c r="JSQ95" s="70"/>
      <c r="JSR95" s="73"/>
      <c r="JSS95" s="74"/>
      <c r="JST95" s="74"/>
      <c r="JSU95" s="62"/>
      <c r="JSV95" s="75"/>
      <c r="JSW95" s="76"/>
      <c r="JSX95" s="216"/>
      <c r="JSY95" s="75"/>
      <c r="JSZ95" s="75"/>
      <c r="JTA95" s="204"/>
      <c r="JTB95" s="205"/>
      <c r="JTC95" s="72"/>
      <c r="JTD95" s="70"/>
      <c r="JTE95" s="73"/>
      <c r="JTF95" s="74"/>
      <c r="JTG95" s="74"/>
      <c r="JTH95" s="62"/>
      <c r="JTI95" s="75"/>
      <c r="JTJ95" s="76"/>
      <c r="JTK95" s="216"/>
      <c r="JTL95" s="75"/>
      <c r="JTM95" s="75"/>
      <c r="JTN95" s="204"/>
      <c r="JTO95" s="205"/>
      <c r="JTP95" s="72"/>
      <c r="JTQ95" s="70"/>
      <c r="JTR95" s="73"/>
      <c r="JTS95" s="74"/>
      <c r="JTT95" s="74"/>
      <c r="JTU95" s="62"/>
      <c r="JTV95" s="75"/>
      <c r="JTW95" s="76"/>
      <c r="JTX95" s="216"/>
      <c r="JTY95" s="75"/>
      <c r="JTZ95" s="75"/>
      <c r="JUA95" s="204"/>
      <c r="JUB95" s="205"/>
      <c r="JUC95" s="72"/>
      <c r="JUD95" s="70"/>
      <c r="JUE95" s="73"/>
      <c r="JUF95" s="74"/>
      <c r="JUG95" s="74"/>
      <c r="JUH95" s="62"/>
      <c r="JUI95" s="75"/>
      <c r="JUJ95" s="76"/>
      <c r="JUK95" s="216"/>
      <c r="JUL95" s="75"/>
      <c r="JUM95" s="75"/>
      <c r="JUN95" s="204"/>
      <c r="JUO95" s="205"/>
      <c r="JUP95" s="72"/>
      <c r="JUQ95" s="70"/>
      <c r="JUR95" s="73"/>
      <c r="JUS95" s="74"/>
      <c r="JUT95" s="74"/>
      <c r="JUU95" s="62"/>
      <c r="JUV95" s="75"/>
      <c r="JUW95" s="76"/>
      <c r="JUX95" s="216"/>
      <c r="JUY95" s="75"/>
      <c r="JUZ95" s="75"/>
      <c r="JVA95" s="204"/>
      <c r="JVB95" s="205"/>
      <c r="JVC95" s="72"/>
      <c r="JVD95" s="70"/>
      <c r="JVE95" s="73"/>
      <c r="JVF95" s="74"/>
      <c r="JVG95" s="74"/>
      <c r="JVH95" s="62"/>
      <c r="JVI95" s="75"/>
      <c r="JVJ95" s="76"/>
      <c r="JVK95" s="216"/>
      <c r="JVL95" s="75"/>
      <c r="JVM95" s="75"/>
      <c r="JVN95" s="204"/>
      <c r="JVO95" s="205"/>
      <c r="JVP95" s="72"/>
      <c r="JVQ95" s="70"/>
      <c r="JVR95" s="73"/>
      <c r="JVS95" s="74"/>
      <c r="JVT95" s="74"/>
      <c r="JVU95" s="62"/>
      <c r="JVV95" s="75"/>
      <c r="JVW95" s="76"/>
      <c r="JVX95" s="216"/>
      <c r="JVY95" s="75"/>
      <c r="JVZ95" s="75"/>
      <c r="JWA95" s="204"/>
      <c r="JWB95" s="205"/>
      <c r="JWC95" s="72"/>
      <c r="JWD95" s="70"/>
      <c r="JWE95" s="73"/>
      <c r="JWF95" s="74"/>
      <c r="JWG95" s="74"/>
      <c r="JWH95" s="62"/>
      <c r="JWI95" s="75"/>
      <c r="JWJ95" s="76"/>
      <c r="JWK95" s="216"/>
      <c r="JWL95" s="75"/>
      <c r="JWM95" s="75"/>
      <c r="JWN95" s="204"/>
      <c r="JWO95" s="205"/>
      <c r="JWP95" s="72"/>
      <c r="JWQ95" s="70"/>
      <c r="JWR95" s="73"/>
      <c r="JWS95" s="74"/>
      <c r="JWT95" s="74"/>
      <c r="JWU95" s="62"/>
      <c r="JWV95" s="75"/>
      <c r="JWW95" s="76"/>
      <c r="JWX95" s="216"/>
      <c r="JWY95" s="75"/>
      <c r="JWZ95" s="75"/>
      <c r="JXA95" s="204"/>
      <c r="JXB95" s="205"/>
      <c r="JXC95" s="72"/>
      <c r="JXD95" s="70"/>
      <c r="JXE95" s="73"/>
      <c r="JXF95" s="74"/>
      <c r="JXG95" s="74"/>
      <c r="JXH95" s="62"/>
      <c r="JXI95" s="75"/>
      <c r="JXJ95" s="76"/>
      <c r="JXK95" s="216"/>
      <c r="JXL95" s="75"/>
      <c r="JXM95" s="75"/>
      <c r="JXN95" s="204"/>
      <c r="JXO95" s="205"/>
      <c r="JXP95" s="72"/>
      <c r="JXQ95" s="70"/>
      <c r="JXR95" s="73"/>
      <c r="JXS95" s="74"/>
      <c r="JXT95" s="74"/>
      <c r="JXU95" s="62"/>
      <c r="JXV95" s="75"/>
      <c r="JXW95" s="76"/>
      <c r="JXX95" s="216"/>
      <c r="JXY95" s="75"/>
      <c r="JXZ95" s="75"/>
      <c r="JYA95" s="204"/>
      <c r="JYB95" s="205"/>
      <c r="JYC95" s="72"/>
      <c r="JYD95" s="70"/>
      <c r="JYE95" s="73"/>
      <c r="JYF95" s="74"/>
      <c r="JYG95" s="74"/>
      <c r="JYH95" s="62"/>
      <c r="JYI95" s="75"/>
      <c r="JYJ95" s="76"/>
      <c r="JYK95" s="216"/>
      <c r="JYL95" s="75"/>
      <c r="JYM95" s="75"/>
      <c r="JYN95" s="204"/>
      <c r="JYO95" s="205"/>
      <c r="JYP95" s="72"/>
      <c r="JYQ95" s="70"/>
      <c r="JYR95" s="73"/>
      <c r="JYS95" s="74"/>
      <c r="JYT95" s="74"/>
      <c r="JYU95" s="62"/>
      <c r="JYV95" s="75"/>
      <c r="JYW95" s="76"/>
      <c r="JYX95" s="216"/>
      <c r="JYY95" s="75"/>
      <c r="JYZ95" s="75"/>
      <c r="JZA95" s="204"/>
      <c r="JZB95" s="205"/>
      <c r="JZC95" s="72"/>
      <c r="JZD95" s="70"/>
      <c r="JZE95" s="73"/>
      <c r="JZF95" s="74"/>
      <c r="JZG95" s="74"/>
      <c r="JZH95" s="62"/>
      <c r="JZI95" s="75"/>
      <c r="JZJ95" s="76"/>
      <c r="JZK95" s="216"/>
      <c r="JZL95" s="75"/>
      <c r="JZM95" s="75"/>
      <c r="JZN95" s="204"/>
      <c r="JZO95" s="205"/>
      <c r="JZP95" s="72"/>
      <c r="JZQ95" s="70"/>
      <c r="JZR95" s="73"/>
      <c r="JZS95" s="74"/>
      <c r="JZT95" s="74"/>
      <c r="JZU95" s="62"/>
      <c r="JZV95" s="75"/>
      <c r="JZW95" s="76"/>
      <c r="JZX95" s="216"/>
      <c r="JZY95" s="75"/>
      <c r="JZZ95" s="75"/>
      <c r="KAA95" s="204"/>
      <c r="KAB95" s="205"/>
      <c r="KAC95" s="72"/>
      <c r="KAD95" s="70"/>
      <c r="KAE95" s="73"/>
      <c r="KAF95" s="74"/>
      <c r="KAG95" s="74"/>
      <c r="KAH95" s="62"/>
      <c r="KAI95" s="75"/>
      <c r="KAJ95" s="76"/>
      <c r="KAK95" s="216"/>
      <c r="KAL95" s="75"/>
      <c r="KAM95" s="75"/>
      <c r="KAN95" s="204"/>
      <c r="KAO95" s="205"/>
      <c r="KAP95" s="72"/>
      <c r="KAQ95" s="70"/>
      <c r="KAR95" s="73"/>
      <c r="KAS95" s="74"/>
      <c r="KAT95" s="74"/>
      <c r="KAU95" s="62"/>
      <c r="KAV95" s="75"/>
      <c r="KAW95" s="76"/>
      <c r="KAX95" s="216"/>
      <c r="KAY95" s="75"/>
      <c r="KAZ95" s="75"/>
      <c r="KBA95" s="204"/>
      <c r="KBB95" s="205"/>
      <c r="KBC95" s="72"/>
      <c r="KBD95" s="70"/>
      <c r="KBE95" s="73"/>
      <c r="KBF95" s="74"/>
      <c r="KBG95" s="74"/>
      <c r="KBH95" s="62"/>
      <c r="KBI95" s="75"/>
      <c r="KBJ95" s="76"/>
      <c r="KBK95" s="216"/>
      <c r="KBL95" s="75"/>
      <c r="KBM95" s="75"/>
      <c r="KBN95" s="204"/>
      <c r="KBO95" s="205"/>
      <c r="KBP95" s="72"/>
      <c r="KBQ95" s="70"/>
      <c r="KBR95" s="73"/>
      <c r="KBS95" s="74"/>
      <c r="KBT95" s="74"/>
      <c r="KBU95" s="62"/>
      <c r="KBV95" s="75"/>
      <c r="KBW95" s="76"/>
      <c r="KBX95" s="216"/>
      <c r="KBY95" s="75"/>
      <c r="KBZ95" s="75"/>
      <c r="KCA95" s="204"/>
      <c r="KCB95" s="205"/>
      <c r="KCC95" s="72"/>
      <c r="KCD95" s="70"/>
      <c r="KCE95" s="73"/>
      <c r="KCF95" s="74"/>
      <c r="KCG95" s="74"/>
      <c r="KCH95" s="62"/>
      <c r="KCI95" s="75"/>
      <c r="KCJ95" s="76"/>
      <c r="KCK95" s="216"/>
      <c r="KCL95" s="75"/>
      <c r="KCM95" s="75"/>
      <c r="KCN95" s="204"/>
      <c r="KCO95" s="205"/>
      <c r="KCP95" s="72"/>
      <c r="KCQ95" s="70"/>
      <c r="KCR95" s="73"/>
      <c r="KCS95" s="74"/>
      <c r="KCT95" s="74"/>
      <c r="KCU95" s="62"/>
      <c r="KCV95" s="75"/>
      <c r="KCW95" s="76"/>
      <c r="KCX95" s="216"/>
      <c r="KCY95" s="75"/>
      <c r="KCZ95" s="75"/>
      <c r="KDA95" s="204"/>
      <c r="KDB95" s="205"/>
      <c r="KDC95" s="72"/>
      <c r="KDD95" s="70"/>
      <c r="KDE95" s="73"/>
      <c r="KDF95" s="74"/>
      <c r="KDG95" s="74"/>
      <c r="KDH95" s="62"/>
      <c r="KDI95" s="75"/>
      <c r="KDJ95" s="76"/>
      <c r="KDK95" s="216"/>
      <c r="KDL95" s="75"/>
      <c r="KDM95" s="75"/>
      <c r="KDN95" s="204"/>
      <c r="KDO95" s="205"/>
      <c r="KDP95" s="72"/>
      <c r="KDQ95" s="70"/>
      <c r="KDR95" s="73"/>
      <c r="KDS95" s="74"/>
      <c r="KDT95" s="74"/>
      <c r="KDU95" s="62"/>
      <c r="KDV95" s="75"/>
      <c r="KDW95" s="76"/>
      <c r="KDX95" s="216"/>
      <c r="KDY95" s="75"/>
      <c r="KDZ95" s="75"/>
      <c r="KEA95" s="204"/>
      <c r="KEB95" s="205"/>
      <c r="KEC95" s="72"/>
      <c r="KED95" s="70"/>
      <c r="KEE95" s="73"/>
      <c r="KEF95" s="74"/>
      <c r="KEG95" s="74"/>
      <c r="KEH95" s="62"/>
      <c r="KEI95" s="75"/>
      <c r="KEJ95" s="76"/>
      <c r="KEK95" s="216"/>
      <c r="KEL95" s="75"/>
      <c r="KEM95" s="75"/>
      <c r="KEN95" s="204"/>
      <c r="KEO95" s="205"/>
      <c r="KEP95" s="72"/>
      <c r="KEQ95" s="70"/>
      <c r="KER95" s="73"/>
      <c r="KES95" s="74"/>
      <c r="KET95" s="74"/>
      <c r="KEU95" s="62"/>
      <c r="KEV95" s="75"/>
      <c r="KEW95" s="76"/>
      <c r="KEX95" s="216"/>
      <c r="KEY95" s="75"/>
      <c r="KEZ95" s="75"/>
      <c r="KFA95" s="204"/>
      <c r="KFB95" s="205"/>
      <c r="KFC95" s="72"/>
      <c r="KFD95" s="70"/>
      <c r="KFE95" s="73"/>
      <c r="KFF95" s="74"/>
      <c r="KFG95" s="74"/>
      <c r="KFH95" s="62"/>
      <c r="KFI95" s="75"/>
      <c r="KFJ95" s="76"/>
      <c r="KFK95" s="216"/>
      <c r="KFL95" s="75"/>
      <c r="KFM95" s="75"/>
      <c r="KFN95" s="204"/>
      <c r="KFO95" s="205"/>
      <c r="KFP95" s="72"/>
      <c r="KFQ95" s="70"/>
      <c r="KFR95" s="73"/>
      <c r="KFS95" s="74"/>
      <c r="KFT95" s="74"/>
      <c r="KFU95" s="62"/>
      <c r="KFV95" s="75"/>
      <c r="KFW95" s="76"/>
      <c r="KFX95" s="216"/>
      <c r="KFY95" s="75"/>
      <c r="KFZ95" s="75"/>
      <c r="KGA95" s="204"/>
      <c r="KGB95" s="205"/>
      <c r="KGC95" s="72"/>
      <c r="KGD95" s="70"/>
      <c r="KGE95" s="73"/>
      <c r="KGF95" s="74"/>
      <c r="KGG95" s="74"/>
      <c r="KGH95" s="62"/>
      <c r="KGI95" s="75"/>
      <c r="KGJ95" s="76"/>
      <c r="KGK95" s="216"/>
      <c r="KGL95" s="75"/>
      <c r="KGM95" s="75"/>
      <c r="KGN95" s="204"/>
      <c r="KGO95" s="205"/>
      <c r="KGP95" s="72"/>
      <c r="KGQ95" s="70"/>
      <c r="KGR95" s="73"/>
      <c r="KGS95" s="74"/>
      <c r="KGT95" s="74"/>
      <c r="KGU95" s="62"/>
      <c r="KGV95" s="75"/>
      <c r="KGW95" s="76"/>
      <c r="KGX95" s="216"/>
      <c r="KGY95" s="75"/>
      <c r="KGZ95" s="75"/>
      <c r="KHA95" s="204"/>
      <c r="KHB95" s="205"/>
      <c r="KHC95" s="72"/>
      <c r="KHD95" s="70"/>
      <c r="KHE95" s="73"/>
      <c r="KHF95" s="74"/>
      <c r="KHG95" s="74"/>
      <c r="KHH95" s="62"/>
      <c r="KHI95" s="75"/>
      <c r="KHJ95" s="76"/>
      <c r="KHK95" s="216"/>
      <c r="KHL95" s="75"/>
      <c r="KHM95" s="75"/>
      <c r="KHN95" s="204"/>
      <c r="KHO95" s="205"/>
      <c r="KHP95" s="72"/>
      <c r="KHQ95" s="70"/>
      <c r="KHR95" s="73"/>
      <c r="KHS95" s="74"/>
      <c r="KHT95" s="74"/>
      <c r="KHU95" s="62"/>
      <c r="KHV95" s="75"/>
      <c r="KHW95" s="76"/>
      <c r="KHX95" s="216"/>
      <c r="KHY95" s="75"/>
      <c r="KHZ95" s="75"/>
      <c r="KIA95" s="204"/>
      <c r="KIB95" s="205"/>
      <c r="KIC95" s="72"/>
      <c r="KID95" s="70"/>
      <c r="KIE95" s="73"/>
      <c r="KIF95" s="74"/>
      <c r="KIG95" s="74"/>
      <c r="KIH95" s="62"/>
      <c r="KII95" s="75"/>
      <c r="KIJ95" s="76"/>
      <c r="KIK95" s="216"/>
      <c r="KIL95" s="75"/>
      <c r="KIM95" s="75"/>
      <c r="KIN95" s="204"/>
      <c r="KIO95" s="205"/>
      <c r="KIP95" s="72"/>
      <c r="KIQ95" s="70"/>
      <c r="KIR95" s="73"/>
      <c r="KIS95" s="74"/>
      <c r="KIT95" s="74"/>
      <c r="KIU95" s="62"/>
      <c r="KIV95" s="75"/>
      <c r="KIW95" s="76"/>
      <c r="KIX95" s="216"/>
      <c r="KIY95" s="75"/>
      <c r="KIZ95" s="75"/>
      <c r="KJA95" s="204"/>
      <c r="KJB95" s="205"/>
      <c r="KJC95" s="72"/>
      <c r="KJD95" s="70"/>
      <c r="KJE95" s="73"/>
      <c r="KJF95" s="74"/>
      <c r="KJG95" s="74"/>
      <c r="KJH95" s="62"/>
      <c r="KJI95" s="75"/>
      <c r="KJJ95" s="76"/>
      <c r="KJK95" s="216"/>
      <c r="KJL95" s="75"/>
      <c r="KJM95" s="75"/>
      <c r="KJN95" s="204"/>
      <c r="KJO95" s="205"/>
      <c r="KJP95" s="72"/>
      <c r="KJQ95" s="70"/>
      <c r="KJR95" s="73"/>
      <c r="KJS95" s="74"/>
      <c r="KJT95" s="74"/>
      <c r="KJU95" s="62"/>
      <c r="KJV95" s="75"/>
      <c r="KJW95" s="76"/>
      <c r="KJX95" s="216"/>
      <c r="KJY95" s="75"/>
      <c r="KJZ95" s="75"/>
      <c r="KKA95" s="204"/>
      <c r="KKB95" s="205"/>
      <c r="KKC95" s="72"/>
      <c r="KKD95" s="70"/>
      <c r="KKE95" s="73"/>
      <c r="KKF95" s="74"/>
      <c r="KKG95" s="74"/>
      <c r="KKH95" s="62"/>
      <c r="KKI95" s="75"/>
      <c r="KKJ95" s="76"/>
      <c r="KKK95" s="216"/>
      <c r="KKL95" s="75"/>
      <c r="KKM95" s="75"/>
      <c r="KKN95" s="204"/>
      <c r="KKO95" s="205"/>
      <c r="KKP95" s="72"/>
      <c r="KKQ95" s="70"/>
      <c r="KKR95" s="73"/>
      <c r="KKS95" s="74"/>
      <c r="KKT95" s="74"/>
      <c r="KKU95" s="62"/>
      <c r="KKV95" s="75"/>
      <c r="KKW95" s="76"/>
      <c r="KKX95" s="216"/>
      <c r="KKY95" s="75"/>
      <c r="KKZ95" s="75"/>
      <c r="KLA95" s="204"/>
      <c r="KLB95" s="205"/>
      <c r="KLC95" s="72"/>
      <c r="KLD95" s="70"/>
      <c r="KLE95" s="73"/>
      <c r="KLF95" s="74"/>
      <c r="KLG95" s="74"/>
      <c r="KLH95" s="62"/>
      <c r="KLI95" s="75"/>
      <c r="KLJ95" s="76"/>
      <c r="KLK95" s="216"/>
      <c r="KLL95" s="75"/>
      <c r="KLM95" s="75"/>
      <c r="KLN95" s="204"/>
      <c r="KLO95" s="205"/>
      <c r="KLP95" s="72"/>
      <c r="KLQ95" s="70"/>
      <c r="KLR95" s="73"/>
      <c r="KLS95" s="74"/>
      <c r="KLT95" s="74"/>
      <c r="KLU95" s="62"/>
      <c r="KLV95" s="75"/>
      <c r="KLW95" s="76"/>
      <c r="KLX95" s="216"/>
      <c r="KLY95" s="75"/>
      <c r="KLZ95" s="75"/>
      <c r="KMA95" s="204"/>
      <c r="KMB95" s="205"/>
      <c r="KMC95" s="72"/>
      <c r="KMD95" s="70"/>
      <c r="KME95" s="73"/>
      <c r="KMF95" s="74"/>
      <c r="KMG95" s="74"/>
      <c r="KMH95" s="62"/>
      <c r="KMI95" s="75"/>
      <c r="KMJ95" s="76"/>
      <c r="KMK95" s="216"/>
      <c r="KML95" s="75"/>
      <c r="KMM95" s="75"/>
      <c r="KMN95" s="204"/>
      <c r="KMO95" s="205"/>
      <c r="KMP95" s="72"/>
      <c r="KMQ95" s="70"/>
      <c r="KMR95" s="73"/>
      <c r="KMS95" s="74"/>
      <c r="KMT95" s="74"/>
      <c r="KMU95" s="62"/>
      <c r="KMV95" s="75"/>
      <c r="KMW95" s="76"/>
      <c r="KMX95" s="216"/>
      <c r="KMY95" s="75"/>
      <c r="KMZ95" s="75"/>
      <c r="KNA95" s="204"/>
      <c r="KNB95" s="205"/>
      <c r="KNC95" s="72"/>
      <c r="KND95" s="70"/>
      <c r="KNE95" s="73"/>
      <c r="KNF95" s="74"/>
      <c r="KNG95" s="74"/>
      <c r="KNH95" s="62"/>
      <c r="KNI95" s="75"/>
      <c r="KNJ95" s="76"/>
      <c r="KNK95" s="216"/>
      <c r="KNL95" s="75"/>
      <c r="KNM95" s="75"/>
      <c r="KNN95" s="204"/>
      <c r="KNO95" s="205"/>
      <c r="KNP95" s="72"/>
      <c r="KNQ95" s="70"/>
      <c r="KNR95" s="73"/>
      <c r="KNS95" s="74"/>
      <c r="KNT95" s="74"/>
      <c r="KNU95" s="62"/>
      <c r="KNV95" s="75"/>
      <c r="KNW95" s="76"/>
      <c r="KNX95" s="216"/>
      <c r="KNY95" s="75"/>
      <c r="KNZ95" s="75"/>
      <c r="KOA95" s="204"/>
      <c r="KOB95" s="205"/>
      <c r="KOC95" s="72"/>
      <c r="KOD95" s="70"/>
      <c r="KOE95" s="73"/>
      <c r="KOF95" s="74"/>
      <c r="KOG95" s="74"/>
      <c r="KOH95" s="62"/>
      <c r="KOI95" s="75"/>
      <c r="KOJ95" s="76"/>
      <c r="KOK95" s="216"/>
      <c r="KOL95" s="75"/>
      <c r="KOM95" s="75"/>
      <c r="KON95" s="204"/>
      <c r="KOO95" s="205"/>
      <c r="KOP95" s="72"/>
      <c r="KOQ95" s="70"/>
      <c r="KOR95" s="73"/>
      <c r="KOS95" s="74"/>
      <c r="KOT95" s="74"/>
      <c r="KOU95" s="62"/>
      <c r="KOV95" s="75"/>
      <c r="KOW95" s="76"/>
      <c r="KOX95" s="216"/>
      <c r="KOY95" s="75"/>
      <c r="KOZ95" s="75"/>
      <c r="KPA95" s="204"/>
      <c r="KPB95" s="205"/>
      <c r="KPC95" s="72"/>
      <c r="KPD95" s="70"/>
      <c r="KPE95" s="73"/>
      <c r="KPF95" s="74"/>
      <c r="KPG95" s="74"/>
      <c r="KPH95" s="62"/>
      <c r="KPI95" s="75"/>
      <c r="KPJ95" s="76"/>
      <c r="KPK95" s="216"/>
      <c r="KPL95" s="75"/>
      <c r="KPM95" s="75"/>
      <c r="KPN95" s="204"/>
      <c r="KPO95" s="205"/>
      <c r="KPP95" s="72"/>
      <c r="KPQ95" s="70"/>
      <c r="KPR95" s="73"/>
      <c r="KPS95" s="74"/>
      <c r="KPT95" s="74"/>
      <c r="KPU95" s="62"/>
      <c r="KPV95" s="75"/>
      <c r="KPW95" s="76"/>
      <c r="KPX95" s="216"/>
      <c r="KPY95" s="75"/>
      <c r="KPZ95" s="75"/>
      <c r="KQA95" s="204"/>
      <c r="KQB95" s="205"/>
      <c r="KQC95" s="72"/>
      <c r="KQD95" s="70"/>
      <c r="KQE95" s="73"/>
      <c r="KQF95" s="74"/>
      <c r="KQG95" s="74"/>
      <c r="KQH95" s="62"/>
      <c r="KQI95" s="75"/>
      <c r="KQJ95" s="76"/>
      <c r="KQK95" s="216"/>
      <c r="KQL95" s="75"/>
      <c r="KQM95" s="75"/>
      <c r="KQN95" s="204"/>
      <c r="KQO95" s="205"/>
      <c r="KQP95" s="72"/>
      <c r="KQQ95" s="70"/>
      <c r="KQR95" s="73"/>
      <c r="KQS95" s="74"/>
      <c r="KQT95" s="74"/>
      <c r="KQU95" s="62"/>
      <c r="KQV95" s="75"/>
      <c r="KQW95" s="76"/>
      <c r="KQX95" s="216"/>
      <c r="KQY95" s="75"/>
      <c r="KQZ95" s="75"/>
      <c r="KRA95" s="204"/>
      <c r="KRB95" s="205"/>
      <c r="KRC95" s="72"/>
      <c r="KRD95" s="70"/>
      <c r="KRE95" s="73"/>
      <c r="KRF95" s="74"/>
      <c r="KRG95" s="74"/>
      <c r="KRH95" s="62"/>
      <c r="KRI95" s="75"/>
      <c r="KRJ95" s="76"/>
      <c r="KRK95" s="216"/>
      <c r="KRL95" s="75"/>
      <c r="KRM95" s="75"/>
      <c r="KRN95" s="204"/>
      <c r="KRO95" s="205"/>
      <c r="KRP95" s="72"/>
      <c r="KRQ95" s="70"/>
      <c r="KRR95" s="73"/>
      <c r="KRS95" s="74"/>
      <c r="KRT95" s="74"/>
      <c r="KRU95" s="62"/>
      <c r="KRV95" s="75"/>
      <c r="KRW95" s="76"/>
      <c r="KRX95" s="216"/>
      <c r="KRY95" s="75"/>
      <c r="KRZ95" s="75"/>
      <c r="KSA95" s="204"/>
      <c r="KSB95" s="205"/>
      <c r="KSC95" s="72"/>
      <c r="KSD95" s="70"/>
      <c r="KSE95" s="73"/>
      <c r="KSF95" s="74"/>
      <c r="KSG95" s="74"/>
      <c r="KSH95" s="62"/>
      <c r="KSI95" s="75"/>
      <c r="KSJ95" s="76"/>
      <c r="KSK95" s="216"/>
      <c r="KSL95" s="75"/>
      <c r="KSM95" s="75"/>
      <c r="KSN95" s="204"/>
      <c r="KSO95" s="205"/>
      <c r="KSP95" s="72"/>
      <c r="KSQ95" s="70"/>
      <c r="KSR95" s="73"/>
      <c r="KSS95" s="74"/>
      <c r="KST95" s="74"/>
      <c r="KSU95" s="62"/>
      <c r="KSV95" s="75"/>
      <c r="KSW95" s="76"/>
      <c r="KSX95" s="216"/>
      <c r="KSY95" s="75"/>
      <c r="KSZ95" s="75"/>
      <c r="KTA95" s="204"/>
      <c r="KTB95" s="205"/>
      <c r="KTC95" s="72"/>
      <c r="KTD95" s="70"/>
      <c r="KTE95" s="73"/>
      <c r="KTF95" s="74"/>
      <c r="KTG95" s="74"/>
      <c r="KTH95" s="62"/>
      <c r="KTI95" s="75"/>
      <c r="KTJ95" s="76"/>
      <c r="KTK95" s="216"/>
      <c r="KTL95" s="75"/>
      <c r="KTM95" s="75"/>
      <c r="KTN95" s="204"/>
      <c r="KTO95" s="205"/>
      <c r="KTP95" s="72"/>
      <c r="KTQ95" s="70"/>
      <c r="KTR95" s="73"/>
      <c r="KTS95" s="74"/>
      <c r="KTT95" s="74"/>
      <c r="KTU95" s="62"/>
      <c r="KTV95" s="75"/>
      <c r="KTW95" s="76"/>
      <c r="KTX95" s="216"/>
      <c r="KTY95" s="75"/>
      <c r="KTZ95" s="75"/>
      <c r="KUA95" s="204"/>
      <c r="KUB95" s="205"/>
      <c r="KUC95" s="72"/>
      <c r="KUD95" s="70"/>
      <c r="KUE95" s="73"/>
      <c r="KUF95" s="74"/>
      <c r="KUG95" s="74"/>
      <c r="KUH95" s="62"/>
      <c r="KUI95" s="75"/>
      <c r="KUJ95" s="76"/>
      <c r="KUK95" s="216"/>
      <c r="KUL95" s="75"/>
      <c r="KUM95" s="75"/>
      <c r="KUN95" s="204"/>
      <c r="KUO95" s="205"/>
      <c r="KUP95" s="72"/>
      <c r="KUQ95" s="70"/>
      <c r="KUR95" s="73"/>
      <c r="KUS95" s="74"/>
      <c r="KUT95" s="74"/>
      <c r="KUU95" s="62"/>
      <c r="KUV95" s="75"/>
      <c r="KUW95" s="76"/>
      <c r="KUX95" s="216"/>
      <c r="KUY95" s="75"/>
      <c r="KUZ95" s="75"/>
      <c r="KVA95" s="204"/>
      <c r="KVB95" s="205"/>
      <c r="KVC95" s="72"/>
      <c r="KVD95" s="70"/>
      <c r="KVE95" s="73"/>
      <c r="KVF95" s="74"/>
      <c r="KVG95" s="74"/>
      <c r="KVH95" s="62"/>
      <c r="KVI95" s="75"/>
      <c r="KVJ95" s="76"/>
      <c r="KVK95" s="216"/>
      <c r="KVL95" s="75"/>
      <c r="KVM95" s="75"/>
      <c r="KVN95" s="204"/>
      <c r="KVO95" s="205"/>
      <c r="KVP95" s="72"/>
      <c r="KVQ95" s="70"/>
      <c r="KVR95" s="73"/>
      <c r="KVS95" s="74"/>
      <c r="KVT95" s="74"/>
      <c r="KVU95" s="62"/>
      <c r="KVV95" s="75"/>
      <c r="KVW95" s="76"/>
      <c r="KVX95" s="216"/>
      <c r="KVY95" s="75"/>
      <c r="KVZ95" s="75"/>
      <c r="KWA95" s="204"/>
      <c r="KWB95" s="205"/>
      <c r="KWC95" s="72"/>
      <c r="KWD95" s="70"/>
      <c r="KWE95" s="73"/>
      <c r="KWF95" s="74"/>
      <c r="KWG95" s="74"/>
      <c r="KWH95" s="62"/>
      <c r="KWI95" s="75"/>
      <c r="KWJ95" s="76"/>
      <c r="KWK95" s="216"/>
      <c r="KWL95" s="75"/>
      <c r="KWM95" s="75"/>
      <c r="KWN95" s="204"/>
      <c r="KWO95" s="205"/>
      <c r="KWP95" s="72"/>
      <c r="KWQ95" s="70"/>
      <c r="KWR95" s="73"/>
      <c r="KWS95" s="74"/>
      <c r="KWT95" s="74"/>
      <c r="KWU95" s="62"/>
      <c r="KWV95" s="75"/>
      <c r="KWW95" s="76"/>
      <c r="KWX95" s="216"/>
      <c r="KWY95" s="75"/>
      <c r="KWZ95" s="75"/>
      <c r="KXA95" s="204"/>
      <c r="KXB95" s="205"/>
      <c r="KXC95" s="72"/>
      <c r="KXD95" s="70"/>
      <c r="KXE95" s="73"/>
      <c r="KXF95" s="74"/>
      <c r="KXG95" s="74"/>
      <c r="KXH95" s="62"/>
      <c r="KXI95" s="75"/>
      <c r="KXJ95" s="76"/>
      <c r="KXK95" s="216"/>
      <c r="KXL95" s="75"/>
      <c r="KXM95" s="75"/>
      <c r="KXN95" s="204"/>
      <c r="KXO95" s="205"/>
      <c r="KXP95" s="72"/>
      <c r="KXQ95" s="70"/>
      <c r="KXR95" s="73"/>
      <c r="KXS95" s="74"/>
      <c r="KXT95" s="74"/>
      <c r="KXU95" s="62"/>
      <c r="KXV95" s="75"/>
      <c r="KXW95" s="76"/>
      <c r="KXX95" s="216"/>
      <c r="KXY95" s="75"/>
      <c r="KXZ95" s="75"/>
      <c r="KYA95" s="204"/>
      <c r="KYB95" s="205"/>
      <c r="KYC95" s="72"/>
      <c r="KYD95" s="70"/>
      <c r="KYE95" s="73"/>
      <c r="KYF95" s="74"/>
      <c r="KYG95" s="74"/>
      <c r="KYH95" s="62"/>
      <c r="KYI95" s="75"/>
      <c r="KYJ95" s="76"/>
      <c r="KYK95" s="216"/>
      <c r="KYL95" s="75"/>
      <c r="KYM95" s="75"/>
      <c r="KYN95" s="204"/>
      <c r="KYO95" s="205"/>
      <c r="KYP95" s="72"/>
      <c r="KYQ95" s="70"/>
      <c r="KYR95" s="73"/>
      <c r="KYS95" s="74"/>
      <c r="KYT95" s="74"/>
      <c r="KYU95" s="62"/>
      <c r="KYV95" s="75"/>
      <c r="KYW95" s="76"/>
      <c r="KYX95" s="216"/>
      <c r="KYY95" s="75"/>
      <c r="KYZ95" s="75"/>
      <c r="KZA95" s="204"/>
      <c r="KZB95" s="205"/>
      <c r="KZC95" s="72"/>
      <c r="KZD95" s="70"/>
      <c r="KZE95" s="73"/>
      <c r="KZF95" s="74"/>
      <c r="KZG95" s="74"/>
      <c r="KZH95" s="62"/>
      <c r="KZI95" s="75"/>
      <c r="KZJ95" s="76"/>
      <c r="KZK95" s="216"/>
      <c r="KZL95" s="75"/>
      <c r="KZM95" s="75"/>
      <c r="KZN95" s="204"/>
      <c r="KZO95" s="205"/>
      <c r="KZP95" s="72"/>
      <c r="KZQ95" s="70"/>
      <c r="KZR95" s="73"/>
      <c r="KZS95" s="74"/>
      <c r="KZT95" s="74"/>
      <c r="KZU95" s="62"/>
      <c r="KZV95" s="75"/>
      <c r="KZW95" s="76"/>
      <c r="KZX95" s="216"/>
      <c r="KZY95" s="75"/>
      <c r="KZZ95" s="75"/>
      <c r="LAA95" s="204"/>
      <c r="LAB95" s="205"/>
      <c r="LAC95" s="72"/>
      <c r="LAD95" s="70"/>
      <c r="LAE95" s="73"/>
      <c r="LAF95" s="74"/>
      <c r="LAG95" s="74"/>
      <c r="LAH95" s="62"/>
      <c r="LAI95" s="75"/>
      <c r="LAJ95" s="76"/>
      <c r="LAK95" s="216"/>
      <c r="LAL95" s="75"/>
      <c r="LAM95" s="75"/>
      <c r="LAN95" s="204"/>
      <c r="LAO95" s="205"/>
      <c r="LAP95" s="72"/>
      <c r="LAQ95" s="70"/>
      <c r="LAR95" s="73"/>
      <c r="LAS95" s="74"/>
      <c r="LAT95" s="74"/>
      <c r="LAU95" s="62"/>
      <c r="LAV95" s="75"/>
      <c r="LAW95" s="76"/>
      <c r="LAX95" s="216"/>
      <c r="LAY95" s="75"/>
      <c r="LAZ95" s="75"/>
      <c r="LBA95" s="204"/>
      <c r="LBB95" s="205"/>
      <c r="LBC95" s="72"/>
      <c r="LBD95" s="70"/>
      <c r="LBE95" s="73"/>
      <c r="LBF95" s="74"/>
      <c r="LBG95" s="74"/>
      <c r="LBH95" s="62"/>
      <c r="LBI95" s="75"/>
      <c r="LBJ95" s="76"/>
      <c r="LBK95" s="216"/>
      <c r="LBL95" s="75"/>
      <c r="LBM95" s="75"/>
      <c r="LBN95" s="204"/>
      <c r="LBO95" s="205"/>
      <c r="LBP95" s="72"/>
      <c r="LBQ95" s="70"/>
      <c r="LBR95" s="73"/>
      <c r="LBS95" s="74"/>
      <c r="LBT95" s="74"/>
      <c r="LBU95" s="62"/>
      <c r="LBV95" s="75"/>
      <c r="LBW95" s="76"/>
      <c r="LBX95" s="216"/>
      <c r="LBY95" s="75"/>
      <c r="LBZ95" s="75"/>
      <c r="LCA95" s="204"/>
      <c r="LCB95" s="205"/>
      <c r="LCC95" s="72"/>
      <c r="LCD95" s="70"/>
      <c r="LCE95" s="73"/>
      <c r="LCF95" s="74"/>
      <c r="LCG95" s="74"/>
      <c r="LCH95" s="62"/>
      <c r="LCI95" s="75"/>
      <c r="LCJ95" s="76"/>
      <c r="LCK95" s="216"/>
      <c r="LCL95" s="75"/>
      <c r="LCM95" s="75"/>
      <c r="LCN95" s="204"/>
      <c r="LCO95" s="205"/>
      <c r="LCP95" s="72"/>
      <c r="LCQ95" s="70"/>
      <c r="LCR95" s="73"/>
      <c r="LCS95" s="74"/>
      <c r="LCT95" s="74"/>
      <c r="LCU95" s="62"/>
      <c r="LCV95" s="75"/>
      <c r="LCW95" s="76"/>
      <c r="LCX95" s="216"/>
      <c r="LCY95" s="75"/>
      <c r="LCZ95" s="75"/>
      <c r="LDA95" s="204"/>
      <c r="LDB95" s="205"/>
      <c r="LDC95" s="72"/>
      <c r="LDD95" s="70"/>
      <c r="LDE95" s="73"/>
      <c r="LDF95" s="74"/>
      <c r="LDG95" s="74"/>
      <c r="LDH95" s="62"/>
      <c r="LDI95" s="75"/>
      <c r="LDJ95" s="76"/>
      <c r="LDK95" s="216"/>
      <c r="LDL95" s="75"/>
      <c r="LDM95" s="75"/>
      <c r="LDN95" s="204"/>
      <c r="LDO95" s="205"/>
      <c r="LDP95" s="72"/>
      <c r="LDQ95" s="70"/>
      <c r="LDR95" s="73"/>
      <c r="LDS95" s="74"/>
      <c r="LDT95" s="74"/>
      <c r="LDU95" s="62"/>
      <c r="LDV95" s="75"/>
      <c r="LDW95" s="76"/>
      <c r="LDX95" s="216"/>
      <c r="LDY95" s="75"/>
      <c r="LDZ95" s="75"/>
      <c r="LEA95" s="204"/>
      <c r="LEB95" s="205"/>
      <c r="LEC95" s="72"/>
      <c r="LED95" s="70"/>
      <c r="LEE95" s="73"/>
      <c r="LEF95" s="74"/>
      <c r="LEG95" s="74"/>
      <c r="LEH95" s="62"/>
      <c r="LEI95" s="75"/>
      <c r="LEJ95" s="76"/>
      <c r="LEK95" s="216"/>
      <c r="LEL95" s="75"/>
      <c r="LEM95" s="75"/>
      <c r="LEN95" s="204"/>
      <c r="LEO95" s="205"/>
      <c r="LEP95" s="72"/>
      <c r="LEQ95" s="70"/>
      <c r="LER95" s="73"/>
      <c r="LES95" s="74"/>
      <c r="LET95" s="74"/>
      <c r="LEU95" s="62"/>
      <c r="LEV95" s="75"/>
      <c r="LEW95" s="76"/>
      <c r="LEX95" s="216"/>
      <c r="LEY95" s="75"/>
      <c r="LEZ95" s="75"/>
      <c r="LFA95" s="204"/>
      <c r="LFB95" s="205"/>
      <c r="LFC95" s="72"/>
      <c r="LFD95" s="70"/>
      <c r="LFE95" s="73"/>
      <c r="LFF95" s="74"/>
      <c r="LFG95" s="74"/>
      <c r="LFH95" s="62"/>
      <c r="LFI95" s="75"/>
      <c r="LFJ95" s="76"/>
      <c r="LFK95" s="216"/>
      <c r="LFL95" s="75"/>
      <c r="LFM95" s="75"/>
      <c r="LFN95" s="204"/>
      <c r="LFO95" s="205"/>
      <c r="LFP95" s="72"/>
      <c r="LFQ95" s="70"/>
      <c r="LFR95" s="73"/>
      <c r="LFS95" s="74"/>
      <c r="LFT95" s="74"/>
      <c r="LFU95" s="62"/>
      <c r="LFV95" s="75"/>
      <c r="LFW95" s="76"/>
      <c r="LFX95" s="216"/>
      <c r="LFY95" s="75"/>
      <c r="LFZ95" s="75"/>
      <c r="LGA95" s="204"/>
      <c r="LGB95" s="205"/>
      <c r="LGC95" s="72"/>
      <c r="LGD95" s="70"/>
      <c r="LGE95" s="73"/>
      <c r="LGF95" s="74"/>
      <c r="LGG95" s="74"/>
      <c r="LGH95" s="62"/>
      <c r="LGI95" s="75"/>
      <c r="LGJ95" s="76"/>
      <c r="LGK95" s="216"/>
      <c r="LGL95" s="75"/>
      <c r="LGM95" s="75"/>
      <c r="LGN95" s="204"/>
      <c r="LGO95" s="205"/>
      <c r="LGP95" s="72"/>
      <c r="LGQ95" s="70"/>
      <c r="LGR95" s="73"/>
      <c r="LGS95" s="74"/>
      <c r="LGT95" s="74"/>
      <c r="LGU95" s="62"/>
      <c r="LGV95" s="75"/>
      <c r="LGW95" s="76"/>
      <c r="LGX95" s="216"/>
      <c r="LGY95" s="75"/>
      <c r="LGZ95" s="75"/>
      <c r="LHA95" s="204"/>
      <c r="LHB95" s="205"/>
      <c r="LHC95" s="72"/>
      <c r="LHD95" s="70"/>
      <c r="LHE95" s="73"/>
      <c r="LHF95" s="74"/>
      <c r="LHG95" s="74"/>
      <c r="LHH95" s="62"/>
      <c r="LHI95" s="75"/>
      <c r="LHJ95" s="76"/>
      <c r="LHK95" s="216"/>
      <c r="LHL95" s="75"/>
      <c r="LHM95" s="75"/>
      <c r="LHN95" s="204"/>
      <c r="LHO95" s="205"/>
      <c r="LHP95" s="72"/>
      <c r="LHQ95" s="70"/>
      <c r="LHR95" s="73"/>
      <c r="LHS95" s="74"/>
      <c r="LHT95" s="74"/>
      <c r="LHU95" s="62"/>
      <c r="LHV95" s="75"/>
      <c r="LHW95" s="76"/>
      <c r="LHX95" s="216"/>
      <c r="LHY95" s="75"/>
      <c r="LHZ95" s="75"/>
      <c r="LIA95" s="204"/>
      <c r="LIB95" s="205"/>
      <c r="LIC95" s="72"/>
      <c r="LID95" s="70"/>
      <c r="LIE95" s="73"/>
      <c r="LIF95" s="74"/>
      <c r="LIG95" s="74"/>
      <c r="LIH95" s="62"/>
      <c r="LII95" s="75"/>
      <c r="LIJ95" s="76"/>
      <c r="LIK95" s="216"/>
      <c r="LIL95" s="75"/>
      <c r="LIM95" s="75"/>
      <c r="LIN95" s="204"/>
      <c r="LIO95" s="205"/>
      <c r="LIP95" s="72"/>
      <c r="LIQ95" s="70"/>
      <c r="LIR95" s="73"/>
      <c r="LIS95" s="74"/>
      <c r="LIT95" s="74"/>
      <c r="LIU95" s="62"/>
      <c r="LIV95" s="75"/>
      <c r="LIW95" s="76"/>
      <c r="LIX95" s="216"/>
      <c r="LIY95" s="75"/>
      <c r="LIZ95" s="75"/>
      <c r="LJA95" s="204"/>
      <c r="LJB95" s="205"/>
      <c r="LJC95" s="72"/>
      <c r="LJD95" s="70"/>
      <c r="LJE95" s="73"/>
      <c r="LJF95" s="74"/>
      <c r="LJG95" s="74"/>
      <c r="LJH95" s="62"/>
      <c r="LJI95" s="75"/>
      <c r="LJJ95" s="76"/>
      <c r="LJK95" s="216"/>
      <c r="LJL95" s="75"/>
      <c r="LJM95" s="75"/>
      <c r="LJN95" s="204"/>
      <c r="LJO95" s="205"/>
      <c r="LJP95" s="72"/>
      <c r="LJQ95" s="70"/>
      <c r="LJR95" s="73"/>
      <c r="LJS95" s="74"/>
      <c r="LJT95" s="74"/>
      <c r="LJU95" s="62"/>
      <c r="LJV95" s="75"/>
      <c r="LJW95" s="76"/>
      <c r="LJX95" s="216"/>
      <c r="LJY95" s="75"/>
      <c r="LJZ95" s="75"/>
      <c r="LKA95" s="204"/>
      <c r="LKB95" s="205"/>
      <c r="LKC95" s="72"/>
      <c r="LKD95" s="70"/>
      <c r="LKE95" s="73"/>
      <c r="LKF95" s="74"/>
      <c r="LKG95" s="74"/>
      <c r="LKH95" s="62"/>
      <c r="LKI95" s="75"/>
      <c r="LKJ95" s="76"/>
      <c r="LKK95" s="216"/>
      <c r="LKL95" s="75"/>
      <c r="LKM95" s="75"/>
      <c r="LKN95" s="204"/>
      <c r="LKO95" s="205"/>
      <c r="LKP95" s="72"/>
      <c r="LKQ95" s="70"/>
      <c r="LKR95" s="73"/>
      <c r="LKS95" s="74"/>
      <c r="LKT95" s="74"/>
      <c r="LKU95" s="62"/>
      <c r="LKV95" s="75"/>
      <c r="LKW95" s="76"/>
      <c r="LKX95" s="216"/>
      <c r="LKY95" s="75"/>
      <c r="LKZ95" s="75"/>
      <c r="LLA95" s="204"/>
      <c r="LLB95" s="205"/>
      <c r="LLC95" s="72"/>
      <c r="LLD95" s="70"/>
      <c r="LLE95" s="73"/>
      <c r="LLF95" s="74"/>
      <c r="LLG95" s="74"/>
      <c r="LLH95" s="62"/>
      <c r="LLI95" s="75"/>
      <c r="LLJ95" s="76"/>
      <c r="LLK95" s="216"/>
      <c r="LLL95" s="75"/>
      <c r="LLM95" s="75"/>
      <c r="LLN95" s="204"/>
      <c r="LLO95" s="205"/>
      <c r="LLP95" s="72"/>
      <c r="LLQ95" s="70"/>
      <c r="LLR95" s="73"/>
      <c r="LLS95" s="74"/>
      <c r="LLT95" s="74"/>
      <c r="LLU95" s="62"/>
      <c r="LLV95" s="75"/>
      <c r="LLW95" s="76"/>
      <c r="LLX95" s="216"/>
      <c r="LLY95" s="75"/>
      <c r="LLZ95" s="75"/>
      <c r="LMA95" s="204"/>
      <c r="LMB95" s="205"/>
      <c r="LMC95" s="72"/>
      <c r="LMD95" s="70"/>
      <c r="LME95" s="73"/>
      <c r="LMF95" s="74"/>
      <c r="LMG95" s="74"/>
      <c r="LMH95" s="62"/>
      <c r="LMI95" s="75"/>
      <c r="LMJ95" s="76"/>
      <c r="LMK95" s="216"/>
      <c r="LML95" s="75"/>
      <c r="LMM95" s="75"/>
      <c r="LMN95" s="204"/>
      <c r="LMO95" s="205"/>
      <c r="LMP95" s="72"/>
      <c r="LMQ95" s="70"/>
      <c r="LMR95" s="73"/>
      <c r="LMS95" s="74"/>
      <c r="LMT95" s="74"/>
      <c r="LMU95" s="62"/>
      <c r="LMV95" s="75"/>
      <c r="LMW95" s="76"/>
      <c r="LMX95" s="216"/>
      <c r="LMY95" s="75"/>
      <c r="LMZ95" s="75"/>
      <c r="LNA95" s="204"/>
      <c r="LNB95" s="205"/>
      <c r="LNC95" s="72"/>
      <c r="LND95" s="70"/>
      <c r="LNE95" s="73"/>
      <c r="LNF95" s="74"/>
      <c r="LNG95" s="74"/>
      <c r="LNH95" s="62"/>
      <c r="LNI95" s="75"/>
      <c r="LNJ95" s="76"/>
      <c r="LNK95" s="216"/>
      <c r="LNL95" s="75"/>
      <c r="LNM95" s="75"/>
      <c r="LNN95" s="204"/>
      <c r="LNO95" s="205"/>
      <c r="LNP95" s="72"/>
      <c r="LNQ95" s="70"/>
      <c r="LNR95" s="73"/>
      <c r="LNS95" s="74"/>
      <c r="LNT95" s="74"/>
      <c r="LNU95" s="62"/>
      <c r="LNV95" s="75"/>
      <c r="LNW95" s="76"/>
      <c r="LNX95" s="216"/>
      <c r="LNY95" s="75"/>
      <c r="LNZ95" s="75"/>
      <c r="LOA95" s="204"/>
      <c r="LOB95" s="205"/>
      <c r="LOC95" s="72"/>
      <c r="LOD95" s="70"/>
      <c r="LOE95" s="73"/>
      <c r="LOF95" s="74"/>
      <c r="LOG95" s="74"/>
      <c r="LOH95" s="62"/>
      <c r="LOI95" s="75"/>
      <c r="LOJ95" s="76"/>
      <c r="LOK95" s="216"/>
      <c r="LOL95" s="75"/>
      <c r="LOM95" s="75"/>
      <c r="LON95" s="204"/>
      <c r="LOO95" s="205"/>
      <c r="LOP95" s="72"/>
      <c r="LOQ95" s="70"/>
      <c r="LOR95" s="73"/>
      <c r="LOS95" s="74"/>
      <c r="LOT95" s="74"/>
      <c r="LOU95" s="62"/>
      <c r="LOV95" s="75"/>
      <c r="LOW95" s="76"/>
      <c r="LOX95" s="216"/>
      <c r="LOY95" s="75"/>
      <c r="LOZ95" s="75"/>
      <c r="LPA95" s="204"/>
      <c r="LPB95" s="205"/>
      <c r="LPC95" s="72"/>
      <c r="LPD95" s="70"/>
      <c r="LPE95" s="73"/>
      <c r="LPF95" s="74"/>
      <c r="LPG95" s="74"/>
      <c r="LPH95" s="62"/>
      <c r="LPI95" s="75"/>
      <c r="LPJ95" s="76"/>
      <c r="LPK95" s="216"/>
      <c r="LPL95" s="75"/>
      <c r="LPM95" s="75"/>
      <c r="LPN95" s="204"/>
      <c r="LPO95" s="205"/>
      <c r="LPP95" s="72"/>
      <c r="LPQ95" s="70"/>
      <c r="LPR95" s="73"/>
      <c r="LPS95" s="74"/>
      <c r="LPT95" s="74"/>
      <c r="LPU95" s="62"/>
      <c r="LPV95" s="75"/>
      <c r="LPW95" s="76"/>
      <c r="LPX95" s="216"/>
      <c r="LPY95" s="75"/>
      <c r="LPZ95" s="75"/>
      <c r="LQA95" s="204"/>
      <c r="LQB95" s="205"/>
      <c r="LQC95" s="72"/>
      <c r="LQD95" s="70"/>
      <c r="LQE95" s="73"/>
      <c r="LQF95" s="74"/>
      <c r="LQG95" s="74"/>
      <c r="LQH95" s="62"/>
      <c r="LQI95" s="75"/>
      <c r="LQJ95" s="76"/>
      <c r="LQK95" s="216"/>
      <c r="LQL95" s="75"/>
      <c r="LQM95" s="75"/>
      <c r="LQN95" s="204"/>
      <c r="LQO95" s="205"/>
      <c r="LQP95" s="72"/>
      <c r="LQQ95" s="70"/>
      <c r="LQR95" s="73"/>
      <c r="LQS95" s="74"/>
      <c r="LQT95" s="74"/>
      <c r="LQU95" s="62"/>
      <c r="LQV95" s="75"/>
      <c r="LQW95" s="76"/>
      <c r="LQX95" s="216"/>
      <c r="LQY95" s="75"/>
      <c r="LQZ95" s="75"/>
      <c r="LRA95" s="204"/>
      <c r="LRB95" s="205"/>
      <c r="LRC95" s="72"/>
      <c r="LRD95" s="70"/>
      <c r="LRE95" s="73"/>
      <c r="LRF95" s="74"/>
      <c r="LRG95" s="74"/>
      <c r="LRH95" s="62"/>
      <c r="LRI95" s="75"/>
      <c r="LRJ95" s="76"/>
      <c r="LRK95" s="216"/>
      <c r="LRL95" s="75"/>
      <c r="LRM95" s="75"/>
      <c r="LRN95" s="204"/>
      <c r="LRO95" s="205"/>
      <c r="LRP95" s="72"/>
      <c r="LRQ95" s="70"/>
      <c r="LRR95" s="73"/>
      <c r="LRS95" s="74"/>
      <c r="LRT95" s="74"/>
      <c r="LRU95" s="62"/>
      <c r="LRV95" s="75"/>
      <c r="LRW95" s="76"/>
      <c r="LRX95" s="216"/>
      <c r="LRY95" s="75"/>
      <c r="LRZ95" s="75"/>
      <c r="LSA95" s="204"/>
      <c r="LSB95" s="205"/>
      <c r="LSC95" s="72"/>
      <c r="LSD95" s="70"/>
      <c r="LSE95" s="73"/>
      <c r="LSF95" s="74"/>
      <c r="LSG95" s="74"/>
      <c r="LSH95" s="62"/>
      <c r="LSI95" s="75"/>
      <c r="LSJ95" s="76"/>
      <c r="LSK95" s="216"/>
      <c r="LSL95" s="75"/>
      <c r="LSM95" s="75"/>
      <c r="LSN95" s="204"/>
      <c r="LSO95" s="205"/>
      <c r="LSP95" s="72"/>
      <c r="LSQ95" s="70"/>
      <c r="LSR95" s="73"/>
      <c r="LSS95" s="74"/>
      <c r="LST95" s="74"/>
      <c r="LSU95" s="62"/>
      <c r="LSV95" s="75"/>
      <c r="LSW95" s="76"/>
      <c r="LSX95" s="216"/>
      <c r="LSY95" s="75"/>
      <c r="LSZ95" s="75"/>
      <c r="LTA95" s="204"/>
      <c r="LTB95" s="205"/>
      <c r="LTC95" s="72"/>
      <c r="LTD95" s="70"/>
      <c r="LTE95" s="73"/>
      <c r="LTF95" s="74"/>
      <c r="LTG95" s="74"/>
      <c r="LTH95" s="62"/>
      <c r="LTI95" s="75"/>
      <c r="LTJ95" s="76"/>
      <c r="LTK95" s="216"/>
      <c r="LTL95" s="75"/>
      <c r="LTM95" s="75"/>
      <c r="LTN95" s="204"/>
      <c r="LTO95" s="205"/>
      <c r="LTP95" s="72"/>
      <c r="LTQ95" s="70"/>
      <c r="LTR95" s="73"/>
      <c r="LTS95" s="74"/>
      <c r="LTT95" s="74"/>
      <c r="LTU95" s="62"/>
      <c r="LTV95" s="75"/>
      <c r="LTW95" s="76"/>
      <c r="LTX95" s="216"/>
      <c r="LTY95" s="75"/>
      <c r="LTZ95" s="75"/>
      <c r="LUA95" s="204"/>
      <c r="LUB95" s="205"/>
      <c r="LUC95" s="72"/>
      <c r="LUD95" s="70"/>
      <c r="LUE95" s="73"/>
      <c r="LUF95" s="74"/>
      <c r="LUG95" s="74"/>
      <c r="LUH95" s="62"/>
      <c r="LUI95" s="75"/>
      <c r="LUJ95" s="76"/>
      <c r="LUK95" s="216"/>
      <c r="LUL95" s="75"/>
      <c r="LUM95" s="75"/>
      <c r="LUN95" s="204"/>
      <c r="LUO95" s="205"/>
      <c r="LUP95" s="72"/>
      <c r="LUQ95" s="70"/>
      <c r="LUR95" s="73"/>
      <c r="LUS95" s="74"/>
      <c r="LUT95" s="74"/>
      <c r="LUU95" s="62"/>
      <c r="LUV95" s="75"/>
      <c r="LUW95" s="76"/>
      <c r="LUX95" s="216"/>
      <c r="LUY95" s="75"/>
      <c r="LUZ95" s="75"/>
      <c r="LVA95" s="204"/>
      <c r="LVB95" s="205"/>
      <c r="LVC95" s="72"/>
      <c r="LVD95" s="70"/>
      <c r="LVE95" s="73"/>
      <c r="LVF95" s="74"/>
      <c r="LVG95" s="74"/>
      <c r="LVH95" s="62"/>
      <c r="LVI95" s="75"/>
      <c r="LVJ95" s="76"/>
      <c r="LVK95" s="216"/>
      <c r="LVL95" s="75"/>
      <c r="LVM95" s="75"/>
      <c r="LVN95" s="204"/>
      <c r="LVO95" s="205"/>
      <c r="LVP95" s="72"/>
      <c r="LVQ95" s="70"/>
      <c r="LVR95" s="73"/>
      <c r="LVS95" s="74"/>
      <c r="LVT95" s="74"/>
      <c r="LVU95" s="62"/>
      <c r="LVV95" s="75"/>
      <c r="LVW95" s="76"/>
      <c r="LVX95" s="216"/>
      <c r="LVY95" s="75"/>
      <c r="LVZ95" s="75"/>
      <c r="LWA95" s="204"/>
      <c r="LWB95" s="205"/>
      <c r="LWC95" s="72"/>
      <c r="LWD95" s="70"/>
      <c r="LWE95" s="73"/>
      <c r="LWF95" s="74"/>
      <c r="LWG95" s="74"/>
      <c r="LWH95" s="62"/>
      <c r="LWI95" s="75"/>
      <c r="LWJ95" s="76"/>
      <c r="LWK95" s="216"/>
      <c r="LWL95" s="75"/>
      <c r="LWM95" s="75"/>
      <c r="LWN95" s="204"/>
      <c r="LWO95" s="205"/>
      <c r="LWP95" s="72"/>
      <c r="LWQ95" s="70"/>
      <c r="LWR95" s="73"/>
      <c r="LWS95" s="74"/>
      <c r="LWT95" s="74"/>
      <c r="LWU95" s="62"/>
      <c r="LWV95" s="75"/>
      <c r="LWW95" s="76"/>
      <c r="LWX95" s="216"/>
      <c r="LWY95" s="75"/>
      <c r="LWZ95" s="75"/>
      <c r="LXA95" s="204"/>
      <c r="LXB95" s="205"/>
      <c r="LXC95" s="72"/>
      <c r="LXD95" s="70"/>
      <c r="LXE95" s="73"/>
      <c r="LXF95" s="74"/>
      <c r="LXG95" s="74"/>
      <c r="LXH95" s="62"/>
      <c r="LXI95" s="75"/>
      <c r="LXJ95" s="76"/>
      <c r="LXK95" s="216"/>
      <c r="LXL95" s="75"/>
      <c r="LXM95" s="75"/>
      <c r="LXN95" s="204"/>
      <c r="LXO95" s="205"/>
      <c r="LXP95" s="72"/>
      <c r="LXQ95" s="70"/>
      <c r="LXR95" s="73"/>
      <c r="LXS95" s="74"/>
      <c r="LXT95" s="74"/>
      <c r="LXU95" s="62"/>
      <c r="LXV95" s="75"/>
      <c r="LXW95" s="76"/>
      <c r="LXX95" s="216"/>
      <c r="LXY95" s="75"/>
      <c r="LXZ95" s="75"/>
      <c r="LYA95" s="204"/>
      <c r="LYB95" s="205"/>
      <c r="LYC95" s="72"/>
      <c r="LYD95" s="70"/>
      <c r="LYE95" s="73"/>
      <c r="LYF95" s="74"/>
      <c r="LYG95" s="74"/>
      <c r="LYH95" s="62"/>
      <c r="LYI95" s="75"/>
      <c r="LYJ95" s="76"/>
      <c r="LYK95" s="216"/>
      <c r="LYL95" s="75"/>
      <c r="LYM95" s="75"/>
      <c r="LYN95" s="204"/>
      <c r="LYO95" s="205"/>
      <c r="LYP95" s="72"/>
      <c r="LYQ95" s="70"/>
      <c r="LYR95" s="73"/>
      <c r="LYS95" s="74"/>
      <c r="LYT95" s="74"/>
      <c r="LYU95" s="62"/>
      <c r="LYV95" s="75"/>
      <c r="LYW95" s="76"/>
      <c r="LYX95" s="216"/>
      <c r="LYY95" s="75"/>
      <c r="LYZ95" s="75"/>
      <c r="LZA95" s="204"/>
      <c r="LZB95" s="205"/>
      <c r="LZC95" s="72"/>
      <c r="LZD95" s="70"/>
      <c r="LZE95" s="73"/>
      <c r="LZF95" s="74"/>
      <c r="LZG95" s="74"/>
      <c r="LZH95" s="62"/>
      <c r="LZI95" s="75"/>
      <c r="LZJ95" s="76"/>
      <c r="LZK95" s="216"/>
      <c r="LZL95" s="75"/>
      <c r="LZM95" s="75"/>
      <c r="LZN95" s="204"/>
      <c r="LZO95" s="205"/>
      <c r="LZP95" s="72"/>
      <c r="LZQ95" s="70"/>
      <c r="LZR95" s="73"/>
      <c r="LZS95" s="74"/>
      <c r="LZT95" s="74"/>
      <c r="LZU95" s="62"/>
      <c r="LZV95" s="75"/>
      <c r="LZW95" s="76"/>
      <c r="LZX95" s="216"/>
      <c r="LZY95" s="75"/>
      <c r="LZZ95" s="75"/>
      <c r="MAA95" s="204"/>
      <c r="MAB95" s="205"/>
      <c r="MAC95" s="72"/>
      <c r="MAD95" s="70"/>
      <c r="MAE95" s="73"/>
      <c r="MAF95" s="74"/>
      <c r="MAG95" s="74"/>
      <c r="MAH95" s="62"/>
      <c r="MAI95" s="75"/>
      <c r="MAJ95" s="76"/>
      <c r="MAK95" s="216"/>
      <c r="MAL95" s="75"/>
      <c r="MAM95" s="75"/>
      <c r="MAN95" s="204"/>
      <c r="MAO95" s="205"/>
      <c r="MAP95" s="72"/>
      <c r="MAQ95" s="70"/>
      <c r="MAR95" s="73"/>
      <c r="MAS95" s="74"/>
      <c r="MAT95" s="74"/>
      <c r="MAU95" s="62"/>
      <c r="MAV95" s="75"/>
      <c r="MAW95" s="76"/>
      <c r="MAX95" s="216"/>
      <c r="MAY95" s="75"/>
      <c r="MAZ95" s="75"/>
      <c r="MBA95" s="204"/>
      <c r="MBB95" s="205"/>
      <c r="MBC95" s="72"/>
      <c r="MBD95" s="70"/>
      <c r="MBE95" s="73"/>
      <c r="MBF95" s="74"/>
      <c r="MBG95" s="74"/>
      <c r="MBH95" s="62"/>
      <c r="MBI95" s="75"/>
      <c r="MBJ95" s="76"/>
      <c r="MBK95" s="216"/>
      <c r="MBL95" s="75"/>
      <c r="MBM95" s="75"/>
      <c r="MBN95" s="204"/>
      <c r="MBO95" s="205"/>
      <c r="MBP95" s="72"/>
      <c r="MBQ95" s="70"/>
      <c r="MBR95" s="73"/>
      <c r="MBS95" s="74"/>
      <c r="MBT95" s="74"/>
      <c r="MBU95" s="62"/>
      <c r="MBV95" s="75"/>
      <c r="MBW95" s="76"/>
      <c r="MBX95" s="216"/>
      <c r="MBY95" s="75"/>
      <c r="MBZ95" s="75"/>
      <c r="MCA95" s="204"/>
      <c r="MCB95" s="205"/>
      <c r="MCC95" s="72"/>
      <c r="MCD95" s="70"/>
      <c r="MCE95" s="73"/>
      <c r="MCF95" s="74"/>
      <c r="MCG95" s="74"/>
      <c r="MCH95" s="62"/>
      <c r="MCI95" s="75"/>
      <c r="MCJ95" s="76"/>
      <c r="MCK95" s="216"/>
      <c r="MCL95" s="75"/>
      <c r="MCM95" s="75"/>
      <c r="MCN95" s="204"/>
      <c r="MCO95" s="205"/>
      <c r="MCP95" s="72"/>
      <c r="MCQ95" s="70"/>
      <c r="MCR95" s="73"/>
      <c r="MCS95" s="74"/>
      <c r="MCT95" s="74"/>
      <c r="MCU95" s="62"/>
      <c r="MCV95" s="75"/>
      <c r="MCW95" s="76"/>
      <c r="MCX95" s="216"/>
      <c r="MCY95" s="75"/>
      <c r="MCZ95" s="75"/>
      <c r="MDA95" s="204"/>
      <c r="MDB95" s="205"/>
      <c r="MDC95" s="72"/>
      <c r="MDD95" s="70"/>
      <c r="MDE95" s="73"/>
      <c r="MDF95" s="74"/>
      <c r="MDG95" s="74"/>
      <c r="MDH95" s="62"/>
      <c r="MDI95" s="75"/>
      <c r="MDJ95" s="76"/>
      <c r="MDK95" s="216"/>
      <c r="MDL95" s="75"/>
      <c r="MDM95" s="75"/>
      <c r="MDN95" s="204"/>
      <c r="MDO95" s="205"/>
      <c r="MDP95" s="72"/>
      <c r="MDQ95" s="70"/>
      <c r="MDR95" s="73"/>
      <c r="MDS95" s="74"/>
      <c r="MDT95" s="74"/>
      <c r="MDU95" s="62"/>
      <c r="MDV95" s="75"/>
      <c r="MDW95" s="76"/>
      <c r="MDX95" s="216"/>
      <c r="MDY95" s="75"/>
      <c r="MDZ95" s="75"/>
      <c r="MEA95" s="204"/>
      <c r="MEB95" s="205"/>
      <c r="MEC95" s="72"/>
      <c r="MED95" s="70"/>
      <c r="MEE95" s="73"/>
      <c r="MEF95" s="74"/>
      <c r="MEG95" s="74"/>
      <c r="MEH95" s="62"/>
      <c r="MEI95" s="75"/>
      <c r="MEJ95" s="76"/>
      <c r="MEK95" s="216"/>
      <c r="MEL95" s="75"/>
      <c r="MEM95" s="75"/>
      <c r="MEN95" s="204"/>
      <c r="MEO95" s="205"/>
      <c r="MEP95" s="72"/>
      <c r="MEQ95" s="70"/>
      <c r="MER95" s="73"/>
      <c r="MES95" s="74"/>
      <c r="MET95" s="74"/>
      <c r="MEU95" s="62"/>
      <c r="MEV95" s="75"/>
      <c r="MEW95" s="76"/>
      <c r="MEX95" s="216"/>
      <c r="MEY95" s="75"/>
      <c r="MEZ95" s="75"/>
      <c r="MFA95" s="204"/>
      <c r="MFB95" s="205"/>
      <c r="MFC95" s="72"/>
      <c r="MFD95" s="70"/>
      <c r="MFE95" s="73"/>
      <c r="MFF95" s="74"/>
      <c r="MFG95" s="74"/>
      <c r="MFH95" s="62"/>
      <c r="MFI95" s="75"/>
      <c r="MFJ95" s="76"/>
      <c r="MFK95" s="216"/>
      <c r="MFL95" s="75"/>
      <c r="MFM95" s="75"/>
      <c r="MFN95" s="204"/>
      <c r="MFO95" s="205"/>
      <c r="MFP95" s="72"/>
      <c r="MFQ95" s="70"/>
      <c r="MFR95" s="73"/>
      <c r="MFS95" s="74"/>
      <c r="MFT95" s="74"/>
      <c r="MFU95" s="62"/>
      <c r="MFV95" s="75"/>
      <c r="MFW95" s="76"/>
      <c r="MFX95" s="216"/>
      <c r="MFY95" s="75"/>
      <c r="MFZ95" s="75"/>
      <c r="MGA95" s="204"/>
      <c r="MGB95" s="205"/>
      <c r="MGC95" s="72"/>
      <c r="MGD95" s="70"/>
      <c r="MGE95" s="73"/>
      <c r="MGF95" s="74"/>
      <c r="MGG95" s="74"/>
      <c r="MGH95" s="62"/>
      <c r="MGI95" s="75"/>
      <c r="MGJ95" s="76"/>
      <c r="MGK95" s="216"/>
      <c r="MGL95" s="75"/>
      <c r="MGM95" s="75"/>
      <c r="MGN95" s="204"/>
      <c r="MGO95" s="205"/>
      <c r="MGP95" s="72"/>
      <c r="MGQ95" s="70"/>
      <c r="MGR95" s="73"/>
      <c r="MGS95" s="74"/>
      <c r="MGT95" s="74"/>
      <c r="MGU95" s="62"/>
      <c r="MGV95" s="75"/>
      <c r="MGW95" s="76"/>
      <c r="MGX95" s="216"/>
      <c r="MGY95" s="75"/>
      <c r="MGZ95" s="75"/>
      <c r="MHA95" s="204"/>
      <c r="MHB95" s="205"/>
      <c r="MHC95" s="72"/>
      <c r="MHD95" s="70"/>
      <c r="MHE95" s="73"/>
      <c r="MHF95" s="74"/>
      <c r="MHG95" s="74"/>
      <c r="MHH95" s="62"/>
      <c r="MHI95" s="75"/>
      <c r="MHJ95" s="76"/>
      <c r="MHK95" s="216"/>
      <c r="MHL95" s="75"/>
      <c r="MHM95" s="75"/>
      <c r="MHN95" s="204"/>
      <c r="MHO95" s="205"/>
      <c r="MHP95" s="72"/>
      <c r="MHQ95" s="70"/>
      <c r="MHR95" s="73"/>
      <c r="MHS95" s="74"/>
      <c r="MHT95" s="74"/>
      <c r="MHU95" s="62"/>
      <c r="MHV95" s="75"/>
      <c r="MHW95" s="76"/>
      <c r="MHX95" s="216"/>
      <c r="MHY95" s="75"/>
      <c r="MHZ95" s="75"/>
      <c r="MIA95" s="204"/>
      <c r="MIB95" s="205"/>
      <c r="MIC95" s="72"/>
      <c r="MID95" s="70"/>
      <c r="MIE95" s="73"/>
      <c r="MIF95" s="74"/>
      <c r="MIG95" s="74"/>
      <c r="MIH95" s="62"/>
      <c r="MII95" s="75"/>
      <c r="MIJ95" s="76"/>
      <c r="MIK95" s="216"/>
      <c r="MIL95" s="75"/>
      <c r="MIM95" s="75"/>
      <c r="MIN95" s="204"/>
      <c r="MIO95" s="205"/>
      <c r="MIP95" s="72"/>
      <c r="MIQ95" s="70"/>
      <c r="MIR95" s="73"/>
      <c r="MIS95" s="74"/>
      <c r="MIT95" s="74"/>
      <c r="MIU95" s="62"/>
      <c r="MIV95" s="75"/>
      <c r="MIW95" s="76"/>
      <c r="MIX95" s="216"/>
      <c r="MIY95" s="75"/>
      <c r="MIZ95" s="75"/>
      <c r="MJA95" s="204"/>
      <c r="MJB95" s="205"/>
      <c r="MJC95" s="72"/>
      <c r="MJD95" s="70"/>
      <c r="MJE95" s="73"/>
      <c r="MJF95" s="74"/>
      <c r="MJG95" s="74"/>
      <c r="MJH95" s="62"/>
      <c r="MJI95" s="75"/>
      <c r="MJJ95" s="76"/>
      <c r="MJK95" s="216"/>
      <c r="MJL95" s="75"/>
      <c r="MJM95" s="75"/>
      <c r="MJN95" s="204"/>
      <c r="MJO95" s="205"/>
      <c r="MJP95" s="72"/>
      <c r="MJQ95" s="70"/>
      <c r="MJR95" s="73"/>
      <c r="MJS95" s="74"/>
      <c r="MJT95" s="74"/>
      <c r="MJU95" s="62"/>
      <c r="MJV95" s="75"/>
      <c r="MJW95" s="76"/>
      <c r="MJX95" s="216"/>
      <c r="MJY95" s="75"/>
      <c r="MJZ95" s="75"/>
      <c r="MKA95" s="204"/>
      <c r="MKB95" s="205"/>
      <c r="MKC95" s="72"/>
      <c r="MKD95" s="70"/>
      <c r="MKE95" s="73"/>
      <c r="MKF95" s="74"/>
      <c r="MKG95" s="74"/>
      <c r="MKH95" s="62"/>
      <c r="MKI95" s="75"/>
      <c r="MKJ95" s="76"/>
      <c r="MKK95" s="216"/>
      <c r="MKL95" s="75"/>
      <c r="MKM95" s="75"/>
      <c r="MKN95" s="204"/>
      <c r="MKO95" s="205"/>
      <c r="MKP95" s="72"/>
      <c r="MKQ95" s="70"/>
      <c r="MKR95" s="73"/>
      <c r="MKS95" s="74"/>
      <c r="MKT95" s="74"/>
      <c r="MKU95" s="62"/>
      <c r="MKV95" s="75"/>
      <c r="MKW95" s="76"/>
      <c r="MKX95" s="216"/>
      <c r="MKY95" s="75"/>
      <c r="MKZ95" s="75"/>
      <c r="MLA95" s="204"/>
      <c r="MLB95" s="205"/>
      <c r="MLC95" s="72"/>
      <c r="MLD95" s="70"/>
      <c r="MLE95" s="73"/>
      <c r="MLF95" s="74"/>
      <c r="MLG95" s="74"/>
      <c r="MLH95" s="62"/>
      <c r="MLI95" s="75"/>
      <c r="MLJ95" s="76"/>
      <c r="MLK95" s="216"/>
      <c r="MLL95" s="75"/>
      <c r="MLM95" s="75"/>
      <c r="MLN95" s="204"/>
      <c r="MLO95" s="205"/>
      <c r="MLP95" s="72"/>
      <c r="MLQ95" s="70"/>
      <c r="MLR95" s="73"/>
      <c r="MLS95" s="74"/>
      <c r="MLT95" s="74"/>
      <c r="MLU95" s="62"/>
      <c r="MLV95" s="75"/>
      <c r="MLW95" s="76"/>
      <c r="MLX95" s="216"/>
      <c r="MLY95" s="75"/>
      <c r="MLZ95" s="75"/>
      <c r="MMA95" s="204"/>
      <c r="MMB95" s="205"/>
      <c r="MMC95" s="72"/>
      <c r="MMD95" s="70"/>
      <c r="MME95" s="73"/>
      <c r="MMF95" s="74"/>
      <c r="MMG95" s="74"/>
      <c r="MMH95" s="62"/>
      <c r="MMI95" s="75"/>
      <c r="MMJ95" s="76"/>
      <c r="MMK95" s="216"/>
      <c r="MML95" s="75"/>
      <c r="MMM95" s="75"/>
      <c r="MMN95" s="204"/>
      <c r="MMO95" s="205"/>
      <c r="MMP95" s="72"/>
      <c r="MMQ95" s="70"/>
      <c r="MMR95" s="73"/>
      <c r="MMS95" s="74"/>
      <c r="MMT95" s="74"/>
      <c r="MMU95" s="62"/>
      <c r="MMV95" s="75"/>
      <c r="MMW95" s="76"/>
      <c r="MMX95" s="216"/>
      <c r="MMY95" s="75"/>
      <c r="MMZ95" s="75"/>
      <c r="MNA95" s="204"/>
      <c r="MNB95" s="205"/>
      <c r="MNC95" s="72"/>
      <c r="MND95" s="70"/>
      <c r="MNE95" s="73"/>
      <c r="MNF95" s="74"/>
      <c r="MNG95" s="74"/>
      <c r="MNH95" s="62"/>
      <c r="MNI95" s="75"/>
      <c r="MNJ95" s="76"/>
      <c r="MNK95" s="216"/>
      <c r="MNL95" s="75"/>
      <c r="MNM95" s="75"/>
      <c r="MNN95" s="204"/>
      <c r="MNO95" s="205"/>
      <c r="MNP95" s="72"/>
      <c r="MNQ95" s="70"/>
      <c r="MNR95" s="73"/>
      <c r="MNS95" s="74"/>
      <c r="MNT95" s="74"/>
      <c r="MNU95" s="62"/>
      <c r="MNV95" s="75"/>
      <c r="MNW95" s="76"/>
      <c r="MNX95" s="216"/>
      <c r="MNY95" s="75"/>
      <c r="MNZ95" s="75"/>
      <c r="MOA95" s="204"/>
      <c r="MOB95" s="205"/>
      <c r="MOC95" s="72"/>
      <c r="MOD95" s="70"/>
      <c r="MOE95" s="73"/>
      <c r="MOF95" s="74"/>
      <c r="MOG95" s="74"/>
      <c r="MOH95" s="62"/>
      <c r="MOI95" s="75"/>
      <c r="MOJ95" s="76"/>
      <c r="MOK95" s="216"/>
      <c r="MOL95" s="75"/>
      <c r="MOM95" s="75"/>
      <c r="MON95" s="204"/>
      <c r="MOO95" s="205"/>
      <c r="MOP95" s="72"/>
      <c r="MOQ95" s="70"/>
      <c r="MOR95" s="73"/>
      <c r="MOS95" s="74"/>
      <c r="MOT95" s="74"/>
      <c r="MOU95" s="62"/>
      <c r="MOV95" s="75"/>
      <c r="MOW95" s="76"/>
      <c r="MOX95" s="216"/>
      <c r="MOY95" s="75"/>
      <c r="MOZ95" s="75"/>
      <c r="MPA95" s="204"/>
      <c r="MPB95" s="205"/>
      <c r="MPC95" s="72"/>
      <c r="MPD95" s="70"/>
      <c r="MPE95" s="73"/>
      <c r="MPF95" s="74"/>
      <c r="MPG95" s="74"/>
      <c r="MPH95" s="62"/>
      <c r="MPI95" s="75"/>
      <c r="MPJ95" s="76"/>
      <c r="MPK95" s="216"/>
      <c r="MPL95" s="75"/>
      <c r="MPM95" s="75"/>
      <c r="MPN95" s="204"/>
      <c r="MPO95" s="205"/>
      <c r="MPP95" s="72"/>
      <c r="MPQ95" s="70"/>
      <c r="MPR95" s="73"/>
      <c r="MPS95" s="74"/>
      <c r="MPT95" s="74"/>
      <c r="MPU95" s="62"/>
      <c r="MPV95" s="75"/>
      <c r="MPW95" s="76"/>
      <c r="MPX95" s="216"/>
      <c r="MPY95" s="75"/>
      <c r="MPZ95" s="75"/>
      <c r="MQA95" s="204"/>
      <c r="MQB95" s="205"/>
      <c r="MQC95" s="72"/>
      <c r="MQD95" s="70"/>
      <c r="MQE95" s="73"/>
      <c r="MQF95" s="74"/>
      <c r="MQG95" s="74"/>
      <c r="MQH95" s="62"/>
      <c r="MQI95" s="75"/>
      <c r="MQJ95" s="76"/>
      <c r="MQK95" s="216"/>
      <c r="MQL95" s="75"/>
      <c r="MQM95" s="75"/>
      <c r="MQN95" s="204"/>
      <c r="MQO95" s="205"/>
      <c r="MQP95" s="72"/>
      <c r="MQQ95" s="70"/>
      <c r="MQR95" s="73"/>
      <c r="MQS95" s="74"/>
      <c r="MQT95" s="74"/>
      <c r="MQU95" s="62"/>
      <c r="MQV95" s="75"/>
      <c r="MQW95" s="76"/>
      <c r="MQX95" s="216"/>
      <c r="MQY95" s="75"/>
      <c r="MQZ95" s="75"/>
      <c r="MRA95" s="204"/>
      <c r="MRB95" s="205"/>
      <c r="MRC95" s="72"/>
      <c r="MRD95" s="70"/>
      <c r="MRE95" s="73"/>
      <c r="MRF95" s="74"/>
      <c r="MRG95" s="74"/>
      <c r="MRH95" s="62"/>
      <c r="MRI95" s="75"/>
      <c r="MRJ95" s="76"/>
      <c r="MRK95" s="216"/>
      <c r="MRL95" s="75"/>
      <c r="MRM95" s="75"/>
      <c r="MRN95" s="204"/>
      <c r="MRO95" s="205"/>
      <c r="MRP95" s="72"/>
      <c r="MRQ95" s="70"/>
      <c r="MRR95" s="73"/>
      <c r="MRS95" s="74"/>
      <c r="MRT95" s="74"/>
      <c r="MRU95" s="62"/>
      <c r="MRV95" s="75"/>
      <c r="MRW95" s="76"/>
      <c r="MRX95" s="216"/>
      <c r="MRY95" s="75"/>
      <c r="MRZ95" s="75"/>
      <c r="MSA95" s="204"/>
      <c r="MSB95" s="205"/>
      <c r="MSC95" s="72"/>
      <c r="MSD95" s="70"/>
      <c r="MSE95" s="73"/>
      <c r="MSF95" s="74"/>
      <c r="MSG95" s="74"/>
      <c r="MSH95" s="62"/>
      <c r="MSI95" s="75"/>
      <c r="MSJ95" s="76"/>
      <c r="MSK95" s="216"/>
      <c r="MSL95" s="75"/>
      <c r="MSM95" s="75"/>
      <c r="MSN95" s="204"/>
      <c r="MSO95" s="205"/>
      <c r="MSP95" s="72"/>
      <c r="MSQ95" s="70"/>
      <c r="MSR95" s="73"/>
      <c r="MSS95" s="74"/>
      <c r="MST95" s="74"/>
      <c r="MSU95" s="62"/>
      <c r="MSV95" s="75"/>
      <c r="MSW95" s="76"/>
      <c r="MSX95" s="216"/>
      <c r="MSY95" s="75"/>
      <c r="MSZ95" s="75"/>
      <c r="MTA95" s="204"/>
      <c r="MTB95" s="205"/>
      <c r="MTC95" s="72"/>
      <c r="MTD95" s="70"/>
      <c r="MTE95" s="73"/>
      <c r="MTF95" s="74"/>
      <c r="MTG95" s="74"/>
      <c r="MTH95" s="62"/>
      <c r="MTI95" s="75"/>
      <c r="MTJ95" s="76"/>
      <c r="MTK95" s="216"/>
      <c r="MTL95" s="75"/>
      <c r="MTM95" s="75"/>
      <c r="MTN95" s="204"/>
      <c r="MTO95" s="205"/>
      <c r="MTP95" s="72"/>
      <c r="MTQ95" s="70"/>
      <c r="MTR95" s="73"/>
      <c r="MTS95" s="74"/>
      <c r="MTT95" s="74"/>
      <c r="MTU95" s="62"/>
      <c r="MTV95" s="75"/>
      <c r="MTW95" s="76"/>
      <c r="MTX95" s="216"/>
      <c r="MTY95" s="75"/>
      <c r="MTZ95" s="75"/>
      <c r="MUA95" s="204"/>
      <c r="MUB95" s="205"/>
      <c r="MUC95" s="72"/>
      <c r="MUD95" s="70"/>
      <c r="MUE95" s="73"/>
      <c r="MUF95" s="74"/>
      <c r="MUG95" s="74"/>
      <c r="MUH95" s="62"/>
      <c r="MUI95" s="75"/>
      <c r="MUJ95" s="76"/>
      <c r="MUK95" s="216"/>
      <c r="MUL95" s="75"/>
      <c r="MUM95" s="75"/>
      <c r="MUN95" s="204"/>
      <c r="MUO95" s="205"/>
      <c r="MUP95" s="72"/>
      <c r="MUQ95" s="70"/>
      <c r="MUR95" s="73"/>
      <c r="MUS95" s="74"/>
      <c r="MUT95" s="74"/>
      <c r="MUU95" s="62"/>
      <c r="MUV95" s="75"/>
      <c r="MUW95" s="76"/>
      <c r="MUX95" s="216"/>
      <c r="MUY95" s="75"/>
      <c r="MUZ95" s="75"/>
      <c r="MVA95" s="204"/>
      <c r="MVB95" s="205"/>
      <c r="MVC95" s="72"/>
      <c r="MVD95" s="70"/>
      <c r="MVE95" s="73"/>
      <c r="MVF95" s="74"/>
      <c r="MVG95" s="74"/>
      <c r="MVH95" s="62"/>
      <c r="MVI95" s="75"/>
      <c r="MVJ95" s="76"/>
      <c r="MVK95" s="216"/>
      <c r="MVL95" s="75"/>
      <c r="MVM95" s="75"/>
      <c r="MVN95" s="204"/>
      <c r="MVO95" s="205"/>
      <c r="MVP95" s="72"/>
      <c r="MVQ95" s="70"/>
      <c r="MVR95" s="73"/>
      <c r="MVS95" s="74"/>
      <c r="MVT95" s="74"/>
      <c r="MVU95" s="62"/>
      <c r="MVV95" s="75"/>
      <c r="MVW95" s="76"/>
      <c r="MVX95" s="216"/>
      <c r="MVY95" s="75"/>
      <c r="MVZ95" s="75"/>
      <c r="MWA95" s="204"/>
      <c r="MWB95" s="205"/>
      <c r="MWC95" s="72"/>
      <c r="MWD95" s="70"/>
      <c r="MWE95" s="73"/>
      <c r="MWF95" s="74"/>
      <c r="MWG95" s="74"/>
      <c r="MWH95" s="62"/>
      <c r="MWI95" s="75"/>
      <c r="MWJ95" s="76"/>
      <c r="MWK95" s="216"/>
      <c r="MWL95" s="75"/>
      <c r="MWM95" s="75"/>
      <c r="MWN95" s="204"/>
      <c r="MWO95" s="205"/>
      <c r="MWP95" s="72"/>
      <c r="MWQ95" s="70"/>
      <c r="MWR95" s="73"/>
      <c r="MWS95" s="74"/>
      <c r="MWT95" s="74"/>
      <c r="MWU95" s="62"/>
      <c r="MWV95" s="75"/>
      <c r="MWW95" s="76"/>
      <c r="MWX95" s="216"/>
      <c r="MWY95" s="75"/>
      <c r="MWZ95" s="75"/>
      <c r="MXA95" s="204"/>
      <c r="MXB95" s="205"/>
      <c r="MXC95" s="72"/>
      <c r="MXD95" s="70"/>
      <c r="MXE95" s="73"/>
      <c r="MXF95" s="74"/>
      <c r="MXG95" s="74"/>
      <c r="MXH95" s="62"/>
      <c r="MXI95" s="75"/>
      <c r="MXJ95" s="76"/>
      <c r="MXK95" s="216"/>
      <c r="MXL95" s="75"/>
      <c r="MXM95" s="75"/>
      <c r="MXN95" s="204"/>
      <c r="MXO95" s="205"/>
      <c r="MXP95" s="72"/>
      <c r="MXQ95" s="70"/>
      <c r="MXR95" s="73"/>
      <c r="MXS95" s="74"/>
      <c r="MXT95" s="74"/>
      <c r="MXU95" s="62"/>
      <c r="MXV95" s="75"/>
      <c r="MXW95" s="76"/>
      <c r="MXX95" s="216"/>
      <c r="MXY95" s="75"/>
      <c r="MXZ95" s="75"/>
      <c r="MYA95" s="204"/>
      <c r="MYB95" s="205"/>
      <c r="MYC95" s="72"/>
      <c r="MYD95" s="70"/>
      <c r="MYE95" s="73"/>
      <c r="MYF95" s="74"/>
      <c r="MYG95" s="74"/>
      <c r="MYH95" s="62"/>
      <c r="MYI95" s="75"/>
      <c r="MYJ95" s="76"/>
      <c r="MYK95" s="216"/>
      <c r="MYL95" s="75"/>
      <c r="MYM95" s="75"/>
      <c r="MYN95" s="204"/>
      <c r="MYO95" s="205"/>
      <c r="MYP95" s="72"/>
      <c r="MYQ95" s="70"/>
      <c r="MYR95" s="73"/>
      <c r="MYS95" s="74"/>
      <c r="MYT95" s="74"/>
      <c r="MYU95" s="62"/>
      <c r="MYV95" s="75"/>
      <c r="MYW95" s="76"/>
      <c r="MYX95" s="216"/>
      <c r="MYY95" s="75"/>
      <c r="MYZ95" s="75"/>
      <c r="MZA95" s="204"/>
      <c r="MZB95" s="205"/>
      <c r="MZC95" s="72"/>
      <c r="MZD95" s="70"/>
      <c r="MZE95" s="73"/>
      <c r="MZF95" s="74"/>
      <c r="MZG95" s="74"/>
      <c r="MZH95" s="62"/>
      <c r="MZI95" s="75"/>
      <c r="MZJ95" s="76"/>
      <c r="MZK95" s="216"/>
      <c r="MZL95" s="75"/>
      <c r="MZM95" s="75"/>
      <c r="MZN95" s="204"/>
      <c r="MZO95" s="205"/>
      <c r="MZP95" s="72"/>
      <c r="MZQ95" s="70"/>
      <c r="MZR95" s="73"/>
      <c r="MZS95" s="74"/>
      <c r="MZT95" s="74"/>
      <c r="MZU95" s="62"/>
      <c r="MZV95" s="75"/>
      <c r="MZW95" s="76"/>
      <c r="MZX95" s="216"/>
      <c r="MZY95" s="75"/>
      <c r="MZZ95" s="75"/>
      <c r="NAA95" s="204"/>
      <c r="NAB95" s="205"/>
      <c r="NAC95" s="72"/>
      <c r="NAD95" s="70"/>
      <c r="NAE95" s="73"/>
      <c r="NAF95" s="74"/>
      <c r="NAG95" s="74"/>
      <c r="NAH95" s="62"/>
      <c r="NAI95" s="75"/>
      <c r="NAJ95" s="76"/>
      <c r="NAK95" s="216"/>
      <c r="NAL95" s="75"/>
      <c r="NAM95" s="75"/>
      <c r="NAN95" s="204"/>
      <c r="NAO95" s="205"/>
      <c r="NAP95" s="72"/>
      <c r="NAQ95" s="70"/>
      <c r="NAR95" s="73"/>
      <c r="NAS95" s="74"/>
      <c r="NAT95" s="74"/>
      <c r="NAU95" s="62"/>
      <c r="NAV95" s="75"/>
      <c r="NAW95" s="76"/>
      <c r="NAX95" s="216"/>
      <c r="NAY95" s="75"/>
      <c r="NAZ95" s="75"/>
      <c r="NBA95" s="204"/>
      <c r="NBB95" s="205"/>
      <c r="NBC95" s="72"/>
      <c r="NBD95" s="70"/>
      <c r="NBE95" s="73"/>
      <c r="NBF95" s="74"/>
      <c r="NBG95" s="74"/>
      <c r="NBH95" s="62"/>
      <c r="NBI95" s="75"/>
      <c r="NBJ95" s="76"/>
      <c r="NBK95" s="216"/>
      <c r="NBL95" s="75"/>
      <c r="NBM95" s="75"/>
      <c r="NBN95" s="204"/>
      <c r="NBO95" s="205"/>
      <c r="NBP95" s="72"/>
      <c r="NBQ95" s="70"/>
      <c r="NBR95" s="73"/>
      <c r="NBS95" s="74"/>
      <c r="NBT95" s="74"/>
      <c r="NBU95" s="62"/>
      <c r="NBV95" s="75"/>
      <c r="NBW95" s="76"/>
      <c r="NBX95" s="216"/>
      <c r="NBY95" s="75"/>
      <c r="NBZ95" s="75"/>
      <c r="NCA95" s="204"/>
      <c r="NCB95" s="205"/>
      <c r="NCC95" s="72"/>
      <c r="NCD95" s="70"/>
      <c r="NCE95" s="73"/>
      <c r="NCF95" s="74"/>
      <c r="NCG95" s="74"/>
      <c r="NCH95" s="62"/>
      <c r="NCI95" s="75"/>
      <c r="NCJ95" s="76"/>
      <c r="NCK95" s="216"/>
      <c r="NCL95" s="75"/>
      <c r="NCM95" s="75"/>
      <c r="NCN95" s="204"/>
      <c r="NCO95" s="205"/>
      <c r="NCP95" s="72"/>
      <c r="NCQ95" s="70"/>
      <c r="NCR95" s="73"/>
      <c r="NCS95" s="74"/>
      <c r="NCT95" s="74"/>
      <c r="NCU95" s="62"/>
      <c r="NCV95" s="75"/>
      <c r="NCW95" s="76"/>
      <c r="NCX95" s="216"/>
      <c r="NCY95" s="75"/>
      <c r="NCZ95" s="75"/>
      <c r="NDA95" s="204"/>
      <c r="NDB95" s="205"/>
      <c r="NDC95" s="72"/>
      <c r="NDD95" s="70"/>
      <c r="NDE95" s="73"/>
      <c r="NDF95" s="74"/>
      <c r="NDG95" s="74"/>
      <c r="NDH95" s="62"/>
      <c r="NDI95" s="75"/>
      <c r="NDJ95" s="76"/>
      <c r="NDK95" s="216"/>
      <c r="NDL95" s="75"/>
      <c r="NDM95" s="75"/>
      <c r="NDN95" s="204"/>
      <c r="NDO95" s="205"/>
      <c r="NDP95" s="72"/>
      <c r="NDQ95" s="70"/>
      <c r="NDR95" s="73"/>
      <c r="NDS95" s="74"/>
      <c r="NDT95" s="74"/>
      <c r="NDU95" s="62"/>
      <c r="NDV95" s="75"/>
      <c r="NDW95" s="76"/>
      <c r="NDX95" s="216"/>
      <c r="NDY95" s="75"/>
      <c r="NDZ95" s="75"/>
      <c r="NEA95" s="204"/>
      <c r="NEB95" s="205"/>
      <c r="NEC95" s="72"/>
      <c r="NED95" s="70"/>
      <c r="NEE95" s="73"/>
      <c r="NEF95" s="74"/>
      <c r="NEG95" s="74"/>
      <c r="NEH95" s="62"/>
      <c r="NEI95" s="75"/>
      <c r="NEJ95" s="76"/>
      <c r="NEK95" s="216"/>
      <c r="NEL95" s="75"/>
      <c r="NEM95" s="75"/>
      <c r="NEN95" s="204"/>
      <c r="NEO95" s="205"/>
      <c r="NEP95" s="72"/>
      <c r="NEQ95" s="70"/>
      <c r="NER95" s="73"/>
      <c r="NES95" s="74"/>
      <c r="NET95" s="74"/>
      <c r="NEU95" s="62"/>
      <c r="NEV95" s="75"/>
      <c r="NEW95" s="76"/>
      <c r="NEX95" s="216"/>
      <c r="NEY95" s="75"/>
      <c r="NEZ95" s="75"/>
      <c r="NFA95" s="204"/>
      <c r="NFB95" s="205"/>
      <c r="NFC95" s="72"/>
      <c r="NFD95" s="70"/>
      <c r="NFE95" s="73"/>
      <c r="NFF95" s="74"/>
      <c r="NFG95" s="74"/>
      <c r="NFH95" s="62"/>
      <c r="NFI95" s="75"/>
      <c r="NFJ95" s="76"/>
      <c r="NFK95" s="216"/>
      <c r="NFL95" s="75"/>
      <c r="NFM95" s="75"/>
      <c r="NFN95" s="204"/>
      <c r="NFO95" s="205"/>
      <c r="NFP95" s="72"/>
      <c r="NFQ95" s="70"/>
      <c r="NFR95" s="73"/>
      <c r="NFS95" s="74"/>
      <c r="NFT95" s="74"/>
      <c r="NFU95" s="62"/>
      <c r="NFV95" s="75"/>
      <c r="NFW95" s="76"/>
      <c r="NFX95" s="216"/>
      <c r="NFY95" s="75"/>
      <c r="NFZ95" s="75"/>
      <c r="NGA95" s="204"/>
      <c r="NGB95" s="205"/>
      <c r="NGC95" s="72"/>
      <c r="NGD95" s="70"/>
      <c r="NGE95" s="73"/>
      <c r="NGF95" s="74"/>
      <c r="NGG95" s="74"/>
      <c r="NGH95" s="62"/>
      <c r="NGI95" s="75"/>
      <c r="NGJ95" s="76"/>
      <c r="NGK95" s="216"/>
      <c r="NGL95" s="75"/>
      <c r="NGM95" s="75"/>
      <c r="NGN95" s="204"/>
      <c r="NGO95" s="205"/>
      <c r="NGP95" s="72"/>
      <c r="NGQ95" s="70"/>
      <c r="NGR95" s="73"/>
      <c r="NGS95" s="74"/>
      <c r="NGT95" s="74"/>
      <c r="NGU95" s="62"/>
      <c r="NGV95" s="75"/>
      <c r="NGW95" s="76"/>
      <c r="NGX95" s="216"/>
      <c r="NGY95" s="75"/>
      <c r="NGZ95" s="75"/>
      <c r="NHA95" s="204"/>
      <c r="NHB95" s="205"/>
      <c r="NHC95" s="72"/>
      <c r="NHD95" s="70"/>
      <c r="NHE95" s="73"/>
      <c r="NHF95" s="74"/>
      <c r="NHG95" s="74"/>
      <c r="NHH95" s="62"/>
      <c r="NHI95" s="75"/>
      <c r="NHJ95" s="76"/>
      <c r="NHK95" s="216"/>
      <c r="NHL95" s="75"/>
      <c r="NHM95" s="75"/>
      <c r="NHN95" s="204"/>
      <c r="NHO95" s="205"/>
      <c r="NHP95" s="72"/>
      <c r="NHQ95" s="70"/>
      <c r="NHR95" s="73"/>
      <c r="NHS95" s="74"/>
      <c r="NHT95" s="74"/>
      <c r="NHU95" s="62"/>
      <c r="NHV95" s="75"/>
      <c r="NHW95" s="76"/>
      <c r="NHX95" s="216"/>
      <c r="NHY95" s="75"/>
      <c r="NHZ95" s="75"/>
      <c r="NIA95" s="204"/>
      <c r="NIB95" s="205"/>
      <c r="NIC95" s="72"/>
      <c r="NID95" s="70"/>
      <c r="NIE95" s="73"/>
      <c r="NIF95" s="74"/>
      <c r="NIG95" s="74"/>
      <c r="NIH95" s="62"/>
      <c r="NII95" s="75"/>
      <c r="NIJ95" s="76"/>
      <c r="NIK95" s="216"/>
      <c r="NIL95" s="75"/>
      <c r="NIM95" s="75"/>
      <c r="NIN95" s="204"/>
      <c r="NIO95" s="205"/>
      <c r="NIP95" s="72"/>
      <c r="NIQ95" s="70"/>
      <c r="NIR95" s="73"/>
      <c r="NIS95" s="74"/>
      <c r="NIT95" s="74"/>
      <c r="NIU95" s="62"/>
      <c r="NIV95" s="75"/>
      <c r="NIW95" s="76"/>
      <c r="NIX95" s="216"/>
      <c r="NIY95" s="75"/>
      <c r="NIZ95" s="75"/>
      <c r="NJA95" s="204"/>
      <c r="NJB95" s="205"/>
      <c r="NJC95" s="72"/>
      <c r="NJD95" s="70"/>
      <c r="NJE95" s="73"/>
      <c r="NJF95" s="74"/>
      <c r="NJG95" s="74"/>
      <c r="NJH95" s="62"/>
      <c r="NJI95" s="75"/>
      <c r="NJJ95" s="76"/>
      <c r="NJK95" s="216"/>
      <c r="NJL95" s="75"/>
      <c r="NJM95" s="75"/>
      <c r="NJN95" s="204"/>
      <c r="NJO95" s="205"/>
      <c r="NJP95" s="72"/>
      <c r="NJQ95" s="70"/>
      <c r="NJR95" s="73"/>
      <c r="NJS95" s="74"/>
      <c r="NJT95" s="74"/>
      <c r="NJU95" s="62"/>
      <c r="NJV95" s="75"/>
      <c r="NJW95" s="76"/>
      <c r="NJX95" s="216"/>
      <c r="NJY95" s="75"/>
      <c r="NJZ95" s="75"/>
      <c r="NKA95" s="204"/>
      <c r="NKB95" s="205"/>
      <c r="NKC95" s="72"/>
      <c r="NKD95" s="70"/>
      <c r="NKE95" s="73"/>
      <c r="NKF95" s="74"/>
      <c r="NKG95" s="74"/>
      <c r="NKH95" s="62"/>
      <c r="NKI95" s="75"/>
      <c r="NKJ95" s="76"/>
      <c r="NKK95" s="216"/>
      <c r="NKL95" s="75"/>
      <c r="NKM95" s="75"/>
      <c r="NKN95" s="204"/>
      <c r="NKO95" s="205"/>
      <c r="NKP95" s="72"/>
      <c r="NKQ95" s="70"/>
      <c r="NKR95" s="73"/>
      <c r="NKS95" s="74"/>
      <c r="NKT95" s="74"/>
      <c r="NKU95" s="62"/>
      <c r="NKV95" s="75"/>
      <c r="NKW95" s="76"/>
      <c r="NKX95" s="216"/>
      <c r="NKY95" s="75"/>
      <c r="NKZ95" s="75"/>
      <c r="NLA95" s="204"/>
      <c r="NLB95" s="205"/>
      <c r="NLC95" s="72"/>
      <c r="NLD95" s="70"/>
      <c r="NLE95" s="73"/>
      <c r="NLF95" s="74"/>
      <c r="NLG95" s="74"/>
      <c r="NLH95" s="62"/>
      <c r="NLI95" s="75"/>
      <c r="NLJ95" s="76"/>
      <c r="NLK95" s="216"/>
      <c r="NLL95" s="75"/>
      <c r="NLM95" s="75"/>
      <c r="NLN95" s="204"/>
      <c r="NLO95" s="205"/>
      <c r="NLP95" s="72"/>
      <c r="NLQ95" s="70"/>
      <c r="NLR95" s="73"/>
      <c r="NLS95" s="74"/>
      <c r="NLT95" s="74"/>
      <c r="NLU95" s="62"/>
      <c r="NLV95" s="75"/>
      <c r="NLW95" s="76"/>
      <c r="NLX95" s="216"/>
      <c r="NLY95" s="75"/>
      <c r="NLZ95" s="75"/>
      <c r="NMA95" s="204"/>
      <c r="NMB95" s="205"/>
      <c r="NMC95" s="72"/>
      <c r="NMD95" s="70"/>
      <c r="NME95" s="73"/>
      <c r="NMF95" s="74"/>
      <c r="NMG95" s="74"/>
      <c r="NMH95" s="62"/>
      <c r="NMI95" s="75"/>
      <c r="NMJ95" s="76"/>
      <c r="NMK95" s="216"/>
      <c r="NML95" s="75"/>
      <c r="NMM95" s="75"/>
      <c r="NMN95" s="204"/>
      <c r="NMO95" s="205"/>
      <c r="NMP95" s="72"/>
      <c r="NMQ95" s="70"/>
      <c r="NMR95" s="73"/>
      <c r="NMS95" s="74"/>
      <c r="NMT95" s="74"/>
      <c r="NMU95" s="62"/>
      <c r="NMV95" s="75"/>
      <c r="NMW95" s="76"/>
      <c r="NMX95" s="216"/>
      <c r="NMY95" s="75"/>
      <c r="NMZ95" s="75"/>
      <c r="NNA95" s="204"/>
      <c r="NNB95" s="205"/>
      <c r="NNC95" s="72"/>
      <c r="NND95" s="70"/>
      <c r="NNE95" s="73"/>
      <c r="NNF95" s="74"/>
      <c r="NNG95" s="74"/>
      <c r="NNH95" s="62"/>
      <c r="NNI95" s="75"/>
      <c r="NNJ95" s="76"/>
      <c r="NNK95" s="216"/>
      <c r="NNL95" s="75"/>
      <c r="NNM95" s="75"/>
      <c r="NNN95" s="204"/>
      <c r="NNO95" s="205"/>
      <c r="NNP95" s="72"/>
      <c r="NNQ95" s="70"/>
      <c r="NNR95" s="73"/>
      <c r="NNS95" s="74"/>
      <c r="NNT95" s="74"/>
      <c r="NNU95" s="62"/>
      <c r="NNV95" s="75"/>
      <c r="NNW95" s="76"/>
      <c r="NNX95" s="216"/>
      <c r="NNY95" s="75"/>
      <c r="NNZ95" s="75"/>
      <c r="NOA95" s="204"/>
      <c r="NOB95" s="205"/>
      <c r="NOC95" s="72"/>
      <c r="NOD95" s="70"/>
      <c r="NOE95" s="73"/>
      <c r="NOF95" s="74"/>
      <c r="NOG95" s="74"/>
      <c r="NOH95" s="62"/>
      <c r="NOI95" s="75"/>
      <c r="NOJ95" s="76"/>
      <c r="NOK95" s="216"/>
      <c r="NOL95" s="75"/>
      <c r="NOM95" s="75"/>
      <c r="NON95" s="204"/>
      <c r="NOO95" s="205"/>
      <c r="NOP95" s="72"/>
      <c r="NOQ95" s="70"/>
      <c r="NOR95" s="73"/>
      <c r="NOS95" s="74"/>
      <c r="NOT95" s="74"/>
      <c r="NOU95" s="62"/>
      <c r="NOV95" s="75"/>
      <c r="NOW95" s="76"/>
      <c r="NOX95" s="216"/>
      <c r="NOY95" s="75"/>
      <c r="NOZ95" s="75"/>
      <c r="NPA95" s="204"/>
      <c r="NPB95" s="205"/>
      <c r="NPC95" s="72"/>
      <c r="NPD95" s="70"/>
      <c r="NPE95" s="73"/>
      <c r="NPF95" s="74"/>
      <c r="NPG95" s="74"/>
      <c r="NPH95" s="62"/>
      <c r="NPI95" s="75"/>
      <c r="NPJ95" s="76"/>
      <c r="NPK95" s="216"/>
      <c r="NPL95" s="75"/>
      <c r="NPM95" s="75"/>
      <c r="NPN95" s="204"/>
      <c r="NPO95" s="205"/>
      <c r="NPP95" s="72"/>
      <c r="NPQ95" s="70"/>
      <c r="NPR95" s="73"/>
      <c r="NPS95" s="74"/>
      <c r="NPT95" s="74"/>
      <c r="NPU95" s="62"/>
      <c r="NPV95" s="75"/>
      <c r="NPW95" s="76"/>
      <c r="NPX95" s="216"/>
      <c r="NPY95" s="75"/>
      <c r="NPZ95" s="75"/>
      <c r="NQA95" s="204"/>
      <c r="NQB95" s="205"/>
      <c r="NQC95" s="72"/>
      <c r="NQD95" s="70"/>
      <c r="NQE95" s="73"/>
      <c r="NQF95" s="74"/>
      <c r="NQG95" s="74"/>
      <c r="NQH95" s="62"/>
      <c r="NQI95" s="75"/>
      <c r="NQJ95" s="76"/>
      <c r="NQK95" s="216"/>
      <c r="NQL95" s="75"/>
      <c r="NQM95" s="75"/>
      <c r="NQN95" s="204"/>
      <c r="NQO95" s="205"/>
      <c r="NQP95" s="72"/>
      <c r="NQQ95" s="70"/>
      <c r="NQR95" s="73"/>
      <c r="NQS95" s="74"/>
      <c r="NQT95" s="74"/>
      <c r="NQU95" s="62"/>
      <c r="NQV95" s="75"/>
      <c r="NQW95" s="76"/>
      <c r="NQX95" s="216"/>
      <c r="NQY95" s="75"/>
      <c r="NQZ95" s="75"/>
      <c r="NRA95" s="204"/>
      <c r="NRB95" s="205"/>
      <c r="NRC95" s="72"/>
      <c r="NRD95" s="70"/>
      <c r="NRE95" s="73"/>
      <c r="NRF95" s="74"/>
      <c r="NRG95" s="74"/>
      <c r="NRH95" s="62"/>
      <c r="NRI95" s="75"/>
      <c r="NRJ95" s="76"/>
      <c r="NRK95" s="216"/>
      <c r="NRL95" s="75"/>
      <c r="NRM95" s="75"/>
      <c r="NRN95" s="204"/>
      <c r="NRO95" s="205"/>
      <c r="NRP95" s="72"/>
      <c r="NRQ95" s="70"/>
      <c r="NRR95" s="73"/>
      <c r="NRS95" s="74"/>
      <c r="NRT95" s="74"/>
      <c r="NRU95" s="62"/>
      <c r="NRV95" s="75"/>
      <c r="NRW95" s="76"/>
      <c r="NRX95" s="216"/>
      <c r="NRY95" s="75"/>
      <c r="NRZ95" s="75"/>
      <c r="NSA95" s="204"/>
      <c r="NSB95" s="205"/>
      <c r="NSC95" s="72"/>
      <c r="NSD95" s="70"/>
      <c r="NSE95" s="73"/>
      <c r="NSF95" s="74"/>
      <c r="NSG95" s="74"/>
      <c r="NSH95" s="62"/>
      <c r="NSI95" s="75"/>
      <c r="NSJ95" s="76"/>
      <c r="NSK95" s="216"/>
      <c r="NSL95" s="75"/>
      <c r="NSM95" s="75"/>
      <c r="NSN95" s="204"/>
      <c r="NSO95" s="205"/>
      <c r="NSP95" s="72"/>
      <c r="NSQ95" s="70"/>
      <c r="NSR95" s="73"/>
      <c r="NSS95" s="74"/>
      <c r="NST95" s="74"/>
      <c r="NSU95" s="62"/>
      <c r="NSV95" s="75"/>
      <c r="NSW95" s="76"/>
      <c r="NSX95" s="216"/>
      <c r="NSY95" s="75"/>
      <c r="NSZ95" s="75"/>
      <c r="NTA95" s="204"/>
      <c r="NTB95" s="205"/>
      <c r="NTC95" s="72"/>
      <c r="NTD95" s="70"/>
      <c r="NTE95" s="73"/>
      <c r="NTF95" s="74"/>
      <c r="NTG95" s="74"/>
      <c r="NTH95" s="62"/>
      <c r="NTI95" s="75"/>
      <c r="NTJ95" s="76"/>
      <c r="NTK95" s="216"/>
      <c r="NTL95" s="75"/>
      <c r="NTM95" s="75"/>
      <c r="NTN95" s="204"/>
      <c r="NTO95" s="205"/>
      <c r="NTP95" s="72"/>
      <c r="NTQ95" s="70"/>
      <c r="NTR95" s="73"/>
      <c r="NTS95" s="74"/>
      <c r="NTT95" s="74"/>
      <c r="NTU95" s="62"/>
      <c r="NTV95" s="75"/>
      <c r="NTW95" s="76"/>
      <c r="NTX95" s="216"/>
      <c r="NTY95" s="75"/>
      <c r="NTZ95" s="75"/>
      <c r="NUA95" s="204"/>
      <c r="NUB95" s="205"/>
      <c r="NUC95" s="72"/>
      <c r="NUD95" s="70"/>
      <c r="NUE95" s="73"/>
      <c r="NUF95" s="74"/>
      <c r="NUG95" s="74"/>
      <c r="NUH95" s="62"/>
      <c r="NUI95" s="75"/>
      <c r="NUJ95" s="76"/>
      <c r="NUK95" s="216"/>
      <c r="NUL95" s="75"/>
      <c r="NUM95" s="75"/>
      <c r="NUN95" s="204"/>
      <c r="NUO95" s="205"/>
      <c r="NUP95" s="72"/>
      <c r="NUQ95" s="70"/>
      <c r="NUR95" s="73"/>
      <c r="NUS95" s="74"/>
      <c r="NUT95" s="74"/>
      <c r="NUU95" s="62"/>
      <c r="NUV95" s="75"/>
      <c r="NUW95" s="76"/>
      <c r="NUX95" s="216"/>
      <c r="NUY95" s="75"/>
      <c r="NUZ95" s="75"/>
      <c r="NVA95" s="204"/>
      <c r="NVB95" s="205"/>
      <c r="NVC95" s="72"/>
      <c r="NVD95" s="70"/>
      <c r="NVE95" s="73"/>
      <c r="NVF95" s="74"/>
      <c r="NVG95" s="74"/>
      <c r="NVH95" s="62"/>
      <c r="NVI95" s="75"/>
      <c r="NVJ95" s="76"/>
      <c r="NVK95" s="216"/>
      <c r="NVL95" s="75"/>
      <c r="NVM95" s="75"/>
      <c r="NVN95" s="204"/>
      <c r="NVO95" s="205"/>
      <c r="NVP95" s="72"/>
      <c r="NVQ95" s="70"/>
      <c r="NVR95" s="73"/>
      <c r="NVS95" s="74"/>
      <c r="NVT95" s="74"/>
      <c r="NVU95" s="62"/>
      <c r="NVV95" s="75"/>
      <c r="NVW95" s="76"/>
      <c r="NVX95" s="216"/>
      <c r="NVY95" s="75"/>
      <c r="NVZ95" s="75"/>
      <c r="NWA95" s="204"/>
      <c r="NWB95" s="205"/>
      <c r="NWC95" s="72"/>
      <c r="NWD95" s="70"/>
      <c r="NWE95" s="73"/>
      <c r="NWF95" s="74"/>
      <c r="NWG95" s="74"/>
      <c r="NWH95" s="62"/>
      <c r="NWI95" s="75"/>
      <c r="NWJ95" s="76"/>
      <c r="NWK95" s="216"/>
      <c r="NWL95" s="75"/>
      <c r="NWM95" s="75"/>
      <c r="NWN95" s="204"/>
      <c r="NWO95" s="205"/>
      <c r="NWP95" s="72"/>
      <c r="NWQ95" s="70"/>
      <c r="NWR95" s="73"/>
      <c r="NWS95" s="74"/>
      <c r="NWT95" s="74"/>
      <c r="NWU95" s="62"/>
      <c r="NWV95" s="75"/>
      <c r="NWW95" s="76"/>
      <c r="NWX95" s="216"/>
      <c r="NWY95" s="75"/>
      <c r="NWZ95" s="75"/>
      <c r="NXA95" s="204"/>
      <c r="NXB95" s="205"/>
      <c r="NXC95" s="72"/>
      <c r="NXD95" s="70"/>
      <c r="NXE95" s="73"/>
      <c r="NXF95" s="74"/>
      <c r="NXG95" s="74"/>
      <c r="NXH95" s="62"/>
      <c r="NXI95" s="75"/>
      <c r="NXJ95" s="76"/>
      <c r="NXK95" s="216"/>
      <c r="NXL95" s="75"/>
      <c r="NXM95" s="75"/>
      <c r="NXN95" s="204"/>
      <c r="NXO95" s="205"/>
      <c r="NXP95" s="72"/>
      <c r="NXQ95" s="70"/>
      <c r="NXR95" s="73"/>
      <c r="NXS95" s="74"/>
      <c r="NXT95" s="74"/>
      <c r="NXU95" s="62"/>
      <c r="NXV95" s="75"/>
      <c r="NXW95" s="76"/>
      <c r="NXX95" s="216"/>
      <c r="NXY95" s="75"/>
      <c r="NXZ95" s="75"/>
      <c r="NYA95" s="204"/>
      <c r="NYB95" s="205"/>
      <c r="NYC95" s="72"/>
      <c r="NYD95" s="70"/>
      <c r="NYE95" s="73"/>
      <c r="NYF95" s="74"/>
      <c r="NYG95" s="74"/>
      <c r="NYH95" s="62"/>
      <c r="NYI95" s="75"/>
      <c r="NYJ95" s="76"/>
      <c r="NYK95" s="216"/>
      <c r="NYL95" s="75"/>
      <c r="NYM95" s="75"/>
      <c r="NYN95" s="204"/>
      <c r="NYO95" s="205"/>
      <c r="NYP95" s="72"/>
      <c r="NYQ95" s="70"/>
      <c r="NYR95" s="73"/>
      <c r="NYS95" s="74"/>
      <c r="NYT95" s="74"/>
      <c r="NYU95" s="62"/>
      <c r="NYV95" s="75"/>
      <c r="NYW95" s="76"/>
      <c r="NYX95" s="216"/>
      <c r="NYY95" s="75"/>
      <c r="NYZ95" s="75"/>
      <c r="NZA95" s="204"/>
      <c r="NZB95" s="205"/>
      <c r="NZC95" s="72"/>
      <c r="NZD95" s="70"/>
      <c r="NZE95" s="73"/>
      <c r="NZF95" s="74"/>
      <c r="NZG95" s="74"/>
      <c r="NZH95" s="62"/>
      <c r="NZI95" s="75"/>
      <c r="NZJ95" s="76"/>
      <c r="NZK95" s="216"/>
      <c r="NZL95" s="75"/>
      <c r="NZM95" s="75"/>
      <c r="NZN95" s="204"/>
      <c r="NZO95" s="205"/>
      <c r="NZP95" s="72"/>
      <c r="NZQ95" s="70"/>
      <c r="NZR95" s="73"/>
      <c r="NZS95" s="74"/>
      <c r="NZT95" s="74"/>
      <c r="NZU95" s="62"/>
      <c r="NZV95" s="75"/>
      <c r="NZW95" s="76"/>
      <c r="NZX95" s="216"/>
      <c r="NZY95" s="75"/>
      <c r="NZZ95" s="75"/>
      <c r="OAA95" s="204"/>
      <c r="OAB95" s="205"/>
      <c r="OAC95" s="72"/>
      <c r="OAD95" s="70"/>
      <c r="OAE95" s="73"/>
      <c r="OAF95" s="74"/>
      <c r="OAG95" s="74"/>
      <c r="OAH95" s="62"/>
      <c r="OAI95" s="75"/>
      <c r="OAJ95" s="76"/>
      <c r="OAK95" s="216"/>
      <c r="OAL95" s="75"/>
      <c r="OAM95" s="75"/>
      <c r="OAN95" s="204"/>
      <c r="OAO95" s="205"/>
      <c r="OAP95" s="72"/>
      <c r="OAQ95" s="70"/>
      <c r="OAR95" s="73"/>
      <c r="OAS95" s="74"/>
      <c r="OAT95" s="74"/>
      <c r="OAU95" s="62"/>
      <c r="OAV95" s="75"/>
      <c r="OAW95" s="76"/>
      <c r="OAX95" s="216"/>
      <c r="OAY95" s="75"/>
      <c r="OAZ95" s="75"/>
      <c r="OBA95" s="204"/>
      <c r="OBB95" s="205"/>
      <c r="OBC95" s="72"/>
      <c r="OBD95" s="70"/>
      <c r="OBE95" s="73"/>
      <c r="OBF95" s="74"/>
      <c r="OBG95" s="74"/>
      <c r="OBH95" s="62"/>
      <c r="OBI95" s="75"/>
      <c r="OBJ95" s="76"/>
      <c r="OBK95" s="216"/>
      <c r="OBL95" s="75"/>
      <c r="OBM95" s="75"/>
      <c r="OBN95" s="204"/>
      <c r="OBO95" s="205"/>
      <c r="OBP95" s="72"/>
      <c r="OBQ95" s="70"/>
      <c r="OBR95" s="73"/>
      <c r="OBS95" s="74"/>
      <c r="OBT95" s="74"/>
      <c r="OBU95" s="62"/>
      <c r="OBV95" s="75"/>
      <c r="OBW95" s="76"/>
      <c r="OBX95" s="216"/>
      <c r="OBY95" s="75"/>
      <c r="OBZ95" s="75"/>
      <c r="OCA95" s="204"/>
      <c r="OCB95" s="205"/>
      <c r="OCC95" s="72"/>
      <c r="OCD95" s="70"/>
      <c r="OCE95" s="73"/>
      <c r="OCF95" s="74"/>
      <c r="OCG95" s="74"/>
      <c r="OCH95" s="62"/>
      <c r="OCI95" s="75"/>
      <c r="OCJ95" s="76"/>
      <c r="OCK95" s="216"/>
      <c r="OCL95" s="75"/>
      <c r="OCM95" s="75"/>
      <c r="OCN95" s="204"/>
      <c r="OCO95" s="205"/>
      <c r="OCP95" s="72"/>
      <c r="OCQ95" s="70"/>
      <c r="OCR95" s="73"/>
      <c r="OCS95" s="74"/>
      <c r="OCT95" s="74"/>
      <c r="OCU95" s="62"/>
      <c r="OCV95" s="75"/>
      <c r="OCW95" s="76"/>
      <c r="OCX95" s="216"/>
      <c r="OCY95" s="75"/>
      <c r="OCZ95" s="75"/>
      <c r="ODA95" s="204"/>
      <c r="ODB95" s="205"/>
      <c r="ODC95" s="72"/>
      <c r="ODD95" s="70"/>
      <c r="ODE95" s="73"/>
      <c r="ODF95" s="74"/>
      <c r="ODG95" s="74"/>
      <c r="ODH95" s="62"/>
      <c r="ODI95" s="75"/>
      <c r="ODJ95" s="76"/>
      <c r="ODK95" s="216"/>
      <c r="ODL95" s="75"/>
      <c r="ODM95" s="75"/>
      <c r="ODN95" s="204"/>
      <c r="ODO95" s="205"/>
      <c r="ODP95" s="72"/>
      <c r="ODQ95" s="70"/>
      <c r="ODR95" s="73"/>
      <c r="ODS95" s="74"/>
      <c r="ODT95" s="74"/>
      <c r="ODU95" s="62"/>
      <c r="ODV95" s="75"/>
      <c r="ODW95" s="76"/>
      <c r="ODX95" s="216"/>
      <c r="ODY95" s="75"/>
      <c r="ODZ95" s="75"/>
      <c r="OEA95" s="204"/>
      <c r="OEB95" s="205"/>
      <c r="OEC95" s="72"/>
      <c r="OED95" s="70"/>
      <c r="OEE95" s="73"/>
      <c r="OEF95" s="74"/>
      <c r="OEG95" s="74"/>
      <c r="OEH95" s="62"/>
      <c r="OEI95" s="75"/>
      <c r="OEJ95" s="76"/>
      <c r="OEK95" s="216"/>
      <c r="OEL95" s="75"/>
      <c r="OEM95" s="75"/>
      <c r="OEN95" s="204"/>
      <c r="OEO95" s="205"/>
      <c r="OEP95" s="72"/>
      <c r="OEQ95" s="70"/>
      <c r="OER95" s="73"/>
      <c r="OES95" s="74"/>
      <c r="OET95" s="74"/>
      <c r="OEU95" s="62"/>
      <c r="OEV95" s="75"/>
      <c r="OEW95" s="76"/>
      <c r="OEX95" s="216"/>
      <c r="OEY95" s="75"/>
      <c r="OEZ95" s="75"/>
      <c r="OFA95" s="204"/>
      <c r="OFB95" s="205"/>
      <c r="OFC95" s="72"/>
      <c r="OFD95" s="70"/>
      <c r="OFE95" s="73"/>
      <c r="OFF95" s="74"/>
      <c r="OFG95" s="74"/>
      <c r="OFH95" s="62"/>
      <c r="OFI95" s="75"/>
      <c r="OFJ95" s="76"/>
      <c r="OFK95" s="216"/>
      <c r="OFL95" s="75"/>
      <c r="OFM95" s="75"/>
      <c r="OFN95" s="204"/>
      <c r="OFO95" s="205"/>
      <c r="OFP95" s="72"/>
      <c r="OFQ95" s="70"/>
      <c r="OFR95" s="73"/>
      <c r="OFS95" s="74"/>
      <c r="OFT95" s="74"/>
      <c r="OFU95" s="62"/>
      <c r="OFV95" s="75"/>
      <c r="OFW95" s="76"/>
      <c r="OFX95" s="216"/>
      <c r="OFY95" s="75"/>
      <c r="OFZ95" s="75"/>
      <c r="OGA95" s="204"/>
      <c r="OGB95" s="205"/>
      <c r="OGC95" s="72"/>
      <c r="OGD95" s="70"/>
      <c r="OGE95" s="73"/>
      <c r="OGF95" s="74"/>
      <c r="OGG95" s="74"/>
      <c r="OGH95" s="62"/>
      <c r="OGI95" s="75"/>
      <c r="OGJ95" s="76"/>
      <c r="OGK95" s="216"/>
      <c r="OGL95" s="75"/>
      <c r="OGM95" s="75"/>
      <c r="OGN95" s="204"/>
      <c r="OGO95" s="205"/>
      <c r="OGP95" s="72"/>
      <c r="OGQ95" s="70"/>
      <c r="OGR95" s="73"/>
      <c r="OGS95" s="74"/>
      <c r="OGT95" s="74"/>
      <c r="OGU95" s="62"/>
      <c r="OGV95" s="75"/>
      <c r="OGW95" s="76"/>
      <c r="OGX95" s="216"/>
      <c r="OGY95" s="75"/>
      <c r="OGZ95" s="75"/>
      <c r="OHA95" s="204"/>
      <c r="OHB95" s="205"/>
      <c r="OHC95" s="72"/>
      <c r="OHD95" s="70"/>
      <c r="OHE95" s="73"/>
      <c r="OHF95" s="74"/>
      <c r="OHG95" s="74"/>
      <c r="OHH95" s="62"/>
      <c r="OHI95" s="75"/>
      <c r="OHJ95" s="76"/>
      <c r="OHK95" s="216"/>
      <c r="OHL95" s="75"/>
      <c r="OHM95" s="75"/>
      <c r="OHN95" s="204"/>
      <c r="OHO95" s="205"/>
      <c r="OHP95" s="72"/>
      <c r="OHQ95" s="70"/>
      <c r="OHR95" s="73"/>
      <c r="OHS95" s="74"/>
      <c r="OHT95" s="74"/>
      <c r="OHU95" s="62"/>
      <c r="OHV95" s="75"/>
      <c r="OHW95" s="76"/>
      <c r="OHX95" s="216"/>
      <c r="OHY95" s="75"/>
      <c r="OHZ95" s="75"/>
      <c r="OIA95" s="204"/>
      <c r="OIB95" s="205"/>
      <c r="OIC95" s="72"/>
      <c r="OID95" s="70"/>
      <c r="OIE95" s="73"/>
      <c r="OIF95" s="74"/>
      <c r="OIG95" s="74"/>
      <c r="OIH95" s="62"/>
      <c r="OII95" s="75"/>
      <c r="OIJ95" s="76"/>
      <c r="OIK95" s="216"/>
      <c r="OIL95" s="75"/>
      <c r="OIM95" s="75"/>
      <c r="OIN95" s="204"/>
      <c r="OIO95" s="205"/>
      <c r="OIP95" s="72"/>
      <c r="OIQ95" s="70"/>
      <c r="OIR95" s="73"/>
      <c r="OIS95" s="74"/>
      <c r="OIT95" s="74"/>
      <c r="OIU95" s="62"/>
      <c r="OIV95" s="75"/>
      <c r="OIW95" s="76"/>
      <c r="OIX95" s="216"/>
      <c r="OIY95" s="75"/>
      <c r="OIZ95" s="75"/>
      <c r="OJA95" s="204"/>
      <c r="OJB95" s="205"/>
      <c r="OJC95" s="72"/>
      <c r="OJD95" s="70"/>
      <c r="OJE95" s="73"/>
      <c r="OJF95" s="74"/>
      <c r="OJG95" s="74"/>
      <c r="OJH95" s="62"/>
      <c r="OJI95" s="75"/>
      <c r="OJJ95" s="76"/>
      <c r="OJK95" s="216"/>
      <c r="OJL95" s="75"/>
      <c r="OJM95" s="75"/>
      <c r="OJN95" s="204"/>
      <c r="OJO95" s="205"/>
      <c r="OJP95" s="72"/>
      <c r="OJQ95" s="70"/>
      <c r="OJR95" s="73"/>
      <c r="OJS95" s="74"/>
      <c r="OJT95" s="74"/>
      <c r="OJU95" s="62"/>
      <c r="OJV95" s="75"/>
      <c r="OJW95" s="76"/>
      <c r="OJX95" s="216"/>
      <c r="OJY95" s="75"/>
      <c r="OJZ95" s="75"/>
      <c r="OKA95" s="204"/>
      <c r="OKB95" s="205"/>
      <c r="OKC95" s="72"/>
      <c r="OKD95" s="70"/>
      <c r="OKE95" s="73"/>
      <c r="OKF95" s="74"/>
      <c r="OKG95" s="74"/>
      <c r="OKH95" s="62"/>
      <c r="OKI95" s="75"/>
      <c r="OKJ95" s="76"/>
      <c r="OKK95" s="216"/>
      <c r="OKL95" s="75"/>
      <c r="OKM95" s="75"/>
      <c r="OKN95" s="204"/>
      <c r="OKO95" s="205"/>
      <c r="OKP95" s="72"/>
      <c r="OKQ95" s="70"/>
      <c r="OKR95" s="73"/>
      <c r="OKS95" s="74"/>
      <c r="OKT95" s="74"/>
      <c r="OKU95" s="62"/>
      <c r="OKV95" s="75"/>
      <c r="OKW95" s="76"/>
      <c r="OKX95" s="216"/>
      <c r="OKY95" s="75"/>
      <c r="OKZ95" s="75"/>
      <c r="OLA95" s="204"/>
      <c r="OLB95" s="205"/>
      <c r="OLC95" s="72"/>
      <c r="OLD95" s="70"/>
      <c r="OLE95" s="73"/>
      <c r="OLF95" s="74"/>
      <c r="OLG95" s="74"/>
      <c r="OLH95" s="62"/>
      <c r="OLI95" s="75"/>
      <c r="OLJ95" s="76"/>
      <c r="OLK95" s="216"/>
      <c r="OLL95" s="75"/>
      <c r="OLM95" s="75"/>
      <c r="OLN95" s="204"/>
      <c r="OLO95" s="205"/>
      <c r="OLP95" s="72"/>
      <c r="OLQ95" s="70"/>
      <c r="OLR95" s="73"/>
      <c r="OLS95" s="74"/>
      <c r="OLT95" s="74"/>
      <c r="OLU95" s="62"/>
      <c r="OLV95" s="75"/>
      <c r="OLW95" s="76"/>
      <c r="OLX95" s="216"/>
      <c r="OLY95" s="75"/>
      <c r="OLZ95" s="75"/>
      <c r="OMA95" s="204"/>
      <c r="OMB95" s="205"/>
      <c r="OMC95" s="72"/>
      <c r="OMD95" s="70"/>
      <c r="OME95" s="73"/>
      <c r="OMF95" s="74"/>
      <c r="OMG95" s="74"/>
      <c r="OMH95" s="62"/>
      <c r="OMI95" s="75"/>
      <c r="OMJ95" s="76"/>
      <c r="OMK95" s="216"/>
      <c r="OML95" s="75"/>
      <c r="OMM95" s="75"/>
      <c r="OMN95" s="204"/>
      <c r="OMO95" s="205"/>
      <c r="OMP95" s="72"/>
      <c r="OMQ95" s="70"/>
      <c r="OMR95" s="73"/>
      <c r="OMS95" s="74"/>
      <c r="OMT95" s="74"/>
      <c r="OMU95" s="62"/>
      <c r="OMV95" s="75"/>
      <c r="OMW95" s="76"/>
      <c r="OMX95" s="216"/>
      <c r="OMY95" s="75"/>
      <c r="OMZ95" s="75"/>
      <c r="ONA95" s="204"/>
      <c r="ONB95" s="205"/>
      <c r="ONC95" s="72"/>
      <c r="OND95" s="70"/>
      <c r="ONE95" s="73"/>
      <c r="ONF95" s="74"/>
      <c r="ONG95" s="74"/>
      <c r="ONH95" s="62"/>
      <c r="ONI95" s="75"/>
      <c r="ONJ95" s="76"/>
      <c r="ONK95" s="216"/>
      <c r="ONL95" s="75"/>
      <c r="ONM95" s="75"/>
      <c r="ONN95" s="204"/>
      <c r="ONO95" s="205"/>
      <c r="ONP95" s="72"/>
      <c r="ONQ95" s="70"/>
      <c r="ONR95" s="73"/>
      <c r="ONS95" s="74"/>
      <c r="ONT95" s="74"/>
      <c r="ONU95" s="62"/>
      <c r="ONV95" s="75"/>
      <c r="ONW95" s="76"/>
      <c r="ONX95" s="216"/>
      <c r="ONY95" s="75"/>
      <c r="ONZ95" s="75"/>
      <c r="OOA95" s="204"/>
      <c r="OOB95" s="205"/>
      <c r="OOC95" s="72"/>
      <c r="OOD95" s="70"/>
      <c r="OOE95" s="73"/>
      <c r="OOF95" s="74"/>
      <c r="OOG95" s="74"/>
      <c r="OOH95" s="62"/>
      <c r="OOI95" s="75"/>
      <c r="OOJ95" s="76"/>
      <c r="OOK95" s="216"/>
      <c r="OOL95" s="75"/>
      <c r="OOM95" s="75"/>
      <c r="OON95" s="204"/>
      <c r="OOO95" s="205"/>
      <c r="OOP95" s="72"/>
      <c r="OOQ95" s="70"/>
      <c r="OOR95" s="73"/>
      <c r="OOS95" s="74"/>
      <c r="OOT95" s="74"/>
      <c r="OOU95" s="62"/>
      <c r="OOV95" s="75"/>
      <c r="OOW95" s="76"/>
      <c r="OOX95" s="216"/>
      <c r="OOY95" s="75"/>
      <c r="OOZ95" s="75"/>
      <c r="OPA95" s="204"/>
      <c r="OPB95" s="205"/>
      <c r="OPC95" s="72"/>
      <c r="OPD95" s="70"/>
      <c r="OPE95" s="73"/>
      <c r="OPF95" s="74"/>
      <c r="OPG95" s="74"/>
      <c r="OPH95" s="62"/>
      <c r="OPI95" s="75"/>
      <c r="OPJ95" s="76"/>
      <c r="OPK95" s="216"/>
      <c r="OPL95" s="75"/>
      <c r="OPM95" s="75"/>
      <c r="OPN95" s="204"/>
      <c r="OPO95" s="205"/>
      <c r="OPP95" s="72"/>
      <c r="OPQ95" s="70"/>
      <c r="OPR95" s="73"/>
      <c r="OPS95" s="74"/>
      <c r="OPT95" s="74"/>
      <c r="OPU95" s="62"/>
      <c r="OPV95" s="75"/>
      <c r="OPW95" s="76"/>
      <c r="OPX95" s="216"/>
      <c r="OPY95" s="75"/>
      <c r="OPZ95" s="75"/>
      <c r="OQA95" s="204"/>
      <c r="OQB95" s="205"/>
      <c r="OQC95" s="72"/>
      <c r="OQD95" s="70"/>
      <c r="OQE95" s="73"/>
      <c r="OQF95" s="74"/>
      <c r="OQG95" s="74"/>
      <c r="OQH95" s="62"/>
      <c r="OQI95" s="75"/>
      <c r="OQJ95" s="76"/>
      <c r="OQK95" s="216"/>
      <c r="OQL95" s="75"/>
      <c r="OQM95" s="75"/>
      <c r="OQN95" s="204"/>
      <c r="OQO95" s="205"/>
      <c r="OQP95" s="72"/>
      <c r="OQQ95" s="70"/>
      <c r="OQR95" s="73"/>
      <c r="OQS95" s="74"/>
      <c r="OQT95" s="74"/>
      <c r="OQU95" s="62"/>
      <c r="OQV95" s="75"/>
      <c r="OQW95" s="76"/>
      <c r="OQX95" s="216"/>
      <c r="OQY95" s="75"/>
      <c r="OQZ95" s="75"/>
      <c r="ORA95" s="204"/>
      <c r="ORB95" s="205"/>
      <c r="ORC95" s="72"/>
      <c r="ORD95" s="70"/>
      <c r="ORE95" s="73"/>
      <c r="ORF95" s="74"/>
      <c r="ORG95" s="74"/>
      <c r="ORH95" s="62"/>
      <c r="ORI95" s="75"/>
      <c r="ORJ95" s="76"/>
      <c r="ORK95" s="216"/>
      <c r="ORL95" s="75"/>
      <c r="ORM95" s="75"/>
      <c r="ORN95" s="204"/>
      <c r="ORO95" s="205"/>
      <c r="ORP95" s="72"/>
      <c r="ORQ95" s="70"/>
      <c r="ORR95" s="73"/>
      <c r="ORS95" s="74"/>
      <c r="ORT95" s="74"/>
      <c r="ORU95" s="62"/>
      <c r="ORV95" s="75"/>
      <c r="ORW95" s="76"/>
      <c r="ORX95" s="216"/>
      <c r="ORY95" s="75"/>
      <c r="ORZ95" s="75"/>
      <c r="OSA95" s="204"/>
      <c r="OSB95" s="205"/>
      <c r="OSC95" s="72"/>
      <c r="OSD95" s="70"/>
      <c r="OSE95" s="73"/>
      <c r="OSF95" s="74"/>
      <c r="OSG95" s="74"/>
      <c r="OSH95" s="62"/>
      <c r="OSI95" s="75"/>
      <c r="OSJ95" s="76"/>
      <c r="OSK95" s="216"/>
      <c r="OSL95" s="75"/>
      <c r="OSM95" s="75"/>
      <c r="OSN95" s="204"/>
      <c r="OSO95" s="205"/>
      <c r="OSP95" s="72"/>
      <c r="OSQ95" s="70"/>
      <c r="OSR95" s="73"/>
      <c r="OSS95" s="74"/>
      <c r="OST95" s="74"/>
      <c r="OSU95" s="62"/>
      <c r="OSV95" s="75"/>
      <c r="OSW95" s="76"/>
      <c r="OSX95" s="216"/>
      <c r="OSY95" s="75"/>
      <c r="OSZ95" s="75"/>
      <c r="OTA95" s="204"/>
      <c r="OTB95" s="205"/>
      <c r="OTC95" s="72"/>
      <c r="OTD95" s="70"/>
      <c r="OTE95" s="73"/>
      <c r="OTF95" s="74"/>
      <c r="OTG95" s="74"/>
      <c r="OTH95" s="62"/>
      <c r="OTI95" s="75"/>
      <c r="OTJ95" s="76"/>
      <c r="OTK95" s="216"/>
      <c r="OTL95" s="75"/>
      <c r="OTM95" s="75"/>
      <c r="OTN95" s="204"/>
      <c r="OTO95" s="205"/>
      <c r="OTP95" s="72"/>
      <c r="OTQ95" s="70"/>
      <c r="OTR95" s="73"/>
      <c r="OTS95" s="74"/>
      <c r="OTT95" s="74"/>
      <c r="OTU95" s="62"/>
      <c r="OTV95" s="75"/>
      <c r="OTW95" s="76"/>
      <c r="OTX95" s="216"/>
      <c r="OTY95" s="75"/>
      <c r="OTZ95" s="75"/>
      <c r="OUA95" s="204"/>
      <c r="OUB95" s="205"/>
      <c r="OUC95" s="72"/>
      <c r="OUD95" s="70"/>
      <c r="OUE95" s="73"/>
      <c r="OUF95" s="74"/>
      <c r="OUG95" s="74"/>
      <c r="OUH95" s="62"/>
      <c r="OUI95" s="75"/>
      <c r="OUJ95" s="76"/>
      <c r="OUK95" s="216"/>
      <c r="OUL95" s="75"/>
      <c r="OUM95" s="75"/>
      <c r="OUN95" s="204"/>
      <c r="OUO95" s="205"/>
      <c r="OUP95" s="72"/>
      <c r="OUQ95" s="70"/>
      <c r="OUR95" s="73"/>
      <c r="OUS95" s="74"/>
      <c r="OUT95" s="74"/>
      <c r="OUU95" s="62"/>
      <c r="OUV95" s="75"/>
      <c r="OUW95" s="76"/>
      <c r="OUX95" s="216"/>
      <c r="OUY95" s="75"/>
      <c r="OUZ95" s="75"/>
      <c r="OVA95" s="204"/>
      <c r="OVB95" s="205"/>
      <c r="OVC95" s="72"/>
      <c r="OVD95" s="70"/>
      <c r="OVE95" s="73"/>
      <c r="OVF95" s="74"/>
      <c r="OVG95" s="74"/>
      <c r="OVH95" s="62"/>
      <c r="OVI95" s="75"/>
      <c r="OVJ95" s="76"/>
      <c r="OVK95" s="216"/>
      <c r="OVL95" s="75"/>
      <c r="OVM95" s="75"/>
      <c r="OVN95" s="204"/>
      <c r="OVO95" s="205"/>
      <c r="OVP95" s="72"/>
      <c r="OVQ95" s="70"/>
      <c r="OVR95" s="73"/>
      <c r="OVS95" s="74"/>
      <c r="OVT95" s="74"/>
      <c r="OVU95" s="62"/>
      <c r="OVV95" s="75"/>
      <c r="OVW95" s="76"/>
      <c r="OVX95" s="216"/>
      <c r="OVY95" s="75"/>
      <c r="OVZ95" s="75"/>
      <c r="OWA95" s="204"/>
      <c r="OWB95" s="205"/>
      <c r="OWC95" s="72"/>
      <c r="OWD95" s="70"/>
      <c r="OWE95" s="73"/>
      <c r="OWF95" s="74"/>
      <c r="OWG95" s="74"/>
      <c r="OWH95" s="62"/>
      <c r="OWI95" s="75"/>
      <c r="OWJ95" s="76"/>
      <c r="OWK95" s="216"/>
      <c r="OWL95" s="75"/>
      <c r="OWM95" s="75"/>
      <c r="OWN95" s="204"/>
      <c r="OWO95" s="205"/>
      <c r="OWP95" s="72"/>
      <c r="OWQ95" s="70"/>
      <c r="OWR95" s="73"/>
      <c r="OWS95" s="74"/>
      <c r="OWT95" s="74"/>
      <c r="OWU95" s="62"/>
      <c r="OWV95" s="75"/>
      <c r="OWW95" s="76"/>
      <c r="OWX95" s="216"/>
      <c r="OWY95" s="75"/>
      <c r="OWZ95" s="75"/>
      <c r="OXA95" s="204"/>
      <c r="OXB95" s="205"/>
      <c r="OXC95" s="72"/>
      <c r="OXD95" s="70"/>
      <c r="OXE95" s="73"/>
      <c r="OXF95" s="74"/>
      <c r="OXG95" s="74"/>
      <c r="OXH95" s="62"/>
      <c r="OXI95" s="75"/>
      <c r="OXJ95" s="76"/>
      <c r="OXK95" s="216"/>
      <c r="OXL95" s="75"/>
      <c r="OXM95" s="75"/>
      <c r="OXN95" s="204"/>
      <c r="OXO95" s="205"/>
      <c r="OXP95" s="72"/>
      <c r="OXQ95" s="70"/>
      <c r="OXR95" s="73"/>
      <c r="OXS95" s="74"/>
      <c r="OXT95" s="74"/>
      <c r="OXU95" s="62"/>
      <c r="OXV95" s="75"/>
      <c r="OXW95" s="76"/>
      <c r="OXX95" s="216"/>
      <c r="OXY95" s="75"/>
      <c r="OXZ95" s="75"/>
      <c r="OYA95" s="204"/>
      <c r="OYB95" s="205"/>
      <c r="OYC95" s="72"/>
      <c r="OYD95" s="70"/>
      <c r="OYE95" s="73"/>
      <c r="OYF95" s="74"/>
      <c r="OYG95" s="74"/>
      <c r="OYH95" s="62"/>
      <c r="OYI95" s="75"/>
      <c r="OYJ95" s="76"/>
      <c r="OYK95" s="216"/>
      <c r="OYL95" s="75"/>
      <c r="OYM95" s="75"/>
      <c r="OYN95" s="204"/>
      <c r="OYO95" s="205"/>
      <c r="OYP95" s="72"/>
      <c r="OYQ95" s="70"/>
      <c r="OYR95" s="73"/>
      <c r="OYS95" s="74"/>
      <c r="OYT95" s="74"/>
      <c r="OYU95" s="62"/>
      <c r="OYV95" s="75"/>
      <c r="OYW95" s="76"/>
      <c r="OYX95" s="216"/>
      <c r="OYY95" s="75"/>
      <c r="OYZ95" s="75"/>
      <c r="OZA95" s="204"/>
      <c r="OZB95" s="205"/>
      <c r="OZC95" s="72"/>
      <c r="OZD95" s="70"/>
      <c r="OZE95" s="73"/>
      <c r="OZF95" s="74"/>
      <c r="OZG95" s="74"/>
      <c r="OZH95" s="62"/>
      <c r="OZI95" s="75"/>
      <c r="OZJ95" s="76"/>
      <c r="OZK95" s="216"/>
      <c r="OZL95" s="75"/>
      <c r="OZM95" s="75"/>
      <c r="OZN95" s="204"/>
      <c r="OZO95" s="205"/>
      <c r="OZP95" s="72"/>
      <c r="OZQ95" s="70"/>
      <c r="OZR95" s="73"/>
      <c r="OZS95" s="74"/>
      <c r="OZT95" s="74"/>
      <c r="OZU95" s="62"/>
      <c r="OZV95" s="75"/>
      <c r="OZW95" s="76"/>
      <c r="OZX95" s="216"/>
      <c r="OZY95" s="75"/>
      <c r="OZZ95" s="75"/>
      <c r="PAA95" s="204"/>
      <c r="PAB95" s="205"/>
      <c r="PAC95" s="72"/>
      <c r="PAD95" s="70"/>
      <c r="PAE95" s="73"/>
      <c r="PAF95" s="74"/>
      <c r="PAG95" s="74"/>
      <c r="PAH95" s="62"/>
      <c r="PAI95" s="75"/>
      <c r="PAJ95" s="76"/>
      <c r="PAK95" s="216"/>
      <c r="PAL95" s="75"/>
      <c r="PAM95" s="75"/>
      <c r="PAN95" s="204"/>
      <c r="PAO95" s="205"/>
      <c r="PAP95" s="72"/>
      <c r="PAQ95" s="70"/>
      <c r="PAR95" s="73"/>
      <c r="PAS95" s="74"/>
      <c r="PAT95" s="74"/>
      <c r="PAU95" s="62"/>
      <c r="PAV95" s="75"/>
      <c r="PAW95" s="76"/>
      <c r="PAX95" s="216"/>
      <c r="PAY95" s="75"/>
      <c r="PAZ95" s="75"/>
      <c r="PBA95" s="204"/>
      <c r="PBB95" s="205"/>
      <c r="PBC95" s="72"/>
      <c r="PBD95" s="70"/>
      <c r="PBE95" s="73"/>
      <c r="PBF95" s="74"/>
      <c r="PBG95" s="74"/>
      <c r="PBH95" s="62"/>
      <c r="PBI95" s="75"/>
      <c r="PBJ95" s="76"/>
      <c r="PBK95" s="216"/>
      <c r="PBL95" s="75"/>
      <c r="PBM95" s="75"/>
      <c r="PBN95" s="204"/>
      <c r="PBO95" s="205"/>
      <c r="PBP95" s="72"/>
      <c r="PBQ95" s="70"/>
      <c r="PBR95" s="73"/>
      <c r="PBS95" s="74"/>
      <c r="PBT95" s="74"/>
      <c r="PBU95" s="62"/>
      <c r="PBV95" s="75"/>
      <c r="PBW95" s="76"/>
      <c r="PBX95" s="216"/>
      <c r="PBY95" s="75"/>
      <c r="PBZ95" s="75"/>
      <c r="PCA95" s="204"/>
      <c r="PCB95" s="205"/>
      <c r="PCC95" s="72"/>
      <c r="PCD95" s="70"/>
      <c r="PCE95" s="73"/>
      <c r="PCF95" s="74"/>
      <c r="PCG95" s="74"/>
      <c r="PCH95" s="62"/>
      <c r="PCI95" s="75"/>
      <c r="PCJ95" s="76"/>
      <c r="PCK95" s="216"/>
      <c r="PCL95" s="75"/>
      <c r="PCM95" s="75"/>
      <c r="PCN95" s="204"/>
      <c r="PCO95" s="205"/>
      <c r="PCP95" s="72"/>
      <c r="PCQ95" s="70"/>
      <c r="PCR95" s="73"/>
      <c r="PCS95" s="74"/>
      <c r="PCT95" s="74"/>
      <c r="PCU95" s="62"/>
      <c r="PCV95" s="75"/>
      <c r="PCW95" s="76"/>
      <c r="PCX95" s="216"/>
      <c r="PCY95" s="75"/>
      <c r="PCZ95" s="75"/>
      <c r="PDA95" s="204"/>
      <c r="PDB95" s="205"/>
      <c r="PDC95" s="72"/>
      <c r="PDD95" s="70"/>
      <c r="PDE95" s="73"/>
      <c r="PDF95" s="74"/>
      <c r="PDG95" s="74"/>
      <c r="PDH95" s="62"/>
      <c r="PDI95" s="75"/>
      <c r="PDJ95" s="76"/>
      <c r="PDK95" s="216"/>
      <c r="PDL95" s="75"/>
      <c r="PDM95" s="75"/>
      <c r="PDN95" s="204"/>
      <c r="PDO95" s="205"/>
      <c r="PDP95" s="72"/>
      <c r="PDQ95" s="70"/>
      <c r="PDR95" s="73"/>
      <c r="PDS95" s="74"/>
      <c r="PDT95" s="74"/>
      <c r="PDU95" s="62"/>
      <c r="PDV95" s="75"/>
      <c r="PDW95" s="76"/>
      <c r="PDX95" s="216"/>
      <c r="PDY95" s="75"/>
      <c r="PDZ95" s="75"/>
      <c r="PEA95" s="204"/>
      <c r="PEB95" s="205"/>
      <c r="PEC95" s="72"/>
      <c r="PED95" s="70"/>
      <c r="PEE95" s="73"/>
      <c r="PEF95" s="74"/>
      <c r="PEG95" s="74"/>
      <c r="PEH95" s="62"/>
      <c r="PEI95" s="75"/>
      <c r="PEJ95" s="76"/>
      <c r="PEK95" s="216"/>
      <c r="PEL95" s="75"/>
      <c r="PEM95" s="75"/>
      <c r="PEN95" s="204"/>
      <c r="PEO95" s="205"/>
      <c r="PEP95" s="72"/>
      <c r="PEQ95" s="70"/>
      <c r="PER95" s="73"/>
      <c r="PES95" s="74"/>
      <c r="PET95" s="74"/>
      <c r="PEU95" s="62"/>
      <c r="PEV95" s="75"/>
      <c r="PEW95" s="76"/>
      <c r="PEX95" s="216"/>
      <c r="PEY95" s="75"/>
      <c r="PEZ95" s="75"/>
      <c r="PFA95" s="204"/>
      <c r="PFB95" s="205"/>
      <c r="PFC95" s="72"/>
      <c r="PFD95" s="70"/>
      <c r="PFE95" s="73"/>
      <c r="PFF95" s="74"/>
      <c r="PFG95" s="74"/>
      <c r="PFH95" s="62"/>
      <c r="PFI95" s="75"/>
      <c r="PFJ95" s="76"/>
      <c r="PFK95" s="216"/>
      <c r="PFL95" s="75"/>
      <c r="PFM95" s="75"/>
      <c r="PFN95" s="204"/>
      <c r="PFO95" s="205"/>
      <c r="PFP95" s="72"/>
      <c r="PFQ95" s="70"/>
      <c r="PFR95" s="73"/>
      <c r="PFS95" s="74"/>
      <c r="PFT95" s="74"/>
      <c r="PFU95" s="62"/>
      <c r="PFV95" s="75"/>
      <c r="PFW95" s="76"/>
      <c r="PFX95" s="216"/>
      <c r="PFY95" s="75"/>
      <c r="PFZ95" s="75"/>
      <c r="PGA95" s="204"/>
      <c r="PGB95" s="205"/>
      <c r="PGC95" s="72"/>
      <c r="PGD95" s="70"/>
      <c r="PGE95" s="73"/>
      <c r="PGF95" s="74"/>
      <c r="PGG95" s="74"/>
      <c r="PGH95" s="62"/>
      <c r="PGI95" s="75"/>
      <c r="PGJ95" s="76"/>
      <c r="PGK95" s="216"/>
      <c r="PGL95" s="75"/>
      <c r="PGM95" s="75"/>
      <c r="PGN95" s="204"/>
      <c r="PGO95" s="205"/>
      <c r="PGP95" s="72"/>
      <c r="PGQ95" s="70"/>
      <c r="PGR95" s="73"/>
      <c r="PGS95" s="74"/>
      <c r="PGT95" s="74"/>
      <c r="PGU95" s="62"/>
      <c r="PGV95" s="75"/>
      <c r="PGW95" s="76"/>
      <c r="PGX95" s="216"/>
      <c r="PGY95" s="75"/>
      <c r="PGZ95" s="75"/>
      <c r="PHA95" s="204"/>
      <c r="PHB95" s="205"/>
      <c r="PHC95" s="72"/>
      <c r="PHD95" s="70"/>
      <c r="PHE95" s="73"/>
      <c r="PHF95" s="74"/>
      <c r="PHG95" s="74"/>
      <c r="PHH95" s="62"/>
      <c r="PHI95" s="75"/>
      <c r="PHJ95" s="76"/>
      <c r="PHK95" s="216"/>
      <c r="PHL95" s="75"/>
      <c r="PHM95" s="75"/>
      <c r="PHN95" s="204"/>
      <c r="PHO95" s="205"/>
      <c r="PHP95" s="72"/>
      <c r="PHQ95" s="70"/>
      <c r="PHR95" s="73"/>
      <c r="PHS95" s="74"/>
      <c r="PHT95" s="74"/>
      <c r="PHU95" s="62"/>
      <c r="PHV95" s="75"/>
      <c r="PHW95" s="76"/>
      <c r="PHX95" s="216"/>
      <c r="PHY95" s="75"/>
      <c r="PHZ95" s="75"/>
      <c r="PIA95" s="204"/>
      <c r="PIB95" s="205"/>
      <c r="PIC95" s="72"/>
      <c r="PID95" s="70"/>
      <c r="PIE95" s="73"/>
      <c r="PIF95" s="74"/>
      <c r="PIG95" s="74"/>
      <c r="PIH95" s="62"/>
      <c r="PII95" s="75"/>
      <c r="PIJ95" s="76"/>
      <c r="PIK95" s="216"/>
      <c r="PIL95" s="75"/>
      <c r="PIM95" s="75"/>
      <c r="PIN95" s="204"/>
      <c r="PIO95" s="205"/>
      <c r="PIP95" s="72"/>
      <c r="PIQ95" s="70"/>
      <c r="PIR95" s="73"/>
      <c r="PIS95" s="74"/>
      <c r="PIT95" s="74"/>
      <c r="PIU95" s="62"/>
      <c r="PIV95" s="75"/>
      <c r="PIW95" s="76"/>
      <c r="PIX95" s="216"/>
      <c r="PIY95" s="75"/>
      <c r="PIZ95" s="75"/>
      <c r="PJA95" s="204"/>
      <c r="PJB95" s="205"/>
      <c r="PJC95" s="72"/>
      <c r="PJD95" s="70"/>
      <c r="PJE95" s="73"/>
      <c r="PJF95" s="74"/>
      <c r="PJG95" s="74"/>
      <c r="PJH95" s="62"/>
      <c r="PJI95" s="75"/>
      <c r="PJJ95" s="76"/>
      <c r="PJK95" s="216"/>
      <c r="PJL95" s="75"/>
      <c r="PJM95" s="75"/>
      <c r="PJN95" s="204"/>
      <c r="PJO95" s="205"/>
      <c r="PJP95" s="72"/>
      <c r="PJQ95" s="70"/>
      <c r="PJR95" s="73"/>
      <c r="PJS95" s="74"/>
      <c r="PJT95" s="74"/>
      <c r="PJU95" s="62"/>
      <c r="PJV95" s="75"/>
      <c r="PJW95" s="76"/>
      <c r="PJX95" s="216"/>
      <c r="PJY95" s="75"/>
      <c r="PJZ95" s="75"/>
      <c r="PKA95" s="204"/>
      <c r="PKB95" s="205"/>
      <c r="PKC95" s="72"/>
      <c r="PKD95" s="70"/>
      <c r="PKE95" s="73"/>
      <c r="PKF95" s="74"/>
      <c r="PKG95" s="74"/>
      <c r="PKH95" s="62"/>
      <c r="PKI95" s="75"/>
      <c r="PKJ95" s="76"/>
      <c r="PKK95" s="216"/>
      <c r="PKL95" s="75"/>
      <c r="PKM95" s="75"/>
      <c r="PKN95" s="204"/>
      <c r="PKO95" s="205"/>
      <c r="PKP95" s="72"/>
      <c r="PKQ95" s="70"/>
      <c r="PKR95" s="73"/>
      <c r="PKS95" s="74"/>
      <c r="PKT95" s="74"/>
      <c r="PKU95" s="62"/>
      <c r="PKV95" s="75"/>
      <c r="PKW95" s="76"/>
      <c r="PKX95" s="216"/>
      <c r="PKY95" s="75"/>
      <c r="PKZ95" s="75"/>
      <c r="PLA95" s="204"/>
      <c r="PLB95" s="205"/>
      <c r="PLC95" s="72"/>
      <c r="PLD95" s="70"/>
      <c r="PLE95" s="73"/>
      <c r="PLF95" s="74"/>
      <c r="PLG95" s="74"/>
      <c r="PLH95" s="62"/>
      <c r="PLI95" s="75"/>
      <c r="PLJ95" s="76"/>
      <c r="PLK95" s="216"/>
      <c r="PLL95" s="75"/>
      <c r="PLM95" s="75"/>
      <c r="PLN95" s="204"/>
      <c r="PLO95" s="205"/>
      <c r="PLP95" s="72"/>
      <c r="PLQ95" s="70"/>
      <c r="PLR95" s="73"/>
      <c r="PLS95" s="74"/>
      <c r="PLT95" s="74"/>
      <c r="PLU95" s="62"/>
      <c r="PLV95" s="75"/>
      <c r="PLW95" s="76"/>
      <c r="PLX95" s="216"/>
      <c r="PLY95" s="75"/>
      <c r="PLZ95" s="75"/>
      <c r="PMA95" s="204"/>
      <c r="PMB95" s="205"/>
      <c r="PMC95" s="72"/>
      <c r="PMD95" s="70"/>
      <c r="PME95" s="73"/>
      <c r="PMF95" s="74"/>
      <c r="PMG95" s="74"/>
      <c r="PMH95" s="62"/>
      <c r="PMI95" s="75"/>
      <c r="PMJ95" s="76"/>
      <c r="PMK95" s="216"/>
      <c r="PML95" s="75"/>
      <c r="PMM95" s="75"/>
      <c r="PMN95" s="204"/>
      <c r="PMO95" s="205"/>
      <c r="PMP95" s="72"/>
      <c r="PMQ95" s="70"/>
      <c r="PMR95" s="73"/>
      <c r="PMS95" s="74"/>
      <c r="PMT95" s="74"/>
      <c r="PMU95" s="62"/>
      <c r="PMV95" s="75"/>
      <c r="PMW95" s="76"/>
      <c r="PMX95" s="216"/>
      <c r="PMY95" s="75"/>
      <c r="PMZ95" s="75"/>
      <c r="PNA95" s="204"/>
      <c r="PNB95" s="205"/>
      <c r="PNC95" s="72"/>
      <c r="PND95" s="70"/>
      <c r="PNE95" s="73"/>
      <c r="PNF95" s="74"/>
      <c r="PNG95" s="74"/>
      <c r="PNH95" s="62"/>
      <c r="PNI95" s="75"/>
      <c r="PNJ95" s="76"/>
      <c r="PNK95" s="216"/>
      <c r="PNL95" s="75"/>
      <c r="PNM95" s="75"/>
      <c r="PNN95" s="204"/>
      <c r="PNO95" s="205"/>
      <c r="PNP95" s="72"/>
      <c r="PNQ95" s="70"/>
      <c r="PNR95" s="73"/>
      <c r="PNS95" s="74"/>
      <c r="PNT95" s="74"/>
      <c r="PNU95" s="62"/>
      <c r="PNV95" s="75"/>
      <c r="PNW95" s="76"/>
      <c r="PNX95" s="216"/>
      <c r="PNY95" s="75"/>
      <c r="PNZ95" s="75"/>
      <c r="POA95" s="204"/>
      <c r="POB95" s="205"/>
      <c r="POC95" s="72"/>
      <c r="POD95" s="70"/>
      <c r="POE95" s="73"/>
      <c r="POF95" s="74"/>
      <c r="POG95" s="74"/>
      <c r="POH95" s="62"/>
      <c r="POI95" s="75"/>
      <c r="POJ95" s="76"/>
      <c r="POK95" s="216"/>
      <c r="POL95" s="75"/>
      <c r="POM95" s="75"/>
      <c r="PON95" s="204"/>
      <c r="POO95" s="205"/>
      <c r="POP95" s="72"/>
      <c r="POQ95" s="70"/>
      <c r="POR95" s="73"/>
      <c r="POS95" s="74"/>
      <c r="POT95" s="74"/>
      <c r="POU95" s="62"/>
      <c r="POV95" s="75"/>
      <c r="POW95" s="76"/>
      <c r="POX95" s="216"/>
      <c r="POY95" s="75"/>
      <c r="POZ95" s="75"/>
      <c r="PPA95" s="204"/>
      <c r="PPB95" s="205"/>
      <c r="PPC95" s="72"/>
      <c r="PPD95" s="70"/>
      <c r="PPE95" s="73"/>
      <c r="PPF95" s="74"/>
      <c r="PPG95" s="74"/>
      <c r="PPH95" s="62"/>
      <c r="PPI95" s="75"/>
      <c r="PPJ95" s="76"/>
      <c r="PPK95" s="216"/>
      <c r="PPL95" s="75"/>
      <c r="PPM95" s="75"/>
      <c r="PPN95" s="204"/>
      <c r="PPO95" s="205"/>
      <c r="PPP95" s="72"/>
      <c r="PPQ95" s="70"/>
      <c r="PPR95" s="73"/>
      <c r="PPS95" s="74"/>
      <c r="PPT95" s="74"/>
      <c r="PPU95" s="62"/>
      <c r="PPV95" s="75"/>
      <c r="PPW95" s="76"/>
      <c r="PPX95" s="216"/>
      <c r="PPY95" s="75"/>
      <c r="PPZ95" s="75"/>
      <c r="PQA95" s="204"/>
      <c r="PQB95" s="205"/>
      <c r="PQC95" s="72"/>
      <c r="PQD95" s="70"/>
      <c r="PQE95" s="73"/>
      <c r="PQF95" s="74"/>
      <c r="PQG95" s="74"/>
      <c r="PQH95" s="62"/>
      <c r="PQI95" s="75"/>
      <c r="PQJ95" s="76"/>
      <c r="PQK95" s="216"/>
      <c r="PQL95" s="75"/>
      <c r="PQM95" s="75"/>
      <c r="PQN95" s="204"/>
      <c r="PQO95" s="205"/>
      <c r="PQP95" s="72"/>
      <c r="PQQ95" s="70"/>
      <c r="PQR95" s="73"/>
      <c r="PQS95" s="74"/>
      <c r="PQT95" s="74"/>
      <c r="PQU95" s="62"/>
      <c r="PQV95" s="75"/>
      <c r="PQW95" s="76"/>
      <c r="PQX95" s="216"/>
      <c r="PQY95" s="75"/>
      <c r="PQZ95" s="75"/>
      <c r="PRA95" s="204"/>
      <c r="PRB95" s="205"/>
      <c r="PRC95" s="72"/>
      <c r="PRD95" s="70"/>
      <c r="PRE95" s="73"/>
      <c r="PRF95" s="74"/>
      <c r="PRG95" s="74"/>
      <c r="PRH95" s="62"/>
      <c r="PRI95" s="75"/>
      <c r="PRJ95" s="76"/>
      <c r="PRK95" s="216"/>
      <c r="PRL95" s="75"/>
      <c r="PRM95" s="75"/>
      <c r="PRN95" s="204"/>
      <c r="PRO95" s="205"/>
      <c r="PRP95" s="72"/>
      <c r="PRQ95" s="70"/>
      <c r="PRR95" s="73"/>
      <c r="PRS95" s="74"/>
      <c r="PRT95" s="74"/>
      <c r="PRU95" s="62"/>
      <c r="PRV95" s="75"/>
      <c r="PRW95" s="76"/>
      <c r="PRX95" s="216"/>
      <c r="PRY95" s="75"/>
      <c r="PRZ95" s="75"/>
      <c r="PSA95" s="204"/>
      <c r="PSB95" s="205"/>
      <c r="PSC95" s="72"/>
      <c r="PSD95" s="70"/>
      <c r="PSE95" s="73"/>
      <c r="PSF95" s="74"/>
      <c r="PSG95" s="74"/>
      <c r="PSH95" s="62"/>
      <c r="PSI95" s="75"/>
      <c r="PSJ95" s="76"/>
      <c r="PSK95" s="216"/>
      <c r="PSL95" s="75"/>
      <c r="PSM95" s="75"/>
      <c r="PSN95" s="204"/>
      <c r="PSO95" s="205"/>
      <c r="PSP95" s="72"/>
      <c r="PSQ95" s="70"/>
      <c r="PSR95" s="73"/>
      <c r="PSS95" s="74"/>
      <c r="PST95" s="74"/>
      <c r="PSU95" s="62"/>
      <c r="PSV95" s="75"/>
      <c r="PSW95" s="76"/>
      <c r="PSX95" s="216"/>
      <c r="PSY95" s="75"/>
      <c r="PSZ95" s="75"/>
      <c r="PTA95" s="204"/>
      <c r="PTB95" s="205"/>
      <c r="PTC95" s="72"/>
      <c r="PTD95" s="70"/>
      <c r="PTE95" s="73"/>
      <c r="PTF95" s="74"/>
      <c r="PTG95" s="74"/>
      <c r="PTH95" s="62"/>
      <c r="PTI95" s="75"/>
      <c r="PTJ95" s="76"/>
      <c r="PTK95" s="216"/>
      <c r="PTL95" s="75"/>
      <c r="PTM95" s="75"/>
      <c r="PTN95" s="204"/>
      <c r="PTO95" s="205"/>
      <c r="PTP95" s="72"/>
      <c r="PTQ95" s="70"/>
      <c r="PTR95" s="73"/>
      <c r="PTS95" s="74"/>
      <c r="PTT95" s="74"/>
      <c r="PTU95" s="62"/>
      <c r="PTV95" s="75"/>
      <c r="PTW95" s="76"/>
      <c r="PTX95" s="216"/>
      <c r="PTY95" s="75"/>
      <c r="PTZ95" s="75"/>
      <c r="PUA95" s="204"/>
      <c r="PUB95" s="205"/>
      <c r="PUC95" s="72"/>
      <c r="PUD95" s="70"/>
      <c r="PUE95" s="73"/>
      <c r="PUF95" s="74"/>
      <c r="PUG95" s="74"/>
      <c r="PUH95" s="62"/>
      <c r="PUI95" s="75"/>
      <c r="PUJ95" s="76"/>
      <c r="PUK95" s="216"/>
      <c r="PUL95" s="75"/>
      <c r="PUM95" s="75"/>
      <c r="PUN95" s="204"/>
      <c r="PUO95" s="205"/>
      <c r="PUP95" s="72"/>
      <c r="PUQ95" s="70"/>
      <c r="PUR95" s="73"/>
      <c r="PUS95" s="74"/>
      <c r="PUT95" s="74"/>
      <c r="PUU95" s="62"/>
      <c r="PUV95" s="75"/>
      <c r="PUW95" s="76"/>
      <c r="PUX95" s="216"/>
      <c r="PUY95" s="75"/>
      <c r="PUZ95" s="75"/>
      <c r="PVA95" s="204"/>
      <c r="PVB95" s="205"/>
      <c r="PVC95" s="72"/>
      <c r="PVD95" s="70"/>
      <c r="PVE95" s="73"/>
      <c r="PVF95" s="74"/>
      <c r="PVG95" s="74"/>
      <c r="PVH95" s="62"/>
      <c r="PVI95" s="75"/>
      <c r="PVJ95" s="76"/>
      <c r="PVK95" s="216"/>
      <c r="PVL95" s="75"/>
      <c r="PVM95" s="75"/>
      <c r="PVN95" s="204"/>
      <c r="PVO95" s="205"/>
      <c r="PVP95" s="72"/>
      <c r="PVQ95" s="70"/>
      <c r="PVR95" s="73"/>
      <c r="PVS95" s="74"/>
      <c r="PVT95" s="74"/>
      <c r="PVU95" s="62"/>
      <c r="PVV95" s="75"/>
      <c r="PVW95" s="76"/>
      <c r="PVX95" s="216"/>
      <c r="PVY95" s="75"/>
      <c r="PVZ95" s="75"/>
      <c r="PWA95" s="204"/>
      <c r="PWB95" s="205"/>
      <c r="PWC95" s="72"/>
      <c r="PWD95" s="70"/>
      <c r="PWE95" s="73"/>
      <c r="PWF95" s="74"/>
      <c r="PWG95" s="74"/>
      <c r="PWH95" s="62"/>
      <c r="PWI95" s="75"/>
      <c r="PWJ95" s="76"/>
      <c r="PWK95" s="216"/>
      <c r="PWL95" s="75"/>
      <c r="PWM95" s="75"/>
      <c r="PWN95" s="204"/>
      <c r="PWO95" s="205"/>
      <c r="PWP95" s="72"/>
      <c r="PWQ95" s="70"/>
      <c r="PWR95" s="73"/>
      <c r="PWS95" s="74"/>
      <c r="PWT95" s="74"/>
      <c r="PWU95" s="62"/>
      <c r="PWV95" s="75"/>
      <c r="PWW95" s="76"/>
      <c r="PWX95" s="216"/>
      <c r="PWY95" s="75"/>
      <c r="PWZ95" s="75"/>
      <c r="PXA95" s="204"/>
      <c r="PXB95" s="205"/>
      <c r="PXC95" s="72"/>
      <c r="PXD95" s="70"/>
      <c r="PXE95" s="73"/>
      <c r="PXF95" s="74"/>
      <c r="PXG95" s="74"/>
      <c r="PXH95" s="62"/>
      <c r="PXI95" s="75"/>
      <c r="PXJ95" s="76"/>
      <c r="PXK95" s="216"/>
      <c r="PXL95" s="75"/>
      <c r="PXM95" s="75"/>
      <c r="PXN95" s="204"/>
      <c r="PXO95" s="205"/>
      <c r="PXP95" s="72"/>
      <c r="PXQ95" s="70"/>
      <c r="PXR95" s="73"/>
      <c r="PXS95" s="74"/>
      <c r="PXT95" s="74"/>
      <c r="PXU95" s="62"/>
      <c r="PXV95" s="75"/>
      <c r="PXW95" s="76"/>
      <c r="PXX95" s="216"/>
      <c r="PXY95" s="75"/>
      <c r="PXZ95" s="75"/>
      <c r="PYA95" s="204"/>
      <c r="PYB95" s="205"/>
      <c r="PYC95" s="72"/>
      <c r="PYD95" s="70"/>
      <c r="PYE95" s="73"/>
      <c r="PYF95" s="74"/>
      <c r="PYG95" s="74"/>
      <c r="PYH95" s="62"/>
      <c r="PYI95" s="75"/>
      <c r="PYJ95" s="76"/>
      <c r="PYK95" s="216"/>
      <c r="PYL95" s="75"/>
      <c r="PYM95" s="75"/>
      <c r="PYN95" s="204"/>
      <c r="PYO95" s="205"/>
      <c r="PYP95" s="72"/>
      <c r="PYQ95" s="70"/>
      <c r="PYR95" s="73"/>
      <c r="PYS95" s="74"/>
      <c r="PYT95" s="74"/>
      <c r="PYU95" s="62"/>
      <c r="PYV95" s="75"/>
      <c r="PYW95" s="76"/>
      <c r="PYX95" s="216"/>
      <c r="PYY95" s="75"/>
      <c r="PYZ95" s="75"/>
      <c r="PZA95" s="204"/>
      <c r="PZB95" s="205"/>
      <c r="PZC95" s="72"/>
      <c r="PZD95" s="70"/>
      <c r="PZE95" s="73"/>
      <c r="PZF95" s="74"/>
      <c r="PZG95" s="74"/>
      <c r="PZH95" s="62"/>
      <c r="PZI95" s="75"/>
      <c r="PZJ95" s="76"/>
      <c r="PZK95" s="216"/>
      <c r="PZL95" s="75"/>
      <c r="PZM95" s="75"/>
      <c r="PZN95" s="204"/>
      <c r="PZO95" s="205"/>
      <c r="PZP95" s="72"/>
      <c r="PZQ95" s="70"/>
      <c r="PZR95" s="73"/>
      <c r="PZS95" s="74"/>
      <c r="PZT95" s="74"/>
      <c r="PZU95" s="62"/>
      <c r="PZV95" s="75"/>
      <c r="PZW95" s="76"/>
      <c r="PZX95" s="216"/>
      <c r="PZY95" s="75"/>
      <c r="PZZ95" s="75"/>
      <c r="QAA95" s="204"/>
      <c r="QAB95" s="205"/>
      <c r="QAC95" s="72"/>
      <c r="QAD95" s="70"/>
      <c r="QAE95" s="73"/>
      <c r="QAF95" s="74"/>
      <c r="QAG95" s="74"/>
      <c r="QAH95" s="62"/>
      <c r="QAI95" s="75"/>
      <c r="QAJ95" s="76"/>
      <c r="QAK95" s="216"/>
      <c r="QAL95" s="75"/>
      <c r="QAM95" s="75"/>
      <c r="QAN95" s="204"/>
      <c r="QAO95" s="205"/>
      <c r="QAP95" s="72"/>
      <c r="QAQ95" s="70"/>
      <c r="QAR95" s="73"/>
      <c r="QAS95" s="74"/>
      <c r="QAT95" s="74"/>
      <c r="QAU95" s="62"/>
      <c r="QAV95" s="75"/>
      <c r="QAW95" s="76"/>
      <c r="QAX95" s="216"/>
      <c r="QAY95" s="75"/>
      <c r="QAZ95" s="75"/>
      <c r="QBA95" s="204"/>
      <c r="QBB95" s="205"/>
      <c r="QBC95" s="72"/>
      <c r="QBD95" s="70"/>
      <c r="QBE95" s="73"/>
      <c r="QBF95" s="74"/>
      <c r="QBG95" s="74"/>
      <c r="QBH95" s="62"/>
      <c r="QBI95" s="75"/>
      <c r="QBJ95" s="76"/>
      <c r="QBK95" s="216"/>
      <c r="QBL95" s="75"/>
      <c r="QBM95" s="75"/>
      <c r="QBN95" s="204"/>
      <c r="QBO95" s="205"/>
      <c r="QBP95" s="72"/>
      <c r="QBQ95" s="70"/>
      <c r="QBR95" s="73"/>
      <c r="QBS95" s="74"/>
      <c r="QBT95" s="74"/>
      <c r="QBU95" s="62"/>
      <c r="QBV95" s="75"/>
      <c r="QBW95" s="76"/>
      <c r="QBX95" s="216"/>
      <c r="QBY95" s="75"/>
      <c r="QBZ95" s="75"/>
      <c r="QCA95" s="204"/>
      <c r="QCB95" s="205"/>
      <c r="QCC95" s="72"/>
      <c r="QCD95" s="70"/>
      <c r="QCE95" s="73"/>
      <c r="QCF95" s="74"/>
      <c r="QCG95" s="74"/>
      <c r="QCH95" s="62"/>
      <c r="QCI95" s="75"/>
      <c r="QCJ95" s="76"/>
      <c r="QCK95" s="216"/>
      <c r="QCL95" s="75"/>
      <c r="QCM95" s="75"/>
      <c r="QCN95" s="204"/>
      <c r="QCO95" s="205"/>
      <c r="QCP95" s="72"/>
      <c r="QCQ95" s="70"/>
      <c r="QCR95" s="73"/>
      <c r="QCS95" s="74"/>
      <c r="QCT95" s="74"/>
      <c r="QCU95" s="62"/>
      <c r="QCV95" s="75"/>
      <c r="QCW95" s="76"/>
      <c r="QCX95" s="216"/>
      <c r="QCY95" s="75"/>
      <c r="QCZ95" s="75"/>
      <c r="QDA95" s="204"/>
      <c r="QDB95" s="205"/>
      <c r="QDC95" s="72"/>
      <c r="QDD95" s="70"/>
      <c r="QDE95" s="73"/>
      <c r="QDF95" s="74"/>
      <c r="QDG95" s="74"/>
      <c r="QDH95" s="62"/>
      <c r="QDI95" s="75"/>
      <c r="QDJ95" s="76"/>
      <c r="QDK95" s="216"/>
      <c r="QDL95" s="75"/>
      <c r="QDM95" s="75"/>
      <c r="QDN95" s="204"/>
      <c r="QDO95" s="205"/>
      <c r="QDP95" s="72"/>
      <c r="QDQ95" s="70"/>
      <c r="QDR95" s="73"/>
      <c r="QDS95" s="74"/>
      <c r="QDT95" s="74"/>
      <c r="QDU95" s="62"/>
      <c r="QDV95" s="75"/>
      <c r="QDW95" s="76"/>
      <c r="QDX95" s="216"/>
      <c r="QDY95" s="75"/>
      <c r="QDZ95" s="75"/>
      <c r="QEA95" s="204"/>
      <c r="QEB95" s="205"/>
      <c r="QEC95" s="72"/>
      <c r="QED95" s="70"/>
      <c r="QEE95" s="73"/>
      <c r="QEF95" s="74"/>
      <c r="QEG95" s="74"/>
      <c r="QEH95" s="62"/>
      <c r="QEI95" s="75"/>
      <c r="QEJ95" s="76"/>
      <c r="QEK95" s="216"/>
      <c r="QEL95" s="75"/>
      <c r="QEM95" s="75"/>
      <c r="QEN95" s="204"/>
      <c r="QEO95" s="205"/>
      <c r="QEP95" s="72"/>
      <c r="QEQ95" s="70"/>
      <c r="QER95" s="73"/>
      <c r="QES95" s="74"/>
      <c r="QET95" s="74"/>
      <c r="QEU95" s="62"/>
      <c r="QEV95" s="75"/>
      <c r="QEW95" s="76"/>
      <c r="QEX95" s="216"/>
      <c r="QEY95" s="75"/>
      <c r="QEZ95" s="75"/>
      <c r="QFA95" s="204"/>
      <c r="QFB95" s="205"/>
      <c r="QFC95" s="72"/>
      <c r="QFD95" s="70"/>
      <c r="QFE95" s="73"/>
      <c r="QFF95" s="74"/>
      <c r="QFG95" s="74"/>
      <c r="QFH95" s="62"/>
      <c r="QFI95" s="75"/>
      <c r="QFJ95" s="76"/>
      <c r="QFK95" s="216"/>
      <c r="QFL95" s="75"/>
      <c r="QFM95" s="75"/>
      <c r="QFN95" s="204"/>
      <c r="QFO95" s="205"/>
      <c r="QFP95" s="72"/>
      <c r="QFQ95" s="70"/>
      <c r="QFR95" s="73"/>
      <c r="QFS95" s="74"/>
      <c r="QFT95" s="74"/>
      <c r="QFU95" s="62"/>
      <c r="QFV95" s="75"/>
      <c r="QFW95" s="76"/>
      <c r="QFX95" s="216"/>
      <c r="QFY95" s="75"/>
      <c r="QFZ95" s="75"/>
      <c r="QGA95" s="204"/>
      <c r="QGB95" s="205"/>
      <c r="QGC95" s="72"/>
      <c r="QGD95" s="70"/>
      <c r="QGE95" s="73"/>
      <c r="QGF95" s="74"/>
      <c r="QGG95" s="74"/>
      <c r="QGH95" s="62"/>
      <c r="QGI95" s="75"/>
      <c r="QGJ95" s="76"/>
      <c r="QGK95" s="216"/>
      <c r="QGL95" s="75"/>
      <c r="QGM95" s="75"/>
      <c r="QGN95" s="204"/>
      <c r="QGO95" s="205"/>
      <c r="QGP95" s="72"/>
      <c r="QGQ95" s="70"/>
      <c r="QGR95" s="73"/>
      <c r="QGS95" s="74"/>
      <c r="QGT95" s="74"/>
      <c r="QGU95" s="62"/>
      <c r="QGV95" s="75"/>
      <c r="QGW95" s="76"/>
      <c r="QGX95" s="216"/>
      <c r="QGY95" s="75"/>
      <c r="QGZ95" s="75"/>
      <c r="QHA95" s="204"/>
      <c r="QHB95" s="205"/>
      <c r="QHC95" s="72"/>
      <c r="QHD95" s="70"/>
      <c r="QHE95" s="73"/>
      <c r="QHF95" s="74"/>
      <c r="QHG95" s="74"/>
      <c r="QHH95" s="62"/>
      <c r="QHI95" s="75"/>
      <c r="QHJ95" s="76"/>
      <c r="QHK95" s="216"/>
      <c r="QHL95" s="75"/>
      <c r="QHM95" s="75"/>
      <c r="QHN95" s="204"/>
      <c r="QHO95" s="205"/>
      <c r="QHP95" s="72"/>
      <c r="QHQ95" s="70"/>
      <c r="QHR95" s="73"/>
      <c r="QHS95" s="74"/>
      <c r="QHT95" s="74"/>
      <c r="QHU95" s="62"/>
      <c r="QHV95" s="75"/>
      <c r="QHW95" s="76"/>
      <c r="QHX95" s="216"/>
      <c r="QHY95" s="75"/>
      <c r="QHZ95" s="75"/>
      <c r="QIA95" s="204"/>
      <c r="QIB95" s="205"/>
      <c r="QIC95" s="72"/>
      <c r="QID95" s="70"/>
      <c r="QIE95" s="73"/>
      <c r="QIF95" s="74"/>
      <c r="QIG95" s="74"/>
      <c r="QIH95" s="62"/>
      <c r="QII95" s="75"/>
      <c r="QIJ95" s="76"/>
      <c r="QIK95" s="216"/>
      <c r="QIL95" s="75"/>
      <c r="QIM95" s="75"/>
      <c r="QIN95" s="204"/>
      <c r="QIO95" s="205"/>
      <c r="QIP95" s="72"/>
      <c r="QIQ95" s="70"/>
      <c r="QIR95" s="73"/>
      <c r="QIS95" s="74"/>
      <c r="QIT95" s="74"/>
      <c r="QIU95" s="62"/>
      <c r="QIV95" s="75"/>
      <c r="QIW95" s="76"/>
      <c r="QIX95" s="216"/>
      <c r="QIY95" s="75"/>
      <c r="QIZ95" s="75"/>
      <c r="QJA95" s="204"/>
      <c r="QJB95" s="205"/>
      <c r="QJC95" s="72"/>
      <c r="QJD95" s="70"/>
      <c r="QJE95" s="73"/>
      <c r="QJF95" s="74"/>
      <c r="QJG95" s="74"/>
      <c r="QJH95" s="62"/>
      <c r="QJI95" s="75"/>
      <c r="QJJ95" s="76"/>
      <c r="QJK95" s="216"/>
      <c r="QJL95" s="75"/>
      <c r="QJM95" s="75"/>
      <c r="QJN95" s="204"/>
      <c r="QJO95" s="205"/>
      <c r="QJP95" s="72"/>
      <c r="QJQ95" s="70"/>
      <c r="QJR95" s="73"/>
      <c r="QJS95" s="74"/>
      <c r="QJT95" s="74"/>
      <c r="QJU95" s="62"/>
      <c r="QJV95" s="75"/>
      <c r="QJW95" s="76"/>
      <c r="QJX95" s="216"/>
      <c r="QJY95" s="75"/>
      <c r="QJZ95" s="75"/>
      <c r="QKA95" s="204"/>
      <c r="QKB95" s="205"/>
      <c r="QKC95" s="72"/>
      <c r="QKD95" s="70"/>
      <c r="QKE95" s="73"/>
      <c r="QKF95" s="74"/>
      <c r="QKG95" s="74"/>
      <c r="QKH95" s="62"/>
      <c r="QKI95" s="75"/>
      <c r="QKJ95" s="76"/>
      <c r="QKK95" s="216"/>
      <c r="QKL95" s="75"/>
      <c r="QKM95" s="75"/>
      <c r="QKN95" s="204"/>
      <c r="QKO95" s="205"/>
      <c r="QKP95" s="72"/>
      <c r="QKQ95" s="70"/>
      <c r="QKR95" s="73"/>
      <c r="QKS95" s="74"/>
      <c r="QKT95" s="74"/>
      <c r="QKU95" s="62"/>
      <c r="QKV95" s="75"/>
      <c r="QKW95" s="76"/>
      <c r="QKX95" s="216"/>
      <c r="QKY95" s="75"/>
      <c r="QKZ95" s="75"/>
      <c r="QLA95" s="204"/>
      <c r="QLB95" s="205"/>
      <c r="QLC95" s="72"/>
      <c r="QLD95" s="70"/>
      <c r="QLE95" s="73"/>
      <c r="QLF95" s="74"/>
      <c r="QLG95" s="74"/>
      <c r="QLH95" s="62"/>
      <c r="QLI95" s="75"/>
      <c r="QLJ95" s="76"/>
      <c r="QLK95" s="216"/>
      <c r="QLL95" s="75"/>
      <c r="QLM95" s="75"/>
      <c r="QLN95" s="204"/>
      <c r="QLO95" s="205"/>
      <c r="QLP95" s="72"/>
      <c r="QLQ95" s="70"/>
      <c r="QLR95" s="73"/>
      <c r="QLS95" s="74"/>
      <c r="QLT95" s="74"/>
      <c r="QLU95" s="62"/>
      <c r="QLV95" s="75"/>
      <c r="QLW95" s="76"/>
      <c r="QLX95" s="216"/>
      <c r="QLY95" s="75"/>
      <c r="QLZ95" s="75"/>
      <c r="QMA95" s="204"/>
      <c r="QMB95" s="205"/>
      <c r="QMC95" s="72"/>
      <c r="QMD95" s="70"/>
      <c r="QME95" s="73"/>
      <c r="QMF95" s="74"/>
      <c r="QMG95" s="74"/>
      <c r="QMH95" s="62"/>
      <c r="QMI95" s="75"/>
      <c r="QMJ95" s="76"/>
      <c r="QMK95" s="216"/>
      <c r="QML95" s="75"/>
      <c r="QMM95" s="75"/>
      <c r="QMN95" s="204"/>
      <c r="QMO95" s="205"/>
      <c r="QMP95" s="72"/>
      <c r="QMQ95" s="70"/>
      <c r="QMR95" s="73"/>
      <c r="QMS95" s="74"/>
      <c r="QMT95" s="74"/>
      <c r="QMU95" s="62"/>
      <c r="QMV95" s="75"/>
      <c r="QMW95" s="76"/>
      <c r="QMX95" s="216"/>
      <c r="QMY95" s="75"/>
      <c r="QMZ95" s="75"/>
      <c r="QNA95" s="204"/>
      <c r="QNB95" s="205"/>
      <c r="QNC95" s="72"/>
      <c r="QND95" s="70"/>
      <c r="QNE95" s="73"/>
      <c r="QNF95" s="74"/>
      <c r="QNG95" s="74"/>
      <c r="QNH95" s="62"/>
      <c r="QNI95" s="75"/>
      <c r="QNJ95" s="76"/>
      <c r="QNK95" s="216"/>
      <c r="QNL95" s="75"/>
      <c r="QNM95" s="75"/>
      <c r="QNN95" s="204"/>
      <c r="QNO95" s="205"/>
      <c r="QNP95" s="72"/>
      <c r="QNQ95" s="70"/>
      <c r="QNR95" s="73"/>
      <c r="QNS95" s="74"/>
      <c r="QNT95" s="74"/>
      <c r="QNU95" s="62"/>
      <c r="QNV95" s="75"/>
      <c r="QNW95" s="76"/>
      <c r="QNX95" s="216"/>
      <c r="QNY95" s="75"/>
      <c r="QNZ95" s="75"/>
      <c r="QOA95" s="204"/>
      <c r="QOB95" s="205"/>
      <c r="QOC95" s="72"/>
      <c r="QOD95" s="70"/>
      <c r="QOE95" s="73"/>
      <c r="QOF95" s="74"/>
      <c r="QOG95" s="74"/>
      <c r="QOH95" s="62"/>
      <c r="QOI95" s="75"/>
      <c r="QOJ95" s="76"/>
      <c r="QOK95" s="216"/>
      <c r="QOL95" s="75"/>
      <c r="QOM95" s="75"/>
      <c r="QON95" s="204"/>
      <c r="QOO95" s="205"/>
      <c r="QOP95" s="72"/>
      <c r="QOQ95" s="70"/>
      <c r="QOR95" s="73"/>
      <c r="QOS95" s="74"/>
      <c r="QOT95" s="74"/>
      <c r="QOU95" s="62"/>
      <c r="QOV95" s="75"/>
      <c r="QOW95" s="76"/>
      <c r="QOX95" s="216"/>
      <c r="QOY95" s="75"/>
      <c r="QOZ95" s="75"/>
      <c r="QPA95" s="204"/>
      <c r="QPB95" s="205"/>
      <c r="QPC95" s="72"/>
      <c r="QPD95" s="70"/>
      <c r="QPE95" s="73"/>
      <c r="QPF95" s="74"/>
      <c r="QPG95" s="74"/>
      <c r="QPH95" s="62"/>
      <c r="QPI95" s="75"/>
      <c r="QPJ95" s="76"/>
      <c r="QPK95" s="216"/>
      <c r="QPL95" s="75"/>
      <c r="QPM95" s="75"/>
      <c r="QPN95" s="204"/>
      <c r="QPO95" s="205"/>
      <c r="QPP95" s="72"/>
      <c r="QPQ95" s="70"/>
      <c r="QPR95" s="73"/>
      <c r="QPS95" s="74"/>
      <c r="QPT95" s="74"/>
      <c r="QPU95" s="62"/>
      <c r="QPV95" s="75"/>
      <c r="QPW95" s="76"/>
      <c r="QPX95" s="216"/>
      <c r="QPY95" s="75"/>
      <c r="QPZ95" s="75"/>
      <c r="QQA95" s="204"/>
      <c r="QQB95" s="205"/>
      <c r="QQC95" s="72"/>
      <c r="QQD95" s="70"/>
      <c r="QQE95" s="73"/>
      <c r="QQF95" s="74"/>
      <c r="QQG95" s="74"/>
      <c r="QQH95" s="62"/>
      <c r="QQI95" s="75"/>
      <c r="QQJ95" s="76"/>
      <c r="QQK95" s="216"/>
      <c r="QQL95" s="75"/>
      <c r="QQM95" s="75"/>
      <c r="QQN95" s="204"/>
      <c r="QQO95" s="205"/>
      <c r="QQP95" s="72"/>
      <c r="QQQ95" s="70"/>
      <c r="QQR95" s="73"/>
      <c r="QQS95" s="74"/>
      <c r="QQT95" s="74"/>
      <c r="QQU95" s="62"/>
      <c r="QQV95" s="75"/>
      <c r="QQW95" s="76"/>
      <c r="QQX95" s="216"/>
      <c r="QQY95" s="75"/>
      <c r="QQZ95" s="75"/>
      <c r="QRA95" s="204"/>
      <c r="QRB95" s="205"/>
      <c r="QRC95" s="72"/>
      <c r="QRD95" s="70"/>
      <c r="QRE95" s="73"/>
      <c r="QRF95" s="74"/>
      <c r="QRG95" s="74"/>
      <c r="QRH95" s="62"/>
      <c r="QRI95" s="75"/>
      <c r="QRJ95" s="76"/>
      <c r="QRK95" s="216"/>
      <c r="QRL95" s="75"/>
      <c r="QRM95" s="75"/>
      <c r="QRN95" s="204"/>
      <c r="QRO95" s="205"/>
      <c r="QRP95" s="72"/>
      <c r="QRQ95" s="70"/>
      <c r="QRR95" s="73"/>
      <c r="QRS95" s="74"/>
      <c r="QRT95" s="74"/>
      <c r="QRU95" s="62"/>
      <c r="QRV95" s="75"/>
      <c r="QRW95" s="76"/>
      <c r="QRX95" s="216"/>
      <c r="QRY95" s="75"/>
      <c r="QRZ95" s="75"/>
      <c r="QSA95" s="204"/>
      <c r="QSB95" s="205"/>
      <c r="QSC95" s="72"/>
      <c r="QSD95" s="70"/>
      <c r="QSE95" s="73"/>
      <c r="QSF95" s="74"/>
      <c r="QSG95" s="74"/>
      <c r="QSH95" s="62"/>
      <c r="QSI95" s="75"/>
      <c r="QSJ95" s="76"/>
      <c r="QSK95" s="216"/>
      <c r="QSL95" s="75"/>
      <c r="QSM95" s="75"/>
      <c r="QSN95" s="204"/>
      <c r="QSO95" s="205"/>
      <c r="QSP95" s="72"/>
      <c r="QSQ95" s="70"/>
      <c r="QSR95" s="73"/>
      <c r="QSS95" s="74"/>
      <c r="QST95" s="74"/>
      <c r="QSU95" s="62"/>
      <c r="QSV95" s="75"/>
      <c r="QSW95" s="76"/>
      <c r="QSX95" s="216"/>
      <c r="QSY95" s="75"/>
      <c r="QSZ95" s="75"/>
      <c r="QTA95" s="204"/>
      <c r="QTB95" s="205"/>
      <c r="QTC95" s="72"/>
      <c r="QTD95" s="70"/>
      <c r="QTE95" s="73"/>
      <c r="QTF95" s="74"/>
      <c r="QTG95" s="74"/>
      <c r="QTH95" s="62"/>
      <c r="QTI95" s="75"/>
      <c r="QTJ95" s="76"/>
      <c r="QTK95" s="216"/>
      <c r="QTL95" s="75"/>
      <c r="QTM95" s="75"/>
      <c r="QTN95" s="204"/>
      <c r="QTO95" s="205"/>
      <c r="QTP95" s="72"/>
      <c r="QTQ95" s="70"/>
      <c r="QTR95" s="73"/>
      <c r="QTS95" s="74"/>
      <c r="QTT95" s="74"/>
      <c r="QTU95" s="62"/>
      <c r="QTV95" s="75"/>
      <c r="QTW95" s="76"/>
      <c r="QTX95" s="216"/>
      <c r="QTY95" s="75"/>
      <c r="QTZ95" s="75"/>
      <c r="QUA95" s="204"/>
      <c r="QUB95" s="205"/>
      <c r="QUC95" s="72"/>
      <c r="QUD95" s="70"/>
      <c r="QUE95" s="73"/>
      <c r="QUF95" s="74"/>
      <c r="QUG95" s="74"/>
      <c r="QUH95" s="62"/>
      <c r="QUI95" s="75"/>
      <c r="QUJ95" s="76"/>
      <c r="QUK95" s="216"/>
      <c r="QUL95" s="75"/>
      <c r="QUM95" s="75"/>
      <c r="QUN95" s="204"/>
      <c r="QUO95" s="205"/>
      <c r="QUP95" s="72"/>
      <c r="QUQ95" s="70"/>
      <c r="QUR95" s="73"/>
      <c r="QUS95" s="74"/>
      <c r="QUT95" s="74"/>
      <c r="QUU95" s="62"/>
      <c r="QUV95" s="75"/>
      <c r="QUW95" s="76"/>
      <c r="QUX95" s="216"/>
      <c r="QUY95" s="75"/>
      <c r="QUZ95" s="75"/>
      <c r="QVA95" s="204"/>
      <c r="QVB95" s="205"/>
      <c r="QVC95" s="72"/>
      <c r="QVD95" s="70"/>
      <c r="QVE95" s="73"/>
      <c r="QVF95" s="74"/>
      <c r="QVG95" s="74"/>
      <c r="QVH95" s="62"/>
      <c r="QVI95" s="75"/>
      <c r="QVJ95" s="76"/>
      <c r="QVK95" s="216"/>
      <c r="QVL95" s="75"/>
      <c r="QVM95" s="75"/>
      <c r="QVN95" s="204"/>
      <c r="QVO95" s="205"/>
      <c r="QVP95" s="72"/>
      <c r="QVQ95" s="70"/>
      <c r="QVR95" s="73"/>
      <c r="QVS95" s="74"/>
      <c r="QVT95" s="74"/>
      <c r="QVU95" s="62"/>
      <c r="QVV95" s="75"/>
      <c r="QVW95" s="76"/>
      <c r="QVX95" s="216"/>
      <c r="QVY95" s="75"/>
      <c r="QVZ95" s="75"/>
      <c r="QWA95" s="204"/>
      <c r="QWB95" s="205"/>
      <c r="QWC95" s="72"/>
      <c r="QWD95" s="70"/>
      <c r="QWE95" s="73"/>
      <c r="QWF95" s="74"/>
      <c r="QWG95" s="74"/>
      <c r="QWH95" s="62"/>
      <c r="QWI95" s="75"/>
      <c r="QWJ95" s="76"/>
      <c r="QWK95" s="216"/>
      <c r="QWL95" s="75"/>
      <c r="QWM95" s="75"/>
      <c r="QWN95" s="204"/>
      <c r="QWO95" s="205"/>
      <c r="QWP95" s="72"/>
      <c r="QWQ95" s="70"/>
      <c r="QWR95" s="73"/>
      <c r="QWS95" s="74"/>
      <c r="QWT95" s="74"/>
      <c r="QWU95" s="62"/>
      <c r="QWV95" s="75"/>
      <c r="QWW95" s="76"/>
      <c r="QWX95" s="216"/>
      <c r="QWY95" s="75"/>
      <c r="QWZ95" s="75"/>
      <c r="QXA95" s="204"/>
      <c r="QXB95" s="205"/>
      <c r="QXC95" s="72"/>
      <c r="QXD95" s="70"/>
      <c r="QXE95" s="73"/>
      <c r="QXF95" s="74"/>
      <c r="QXG95" s="74"/>
      <c r="QXH95" s="62"/>
      <c r="QXI95" s="75"/>
      <c r="QXJ95" s="76"/>
      <c r="QXK95" s="216"/>
      <c r="QXL95" s="75"/>
      <c r="QXM95" s="75"/>
      <c r="QXN95" s="204"/>
      <c r="QXO95" s="205"/>
      <c r="QXP95" s="72"/>
      <c r="QXQ95" s="70"/>
      <c r="QXR95" s="73"/>
      <c r="QXS95" s="74"/>
      <c r="QXT95" s="74"/>
      <c r="QXU95" s="62"/>
      <c r="QXV95" s="75"/>
      <c r="QXW95" s="76"/>
      <c r="QXX95" s="216"/>
      <c r="QXY95" s="75"/>
      <c r="QXZ95" s="75"/>
      <c r="QYA95" s="204"/>
      <c r="QYB95" s="205"/>
      <c r="QYC95" s="72"/>
      <c r="QYD95" s="70"/>
      <c r="QYE95" s="73"/>
      <c r="QYF95" s="74"/>
      <c r="QYG95" s="74"/>
      <c r="QYH95" s="62"/>
      <c r="QYI95" s="75"/>
      <c r="QYJ95" s="76"/>
      <c r="QYK95" s="216"/>
      <c r="QYL95" s="75"/>
      <c r="QYM95" s="75"/>
      <c r="QYN95" s="204"/>
      <c r="QYO95" s="205"/>
      <c r="QYP95" s="72"/>
      <c r="QYQ95" s="70"/>
      <c r="QYR95" s="73"/>
      <c r="QYS95" s="74"/>
      <c r="QYT95" s="74"/>
      <c r="QYU95" s="62"/>
      <c r="QYV95" s="75"/>
      <c r="QYW95" s="76"/>
      <c r="QYX95" s="216"/>
      <c r="QYY95" s="75"/>
      <c r="QYZ95" s="75"/>
      <c r="QZA95" s="204"/>
      <c r="QZB95" s="205"/>
      <c r="QZC95" s="72"/>
      <c r="QZD95" s="70"/>
      <c r="QZE95" s="73"/>
      <c r="QZF95" s="74"/>
      <c r="QZG95" s="74"/>
      <c r="QZH95" s="62"/>
      <c r="QZI95" s="75"/>
      <c r="QZJ95" s="76"/>
      <c r="QZK95" s="216"/>
      <c r="QZL95" s="75"/>
      <c r="QZM95" s="75"/>
      <c r="QZN95" s="204"/>
      <c r="QZO95" s="205"/>
      <c r="QZP95" s="72"/>
      <c r="QZQ95" s="70"/>
      <c r="QZR95" s="73"/>
      <c r="QZS95" s="74"/>
      <c r="QZT95" s="74"/>
      <c r="QZU95" s="62"/>
      <c r="QZV95" s="75"/>
      <c r="QZW95" s="76"/>
      <c r="QZX95" s="216"/>
      <c r="QZY95" s="75"/>
      <c r="QZZ95" s="75"/>
      <c r="RAA95" s="204"/>
      <c r="RAB95" s="205"/>
      <c r="RAC95" s="72"/>
      <c r="RAD95" s="70"/>
      <c r="RAE95" s="73"/>
      <c r="RAF95" s="74"/>
      <c r="RAG95" s="74"/>
      <c r="RAH95" s="62"/>
      <c r="RAI95" s="75"/>
      <c r="RAJ95" s="76"/>
      <c r="RAK95" s="216"/>
      <c r="RAL95" s="75"/>
      <c r="RAM95" s="75"/>
      <c r="RAN95" s="204"/>
      <c r="RAO95" s="205"/>
      <c r="RAP95" s="72"/>
      <c r="RAQ95" s="70"/>
      <c r="RAR95" s="73"/>
      <c r="RAS95" s="74"/>
      <c r="RAT95" s="74"/>
      <c r="RAU95" s="62"/>
      <c r="RAV95" s="75"/>
      <c r="RAW95" s="76"/>
      <c r="RAX95" s="216"/>
      <c r="RAY95" s="75"/>
      <c r="RAZ95" s="75"/>
      <c r="RBA95" s="204"/>
      <c r="RBB95" s="205"/>
      <c r="RBC95" s="72"/>
      <c r="RBD95" s="70"/>
      <c r="RBE95" s="73"/>
      <c r="RBF95" s="74"/>
      <c r="RBG95" s="74"/>
      <c r="RBH95" s="62"/>
      <c r="RBI95" s="75"/>
      <c r="RBJ95" s="76"/>
      <c r="RBK95" s="216"/>
      <c r="RBL95" s="75"/>
      <c r="RBM95" s="75"/>
      <c r="RBN95" s="204"/>
      <c r="RBO95" s="205"/>
      <c r="RBP95" s="72"/>
      <c r="RBQ95" s="70"/>
      <c r="RBR95" s="73"/>
      <c r="RBS95" s="74"/>
      <c r="RBT95" s="74"/>
      <c r="RBU95" s="62"/>
      <c r="RBV95" s="75"/>
      <c r="RBW95" s="76"/>
      <c r="RBX95" s="216"/>
      <c r="RBY95" s="75"/>
      <c r="RBZ95" s="75"/>
      <c r="RCA95" s="204"/>
      <c r="RCB95" s="205"/>
      <c r="RCC95" s="72"/>
      <c r="RCD95" s="70"/>
      <c r="RCE95" s="73"/>
      <c r="RCF95" s="74"/>
      <c r="RCG95" s="74"/>
      <c r="RCH95" s="62"/>
      <c r="RCI95" s="75"/>
      <c r="RCJ95" s="76"/>
      <c r="RCK95" s="216"/>
      <c r="RCL95" s="75"/>
      <c r="RCM95" s="75"/>
      <c r="RCN95" s="204"/>
      <c r="RCO95" s="205"/>
      <c r="RCP95" s="72"/>
      <c r="RCQ95" s="70"/>
      <c r="RCR95" s="73"/>
      <c r="RCS95" s="74"/>
      <c r="RCT95" s="74"/>
      <c r="RCU95" s="62"/>
      <c r="RCV95" s="75"/>
      <c r="RCW95" s="76"/>
      <c r="RCX95" s="216"/>
      <c r="RCY95" s="75"/>
      <c r="RCZ95" s="75"/>
      <c r="RDA95" s="204"/>
      <c r="RDB95" s="205"/>
      <c r="RDC95" s="72"/>
      <c r="RDD95" s="70"/>
      <c r="RDE95" s="73"/>
      <c r="RDF95" s="74"/>
      <c r="RDG95" s="74"/>
      <c r="RDH95" s="62"/>
      <c r="RDI95" s="75"/>
      <c r="RDJ95" s="76"/>
      <c r="RDK95" s="216"/>
      <c r="RDL95" s="75"/>
      <c r="RDM95" s="75"/>
      <c r="RDN95" s="204"/>
      <c r="RDO95" s="205"/>
      <c r="RDP95" s="72"/>
      <c r="RDQ95" s="70"/>
      <c r="RDR95" s="73"/>
      <c r="RDS95" s="74"/>
      <c r="RDT95" s="74"/>
      <c r="RDU95" s="62"/>
      <c r="RDV95" s="75"/>
      <c r="RDW95" s="76"/>
      <c r="RDX95" s="216"/>
      <c r="RDY95" s="75"/>
      <c r="RDZ95" s="75"/>
      <c r="REA95" s="204"/>
      <c r="REB95" s="205"/>
      <c r="REC95" s="72"/>
      <c r="RED95" s="70"/>
      <c r="REE95" s="73"/>
      <c r="REF95" s="74"/>
      <c r="REG95" s="74"/>
      <c r="REH95" s="62"/>
      <c r="REI95" s="75"/>
      <c r="REJ95" s="76"/>
      <c r="REK95" s="216"/>
      <c r="REL95" s="75"/>
      <c r="REM95" s="75"/>
      <c r="REN95" s="204"/>
      <c r="REO95" s="205"/>
      <c r="REP95" s="72"/>
      <c r="REQ95" s="70"/>
      <c r="RER95" s="73"/>
      <c r="RES95" s="74"/>
      <c r="RET95" s="74"/>
      <c r="REU95" s="62"/>
      <c r="REV95" s="75"/>
      <c r="REW95" s="76"/>
      <c r="REX95" s="216"/>
      <c r="REY95" s="75"/>
      <c r="REZ95" s="75"/>
      <c r="RFA95" s="204"/>
      <c r="RFB95" s="205"/>
      <c r="RFC95" s="72"/>
      <c r="RFD95" s="70"/>
      <c r="RFE95" s="73"/>
      <c r="RFF95" s="74"/>
      <c r="RFG95" s="74"/>
      <c r="RFH95" s="62"/>
      <c r="RFI95" s="75"/>
      <c r="RFJ95" s="76"/>
      <c r="RFK95" s="216"/>
      <c r="RFL95" s="75"/>
      <c r="RFM95" s="75"/>
      <c r="RFN95" s="204"/>
      <c r="RFO95" s="205"/>
      <c r="RFP95" s="72"/>
      <c r="RFQ95" s="70"/>
      <c r="RFR95" s="73"/>
      <c r="RFS95" s="74"/>
      <c r="RFT95" s="74"/>
      <c r="RFU95" s="62"/>
      <c r="RFV95" s="75"/>
      <c r="RFW95" s="76"/>
      <c r="RFX95" s="216"/>
      <c r="RFY95" s="75"/>
      <c r="RFZ95" s="75"/>
      <c r="RGA95" s="204"/>
      <c r="RGB95" s="205"/>
      <c r="RGC95" s="72"/>
      <c r="RGD95" s="70"/>
      <c r="RGE95" s="73"/>
      <c r="RGF95" s="74"/>
      <c r="RGG95" s="74"/>
      <c r="RGH95" s="62"/>
      <c r="RGI95" s="75"/>
      <c r="RGJ95" s="76"/>
      <c r="RGK95" s="216"/>
      <c r="RGL95" s="75"/>
      <c r="RGM95" s="75"/>
      <c r="RGN95" s="204"/>
      <c r="RGO95" s="205"/>
      <c r="RGP95" s="72"/>
      <c r="RGQ95" s="70"/>
      <c r="RGR95" s="73"/>
      <c r="RGS95" s="74"/>
      <c r="RGT95" s="74"/>
      <c r="RGU95" s="62"/>
      <c r="RGV95" s="75"/>
      <c r="RGW95" s="76"/>
      <c r="RGX95" s="216"/>
      <c r="RGY95" s="75"/>
      <c r="RGZ95" s="75"/>
      <c r="RHA95" s="204"/>
      <c r="RHB95" s="205"/>
      <c r="RHC95" s="72"/>
      <c r="RHD95" s="70"/>
      <c r="RHE95" s="73"/>
      <c r="RHF95" s="74"/>
      <c r="RHG95" s="74"/>
      <c r="RHH95" s="62"/>
      <c r="RHI95" s="75"/>
      <c r="RHJ95" s="76"/>
      <c r="RHK95" s="216"/>
      <c r="RHL95" s="75"/>
      <c r="RHM95" s="75"/>
      <c r="RHN95" s="204"/>
      <c r="RHO95" s="205"/>
      <c r="RHP95" s="72"/>
      <c r="RHQ95" s="70"/>
      <c r="RHR95" s="73"/>
      <c r="RHS95" s="74"/>
      <c r="RHT95" s="74"/>
      <c r="RHU95" s="62"/>
      <c r="RHV95" s="75"/>
      <c r="RHW95" s="76"/>
      <c r="RHX95" s="216"/>
      <c r="RHY95" s="75"/>
      <c r="RHZ95" s="75"/>
      <c r="RIA95" s="204"/>
      <c r="RIB95" s="205"/>
      <c r="RIC95" s="72"/>
      <c r="RID95" s="70"/>
      <c r="RIE95" s="73"/>
      <c r="RIF95" s="74"/>
      <c r="RIG95" s="74"/>
      <c r="RIH95" s="62"/>
      <c r="RII95" s="75"/>
      <c r="RIJ95" s="76"/>
      <c r="RIK95" s="216"/>
      <c r="RIL95" s="75"/>
      <c r="RIM95" s="75"/>
      <c r="RIN95" s="204"/>
      <c r="RIO95" s="205"/>
      <c r="RIP95" s="72"/>
      <c r="RIQ95" s="70"/>
      <c r="RIR95" s="73"/>
      <c r="RIS95" s="74"/>
      <c r="RIT95" s="74"/>
      <c r="RIU95" s="62"/>
      <c r="RIV95" s="75"/>
      <c r="RIW95" s="76"/>
      <c r="RIX95" s="216"/>
      <c r="RIY95" s="75"/>
      <c r="RIZ95" s="75"/>
      <c r="RJA95" s="204"/>
      <c r="RJB95" s="205"/>
      <c r="RJC95" s="72"/>
      <c r="RJD95" s="70"/>
      <c r="RJE95" s="73"/>
      <c r="RJF95" s="74"/>
      <c r="RJG95" s="74"/>
      <c r="RJH95" s="62"/>
      <c r="RJI95" s="75"/>
      <c r="RJJ95" s="76"/>
      <c r="RJK95" s="216"/>
      <c r="RJL95" s="75"/>
      <c r="RJM95" s="75"/>
      <c r="RJN95" s="204"/>
      <c r="RJO95" s="205"/>
      <c r="RJP95" s="72"/>
      <c r="RJQ95" s="70"/>
      <c r="RJR95" s="73"/>
      <c r="RJS95" s="74"/>
      <c r="RJT95" s="74"/>
      <c r="RJU95" s="62"/>
      <c r="RJV95" s="75"/>
      <c r="RJW95" s="76"/>
      <c r="RJX95" s="216"/>
      <c r="RJY95" s="75"/>
      <c r="RJZ95" s="75"/>
      <c r="RKA95" s="204"/>
      <c r="RKB95" s="205"/>
      <c r="RKC95" s="72"/>
      <c r="RKD95" s="70"/>
      <c r="RKE95" s="73"/>
      <c r="RKF95" s="74"/>
      <c r="RKG95" s="74"/>
      <c r="RKH95" s="62"/>
      <c r="RKI95" s="75"/>
      <c r="RKJ95" s="76"/>
      <c r="RKK95" s="216"/>
      <c r="RKL95" s="75"/>
      <c r="RKM95" s="75"/>
      <c r="RKN95" s="204"/>
      <c r="RKO95" s="205"/>
      <c r="RKP95" s="72"/>
      <c r="RKQ95" s="70"/>
      <c r="RKR95" s="73"/>
      <c r="RKS95" s="74"/>
      <c r="RKT95" s="74"/>
      <c r="RKU95" s="62"/>
      <c r="RKV95" s="75"/>
      <c r="RKW95" s="76"/>
      <c r="RKX95" s="216"/>
      <c r="RKY95" s="75"/>
      <c r="RKZ95" s="75"/>
      <c r="RLA95" s="204"/>
      <c r="RLB95" s="205"/>
      <c r="RLC95" s="72"/>
      <c r="RLD95" s="70"/>
      <c r="RLE95" s="73"/>
      <c r="RLF95" s="74"/>
      <c r="RLG95" s="74"/>
      <c r="RLH95" s="62"/>
      <c r="RLI95" s="75"/>
      <c r="RLJ95" s="76"/>
      <c r="RLK95" s="216"/>
      <c r="RLL95" s="75"/>
      <c r="RLM95" s="75"/>
      <c r="RLN95" s="204"/>
      <c r="RLO95" s="205"/>
      <c r="RLP95" s="72"/>
      <c r="RLQ95" s="70"/>
      <c r="RLR95" s="73"/>
      <c r="RLS95" s="74"/>
      <c r="RLT95" s="74"/>
      <c r="RLU95" s="62"/>
      <c r="RLV95" s="75"/>
      <c r="RLW95" s="76"/>
      <c r="RLX95" s="216"/>
      <c r="RLY95" s="75"/>
      <c r="RLZ95" s="75"/>
      <c r="RMA95" s="204"/>
      <c r="RMB95" s="205"/>
      <c r="RMC95" s="72"/>
      <c r="RMD95" s="70"/>
      <c r="RME95" s="73"/>
      <c r="RMF95" s="74"/>
      <c r="RMG95" s="74"/>
      <c r="RMH95" s="62"/>
      <c r="RMI95" s="75"/>
      <c r="RMJ95" s="76"/>
      <c r="RMK95" s="216"/>
      <c r="RML95" s="75"/>
      <c r="RMM95" s="75"/>
      <c r="RMN95" s="204"/>
      <c r="RMO95" s="205"/>
      <c r="RMP95" s="72"/>
      <c r="RMQ95" s="70"/>
      <c r="RMR95" s="73"/>
      <c r="RMS95" s="74"/>
      <c r="RMT95" s="74"/>
      <c r="RMU95" s="62"/>
      <c r="RMV95" s="75"/>
      <c r="RMW95" s="76"/>
      <c r="RMX95" s="216"/>
      <c r="RMY95" s="75"/>
      <c r="RMZ95" s="75"/>
      <c r="RNA95" s="204"/>
      <c r="RNB95" s="205"/>
      <c r="RNC95" s="72"/>
      <c r="RND95" s="70"/>
      <c r="RNE95" s="73"/>
      <c r="RNF95" s="74"/>
      <c r="RNG95" s="74"/>
      <c r="RNH95" s="62"/>
      <c r="RNI95" s="75"/>
      <c r="RNJ95" s="76"/>
      <c r="RNK95" s="216"/>
      <c r="RNL95" s="75"/>
      <c r="RNM95" s="75"/>
      <c r="RNN95" s="204"/>
      <c r="RNO95" s="205"/>
      <c r="RNP95" s="72"/>
      <c r="RNQ95" s="70"/>
      <c r="RNR95" s="73"/>
      <c r="RNS95" s="74"/>
      <c r="RNT95" s="74"/>
      <c r="RNU95" s="62"/>
      <c r="RNV95" s="75"/>
      <c r="RNW95" s="76"/>
      <c r="RNX95" s="216"/>
      <c r="RNY95" s="75"/>
      <c r="RNZ95" s="75"/>
      <c r="ROA95" s="204"/>
      <c r="ROB95" s="205"/>
      <c r="ROC95" s="72"/>
      <c r="ROD95" s="70"/>
      <c r="ROE95" s="73"/>
      <c r="ROF95" s="74"/>
      <c r="ROG95" s="74"/>
      <c r="ROH95" s="62"/>
      <c r="ROI95" s="75"/>
      <c r="ROJ95" s="76"/>
      <c r="ROK95" s="216"/>
      <c r="ROL95" s="75"/>
      <c r="ROM95" s="75"/>
      <c r="RON95" s="204"/>
      <c r="ROO95" s="205"/>
      <c r="ROP95" s="72"/>
      <c r="ROQ95" s="70"/>
      <c r="ROR95" s="73"/>
      <c r="ROS95" s="74"/>
      <c r="ROT95" s="74"/>
      <c r="ROU95" s="62"/>
      <c r="ROV95" s="75"/>
      <c r="ROW95" s="76"/>
      <c r="ROX95" s="216"/>
      <c r="ROY95" s="75"/>
      <c r="ROZ95" s="75"/>
      <c r="RPA95" s="204"/>
      <c r="RPB95" s="205"/>
      <c r="RPC95" s="72"/>
      <c r="RPD95" s="70"/>
      <c r="RPE95" s="73"/>
      <c r="RPF95" s="74"/>
      <c r="RPG95" s="74"/>
      <c r="RPH95" s="62"/>
      <c r="RPI95" s="75"/>
      <c r="RPJ95" s="76"/>
      <c r="RPK95" s="216"/>
      <c r="RPL95" s="75"/>
      <c r="RPM95" s="75"/>
      <c r="RPN95" s="204"/>
      <c r="RPO95" s="205"/>
      <c r="RPP95" s="72"/>
      <c r="RPQ95" s="70"/>
      <c r="RPR95" s="73"/>
      <c r="RPS95" s="74"/>
      <c r="RPT95" s="74"/>
      <c r="RPU95" s="62"/>
      <c r="RPV95" s="75"/>
      <c r="RPW95" s="76"/>
      <c r="RPX95" s="216"/>
      <c r="RPY95" s="75"/>
      <c r="RPZ95" s="75"/>
      <c r="RQA95" s="204"/>
      <c r="RQB95" s="205"/>
      <c r="RQC95" s="72"/>
      <c r="RQD95" s="70"/>
      <c r="RQE95" s="73"/>
      <c r="RQF95" s="74"/>
      <c r="RQG95" s="74"/>
      <c r="RQH95" s="62"/>
      <c r="RQI95" s="75"/>
      <c r="RQJ95" s="76"/>
      <c r="RQK95" s="216"/>
      <c r="RQL95" s="75"/>
      <c r="RQM95" s="75"/>
      <c r="RQN95" s="204"/>
      <c r="RQO95" s="205"/>
      <c r="RQP95" s="72"/>
      <c r="RQQ95" s="70"/>
      <c r="RQR95" s="73"/>
      <c r="RQS95" s="74"/>
      <c r="RQT95" s="74"/>
      <c r="RQU95" s="62"/>
      <c r="RQV95" s="75"/>
      <c r="RQW95" s="76"/>
      <c r="RQX95" s="216"/>
      <c r="RQY95" s="75"/>
      <c r="RQZ95" s="75"/>
      <c r="RRA95" s="204"/>
      <c r="RRB95" s="205"/>
      <c r="RRC95" s="72"/>
      <c r="RRD95" s="70"/>
      <c r="RRE95" s="73"/>
      <c r="RRF95" s="74"/>
      <c r="RRG95" s="74"/>
      <c r="RRH95" s="62"/>
      <c r="RRI95" s="75"/>
      <c r="RRJ95" s="76"/>
      <c r="RRK95" s="216"/>
      <c r="RRL95" s="75"/>
      <c r="RRM95" s="75"/>
      <c r="RRN95" s="204"/>
      <c r="RRO95" s="205"/>
      <c r="RRP95" s="72"/>
      <c r="RRQ95" s="70"/>
      <c r="RRR95" s="73"/>
      <c r="RRS95" s="74"/>
      <c r="RRT95" s="74"/>
      <c r="RRU95" s="62"/>
      <c r="RRV95" s="75"/>
      <c r="RRW95" s="76"/>
      <c r="RRX95" s="216"/>
      <c r="RRY95" s="75"/>
      <c r="RRZ95" s="75"/>
      <c r="RSA95" s="204"/>
      <c r="RSB95" s="205"/>
      <c r="RSC95" s="72"/>
      <c r="RSD95" s="70"/>
      <c r="RSE95" s="73"/>
      <c r="RSF95" s="74"/>
      <c r="RSG95" s="74"/>
      <c r="RSH95" s="62"/>
      <c r="RSI95" s="75"/>
      <c r="RSJ95" s="76"/>
      <c r="RSK95" s="216"/>
      <c r="RSL95" s="75"/>
      <c r="RSM95" s="75"/>
      <c r="RSN95" s="204"/>
      <c r="RSO95" s="205"/>
      <c r="RSP95" s="72"/>
      <c r="RSQ95" s="70"/>
      <c r="RSR95" s="73"/>
      <c r="RSS95" s="74"/>
      <c r="RST95" s="74"/>
      <c r="RSU95" s="62"/>
      <c r="RSV95" s="75"/>
      <c r="RSW95" s="76"/>
      <c r="RSX95" s="216"/>
      <c r="RSY95" s="75"/>
      <c r="RSZ95" s="75"/>
      <c r="RTA95" s="204"/>
      <c r="RTB95" s="205"/>
      <c r="RTC95" s="72"/>
      <c r="RTD95" s="70"/>
      <c r="RTE95" s="73"/>
      <c r="RTF95" s="74"/>
      <c r="RTG95" s="74"/>
      <c r="RTH95" s="62"/>
      <c r="RTI95" s="75"/>
      <c r="RTJ95" s="76"/>
      <c r="RTK95" s="216"/>
      <c r="RTL95" s="75"/>
      <c r="RTM95" s="75"/>
      <c r="RTN95" s="204"/>
      <c r="RTO95" s="205"/>
      <c r="RTP95" s="72"/>
      <c r="RTQ95" s="70"/>
      <c r="RTR95" s="73"/>
      <c r="RTS95" s="74"/>
      <c r="RTT95" s="74"/>
      <c r="RTU95" s="62"/>
      <c r="RTV95" s="75"/>
      <c r="RTW95" s="76"/>
      <c r="RTX95" s="216"/>
      <c r="RTY95" s="75"/>
      <c r="RTZ95" s="75"/>
      <c r="RUA95" s="204"/>
      <c r="RUB95" s="205"/>
      <c r="RUC95" s="72"/>
      <c r="RUD95" s="70"/>
      <c r="RUE95" s="73"/>
      <c r="RUF95" s="74"/>
      <c r="RUG95" s="74"/>
      <c r="RUH95" s="62"/>
      <c r="RUI95" s="75"/>
      <c r="RUJ95" s="76"/>
      <c r="RUK95" s="216"/>
      <c r="RUL95" s="75"/>
      <c r="RUM95" s="75"/>
      <c r="RUN95" s="204"/>
      <c r="RUO95" s="205"/>
      <c r="RUP95" s="72"/>
      <c r="RUQ95" s="70"/>
      <c r="RUR95" s="73"/>
      <c r="RUS95" s="74"/>
      <c r="RUT95" s="74"/>
      <c r="RUU95" s="62"/>
      <c r="RUV95" s="75"/>
      <c r="RUW95" s="76"/>
      <c r="RUX95" s="216"/>
      <c r="RUY95" s="75"/>
      <c r="RUZ95" s="75"/>
      <c r="RVA95" s="204"/>
      <c r="RVB95" s="205"/>
      <c r="RVC95" s="72"/>
      <c r="RVD95" s="70"/>
      <c r="RVE95" s="73"/>
      <c r="RVF95" s="74"/>
      <c r="RVG95" s="74"/>
      <c r="RVH95" s="62"/>
      <c r="RVI95" s="75"/>
      <c r="RVJ95" s="76"/>
      <c r="RVK95" s="216"/>
      <c r="RVL95" s="75"/>
      <c r="RVM95" s="75"/>
      <c r="RVN95" s="204"/>
      <c r="RVO95" s="205"/>
      <c r="RVP95" s="72"/>
      <c r="RVQ95" s="70"/>
      <c r="RVR95" s="73"/>
      <c r="RVS95" s="74"/>
      <c r="RVT95" s="74"/>
      <c r="RVU95" s="62"/>
      <c r="RVV95" s="75"/>
      <c r="RVW95" s="76"/>
      <c r="RVX95" s="216"/>
      <c r="RVY95" s="75"/>
      <c r="RVZ95" s="75"/>
      <c r="RWA95" s="204"/>
      <c r="RWB95" s="205"/>
      <c r="RWC95" s="72"/>
      <c r="RWD95" s="70"/>
      <c r="RWE95" s="73"/>
      <c r="RWF95" s="74"/>
      <c r="RWG95" s="74"/>
      <c r="RWH95" s="62"/>
      <c r="RWI95" s="75"/>
      <c r="RWJ95" s="76"/>
      <c r="RWK95" s="216"/>
      <c r="RWL95" s="75"/>
      <c r="RWM95" s="75"/>
      <c r="RWN95" s="204"/>
      <c r="RWO95" s="205"/>
      <c r="RWP95" s="72"/>
      <c r="RWQ95" s="70"/>
      <c r="RWR95" s="73"/>
      <c r="RWS95" s="74"/>
      <c r="RWT95" s="74"/>
      <c r="RWU95" s="62"/>
      <c r="RWV95" s="75"/>
      <c r="RWW95" s="76"/>
      <c r="RWX95" s="216"/>
      <c r="RWY95" s="75"/>
      <c r="RWZ95" s="75"/>
      <c r="RXA95" s="204"/>
      <c r="RXB95" s="205"/>
      <c r="RXC95" s="72"/>
      <c r="RXD95" s="70"/>
      <c r="RXE95" s="73"/>
      <c r="RXF95" s="74"/>
      <c r="RXG95" s="74"/>
      <c r="RXH95" s="62"/>
      <c r="RXI95" s="75"/>
      <c r="RXJ95" s="76"/>
      <c r="RXK95" s="216"/>
      <c r="RXL95" s="75"/>
      <c r="RXM95" s="75"/>
      <c r="RXN95" s="204"/>
      <c r="RXO95" s="205"/>
      <c r="RXP95" s="72"/>
      <c r="RXQ95" s="70"/>
      <c r="RXR95" s="73"/>
      <c r="RXS95" s="74"/>
      <c r="RXT95" s="74"/>
      <c r="RXU95" s="62"/>
      <c r="RXV95" s="75"/>
      <c r="RXW95" s="76"/>
      <c r="RXX95" s="216"/>
      <c r="RXY95" s="75"/>
      <c r="RXZ95" s="75"/>
      <c r="RYA95" s="204"/>
      <c r="RYB95" s="205"/>
      <c r="RYC95" s="72"/>
      <c r="RYD95" s="70"/>
      <c r="RYE95" s="73"/>
      <c r="RYF95" s="74"/>
      <c r="RYG95" s="74"/>
      <c r="RYH95" s="62"/>
      <c r="RYI95" s="75"/>
      <c r="RYJ95" s="76"/>
      <c r="RYK95" s="216"/>
      <c r="RYL95" s="75"/>
      <c r="RYM95" s="75"/>
      <c r="RYN95" s="204"/>
      <c r="RYO95" s="205"/>
      <c r="RYP95" s="72"/>
      <c r="RYQ95" s="70"/>
      <c r="RYR95" s="73"/>
      <c r="RYS95" s="74"/>
      <c r="RYT95" s="74"/>
      <c r="RYU95" s="62"/>
      <c r="RYV95" s="75"/>
      <c r="RYW95" s="76"/>
      <c r="RYX95" s="216"/>
      <c r="RYY95" s="75"/>
      <c r="RYZ95" s="75"/>
      <c r="RZA95" s="204"/>
      <c r="RZB95" s="205"/>
      <c r="RZC95" s="72"/>
      <c r="RZD95" s="70"/>
      <c r="RZE95" s="73"/>
      <c r="RZF95" s="74"/>
      <c r="RZG95" s="74"/>
      <c r="RZH95" s="62"/>
      <c r="RZI95" s="75"/>
      <c r="RZJ95" s="76"/>
      <c r="RZK95" s="216"/>
      <c r="RZL95" s="75"/>
      <c r="RZM95" s="75"/>
      <c r="RZN95" s="204"/>
      <c r="RZO95" s="205"/>
      <c r="RZP95" s="72"/>
      <c r="RZQ95" s="70"/>
      <c r="RZR95" s="73"/>
      <c r="RZS95" s="74"/>
      <c r="RZT95" s="74"/>
      <c r="RZU95" s="62"/>
      <c r="RZV95" s="75"/>
      <c r="RZW95" s="76"/>
      <c r="RZX95" s="216"/>
      <c r="RZY95" s="75"/>
      <c r="RZZ95" s="75"/>
      <c r="SAA95" s="204"/>
      <c r="SAB95" s="205"/>
      <c r="SAC95" s="72"/>
      <c r="SAD95" s="70"/>
      <c r="SAE95" s="73"/>
      <c r="SAF95" s="74"/>
      <c r="SAG95" s="74"/>
      <c r="SAH95" s="62"/>
      <c r="SAI95" s="75"/>
      <c r="SAJ95" s="76"/>
      <c r="SAK95" s="216"/>
      <c r="SAL95" s="75"/>
      <c r="SAM95" s="75"/>
      <c r="SAN95" s="204"/>
      <c r="SAO95" s="205"/>
      <c r="SAP95" s="72"/>
      <c r="SAQ95" s="70"/>
      <c r="SAR95" s="73"/>
      <c r="SAS95" s="74"/>
      <c r="SAT95" s="74"/>
      <c r="SAU95" s="62"/>
      <c r="SAV95" s="75"/>
      <c r="SAW95" s="76"/>
      <c r="SAX95" s="216"/>
      <c r="SAY95" s="75"/>
      <c r="SAZ95" s="75"/>
      <c r="SBA95" s="204"/>
      <c r="SBB95" s="205"/>
      <c r="SBC95" s="72"/>
      <c r="SBD95" s="70"/>
      <c r="SBE95" s="73"/>
      <c r="SBF95" s="74"/>
      <c r="SBG95" s="74"/>
      <c r="SBH95" s="62"/>
      <c r="SBI95" s="75"/>
      <c r="SBJ95" s="76"/>
      <c r="SBK95" s="216"/>
      <c r="SBL95" s="75"/>
      <c r="SBM95" s="75"/>
      <c r="SBN95" s="204"/>
      <c r="SBO95" s="205"/>
      <c r="SBP95" s="72"/>
      <c r="SBQ95" s="70"/>
      <c r="SBR95" s="73"/>
      <c r="SBS95" s="74"/>
      <c r="SBT95" s="74"/>
      <c r="SBU95" s="62"/>
      <c r="SBV95" s="75"/>
      <c r="SBW95" s="76"/>
      <c r="SBX95" s="216"/>
      <c r="SBY95" s="75"/>
      <c r="SBZ95" s="75"/>
      <c r="SCA95" s="204"/>
      <c r="SCB95" s="205"/>
      <c r="SCC95" s="72"/>
      <c r="SCD95" s="70"/>
      <c r="SCE95" s="73"/>
      <c r="SCF95" s="74"/>
      <c r="SCG95" s="74"/>
      <c r="SCH95" s="62"/>
      <c r="SCI95" s="75"/>
      <c r="SCJ95" s="76"/>
      <c r="SCK95" s="216"/>
      <c r="SCL95" s="75"/>
      <c r="SCM95" s="75"/>
      <c r="SCN95" s="204"/>
      <c r="SCO95" s="205"/>
      <c r="SCP95" s="72"/>
      <c r="SCQ95" s="70"/>
      <c r="SCR95" s="73"/>
      <c r="SCS95" s="74"/>
      <c r="SCT95" s="74"/>
      <c r="SCU95" s="62"/>
      <c r="SCV95" s="75"/>
      <c r="SCW95" s="76"/>
      <c r="SCX95" s="216"/>
      <c r="SCY95" s="75"/>
      <c r="SCZ95" s="75"/>
      <c r="SDA95" s="204"/>
      <c r="SDB95" s="205"/>
      <c r="SDC95" s="72"/>
      <c r="SDD95" s="70"/>
      <c r="SDE95" s="73"/>
      <c r="SDF95" s="74"/>
      <c r="SDG95" s="74"/>
      <c r="SDH95" s="62"/>
      <c r="SDI95" s="75"/>
      <c r="SDJ95" s="76"/>
      <c r="SDK95" s="216"/>
      <c r="SDL95" s="75"/>
      <c r="SDM95" s="75"/>
      <c r="SDN95" s="204"/>
      <c r="SDO95" s="205"/>
      <c r="SDP95" s="72"/>
      <c r="SDQ95" s="70"/>
      <c r="SDR95" s="73"/>
      <c r="SDS95" s="74"/>
      <c r="SDT95" s="74"/>
      <c r="SDU95" s="62"/>
      <c r="SDV95" s="75"/>
      <c r="SDW95" s="76"/>
      <c r="SDX95" s="216"/>
      <c r="SDY95" s="75"/>
      <c r="SDZ95" s="75"/>
      <c r="SEA95" s="204"/>
      <c r="SEB95" s="205"/>
      <c r="SEC95" s="72"/>
      <c r="SED95" s="70"/>
      <c r="SEE95" s="73"/>
      <c r="SEF95" s="74"/>
      <c r="SEG95" s="74"/>
      <c r="SEH95" s="62"/>
      <c r="SEI95" s="75"/>
      <c r="SEJ95" s="76"/>
      <c r="SEK95" s="216"/>
      <c r="SEL95" s="75"/>
      <c r="SEM95" s="75"/>
      <c r="SEN95" s="204"/>
      <c r="SEO95" s="205"/>
      <c r="SEP95" s="72"/>
      <c r="SEQ95" s="70"/>
      <c r="SER95" s="73"/>
      <c r="SES95" s="74"/>
      <c r="SET95" s="74"/>
      <c r="SEU95" s="62"/>
      <c r="SEV95" s="75"/>
      <c r="SEW95" s="76"/>
      <c r="SEX95" s="216"/>
      <c r="SEY95" s="75"/>
      <c r="SEZ95" s="75"/>
      <c r="SFA95" s="204"/>
      <c r="SFB95" s="205"/>
      <c r="SFC95" s="72"/>
      <c r="SFD95" s="70"/>
      <c r="SFE95" s="73"/>
      <c r="SFF95" s="74"/>
      <c r="SFG95" s="74"/>
      <c r="SFH95" s="62"/>
      <c r="SFI95" s="75"/>
      <c r="SFJ95" s="76"/>
      <c r="SFK95" s="216"/>
      <c r="SFL95" s="75"/>
      <c r="SFM95" s="75"/>
      <c r="SFN95" s="204"/>
      <c r="SFO95" s="205"/>
      <c r="SFP95" s="72"/>
      <c r="SFQ95" s="70"/>
      <c r="SFR95" s="73"/>
      <c r="SFS95" s="74"/>
      <c r="SFT95" s="74"/>
      <c r="SFU95" s="62"/>
      <c r="SFV95" s="75"/>
      <c r="SFW95" s="76"/>
      <c r="SFX95" s="216"/>
      <c r="SFY95" s="75"/>
      <c r="SFZ95" s="75"/>
      <c r="SGA95" s="204"/>
      <c r="SGB95" s="205"/>
      <c r="SGC95" s="72"/>
      <c r="SGD95" s="70"/>
      <c r="SGE95" s="73"/>
      <c r="SGF95" s="74"/>
      <c r="SGG95" s="74"/>
      <c r="SGH95" s="62"/>
      <c r="SGI95" s="75"/>
      <c r="SGJ95" s="76"/>
      <c r="SGK95" s="216"/>
      <c r="SGL95" s="75"/>
      <c r="SGM95" s="75"/>
      <c r="SGN95" s="204"/>
      <c r="SGO95" s="205"/>
      <c r="SGP95" s="72"/>
      <c r="SGQ95" s="70"/>
      <c r="SGR95" s="73"/>
      <c r="SGS95" s="74"/>
      <c r="SGT95" s="74"/>
      <c r="SGU95" s="62"/>
      <c r="SGV95" s="75"/>
      <c r="SGW95" s="76"/>
      <c r="SGX95" s="216"/>
      <c r="SGY95" s="75"/>
      <c r="SGZ95" s="75"/>
      <c r="SHA95" s="204"/>
      <c r="SHB95" s="205"/>
      <c r="SHC95" s="72"/>
      <c r="SHD95" s="70"/>
      <c r="SHE95" s="73"/>
      <c r="SHF95" s="74"/>
      <c r="SHG95" s="74"/>
      <c r="SHH95" s="62"/>
      <c r="SHI95" s="75"/>
      <c r="SHJ95" s="76"/>
      <c r="SHK95" s="216"/>
      <c r="SHL95" s="75"/>
      <c r="SHM95" s="75"/>
      <c r="SHN95" s="204"/>
      <c r="SHO95" s="205"/>
      <c r="SHP95" s="72"/>
      <c r="SHQ95" s="70"/>
      <c r="SHR95" s="73"/>
      <c r="SHS95" s="74"/>
      <c r="SHT95" s="74"/>
      <c r="SHU95" s="62"/>
      <c r="SHV95" s="75"/>
      <c r="SHW95" s="76"/>
      <c r="SHX95" s="216"/>
      <c r="SHY95" s="75"/>
      <c r="SHZ95" s="75"/>
      <c r="SIA95" s="204"/>
      <c r="SIB95" s="205"/>
      <c r="SIC95" s="72"/>
      <c r="SID95" s="70"/>
      <c r="SIE95" s="73"/>
      <c r="SIF95" s="74"/>
      <c r="SIG95" s="74"/>
      <c r="SIH95" s="62"/>
      <c r="SII95" s="75"/>
      <c r="SIJ95" s="76"/>
      <c r="SIK95" s="216"/>
      <c r="SIL95" s="75"/>
      <c r="SIM95" s="75"/>
      <c r="SIN95" s="204"/>
      <c r="SIO95" s="205"/>
      <c r="SIP95" s="72"/>
      <c r="SIQ95" s="70"/>
      <c r="SIR95" s="73"/>
      <c r="SIS95" s="74"/>
      <c r="SIT95" s="74"/>
      <c r="SIU95" s="62"/>
      <c r="SIV95" s="75"/>
      <c r="SIW95" s="76"/>
      <c r="SIX95" s="216"/>
      <c r="SIY95" s="75"/>
      <c r="SIZ95" s="75"/>
      <c r="SJA95" s="204"/>
      <c r="SJB95" s="205"/>
      <c r="SJC95" s="72"/>
      <c r="SJD95" s="70"/>
      <c r="SJE95" s="73"/>
      <c r="SJF95" s="74"/>
      <c r="SJG95" s="74"/>
      <c r="SJH95" s="62"/>
      <c r="SJI95" s="75"/>
      <c r="SJJ95" s="76"/>
      <c r="SJK95" s="216"/>
      <c r="SJL95" s="75"/>
      <c r="SJM95" s="75"/>
      <c r="SJN95" s="204"/>
      <c r="SJO95" s="205"/>
      <c r="SJP95" s="72"/>
      <c r="SJQ95" s="70"/>
      <c r="SJR95" s="73"/>
      <c r="SJS95" s="74"/>
      <c r="SJT95" s="74"/>
      <c r="SJU95" s="62"/>
      <c r="SJV95" s="75"/>
      <c r="SJW95" s="76"/>
      <c r="SJX95" s="216"/>
      <c r="SJY95" s="75"/>
      <c r="SJZ95" s="75"/>
      <c r="SKA95" s="204"/>
      <c r="SKB95" s="205"/>
      <c r="SKC95" s="72"/>
      <c r="SKD95" s="70"/>
      <c r="SKE95" s="73"/>
      <c r="SKF95" s="74"/>
      <c r="SKG95" s="74"/>
      <c r="SKH95" s="62"/>
      <c r="SKI95" s="75"/>
      <c r="SKJ95" s="76"/>
      <c r="SKK95" s="216"/>
      <c r="SKL95" s="75"/>
      <c r="SKM95" s="75"/>
      <c r="SKN95" s="204"/>
      <c r="SKO95" s="205"/>
      <c r="SKP95" s="72"/>
      <c r="SKQ95" s="70"/>
      <c r="SKR95" s="73"/>
      <c r="SKS95" s="74"/>
      <c r="SKT95" s="74"/>
      <c r="SKU95" s="62"/>
      <c r="SKV95" s="75"/>
      <c r="SKW95" s="76"/>
      <c r="SKX95" s="216"/>
      <c r="SKY95" s="75"/>
      <c r="SKZ95" s="75"/>
      <c r="SLA95" s="204"/>
      <c r="SLB95" s="205"/>
      <c r="SLC95" s="72"/>
      <c r="SLD95" s="70"/>
      <c r="SLE95" s="73"/>
      <c r="SLF95" s="74"/>
      <c r="SLG95" s="74"/>
      <c r="SLH95" s="62"/>
      <c r="SLI95" s="75"/>
      <c r="SLJ95" s="76"/>
      <c r="SLK95" s="216"/>
      <c r="SLL95" s="75"/>
      <c r="SLM95" s="75"/>
      <c r="SLN95" s="204"/>
      <c r="SLO95" s="205"/>
      <c r="SLP95" s="72"/>
      <c r="SLQ95" s="70"/>
      <c r="SLR95" s="73"/>
      <c r="SLS95" s="74"/>
      <c r="SLT95" s="74"/>
      <c r="SLU95" s="62"/>
      <c r="SLV95" s="75"/>
      <c r="SLW95" s="76"/>
      <c r="SLX95" s="216"/>
      <c r="SLY95" s="75"/>
      <c r="SLZ95" s="75"/>
      <c r="SMA95" s="204"/>
      <c r="SMB95" s="205"/>
      <c r="SMC95" s="72"/>
      <c r="SMD95" s="70"/>
      <c r="SME95" s="73"/>
      <c r="SMF95" s="74"/>
      <c r="SMG95" s="74"/>
      <c r="SMH95" s="62"/>
      <c r="SMI95" s="75"/>
      <c r="SMJ95" s="76"/>
      <c r="SMK95" s="216"/>
      <c r="SML95" s="75"/>
      <c r="SMM95" s="75"/>
      <c r="SMN95" s="204"/>
      <c r="SMO95" s="205"/>
      <c r="SMP95" s="72"/>
      <c r="SMQ95" s="70"/>
      <c r="SMR95" s="73"/>
      <c r="SMS95" s="74"/>
      <c r="SMT95" s="74"/>
      <c r="SMU95" s="62"/>
      <c r="SMV95" s="75"/>
      <c r="SMW95" s="76"/>
      <c r="SMX95" s="216"/>
      <c r="SMY95" s="75"/>
      <c r="SMZ95" s="75"/>
      <c r="SNA95" s="204"/>
      <c r="SNB95" s="205"/>
      <c r="SNC95" s="72"/>
      <c r="SND95" s="70"/>
      <c r="SNE95" s="73"/>
      <c r="SNF95" s="74"/>
      <c r="SNG95" s="74"/>
      <c r="SNH95" s="62"/>
      <c r="SNI95" s="75"/>
      <c r="SNJ95" s="76"/>
      <c r="SNK95" s="216"/>
      <c r="SNL95" s="75"/>
      <c r="SNM95" s="75"/>
      <c r="SNN95" s="204"/>
      <c r="SNO95" s="205"/>
      <c r="SNP95" s="72"/>
      <c r="SNQ95" s="70"/>
      <c r="SNR95" s="73"/>
      <c r="SNS95" s="74"/>
      <c r="SNT95" s="74"/>
      <c r="SNU95" s="62"/>
      <c r="SNV95" s="75"/>
      <c r="SNW95" s="76"/>
      <c r="SNX95" s="216"/>
      <c r="SNY95" s="75"/>
      <c r="SNZ95" s="75"/>
      <c r="SOA95" s="204"/>
      <c r="SOB95" s="205"/>
      <c r="SOC95" s="72"/>
      <c r="SOD95" s="70"/>
      <c r="SOE95" s="73"/>
      <c r="SOF95" s="74"/>
      <c r="SOG95" s="74"/>
      <c r="SOH95" s="62"/>
      <c r="SOI95" s="75"/>
      <c r="SOJ95" s="76"/>
      <c r="SOK95" s="216"/>
      <c r="SOL95" s="75"/>
      <c r="SOM95" s="75"/>
      <c r="SON95" s="204"/>
      <c r="SOO95" s="205"/>
      <c r="SOP95" s="72"/>
      <c r="SOQ95" s="70"/>
      <c r="SOR95" s="73"/>
      <c r="SOS95" s="74"/>
      <c r="SOT95" s="74"/>
      <c r="SOU95" s="62"/>
      <c r="SOV95" s="75"/>
      <c r="SOW95" s="76"/>
      <c r="SOX95" s="216"/>
      <c r="SOY95" s="75"/>
      <c r="SOZ95" s="75"/>
      <c r="SPA95" s="204"/>
      <c r="SPB95" s="205"/>
      <c r="SPC95" s="72"/>
      <c r="SPD95" s="70"/>
      <c r="SPE95" s="73"/>
      <c r="SPF95" s="74"/>
      <c r="SPG95" s="74"/>
      <c r="SPH95" s="62"/>
      <c r="SPI95" s="75"/>
      <c r="SPJ95" s="76"/>
      <c r="SPK95" s="216"/>
      <c r="SPL95" s="75"/>
      <c r="SPM95" s="75"/>
      <c r="SPN95" s="204"/>
      <c r="SPO95" s="205"/>
      <c r="SPP95" s="72"/>
      <c r="SPQ95" s="70"/>
      <c r="SPR95" s="73"/>
      <c r="SPS95" s="74"/>
      <c r="SPT95" s="74"/>
      <c r="SPU95" s="62"/>
      <c r="SPV95" s="75"/>
      <c r="SPW95" s="76"/>
      <c r="SPX95" s="216"/>
      <c r="SPY95" s="75"/>
      <c r="SPZ95" s="75"/>
      <c r="SQA95" s="204"/>
      <c r="SQB95" s="205"/>
      <c r="SQC95" s="72"/>
      <c r="SQD95" s="70"/>
      <c r="SQE95" s="73"/>
      <c r="SQF95" s="74"/>
      <c r="SQG95" s="74"/>
      <c r="SQH95" s="62"/>
      <c r="SQI95" s="75"/>
      <c r="SQJ95" s="76"/>
      <c r="SQK95" s="216"/>
      <c r="SQL95" s="75"/>
      <c r="SQM95" s="75"/>
      <c r="SQN95" s="204"/>
      <c r="SQO95" s="205"/>
      <c r="SQP95" s="72"/>
      <c r="SQQ95" s="70"/>
      <c r="SQR95" s="73"/>
      <c r="SQS95" s="74"/>
      <c r="SQT95" s="74"/>
      <c r="SQU95" s="62"/>
      <c r="SQV95" s="75"/>
      <c r="SQW95" s="76"/>
      <c r="SQX95" s="216"/>
      <c r="SQY95" s="75"/>
      <c r="SQZ95" s="75"/>
      <c r="SRA95" s="204"/>
      <c r="SRB95" s="205"/>
      <c r="SRC95" s="72"/>
      <c r="SRD95" s="70"/>
      <c r="SRE95" s="73"/>
      <c r="SRF95" s="74"/>
      <c r="SRG95" s="74"/>
      <c r="SRH95" s="62"/>
      <c r="SRI95" s="75"/>
      <c r="SRJ95" s="76"/>
      <c r="SRK95" s="216"/>
      <c r="SRL95" s="75"/>
      <c r="SRM95" s="75"/>
      <c r="SRN95" s="204"/>
      <c r="SRO95" s="205"/>
      <c r="SRP95" s="72"/>
      <c r="SRQ95" s="70"/>
      <c r="SRR95" s="73"/>
      <c r="SRS95" s="74"/>
      <c r="SRT95" s="74"/>
      <c r="SRU95" s="62"/>
      <c r="SRV95" s="75"/>
      <c r="SRW95" s="76"/>
      <c r="SRX95" s="216"/>
      <c r="SRY95" s="75"/>
      <c r="SRZ95" s="75"/>
      <c r="SSA95" s="204"/>
      <c r="SSB95" s="205"/>
      <c r="SSC95" s="72"/>
      <c r="SSD95" s="70"/>
      <c r="SSE95" s="73"/>
      <c r="SSF95" s="74"/>
      <c r="SSG95" s="74"/>
      <c r="SSH95" s="62"/>
      <c r="SSI95" s="75"/>
      <c r="SSJ95" s="76"/>
      <c r="SSK95" s="216"/>
      <c r="SSL95" s="75"/>
      <c r="SSM95" s="75"/>
      <c r="SSN95" s="204"/>
      <c r="SSO95" s="205"/>
      <c r="SSP95" s="72"/>
      <c r="SSQ95" s="70"/>
      <c r="SSR95" s="73"/>
      <c r="SSS95" s="74"/>
      <c r="SST95" s="74"/>
      <c r="SSU95" s="62"/>
      <c r="SSV95" s="75"/>
      <c r="SSW95" s="76"/>
      <c r="SSX95" s="216"/>
      <c r="SSY95" s="75"/>
      <c r="SSZ95" s="75"/>
      <c r="STA95" s="204"/>
      <c r="STB95" s="205"/>
      <c r="STC95" s="72"/>
      <c r="STD95" s="70"/>
      <c r="STE95" s="73"/>
      <c r="STF95" s="74"/>
      <c r="STG95" s="74"/>
      <c r="STH95" s="62"/>
      <c r="STI95" s="75"/>
      <c r="STJ95" s="76"/>
      <c r="STK95" s="216"/>
      <c r="STL95" s="75"/>
      <c r="STM95" s="75"/>
      <c r="STN95" s="204"/>
      <c r="STO95" s="205"/>
      <c r="STP95" s="72"/>
      <c r="STQ95" s="70"/>
      <c r="STR95" s="73"/>
      <c r="STS95" s="74"/>
      <c r="STT95" s="74"/>
      <c r="STU95" s="62"/>
      <c r="STV95" s="75"/>
      <c r="STW95" s="76"/>
      <c r="STX95" s="216"/>
      <c r="STY95" s="75"/>
      <c r="STZ95" s="75"/>
      <c r="SUA95" s="204"/>
      <c r="SUB95" s="205"/>
      <c r="SUC95" s="72"/>
      <c r="SUD95" s="70"/>
      <c r="SUE95" s="73"/>
      <c r="SUF95" s="74"/>
      <c r="SUG95" s="74"/>
      <c r="SUH95" s="62"/>
      <c r="SUI95" s="75"/>
      <c r="SUJ95" s="76"/>
      <c r="SUK95" s="216"/>
      <c r="SUL95" s="75"/>
      <c r="SUM95" s="75"/>
      <c r="SUN95" s="204"/>
      <c r="SUO95" s="205"/>
      <c r="SUP95" s="72"/>
      <c r="SUQ95" s="70"/>
      <c r="SUR95" s="73"/>
      <c r="SUS95" s="74"/>
      <c r="SUT95" s="74"/>
      <c r="SUU95" s="62"/>
      <c r="SUV95" s="75"/>
      <c r="SUW95" s="76"/>
      <c r="SUX95" s="216"/>
      <c r="SUY95" s="75"/>
      <c r="SUZ95" s="75"/>
      <c r="SVA95" s="204"/>
      <c r="SVB95" s="205"/>
      <c r="SVC95" s="72"/>
      <c r="SVD95" s="70"/>
      <c r="SVE95" s="73"/>
      <c r="SVF95" s="74"/>
      <c r="SVG95" s="74"/>
      <c r="SVH95" s="62"/>
      <c r="SVI95" s="75"/>
      <c r="SVJ95" s="76"/>
      <c r="SVK95" s="216"/>
      <c r="SVL95" s="75"/>
      <c r="SVM95" s="75"/>
      <c r="SVN95" s="204"/>
      <c r="SVO95" s="205"/>
      <c r="SVP95" s="72"/>
      <c r="SVQ95" s="70"/>
      <c r="SVR95" s="73"/>
      <c r="SVS95" s="74"/>
      <c r="SVT95" s="74"/>
      <c r="SVU95" s="62"/>
      <c r="SVV95" s="75"/>
      <c r="SVW95" s="76"/>
      <c r="SVX95" s="216"/>
      <c r="SVY95" s="75"/>
      <c r="SVZ95" s="75"/>
      <c r="SWA95" s="204"/>
      <c r="SWB95" s="205"/>
      <c r="SWC95" s="72"/>
      <c r="SWD95" s="70"/>
      <c r="SWE95" s="73"/>
      <c r="SWF95" s="74"/>
      <c r="SWG95" s="74"/>
      <c r="SWH95" s="62"/>
      <c r="SWI95" s="75"/>
      <c r="SWJ95" s="76"/>
      <c r="SWK95" s="216"/>
      <c r="SWL95" s="75"/>
      <c r="SWM95" s="75"/>
      <c r="SWN95" s="204"/>
      <c r="SWO95" s="205"/>
      <c r="SWP95" s="72"/>
      <c r="SWQ95" s="70"/>
      <c r="SWR95" s="73"/>
      <c r="SWS95" s="74"/>
      <c r="SWT95" s="74"/>
      <c r="SWU95" s="62"/>
      <c r="SWV95" s="75"/>
      <c r="SWW95" s="76"/>
      <c r="SWX95" s="216"/>
      <c r="SWY95" s="75"/>
      <c r="SWZ95" s="75"/>
      <c r="SXA95" s="204"/>
      <c r="SXB95" s="205"/>
      <c r="SXC95" s="72"/>
      <c r="SXD95" s="70"/>
      <c r="SXE95" s="73"/>
      <c r="SXF95" s="74"/>
      <c r="SXG95" s="74"/>
      <c r="SXH95" s="62"/>
      <c r="SXI95" s="75"/>
      <c r="SXJ95" s="76"/>
      <c r="SXK95" s="216"/>
      <c r="SXL95" s="75"/>
      <c r="SXM95" s="75"/>
      <c r="SXN95" s="204"/>
      <c r="SXO95" s="205"/>
      <c r="SXP95" s="72"/>
      <c r="SXQ95" s="70"/>
      <c r="SXR95" s="73"/>
      <c r="SXS95" s="74"/>
      <c r="SXT95" s="74"/>
      <c r="SXU95" s="62"/>
      <c r="SXV95" s="75"/>
      <c r="SXW95" s="76"/>
      <c r="SXX95" s="216"/>
      <c r="SXY95" s="75"/>
      <c r="SXZ95" s="75"/>
      <c r="SYA95" s="204"/>
      <c r="SYB95" s="205"/>
      <c r="SYC95" s="72"/>
      <c r="SYD95" s="70"/>
      <c r="SYE95" s="73"/>
      <c r="SYF95" s="74"/>
      <c r="SYG95" s="74"/>
      <c r="SYH95" s="62"/>
      <c r="SYI95" s="75"/>
      <c r="SYJ95" s="76"/>
      <c r="SYK95" s="216"/>
      <c r="SYL95" s="75"/>
      <c r="SYM95" s="75"/>
      <c r="SYN95" s="204"/>
      <c r="SYO95" s="205"/>
      <c r="SYP95" s="72"/>
      <c r="SYQ95" s="70"/>
      <c r="SYR95" s="73"/>
      <c r="SYS95" s="74"/>
      <c r="SYT95" s="74"/>
      <c r="SYU95" s="62"/>
      <c r="SYV95" s="75"/>
      <c r="SYW95" s="76"/>
      <c r="SYX95" s="216"/>
      <c r="SYY95" s="75"/>
      <c r="SYZ95" s="75"/>
      <c r="SZA95" s="204"/>
      <c r="SZB95" s="205"/>
      <c r="SZC95" s="72"/>
      <c r="SZD95" s="70"/>
      <c r="SZE95" s="73"/>
      <c r="SZF95" s="74"/>
      <c r="SZG95" s="74"/>
      <c r="SZH95" s="62"/>
      <c r="SZI95" s="75"/>
      <c r="SZJ95" s="76"/>
      <c r="SZK95" s="216"/>
      <c r="SZL95" s="75"/>
      <c r="SZM95" s="75"/>
      <c r="SZN95" s="204"/>
      <c r="SZO95" s="205"/>
      <c r="SZP95" s="72"/>
      <c r="SZQ95" s="70"/>
      <c r="SZR95" s="73"/>
      <c r="SZS95" s="74"/>
      <c r="SZT95" s="74"/>
      <c r="SZU95" s="62"/>
      <c r="SZV95" s="75"/>
      <c r="SZW95" s="76"/>
      <c r="SZX95" s="216"/>
      <c r="SZY95" s="75"/>
      <c r="SZZ95" s="75"/>
      <c r="TAA95" s="204"/>
      <c r="TAB95" s="205"/>
      <c r="TAC95" s="72"/>
      <c r="TAD95" s="70"/>
      <c r="TAE95" s="73"/>
      <c r="TAF95" s="74"/>
      <c r="TAG95" s="74"/>
      <c r="TAH95" s="62"/>
      <c r="TAI95" s="75"/>
      <c r="TAJ95" s="76"/>
      <c r="TAK95" s="216"/>
      <c r="TAL95" s="75"/>
      <c r="TAM95" s="75"/>
      <c r="TAN95" s="204"/>
      <c r="TAO95" s="205"/>
      <c r="TAP95" s="72"/>
      <c r="TAQ95" s="70"/>
      <c r="TAR95" s="73"/>
      <c r="TAS95" s="74"/>
      <c r="TAT95" s="74"/>
      <c r="TAU95" s="62"/>
      <c r="TAV95" s="75"/>
      <c r="TAW95" s="76"/>
      <c r="TAX95" s="216"/>
      <c r="TAY95" s="75"/>
      <c r="TAZ95" s="75"/>
      <c r="TBA95" s="204"/>
      <c r="TBB95" s="205"/>
      <c r="TBC95" s="72"/>
      <c r="TBD95" s="70"/>
      <c r="TBE95" s="73"/>
      <c r="TBF95" s="74"/>
      <c r="TBG95" s="74"/>
      <c r="TBH95" s="62"/>
      <c r="TBI95" s="75"/>
      <c r="TBJ95" s="76"/>
      <c r="TBK95" s="216"/>
      <c r="TBL95" s="75"/>
      <c r="TBM95" s="75"/>
      <c r="TBN95" s="204"/>
      <c r="TBO95" s="205"/>
      <c r="TBP95" s="72"/>
      <c r="TBQ95" s="70"/>
      <c r="TBR95" s="73"/>
      <c r="TBS95" s="74"/>
      <c r="TBT95" s="74"/>
      <c r="TBU95" s="62"/>
      <c r="TBV95" s="75"/>
      <c r="TBW95" s="76"/>
      <c r="TBX95" s="216"/>
      <c r="TBY95" s="75"/>
      <c r="TBZ95" s="75"/>
      <c r="TCA95" s="204"/>
      <c r="TCB95" s="205"/>
      <c r="TCC95" s="72"/>
      <c r="TCD95" s="70"/>
      <c r="TCE95" s="73"/>
      <c r="TCF95" s="74"/>
      <c r="TCG95" s="74"/>
      <c r="TCH95" s="62"/>
      <c r="TCI95" s="75"/>
      <c r="TCJ95" s="76"/>
      <c r="TCK95" s="216"/>
      <c r="TCL95" s="75"/>
      <c r="TCM95" s="75"/>
      <c r="TCN95" s="204"/>
      <c r="TCO95" s="205"/>
      <c r="TCP95" s="72"/>
      <c r="TCQ95" s="70"/>
      <c r="TCR95" s="73"/>
      <c r="TCS95" s="74"/>
      <c r="TCT95" s="74"/>
      <c r="TCU95" s="62"/>
      <c r="TCV95" s="75"/>
      <c r="TCW95" s="76"/>
      <c r="TCX95" s="216"/>
      <c r="TCY95" s="75"/>
      <c r="TCZ95" s="75"/>
      <c r="TDA95" s="204"/>
      <c r="TDB95" s="205"/>
      <c r="TDC95" s="72"/>
      <c r="TDD95" s="70"/>
      <c r="TDE95" s="73"/>
      <c r="TDF95" s="74"/>
      <c r="TDG95" s="74"/>
      <c r="TDH95" s="62"/>
      <c r="TDI95" s="75"/>
      <c r="TDJ95" s="76"/>
      <c r="TDK95" s="216"/>
      <c r="TDL95" s="75"/>
      <c r="TDM95" s="75"/>
      <c r="TDN95" s="204"/>
      <c r="TDO95" s="205"/>
      <c r="TDP95" s="72"/>
      <c r="TDQ95" s="70"/>
      <c r="TDR95" s="73"/>
      <c r="TDS95" s="74"/>
      <c r="TDT95" s="74"/>
      <c r="TDU95" s="62"/>
      <c r="TDV95" s="75"/>
      <c r="TDW95" s="76"/>
      <c r="TDX95" s="216"/>
      <c r="TDY95" s="75"/>
      <c r="TDZ95" s="75"/>
      <c r="TEA95" s="204"/>
      <c r="TEB95" s="205"/>
      <c r="TEC95" s="72"/>
      <c r="TED95" s="70"/>
      <c r="TEE95" s="73"/>
      <c r="TEF95" s="74"/>
      <c r="TEG95" s="74"/>
      <c r="TEH95" s="62"/>
      <c r="TEI95" s="75"/>
      <c r="TEJ95" s="76"/>
      <c r="TEK95" s="216"/>
      <c r="TEL95" s="75"/>
      <c r="TEM95" s="75"/>
      <c r="TEN95" s="204"/>
      <c r="TEO95" s="205"/>
      <c r="TEP95" s="72"/>
      <c r="TEQ95" s="70"/>
      <c r="TER95" s="73"/>
      <c r="TES95" s="74"/>
      <c r="TET95" s="74"/>
      <c r="TEU95" s="62"/>
      <c r="TEV95" s="75"/>
      <c r="TEW95" s="76"/>
      <c r="TEX95" s="216"/>
      <c r="TEY95" s="75"/>
      <c r="TEZ95" s="75"/>
      <c r="TFA95" s="204"/>
      <c r="TFB95" s="205"/>
      <c r="TFC95" s="72"/>
      <c r="TFD95" s="70"/>
      <c r="TFE95" s="73"/>
      <c r="TFF95" s="74"/>
      <c r="TFG95" s="74"/>
      <c r="TFH95" s="62"/>
      <c r="TFI95" s="75"/>
      <c r="TFJ95" s="76"/>
      <c r="TFK95" s="216"/>
      <c r="TFL95" s="75"/>
      <c r="TFM95" s="75"/>
      <c r="TFN95" s="204"/>
      <c r="TFO95" s="205"/>
      <c r="TFP95" s="72"/>
      <c r="TFQ95" s="70"/>
      <c r="TFR95" s="73"/>
      <c r="TFS95" s="74"/>
      <c r="TFT95" s="74"/>
      <c r="TFU95" s="62"/>
      <c r="TFV95" s="75"/>
      <c r="TFW95" s="76"/>
      <c r="TFX95" s="216"/>
      <c r="TFY95" s="75"/>
      <c r="TFZ95" s="75"/>
      <c r="TGA95" s="204"/>
      <c r="TGB95" s="205"/>
      <c r="TGC95" s="72"/>
      <c r="TGD95" s="70"/>
      <c r="TGE95" s="73"/>
      <c r="TGF95" s="74"/>
      <c r="TGG95" s="74"/>
      <c r="TGH95" s="62"/>
      <c r="TGI95" s="75"/>
      <c r="TGJ95" s="76"/>
      <c r="TGK95" s="216"/>
      <c r="TGL95" s="75"/>
      <c r="TGM95" s="75"/>
      <c r="TGN95" s="204"/>
      <c r="TGO95" s="205"/>
      <c r="TGP95" s="72"/>
      <c r="TGQ95" s="70"/>
      <c r="TGR95" s="73"/>
      <c r="TGS95" s="74"/>
      <c r="TGT95" s="74"/>
      <c r="TGU95" s="62"/>
      <c r="TGV95" s="75"/>
      <c r="TGW95" s="76"/>
      <c r="TGX95" s="216"/>
      <c r="TGY95" s="75"/>
      <c r="TGZ95" s="75"/>
      <c r="THA95" s="204"/>
      <c r="THB95" s="205"/>
      <c r="THC95" s="72"/>
      <c r="THD95" s="70"/>
      <c r="THE95" s="73"/>
      <c r="THF95" s="74"/>
      <c r="THG95" s="74"/>
      <c r="THH95" s="62"/>
      <c r="THI95" s="75"/>
      <c r="THJ95" s="76"/>
      <c r="THK95" s="216"/>
      <c r="THL95" s="75"/>
      <c r="THM95" s="75"/>
      <c r="THN95" s="204"/>
      <c r="THO95" s="205"/>
      <c r="THP95" s="72"/>
      <c r="THQ95" s="70"/>
      <c r="THR95" s="73"/>
      <c r="THS95" s="74"/>
      <c r="THT95" s="74"/>
      <c r="THU95" s="62"/>
      <c r="THV95" s="75"/>
      <c r="THW95" s="76"/>
      <c r="THX95" s="216"/>
      <c r="THY95" s="75"/>
      <c r="THZ95" s="75"/>
      <c r="TIA95" s="204"/>
      <c r="TIB95" s="205"/>
      <c r="TIC95" s="72"/>
      <c r="TID95" s="70"/>
      <c r="TIE95" s="73"/>
      <c r="TIF95" s="74"/>
      <c r="TIG95" s="74"/>
      <c r="TIH95" s="62"/>
      <c r="TII95" s="75"/>
      <c r="TIJ95" s="76"/>
      <c r="TIK95" s="216"/>
      <c r="TIL95" s="75"/>
      <c r="TIM95" s="75"/>
      <c r="TIN95" s="204"/>
      <c r="TIO95" s="205"/>
      <c r="TIP95" s="72"/>
      <c r="TIQ95" s="70"/>
      <c r="TIR95" s="73"/>
      <c r="TIS95" s="74"/>
      <c r="TIT95" s="74"/>
      <c r="TIU95" s="62"/>
      <c r="TIV95" s="75"/>
      <c r="TIW95" s="76"/>
      <c r="TIX95" s="216"/>
      <c r="TIY95" s="75"/>
      <c r="TIZ95" s="75"/>
      <c r="TJA95" s="204"/>
      <c r="TJB95" s="205"/>
      <c r="TJC95" s="72"/>
      <c r="TJD95" s="70"/>
      <c r="TJE95" s="73"/>
      <c r="TJF95" s="74"/>
      <c r="TJG95" s="74"/>
      <c r="TJH95" s="62"/>
      <c r="TJI95" s="75"/>
      <c r="TJJ95" s="76"/>
      <c r="TJK95" s="216"/>
      <c r="TJL95" s="75"/>
      <c r="TJM95" s="75"/>
      <c r="TJN95" s="204"/>
      <c r="TJO95" s="205"/>
      <c r="TJP95" s="72"/>
      <c r="TJQ95" s="70"/>
      <c r="TJR95" s="73"/>
      <c r="TJS95" s="74"/>
      <c r="TJT95" s="74"/>
      <c r="TJU95" s="62"/>
      <c r="TJV95" s="75"/>
      <c r="TJW95" s="76"/>
      <c r="TJX95" s="216"/>
      <c r="TJY95" s="75"/>
      <c r="TJZ95" s="75"/>
      <c r="TKA95" s="204"/>
      <c r="TKB95" s="205"/>
      <c r="TKC95" s="72"/>
      <c r="TKD95" s="70"/>
      <c r="TKE95" s="73"/>
      <c r="TKF95" s="74"/>
      <c r="TKG95" s="74"/>
      <c r="TKH95" s="62"/>
      <c r="TKI95" s="75"/>
      <c r="TKJ95" s="76"/>
      <c r="TKK95" s="216"/>
      <c r="TKL95" s="75"/>
      <c r="TKM95" s="75"/>
      <c r="TKN95" s="204"/>
      <c r="TKO95" s="205"/>
      <c r="TKP95" s="72"/>
      <c r="TKQ95" s="70"/>
      <c r="TKR95" s="73"/>
      <c r="TKS95" s="74"/>
      <c r="TKT95" s="74"/>
      <c r="TKU95" s="62"/>
      <c r="TKV95" s="75"/>
      <c r="TKW95" s="76"/>
      <c r="TKX95" s="216"/>
      <c r="TKY95" s="75"/>
      <c r="TKZ95" s="75"/>
      <c r="TLA95" s="204"/>
      <c r="TLB95" s="205"/>
      <c r="TLC95" s="72"/>
      <c r="TLD95" s="70"/>
      <c r="TLE95" s="73"/>
      <c r="TLF95" s="74"/>
      <c r="TLG95" s="74"/>
      <c r="TLH95" s="62"/>
      <c r="TLI95" s="75"/>
      <c r="TLJ95" s="76"/>
      <c r="TLK95" s="216"/>
      <c r="TLL95" s="75"/>
      <c r="TLM95" s="75"/>
      <c r="TLN95" s="204"/>
      <c r="TLO95" s="205"/>
      <c r="TLP95" s="72"/>
      <c r="TLQ95" s="70"/>
      <c r="TLR95" s="73"/>
      <c r="TLS95" s="74"/>
      <c r="TLT95" s="74"/>
      <c r="TLU95" s="62"/>
      <c r="TLV95" s="75"/>
      <c r="TLW95" s="76"/>
      <c r="TLX95" s="216"/>
      <c r="TLY95" s="75"/>
      <c r="TLZ95" s="75"/>
      <c r="TMA95" s="204"/>
      <c r="TMB95" s="205"/>
      <c r="TMC95" s="72"/>
      <c r="TMD95" s="70"/>
      <c r="TME95" s="73"/>
      <c r="TMF95" s="74"/>
      <c r="TMG95" s="74"/>
      <c r="TMH95" s="62"/>
      <c r="TMI95" s="75"/>
      <c r="TMJ95" s="76"/>
      <c r="TMK95" s="216"/>
      <c r="TML95" s="75"/>
      <c r="TMM95" s="75"/>
      <c r="TMN95" s="204"/>
      <c r="TMO95" s="205"/>
      <c r="TMP95" s="72"/>
      <c r="TMQ95" s="70"/>
      <c r="TMR95" s="73"/>
      <c r="TMS95" s="74"/>
      <c r="TMT95" s="74"/>
      <c r="TMU95" s="62"/>
      <c r="TMV95" s="75"/>
      <c r="TMW95" s="76"/>
      <c r="TMX95" s="216"/>
      <c r="TMY95" s="75"/>
      <c r="TMZ95" s="75"/>
      <c r="TNA95" s="204"/>
      <c r="TNB95" s="205"/>
      <c r="TNC95" s="72"/>
      <c r="TND95" s="70"/>
      <c r="TNE95" s="73"/>
      <c r="TNF95" s="74"/>
      <c r="TNG95" s="74"/>
      <c r="TNH95" s="62"/>
      <c r="TNI95" s="75"/>
      <c r="TNJ95" s="76"/>
      <c r="TNK95" s="216"/>
      <c r="TNL95" s="75"/>
      <c r="TNM95" s="75"/>
      <c r="TNN95" s="204"/>
      <c r="TNO95" s="205"/>
      <c r="TNP95" s="72"/>
      <c r="TNQ95" s="70"/>
      <c r="TNR95" s="73"/>
      <c r="TNS95" s="74"/>
      <c r="TNT95" s="74"/>
      <c r="TNU95" s="62"/>
      <c r="TNV95" s="75"/>
      <c r="TNW95" s="76"/>
      <c r="TNX95" s="216"/>
      <c r="TNY95" s="75"/>
      <c r="TNZ95" s="75"/>
      <c r="TOA95" s="204"/>
      <c r="TOB95" s="205"/>
      <c r="TOC95" s="72"/>
      <c r="TOD95" s="70"/>
      <c r="TOE95" s="73"/>
      <c r="TOF95" s="74"/>
      <c r="TOG95" s="74"/>
      <c r="TOH95" s="62"/>
      <c r="TOI95" s="75"/>
      <c r="TOJ95" s="76"/>
      <c r="TOK95" s="216"/>
      <c r="TOL95" s="75"/>
      <c r="TOM95" s="75"/>
      <c r="TON95" s="204"/>
      <c r="TOO95" s="205"/>
      <c r="TOP95" s="72"/>
      <c r="TOQ95" s="70"/>
      <c r="TOR95" s="73"/>
      <c r="TOS95" s="74"/>
      <c r="TOT95" s="74"/>
      <c r="TOU95" s="62"/>
      <c r="TOV95" s="75"/>
      <c r="TOW95" s="76"/>
      <c r="TOX95" s="216"/>
      <c r="TOY95" s="75"/>
      <c r="TOZ95" s="75"/>
      <c r="TPA95" s="204"/>
      <c r="TPB95" s="205"/>
      <c r="TPC95" s="72"/>
      <c r="TPD95" s="70"/>
      <c r="TPE95" s="73"/>
      <c r="TPF95" s="74"/>
      <c r="TPG95" s="74"/>
      <c r="TPH95" s="62"/>
      <c r="TPI95" s="75"/>
      <c r="TPJ95" s="76"/>
      <c r="TPK95" s="216"/>
      <c r="TPL95" s="75"/>
      <c r="TPM95" s="75"/>
      <c r="TPN95" s="204"/>
      <c r="TPO95" s="205"/>
      <c r="TPP95" s="72"/>
      <c r="TPQ95" s="70"/>
      <c r="TPR95" s="73"/>
      <c r="TPS95" s="74"/>
      <c r="TPT95" s="74"/>
      <c r="TPU95" s="62"/>
      <c r="TPV95" s="75"/>
      <c r="TPW95" s="76"/>
      <c r="TPX95" s="216"/>
      <c r="TPY95" s="75"/>
      <c r="TPZ95" s="75"/>
      <c r="TQA95" s="204"/>
      <c r="TQB95" s="205"/>
      <c r="TQC95" s="72"/>
      <c r="TQD95" s="70"/>
      <c r="TQE95" s="73"/>
      <c r="TQF95" s="74"/>
      <c r="TQG95" s="74"/>
      <c r="TQH95" s="62"/>
      <c r="TQI95" s="75"/>
      <c r="TQJ95" s="76"/>
      <c r="TQK95" s="216"/>
      <c r="TQL95" s="75"/>
      <c r="TQM95" s="75"/>
      <c r="TQN95" s="204"/>
      <c r="TQO95" s="205"/>
      <c r="TQP95" s="72"/>
      <c r="TQQ95" s="70"/>
      <c r="TQR95" s="73"/>
      <c r="TQS95" s="74"/>
      <c r="TQT95" s="74"/>
      <c r="TQU95" s="62"/>
      <c r="TQV95" s="75"/>
      <c r="TQW95" s="76"/>
      <c r="TQX95" s="216"/>
      <c r="TQY95" s="75"/>
      <c r="TQZ95" s="75"/>
      <c r="TRA95" s="204"/>
      <c r="TRB95" s="205"/>
      <c r="TRC95" s="72"/>
      <c r="TRD95" s="70"/>
      <c r="TRE95" s="73"/>
      <c r="TRF95" s="74"/>
      <c r="TRG95" s="74"/>
      <c r="TRH95" s="62"/>
      <c r="TRI95" s="75"/>
      <c r="TRJ95" s="76"/>
      <c r="TRK95" s="216"/>
      <c r="TRL95" s="75"/>
      <c r="TRM95" s="75"/>
      <c r="TRN95" s="204"/>
      <c r="TRO95" s="205"/>
      <c r="TRP95" s="72"/>
      <c r="TRQ95" s="70"/>
      <c r="TRR95" s="73"/>
      <c r="TRS95" s="74"/>
      <c r="TRT95" s="74"/>
      <c r="TRU95" s="62"/>
      <c r="TRV95" s="75"/>
      <c r="TRW95" s="76"/>
      <c r="TRX95" s="216"/>
      <c r="TRY95" s="75"/>
      <c r="TRZ95" s="75"/>
      <c r="TSA95" s="204"/>
      <c r="TSB95" s="205"/>
      <c r="TSC95" s="72"/>
      <c r="TSD95" s="70"/>
      <c r="TSE95" s="73"/>
      <c r="TSF95" s="74"/>
      <c r="TSG95" s="74"/>
      <c r="TSH95" s="62"/>
      <c r="TSI95" s="75"/>
      <c r="TSJ95" s="76"/>
      <c r="TSK95" s="216"/>
      <c r="TSL95" s="75"/>
      <c r="TSM95" s="75"/>
      <c r="TSN95" s="204"/>
      <c r="TSO95" s="205"/>
      <c r="TSP95" s="72"/>
      <c r="TSQ95" s="70"/>
      <c r="TSR95" s="73"/>
      <c r="TSS95" s="74"/>
      <c r="TST95" s="74"/>
      <c r="TSU95" s="62"/>
      <c r="TSV95" s="75"/>
      <c r="TSW95" s="76"/>
      <c r="TSX95" s="216"/>
      <c r="TSY95" s="75"/>
      <c r="TSZ95" s="75"/>
      <c r="TTA95" s="204"/>
      <c r="TTB95" s="205"/>
      <c r="TTC95" s="72"/>
      <c r="TTD95" s="70"/>
      <c r="TTE95" s="73"/>
      <c r="TTF95" s="74"/>
      <c r="TTG95" s="74"/>
      <c r="TTH95" s="62"/>
      <c r="TTI95" s="75"/>
      <c r="TTJ95" s="76"/>
      <c r="TTK95" s="216"/>
      <c r="TTL95" s="75"/>
      <c r="TTM95" s="75"/>
      <c r="TTN95" s="204"/>
      <c r="TTO95" s="205"/>
      <c r="TTP95" s="72"/>
      <c r="TTQ95" s="70"/>
      <c r="TTR95" s="73"/>
      <c r="TTS95" s="74"/>
      <c r="TTT95" s="74"/>
      <c r="TTU95" s="62"/>
      <c r="TTV95" s="75"/>
      <c r="TTW95" s="76"/>
      <c r="TTX95" s="216"/>
      <c r="TTY95" s="75"/>
      <c r="TTZ95" s="75"/>
      <c r="TUA95" s="204"/>
      <c r="TUB95" s="205"/>
      <c r="TUC95" s="72"/>
      <c r="TUD95" s="70"/>
      <c r="TUE95" s="73"/>
      <c r="TUF95" s="74"/>
      <c r="TUG95" s="74"/>
      <c r="TUH95" s="62"/>
      <c r="TUI95" s="75"/>
      <c r="TUJ95" s="76"/>
      <c r="TUK95" s="216"/>
      <c r="TUL95" s="75"/>
      <c r="TUM95" s="75"/>
      <c r="TUN95" s="204"/>
      <c r="TUO95" s="205"/>
      <c r="TUP95" s="72"/>
      <c r="TUQ95" s="70"/>
      <c r="TUR95" s="73"/>
      <c r="TUS95" s="74"/>
      <c r="TUT95" s="74"/>
      <c r="TUU95" s="62"/>
      <c r="TUV95" s="75"/>
      <c r="TUW95" s="76"/>
      <c r="TUX95" s="216"/>
      <c r="TUY95" s="75"/>
      <c r="TUZ95" s="75"/>
      <c r="TVA95" s="204"/>
      <c r="TVB95" s="205"/>
      <c r="TVC95" s="72"/>
      <c r="TVD95" s="70"/>
      <c r="TVE95" s="73"/>
      <c r="TVF95" s="74"/>
      <c r="TVG95" s="74"/>
      <c r="TVH95" s="62"/>
      <c r="TVI95" s="75"/>
      <c r="TVJ95" s="76"/>
      <c r="TVK95" s="216"/>
      <c r="TVL95" s="75"/>
      <c r="TVM95" s="75"/>
      <c r="TVN95" s="204"/>
      <c r="TVO95" s="205"/>
      <c r="TVP95" s="72"/>
      <c r="TVQ95" s="70"/>
      <c r="TVR95" s="73"/>
      <c r="TVS95" s="74"/>
      <c r="TVT95" s="74"/>
      <c r="TVU95" s="62"/>
      <c r="TVV95" s="75"/>
      <c r="TVW95" s="76"/>
      <c r="TVX95" s="216"/>
      <c r="TVY95" s="75"/>
      <c r="TVZ95" s="75"/>
      <c r="TWA95" s="204"/>
      <c r="TWB95" s="205"/>
      <c r="TWC95" s="72"/>
      <c r="TWD95" s="70"/>
      <c r="TWE95" s="73"/>
      <c r="TWF95" s="74"/>
      <c r="TWG95" s="74"/>
      <c r="TWH95" s="62"/>
      <c r="TWI95" s="75"/>
      <c r="TWJ95" s="76"/>
      <c r="TWK95" s="216"/>
      <c r="TWL95" s="75"/>
      <c r="TWM95" s="75"/>
      <c r="TWN95" s="204"/>
      <c r="TWO95" s="205"/>
      <c r="TWP95" s="72"/>
      <c r="TWQ95" s="70"/>
      <c r="TWR95" s="73"/>
      <c r="TWS95" s="74"/>
      <c r="TWT95" s="74"/>
      <c r="TWU95" s="62"/>
      <c r="TWV95" s="75"/>
      <c r="TWW95" s="76"/>
      <c r="TWX95" s="216"/>
      <c r="TWY95" s="75"/>
      <c r="TWZ95" s="75"/>
      <c r="TXA95" s="204"/>
      <c r="TXB95" s="205"/>
      <c r="TXC95" s="72"/>
      <c r="TXD95" s="70"/>
      <c r="TXE95" s="73"/>
      <c r="TXF95" s="74"/>
      <c r="TXG95" s="74"/>
      <c r="TXH95" s="62"/>
      <c r="TXI95" s="75"/>
      <c r="TXJ95" s="76"/>
      <c r="TXK95" s="216"/>
      <c r="TXL95" s="75"/>
      <c r="TXM95" s="75"/>
      <c r="TXN95" s="204"/>
      <c r="TXO95" s="205"/>
      <c r="TXP95" s="72"/>
      <c r="TXQ95" s="70"/>
      <c r="TXR95" s="73"/>
      <c r="TXS95" s="74"/>
      <c r="TXT95" s="74"/>
      <c r="TXU95" s="62"/>
      <c r="TXV95" s="75"/>
      <c r="TXW95" s="76"/>
      <c r="TXX95" s="216"/>
      <c r="TXY95" s="75"/>
      <c r="TXZ95" s="75"/>
      <c r="TYA95" s="204"/>
      <c r="TYB95" s="205"/>
      <c r="TYC95" s="72"/>
      <c r="TYD95" s="70"/>
      <c r="TYE95" s="73"/>
      <c r="TYF95" s="74"/>
      <c r="TYG95" s="74"/>
      <c r="TYH95" s="62"/>
      <c r="TYI95" s="75"/>
      <c r="TYJ95" s="76"/>
      <c r="TYK95" s="216"/>
      <c r="TYL95" s="75"/>
      <c r="TYM95" s="75"/>
      <c r="TYN95" s="204"/>
      <c r="TYO95" s="205"/>
      <c r="TYP95" s="72"/>
      <c r="TYQ95" s="70"/>
      <c r="TYR95" s="73"/>
      <c r="TYS95" s="74"/>
      <c r="TYT95" s="74"/>
      <c r="TYU95" s="62"/>
      <c r="TYV95" s="75"/>
      <c r="TYW95" s="76"/>
      <c r="TYX95" s="216"/>
      <c r="TYY95" s="75"/>
      <c r="TYZ95" s="75"/>
      <c r="TZA95" s="204"/>
      <c r="TZB95" s="205"/>
      <c r="TZC95" s="72"/>
      <c r="TZD95" s="70"/>
      <c r="TZE95" s="73"/>
      <c r="TZF95" s="74"/>
      <c r="TZG95" s="74"/>
      <c r="TZH95" s="62"/>
      <c r="TZI95" s="75"/>
      <c r="TZJ95" s="76"/>
      <c r="TZK95" s="216"/>
      <c r="TZL95" s="75"/>
      <c r="TZM95" s="75"/>
      <c r="TZN95" s="204"/>
      <c r="TZO95" s="205"/>
      <c r="TZP95" s="72"/>
      <c r="TZQ95" s="70"/>
      <c r="TZR95" s="73"/>
      <c r="TZS95" s="74"/>
      <c r="TZT95" s="74"/>
      <c r="TZU95" s="62"/>
      <c r="TZV95" s="75"/>
      <c r="TZW95" s="76"/>
      <c r="TZX95" s="216"/>
      <c r="TZY95" s="75"/>
      <c r="TZZ95" s="75"/>
      <c r="UAA95" s="204"/>
      <c r="UAB95" s="205"/>
      <c r="UAC95" s="72"/>
      <c r="UAD95" s="70"/>
      <c r="UAE95" s="73"/>
      <c r="UAF95" s="74"/>
      <c r="UAG95" s="74"/>
      <c r="UAH95" s="62"/>
      <c r="UAI95" s="75"/>
      <c r="UAJ95" s="76"/>
      <c r="UAK95" s="216"/>
      <c r="UAL95" s="75"/>
      <c r="UAM95" s="75"/>
      <c r="UAN95" s="204"/>
      <c r="UAO95" s="205"/>
      <c r="UAP95" s="72"/>
      <c r="UAQ95" s="70"/>
      <c r="UAR95" s="73"/>
      <c r="UAS95" s="74"/>
      <c r="UAT95" s="74"/>
      <c r="UAU95" s="62"/>
      <c r="UAV95" s="75"/>
      <c r="UAW95" s="76"/>
      <c r="UAX95" s="216"/>
      <c r="UAY95" s="75"/>
      <c r="UAZ95" s="75"/>
      <c r="UBA95" s="204"/>
      <c r="UBB95" s="205"/>
      <c r="UBC95" s="72"/>
      <c r="UBD95" s="70"/>
      <c r="UBE95" s="73"/>
      <c r="UBF95" s="74"/>
      <c r="UBG95" s="74"/>
      <c r="UBH95" s="62"/>
      <c r="UBI95" s="75"/>
      <c r="UBJ95" s="76"/>
      <c r="UBK95" s="216"/>
      <c r="UBL95" s="75"/>
      <c r="UBM95" s="75"/>
      <c r="UBN95" s="204"/>
      <c r="UBO95" s="205"/>
      <c r="UBP95" s="72"/>
      <c r="UBQ95" s="70"/>
      <c r="UBR95" s="73"/>
      <c r="UBS95" s="74"/>
      <c r="UBT95" s="74"/>
      <c r="UBU95" s="62"/>
      <c r="UBV95" s="75"/>
      <c r="UBW95" s="76"/>
      <c r="UBX95" s="216"/>
      <c r="UBY95" s="75"/>
      <c r="UBZ95" s="75"/>
      <c r="UCA95" s="204"/>
      <c r="UCB95" s="205"/>
      <c r="UCC95" s="72"/>
      <c r="UCD95" s="70"/>
      <c r="UCE95" s="73"/>
      <c r="UCF95" s="74"/>
      <c r="UCG95" s="74"/>
      <c r="UCH95" s="62"/>
      <c r="UCI95" s="75"/>
      <c r="UCJ95" s="76"/>
      <c r="UCK95" s="216"/>
      <c r="UCL95" s="75"/>
      <c r="UCM95" s="75"/>
      <c r="UCN95" s="204"/>
      <c r="UCO95" s="205"/>
      <c r="UCP95" s="72"/>
      <c r="UCQ95" s="70"/>
      <c r="UCR95" s="73"/>
      <c r="UCS95" s="74"/>
      <c r="UCT95" s="74"/>
      <c r="UCU95" s="62"/>
      <c r="UCV95" s="75"/>
      <c r="UCW95" s="76"/>
      <c r="UCX95" s="216"/>
      <c r="UCY95" s="75"/>
      <c r="UCZ95" s="75"/>
      <c r="UDA95" s="204"/>
      <c r="UDB95" s="205"/>
      <c r="UDC95" s="72"/>
      <c r="UDD95" s="70"/>
      <c r="UDE95" s="73"/>
      <c r="UDF95" s="74"/>
      <c r="UDG95" s="74"/>
      <c r="UDH95" s="62"/>
      <c r="UDI95" s="75"/>
      <c r="UDJ95" s="76"/>
      <c r="UDK95" s="216"/>
      <c r="UDL95" s="75"/>
      <c r="UDM95" s="75"/>
      <c r="UDN95" s="204"/>
      <c r="UDO95" s="205"/>
      <c r="UDP95" s="72"/>
      <c r="UDQ95" s="70"/>
      <c r="UDR95" s="73"/>
      <c r="UDS95" s="74"/>
      <c r="UDT95" s="74"/>
      <c r="UDU95" s="62"/>
      <c r="UDV95" s="75"/>
      <c r="UDW95" s="76"/>
      <c r="UDX95" s="216"/>
      <c r="UDY95" s="75"/>
      <c r="UDZ95" s="75"/>
      <c r="UEA95" s="204"/>
      <c r="UEB95" s="205"/>
      <c r="UEC95" s="72"/>
      <c r="UED95" s="70"/>
      <c r="UEE95" s="73"/>
      <c r="UEF95" s="74"/>
      <c r="UEG95" s="74"/>
      <c r="UEH95" s="62"/>
      <c r="UEI95" s="75"/>
      <c r="UEJ95" s="76"/>
      <c r="UEK95" s="216"/>
      <c r="UEL95" s="75"/>
      <c r="UEM95" s="75"/>
      <c r="UEN95" s="204"/>
      <c r="UEO95" s="205"/>
      <c r="UEP95" s="72"/>
      <c r="UEQ95" s="70"/>
      <c r="UER95" s="73"/>
      <c r="UES95" s="74"/>
      <c r="UET95" s="74"/>
      <c r="UEU95" s="62"/>
      <c r="UEV95" s="75"/>
      <c r="UEW95" s="76"/>
      <c r="UEX95" s="216"/>
      <c r="UEY95" s="75"/>
      <c r="UEZ95" s="75"/>
      <c r="UFA95" s="204"/>
      <c r="UFB95" s="205"/>
      <c r="UFC95" s="72"/>
      <c r="UFD95" s="70"/>
      <c r="UFE95" s="73"/>
      <c r="UFF95" s="74"/>
      <c r="UFG95" s="74"/>
      <c r="UFH95" s="62"/>
      <c r="UFI95" s="75"/>
      <c r="UFJ95" s="76"/>
      <c r="UFK95" s="216"/>
      <c r="UFL95" s="75"/>
      <c r="UFM95" s="75"/>
      <c r="UFN95" s="204"/>
      <c r="UFO95" s="205"/>
      <c r="UFP95" s="72"/>
      <c r="UFQ95" s="70"/>
      <c r="UFR95" s="73"/>
      <c r="UFS95" s="74"/>
      <c r="UFT95" s="74"/>
      <c r="UFU95" s="62"/>
      <c r="UFV95" s="75"/>
      <c r="UFW95" s="76"/>
      <c r="UFX95" s="216"/>
      <c r="UFY95" s="75"/>
      <c r="UFZ95" s="75"/>
      <c r="UGA95" s="204"/>
      <c r="UGB95" s="205"/>
      <c r="UGC95" s="72"/>
      <c r="UGD95" s="70"/>
      <c r="UGE95" s="73"/>
      <c r="UGF95" s="74"/>
      <c r="UGG95" s="74"/>
      <c r="UGH95" s="62"/>
      <c r="UGI95" s="75"/>
      <c r="UGJ95" s="76"/>
      <c r="UGK95" s="216"/>
      <c r="UGL95" s="75"/>
      <c r="UGM95" s="75"/>
      <c r="UGN95" s="204"/>
      <c r="UGO95" s="205"/>
      <c r="UGP95" s="72"/>
      <c r="UGQ95" s="70"/>
      <c r="UGR95" s="73"/>
      <c r="UGS95" s="74"/>
      <c r="UGT95" s="74"/>
      <c r="UGU95" s="62"/>
      <c r="UGV95" s="75"/>
      <c r="UGW95" s="76"/>
      <c r="UGX95" s="216"/>
      <c r="UGY95" s="75"/>
      <c r="UGZ95" s="75"/>
      <c r="UHA95" s="204"/>
      <c r="UHB95" s="205"/>
      <c r="UHC95" s="72"/>
      <c r="UHD95" s="70"/>
      <c r="UHE95" s="73"/>
      <c r="UHF95" s="74"/>
      <c r="UHG95" s="74"/>
      <c r="UHH95" s="62"/>
      <c r="UHI95" s="75"/>
      <c r="UHJ95" s="76"/>
      <c r="UHK95" s="216"/>
      <c r="UHL95" s="75"/>
      <c r="UHM95" s="75"/>
      <c r="UHN95" s="204"/>
      <c r="UHO95" s="205"/>
      <c r="UHP95" s="72"/>
      <c r="UHQ95" s="70"/>
      <c r="UHR95" s="73"/>
      <c r="UHS95" s="74"/>
      <c r="UHT95" s="74"/>
      <c r="UHU95" s="62"/>
      <c r="UHV95" s="75"/>
      <c r="UHW95" s="76"/>
      <c r="UHX95" s="216"/>
      <c r="UHY95" s="75"/>
      <c r="UHZ95" s="75"/>
      <c r="UIA95" s="204"/>
      <c r="UIB95" s="205"/>
      <c r="UIC95" s="72"/>
      <c r="UID95" s="70"/>
      <c r="UIE95" s="73"/>
      <c r="UIF95" s="74"/>
      <c r="UIG95" s="74"/>
      <c r="UIH95" s="62"/>
      <c r="UII95" s="75"/>
      <c r="UIJ95" s="76"/>
      <c r="UIK95" s="216"/>
      <c r="UIL95" s="75"/>
      <c r="UIM95" s="75"/>
      <c r="UIN95" s="204"/>
      <c r="UIO95" s="205"/>
      <c r="UIP95" s="72"/>
      <c r="UIQ95" s="70"/>
      <c r="UIR95" s="73"/>
      <c r="UIS95" s="74"/>
      <c r="UIT95" s="74"/>
      <c r="UIU95" s="62"/>
      <c r="UIV95" s="75"/>
      <c r="UIW95" s="76"/>
      <c r="UIX95" s="216"/>
      <c r="UIY95" s="75"/>
      <c r="UIZ95" s="75"/>
      <c r="UJA95" s="204"/>
      <c r="UJB95" s="205"/>
      <c r="UJC95" s="72"/>
      <c r="UJD95" s="70"/>
      <c r="UJE95" s="73"/>
      <c r="UJF95" s="74"/>
      <c r="UJG95" s="74"/>
      <c r="UJH95" s="62"/>
      <c r="UJI95" s="75"/>
      <c r="UJJ95" s="76"/>
      <c r="UJK95" s="216"/>
      <c r="UJL95" s="75"/>
      <c r="UJM95" s="75"/>
      <c r="UJN95" s="204"/>
      <c r="UJO95" s="205"/>
      <c r="UJP95" s="72"/>
      <c r="UJQ95" s="70"/>
      <c r="UJR95" s="73"/>
      <c r="UJS95" s="74"/>
      <c r="UJT95" s="74"/>
      <c r="UJU95" s="62"/>
      <c r="UJV95" s="75"/>
      <c r="UJW95" s="76"/>
      <c r="UJX95" s="216"/>
      <c r="UJY95" s="75"/>
      <c r="UJZ95" s="75"/>
      <c r="UKA95" s="204"/>
      <c r="UKB95" s="205"/>
      <c r="UKC95" s="72"/>
      <c r="UKD95" s="70"/>
      <c r="UKE95" s="73"/>
      <c r="UKF95" s="74"/>
      <c r="UKG95" s="74"/>
      <c r="UKH95" s="62"/>
      <c r="UKI95" s="75"/>
      <c r="UKJ95" s="76"/>
      <c r="UKK95" s="216"/>
      <c r="UKL95" s="75"/>
      <c r="UKM95" s="75"/>
      <c r="UKN95" s="204"/>
      <c r="UKO95" s="205"/>
      <c r="UKP95" s="72"/>
      <c r="UKQ95" s="70"/>
      <c r="UKR95" s="73"/>
      <c r="UKS95" s="74"/>
      <c r="UKT95" s="74"/>
      <c r="UKU95" s="62"/>
      <c r="UKV95" s="75"/>
      <c r="UKW95" s="76"/>
      <c r="UKX95" s="216"/>
      <c r="UKY95" s="75"/>
      <c r="UKZ95" s="75"/>
      <c r="ULA95" s="204"/>
      <c r="ULB95" s="205"/>
      <c r="ULC95" s="72"/>
      <c r="ULD95" s="70"/>
      <c r="ULE95" s="73"/>
      <c r="ULF95" s="74"/>
      <c r="ULG95" s="74"/>
      <c r="ULH95" s="62"/>
      <c r="ULI95" s="75"/>
      <c r="ULJ95" s="76"/>
      <c r="ULK95" s="216"/>
      <c r="ULL95" s="75"/>
      <c r="ULM95" s="75"/>
      <c r="ULN95" s="204"/>
      <c r="ULO95" s="205"/>
      <c r="ULP95" s="72"/>
      <c r="ULQ95" s="70"/>
      <c r="ULR95" s="73"/>
      <c r="ULS95" s="74"/>
      <c r="ULT95" s="74"/>
      <c r="ULU95" s="62"/>
      <c r="ULV95" s="75"/>
      <c r="ULW95" s="76"/>
      <c r="ULX95" s="216"/>
      <c r="ULY95" s="75"/>
      <c r="ULZ95" s="75"/>
      <c r="UMA95" s="204"/>
      <c r="UMB95" s="205"/>
      <c r="UMC95" s="72"/>
      <c r="UMD95" s="70"/>
      <c r="UME95" s="73"/>
      <c r="UMF95" s="74"/>
      <c r="UMG95" s="74"/>
      <c r="UMH95" s="62"/>
      <c r="UMI95" s="75"/>
      <c r="UMJ95" s="76"/>
      <c r="UMK95" s="216"/>
      <c r="UML95" s="75"/>
      <c r="UMM95" s="75"/>
      <c r="UMN95" s="204"/>
      <c r="UMO95" s="205"/>
      <c r="UMP95" s="72"/>
      <c r="UMQ95" s="70"/>
      <c r="UMR95" s="73"/>
      <c r="UMS95" s="74"/>
      <c r="UMT95" s="74"/>
      <c r="UMU95" s="62"/>
      <c r="UMV95" s="75"/>
      <c r="UMW95" s="76"/>
      <c r="UMX95" s="216"/>
      <c r="UMY95" s="75"/>
      <c r="UMZ95" s="75"/>
      <c r="UNA95" s="204"/>
      <c r="UNB95" s="205"/>
      <c r="UNC95" s="72"/>
      <c r="UND95" s="70"/>
      <c r="UNE95" s="73"/>
      <c r="UNF95" s="74"/>
      <c r="UNG95" s="74"/>
      <c r="UNH95" s="62"/>
      <c r="UNI95" s="75"/>
      <c r="UNJ95" s="76"/>
      <c r="UNK95" s="216"/>
      <c r="UNL95" s="75"/>
      <c r="UNM95" s="75"/>
      <c r="UNN95" s="204"/>
      <c r="UNO95" s="205"/>
      <c r="UNP95" s="72"/>
      <c r="UNQ95" s="70"/>
      <c r="UNR95" s="73"/>
      <c r="UNS95" s="74"/>
      <c r="UNT95" s="74"/>
      <c r="UNU95" s="62"/>
      <c r="UNV95" s="75"/>
      <c r="UNW95" s="76"/>
      <c r="UNX95" s="216"/>
      <c r="UNY95" s="75"/>
      <c r="UNZ95" s="75"/>
      <c r="UOA95" s="204"/>
      <c r="UOB95" s="205"/>
      <c r="UOC95" s="72"/>
      <c r="UOD95" s="70"/>
      <c r="UOE95" s="73"/>
      <c r="UOF95" s="74"/>
      <c r="UOG95" s="74"/>
      <c r="UOH95" s="62"/>
      <c r="UOI95" s="75"/>
      <c r="UOJ95" s="76"/>
      <c r="UOK95" s="216"/>
      <c r="UOL95" s="75"/>
      <c r="UOM95" s="75"/>
      <c r="UON95" s="204"/>
      <c r="UOO95" s="205"/>
      <c r="UOP95" s="72"/>
      <c r="UOQ95" s="70"/>
      <c r="UOR95" s="73"/>
      <c r="UOS95" s="74"/>
      <c r="UOT95" s="74"/>
      <c r="UOU95" s="62"/>
      <c r="UOV95" s="75"/>
      <c r="UOW95" s="76"/>
      <c r="UOX95" s="216"/>
      <c r="UOY95" s="75"/>
      <c r="UOZ95" s="75"/>
      <c r="UPA95" s="204"/>
      <c r="UPB95" s="205"/>
      <c r="UPC95" s="72"/>
      <c r="UPD95" s="70"/>
      <c r="UPE95" s="73"/>
      <c r="UPF95" s="74"/>
      <c r="UPG95" s="74"/>
      <c r="UPH95" s="62"/>
      <c r="UPI95" s="75"/>
      <c r="UPJ95" s="76"/>
      <c r="UPK95" s="216"/>
      <c r="UPL95" s="75"/>
      <c r="UPM95" s="75"/>
      <c r="UPN95" s="204"/>
      <c r="UPO95" s="205"/>
      <c r="UPP95" s="72"/>
      <c r="UPQ95" s="70"/>
      <c r="UPR95" s="73"/>
      <c r="UPS95" s="74"/>
      <c r="UPT95" s="74"/>
      <c r="UPU95" s="62"/>
      <c r="UPV95" s="75"/>
      <c r="UPW95" s="76"/>
      <c r="UPX95" s="216"/>
      <c r="UPY95" s="75"/>
      <c r="UPZ95" s="75"/>
      <c r="UQA95" s="204"/>
      <c r="UQB95" s="205"/>
      <c r="UQC95" s="72"/>
      <c r="UQD95" s="70"/>
      <c r="UQE95" s="73"/>
      <c r="UQF95" s="74"/>
      <c r="UQG95" s="74"/>
      <c r="UQH95" s="62"/>
      <c r="UQI95" s="75"/>
      <c r="UQJ95" s="76"/>
      <c r="UQK95" s="216"/>
      <c r="UQL95" s="75"/>
      <c r="UQM95" s="75"/>
      <c r="UQN95" s="204"/>
      <c r="UQO95" s="205"/>
      <c r="UQP95" s="72"/>
      <c r="UQQ95" s="70"/>
      <c r="UQR95" s="73"/>
      <c r="UQS95" s="74"/>
      <c r="UQT95" s="74"/>
      <c r="UQU95" s="62"/>
      <c r="UQV95" s="75"/>
      <c r="UQW95" s="76"/>
      <c r="UQX95" s="216"/>
      <c r="UQY95" s="75"/>
      <c r="UQZ95" s="75"/>
      <c r="URA95" s="204"/>
      <c r="URB95" s="205"/>
      <c r="URC95" s="72"/>
      <c r="URD95" s="70"/>
      <c r="URE95" s="73"/>
      <c r="URF95" s="74"/>
      <c r="URG95" s="74"/>
      <c r="URH95" s="62"/>
      <c r="URI95" s="75"/>
      <c r="URJ95" s="76"/>
      <c r="URK95" s="216"/>
      <c r="URL95" s="75"/>
      <c r="URM95" s="75"/>
      <c r="URN95" s="204"/>
      <c r="URO95" s="205"/>
      <c r="URP95" s="72"/>
      <c r="URQ95" s="70"/>
      <c r="URR95" s="73"/>
      <c r="URS95" s="74"/>
      <c r="URT95" s="74"/>
      <c r="URU95" s="62"/>
      <c r="URV95" s="75"/>
      <c r="URW95" s="76"/>
      <c r="URX95" s="216"/>
      <c r="URY95" s="75"/>
      <c r="URZ95" s="75"/>
      <c r="USA95" s="204"/>
      <c r="USB95" s="205"/>
      <c r="USC95" s="72"/>
      <c r="USD95" s="70"/>
      <c r="USE95" s="73"/>
      <c r="USF95" s="74"/>
      <c r="USG95" s="74"/>
      <c r="USH95" s="62"/>
      <c r="USI95" s="75"/>
      <c r="USJ95" s="76"/>
      <c r="USK95" s="216"/>
      <c r="USL95" s="75"/>
      <c r="USM95" s="75"/>
      <c r="USN95" s="204"/>
      <c r="USO95" s="205"/>
      <c r="USP95" s="72"/>
      <c r="USQ95" s="70"/>
      <c r="USR95" s="73"/>
      <c r="USS95" s="74"/>
      <c r="UST95" s="74"/>
      <c r="USU95" s="62"/>
      <c r="USV95" s="75"/>
      <c r="USW95" s="76"/>
      <c r="USX95" s="216"/>
      <c r="USY95" s="75"/>
      <c r="USZ95" s="75"/>
      <c r="UTA95" s="204"/>
      <c r="UTB95" s="205"/>
      <c r="UTC95" s="72"/>
      <c r="UTD95" s="70"/>
      <c r="UTE95" s="73"/>
      <c r="UTF95" s="74"/>
      <c r="UTG95" s="74"/>
      <c r="UTH95" s="62"/>
      <c r="UTI95" s="75"/>
      <c r="UTJ95" s="76"/>
      <c r="UTK95" s="216"/>
      <c r="UTL95" s="75"/>
      <c r="UTM95" s="75"/>
      <c r="UTN95" s="204"/>
      <c r="UTO95" s="205"/>
      <c r="UTP95" s="72"/>
      <c r="UTQ95" s="70"/>
      <c r="UTR95" s="73"/>
      <c r="UTS95" s="74"/>
      <c r="UTT95" s="74"/>
      <c r="UTU95" s="62"/>
      <c r="UTV95" s="75"/>
      <c r="UTW95" s="76"/>
      <c r="UTX95" s="216"/>
      <c r="UTY95" s="75"/>
      <c r="UTZ95" s="75"/>
      <c r="UUA95" s="204"/>
      <c r="UUB95" s="205"/>
      <c r="UUC95" s="72"/>
      <c r="UUD95" s="70"/>
      <c r="UUE95" s="73"/>
      <c r="UUF95" s="74"/>
      <c r="UUG95" s="74"/>
      <c r="UUH95" s="62"/>
      <c r="UUI95" s="75"/>
      <c r="UUJ95" s="76"/>
      <c r="UUK95" s="216"/>
      <c r="UUL95" s="75"/>
      <c r="UUM95" s="75"/>
      <c r="UUN95" s="204"/>
      <c r="UUO95" s="205"/>
      <c r="UUP95" s="72"/>
      <c r="UUQ95" s="70"/>
      <c r="UUR95" s="73"/>
      <c r="UUS95" s="74"/>
      <c r="UUT95" s="74"/>
      <c r="UUU95" s="62"/>
      <c r="UUV95" s="75"/>
      <c r="UUW95" s="76"/>
      <c r="UUX95" s="216"/>
      <c r="UUY95" s="75"/>
      <c r="UUZ95" s="75"/>
      <c r="UVA95" s="204"/>
      <c r="UVB95" s="205"/>
      <c r="UVC95" s="72"/>
      <c r="UVD95" s="70"/>
      <c r="UVE95" s="73"/>
      <c r="UVF95" s="74"/>
      <c r="UVG95" s="74"/>
      <c r="UVH95" s="62"/>
      <c r="UVI95" s="75"/>
      <c r="UVJ95" s="76"/>
      <c r="UVK95" s="216"/>
      <c r="UVL95" s="75"/>
      <c r="UVM95" s="75"/>
      <c r="UVN95" s="204"/>
      <c r="UVO95" s="205"/>
      <c r="UVP95" s="72"/>
      <c r="UVQ95" s="70"/>
      <c r="UVR95" s="73"/>
      <c r="UVS95" s="74"/>
      <c r="UVT95" s="74"/>
      <c r="UVU95" s="62"/>
      <c r="UVV95" s="75"/>
      <c r="UVW95" s="76"/>
      <c r="UVX95" s="216"/>
      <c r="UVY95" s="75"/>
      <c r="UVZ95" s="75"/>
      <c r="UWA95" s="204"/>
      <c r="UWB95" s="205"/>
      <c r="UWC95" s="72"/>
      <c r="UWD95" s="70"/>
      <c r="UWE95" s="73"/>
      <c r="UWF95" s="74"/>
      <c r="UWG95" s="74"/>
      <c r="UWH95" s="62"/>
      <c r="UWI95" s="75"/>
      <c r="UWJ95" s="76"/>
      <c r="UWK95" s="216"/>
      <c r="UWL95" s="75"/>
      <c r="UWM95" s="75"/>
      <c r="UWN95" s="204"/>
      <c r="UWO95" s="205"/>
      <c r="UWP95" s="72"/>
      <c r="UWQ95" s="70"/>
      <c r="UWR95" s="73"/>
      <c r="UWS95" s="74"/>
      <c r="UWT95" s="74"/>
      <c r="UWU95" s="62"/>
      <c r="UWV95" s="75"/>
      <c r="UWW95" s="76"/>
      <c r="UWX95" s="216"/>
      <c r="UWY95" s="75"/>
      <c r="UWZ95" s="75"/>
      <c r="UXA95" s="204"/>
      <c r="UXB95" s="205"/>
      <c r="UXC95" s="72"/>
      <c r="UXD95" s="70"/>
      <c r="UXE95" s="73"/>
      <c r="UXF95" s="74"/>
      <c r="UXG95" s="74"/>
      <c r="UXH95" s="62"/>
      <c r="UXI95" s="75"/>
      <c r="UXJ95" s="76"/>
      <c r="UXK95" s="216"/>
      <c r="UXL95" s="75"/>
      <c r="UXM95" s="75"/>
      <c r="UXN95" s="204"/>
      <c r="UXO95" s="205"/>
      <c r="UXP95" s="72"/>
      <c r="UXQ95" s="70"/>
      <c r="UXR95" s="73"/>
      <c r="UXS95" s="74"/>
      <c r="UXT95" s="74"/>
      <c r="UXU95" s="62"/>
      <c r="UXV95" s="75"/>
      <c r="UXW95" s="76"/>
      <c r="UXX95" s="216"/>
      <c r="UXY95" s="75"/>
      <c r="UXZ95" s="75"/>
      <c r="UYA95" s="204"/>
      <c r="UYB95" s="205"/>
      <c r="UYC95" s="72"/>
      <c r="UYD95" s="70"/>
      <c r="UYE95" s="73"/>
      <c r="UYF95" s="74"/>
      <c r="UYG95" s="74"/>
      <c r="UYH95" s="62"/>
      <c r="UYI95" s="75"/>
      <c r="UYJ95" s="76"/>
      <c r="UYK95" s="216"/>
      <c r="UYL95" s="75"/>
      <c r="UYM95" s="75"/>
      <c r="UYN95" s="204"/>
      <c r="UYO95" s="205"/>
      <c r="UYP95" s="72"/>
      <c r="UYQ95" s="70"/>
      <c r="UYR95" s="73"/>
      <c r="UYS95" s="74"/>
      <c r="UYT95" s="74"/>
      <c r="UYU95" s="62"/>
      <c r="UYV95" s="75"/>
      <c r="UYW95" s="76"/>
      <c r="UYX95" s="216"/>
      <c r="UYY95" s="75"/>
      <c r="UYZ95" s="75"/>
      <c r="UZA95" s="204"/>
      <c r="UZB95" s="205"/>
      <c r="UZC95" s="72"/>
      <c r="UZD95" s="70"/>
      <c r="UZE95" s="73"/>
      <c r="UZF95" s="74"/>
      <c r="UZG95" s="74"/>
      <c r="UZH95" s="62"/>
      <c r="UZI95" s="75"/>
      <c r="UZJ95" s="76"/>
      <c r="UZK95" s="216"/>
      <c r="UZL95" s="75"/>
      <c r="UZM95" s="75"/>
      <c r="UZN95" s="204"/>
      <c r="UZO95" s="205"/>
      <c r="UZP95" s="72"/>
      <c r="UZQ95" s="70"/>
      <c r="UZR95" s="73"/>
      <c r="UZS95" s="74"/>
      <c r="UZT95" s="74"/>
      <c r="UZU95" s="62"/>
      <c r="UZV95" s="75"/>
      <c r="UZW95" s="76"/>
      <c r="UZX95" s="216"/>
      <c r="UZY95" s="75"/>
      <c r="UZZ95" s="75"/>
      <c r="VAA95" s="204"/>
      <c r="VAB95" s="205"/>
      <c r="VAC95" s="72"/>
      <c r="VAD95" s="70"/>
      <c r="VAE95" s="73"/>
      <c r="VAF95" s="74"/>
      <c r="VAG95" s="74"/>
      <c r="VAH95" s="62"/>
      <c r="VAI95" s="75"/>
      <c r="VAJ95" s="76"/>
      <c r="VAK95" s="216"/>
      <c r="VAL95" s="75"/>
      <c r="VAM95" s="75"/>
      <c r="VAN95" s="204"/>
      <c r="VAO95" s="205"/>
      <c r="VAP95" s="72"/>
      <c r="VAQ95" s="70"/>
      <c r="VAR95" s="73"/>
      <c r="VAS95" s="74"/>
      <c r="VAT95" s="74"/>
      <c r="VAU95" s="62"/>
      <c r="VAV95" s="75"/>
      <c r="VAW95" s="76"/>
      <c r="VAX95" s="216"/>
      <c r="VAY95" s="75"/>
      <c r="VAZ95" s="75"/>
      <c r="VBA95" s="204"/>
      <c r="VBB95" s="205"/>
      <c r="VBC95" s="72"/>
      <c r="VBD95" s="70"/>
      <c r="VBE95" s="73"/>
      <c r="VBF95" s="74"/>
      <c r="VBG95" s="74"/>
      <c r="VBH95" s="62"/>
      <c r="VBI95" s="75"/>
      <c r="VBJ95" s="76"/>
      <c r="VBK95" s="216"/>
      <c r="VBL95" s="75"/>
      <c r="VBM95" s="75"/>
      <c r="VBN95" s="204"/>
      <c r="VBO95" s="205"/>
      <c r="VBP95" s="72"/>
      <c r="VBQ95" s="70"/>
      <c r="VBR95" s="73"/>
      <c r="VBS95" s="74"/>
      <c r="VBT95" s="74"/>
      <c r="VBU95" s="62"/>
      <c r="VBV95" s="75"/>
      <c r="VBW95" s="76"/>
      <c r="VBX95" s="216"/>
      <c r="VBY95" s="75"/>
      <c r="VBZ95" s="75"/>
      <c r="VCA95" s="204"/>
      <c r="VCB95" s="205"/>
      <c r="VCC95" s="72"/>
      <c r="VCD95" s="70"/>
      <c r="VCE95" s="73"/>
      <c r="VCF95" s="74"/>
      <c r="VCG95" s="74"/>
      <c r="VCH95" s="62"/>
      <c r="VCI95" s="75"/>
      <c r="VCJ95" s="76"/>
      <c r="VCK95" s="216"/>
      <c r="VCL95" s="75"/>
      <c r="VCM95" s="75"/>
      <c r="VCN95" s="204"/>
      <c r="VCO95" s="205"/>
      <c r="VCP95" s="72"/>
      <c r="VCQ95" s="70"/>
      <c r="VCR95" s="73"/>
      <c r="VCS95" s="74"/>
      <c r="VCT95" s="74"/>
      <c r="VCU95" s="62"/>
      <c r="VCV95" s="75"/>
      <c r="VCW95" s="76"/>
      <c r="VCX95" s="216"/>
      <c r="VCY95" s="75"/>
      <c r="VCZ95" s="75"/>
      <c r="VDA95" s="204"/>
      <c r="VDB95" s="205"/>
      <c r="VDC95" s="72"/>
      <c r="VDD95" s="70"/>
      <c r="VDE95" s="73"/>
      <c r="VDF95" s="74"/>
      <c r="VDG95" s="74"/>
      <c r="VDH95" s="62"/>
      <c r="VDI95" s="75"/>
      <c r="VDJ95" s="76"/>
      <c r="VDK95" s="216"/>
      <c r="VDL95" s="75"/>
      <c r="VDM95" s="75"/>
      <c r="VDN95" s="204"/>
      <c r="VDO95" s="205"/>
      <c r="VDP95" s="72"/>
      <c r="VDQ95" s="70"/>
      <c r="VDR95" s="73"/>
      <c r="VDS95" s="74"/>
      <c r="VDT95" s="74"/>
      <c r="VDU95" s="62"/>
      <c r="VDV95" s="75"/>
      <c r="VDW95" s="76"/>
      <c r="VDX95" s="216"/>
      <c r="VDY95" s="75"/>
      <c r="VDZ95" s="75"/>
      <c r="VEA95" s="204"/>
      <c r="VEB95" s="205"/>
      <c r="VEC95" s="72"/>
      <c r="VED95" s="70"/>
      <c r="VEE95" s="73"/>
      <c r="VEF95" s="74"/>
      <c r="VEG95" s="74"/>
      <c r="VEH95" s="62"/>
      <c r="VEI95" s="75"/>
      <c r="VEJ95" s="76"/>
      <c r="VEK95" s="216"/>
      <c r="VEL95" s="75"/>
      <c r="VEM95" s="75"/>
      <c r="VEN95" s="204"/>
      <c r="VEO95" s="205"/>
      <c r="VEP95" s="72"/>
      <c r="VEQ95" s="70"/>
      <c r="VER95" s="73"/>
      <c r="VES95" s="74"/>
      <c r="VET95" s="74"/>
      <c r="VEU95" s="62"/>
      <c r="VEV95" s="75"/>
      <c r="VEW95" s="76"/>
      <c r="VEX95" s="216"/>
      <c r="VEY95" s="75"/>
      <c r="VEZ95" s="75"/>
      <c r="VFA95" s="204"/>
      <c r="VFB95" s="205"/>
      <c r="VFC95" s="72"/>
      <c r="VFD95" s="70"/>
      <c r="VFE95" s="73"/>
      <c r="VFF95" s="74"/>
      <c r="VFG95" s="74"/>
      <c r="VFH95" s="62"/>
      <c r="VFI95" s="75"/>
      <c r="VFJ95" s="76"/>
      <c r="VFK95" s="216"/>
      <c r="VFL95" s="75"/>
      <c r="VFM95" s="75"/>
      <c r="VFN95" s="204"/>
      <c r="VFO95" s="205"/>
      <c r="VFP95" s="72"/>
      <c r="VFQ95" s="70"/>
      <c r="VFR95" s="73"/>
      <c r="VFS95" s="74"/>
      <c r="VFT95" s="74"/>
      <c r="VFU95" s="62"/>
      <c r="VFV95" s="75"/>
      <c r="VFW95" s="76"/>
      <c r="VFX95" s="216"/>
      <c r="VFY95" s="75"/>
      <c r="VFZ95" s="75"/>
      <c r="VGA95" s="204"/>
      <c r="VGB95" s="205"/>
      <c r="VGC95" s="72"/>
      <c r="VGD95" s="70"/>
      <c r="VGE95" s="73"/>
      <c r="VGF95" s="74"/>
      <c r="VGG95" s="74"/>
      <c r="VGH95" s="62"/>
      <c r="VGI95" s="75"/>
      <c r="VGJ95" s="76"/>
      <c r="VGK95" s="216"/>
      <c r="VGL95" s="75"/>
      <c r="VGM95" s="75"/>
      <c r="VGN95" s="204"/>
      <c r="VGO95" s="205"/>
      <c r="VGP95" s="72"/>
      <c r="VGQ95" s="70"/>
      <c r="VGR95" s="73"/>
      <c r="VGS95" s="74"/>
      <c r="VGT95" s="74"/>
      <c r="VGU95" s="62"/>
      <c r="VGV95" s="75"/>
      <c r="VGW95" s="76"/>
      <c r="VGX95" s="216"/>
      <c r="VGY95" s="75"/>
      <c r="VGZ95" s="75"/>
      <c r="VHA95" s="204"/>
      <c r="VHB95" s="205"/>
      <c r="VHC95" s="72"/>
      <c r="VHD95" s="70"/>
      <c r="VHE95" s="73"/>
      <c r="VHF95" s="74"/>
      <c r="VHG95" s="74"/>
      <c r="VHH95" s="62"/>
      <c r="VHI95" s="75"/>
      <c r="VHJ95" s="76"/>
      <c r="VHK95" s="216"/>
      <c r="VHL95" s="75"/>
      <c r="VHM95" s="75"/>
      <c r="VHN95" s="204"/>
      <c r="VHO95" s="205"/>
      <c r="VHP95" s="72"/>
      <c r="VHQ95" s="70"/>
      <c r="VHR95" s="73"/>
      <c r="VHS95" s="74"/>
      <c r="VHT95" s="74"/>
      <c r="VHU95" s="62"/>
      <c r="VHV95" s="75"/>
      <c r="VHW95" s="76"/>
      <c r="VHX95" s="216"/>
      <c r="VHY95" s="75"/>
      <c r="VHZ95" s="75"/>
      <c r="VIA95" s="204"/>
      <c r="VIB95" s="205"/>
      <c r="VIC95" s="72"/>
      <c r="VID95" s="70"/>
      <c r="VIE95" s="73"/>
      <c r="VIF95" s="74"/>
      <c r="VIG95" s="74"/>
      <c r="VIH95" s="62"/>
      <c r="VII95" s="75"/>
      <c r="VIJ95" s="76"/>
      <c r="VIK95" s="216"/>
      <c r="VIL95" s="75"/>
      <c r="VIM95" s="75"/>
      <c r="VIN95" s="204"/>
      <c r="VIO95" s="205"/>
      <c r="VIP95" s="72"/>
      <c r="VIQ95" s="70"/>
      <c r="VIR95" s="73"/>
      <c r="VIS95" s="74"/>
      <c r="VIT95" s="74"/>
      <c r="VIU95" s="62"/>
      <c r="VIV95" s="75"/>
      <c r="VIW95" s="76"/>
      <c r="VIX95" s="216"/>
      <c r="VIY95" s="75"/>
      <c r="VIZ95" s="75"/>
      <c r="VJA95" s="204"/>
      <c r="VJB95" s="205"/>
      <c r="VJC95" s="72"/>
      <c r="VJD95" s="70"/>
      <c r="VJE95" s="73"/>
      <c r="VJF95" s="74"/>
      <c r="VJG95" s="74"/>
      <c r="VJH95" s="62"/>
      <c r="VJI95" s="75"/>
      <c r="VJJ95" s="76"/>
      <c r="VJK95" s="216"/>
      <c r="VJL95" s="75"/>
      <c r="VJM95" s="75"/>
      <c r="VJN95" s="204"/>
      <c r="VJO95" s="205"/>
      <c r="VJP95" s="72"/>
      <c r="VJQ95" s="70"/>
      <c r="VJR95" s="73"/>
      <c r="VJS95" s="74"/>
      <c r="VJT95" s="74"/>
      <c r="VJU95" s="62"/>
      <c r="VJV95" s="75"/>
      <c r="VJW95" s="76"/>
      <c r="VJX95" s="216"/>
      <c r="VJY95" s="75"/>
      <c r="VJZ95" s="75"/>
      <c r="VKA95" s="204"/>
      <c r="VKB95" s="205"/>
      <c r="VKC95" s="72"/>
      <c r="VKD95" s="70"/>
      <c r="VKE95" s="73"/>
      <c r="VKF95" s="74"/>
      <c r="VKG95" s="74"/>
      <c r="VKH95" s="62"/>
      <c r="VKI95" s="75"/>
      <c r="VKJ95" s="76"/>
      <c r="VKK95" s="216"/>
      <c r="VKL95" s="75"/>
      <c r="VKM95" s="75"/>
      <c r="VKN95" s="204"/>
      <c r="VKO95" s="205"/>
      <c r="VKP95" s="72"/>
      <c r="VKQ95" s="70"/>
      <c r="VKR95" s="73"/>
      <c r="VKS95" s="74"/>
      <c r="VKT95" s="74"/>
      <c r="VKU95" s="62"/>
      <c r="VKV95" s="75"/>
      <c r="VKW95" s="76"/>
      <c r="VKX95" s="216"/>
      <c r="VKY95" s="75"/>
      <c r="VKZ95" s="75"/>
      <c r="VLA95" s="204"/>
      <c r="VLB95" s="205"/>
      <c r="VLC95" s="72"/>
      <c r="VLD95" s="70"/>
      <c r="VLE95" s="73"/>
      <c r="VLF95" s="74"/>
      <c r="VLG95" s="74"/>
      <c r="VLH95" s="62"/>
      <c r="VLI95" s="75"/>
      <c r="VLJ95" s="76"/>
      <c r="VLK95" s="216"/>
      <c r="VLL95" s="75"/>
      <c r="VLM95" s="75"/>
      <c r="VLN95" s="204"/>
      <c r="VLO95" s="205"/>
      <c r="VLP95" s="72"/>
      <c r="VLQ95" s="70"/>
      <c r="VLR95" s="73"/>
      <c r="VLS95" s="74"/>
      <c r="VLT95" s="74"/>
      <c r="VLU95" s="62"/>
      <c r="VLV95" s="75"/>
      <c r="VLW95" s="76"/>
      <c r="VLX95" s="216"/>
      <c r="VLY95" s="75"/>
      <c r="VLZ95" s="75"/>
      <c r="VMA95" s="204"/>
      <c r="VMB95" s="205"/>
      <c r="VMC95" s="72"/>
      <c r="VMD95" s="70"/>
      <c r="VME95" s="73"/>
      <c r="VMF95" s="74"/>
      <c r="VMG95" s="74"/>
      <c r="VMH95" s="62"/>
      <c r="VMI95" s="75"/>
      <c r="VMJ95" s="76"/>
      <c r="VMK95" s="216"/>
      <c r="VML95" s="75"/>
      <c r="VMM95" s="75"/>
      <c r="VMN95" s="204"/>
      <c r="VMO95" s="205"/>
      <c r="VMP95" s="72"/>
      <c r="VMQ95" s="70"/>
      <c r="VMR95" s="73"/>
      <c r="VMS95" s="74"/>
      <c r="VMT95" s="74"/>
      <c r="VMU95" s="62"/>
      <c r="VMV95" s="75"/>
      <c r="VMW95" s="76"/>
      <c r="VMX95" s="216"/>
      <c r="VMY95" s="75"/>
      <c r="VMZ95" s="75"/>
      <c r="VNA95" s="204"/>
      <c r="VNB95" s="205"/>
      <c r="VNC95" s="72"/>
      <c r="VND95" s="70"/>
      <c r="VNE95" s="73"/>
      <c r="VNF95" s="74"/>
      <c r="VNG95" s="74"/>
      <c r="VNH95" s="62"/>
      <c r="VNI95" s="75"/>
      <c r="VNJ95" s="76"/>
      <c r="VNK95" s="216"/>
      <c r="VNL95" s="75"/>
      <c r="VNM95" s="75"/>
      <c r="VNN95" s="204"/>
      <c r="VNO95" s="205"/>
      <c r="VNP95" s="72"/>
      <c r="VNQ95" s="70"/>
      <c r="VNR95" s="73"/>
      <c r="VNS95" s="74"/>
      <c r="VNT95" s="74"/>
      <c r="VNU95" s="62"/>
      <c r="VNV95" s="75"/>
      <c r="VNW95" s="76"/>
      <c r="VNX95" s="216"/>
      <c r="VNY95" s="75"/>
      <c r="VNZ95" s="75"/>
      <c r="VOA95" s="204"/>
      <c r="VOB95" s="205"/>
      <c r="VOC95" s="72"/>
      <c r="VOD95" s="70"/>
      <c r="VOE95" s="73"/>
      <c r="VOF95" s="74"/>
      <c r="VOG95" s="74"/>
      <c r="VOH95" s="62"/>
      <c r="VOI95" s="75"/>
      <c r="VOJ95" s="76"/>
      <c r="VOK95" s="216"/>
      <c r="VOL95" s="75"/>
      <c r="VOM95" s="75"/>
      <c r="VON95" s="204"/>
      <c r="VOO95" s="205"/>
      <c r="VOP95" s="72"/>
      <c r="VOQ95" s="70"/>
      <c r="VOR95" s="73"/>
      <c r="VOS95" s="74"/>
      <c r="VOT95" s="74"/>
      <c r="VOU95" s="62"/>
      <c r="VOV95" s="75"/>
      <c r="VOW95" s="76"/>
      <c r="VOX95" s="216"/>
      <c r="VOY95" s="75"/>
      <c r="VOZ95" s="75"/>
      <c r="VPA95" s="204"/>
      <c r="VPB95" s="205"/>
      <c r="VPC95" s="72"/>
      <c r="VPD95" s="70"/>
      <c r="VPE95" s="73"/>
      <c r="VPF95" s="74"/>
      <c r="VPG95" s="74"/>
      <c r="VPH95" s="62"/>
      <c r="VPI95" s="75"/>
      <c r="VPJ95" s="76"/>
      <c r="VPK95" s="216"/>
      <c r="VPL95" s="75"/>
      <c r="VPM95" s="75"/>
      <c r="VPN95" s="204"/>
      <c r="VPO95" s="205"/>
      <c r="VPP95" s="72"/>
      <c r="VPQ95" s="70"/>
      <c r="VPR95" s="73"/>
      <c r="VPS95" s="74"/>
      <c r="VPT95" s="74"/>
      <c r="VPU95" s="62"/>
      <c r="VPV95" s="75"/>
      <c r="VPW95" s="76"/>
      <c r="VPX95" s="216"/>
      <c r="VPY95" s="75"/>
      <c r="VPZ95" s="75"/>
      <c r="VQA95" s="204"/>
      <c r="VQB95" s="205"/>
      <c r="VQC95" s="72"/>
      <c r="VQD95" s="70"/>
      <c r="VQE95" s="73"/>
      <c r="VQF95" s="74"/>
      <c r="VQG95" s="74"/>
      <c r="VQH95" s="62"/>
      <c r="VQI95" s="75"/>
      <c r="VQJ95" s="76"/>
      <c r="VQK95" s="216"/>
      <c r="VQL95" s="75"/>
      <c r="VQM95" s="75"/>
      <c r="VQN95" s="204"/>
      <c r="VQO95" s="205"/>
      <c r="VQP95" s="72"/>
      <c r="VQQ95" s="70"/>
      <c r="VQR95" s="73"/>
      <c r="VQS95" s="74"/>
      <c r="VQT95" s="74"/>
      <c r="VQU95" s="62"/>
      <c r="VQV95" s="75"/>
      <c r="VQW95" s="76"/>
      <c r="VQX95" s="216"/>
      <c r="VQY95" s="75"/>
      <c r="VQZ95" s="75"/>
      <c r="VRA95" s="204"/>
      <c r="VRB95" s="205"/>
      <c r="VRC95" s="72"/>
      <c r="VRD95" s="70"/>
      <c r="VRE95" s="73"/>
      <c r="VRF95" s="74"/>
      <c r="VRG95" s="74"/>
      <c r="VRH95" s="62"/>
      <c r="VRI95" s="75"/>
      <c r="VRJ95" s="76"/>
      <c r="VRK95" s="216"/>
      <c r="VRL95" s="75"/>
      <c r="VRM95" s="75"/>
      <c r="VRN95" s="204"/>
      <c r="VRO95" s="205"/>
      <c r="VRP95" s="72"/>
      <c r="VRQ95" s="70"/>
      <c r="VRR95" s="73"/>
      <c r="VRS95" s="74"/>
      <c r="VRT95" s="74"/>
      <c r="VRU95" s="62"/>
      <c r="VRV95" s="75"/>
      <c r="VRW95" s="76"/>
      <c r="VRX95" s="216"/>
      <c r="VRY95" s="75"/>
      <c r="VRZ95" s="75"/>
      <c r="VSA95" s="204"/>
      <c r="VSB95" s="205"/>
      <c r="VSC95" s="72"/>
      <c r="VSD95" s="70"/>
      <c r="VSE95" s="73"/>
      <c r="VSF95" s="74"/>
      <c r="VSG95" s="74"/>
      <c r="VSH95" s="62"/>
      <c r="VSI95" s="75"/>
      <c r="VSJ95" s="76"/>
      <c r="VSK95" s="216"/>
      <c r="VSL95" s="75"/>
      <c r="VSM95" s="75"/>
      <c r="VSN95" s="204"/>
      <c r="VSO95" s="205"/>
      <c r="VSP95" s="72"/>
      <c r="VSQ95" s="70"/>
      <c r="VSR95" s="73"/>
      <c r="VSS95" s="74"/>
      <c r="VST95" s="74"/>
      <c r="VSU95" s="62"/>
      <c r="VSV95" s="75"/>
      <c r="VSW95" s="76"/>
      <c r="VSX95" s="216"/>
      <c r="VSY95" s="75"/>
      <c r="VSZ95" s="75"/>
      <c r="VTA95" s="204"/>
      <c r="VTB95" s="205"/>
      <c r="VTC95" s="72"/>
      <c r="VTD95" s="70"/>
      <c r="VTE95" s="73"/>
      <c r="VTF95" s="74"/>
      <c r="VTG95" s="74"/>
      <c r="VTH95" s="62"/>
      <c r="VTI95" s="75"/>
      <c r="VTJ95" s="76"/>
      <c r="VTK95" s="216"/>
      <c r="VTL95" s="75"/>
      <c r="VTM95" s="75"/>
      <c r="VTN95" s="204"/>
      <c r="VTO95" s="205"/>
      <c r="VTP95" s="72"/>
      <c r="VTQ95" s="70"/>
      <c r="VTR95" s="73"/>
      <c r="VTS95" s="74"/>
      <c r="VTT95" s="74"/>
      <c r="VTU95" s="62"/>
      <c r="VTV95" s="75"/>
      <c r="VTW95" s="76"/>
      <c r="VTX95" s="216"/>
      <c r="VTY95" s="75"/>
      <c r="VTZ95" s="75"/>
      <c r="VUA95" s="204"/>
      <c r="VUB95" s="205"/>
      <c r="VUC95" s="72"/>
      <c r="VUD95" s="70"/>
      <c r="VUE95" s="73"/>
      <c r="VUF95" s="74"/>
      <c r="VUG95" s="74"/>
      <c r="VUH95" s="62"/>
      <c r="VUI95" s="75"/>
      <c r="VUJ95" s="76"/>
      <c r="VUK95" s="216"/>
      <c r="VUL95" s="75"/>
      <c r="VUM95" s="75"/>
      <c r="VUN95" s="204"/>
      <c r="VUO95" s="205"/>
      <c r="VUP95" s="72"/>
      <c r="VUQ95" s="70"/>
      <c r="VUR95" s="73"/>
      <c r="VUS95" s="74"/>
      <c r="VUT95" s="74"/>
      <c r="VUU95" s="62"/>
      <c r="VUV95" s="75"/>
      <c r="VUW95" s="76"/>
      <c r="VUX95" s="216"/>
      <c r="VUY95" s="75"/>
      <c r="VUZ95" s="75"/>
      <c r="VVA95" s="204"/>
      <c r="VVB95" s="205"/>
      <c r="VVC95" s="72"/>
      <c r="VVD95" s="70"/>
      <c r="VVE95" s="73"/>
      <c r="VVF95" s="74"/>
      <c r="VVG95" s="74"/>
      <c r="VVH95" s="62"/>
      <c r="VVI95" s="75"/>
      <c r="VVJ95" s="76"/>
      <c r="VVK95" s="216"/>
      <c r="VVL95" s="75"/>
      <c r="VVM95" s="75"/>
      <c r="VVN95" s="204"/>
      <c r="VVO95" s="205"/>
      <c r="VVP95" s="72"/>
      <c r="VVQ95" s="70"/>
      <c r="VVR95" s="73"/>
      <c r="VVS95" s="74"/>
      <c r="VVT95" s="74"/>
      <c r="VVU95" s="62"/>
      <c r="VVV95" s="75"/>
      <c r="VVW95" s="76"/>
      <c r="VVX95" s="216"/>
      <c r="VVY95" s="75"/>
      <c r="VVZ95" s="75"/>
      <c r="VWA95" s="204"/>
      <c r="VWB95" s="205"/>
      <c r="VWC95" s="72"/>
      <c r="VWD95" s="70"/>
      <c r="VWE95" s="73"/>
      <c r="VWF95" s="74"/>
      <c r="VWG95" s="74"/>
      <c r="VWH95" s="62"/>
      <c r="VWI95" s="75"/>
      <c r="VWJ95" s="76"/>
      <c r="VWK95" s="216"/>
      <c r="VWL95" s="75"/>
      <c r="VWM95" s="75"/>
      <c r="VWN95" s="204"/>
      <c r="VWO95" s="205"/>
      <c r="VWP95" s="72"/>
      <c r="VWQ95" s="70"/>
      <c r="VWR95" s="73"/>
      <c r="VWS95" s="74"/>
      <c r="VWT95" s="74"/>
      <c r="VWU95" s="62"/>
      <c r="VWV95" s="75"/>
      <c r="VWW95" s="76"/>
      <c r="VWX95" s="216"/>
      <c r="VWY95" s="75"/>
      <c r="VWZ95" s="75"/>
      <c r="VXA95" s="204"/>
      <c r="VXB95" s="205"/>
      <c r="VXC95" s="72"/>
      <c r="VXD95" s="70"/>
      <c r="VXE95" s="73"/>
      <c r="VXF95" s="74"/>
      <c r="VXG95" s="74"/>
      <c r="VXH95" s="62"/>
      <c r="VXI95" s="75"/>
      <c r="VXJ95" s="76"/>
      <c r="VXK95" s="216"/>
      <c r="VXL95" s="75"/>
      <c r="VXM95" s="75"/>
      <c r="VXN95" s="204"/>
      <c r="VXO95" s="205"/>
      <c r="VXP95" s="72"/>
      <c r="VXQ95" s="70"/>
      <c r="VXR95" s="73"/>
      <c r="VXS95" s="74"/>
      <c r="VXT95" s="74"/>
      <c r="VXU95" s="62"/>
      <c r="VXV95" s="75"/>
      <c r="VXW95" s="76"/>
      <c r="VXX95" s="216"/>
      <c r="VXY95" s="75"/>
      <c r="VXZ95" s="75"/>
      <c r="VYA95" s="204"/>
      <c r="VYB95" s="205"/>
      <c r="VYC95" s="72"/>
      <c r="VYD95" s="70"/>
      <c r="VYE95" s="73"/>
      <c r="VYF95" s="74"/>
      <c r="VYG95" s="74"/>
      <c r="VYH95" s="62"/>
      <c r="VYI95" s="75"/>
      <c r="VYJ95" s="76"/>
      <c r="VYK95" s="216"/>
      <c r="VYL95" s="75"/>
      <c r="VYM95" s="75"/>
      <c r="VYN95" s="204"/>
      <c r="VYO95" s="205"/>
      <c r="VYP95" s="72"/>
      <c r="VYQ95" s="70"/>
      <c r="VYR95" s="73"/>
      <c r="VYS95" s="74"/>
      <c r="VYT95" s="74"/>
      <c r="VYU95" s="62"/>
      <c r="VYV95" s="75"/>
      <c r="VYW95" s="76"/>
      <c r="VYX95" s="216"/>
      <c r="VYY95" s="75"/>
      <c r="VYZ95" s="75"/>
      <c r="VZA95" s="204"/>
      <c r="VZB95" s="205"/>
      <c r="VZC95" s="72"/>
      <c r="VZD95" s="70"/>
      <c r="VZE95" s="73"/>
      <c r="VZF95" s="74"/>
      <c r="VZG95" s="74"/>
      <c r="VZH95" s="62"/>
      <c r="VZI95" s="75"/>
      <c r="VZJ95" s="76"/>
      <c r="VZK95" s="216"/>
      <c r="VZL95" s="75"/>
      <c r="VZM95" s="75"/>
      <c r="VZN95" s="204"/>
      <c r="VZO95" s="205"/>
      <c r="VZP95" s="72"/>
      <c r="VZQ95" s="70"/>
      <c r="VZR95" s="73"/>
      <c r="VZS95" s="74"/>
      <c r="VZT95" s="74"/>
      <c r="VZU95" s="62"/>
      <c r="VZV95" s="75"/>
      <c r="VZW95" s="76"/>
      <c r="VZX95" s="216"/>
      <c r="VZY95" s="75"/>
      <c r="VZZ95" s="75"/>
      <c r="WAA95" s="204"/>
      <c r="WAB95" s="205"/>
      <c r="WAC95" s="72"/>
      <c r="WAD95" s="70"/>
      <c r="WAE95" s="73"/>
      <c r="WAF95" s="74"/>
      <c r="WAG95" s="74"/>
      <c r="WAH95" s="62"/>
      <c r="WAI95" s="75"/>
      <c r="WAJ95" s="76"/>
      <c r="WAK95" s="216"/>
      <c r="WAL95" s="75"/>
      <c r="WAM95" s="75"/>
      <c r="WAN95" s="204"/>
      <c r="WAO95" s="205"/>
      <c r="WAP95" s="72"/>
      <c r="WAQ95" s="70"/>
      <c r="WAR95" s="73"/>
      <c r="WAS95" s="74"/>
      <c r="WAT95" s="74"/>
      <c r="WAU95" s="62"/>
      <c r="WAV95" s="75"/>
      <c r="WAW95" s="76"/>
      <c r="WAX95" s="216"/>
      <c r="WAY95" s="75"/>
      <c r="WAZ95" s="75"/>
      <c r="WBA95" s="204"/>
      <c r="WBB95" s="205"/>
      <c r="WBC95" s="72"/>
      <c r="WBD95" s="70"/>
      <c r="WBE95" s="73"/>
      <c r="WBF95" s="74"/>
      <c r="WBG95" s="74"/>
      <c r="WBH95" s="62"/>
      <c r="WBI95" s="75"/>
      <c r="WBJ95" s="76"/>
      <c r="WBK95" s="216"/>
      <c r="WBL95" s="75"/>
      <c r="WBM95" s="75"/>
      <c r="WBN95" s="204"/>
      <c r="WBO95" s="205"/>
      <c r="WBP95" s="72"/>
      <c r="WBQ95" s="70"/>
      <c r="WBR95" s="73"/>
      <c r="WBS95" s="74"/>
      <c r="WBT95" s="74"/>
      <c r="WBU95" s="62"/>
      <c r="WBV95" s="75"/>
      <c r="WBW95" s="76"/>
      <c r="WBX95" s="216"/>
      <c r="WBY95" s="75"/>
      <c r="WBZ95" s="75"/>
      <c r="WCA95" s="204"/>
      <c r="WCB95" s="205"/>
      <c r="WCC95" s="72"/>
      <c r="WCD95" s="70"/>
      <c r="WCE95" s="73"/>
      <c r="WCF95" s="74"/>
      <c r="WCG95" s="74"/>
      <c r="WCH95" s="62"/>
      <c r="WCI95" s="75"/>
      <c r="WCJ95" s="76"/>
      <c r="WCK95" s="216"/>
      <c r="WCL95" s="75"/>
      <c r="WCM95" s="75"/>
      <c r="WCN95" s="204"/>
      <c r="WCO95" s="205"/>
      <c r="WCP95" s="72"/>
      <c r="WCQ95" s="70"/>
      <c r="WCR95" s="73"/>
      <c r="WCS95" s="74"/>
      <c r="WCT95" s="74"/>
      <c r="WCU95" s="62"/>
      <c r="WCV95" s="75"/>
      <c r="WCW95" s="76"/>
      <c r="WCX95" s="216"/>
      <c r="WCY95" s="75"/>
      <c r="WCZ95" s="75"/>
      <c r="WDA95" s="204"/>
      <c r="WDB95" s="205"/>
      <c r="WDC95" s="72"/>
      <c r="WDD95" s="70"/>
      <c r="WDE95" s="73"/>
      <c r="WDF95" s="74"/>
      <c r="WDG95" s="74"/>
      <c r="WDH95" s="62"/>
      <c r="WDI95" s="75"/>
      <c r="WDJ95" s="76"/>
      <c r="WDK95" s="216"/>
      <c r="WDL95" s="75"/>
      <c r="WDM95" s="75"/>
      <c r="WDN95" s="204"/>
      <c r="WDO95" s="205"/>
      <c r="WDP95" s="72"/>
      <c r="WDQ95" s="70"/>
      <c r="WDR95" s="73"/>
      <c r="WDS95" s="74"/>
      <c r="WDT95" s="74"/>
      <c r="WDU95" s="62"/>
      <c r="WDV95" s="75"/>
      <c r="WDW95" s="76"/>
      <c r="WDX95" s="216"/>
      <c r="WDY95" s="75"/>
      <c r="WDZ95" s="75"/>
      <c r="WEA95" s="204"/>
      <c r="WEB95" s="205"/>
      <c r="WEC95" s="72"/>
      <c r="WED95" s="70"/>
      <c r="WEE95" s="73"/>
      <c r="WEF95" s="74"/>
      <c r="WEG95" s="74"/>
      <c r="WEH95" s="62"/>
      <c r="WEI95" s="75"/>
      <c r="WEJ95" s="76"/>
      <c r="WEK95" s="216"/>
      <c r="WEL95" s="75"/>
      <c r="WEM95" s="75"/>
      <c r="WEN95" s="204"/>
      <c r="WEO95" s="205"/>
      <c r="WEP95" s="72"/>
      <c r="WEQ95" s="70"/>
      <c r="WER95" s="73"/>
      <c r="WES95" s="74"/>
      <c r="WET95" s="74"/>
      <c r="WEU95" s="62"/>
      <c r="WEV95" s="75"/>
      <c r="WEW95" s="76"/>
      <c r="WEX95" s="216"/>
      <c r="WEY95" s="75"/>
      <c r="WEZ95" s="75"/>
      <c r="WFA95" s="204"/>
      <c r="WFB95" s="205"/>
      <c r="WFC95" s="72"/>
      <c r="WFD95" s="70"/>
      <c r="WFE95" s="73"/>
      <c r="WFF95" s="74"/>
      <c r="WFG95" s="74"/>
      <c r="WFH95" s="62"/>
      <c r="WFI95" s="75"/>
      <c r="WFJ95" s="76"/>
      <c r="WFK95" s="216"/>
      <c r="WFL95" s="75"/>
      <c r="WFM95" s="75"/>
      <c r="WFN95" s="204"/>
      <c r="WFO95" s="205"/>
      <c r="WFP95" s="72"/>
      <c r="WFQ95" s="70"/>
      <c r="WFR95" s="73"/>
      <c r="WFS95" s="74"/>
      <c r="WFT95" s="74"/>
      <c r="WFU95" s="62"/>
      <c r="WFV95" s="75"/>
      <c r="WFW95" s="76"/>
      <c r="WFX95" s="216"/>
      <c r="WFY95" s="75"/>
      <c r="WFZ95" s="75"/>
      <c r="WGA95" s="204"/>
      <c r="WGB95" s="205"/>
      <c r="WGC95" s="72"/>
      <c r="WGD95" s="70"/>
      <c r="WGE95" s="73"/>
      <c r="WGF95" s="74"/>
      <c r="WGG95" s="74"/>
      <c r="WGH95" s="62"/>
      <c r="WGI95" s="75"/>
      <c r="WGJ95" s="76"/>
      <c r="WGK95" s="216"/>
      <c r="WGL95" s="75"/>
      <c r="WGM95" s="75"/>
      <c r="WGN95" s="204"/>
      <c r="WGO95" s="205"/>
      <c r="WGP95" s="72"/>
      <c r="WGQ95" s="70"/>
      <c r="WGR95" s="73"/>
      <c r="WGS95" s="74"/>
      <c r="WGT95" s="74"/>
      <c r="WGU95" s="62"/>
      <c r="WGV95" s="75"/>
      <c r="WGW95" s="76"/>
      <c r="WGX95" s="216"/>
      <c r="WGY95" s="75"/>
      <c r="WGZ95" s="75"/>
      <c r="WHA95" s="204"/>
      <c r="WHB95" s="205"/>
      <c r="WHC95" s="72"/>
      <c r="WHD95" s="70"/>
      <c r="WHE95" s="73"/>
      <c r="WHF95" s="74"/>
      <c r="WHG95" s="74"/>
      <c r="WHH95" s="62"/>
      <c r="WHI95" s="75"/>
      <c r="WHJ95" s="76"/>
      <c r="WHK95" s="216"/>
      <c r="WHL95" s="75"/>
      <c r="WHM95" s="75"/>
      <c r="WHN95" s="204"/>
      <c r="WHO95" s="205"/>
      <c r="WHP95" s="72"/>
      <c r="WHQ95" s="70"/>
      <c r="WHR95" s="73"/>
      <c r="WHS95" s="74"/>
      <c r="WHT95" s="74"/>
      <c r="WHU95" s="62"/>
      <c r="WHV95" s="75"/>
      <c r="WHW95" s="76"/>
      <c r="WHX95" s="216"/>
      <c r="WHY95" s="75"/>
      <c r="WHZ95" s="75"/>
      <c r="WIA95" s="204"/>
      <c r="WIB95" s="205"/>
      <c r="WIC95" s="72"/>
      <c r="WID95" s="70"/>
      <c r="WIE95" s="73"/>
      <c r="WIF95" s="74"/>
      <c r="WIG95" s="74"/>
      <c r="WIH95" s="62"/>
      <c r="WII95" s="75"/>
      <c r="WIJ95" s="76"/>
      <c r="WIK95" s="216"/>
      <c r="WIL95" s="75"/>
      <c r="WIM95" s="75"/>
      <c r="WIN95" s="204"/>
      <c r="WIO95" s="205"/>
      <c r="WIP95" s="72"/>
      <c r="WIQ95" s="70"/>
      <c r="WIR95" s="73"/>
      <c r="WIS95" s="74"/>
      <c r="WIT95" s="74"/>
      <c r="WIU95" s="62"/>
      <c r="WIV95" s="75"/>
      <c r="WIW95" s="76"/>
      <c r="WIX95" s="216"/>
      <c r="WIY95" s="75"/>
      <c r="WIZ95" s="75"/>
      <c r="WJA95" s="204"/>
      <c r="WJB95" s="205"/>
      <c r="WJC95" s="72"/>
      <c r="WJD95" s="70"/>
      <c r="WJE95" s="73"/>
      <c r="WJF95" s="74"/>
      <c r="WJG95" s="74"/>
      <c r="WJH95" s="62"/>
      <c r="WJI95" s="75"/>
      <c r="WJJ95" s="76"/>
      <c r="WJK95" s="216"/>
      <c r="WJL95" s="75"/>
      <c r="WJM95" s="75"/>
      <c r="WJN95" s="204"/>
      <c r="WJO95" s="205"/>
      <c r="WJP95" s="72"/>
      <c r="WJQ95" s="70"/>
      <c r="WJR95" s="73"/>
      <c r="WJS95" s="74"/>
      <c r="WJT95" s="74"/>
      <c r="WJU95" s="62"/>
      <c r="WJV95" s="75"/>
      <c r="WJW95" s="76"/>
      <c r="WJX95" s="216"/>
      <c r="WJY95" s="75"/>
      <c r="WJZ95" s="75"/>
      <c r="WKA95" s="204"/>
      <c r="WKB95" s="205"/>
      <c r="WKC95" s="72"/>
      <c r="WKD95" s="70"/>
      <c r="WKE95" s="73"/>
      <c r="WKF95" s="74"/>
      <c r="WKG95" s="74"/>
      <c r="WKH95" s="62"/>
      <c r="WKI95" s="75"/>
      <c r="WKJ95" s="76"/>
      <c r="WKK95" s="216"/>
      <c r="WKL95" s="75"/>
      <c r="WKM95" s="75"/>
      <c r="WKN95" s="204"/>
      <c r="WKO95" s="205"/>
      <c r="WKP95" s="72"/>
      <c r="WKQ95" s="70"/>
      <c r="WKR95" s="73"/>
      <c r="WKS95" s="74"/>
      <c r="WKT95" s="74"/>
      <c r="WKU95" s="62"/>
      <c r="WKV95" s="75"/>
      <c r="WKW95" s="76"/>
      <c r="WKX95" s="216"/>
      <c r="WKY95" s="75"/>
      <c r="WKZ95" s="75"/>
      <c r="WLA95" s="204"/>
      <c r="WLB95" s="205"/>
      <c r="WLC95" s="72"/>
      <c r="WLD95" s="70"/>
      <c r="WLE95" s="73"/>
      <c r="WLF95" s="74"/>
      <c r="WLG95" s="74"/>
      <c r="WLH95" s="62"/>
      <c r="WLI95" s="75"/>
      <c r="WLJ95" s="76"/>
      <c r="WLK95" s="216"/>
      <c r="WLL95" s="75"/>
      <c r="WLM95" s="75"/>
      <c r="WLN95" s="204"/>
      <c r="WLO95" s="205"/>
      <c r="WLP95" s="72"/>
      <c r="WLQ95" s="70"/>
      <c r="WLR95" s="73"/>
      <c r="WLS95" s="74"/>
      <c r="WLT95" s="74"/>
      <c r="WLU95" s="62"/>
      <c r="WLV95" s="75"/>
      <c r="WLW95" s="76"/>
      <c r="WLX95" s="216"/>
      <c r="WLY95" s="75"/>
      <c r="WLZ95" s="75"/>
      <c r="WMA95" s="204"/>
      <c r="WMB95" s="205"/>
      <c r="WMC95" s="72"/>
      <c r="WMD95" s="70"/>
      <c r="WME95" s="73"/>
      <c r="WMF95" s="74"/>
      <c r="WMG95" s="74"/>
      <c r="WMH95" s="62"/>
      <c r="WMI95" s="75"/>
      <c r="WMJ95" s="76"/>
      <c r="WMK95" s="216"/>
      <c r="WML95" s="75"/>
      <c r="WMM95" s="75"/>
      <c r="WMN95" s="204"/>
      <c r="WMO95" s="205"/>
      <c r="WMP95" s="72"/>
      <c r="WMQ95" s="70"/>
      <c r="WMR95" s="73"/>
      <c r="WMS95" s="74"/>
      <c r="WMT95" s="74"/>
      <c r="WMU95" s="62"/>
      <c r="WMV95" s="75"/>
      <c r="WMW95" s="76"/>
      <c r="WMX95" s="216"/>
      <c r="WMY95" s="75"/>
      <c r="WMZ95" s="75"/>
      <c r="WNA95" s="204"/>
      <c r="WNB95" s="205"/>
      <c r="WNC95" s="72"/>
      <c r="WND95" s="70"/>
      <c r="WNE95" s="73"/>
      <c r="WNF95" s="74"/>
      <c r="WNG95" s="74"/>
      <c r="WNH95" s="62"/>
      <c r="WNI95" s="75"/>
      <c r="WNJ95" s="76"/>
      <c r="WNK95" s="216"/>
      <c r="WNL95" s="75"/>
      <c r="WNM95" s="75"/>
      <c r="WNN95" s="204"/>
      <c r="WNO95" s="205"/>
      <c r="WNP95" s="72"/>
      <c r="WNQ95" s="70"/>
      <c r="WNR95" s="73"/>
      <c r="WNS95" s="74"/>
      <c r="WNT95" s="74"/>
      <c r="WNU95" s="62"/>
      <c r="WNV95" s="75"/>
      <c r="WNW95" s="76"/>
      <c r="WNX95" s="216"/>
      <c r="WNY95" s="75"/>
      <c r="WNZ95" s="75"/>
      <c r="WOA95" s="204"/>
      <c r="WOB95" s="205"/>
      <c r="WOC95" s="72"/>
      <c r="WOD95" s="70"/>
      <c r="WOE95" s="73"/>
      <c r="WOF95" s="74"/>
      <c r="WOG95" s="74"/>
      <c r="WOH95" s="62"/>
      <c r="WOI95" s="75"/>
      <c r="WOJ95" s="76"/>
      <c r="WOK95" s="216"/>
      <c r="WOL95" s="75"/>
      <c r="WOM95" s="75"/>
      <c r="WON95" s="204"/>
      <c r="WOO95" s="205"/>
      <c r="WOP95" s="72"/>
      <c r="WOQ95" s="70"/>
      <c r="WOR95" s="73"/>
      <c r="WOS95" s="74"/>
      <c r="WOT95" s="74"/>
      <c r="WOU95" s="62"/>
      <c r="WOV95" s="75"/>
      <c r="WOW95" s="76"/>
      <c r="WOX95" s="216"/>
      <c r="WOY95" s="75"/>
      <c r="WOZ95" s="75"/>
      <c r="WPA95" s="204"/>
      <c r="WPB95" s="205"/>
      <c r="WPC95" s="72"/>
      <c r="WPD95" s="70"/>
      <c r="WPE95" s="73"/>
      <c r="WPF95" s="74"/>
      <c r="WPG95" s="74"/>
      <c r="WPH95" s="62"/>
      <c r="WPI95" s="75"/>
      <c r="WPJ95" s="76"/>
      <c r="WPK95" s="216"/>
      <c r="WPL95" s="75"/>
      <c r="WPM95" s="75"/>
      <c r="WPN95" s="204"/>
      <c r="WPO95" s="205"/>
      <c r="WPP95" s="72"/>
      <c r="WPQ95" s="70"/>
      <c r="WPR95" s="73"/>
      <c r="WPS95" s="74"/>
      <c r="WPT95" s="74"/>
      <c r="WPU95" s="62"/>
      <c r="WPV95" s="75"/>
      <c r="WPW95" s="76"/>
      <c r="WPX95" s="216"/>
      <c r="WPY95" s="75"/>
      <c r="WPZ95" s="75"/>
      <c r="WQA95" s="204"/>
      <c r="WQB95" s="205"/>
      <c r="WQC95" s="72"/>
      <c r="WQD95" s="70"/>
      <c r="WQE95" s="73"/>
      <c r="WQF95" s="74"/>
      <c r="WQG95" s="74"/>
      <c r="WQH95" s="62"/>
      <c r="WQI95" s="75"/>
      <c r="WQJ95" s="76"/>
      <c r="WQK95" s="216"/>
      <c r="WQL95" s="75"/>
      <c r="WQM95" s="75"/>
      <c r="WQN95" s="204"/>
      <c r="WQO95" s="205"/>
      <c r="WQP95" s="72"/>
      <c r="WQQ95" s="70"/>
      <c r="WQR95" s="73"/>
      <c r="WQS95" s="74"/>
      <c r="WQT95" s="74"/>
      <c r="WQU95" s="62"/>
      <c r="WQV95" s="75"/>
      <c r="WQW95" s="76"/>
      <c r="WQX95" s="216"/>
      <c r="WQY95" s="75"/>
      <c r="WQZ95" s="75"/>
      <c r="WRA95" s="204"/>
      <c r="WRB95" s="205"/>
      <c r="WRC95" s="72"/>
      <c r="WRD95" s="70"/>
      <c r="WRE95" s="73"/>
      <c r="WRF95" s="74"/>
      <c r="WRG95" s="74"/>
      <c r="WRH95" s="62"/>
      <c r="WRI95" s="75"/>
      <c r="WRJ95" s="76"/>
      <c r="WRK95" s="216"/>
      <c r="WRL95" s="75"/>
      <c r="WRM95" s="75"/>
      <c r="WRN95" s="204"/>
      <c r="WRO95" s="205"/>
      <c r="WRP95" s="72"/>
      <c r="WRQ95" s="70"/>
      <c r="WRR95" s="73"/>
      <c r="WRS95" s="74"/>
      <c r="WRT95" s="74"/>
      <c r="WRU95" s="62"/>
      <c r="WRV95" s="75"/>
      <c r="WRW95" s="76"/>
      <c r="WRX95" s="216"/>
      <c r="WRY95" s="75"/>
      <c r="WRZ95" s="75"/>
      <c r="WSA95" s="204"/>
      <c r="WSB95" s="205"/>
      <c r="WSC95" s="72"/>
      <c r="WSD95" s="70"/>
      <c r="WSE95" s="73"/>
      <c r="WSF95" s="74"/>
      <c r="WSG95" s="74"/>
      <c r="WSH95" s="62"/>
      <c r="WSI95" s="75"/>
      <c r="WSJ95" s="76"/>
      <c r="WSK95" s="216"/>
      <c r="WSL95" s="75"/>
      <c r="WSM95" s="75"/>
      <c r="WSN95" s="204"/>
      <c r="WSO95" s="205"/>
      <c r="WSP95" s="72"/>
      <c r="WSQ95" s="70"/>
      <c r="WSR95" s="73"/>
      <c r="WSS95" s="74"/>
      <c r="WST95" s="74"/>
      <c r="WSU95" s="62"/>
      <c r="WSV95" s="75"/>
      <c r="WSW95" s="76"/>
      <c r="WSX95" s="216"/>
      <c r="WSY95" s="75"/>
      <c r="WSZ95" s="75"/>
      <c r="WTA95" s="204"/>
      <c r="WTB95" s="205"/>
      <c r="WTC95" s="72"/>
      <c r="WTD95" s="70"/>
      <c r="WTE95" s="73"/>
      <c r="WTF95" s="74"/>
      <c r="WTG95" s="74"/>
      <c r="WTH95" s="62"/>
      <c r="WTI95" s="75"/>
      <c r="WTJ95" s="76"/>
      <c r="WTK95" s="216"/>
      <c r="WTL95" s="75"/>
      <c r="WTM95" s="75"/>
      <c r="WTN95" s="204"/>
      <c r="WTO95" s="205"/>
      <c r="WTP95" s="72"/>
      <c r="WTQ95" s="70"/>
      <c r="WTR95" s="73"/>
      <c r="WTS95" s="74"/>
      <c r="WTT95" s="74"/>
      <c r="WTU95" s="62"/>
      <c r="WTV95" s="75"/>
      <c r="WTW95" s="76"/>
      <c r="WTX95" s="216"/>
      <c r="WTY95" s="75"/>
      <c r="WTZ95" s="75"/>
      <c r="WUA95" s="204"/>
      <c r="WUB95" s="205"/>
      <c r="WUC95" s="72"/>
      <c r="WUD95" s="70"/>
      <c r="WUE95" s="73"/>
      <c r="WUF95" s="74"/>
      <c r="WUG95" s="74"/>
      <c r="WUH95" s="62"/>
      <c r="WUI95" s="75"/>
      <c r="WUJ95" s="76"/>
      <c r="WUK95" s="216"/>
      <c r="WUL95" s="75"/>
      <c r="WUM95" s="75"/>
      <c r="WUN95" s="204"/>
      <c r="WUO95" s="205"/>
      <c r="WUP95" s="72"/>
      <c r="WUQ95" s="70"/>
      <c r="WUR95" s="73"/>
      <c r="WUS95" s="74"/>
      <c r="WUT95" s="74"/>
      <c r="WUU95" s="62"/>
      <c r="WUV95" s="75"/>
      <c r="WUW95" s="76"/>
      <c r="WUX95" s="216"/>
      <c r="WUY95" s="75"/>
      <c r="WUZ95" s="75"/>
      <c r="WVA95" s="204"/>
      <c r="WVB95" s="205"/>
      <c r="WVC95" s="72"/>
      <c r="WVD95" s="70"/>
      <c r="WVE95" s="73"/>
      <c r="WVF95" s="74"/>
      <c r="WVG95" s="74"/>
      <c r="WVH95" s="62"/>
      <c r="WVI95" s="75"/>
      <c r="WVJ95" s="76"/>
      <c r="WVK95" s="216"/>
      <c r="WVL95" s="75"/>
      <c r="WVM95" s="75"/>
      <c r="WVN95" s="204"/>
      <c r="WVO95" s="205"/>
      <c r="WVP95" s="72"/>
      <c r="WVQ95" s="70"/>
      <c r="WVR95" s="73"/>
      <c r="WVS95" s="74"/>
      <c r="WVT95" s="74"/>
      <c r="WVU95" s="62"/>
      <c r="WVV95" s="75"/>
      <c r="WVW95" s="76"/>
      <c r="WVX95" s="216"/>
      <c r="WVY95" s="75"/>
      <c r="WVZ95" s="75"/>
      <c r="WWA95" s="204"/>
      <c r="WWB95" s="205"/>
      <c r="WWC95" s="72"/>
      <c r="WWD95" s="70"/>
      <c r="WWE95" s="73"/>
      <c r="WWF95" s="74"/>
      <c r="WWG95" s="74"/>
      <c r="WWH95" s="62"/>
      <c r="WWI95" s="75"/>
      <c r="WWJ95" s="76"/>
      <c r="WWK95" s="216"/>
      <c r="WWL95" s="75"/>
      <c r="WWM95" s="75"/>
      <c r="WWN95" s="204"/>
      <c r="WWO95" s="205"/>
      <c r="WWP95" s="72"/>
      <c r="WWQ95" s="70"/>
      <c r="WWR95" s="73"/>
      <c r="WWS95" s="74"/>
      <c r="WWT95" s="74"/>
      <c r="WWU95" s="62"/>
      <c r="WWV95" s="75"/>
      <c r="WWW95" s="76"/>
      <c r="WWX95" s="216"/>
      <c r="WWY95" s="75"/>
      <c r="WWZ95" s="75"/>
      <c r="WXA95" s="204"/>
      <c r="WXB95" s="205"/>
      <c r="WXC95" s="72"/>
      <c r="WXD95" s="70"/>
      <c r="WXE95" s="73"/>
      <c r="WXF95" s="74"/>
      <c r="WXG95" s="74"/>
      <c r="WXH95" s="62"/>
      <c r="WXI95" s="75"/>
      <c r="WXJ95" s="76"/>
      <c r="WXK95" s="216"/>
      <c r="WXL95" s="75"/>
      <c r="WXM95" s="75"/>
      <c r="WXN95" s="204"/>
      <c r="WXO95" s="205"/>
      <c r="WXP95" s="72"/>
      <c r="WXQ95" s="70"/>
      <c r="WXR95" s="73"/>
      <c r="WXS95" s="74"/>
      <c r="WXT95" s="74"/>
      <c r="WXU95" s="62"/>
      <c r="WXV95" s="75"/>
      <c r="WXW95" s="76"/>
      <c r="WXX95" s="216"/>
      <c r="WXY95" s="75"/>
      <c r="WXZ95" s="75"/>
      <c r="WYA95" s="204"/>
      <c r="WYB95" s="205"/>
      <c r="WYC95" s="72"/>
      <c r="WYD95" s="70"/>
      <c r="WYE95" s="73"/>
      <c r="WYF95" s="74"/>
      <c r="WYG95" s="74"/>
      <c r="WYH95" s="62"/>
      <c r="WYI95" s="75"/>
      <c r="WYJ95" s="76"/>
      <c r="WYK95" s="216"/>
      <c r="WYL95" s="75"/>
      <c r="WYM95" s="75"/>
      <c r="WYN95" s="204"/>
      <c r="WYO95" s="205"/>
      <c r="WYP95" s="72"/>
      <c r="WYQ95" s="70"/>
      <c r="WYR95" s="73"/>
      <c r="WYS95" s="74"/>
      <c r="WYT95" s="74"/>
      <c r="WYU95" s="62"/>
      <c r="WYV95" s="75"/>
      <c r="WYW95" s="76"/>
      <c r="WYX95" s="216"/>
      <c r="WYY95" s="75"/>
      <c r="WYZ95" s="75"/>
      <c r="WZA95" s="204"/>
      <c r="WZB95" s="205"/>
      <c r="WZC95" s="72"/>
      <c r="WZD95" s="70"/>
      <c r="WZE95" s="73"/>
      <c r="WZF95" s="74"/>
      <c r="WZG95" s="74"/>
      <c r="WZH95" s="62"/>
      <c r="WZI95" s="75"/>
      <c r="WZJ95" s="76"/>
      <c r="WZK95" s="216"/>
      <c r="WZL95" s="75"/>
      <c r="WZM95" s="75"/>
      <c r="WZN95" s="204"/>
      <c r="WZO95" s="205"/>
      <c r="WZP95" s="72"/>
      <c r="WZQ95" s="70"/>
      <c r="WZR95" s="73"/>
      <c r="WZS95" s="74"/>
      <c r="WZT95" s="74"/>
      <c r="WZU95" s="62"/>
      <c r="WZV95" s="75"/>
      <c r="WZW95" s="76"/>
      <c r="WZX95" s="216"/>
      <c r="WZY95" s="75"/>
      <c r="WZZ95" s="75"/>
      <c r="XAA95" s="204"/>
      <c r="XAB95" s="205"/>
      <c r="XAC95" s="72"/>
      <c r="XAD95" s="70"/>
      <c r="XAE95" s="73"/>
      <c r="XAF95" s="74"/>
      <c r="XAG95" s="74"/>
      <c r="XAH95" s="62"/>
      <c r="XAI95" s="75"/>
      <c r="XAJ95" s="76"/>
      <c r="XAK95" s="216"/>
      <c r="XAL95" s="75"/>
      <c r="XAM95" s="75"/>
      <c r="XAN95" s="204"/>
      <c r="XAO95" s="205"/>
      <c r="XAP95" s="72"/>
      <c r="XAQ95" s="70"/>
      <c r="XAR95" s="73"/>
      <c r="XAS95" s="74"/>
      <c r="XAT95" s="74"/>
      <c r="XAU95" s="62"/>
      <c r="XAV95" s="75"/>
      <c r="XAW95" s="76"/>
      <c r="XAX95" s="216"/>
      <c r="XAY95" s="75"/>
      <c r="XAZ95" s="75"/>
      <c r="XBA95" s="204"/>
      <c r="XBB95" s="205"/>
      <c r="XBC95" s="72"/>
      <c r="XBD95" s="70"/>
      <c r="XBE95" s="73"/>
      <c r="XBF95" s="74"/>
      <c r="XBG95" s="74"/>
      <c r="XBH95" s="62"/>
      <c r="XBI95" s="75"/>
      <c r="XBJ95" s="76"/>
      <c r="XBK95" s="216"/>
      <c r="XBL95" s="75"/>
      <c r="XBM95" s="75"/>
      <c r="XBN95" s="204"/>
      <c r="XBO95" s="205"/>
      <c r="XBP95" s="72"/>
      <c r="XBQ95" s="70"/>
      <c r="XBR95" s="73"/>
      <c r="XBS95" s="74"/>
      <c r="XBT95" s="74"/>
      <c r="XBU95" s="62"/>
      <c r="XBV95" s="75"/>
      <c r="XBW95" s="76"/>
      <c r="XBX95" s="216"/>
      <c r="XBY95" s="75"/>
      <c r="XBZ95" s="75"/>
      <c r="XCA95" s="204"/>
      <c r="XCB95" s="205"/>
      <c r="XCC95" s="72"/>
      <c r="XCD95" s="70"/>
      <c r="XCE95" s="73"/>
      <c r="XCF95" s="74"/>
      <c r="XCG95" s="74"/>
      <c r="XCH95" s="62"/>
      <c r="XCI95" s="75"/>
      <c r="XCJ95" s="76"/>
      <c r="XCK95" s="216"/>
      <c r="XCL95" s="75"/>
      <c r="XCM95" s="75"/>
      <c r="XCN95" s="204"/>
      <c r="XCO95" s="205"/>
      <c r="XCP95" s="72"/>
      <c r="XCQ95" s="70"/>
      <c r="XCR95" s="73"/>
      <c r="XCS95" s="74"/>
      <c r="XCT95" s="74"/>
      <c r="XCU95" s="62"/>
      <c r="XCV95" s="75"/>
      <c r="XCW95" s="76"/>
      <c r="XCX95" s="216"/>
      <c r="XCY95" s="75"/>
      <c r="XCZ95" s="75"/>
      <c r="XDA95" s="204"/>
      <c r="XDB95" s="205"/>
      <c r="XDC95" s="72"/>
      <c r="XDD95" s="70"/>
      <c r="XDE95" s="73"/>
      <c r="XDF95" s="74"/>
      <c r="XDG95" s="74"/>
      <c r="XDH95" s="62"/>
      <c r="XDI95" s="75"/>
      <c r="XDJ95" s="76"/>
      <c r="XDK95" s="216"/>
      <c r="XDL95" s="75"/>
      <c r="XDM95" s="75"/>
      <c r="XDN95" s="204"/>
      <c r="XDO95" s="205"/>
      <c r="XDP95" s="72"/>
      <c r="XDQ95" s="70"/>
      <c r="XDR95" s="73"/>
      <c r="XDS95" s="74"/>
      <c r="XDT95" s="74"/>
      <c r="XDU95" s="62"/>
      <c r="XDV95" s="75"/>
      <c r="XDW95" s="76"/>
      <c r="XDX95" s="216"/>
      <c r="XDY95" s="75"/>
      <c r="XDZ95" s="75"/>
      <c r="XEA95" s="204"/>
      <c r="XEB95" s="205"/>
      <c r="XEC95" s="72"/>
      <c r="XED95" s="70"/>
      <c r="XEE95" s="73"/>
      <c r="XEF95" s="74"/>
      <c r="XEG95" s="74"/>
      <c r="XEH95" s="62"/>
      <c r="XEI95" s="75"/>
      <c r="XEJ95" s="76"/>
      <c r="XEK95" s="216"/>
      <c r="XEL95" s="75"/>
      <c r="XEM95" s="75"/>
      <c r="XEN95" s="204"/>
      <c r="XEO95" s="205"/>
      <c r="XEP95" s="72"/>
      <c r="XEQ95" s="70"/>
      <c r="XER95" s="73"/>
      <c r="XES95" s="74"/>
      <c r="XET95" s="74"/>
      <c r="XEU95" s="62"/>
      <c r="XEV95" s="75"/>
      <c r="XEW95" s="76"/>
      <c r="XEX95" s="216"/>
      <c r="XEY95" s="75"/>
      <c r="XEZ95" s="75"/>
      <c r="XFA95" s="204"/>
      <c r="XFB95" s="205"/>
      <c r="XFC95" s="72"/>
      <c r="XFD95" s="70"/>
    </row>
    <row r="96" spans="1:16384" s="1" customFormat="1" hidden="1" x14ac:dyDescent="0.35">
      <c r="A96" s="52">
        <f t="shared" si="18"/>
        <v>258.81448319999998</v>
      </c>
      <c r="B96" s="28">
        <v>6098052</v>
      </c>
      <c r="C96" s="90" t="s">
        <v>97</v>
      </c>
      <c r="D96" s="69"/>
      <c r="E96" s="203"/>
      <c r="F96" s="92">
        <f t="shared" si="25"/>
        <v>46112.624675047155</v>
      </c>
      <c r="G96" s="92">
        <f t="shared" si="24"/>
        <v>46112.624675047155</v>
      </c>
      <c r="H96" s="93">
        <f>$H$68*O96</f>
        <v>17.854199999999999</v>
      </c>
      <c r="I96" s="52">
        <f t="shared" si="19"/>
        <v>0</v>
      </c>
      <c r="J96" s="94">
        <f>$H$69</f>
        <v>0.60399999999999998</v>
      </c>
      <c r="K96" s="210"/>
      <c r="L96" s="171">
        <f t="shared" si="20"/>
        <v>0</v>
      </c>
      <c r="M96" s="171">
        <f t="shared" si="21"/>
        <v>0</v>
      </c>
      <c r="N96" s="53">
        <f t="shared" si="22"/>
        <v>-0.38551680000000488</v>
      </c>
      <c r="O96" s="54">
        <f t="shared" si="28"/>
        <v>1</v>
      </c>
      <c r="P96" s="161">
        <v>259.2</v>
      </c>
      <c r="Q96" s="69"/>
      <c r="R96" s="69">
        <f t="shared" si="26"/>
        <v>0</v>
      </c>
      <c r="S96" s="82" t="e">
        <f>+Q96/D96</f>
        <v>#DIV/0!</v>
      </c>
      <c r="T96" s="92"/>
      <c r="U96" s="167"/>
      <c r="V96" s="43"/>
      <c r="W96" s="208"/>
      <c r="X96" s="157"/>
      <c r="Y96" s="211"/>
      <c r="Z96" s="69"/>
      <c r="AA96" s="161"/>
      <c r="AB96" s="168"/>
      <c r="AC96" s="169"/>
      <c r="AD96" s="170"/>
      <c r="AE96" s="157"/>
      <c r="AF96" s="157"/>
      <c r="AH96" s="157"/>
      <c r="AI96" s="211"/>
      <c r="AJ96" s="161"/>
      <c r="AK96" s="161"/>
      <c r="AL96" s="168"/>
      <c r="AM96" s="169"/>
      <c r="AN96" s="170"/>
      <c r="AO96" s="167"/>
      <c r="AP96" s="43"/>
      <c r="AQ96" s="208"/>
      <c r="AR96" s="157"/>
      <c r="AS96" s="211"/>
      <c r="AT96" s="161"/>
      <c r="AU96" s="161"/>
      <c r="AV96" s="168"/>
      <c r="AW96" s="169"/>
      <c r="AX96" s="170"/>
      <c r="AY96" s="167"/>
      <c r="AZ96" s="43"/>
      <c r="BA96" s="208"/>
      <c r="BB96" s="157"/>
      <c r="BC96" s="211"/>
      <c r="BD96" s="161"/>
      <c r="BE96" s="161"/>
      <c r="BF96" s="168"/>
      <c r="BG96" s="169"/>
      <c r="BH96" s="170"/>
      <c r="BI96" s="167"/>
      <c r="BJ96" s="43"/>
      <c r="BK96" s="208"/>
      <c r="BL96" s="157"/>
      <c r="BM96" s="211"/>
      <c r="BN96" s="161"/>
      <c r="BO96" s="161"/>
      <c r="BP96" s="168"/>
      <c r="BQ96" s="169"/>
      <c r="BR96" s="170"/>
      <c r="BS96" s="167"/>
      <c r="BT96" s="43"/>
      <c r="BU96" s="208"/>
      <c r="BV96" s="157"/>
      <c r="BW96" s="211"/>
      <c r="BX96" s="161"/>
      <c r="BY96" s="161"/>
      <c r="BZ96" s="168"/>
      <c r="CA96" s="169"/>
      <c r="CB96" s="170"/>
      <c r="CC96" s="167"/>
      <c r="CD96" s="43"/>
      <c r="CE96" s="208"/>
      <c r="CF96" s="157"/>
      <c r="CG96" s="211"/>
      <c r="CH96" s="161"/>
      <c r="CI96" s="161"/>
      <c r="CJ96" s="168"/>
      <c r="CK96" s="169"/>
      <c r="CL96" s="170"/>
      <c r="CM96" s="167"/>
      <c r="CN96" s="43"/>
      <c r="CO96" s="208"/>
      <c r="CP96" s="157"/>
      <c r="CQ96" s="211"/>
      <c r="CR96" s="161"/>
      <c r="CS96" s="161"/>
      <c r="CT96" s="168"/>
      <c r="CU96" s="169"/>
      <c r="CV96" s="170"/>
      <c r="CW96" s="167"/>
      <c r="CX96" s="43"/>
      <c r="CY96" s="208"/>
      <c r="CZ96" s="157"/>
      <c r="DA96" s="211"/>
      <c r="DB96" s="161"/>
      <c r="DC96" s="161"/>
      <c r="DD96" s="168"/>
      <c r="DE96" s="169"/>
      <c r="DF96" s="170"/>
      <c r="DG96" s="167"/>
      <c r="DH96" s="43"/>
      <c r="DI96" s="208"/>
      <c r="DJ96" s="157"/>
      <c r="DK96" s="211"/>
      <c r="DL96" s="161"/>
      <c r="DM96" s="161"/>
      <c r="DN96" s="168"/>
      <c r="DO96" s="169"/>
      <c r="DP96" s="170"/>
      <c r="DQ96" s="167"/>
      <c r="DR96" s="43"/>
      <c r="DS96" s="208"/>
      <c r="DT96" s="157"/>
      <c r="DU96" s="211"/>
      <c r="DV96" s="161"/>
      <c r="DW96" s="161"/>
      <c r="DX96" s="168"/>
      <c r="DY96" s="169"/>
      <c r="DZ96" s="170"/>
      <c r="EA96" s="167"/>
      <c r="EB96" s="43"/>
      <c r="EC96" s="208"/>
      <c r="ED96" s="157"/>
      <c r="EE96" s="211"/>
      <c r="EF96" s="161"/>
      <c r="EG96" s="161"/>
      <c r="EH96" s="168"/>
      <c r="EI96" s="169"/>
      <c r="EJ96" s="170"/>
      <c r="EK96" s="167"/>
      <c r="EL96" s="43"/>
      <c r="EM96" s="208"/>
      <c r="EN96" s="157"/>
      <c r="EO96" s="211"/>
      <c r="EP96" s="161"/>
      <c r="EQ96" s="161"/>
      <c r="ER96" s="168"/>
      <c r="ES96" s="169"/>
      <c r="ET96" s="170"/>
      <c r="EU96" s="167"/>
      <c r="EV96" s="43"/>
      <c r="EW96" s="208"/>
      <c r="EX96" s="157"/>
      <c r="EY96" s="211"/>
      <c r="EZ96" s="161"/>
      <c r="FA96" s="161"/>
      <c r="FB96" s="168"/>
      <c r="FC96" s="169"/>
      <c r="FD96" s="170"/>
      <c r="FE96" s="167"/>
      <c r="FF96" s="43"/>
      <c r="FG96" s="208"/>
      <c r="FH96" s="157"/>
      <c r="FI96" s="211"/>
      <c r="FJ96" s="161"/>
      <c r="FK96" s="161"/>
      <c r="FL96" s="168"/>
      <c r="FM96" s="169"/>
      <c r="FN96" s="170"/>
      <c r="FO96" s="167"/>
      <c r="FP96" s="43"/>
      <c r="FQ96" s="208"/>
      <c r="FR96" s="157"/>
      <c r="FS96" s="211"/>
      <c r="FT96" s="161"/>
      <c r="FU96" s="161"/>
      <c r="FV96" s="168"/>
      <c r="FW96" s="169"/>
      <c r="FX96" s="170"/>
      <c r="FY96" s="167"/>
      <c r="FZ96" s="43"/>
      <c r="GA96" s="208"/>
      <c r="GB96" s="157"/>
      <c r="GC96" s="211"/>
      <c r="GD96" s="161"/>
      <c r="GE96" s="161"/>
      <c r="GF96" s="168"/>
      <c r="GG96" s="169"/>
      <c r="GH96" s="170"/>
      <c r="GI96" s="167"/>
      <c r="GJ96" s="43"/>
      <c r="GK96" s="208"/>
      <c r="GL96" s="157"/>
      <c r="GM96" s="211"/>
      <c r="GN96" s="161"/>
      <c r="GO96" s="161"/>
      <c r="GP96" s="168"/>
      <c r="GQ96" s="169"/>
      <c r="GR96" s="170"/>
      <c r="GS96" s="167"/>
      <c r="GT96" s="43"/>
      <c r="GU96" s="208"/>
      <c r="GV96" s="157"/>
      <c r="GW96" s="211"/>
      <c r="GX96" s="161"/>
      <c r="GY96" s="161"/>
      <c r="GZ96" s="168"/>
      <c r="HA96" s="169"/>
      <c r="HB96" s="170"/>
      <c r="HC96" s="167"/>
      <c r="HD96" s="43"/>
      <c r="HE96" s="208"/>
      <c r="HF96" s="157"/>
      <c r="HG96" s="211"/>
      <c r="HH96" s="161"/>
      <c r="HI96" s="161"/>
      <c r="HJ96" s="168"/>
      <c r="HK96" s="169"/>
      <c r="HL96" s="170"/>
      <c r="HM96" s="167"/>
      <c r="HN96" s="43"/>
      <c r="HO96" s="208"/>
      <c r="HP96" s="157"/>
      <c r="HQ96" s="211"/>
      <c r="HR96" s="161"/>
      <c r="HS96" s="161"/>
      <c r="HT96" s="168"/>
      <c r="HU96" s="169"/>
      <c r="HV96" s="170"/>
      <c r="HW96" s="167"/>
      <c r="HX96" s="43"/>
      <c r="HY96" s="208"/>
      <c r="HZ96" s="157"/>
      <c r="IA96" s="211"/>
      <c r="IB96" s="161"/>
      <c r="IC96" s="161"/>
      <c r="ID96" s="168"/>
      <c r="IE96" s="169"/>
      <c r="IF96" s="170"/>
      <c r="IG96" s="167"/>
      <c r="IH96" s="43"/>
      <c r="II96" s="208"/>
      <c r="IJ96" s="157"/>
      <c r="IK96" s="211"/>
      <c r="IL96" s="161"/>
      <c r="IM96" s="161"/>
      <c r="IN96" s="168"/>
      <c r="IO96" s="169"/>
      <c r="IP96" s="170"/>
      <c r="IQ96" s="167"/>
      <c r="IR96" s="43"/>
      <c r="IS96" s="208"/>
      <c r="IT96" s="157"/>
      <c r="IU96" s="211"/>
      <c r="IV96" s="161"/>
      <c r="IW96" s="161"/>
      <c r="IX96" s="168"/>
      <c r="IY96" s="169"/>
      <c r="IZ96" s="170"/>
      <c r="JA96" s="167"/>
      <c r="JB96" s="43"/>
      <c r="JC96" s="208"/>
      <c r="JD96" s="157"/>
      <c r="JE96" s="211"/>
      <c r="JF96" s="161"/>
      <c r="JG96" s="161"/>
      <c r="JH96" s="168"/>
      <c r="JI96" s="169"/>
      <c r="JJ96" s="170"/>
      <c r="JK96" s="167"/>
      <c r="JL96" s="43"/>
      <c r="JM96" s="208"/>
      <c r="JN96" s="157"/>
      <c r="JO96" s="211"/>
      <c r="JP96" s="161"/>
      <c r="JQ96" s="161"/>
      <c r="JR96" s="168"/>
      <c r="JS96" s="169"/>
      <c r="JT96" s="170"/>
      <c r="JU96" s="167"/>
      <c r="JV96" s="43"/>
      <c r="JW96" s="208"/>
      <c r="JX96" s="157"/>
      <c r="JY96" s="211"/>
      <c r="JZ96" s="161"/>
      <c r="KA96" s="161"/>
      <c r="KB96" s="168"/>
      <c r="KC96" s="169"/>
      <c r="KD96" s="170"/>
      <c r="KE96" s="167"/>
      <c r="KF96" s="43"/>
      <c r="KG96" s="208"/>
      <c r="KH96" s="157"/>
      <c r="KI96" s="211"/>
      <c r="KJ96" s="161"/>
      <c r="KK96" s="161"/>
      <c r="KL96" s="168"/>
      <c r="KM96" s="169"/>
      <c r="KN96" s="170"/>
      <c r="KO96" s="167"/>
      <c r="KP96" s="43"/>
      <c r="KQ96" s="208"/>
      <c r="KR96" s="157"/>
      <c r="KS96" s="211"/>
      <c r="KT96" s="161"/>
      <c r="KU96" s="161"/>
      <c r="KV96" s="168"/>
      <c r="KW96" s="169"/>
      <c r="KX96" s="170"/>
      <c r="KY96" s="167"/>
      <c r="KZ96" s="43"/>
      <c r="LA96" s="208"/>
      <c r="LB96" s="157"/>
      <c r="LC96" s="211"/>
      <c r="LD96" s="161"/>
      <c r="LE96" s="161"/>
      <c r="LF96" s="168"/>
      <c r="LG96" s="169"/>
      <c r="LH96" s="170"/>
      <c r="LI96" s="167"/>
      <c r="LJ96" s="43"/>
      <c r="LK96" s="208"/>
      <c r="LL96" s="157"/>
      <c r="LM96" s="211"/>
      <c r="LN96" s="161"/>
      <c r="LO96" s="161"/>
      <c r="LP96" s="168"/>
      <c r="LQ96" s="169"/>
      <c r="LR96" s="170"/>
      <c r="LS96" s="167"/>
      <c r="LT96" s="43"/>
      <c r="LU96" s="208"/>
      <c r="LV96" s="157"/>
      <c r="LW96" s="211"/>
      <c r="LX96" s="161"/>
      <c r="LY96" s="161"/>
      <c r="LZ96" s="168"/>
      <c r="MA96" s="169"/>
      <c r="MB96" s="170"/>
      <c r="MC96" s="167"/>
      <c r="MD96" s="43"/>
      <c r="ME96" s="208"/>
      <c r="MF96" s="157"/>
      <c r="MG96" s="211"/>
      <c r="MH96" s="161"/>
      <c r="MI96" s="161"/>
      <c r="MJ96" s="168"/>
      <c r="MK96" s="169"/>
      <c r="ML96" s="170"/>
      <c r="MM96" s="167"/>
      <c r="MN96" s="43"/>
      <c r="MO96" s="208"/>
      <c r="MP96" s="157"/>
      <c r="MQ96" s="211"/>
      <c r="MR96" s="161"/>
      <c r="MS96" s="161"/>
      <c r="MT96" s="168"/>
      <c r="MU96" s="169"/>
      <c r="MV96" s="170"/>
      <c r="MW96" s="167"/>
      <c r="MX96" s="43"/>
      <c r="MY96" s="208"/>
      <c r="MZ96" s="157"/>
      <c r="NA96" s="211"/>
      <c r="NB96" s="161"/>
      <c r="NC96" s="161"/>
      <c r="ND96" s="168"/>
      <c r="NE96" s="169"/>
      <c r="NF96" s="170"/>
      <c r="NG96" s="167"/>
      <c r="NH96" s="43"/>
      <c r="NI96" s="208"/>
      <c r="NJ96" s="157"/>
      <c r="NK96" s="211"/>
      <c r="NL96" s="161"/>
      <c r="NM96" s="161"/>
      <c r="NN96" s="168"/>
      <c r="NO96" s="169"/>
      <c r="NP96" s="170"/>
      <c r="NQ96" s="167"/>
      <c r="NR96" s="43"/>
      <c r="NS96" s="208"/>
      <c r="NT96" s="157"/>
      <c r="NU96" s="211"/>
      <c r="NV96" s="161"/>
      <c r="NW96" s="161"/>
      <c r="NX96" s="168"/>
      <c r="NY96" s="169"/>
      <c r="NZ96" s="170"/>
      <c r="OA96" s="167"/>
      <c r="OB96" s="43"/>
      <c r="OC96" s="208"/>
      <c r="OD96" s="157"/>
      <c r="OE96" s="211"/>
      <c r="OF96" s="161"/>
      <c r="OG96" s="161"/>
      <c r="OH96" s="168"/>
      <c r="OI96" s="169"/>
      <c r="OJ96" s="170"/>
      <c r="OK96" s="167"/>
      <c r="OL96" s="43"/>
      <c r="OM96" s="208"/>
      <c r="ON96" s="157"/>
      <c r="OO96" s="211"/>
      <c r="OP96" s="161"/>
      <c r="OQ96" s="161"/>
      <c r="OR96" s="168"/>
      <c r="OS96" s="169"/>
      <c r="OT96" s="170"/>
      <c r="OU96" s="167"/>
      <c r="OV96" s="43"/>
      <c r="OW96" s="208"/>
      <c r="OX96" s="157"/>
      <c r="OY96" s="211"/>
      <c r="OZ96" s="161"/>
      <c r="PA96" s="161"/>
      <c r="PB96" s="168"/>
      <c r="PC96" s="169"/>
      <c r="PD96" s="170"/>
      <c r="PE96" s="167"/>
      <c r="PF96" s="43"/>
      <c r="PG96" s="208"/>
      <c r="PH96" s="157"/>
      <c r="PI96" s="211"/>
      <c r="PJ96" s="161"/>
      <c r="PK96" s="161"/>
      <c r="PL96" s="168"/>
      <c r="PM96" s="169"/>
      <c r="PN96" s="170"/>
      <c r="PO96" s="167"/>
      <c r="PP96" s="43"/>
      <c r="PQ96" s="208"/>
      <c r="PR96" s="157"/>
      <c r="PS96" s="211"/>
      <c r="PT96" s="161"/>
      <c r="PU96" s="161"/>
      <c r="PV96" s="168"/>
      <c r="PW96" s="169"/>
      <c r="PX96" s="170"/>
      <c r="PY96" s="167"/>
      <c r="PZ96" s="43"/>
      <c r="QA96" s="208"/>
      <c r="QB96" s="157"/>
      <c r="QC96" s="211"/>
      <c r="QD96" s="161"/>
      <c r="QE96" s="161"/>
      <c r="QF96" s="168"/>
      <c r="QG96" s="169"/>
      <c r="QH96" s="170"/>
      <c r="QI96" s="167"/>
      <c r="QJ96" s="43"/>
      <c r="QK96" s="208"/>
      <c r="QL96" s="157"/>
      <c r="QM96" s="211"/>
      <c r="QN96" s="161"/>
      <c r="QO96" s="161"/>
      <c r="QP96" s="168"/>
      <c r="QQ96" s="169"/>
      <c r="QR96" s="170"/>
      <c r="QS96" s="167"/>
      <c r="QT96" s="43"/>
      <c r="QU96" s="208"/>
      <c r="QV96" s="157"/>
      <c r="QW96" s="211"/>
      <c r="QX96" s="161"/>
      <c r="QY96" s="161"/>
      <c r="QZ96" s="168"/>
      <c r="RA96" s="169"/>
      <c r="RB96" s="170"/>
      <c r="RC96" s="167"/>
      <c r="RD96" s="43"/>
      <c r="RE96" s="208"/>
      <c r="RF96" s="157"/>
      <c r="RG96" s="211"/>
      <c r="RH96" s="161"/>
      <c r="RI96" s="161"/>
      <c r="RJ96" s="168"/>
      <c r="RK96" s="169"/>
      <c r="RL96" s="170"/>
      <c r="RM96" s="167"/>
      <c r="RN96" s="43"/>
      <c r="RO96" s="208"/>
      <c r="RP96" s="157"/>
      <c r="RQ96" s="211"/>
      <c r="RR96" s="161"/>
      <c r="RS96" s="161"/>
      <c r="RT96" s="168"/>
      <c r="RU96" s="169"/>
      <c r="RV96" s="170"/>
      <c r="RW96" s="167"/>
      <c r="RX96" s="43"/>
      <c r="RY96" s="208"/>
      <c r="RZ96" s="157"/>
      <c r="SA96" s="211"/>
      <c r="SB96" s="161"/>
      <c r="SC96" s="161"/>
      <c r="SD96" s="168"/>
      <c r="SE96" s="169"/>
      <c r="SF96" s="170"/>
      <c r="SG96" s="167"/>
      <c r="SH96" s="43"/>
      <c r="SI96" s="208"/>
      <c r="SJ96" s="157"/>
      <c r="SK96" s="211"/>
      <c r="SL96" s="161"/>
      <c r="SM96" s="161"/>
      <c r="SN96" s="168"/>
      <c r="SO96" s="169"/>
      <c r="SP96" s="170"/>
      <c r="SQ96" s="167"/>
      <c r="SR96" s="43"/>
      <c r="SS96" s="208"/>
      <c r="ST96" s="157"/>
      <c r="SU96" s="211"/>
      <c r="SV96" s="161"/>
      <c r="SW96" s="161"/>
      <c r="SX96" s="168"/>
      <c r="SY96" s="169"/>
      <c r="SZ96" s="170"/>
      <c r="TA96" s="167"/>
      <c r="TB96" s="43"/>
      <c r="TC96" s="208"/>
      <c r="TD96" s="157"/>
      <c r="TE96" s="211"/>
      <c r="TF96" s="161"/>
      <c r="TG96" s="161"/>
      <c r="TH96" s="168"/>
      <c r="TI96" s="169"/>
      <c r="TJ96" s="170"/>
      <c r="TK96" s="167"/>
      <c r="TL96" s="43"/>
      <c r="TM96" s="208"/>
      <c r="TN96" s="157"/>
      <c r="TO96" s="211"/>
      <c r="TP96" s="161"/>
      <c r="TQ96" s="161"/>
      <c r="TR96" s="168"/>
      <c r="TS96" s="169"/>
      <c r="TT96" s="170"/>
      <c r="TU96" s="167"/>
      <c r="TV96" s="43"/>
      <c r="TW96" s="208"/>
      <c r="TX96" s="157"/>
      <c r="TY96" s="211"/>
      <c r="TZ96" s="161"/>
      <c r="UA96" s="161"/>
      <c r="UB96" s="168"/>
      <c r="UC96" s="169"/>
      <c r="UD96" s="170"/>
      <c r="UE96" s="167"/>
      <c r="UF96" s="43"/>
      <c r="UG96" s="208"/>
      <c r="UH96" s="157"/>
      <c r="UI96" s="211"/>
      <c r="UJ96" s="161"/>
      <c r="UK96" s="161"/>
      <c r="UL96" s="168"/>
      <c r="UM96" s="169"/>
      <c r="UN96" s="170"/>
      <c r="UO96" s="167"/>
      <c r="UP96" s="43"/>
      <c r="UQ96" s="208"/>
      <c r="UR96" s="157"/>
      <c r="US96" s="211"/>
      <c r="UT96" s="161"/>
      <c r="UU96" s="161"/>
      <c r="UV96" s="168"/>
      <c r="UW96" s="169"/>
      <c r="UX96" s="170"/>
      <c r="UY96" s="167"/>
      <c r="UZ96" s="43"/>
      <c r="VA96" s="208"/>
      <c r="VB96" s="157"/>
      <c r="VC96" s="211"/>
      <c r="VD96" s="161"/>
      <c r="VE96" s="161"/>
      <c r="VF96" s="168"/>
      <c r="VG96" s="169"/>
      <c r="VH96" s="170"/>
      <c r="VI96" s="167"/>
      <c r="VJ96" s="43"/>
      <c r="VK96" s="208"/>
      <c r="VL96" s="157"/>
      <c r="VM96" s="211"/>
      <c r="VN96" s="161"/>
      <c r="VO96" s="161"/>
      <c r="VP96" s="168"/>
      <c r="VQ96" s="169"/>
      <c r="VR96" s="170"/>
      <c r="VS96" s="167"/>
      <c r="VT96" s="43"/>
      <c r="VU96" s="208"/>
      <c r="VV96" s="157"/>
      <c r="VW96" s="211"/>
      <c r="VX96" s="161"/>
      <c r="VY96" s="161"/>
      <c r="VZ96" s="168"/>
      <c r="WA96" s="169"/>
      <c r="WB96" s="170"/>
      <c r="WC96" s="167"/>
      <c r="WD96" s="43"/>
      <c r="WE96" s="208"/>
      <c r="WF96" s="157"/>
      <c r="WG96" s="211"/>
      <c r="WH96" s="161"/>
      <c r="WI96" s="161"/>
      <c r="WJ96" s="168"/>
      <c r="WK96" s="169"/>
      <c r="WL96" s="170"/>
      <c r="WM96" s="167"/>
      <c r="WN96" s="43"/>
      <c r="WO96" s="208"/>
      <c r="WP96" s="157"/>
      <c r="WQ96" s="211"/>
      <c r="WR96" s="161"/>
      <c r="WS96" s="161"/>
      <c r="WT96" s="168"/>
      <c r="WU96" s="169"/>
      <c r="WV96" s="170"/>
      <c r="WW96" s="167"/>
      <c r="WX96" s="43"/>
      <c r="WY96" s="208"/>
      <c r="WZ96" s="157"/>
      <c r="XA96" s="211"/>
      <c r="XB96" s="161"/>
      <c r="XC96" s="161"/>
      <c r="XD96" s="168"/>
      <c r="XE96" s="169"/>
      <c r="XF96" s="170"/>
      <c r="XG96" s="167"/>
      <c r="XH96" s="43"/>
      <c r="XI96" s="208"/>
      <c r="XJ96" s="157"/>
      <c r="XK96" s="211"/>
      <c r="XL96" s="161"/>
      <c r="XM96" s="161"/>
      <c r="XN96" s="168"/>
      <c r="XO96" s="169"/>
      <c r="XP96" s="170"/>
      <c r="XQ96" s="167"/>
      <c r="XR96" s="43"/>
      <c r="XS96" s="208"/>
      <c r="XT96" s="157"/>
      <c r="XU96" s="211"/>
      <c r="XV96" s="161"/>
      <c r="XW96" s="161"/>
      <c r="XX96" s="168"/>
      <c r="XY96" s="169"/>
      <c r="XZ96" s="170"/>
      <c r="YA96" s="167"/>
      <c r="YB96" s="43"/>
      <c r="YC96" s="208"/>
      <c r="YD96" s="157"/>
      <c r="YE96" s="211"/>
      <c r="YF96" s="161"/>
      <c r="YG96" s="161"/>
      <c r="YH96" s="168"/>
      <c r="YI96" s="169"/>
      <c r="YJ96" s="170"/>
      <c r="YK96" s="167"/>
      <c r="YL96" s="43"/>
      <c r="YM96" s="208"/>
      <c r="YN96" s="157"/>
      <c r="YO96" s="211"/>
      <c r="YP96" s="161"/>
      <c r="YQ96" s="161"/>
      <c r="YR96" s="168"/>
      <c r="YS96" s="169"/>
      <c r="YT96" s="170"/>
      <c r="YU96" s="167"/>
      <c r="YV96" s="43"/>
      <c r="YW96" s="208"/>
      <c r="YX96" s="157"/>
      <c r="YY96" s="211"/>
      <c r="YZ96" s="161"/>
      <c r="ZA96" s="161"/>
      <c r="ZB96" s="168"/>
      <c r="ZC96" s="169"/>
      <c r="ZD96" s="170"/>
      <c r="ZE96" s="167"/>
      <c r="ZF96" s="43"/>
      <c r="ZG96" s="208"/>
      <c r="ZH96" s="157"/>
      <c r="ZI96" s="211"/>
      <c r="ZJ96" s="161"/>
      <c r="ZK96" s="161"/>
      <c r="ZL96" s="168"/>
      <c r="ZM96" s="169"/>
      <c r="ZN96" s="170"/>
      <c r="ZO96" s="167"/>
      <c r="ZP96" s="43"/>
      <c r="ZQ96" s="208"/>
      <c r="ZR96" s="157"/>
      <c r="ZS96" s="211"/>
      <c r="ZT96" s="161"/>
      <c r="ZU96" s="161"/>
      <c r="ZV96" s="168"/>
      <c r="ZW96" s="169"/>
      <c r="ZX96" s="170"/>
      <c r="ZY96" s="167"/>
      <c r="ZZ96" s="43"/>
      <c r="AAA96" s="208"/>
      <c r="AAB96" s="157"/>
      <c r="AAC96" s="211"/>
      <c r="AAD96" s="161"/>
      <c r="AAE96" s="161"/>
      <c r="AAF96" s="168"/>
      <c r="AAG96" s="169"/>
      <c r="AAH96" s="170"/>
      <c r="AAI96" s="167"/>
      <c r="AAJ96" s="43"/>
      <c r="AAK96" s="208"/>
      <c r="AAL96" s="157"/>
      <c r="AAM96" s="211"/>
      <c r="AAN96" s="161"/>
      <c r="AAO96" s="161"/>
      <c r="AAP96" s="168"/>
      <c r="AAQ96" s="169"/>
      <c r="AAR96" s="170"/>
      <c r="AAS96" s="167"/>
      <c r="AAT96" s="43"/>
      <c r="AAU96" s="208"/>
      <c r="AAV96" s="157"/>
      <c r="AAW96" s="211"/>
      <c r="AAX96" s="161"/>
      <c r="AAY96" s="161"/>
      <c r="AAZ96" s="168"/>
      <c r="ABA96" s="169"/>
      <c r="ABB96" s="170"/>
      <c r="ABC96" s="167"/>
      <c r="ABD96" s="43"/>
      <c r="ABE96" s="208"/>
      <c r="ABF96" s="157"/>
      <c r="ABG96" s="211"/>
      <c r="ABH96" s="161"/>
      <c r="ABI96" s="161"/>
      <c r="ABJ96" s="168"/>
      <c r="ABK96" s="169"/>
      <c r="ABL96" s="170"/>
      <c r="ABM96" s="167"/>
      <c r="ABN96" s="43"/>
      <c r="ABO96" s="208"/>
      <c r="ABP96" s="157"/>
      <c r="ABQ96" s="211"/>
      <c r="ABR96" s="161"/>
      <c r="ABS96" s="161"/>
      <c r="ABT96" s="168"/>
      <c r="ABU96" s="169"/>
      <c r="ABV96" s="170"/>
      <c r="ABW96" s="167"/>
      <c r="ABX96" s="43"/>
      <c r="ABY96" s="208"/>
      <c r="ABZ96" s="157"/>
      <c r="ACA96" s="211"/>
      <c r="ACB96" s="161"/>
      <c r="ACC96" s="161"/>
      <c r="ACD96" s="168"/>
      <c r="ACE96" s="169"/>
      <c r="ACF96" s="170"/>
      <c r="ACG96" s="167"/>
      <c r="ACH96" s="43"/>
      <c r="ACI96" s="208"/>
      <c r="ACJ96" s="157"/>
      <c r="ACK96" s="211"/>
      <c r="ACL96" s="161"/>
      <c r="ACM96" s="161"/>
      <c r="ACN96" s="168"/>
      <c r="ACO96" s="169"/>
      <c r="ACP96" s="170"/>
      <c r="ACQ96" s="167"/>
      <c r="ACR96" s="43"/>
      <c r="ACS96" s="208"/>
      <c r="ACT96" s="157"/>
      <c r="ACU96" s="211"/>
      <c r="ACV96" s="161"/>
      <c r="ACW96" s="161"/>
      <c r="ACX96" s="168"/>
      <c r="ACY96" s="169"/>
      <c r="ACZ96" s="170"/>
      <c r="ADA96" s="167"/>
      <c r="ADB96" s="43"/>
      <c r="ADC96" s="208"/>
      <c r="ADD96" s="157"/>
      <c r="ADE96" s="211"/>
      <c r="ADF96" s="161"/>
      <c r="ADG96" s="161"/>
      <c r="ADH96" s="168"/>
      <c r="ADI96" s="169"/>
      <c r="ADJ96" s="170"/>
      <c r="ADK96" s="167"/>
      <c r="ADL96" s="43"/>
      <c r="ADM96" s="208"/>
      <c r="ADN96" s="157"/>
      <c r="ADO96" s="211"/>
      <c r="ADP96" s="161"/>
      <c r="ADQ96" s="161"/>
      <c r="ADR96" s="168"/>
      <c r="ADS96" s="169"/>
      <c r="ADT96" s="170"/>
      <c r="ADU96" s="167"/>
      <c r="ADV96" s="43"/>
      <c r="ADW96" s="208"/>
      <c r="ADX96" s="157"/>
      <c r="ADY96" s="211"/>
      <c r="ADZ96" s="161"/>
      <c r="AEA96" s="161"/>
      <c r="AEB96" s="168"/>
      <c r="AEC96" s="169"/>
      <c r="AED96" s="170"/>
      <c r="AEE96" s="167"/>
      <c r="AEF96" s="43"/>
      <c r="AEG96" s="208"/>
      <c r="AEH96" s="157"/>
      <c r="AEI96" s="211"/>
      <c r="AEJ96" s="161"/>
      <c r="AEK96" s="161"/>
      <c r="AEL96" s="168"/>
      <c r="AEM96" s="169"/>
      <c r="AEN96" s="170"/>
      <c r="AEO96" s="167"/>
      <c r="AEP96" s="43"/>
      <c r="AEQ96" s="208"/>
      <c r="AER96" s="157"/>
      <c r="AES96" s="211"/>
      <c r="AET96" s="161"/>
      <c r="AEU96" s="161"/>
      <c r="AEV96" s="168"/>
      <c r="AEW96" s="169"/>
      <c r="AEX96" s="170"/>
      <c r="AEY96" s="167"/>
      <c r="AEZ96" s="43"/>
      <c r="AFA96" s="208"/>
      <c r="AFB96" s="157"/>
      <c r="AFC96" s="211"/>
      <c r="AFD96" s="161"/>
      <c r="AFE96" s="161"/>
      <c r="AFF96" s="168"/>
      <c r="AFG96" s="169"/>
      <c r="AFH96" s="170"/>
      <c r="AFI96" s="167"/>
      <c r="AFJ96" s="43"/>
      <c r="AFK96" s="208"/>
      <c r="AFL96" s="157"/>
      <c r="AFM96" s="211"/>
      <c r="AFN96" s="161"/>
      <c r="AFO96" s="161"/>
      <c r="AFP96" s="168"/>
      <c r="AFQ96" s="169"/>
      <c r="AFR96" s="170"/>
      <c r="AFS96" s="167"/>
      <c r="AFT96" s="43"/>
      <c r="AFU96" s="208"/>
      <c r="AFV96" s="157"/>
      <c r="AFW96" s="211"/>
      <c r="AFX96" s="161"/>
      <c r="AFY96" s="161"/>
      <c r="AFZ96" s="168"/>
      <c r="AGA96" s="169"/>
      <c r="AGB96" s="170"/>
      <c r="AGC96" s="167"/>
      <c r="AGD96" s="43"/>
      <c r="AGE96" s="208"/>
      <c r="AGF96" s="157"/>
      <c r="AGG96" s="211"/>
      <c r="AGH96" s="161"/>
      <c r="AGI96" s="161"/>
      <c r="AGJ96" s="168"/>
      <c r="AGK96" s="169"/>
      <c r="AGL96" s="170"/>
      <c r="AGM96" s="167"/>
      <c r="AGN96" s="43"/>
      <c r="AGO96" s="208"/>
      <c r="AGP96" s="157"/>
      <c r="AGQ96" s="211"/>
      <c r="AGR96" s="161"/>
      <c r="AGS96" s="161"/>
      <c r="AGT96" s="168"/>
      <c r="AGU96" s="169"/>
      <c r="AGV96" s="170"/>
      <c r="AGW96" s="167"/>
      <c r="AGX96" s="43"/>
      <c r="AGY96" s="208"/>
      <c r="AGZ96" s="157"/>
      <c r="AHA96" s="211"/>
      <c r="AHB96" s="161"/>
      <c r="AHC96" s="161"/>
      <c r="AHD96" s="168"/>
      <c r="AHE96" s="169"/>
      <c r="AHF96" s="170"/>
      <c r="AHG96" s="167"/>
      <c r="AHH96" s="43"/>
      <c r="AHI96" s="208"/>
      <c r="AHJ96" s="157"/>
      <c r="AHK96" s="211"/>
      <c r="AHL96" s="161"/>
      <c r="AHM96" s="161"/>
      <c r="AHN96" s="168"/>
      <c r="AHO96" s="169"/>
      <c r="AHP96" s="170"/>
      <c r="AHQ96" s="167"/>
      <c r="AHR96" s="43"/>
      <c r="AHS96" s="208"/>
      <c r="AHT96" s="157"/>
      <c r="AHU96" s="211"/>
      <c r="AHV96" s="161"/>
      <c r="AHW96" s="161"/>
      <c r="AHX96" s="168"/>
      <c r="AHY96" s="169"/>
      <c r="AHZ96" s="170"/>
      <c r="AIA96" s="167"/>
      <c r="AIB96" s="43"/>
      <c r="AIC96" s="208"/>
      <c r="AID96" s="157"/>
      <c r="AIE96" s="211"/>
      <c r="AIF96" s="161"/>
      <c r="AIG96" s="161"/>
      <c r="AIH96" s="168"/>
      <c r="AII96" s="169"/>
      <c r="AIJ96" s="170"/>
      <c r="AIK96" s="167"/>
      <c r="AIL96" s="43"/>
      <c r="AIM96" s="208"/>
      <c r="AIN96" s="157"/>
      <c r="AIO96" s="211"/>
      <c r="AIP96" s="161"/>
      <c r="AIQ96" s="161"/>
      <c r="AIR96" s="168"/>
      <c r="AIS96" s="169"/>
      <c r="AIT96" s="170"/>
      <c r="AIU96" s="167"/>
      <c r="AIV96" s="43"/>
      <c r="AIW96" s="208"/>
      <c r="AIX96" s="157"/>
      <c r="AIY96" s="211"/>
      <c r="AIZ96" s="161"/>
      <c r="AJA96" s="161"/>
      <c r="AJB96" s="168"/>
      <c r="AJC96" s="169"/>
      <c r="AJD96" s="170"/>
      <c r="AJE96" s="167"/>
      <c r="AJF96" s="43"/>
      <c r="AJG96" s="208"/>
      <c r="AJH96" s="157"/>
      <c r="AJI96" s="211"/>
      <c r="AJJ96" s="161"/>
      <c r="AJK96" s="161"/>
      <c r="AJL96" s="168"/>
      <c r="AJM96" s="169"/>
      <c r="AJN96" s="170"/>
      <c r="AJO96" s="167"/>
      <c r="AJP96" s="43"/>
      <c r="AJQ96" s="208"/>
      <c r="AJR96" s="157"/>
      <c r="AJS96" s="211"/>
      <c r="AJT96" s="161"/>
      <c r="AJU96" s="161"/>
      <c r="AJV96" s="168"/>
      <c r="AJW96" s="169"/>
      <c r="AJX96" s="170"/>
      <c r="AJY96" s="167"/>
      <c r="AJZ96" s="43"/>
      <c r="AKA96" s="208"/>
      <c r="AKB96" s="157"/>
      <c r="AKC96" s="211"/>
      <c r="AKD96" s="161"/>
      <c r="AKE96" s="161"/>
      <c r="AKF96" s="168"/>
      <c r="AKG96" s="169"/>
      <c r="AKH96" s="170"/>
      <c r="AKI96" s="167"/>
      <c r="AKJ96" s="43"/>
      <c r="AKK96" s="208"/>
      <c r="AKL96" s="157"/>
      <c r="AKM96" s="211"/>
      <c r="AKN96" s="161"/>
      <c r="AKO96" s="161"/>
      <c r="AKP96" s="168"/>
      <c r="AKQ96" s="169"/>
      <c r="AKR96" s="170"/>
      <c r="AKS96" s="167"/>
      <c r="AKT96" s="43"/>
      <c r="AKU96" s="208"/>
      <c r="AKV96" s="157"/>
      <c r="AKW96" s="211"/>
      <c r="AKX96" s="161"/>
      <c r="AKY96" s="161"/>
      <c r="AKZ96" s="168"/>
      <c r="ALA96" s="169"/>
      <c r="ALB96" s="170"/>
      <c r="ALC96" s="167"/>
      <c r="ALD96" s="43"/>
      <c r="ALE96" s="208"/>
      <c r="ALF96" s="157"/>
      <c r="ALG96" s="211"/>
      <c r="ALH96" s="161"/>
      <c r="ALI96" s="161"/>
      <c r="ALJ96" s="168"/>
      <c r="ALK96" s="169"/>
      <c r="ALL96" s="170"/>
      <c r="ALM96" s="167"/>
      <c r="ALN96" s="43"/>
      <c r="ALO96" s="208"/>
      <c r="ALP96" s="157"/>
      <c r="ALQ96" s="211"/>
      <c r="ALR96" s="161"/>
      <c r="ALS96" s="161"/>
      <c r="ALT96" s="168"/>
      <c r="ALU96" s="169"/>
      <c r="ALV96" s="170"/>
      <c r="ALW96" s="167"/>
      <c r="ALX96" s="43"/>
      <c r="ALY96" s="208"/>
      <c r="ALZ96" s="157"/>
      <c r="AMA96" s="211"/>
      <c r="AMB96" s="161"/>
      <c r="AMC96" s="161"/>
      <c r="AMD96" s="168"/>
      <c r="AME96" s="169"/>
      <c r="AMF96" s="170"/>
      <c r="AMG96" s="167"/>
      <c r="AMH96" s="43"/>
      <c r="AMI96" s="208"/>
      <c r="AMJ96" s="157"/>
      <c r="AMK96" s="211"/>
      <c r="AML96" s="161"/>
      <c r="AMM96" s="161"/>
      <c r="AMN96" s="168"/>
      <c r="AMO96" s="169"/>
      <c r="AMP96" s="170"/>
      <c r="AMQ96" s="167"/>
      <c r="AMR96" s="43"/>
      <c r="AMS96" s="208"/>
      <c r="AMT96" s="157"/>
      <c r="AMU96" s="211"/>
      <c r="AMV96" s="161"/>
      <c r="AMW96" s="161"/>
      <c r="AMX96" s="168"/>
      <c r="AMY96" s="169"/>
      <c r="AMZ96" s="170"/>
      <c r="ANA96" s="167"/>
      <c r="ANB96" s="43"/>
      <c r="ANC96" s="208"/>
      <c r="AND96" s="157"/>
      <c r="ANE96" s="211"/>
      <c r="ANF96" s="161"/>
      <c r="ANG96" s="161"/>
      <c r="ANH96" s="168"/>
      <c r="ANI96" s="169"/>
      <c r="ANJ96" s="170"/>
      <c r="ANK96" s="167"/>
      <c r="ANL96" s="43"/>
      <c r="ANM96" s="208"/>
      <c r="ANN96" s="157"/>
      <c r="ANO96" s="211"/>
      <c r="ANP96" s="161"/>
      <c r="ANQ96" s="161"/>
      <c r="ANR96" s="168"/>
      <c r="ANS96" s="169"/>
      <c r="ANT96" s="170"/>
      <c r="ANU96" s="167"/>
      <c r="ANV96" s="43"/>
      <c r="ANW96" s="208"/>
      <c r="ANX96" s="157"/>
      <c r="ANY96" s="211"/>
      <c r="ANZ96" s="161"/>
      <c r="AOA96" s="161"/>
      <c r="AOB96" s="168"/>
      <c r="AOC96" s="169"/>
      <c r="AOD96" s="170"/>
      <c r="AOE96" s="167"/>
      <c r="AOF96" s="43"/>
      <c r="AOG96" s="208"/>
      <c r="AOH96" s="157"/>
      <c r="AOI96" s="211"/>
      <c r="AOJ96" s="161"/>
      <c r="AOK96" s="161"/>
      <c r="AOL96" s="168"/>
      <c r="AOM96" s="169"/>
      <c r="AON96" s="170"/>
      <c r="AOO96" s="167"/>
      <c r="AOP96" s="43"/>
      <c r="AOQ96" s="208"/>
      <c r="AOR96" s="157"/>
      <c r="AOS96" s="211"/>
      <c r="AOT96" s="161"/>
      <c r="AOU96" s="161"/>
      <c r="AOV96" s="168"/>
      <c r="AOW96" s="169"/>
      <c r="AOX96" s="170"/>
      <c r="AOY96" s="167"/>
      <c r="AOZ96" s="43"/>
      <c r="APA96" s="208"/>
      <c r="APB96" s="157"/>
      <c r="APC96" s="211"/>
      <c r="APD96" s="161"/>
      <c r="APE96" s="161"/>
      <c r="APF96" s="168"/>
      <c r="APG96" s="169"/>
      <c r="APH96" s="170"/>
      <c r="API96" s="167"/>
      <c r="APJ96" s="43"/>
      <c r="APK96" s="208"/>
      <c r="APL96" s="157"/>
      <c r="APM96" s="211"/>
      <c r="APN96" s="161"/>
      <c r="APO96" s="161"/>
      <c r="APP96" s="168"/>
      <c r="APQ96" s="169"/>
      <c r="APR96" s="170"/>
      <c r="APS96" s="167"/>
      <c r="APT96" s="43"/>
      <c r="APU96" s="208"/>
      <c r="APV96" s="157"/>
      <c r="APW96" s="211"/>
      <c r="APX96" s="161"/>
      <c r="APY96" s="161"/>
      <c r="APZ96" s="168"/>
      <c r="AQA96" s="169"/>
      <c r="AQB96" s="170"/>
      <c r="AQC96" s="167"/>
      <c r="AQD96" s="43"/>
      <c r="AQE96" s="208"/>
      <c r="AQF96" s="157"/>
      <c r="AQG96" s="211"/>
      <c r="AQH96" s="161"/>
      <c r="AQI96" s="161"/>
      <c r="AQJ96" s="168"/>
      <c r="AQK96" s="169"/>
      <c r="AQL96" s="170"/>
      <c r="AQM96" s="167"/>
      <c r="AQN96" s="43"/>
      <c r="AQO96" s="208"/>
      <c r="AQP96" s="157"/>
      <c r="AQQ96" s="211"/>
      <c r="AQR96" s="161"/>
      <c r="AQS96" s="161"/>
      <c r="AQT96" s="168"/>
      <c r="AQU96" s="169"/>
      <c r="AQV96" s="170"/>
      <c r="AQW96" s="167"/>
      <c r="AQX96" s="43"/>
      <c r="AQY96" s="208"/>
      <c r="AQZ96" s="157"/>
      <c r="ARA96" s="211"/>
      <c r="ARB96" s="161"/>
      <c r="ARC96" s="161"/>
      <c r="ARD96" s="168"/>
      <c r="ARE96" s="169"/>
      <c r="ARF96" s="170"/>
      <c r="ARG96" s="167"/>
      <c r="ARH96" s="43"/>
      <c r="ARI96" s="208"/>
      <c r="ARJ96" s="157"/>
      <c r="ARK96" s="211"/>
      <c r="ARL96" s="161"/>
      <c r="ARM96" s="161"/>
      <c r="ARN96" s="168"/>
      <c r="ARO96" s="169"/>
      <c r="ARP96" s="170"/>
      <c r="ARQ96" s="167"/>
      <c r="ARR96" s="43"/>
      <c r="ARS96" s="208"/>
      <c r="ART96" s="157"/>
      <c r="ARU96" s="211"/>
      <c r="ARV96" s="161"/>
      <c r="ARW96" s="161"/>
      <c r="ARX96" s="168"/>
      <c r="ARY96" s="169"/>
      <c r="ARZ96" s="170"/>
      <c r="ASA96" s="167"/>
      <c r="ASB96" s="43"/>
      <c r="ASC96" s="208"/>
      <c r="ASD96" s="157"/>
      <c r="ASE96" s="211"/>
      <c r="ASF96" s="161"/>
      <c r="ASG96" s="161"/>
      <c r="ASH96" s="168"/>
      <c r="ASI96" s="169"/>
      <c r="ASJ96" s="170"/>
      <c r="ASK96" s="167"/>
      <c r="ASL96" s="43"/>
      <c r="ASM96" s="208"/>
      <c r="ASN96" s="157"/>
      <c r="ASO96" s="211"/>
      <c r="ASP96" s="161"/>
      <c r="ASQ96" s="161"/>
      <c r="ASR96" s="168"/>
      <c r="ASS96" s="169"/>
      <c r="AST96" s="170"/>
      <c r="ASU96" s="167"/>
      <c r="ASV96" s="43"/>
      <c r="ASW96" s="208"/>
      <c r="ASX96" s="157"/>
      <c r="ASY96" s="211"/>
      <c r="ASZ96" s="161"/>
      <c r="ATA96" s="161"/>
      <c r="ATB96" s="168"/>
      <c r="ATC96" s="169"/>
      <c r="ATD96" s="170"/>
      <c r="ATE96" s="167"/>
      <c r="ATF96" s="43"/>
      <c r="ATG96" s="208"/>
      <c r="ATH96" s="157"/>
      <c r="ATI96" s="211"/>
      <c r="ATJ96" s="161"/>
      <c r="ATK96" s="161"/>
      <c r="ATL96" s="168"/>
      <c r="ATM96" s="169"/>
      <c r="ATN96" s="170"/>
      <c r="ATO96" s="167"/>
      <c r="ATP96" s="43"/>
      <c r="ATQ96" s="208"/>
      <c r="ATR96" s="157"/>
      <c r="ATS96" s="211"/>
      <c r="ATT96" s="161"/>
      <c r="ATU96" s="161"/>
      <c r="ATV96" s="168"/>
      <c r="ATW96" s="169"/>
      <c r="ATX96" s="170"/>
      <c r="ATY96" s="167"/>
      <c r="ATZ96" s="43"/>
      <c r="AUA96" s="208"/>
      <c r="AUB96" s="157"/>
      <c r="AUC96" s="211"/>
      <c r="AUD96" s="161"/>
      <c r="AUE96" s="161"/>
      <c r="AUF96" s="168"/>
      <c r="AUG96" s="169"/>
      <c r="AUH96" s="170"/>
      <c r="AUI96" s="167"/>
      <c r="AUJ96" s="43"/>
      <c r="AUK96" s="208"/>
      <c r="AUL96" s="157"/>
      <c r="AUM96" s="211"/>
      <c r="AUN96" s="161"/>
      <c r="AUO96" s="161"/>
      <c r="AUP96" s="168"/>
      <c r="AUQ96" s="169"/>
      <c r="AUR96" s="170"/>
      <c r="AUS96" s="167"/>
      <c r="AUT96" s="43"/>
      <c r="AUU96" s="208"/>
      <c r="AUV96" s="157"/>
      <c r="AUW96" s="211"/>
      <c r="AUX96" s="161"/>
      <c r="AUY96" s="161"/>
      <c r="AUZ96" s="168"/>
      <c r="AVA96" s="169"/>
      <c r="AVB96" s="170"/>
      <c r="AVC96" s="167"/>
      <c r="AVD96" s="43"/>
      <c r="AVE96" s="208"/>
      <c r="AVF96" s="157"/>
      <c r="AVG96" s="211"/>
      <c r="AVH96" s="161"/>
      <c r="AVI96" s="161"/>
      <c r="AVJ96" s="168"/>
      <c r="AVK96" s="169"/>
      <c r="AVL96" s="170"/>
      <c r="AVM96" s="167"/>
      <c r="AVN96" s="43"/>
      <c r="AVO96" s="208"/>
      <c r="AVP96" s="157"/>
      <c r="AVQ96" s="211"/>
      <c r="AVR96" s="161"/>
      <c r="AVS96" s="161"/>
      <c r="AVT96" s="168"/>
      <c r="AVU96" s="169"/>
      <c r="AVV96" s="170"/>
      <c r="AVW96" s="167"/>
      <c r="AVX96" s="43"/>
      <c r="AVY96" s="208"/>
      <c r="AVZ96" s="157"/>
      <c r="AWA96" s="211"/>
      <c r="AWB96" s="161"/>
      <c r="AWC96" s="161"/>
      <c r="AWD96" s="168"/>
      <c r="AWE96" s="169"/>
      <c r="AWF96" s="170"/>
      <c r="AWG96" s="167"/>
      <c r="AWH96" s="43"/>
      <c r="AWI96" s="208"/>
      <c r="AWJ96" s="157"/>
      <c r="AWK96" s="211"/>
      <c r="AWL96" s="161"/>
      <c r="AWM96" s="161"/>
      <c r="AWN96" s="168"/>
      <c r="AWO96" s="169"/>
      <c r="AWP96" s="170"/>
      <c r="AWQ96" s="167"/>
      <c r="AWR96" s="43"/>
      <c r="AWS96" s="208"/>
      <c r="AWT96" s="157"/>
      <c r="AWU96" s="211"/>
      <c r="AWV96" s="161"/>
      <c r="AWW96" s="161"/>
      <c r="AWX96" s="168"/>
      <c r="AWY96" s="169"/>
      <c r="AWZ96" s="170"/>
      <c r="AXA96" s="167"/>
      <c r="AXB96" s="43"/>
      <c r="AXC96" s="208"/>
      <c r="AXD96" s="157"/>
      <c r="AXE96" s="211"/>
      <c r="AXF96" s="161"/>
      <c r="AXG96" s="161"/>
      <c r="AXH96" s="168"/>
      <c r="AXI96" s="169"/>
      <c r="AXJ96" s="170"/>
      <c r="AXK96" s="167"/>
      <c r="AXL96" s="43"/>
      <c r="AXM96" s="208"/>
      <c r="AXN96" s="157"/>
      <c r="AXO96" s="211"/>
      <c r="AXP96" s="161"/>
      <c r="AXQ96" s="161"/>
      <c r="AXR96" s="168"/>
      <c r="AXS96" s="169"/>
      <c r="AXT96" s="170"/>
      <c r="AXU96" s="167"/>
      <c r="AXV96" s="43"/>
      <c r="AXW96" s="208"/>
      <c r="AXX96" s="157"/>
      <c r="AXY96" s="211"/>
      <c r="AXZ96" s="161"/>
      <c r="AYA96" s="161"/>
      <c r="AYB96" s="168"/>
      <c r="AYC96" s="169"/>
      <c r="AYD96" s="170"/>
      <c r="AYE96" s="167"/>
      <c r="AYF96" s="43"/>
      <c r="AYG96" s="208"/>
      <c r="AYH96" s="157"/>
      <c r="AYI96" s="211"/>
      <c r="AYJ96" s="161"/>
      <c r="AYK96" s="161"/>
      <c r="AYL96" s="168"/>
      <c r="AYM96" s="169"/>
      <c r="AYN96" s="170"/>
      <c r="AYO96" s="167"/>
      <c r="AYP96" s="43"/>
      <c r="AYQ96" s="208"/>
      <c r="AYR96" s="157"/>
      <c r="AYS96" s="211"/>
      <c r="AYT96" s="161"/>
      <c r="AYU96" s="161"/>
      <c r="AYV96" s="168"/>
      <c r="AYW96" s="169"/>
      <c r="AYX96" s="170"/>
      <c r="AYY96" s="167"/>
      <c r="AYZ96" s="43"/>
      <c r="AZA96" s="208"/>
      <c r="AZB96" s="157"/>
      <c r="AZC96" s="211"/>
      <c r="AZD96" s="161"/>
      <c r="AZE96" s="161"/>
      <c r="AZF96" s="168"/>
      <c r="AZG96" s="169"/>
      <c r="AZH96" s="170"/>
      <c r="AZI96" s="167"/>
      <c r="AZJ96" s="43"/>
      <c r="AZK96" s="208"/>
      <c r="AZL96" s="157"/>
      <c r="AZM96" s="211"/>
      <c r="AZN96" s="161"/>
      <c r="AZO96" s="161"/>
      <c r="AZP96" s="168"/>
      <c r="AZQ96" s="169"/>
      <c r="AZR96" s="170"/>
      <c r="AZS96" s="167"/>
      <c r="AZT96" s="43"/>
      <c r="AZU96" s="208"/>
      <c r="AZV96" s="157"/>
      <c r="AZW96" s="211"/>
      <c r="AZX96" s="161"/>
      <c r="AZY96" s="161"/>
      <c r="AZZ96" s="168"/>
      <c r="BAA96" s="169"/>
      <c r="BAB96" s="170"/>
      <c r="BAC96" s="167"/>
      <c r="BAD96" s="43"/>
      <c r="BAE96" s="208"/>
      <c r="BAF96" s="157"/>
      <c r="BAG96" s="211"/>
      <c r="BAH96" s="161"/>
      <c r="BAI96" s="161"/>
      <c r="BAJ96" s="168"/>
      <c r="BAK96" s="169"/>
      <c r="BAL96" s="170"/>
      <c r="BAM96" s="167"/>
      <c r="BAN96" s="43"/>
      <c r="BAO96" s="208"/>
      <c r="BAP96" s="157"/>
      <c r="BAQ96" s="211"/>
      <c r="BAR96" s="161"/>
      <c r="BAS96" s="161"/>
      <c r="BAT96" s="168"/>
      <c r="BAU96" s="169"/>
      <c r="BAV96" s="170"/>
      <c r="BAW96" s="167"/>
      <c r="BAX96" s="43"/>
      <c r="BAY96" s="208"/>
      <c r="BAZ96" s="157"/>
      <c r="BBA96" s="211"/>
      <c r="BBB96" s="161"/>
      <c r="BBC96" s="161"/>
      <c r="BBD96" s="168"/>
      <c r="BBE96" s="169"/>
      <c r="BBF96" s="170"/>
      <c r="BBG96" s="167"/>
      <c r="BBH96" s="43"/>
      <c r="BBI96" s="208"/>
      <c r="BBJ96" s="157"/>
      <c r="BBK96" s="211"/>
      <c r="BBL96" s="161"/>
      <c r="BBM96" s="161"/>
      <c r="BBN96" s="168"/>
      <c r="BBO96" s="169"/>
      <c r="BBP96" s="170"/>
      <c r="BBQ96" s="167"/>
      <c r="BBR96" s="43"/>
      <c r="BBS96" s="208"/>
      <c r="BBT96" s="157"/>
      <c r="BBU96" s="211"/>
      <c r="BBV96" s="161"/>
      <c r="BBW96" s="161"/>
      <c r="BBX96" s="168"/>
      <c r="BBY96" s="169"/>
      <c r="BBZ96" s="170"/>
      <c r="BCA96" s="167"/>
      <c r="BCB96" s="43"/>
      <c r="BCC96" s="208"/>
      <c r="BCD96" s="157"/>
      <c r="BCE96" s="211"/>
      <c r="BCF96" s="161"/>
      <c r="BCG96" s="161"/>
      <c r="BCH96" s="168"/>
      <c r="BCI96" s="169"/>
      <c r="BCJ96" s="170"/>
      <c r="BCK96" s="167"/>
      <c r="BCL96" s="43"/>
      <c r="BCM96" s="208"/>
      <c r="BCN96" s="157"/>
      <c r="BCO96" s="211"/>
      <c r="BCP96" s="161"/>
      <c r="BCQ96" s="161"/>
      <c r="BCR96" s="168"/>
      <c r="BCS96" s="169"/>
      <c r="BCT96" s="170"/>
      <c r="BCU96" s="167"/>
      <c r="BCV96" s="43"/>
      <c r="BCW96" s="208"/>
      <c r="BCX96" s="157"/>
      <c r="BCY96" s="211"/>
      <c r="BCZ96" s="161"/>
      <c r="BDA96" s="161"/>
      <c r="BDB96" s="168"/>
      <c r="BDC96" s="169"/>
      <c r="BDD96" s="170"/>
      <c r="BDE96" s="167"/>
      <c r="BDF96" s="43"/>
      <c r="BDG96" s="208"/>
      <c r="BDH96" s="157"/>
      <c r="BDI96" s="211"/>
      <c r="BDJ96" s="161"/>
      <c r="BDK96" s="161"/>
      <c r="BDL96" s="168"/>
      <c r="BDM96" s="169"/>
      <c r="BDN96" s="170"/>
      <c r="BDO96" s="167"/>
      <c r="BDP96" s="43"/>
      <c r="BDQ96" s="208"/>
      <c r="BDR96" s="157"/>
      <c r="BDS96" s="211"/>
      <c r="BDT96" s="161"/>
      <c r="BDU96" s="161"/>
      <c r="BDV96" s="168"/>
      <c r="BDW96" s="169"/>
      <c r="BDX96" s="170"/>
      <c r="BDY96" s="167"/>
      <c r="BDZ96" s="43"/>
      <c r="BEA96" s="208"/>
      <c r="BEB96" s="157"/>
      <c r="BEC96" s="211"/>
      <c r="BED96" s="161"/>
      <c r="BEE96" s="161"/>
      <c r="BEF96" s="168"/>
      <c r="BEG96" s="169"/>
      <c r="BEH96" s="170"/>
      <c r="BEI96" s="167"/>
      <c r="BEJ96" s="43"/>
      <c r="BEK96" s="208"/>
      <c r="BEL96" s="157"/>
      <c r="BEM96" s="211"/>
      <c r="BEN96" s="161"/>
      <c r="BEO96" s="161"/>
      <c r="BEP96" s="168"/>
      <c r="BEQ96" s="169"/>
      <c r="BER96" s="170"/>
      <c r="BES96" s="167"/>
      <c r="BET96" s="43"/>
      <c r="BEU96" s="208"/>
      <c r="BEV96" s="157"/>
      <c r="BEW96" s="211"/>
      <c r="BEX96" s="161"/>
      <c r="BEY96" s="161"/>
      <c r="BEZ96" s="168"/>
      <c r="BFA96" s="169"/>
      <c r="BFB96" s="170"/>
      <c r="BFC96" s="167"/>
      <c r="BFD96" s="43"/>
      <c r="BFE96" s="208"/>
      <c r="BFF96" s="157"/>
      <c r="BFG96" s="211"/>
      <c r="BFH96" s="161"/>
      <c r="BFI96" s="161"/>
      <c r="BFJ96" s="168"/>
      <c r="BFK96" s="169"/>
      <c r="BFL96" s="170"/>
      <c r="BFM96" s="167"/>
      <c r="BFN96" s="43"/>
      <c r="BFO96" s="208"/>
      <c r="BFP96" s="157"/>
      <c r="BFQ96" s="211"/>
      <c r="BFR96" s="161"/>
      <c r="BFS96" s="161"/>
      <c r="BFT96" s="168"/>
      <c r="BFU96" s="169"/>
      <c r="BFV96" s="170"/>
      <c r="BFW96" s="167"/>
      <c r="BFX96" s="43"/>
      <c r="BFY96" s="208"/>
      <c r="BFZ96" s="157"/>
      <c r="BGA96" s="211"/>
      <c r="BGB96" s="161"/>
      <c r="BGC96" s="161"/>
      <c r="BGD96" s="168"/>
      <c r="BGE96" s="169"/>
      <c r="BGF96" s="170"/>
      <c r="BGG96" s="167"/>
      <c r="BGH96" s="43"/>
      <c r="BGI96" s="208"/>
      <c r="BGJ96" s="157"/>
      <c r="BGK96" s="211"/>
      <c r="BGL96" s="161"/>
      <c r="BGM96" s="161"/>
      <c r="BGN96" s="168"/>
      <c r="BGO96" s="169"/>
      <c r="BGP96" s="170"/>
      <c r="BGQ96" s="167"/>
      <c r="BGR96" s="43"/>
      <c r="BGS96" s="208"/>
      <c r="BGT96" s="157"/>
      <c r="BGU96" s="211"/>
      <c r="BGV96" s="161"/>
      <c r="BGW96" s="161"/>
      <c r="BGX96" s="168"/>
      <c r="BGY96" s="169"/>
      <c r="BGZ96" s="170"/>
      <c r="BHA96" s="167"/>
      <c r="BHB96" s="43"/>
      <c r="BHC96" s="208"/>
      <c r="BHD96" s="157"/>
      <c r="BHE96" s="211"/>
      <c r="BHF96" s="161"/>
      <c r="BHG96" s="161"/>
      <c r="BHH96" s="168"/>
      <c r="BHI96" s="169"/>
      <c r="BHJ96" s="170"/>
      <c r="BHK96" s="167"/>
      <c r="BHL96" s="43"/>
      <c r="BHM96" s="208"/>
      <c r="BHN96" s="157"/>
      <c r="BHO96" s="211"/>
      <c r="BHP96" s="161"/>
      <c r="BHQ96" s="161"/>
      <c r="BHR96" s="168"/>
      <c r="BHS96" s="169"/>
      <c r="BHT96" s="170"/>
      <c r="BHU96" s="167"/>
      <c r="BHV96" s="43"/>
      <c r="BHW96" s="208"/>
      <c r="BHX96" s="157"/>
      <c r="BHY96" s="211"/>
      <c r="BHZ96" s="161"/>
      <c r="BIA96" s="161"/>
      <c r="BIB96" s="168"/>
      <c r="BIC96" s="169"/>
      <c r="BID96" s="170"/>
      <c r="BIE96" s="167"/>
      <c r="BIF96" s="43"/>
      <c r="BIG96" s="208"/>
      <c r="BIH96" s="157"/>
      <c r="BII96" s="211"/>
      <c r="BIJ96" s="161"/>
      <c r="BIK96" s="161"/>
      <c r="BIL96" s="168"/>
      <c r="BIM96" s="169"/>
      <c r="BIN96" s="170"/>
      <c r="BIO96" s="167"/>
      <c r="BIP96" s="43"/>
      <c r="BIQ96" s="208"/>
      <c r="BIR96" s="157"/>
      <c r="BIS96" s="211"/>
      <c r="BIT96" s="161"/>
      <c r="BIU96" s="161"/>
      <c r="BIV96" s="168"/>
      <c r="BIW96" s="169"/>
      <c r="BIX96" s="170"/>
      <c r="BIY96" s="167"/>
      <c r="BIZ96" s="43"/>
      <c r="BJA96" s="208"/>
      <c r="BJB96" s="157"/>
      <c r="BJC96" s="211"/>
      <c r="BJD96" s="161"/>
      <c r="BJE96" s="161"/>
      <c r="BJF96" s="168"/>
      <c r="BJG96" s="169"/>
      <c r="BJH96" s="170"/>
      <c r="BJI96" s="167"/>
      <c r="BJJ96" s="43"/>
      <c r="BJK96" s="208"/>
      <c r="BJL96" s="157"/>
      <c r="BJM96" s="211"/>
      <c r="BJN96" s="161"/>
      <c r="BJO96" s="161"/>
      <c r="BJP96" s="168"/>
      <c r="BJQ96" s="169"/>
      <c r="BJR96" s="170"/>
      <c r="BJS96" s="167"/>
      <c r="BJT96" s="43"/>
      <c r="BJU96" s="208"/>
      <c r="BJV96" s="157"/>
      <c r="BJW96" s="211"/>
      <c r="BJX96" s="161"/>
      <c r="BJY96" s="161"/>
      <c r="BJZ96" s="168"/>
      <c r="BKA96" s="169"/>
      <c r="BKB96" s="170"/>
      <c r="BKC96" s="167"/>
      <c r="BKD96" s="43"/>
      <c r="BKE96" s="208"/>
      <c r="BKF96" s="157"/>
      <c r="BKG96" s="211"/>
      <c r="BKH96" s="161"/>
      <c r="BKI96" s="161"/>
      <c r="BKJ96" s="168"/>
      <c r="BKK96" s="169"/>
      <c r="BKL96" s="170"/>
      <c r="BKM96" s="167"/>
      <c r="BKN96" s="43"/>
      <c r="BKO96" s="208"/>
      <c r="BKP96" s="157"/>
      <c r="BKQ96" s="211"/>
      <c r="BKR96" s="161"/>
      <c r="BKS96" s="161"/>
      <c r="BKT96" s="168"/>
      <c r="BKU96" s="169"/>
      <c r="BKV96" s="170"/>
      <c r="BKW96" s="167"/>
      <c r="BKX96" s="43"/>
      <c r="BKY96" s="208"/>
      <c r="BKZ96" s="157"/>
      <c r="BLA96" s="211"/>
      <c r="BLB96" s="161"/>
      <c r="BLC96" s="161"/>
      <c r="BLD96" s="168"/>
      <c r="BLE96" s="169"/>
      <c r="BLF96" s="170"/>
      <c r="BLG96" s="167"/>
      <c r="BLH96" s="43"/>
      <c r="BLI96" s="208"/>
      <c r="BLJ96" s="157"/>
      <c r="BLK96" s="211"/>
      <c r="BLL96" s="161"/>
      <c r="BLM96" s="161"/>
      <c r="BLN96" s="168"/>
      <c r="BLO96" s="169"/>
      <c r="BLP96" s="170"/>
      <c r="BLQ96" s="167"/>
      <c r="BLR96" s="43"/>
      <c r="BLS96" s="208"/>
      <c r="BLT96" s="157"/>
      <c r="BLU96" s="211"/>
      <c r="BLV96" s="161"/>
      <c r="BLW96" s="161"/>
      <c r="BLX96" s="168"/>
      <c r="BLY96" s="169"/>
      <c r="BLZ96" s="170"/>
      <c r="BMA96" s="167"/>
      <c r="BMB96" s="43"/>
      <c r="BMC96" s="208"/>
      <c r="BMD96" s="157"/>
      <c r="BME96" s="211"/>
      <c r="BMF96" s="161"/>
      <c r="BMG96" s="161"/>
      <c r="BMH96" s="168"/>
      <c r="BMI96" s="169"/>
      <c r="BMJ96" s="170"/>
      <c r="BMK96" s="167"/>
      <c r="BML96" s="43"/>
      <c r="BMM96" s="208"/>
      <c r="BMN96" s="157"/>
      <c r="BMO96" s="211"/>
      <c r="BMP96" s="161"/>
      <c r="BMQ96" s="161"/>
      <c r="BMR96" s="168"/>
      <c r="BMS96" s="169"/>
      <c r="BMT96" s="170"/>
      <c r="BMU96" s="167"/>
      <c r="BMV96" s="43"/>
      <c r="BMW96" s="208"/>
      <c r="BMX96" s="157"/>
      <c r="BMY96" s="211"/>
      <c r="BMZ96" s="161"/>
      <c r="BNA96" s="161"/>
      <c r="BNB96" s="168"/>
      <c r="BNC96" s="169"/>
      <c r="BND96" s="170"/>
      <c r="BNE96" s="167"/>
      <c r="BNF96" s="43"/>
      <c r="BNG96" s="208"/>
      <c r="BNH96" s="157"/>
      <c r="BNI96" s="211"/>
      <c r="BNJ96" s="161"/>
      <c r="BNK96" s="161"/>
      <c r="BNL96" s="168"/>
      <c r="BNM96" s="169"/>
      <c r="BNN96" s="170"/>
      <c r="BNO96" s="167"/>
      <c r="BNP96" s="43"/>
      <c r="BNQ96" s="208"/>
      <c r="BNR96" s="157"/>
      <c r="BNS96" s="211"/>
      <c r="BNT96" s="161"/>
      <c r="BNU96" s="161"/>
      <c r="BNV96" s="168"/>
      <c r="BNW96" s="169"/>
      <c r="BNX96" s="170"/>
      <c r="BNY96" s="167"/>
      <c r="BNZ96" s="43"/>
      <c r="BOA96" s="208"/>
      <c r="BOB96" s="157"/>
      <c r="BOC96" s="211"/>
      <c r="BOD96" s="161"/>
      <c r="BOE96" s="161"/>
      <c r="BOF96" s="168"/>
      <c r="BOG96" s="169"/>
      <c r="BOH96" s="170"/>
      <c r="BOI96" s="167"/>
      <c r="BOJ96" s="43"/>
      <c r="BOK96" s="208"/>
      <c r="BOL96" s="157"/>
      <c r="BOM96" s="211"/>
      <c r="BON96" s="161"/>
      <c r="BOO96" s="161"/>
      <c r="BOP96" s="168"/>
      <c r="BOQ96" s="169"/>
      <c r="BOR96" s="170"/>
      <c r="BOS96" s="167"/>
      <c r="BOT96" s="43"/>
      <c r="BOU96" s="208"/>
      <c r="BOV96" s="157"/>
      <c r="BOW96" s="211"/>
      <c r="BOX96" s="161"/>
      <c r="BOY96" s="161"/>
      <c r="BOZ96" s="168"/>
      <c r="BPA96" s="169"/>
      <c r="BPB96" s="170"/>
      <c r="BPC96" s="167"/>
      <c r="BPD96" s="43"/>
      <c r="BPE96" s="208"/>
      <c r="BPF96" s="157"/>
      <c r="BPG96" s="211"/>
      <c r="BPH96" s="161"/>
      <c r="BPI96" s="161"/>
      <c r="BPJ96" s="168"/>
      <c r="BPK96" s="169"/>
      <c r="BPL96" s="170"/>
      <c r="BPM96" s="167"/>
      <c r="BPN96" s="43"/>
      <c r="BPO96" s="208"/>
      <c r="BPP96" s="157"/>
      <c r="BPQ96" s="211"/>
      <c r="BPR96" s="161"/>
      <c r="BPS96" s="161"/>
      <c r="BPT96" s="168"/>
      <c r="BPU96" s="169"/>
      <c r="BPV96" s="170"/>
      <c r="BPW96" s="167"/>
      <c r="BPX96" s="43"/>
      <c r="BPY96" s="208"/>
      <c r="BPZ96" s="157"/>
      <c r="BQA96" s="211"/>
      <c r="BQB96" s="161"/>
      <c r="BQC96" s="161"/>
      <c r="BQD96" s="168"/>
      <c r="BQE96" s="169"/>
      <c r="BQF96" s="170"/>
      <c r="BQG96" s="167"/>
      <c r="BQH96" s="43"/>
      <c r="BQI96" s="208"/>
      <c r="BQJ96" s="157"/>
      <c r="BQK96" s="211"/>
      <c r="BQL96" s="161"/>
      <c r="BQM96" s="161"/>
      <c r="BQN96" s="168"/>
      <c r="BQO96" s="169"/>
      <c r="BQP96" s="170"/>
      <c r="BQQ96" s="167"/>
      <c r="BQR96" s="43"/>
      <c r="BQS96" s="208"/>
      <c r="BQT96" s="157"/>
      <c r="BQU96" s="211"/>
      <c r="BQV96" s="161"/>
      <c r="BQW96" s="161"/>
      <c r="BQX96" s="168"/>
      <c r="BQY96" s="169"/>
      <c r="BQZ96" s="170"/>
      <c r="BRA96" s="167"/>
      <c r="BRB96" s="43"/>
      <c r="BRC96" s="208"/>
      <c r="BRD96" s="157"/>
      <c r="BRE96" s="211"/>
      <c r="BRF96" s="161"/>
      <c r="BRG96" s="161"/>
      <c r="BRH96" s="168"/>
      <c r="BRI96" s="169"/>
      <c r="BRJ96" s="170"/>
      <c r="BRK96" s="167"/>
      <c r="BRL96" s="43"/>
      <c r="BRM96" s="208"/>
      <c r="BRN96" s="157"/>
      <c r="BRO96" s="211"/>
      <c r="BRP96" s="161"/>
      <c r="BRQ96" s="161"/>
      <c r="BRR96" s="168"/>
      <c r="BRS96" s="169"/>
      <c r="BRT96" s="170"/>
      <c r="BRU96" s="167"/>
      <c r="BRV96" s="43"/>
      <c r="BRW96" s="208"/>
      <c r="BRX96" s="157"/>
      <c r="BRY96" s="211"/>
      <c r="BRZ96" s="161"/>
      <c r="BSA96" s="161"/>
      <c r="BSB96" s="168"/>
      <c r="BSC96" s="169"/>
      <c r="BSD96" s="170"/>
      <c r="BSE96" s="167"/>
      <c r="BSF96" s="43"/>
      <c r="BSG96" s="208"/>
      <c r="BSH96" s="157"/>
      <c r="BSI96" s="211"/>
      <c r="BSJ96" s="161"/>
      <c r="BSK96" s="161"/>
      <c r="BSL96" s="168"/>
      <c r="BSM96" s="169"/>
      <c r="BSN96" s="170"/>
      <c r="BSO96" s="167"/>
      <c r="BSP96" s="43"/>
      <c r="BSQ96" s="208"/>
      <c r="BSR96" s="157"/>
      <c r="BSS96" s="211"/>
      <c r="BST96" s="161"/>
      <c r="BSU96" s="161"/>
      <c r="BSV96" s="168"/>
      <c r="BSW96" s="169"/>
      <c r="BSX96" s="170"/>
      <c r="BSY96" s="167"/>
      <c r="BSZ96" s="43"/>
      <c r="BTA96" s="208"/>
      <c r="BTB96" s="157"/>
      <c r="BTC96" s="211"/>
      <c r="BTD96" s="161"/>
      <c r="BTE96" s="161"/>
      <c r="BTF96" s="168"/>
      <c r="BTG96" s="169"/>
      <c r="BTH96" s="170"/>
      <c r="BTI96" s="167"/>
      <c r="BTJ96" s="43"/>
      <c r="BTK96" s="208"/>
      <c r="BTL96" s="157"/>
      <c r="BTM96" s="211"/>
      <c r="BTN96" s="161"/>
      <c r="BTO96" s="161"/>
      <c r="BTP96" s="168"/>
      <c r="BTQ96" s="169"/>
      <c r="BTR96" s="170"/>
      <c r="BTS96" s="167"/>
      <c r="BTT96" s="43"/>
      <c r="BTU96" s="208"/>
      <c r="BTV96" s="157"/>
      <c r="BTW96" s="211"/>
      <c r="BTX96" s="161"/>
      <c r="BTY96" s="161"/>
      <c r="BTZ96" s="168"/>
      <c r="BUA96" s="169"/>
      <c r="BUB96" s="170"/>
      <c r="BUC96" s="167"/>
      <c r="BUD96" s="43"/>
      <c r="BUE96" s="208"/>
      <c r="BUF96" s="157"/>
      <c r="BUG96" s="211"/>
      <c r="BUH96" s="161"/>
      <c r="BUI96" s="161"/>
      <c r="BUJ96" s="168"/>
      <c r="BUK96" s="169"/>
      <c r="BUL96" s="170"/>
      <c r="BUM96" s="167"/>
      <c r="BUN96" s="43"/>
      <c r="BUO96" s="208"/>
      <c r="BUP96" s="157"/>
      <c r="BUQ96" s="211"/>
      <c r="BUR96" s="161"/>
      <c r="BUS96" s="161"/>
      <c r="BUT96" s="168"/>
      <c r="BUU96" s="169"/>
      <c r="BUV96" s="170"/>
      <c r="BUW96" s="167"/>
      <c r="BUX96" s="43"/>
      <c r="BUY96" s="208"/>
      <c r="BUZ96" s="157"/>
      <c r="BVA96" s="211"/>
      <c r="BVB96" s="161"/>
      <c r="BVC96" s="161"/>
      <c r="BVD96" s="168"/>
      <c r="BVE96" s="169"/>
      <c r="BVF96" s="170"/>
      <c r="BVG96" s="167"/>
      <c r="BVH96" s="43"/>
      <c r="BVI96" s="208"/>
      <c r="BVJ96" s="157"/>
      <c r="BVK96" s="211"/>
      <c r="BVL96" s="161"/>
      <c r="BVM96" s="161"/>
      <c r="BVN96" s="168"/>
      <c r="BVO96" s="169"/>
      <c r="BVP96" s="170"/>
      <c r="BVQ96" s="167"/>
      <c r="BVR96" s="43"/>
      <c r="BVS96" s="208"/>
      <c r="BVT96" s="157"/>
      <c r="BVU96" s="211"/>
      <c r="BVV96" s="161"/>
      <c r="BVW96" s="161"/>
      <c r="BVX96" s="168"/>
      <c r="BVY96" s="169"/>
      <c r="BVZ96" s="170"/>
      <c r="BWA96" s="167"/>
      <c r="BWB96" s="43"/>
      <c r="BWC96" s="208"/>
      <c r="BWD96" s="157"/>
      <c r="BWE96" s="211"/>
      <c r="BWF96" s="161"/>
      <c r="BWG96" s="161"/>
      <c r="BWH96" s="168"/>
      <c r="BWI96" s="169"/>
      <c r="BWJ96" s="170"/>
      <c r="BWK96" s="167"/>
      <c r="BWL96" s="43"/>
      <c r="BWM96" s="208"/>
      <c r="BWN96" s="157"/>
      <c r="BWO96" s="211"/>
      <c r="BWP96" s="161"/>
      <c r="BWQ96" s="161"/>
      <c r="BWR96" s="168"/>
      <c r="BWS96" s="169"/>
      <c r="BWT96" s="170"/>
      <c r="BWU96" s="167"/>
      <c r="BWV96" s="43"/>
      <c r="BWW96" s="208"/>
      <c r="BWX96" s="157"/>
      <c r="BWY96" s="211"/>
      <c r="BWZ96" s="161"/>
      <c r="BXA96" s="161"/>
      <c r="BXB96" s="168"/>
      <c r="BXC96" s="169"/>
      <c r="BXD96" s="170"/>
      <c r="BXE96" s="167"/>
      <c r="BXF96" s="43"/>
      <c r="BXG96" s="208"/>
      <c r="BXH96" s="157"/>
      <c r="BXI96" s="211"/>
      <c r="BXJ96" s="161"/>
      <c r="BXK96" s="161"/>
      <c r="BXL96" s="168"/>
      <c r="BXM96" s="169"/>
      <c r="BXN96" s="170"/>
      <c r="BXO96" s="167"/>
      <c r="BXP96" s="43"/>
      <c r="BXQ96" s="208"/>
      <c r="BXR96" s="157"/>
      <c r="BXS96" s="211"/>
      <c r="BXT96" s="161"/>
      <c r="BXU96" s="161"/>
      <c r="BXV96" s="168"/>
      <c r="BXW96" s="169"/>
      <c r="BXX96" s="170"/>
      <c r="BXY96" s="167"/>
      <c r="BXZ96" s="43"/>
      <c r="BYA96" s="208"/>
      <c r="BYB96" s="157"/>
      <c r="BYC96" s="211"/>
      <c r="BYD96" s="161"/>
      <c r="BYE96" s="161"/>
      <c r="BYF96" s="168"/>
      <c r="BYG96" s="169"/>
      <c r="BYH96" s="170"/>
      <c r="BYI96" s="167"/>
      <c r="BYJ96" s="43"/>
      <c r="BYK96" s="208"/>
      <c r="BYL96" s="157"/>
      <c r="BYM96" s="211"/>
      <c r="BYN96" s="161"/>
      <c r="BYO96" s="161"/>
      <c r="BYP96" s="168"/>
      <c r="BYQ96" s="169"/>
      <c r="BYR96" s="170"/>
      <c r="BYS96" s="167"/>
      <c r="BYT96" s="43"/>
      <c r="BYU96" s="208"/>
      <c r="BYV96" s="157"/>
      <c r="BYW96" s="211"/>
      <c r="BYX96" s="161"/>
      <c r="BYY96" s="161"/>
      <c r="BYZ96" s="168"/>
      <c r="BZA96" s="169"/>
      <c r="BZB96" s="170"/>
      <c r="BZC96" s="167"/>
      <c r="BZD96" s="43"/>
      <c r="BZE96" s="208"/>
      <c r="BZF96" s="157"/>
      <c r="BZG96" s="211"/>
      <c r="BZH96" s="161"/>
      <c r="BZI96" s="161"/>
      <c r="BZJ96" s="168"/>
      <c r="BZK96" s="169"/>
      <c r="BZL96" s="170"/>
      <c r="BZM96" s="167"/>
      <c r="BZN96" s="43"/>
      <c r="BZO96" s="208"/>
      <c r="BZP96" s="157"/>
      <c r="BZQ96" s="211"/>
      <c r="BZR96" s="161"/>
      <c r="BZS96" s="161"/>
      <c r="BZT96" s="168"/>
      <c r="BZU96" s="169"/>
      <c r="BZV96" s="170"/>
      <c r="BZW96" s="167"/>
      <c r="BZX96" s="43"/>
      <c r="BZY96" s="208"/>
      <c r="BZZ96" s="157"/>
      <c r="CAA96" s="211"/>
      <c r="CAB96" s="161"/>
      <c r="CAC96" s="161"/>
      <c r="CAD96" s="168"/>
      <c r="CAE96" s="169"/>
      <c r="CAF96" s="170"/>
      <c r="CAG96" s="167"/>
      <c r="CAH96" s="43"/>
      <c r="CAI96" s="208"/>
      <c r="CAJ96" s="157"/>
      <c r="CAK96" s="211"/>
      <c r="CAL96" s="161"/>
      <c r="CAM96" s="161"/>
      <c r="CAN96" s="168"/>
      <c r="CAO96" s="169"/>
      <c r="CAP96" s="170"/>
      <c r="CAQ96" s="167"/>
      <c r="CAR96" s="43"/>
      <c r="CAS96" s="208"/>
      <c r="CAT96" s="157"/>
      <c r="CAU96" s="211"/>
      <c r="CAV96" s="161"/>
      <c r="CAW96" s="161"/>
      <c r="CAX96" s="168"/>
      <c r="CAY96" s="169"/>
      <c r="CAZ96" s="170"/>
      <c r="CBA96" s="167"/>
      <c r="CBB96" s="43"/>
      <c r="CBC96" s="208"/>
      <c r="CBD96" s="157"/>
      <c r="CBE96" s="211"/>
      <c r="CBF96" s="161"/>
      <c r="CBG96" s="161"/>
      <c r="CBH96" s="168"/>
      <c r="CBI96" s="169"/>
      <c r="CBJ96" s="170"/>
      <c r="CBK96" s="167"/>
      <c r="CBL96" s="43"/>
      <c r="CBM96" s="208"/>
      <c r="CBN96" s="157"/>
      <c r="CBO96" s="211"/>
      <c r="CBP96" s="161"/>
      <c r="CBQ96" s="161"/>
      <c r="CBR96" s="168"/>
      <c r="CBS96" s="169"/>
      <c r="CBT96" s="170"/>
      <c r="CBU96" s="167"/>
      <c r="CBV96" s="43"/>
      <c r="CBW96" s="208"/>
      <c r="CBX96" s="157"/>
      <c r="CBY96" s="211"/>
      <c r="CBZ96" s="161"/>
      <c r="CCA96" s="161"/>
      <c r="CCB96" s="168"/>
      <c r="CCC96" s="169"/>
      <c r="CCD96" s="170"/>
      <c r="CCE96" s="167"/>
      <c r="CCF96" s="43"/>
      <c r="CCG96" s="208"/>
      <c r="CCH96" s="157"/>
      <c r="CCI96" s="211"/>
      <c r="CCJ96" s="161"/>
      <c r="CCK96" s="161"/>
      <c r="CCL96" s="168"/>
      <c r="CCM96" s="169"/>
      <c r="CCN96" s="170"/>
      <c r="CCO96" s="167"/>
      <c r="CCP96" s="43"/>
      <c r="CCQ96" s="208"/>
      <c r="CCR96" s="157"/>
      <c r="CCS96" s="211"/>
      <c r="CCT96" s="161"/>
      <c r="CCU96" s="161"/>
      <c r="CCV96" s="168"/>
      <c r="CCW96" s="169"/>
      <c r="CCX96" s="170"/>
      <c r="CCY96" s="167"/>
      <c r="CCZ96" s="43"/>
      <c r="CDA96" s="208"/>
      <c r="CDB96" s="157"/>
      <c r="CDC96" s="211"/>
      <c r="CDD96" s="161"/>
      <c r="CDE96" s="161"/>
      <c r="CDF96" s="168"/>
      <c r="CDG96" s="169"/>
      <c r="CDH96" s="170"/>
      <c r="CDI96" s="167"/>
      <c r="CDJ96" s="43"/>
      <c r="CDK96" s="208"/>
      <c r="CDL96" s="157"/>
      <c r="CDM96" s="211"/>
      <c r="CDN96" s="161"/>
      <c r="CDO96" s="161"/>
      <c r="CDP96" s="168"/>
      <c r="CDQ96" s="169"/>
      <c r="CDR96" s="170"/>
      <c r="CDS96" s="167"/>
      <c r="CDT96" s="43"/>
      <c r="CDU96" s="208"/>
      <c r="CDV96" s="157"/>
      <c r="CDW96" s="211"/>
      <c r="CDX96" s="161"/>
      <c r="CDY96" s="161"/>
      <c r="CDZ96" s="168"/>
      <c r="CEA96" s="169"/>
      <c r="CEB96" s="170"/>
      <c r="CEC96" s="167"/>
      <c r="CED96" s="43"/>
      <c r="CEE96" s="208"/>
      <c r="CEF96" s="157"/>
      <c r="CEG96" s="211"/>
      <c r="CEH96" s="161"/>
      <c r="CEI96" s="161"/>
      <c r="CEJ96" s="168"/>
      <c r="CEK96" s="169"/>
      <c r="CEL96" s="170"/>
      <c r="CEM96" s="167"/>
      <c r="CEN96" s="43"/>
      <c r="CEO96" s="208"/>
      <c r="CEP96" s="157"/>
      <c r="CEQ96" s="211"/>
      <c r="CER96" s="161"/>
      <c r="CES96" s="161"/>
      <c r="CET96" s="168"/>
      <c r="CEU96" s="169"/>
      <c r="CEV96" s="170"/>
      <c r="CEW96" s="167"/>
      <c r="CEX96" s="43"/>
      <c r="CEY96" s="208"/>
      <c r="CEZ96" s="157"/>
      <c r="CFA96" s="211"/>
      <c r="CFB96" s="161"/>
      <c r="CFC96" s="161"/>
      <c r="CFD96" s="168"/>
      <c r="CFE96" s="169"/>
      <c r="CFF96" s="170"/>
      <c r="CFG96" s="167"/>
      <c r="CFH96" s="43"/>
      <c r="CFI96" s="208"/>
      <c r="CFJ96" s="157"/>
      <c r="CFK96" s="211"/>
      <c r="CFL96" s="161"/>
      <c r="CFM96" s="161"/>
      <c r="CFN96" s="168"/>
      <c r="CFO96" s="169"/>
      <c r="CFP96" s="170"/>
      <c r="CFQ96" s="167"/>
      <c r="CFR96" s="43"/>
      <c r="CFS96" s="208"/>
      <c r="CFT96" s="157"/>
      <c r="CFU96" s="211"/>
      <c r="CFV96" s="161"/>
      <c r="CFW96" s="161"/>
      <c r="CFX96" s="168"/>
      <c r="CFY96" s="169"/>
      <c r="CFZ96" s="170"/>
      <c r="CGA96" s="167"/>
      <c r="CGB96" s="43"/>
      <c r="CGC96" s="208"/>
      <c r="CGD96" s="157"/>
      <c r="CGE96" s="211"/>
      <c r="CGF96" s="161"/>
      <c r="CGG96" s="161"/>
      <c r="CGH96" s="168"/>
      <c r="CGI96" s="169"/>
      <c r="CGJ96" s="170"/>
      <c r="CGK96" s="167"/>
      <c r="CGL96" s="43"/>
      <c r="CGM96" s="208"/>
      <c r="CGN96" s="157"/>
      <c r="CGO96" s="211"/>
      <c r="CGP96" s="161"/>
      <c r="CGQ96" s="161"/>
      <c r="CGR96" s="168"/>
      <c r="CGS96" s="169"/>
      <c r="CGT96" s="170"/>
      <c r="CGU96" s="167"/>
      <c r="CGV96" s="43"/>
      <c r="CGW96" s="208"/>
      <c r="CGX96" s="157"/>
      <c r="CGY96" s="211"/>
      <c r="CGZ96" s="161"/>
      <c r="CHA96" s="161"/>
      <c r="CHB96" s="168"/>
      <c r="CHC96" s="169"/>
      <c r="CHD96" s="170"/>
      <c r="CHE96" s="167"/>
      <c r="CHF96" s="43"/>
      <c r="CHG96" s="208"/>
      <c r="CHH96" s="157"/>
      <c r="CHI96" s="211"/>
      <c r="CHJ96" s="161"/>
      <c r="CHK96" s="161"/>
      <c r="CHL96" s="168"/>
      <c r="CHM96" s="169"/>
      <c r="CHN96" s="170"/>
      <c r="CHO96" s="167"/>
      <c r="CHP96" s="43"/>
      <c r="CHQ96" s="208"/>
      <c r="CHR96" s="157"/>
      <c r="CHS96" s="211"/>
      <c r="CHT96" s="161"/>
      <c r="CHU96" s="161"/>
      <c r="CHV96" s="168"/>
      <c r="CHW96" s="169"/>
      <c r="CHX96" s="170"/>
      <c r="CHY96" s="167"/>
      <c r="CHZ96" s="43"/>
      <c r="CIA96" s="208"/>
      <c r="CIB96" s="157"/>
      <c r="CIC96" s="211"/>
      <c r="CID96" s="161"/>
      <c r="CIE96" s="161"/>
      <c r="CIF96" s="168"/>
      <c r="CIG96" s="169"/>
      <c r="CIH96" s="170"/>
      <c r="CII96" s="167"/>
      <c r="CIJ96" s="43"/>
      <c r="CIK96" s="208"/>
      <c r="CIL96" s="157"/>
      <c r="CIM96" s="211"/>
      <c r="CIN96" s="161"/>
      <c r="CIO96" s="161"/>
      <c r="CIP96" s="168"/>
      <c r="CIQ96" s="169"/>
      <c r="CIR96" s="170"/>
      <c r="CIS96" s="167"/>
      <c r="CIT96" s="43"/>
      <c r="CIU96" s="208"/>
      <c r="CIV96" s="157"/>
      <c r="CIW96" s="211"/>
      <c r="CIX96" s="161"/>
      <c r="CIY96" s="161"/>
      <c r="CIZ96" s="168"/>
      <c r="CJA96" s="169"/>
      <c r="CJB96" s="170"/>
      <c r="CJC96" s="167"/>
      <c r="CJD96" s="43"/>
      <c r="CJE96" s="208"/>
      <c r="CJF96" s="157"/>
      <c r="CJG96" s="211"/>
      <c r="CJH96" s="161"/>
      <c r="CJI96" s="161"/>
      <c r="CJJ96" s="168"/>
      <c r="CJK96" s="169"/>
      <c r="CJL96" s="170"/>
      <c r="CJM96" s="167"/>
      <c r="CJN96" s="43"/>
      <c r="CJO96" s="208"/>
      <c r="CJP96" s="157"/>
      <c r="CJQ96" s="211"/>
      <c r="CJR96" s="161"/>
      <c r="CJS96" s="161"/>
      <c r="CJT96" s="168"/>
      <c r="CJU96" s="169"/>
      <c r="CJV96" s="170"/>
      <c r="CJW96" s="167"/>
      <c r="CJX96" s="43"/>
      <c r="CJY96" s="208"/>
      <c r="CJZ96" s="157"/>
      <c r="CKA96" s="211"/>
      <c r="CKB96" s="161"/>
      <c r="CKC96" s="161"/>
      <c r="CKD96" s="168"/>
      <c r="CKE96" s="169"/>
      <c r="CKF96" s="170"/>
      <c r="CKG96" s="167"/>
      <c r="CKH96" s="43"/>
      <c r="CKI96" s="208"/>
      <c r="CKJ96" s="157"/>
      <c r="CKK96" s="211"/>
      <c r="CKL96" s="161"/>
      <c r="CKM96" s="161"/>
      <c r="CKN96" s="168"/>
      <c r="CKO96" s="169"/>
      <c r="CKP96" s="170"/>
      <c r="CKQ96" s="167"/>
      <c r="CKR96" s="43"/>
      <c r="CKS96" s="208"/>
      <c r="CKT96" s="157"/>
      <c r="CKU96" s="211"/>
      <c r="CKV96" s="161"/>
      <c r="CKW96" s="161"/>
      <c r="CKX96" s="168"/>
      <c r="CKY96" s="169"/>
      <c r="CKZ96" s="170"/>
      <c r="CLA96" s="167"/>
      <c r="CLB96" s="43"/>
      <c r="CLC96" s="208"/>
      <c r="CLD96" s="157"/>
      <c r="CLE96" s="211"/>
      <c r="CLF96" s="161"/>
      <c r="CLG96" s="161"/>
      <c r="CLH96" s="168"/>
      <c r="CLI96" s="169"/>
      <c r="CLJ96" s="170"/>
      <c r="CLK96" s="167"/>
      <c r="CLL96" s="43"/>
      <c r="CLM96" s="208"/>
      <c r="CLN96" s="157"/>
      <c r="CLO96" s="211"/>
      <c r="CLP96" s="161"/>
      <c r="CLQ96" s="161"/>
      <c r="CLR96" s="168"/>
      <c r="CLS96" s="169"/>
      <c r="CLT96" s="170"/>
      <c r="CLU96" s="167"/>
      <c r="CLV96" s="43"/>
      <c r="CLW96" s="208"/>
      <c r="CLX96" s="157"/>
      <c r="CLY96" s="211"/>
      <c r="CLZ96" s="161"/>
      <c r="CMA96" s="161"/>
      <c r="CMB96" s="168"/>
      <c r="CMC96" s="169"/>
      <c r="CMD96" s="170"/>
      <c r="CME96" s="167"/>
      <c r="CMF96" s="43"/>
      <c r="CMG96" s="208"/>
      <c r="CMH96" s="157"/>
      <c r="CMI96" s="211"/>
      <c r="CMJ96" s="161"/>
      <c r="CMK96" s="161"/>
      <c r="CML96" s="168"/>
      <c r="CMM96" s="169"/>
      <c r="CMN96" s="170"/>
      <c r="CMO96" s="167"/>
      <c r="CMP96" s="43"/>
      <c r="CMQ96" s="208"/>
      <c r="CMR96" s="157"/>
      <c r="CMS96" s="211"/>
      <c r="CMT96" s="161"/>
      <c r="CMU96" s="161"/>
      <c r="CMV96" s="168"/>
      <c r="CMW96" s="169"/>
      <c r="CMX96" s="170"/>
      <c r="CMY96" s="167"/>
      <c r="CMZ96" s="43"/>
      <c r="CNA96" s="208"/>
      <c r="CNB96" s="157"/>
      <c r="CNC96" s="211"/>
      <c r="CND96" s="161"/>
      <c r="CNE96" s="161"/>
      <c r="CNF96" s="168"/>
      <c r="CNG96" s="169"/>
      <c r="CNH96" s="170"/>
      <c r="CNI96" s="167"/>
      <c r="CNJ96" s="43"/>
      <c r="CNK96" s="208"/>
      <c r="CNL96" s="157"/>
      <c r="CNM96" s="211"/>
      <c r="CNN96" s="161"/>
      <c r="CNO96" s="161"/>
      <c r="CNP96" s="168"/>
      <c r="CNQ96" s="169"/>
      <c r="CNR96" s="170"/>
      <c r="CNS96" s="167"/>
      <c r="CNT96" s="43"/>
      <c r="CNU96" s="208"/>
      <c r="CNV96" s="157"/>
      <c r="CNW96" s="211"/>
      <c r="CNX96" s="161"/>
      <c r="CNY96" s="161"/>
      <c r="CNZ96" s="168"/>
      <c r="COA96" s="169"/>
      <c r="COB96" s="170"/>
      <c r="COC96" s="167"/>
      <c r="COD96" s="43"/>
      <c r="COE96" s="208"/>
      <c r="COF96" s="157"/>
      <c r="COG96" s="211"/>
      <c r="COH96" s="161"/>
      <c r="COI96" s="161"/>
      <c r="COJ96" s="168"/>
      <c r="COK96" s="169"/>
      <c r="COL96" s="170"/>
      <c r="COM96" s="167"/>
      <c r="CON96" s="43"/>
      <c r="COO96" s="208"/>
      <c r="COP96" s="157"/>
      <c r="COQ96" s="211"/>
      <c r="COR96" s="161"/>
      <c r="COS96" s="161"/>
      <c r="COT96" s="168"/>
      <c r="COU96" s="169"/>
      <c r="COV96" s="170"/>
      <c r="COW96" s="167"/>
      <c r="COX96" s="43"/>
      <c r="COY96" s="208"/>
      <c r="COZ96" s="157"/>
      <c r="CPA96" s="211"/>
      <c r="CPB96" s="161"/>
      <c r="CPC96" s="161"/>
      <c r="CPD96" s="168"/>
      <c r="CPE96" s="169"/>
      <c r="CPF96" s="170"/>
      <c r="CPG96" s="167"/>
      <c r="CPH96" s="43"/>
      <c r="CPI96" s="208"/>
      <c r="CPJ96" s="157"/>
      <c r="CPK96" s="211"/>
      <c r="CPL96" s="161"/>
      <c r="CPM96" s="161"/>
      <c r="CPN96" s="168"/>
      <c r="CPO96" s="169"/>
      <c r="CPP96" s="170"/>
      <c r="CPQ96" s="167"/>
      <c r="CPR96" s="43"/>
      <c r="CPS96" s="208"/>
      <c r="CPT96" s="157"/>
      <c r="CPU96" s="211"/>
      <c r="CPV96" s="161"/>
      <c r="CPW96" s="161"/>
      <c r="CPX96" s="168"/>
      <c r="CPY96" s="169"/>
      <c r="CPZ96" s="170"/>
      <c r="CQA96" s="167"/>
      <c r="CQB96" s="43"/>
      <c r="CQC96" s="208"/>
      <c r="CQD96" s="157"/>
      <c r="CQE96" s="211"/>
      <c r="CQF96" s="161"/>
      <c r="CQG96" s="161"/>
      <c r="CQH96" s="168"/>
      <c r="CQI96" s="169"/>
      <c r="CQJ96" s="170"/>
      <c r="CQK96" s="167"/>
      <c r="CQL96" s="43"/>
      <c r="CQM96" s="208"/>
      <c r="CQN96" s="157"/>
      <c r="CQO96" s="211"/>
      <c r="CQP96" s="161"/>
      <c r="CQQ96" s="161"/>
      <c r="CQR96" s="168"/>
      <c r="CQS96" s="169"/>
      <c r="CQT96" s="170"/>
      <c r="CQU96" s="167"/>
      <c r="CQV96" s="43"/>
      <c r="CQW96" s="208"/>
      <c r="CQX96" s="157"/>
      <c r="CQY96" s="211"/>
      <c r="CQZ96" s="161"/>
      <c r="CRA96" s="161"/>
      <c r="CRB96" s="168"/>
      <c r="CRC96" s="169"/>
      <c r="CRD96" s="170"/>
      <c r="CRE96" s="167"/>
      <c r="CRF96" s="43"/>
      <c r="CRG96" s="208"/>
      <c r="CRH96" s="157"/>
      <c r="CRI96" s="211"/>
      <c r="CRJ96" s="161"/>
      <c r="CRK96" s="161"/>
      <c r="CRL96" s="168"/>
      <c r="CRM96" s="169"/>
      <c r="CRN96" s="170"/>
      <c r="CRO96" s="167"/>
      <c r="CRP96" s="43"/>
      <c r="CRQ96" s="208"/>
      <c r="CRR96" s="157"/>
      <c r="CRS96" s="211"/>
      <c r="CRT96" s="161"/>
      <c r="CRU96" s="161"/>
      <c r="CRV96" s="168"/>
      <c r="CRW96" s="169"/>
      <c r="CRX96" s="170"/>
      <c r="CRY96" s="167"/>
      <c r="CRZ96" s="43"/>
      <c r="CSA96" s="208"/>
      <c r="CSB96" s="157"/>
      <c r="CSC96" s="211"/>
      <c r="CSD96" s="161"/>
      <c r="CSE96" s="161"/>
      <c r="CSF96" s="168"/>
      <c r="CSG96" s="169"/>
      <c r="CSH96" s="170"/>
      <c r="CSI96" s="167"/>
      <c r="CSJ96" s="43"/>
      <c r="CSK96" s="208"/>
      <c r="CSL96" s="157"/>
      <c r="CSM96" s="211"/>
      <c r="CSN96" s="161"/>
      <c r="CSO96" s="161"/>
      <c r="CSP96" s="168"/>
      <c r="CSQ96" s="169"/>
      <c r="CSR96" s="170"/>
      <c r="CSS96" s="167"/>
      <c r="CST96" s="43"/>
      <c r="CSU96" s="208"/>
      <c r="CSV96" s="157"/>
      <c r="CSW96" s="211"/>
      <c r="CSX96" s="161"/>
      <c r="CSY96" s="161"/>
      <c r="CSZ96" s="168"/>
      <c r="CTA96" s="169"/>
      <c r="CTB96" s="170"/>
      <c r="CTC96" s="167"/>
      <c r="CTD96" s="43"/>
      <c r="CTE96" s="208"/>
      <c r="CTF96" s="157"/>
      <c r="CTG96" s="211"/>
      <c r="CTH96" s="161"/>
      <c r="CTI96" s="161"/>
      <c r="CTJ96" s="168"/>
      <c r="CTK96" s="169"/>
      <c r="CTL96" s="170"/>
      <c r="CTM96" s="167"/>
      <c r="CTN96" s="43"/>
      <c r="CTO96" s="208"/>
      <c r="CTP96" s="157"/>
      <c r="CTQ96" s="211"/>
      <c r="CTR96" s="161"/>
      <c r="CTS96" s="161"/>
      <c r="CTT96" s="168"/>
      <c r="CTU96" s="169"/>
      <c r="CTV96" s="170"/>
      <c r="CTW96" s="167"/>
      <c r="CTX96" s="43"/>
      <c r="CTY96" s="208"/>
      <c r="CTZ96" s="157"/>
      <c r="CUA96" s="211"/>
      <c r="CUB96" s="161"/>
      <c r="CUC96" s="161"/>
      <c r="CUD96" s="168"/>
      <c r="CUE96" s="169"/>
      <c r="CUF96" s="170"/>
      <c r="CUG96" s="167"/>
      <c r="CUH96" s="43"/>
      <c r="CUI96" s="208"/>
      <c r="CUJ96" s="157"/>
      <c r="CUK96" s="211"/>
      <c r="CUL96" s="161"/>
      <c r="CUM96" s="161"/>
      <c r="CUN96" s="168"/>
      <c r="CUO96" s="169"/>
      <c r="CUP96" s="170"/>
      <c r="CUQ96" s="167"/>
      <c r="CUR96" s="43"/>
      <c r="CUS96" s="208"/>
      <c r="CUT96" s="157"/>
      <c r="CUU96" s="211"/>
      <c r="CUV96" s="161"/>
      <c r="CUW96" s="161"/>
      <c r="CUX96" s="168"/>
      <c r="CUY96" s="169"/>
      <c r="CUZ96" s="170"/>
      <c r="CVA96" s="167"/>
      <c r="CVB96" s="43"/>
      <c r="CVC96" s="208"/>
      <c r="CVD96" s="157"/>
      <c r="CVE96" s="211"/>
      <c r="CVF96" s="161"/>
      <c r="CVG96" s="161"/>
      <c r="CVH96" s="168"/>
      <c r="CVI96" s="169"/>
      <c r="CVJ96" s="170"/>
      <c r="CVK96" s="167"/>
      <c r="CVL96" s="43"/>
      <c r="CVM96" s="208"/>
      <c r="CVN96" s="157"/>
      <c r="CVO96" s="211"/>
      <c r="CVP96" s="161"/>
      <c r="CVQ96" s="161"/>
      <c r="CVR96" s="168"/>
      <c r="CVS96" s="169"/>
      <c r="CVT96" s="170"/>
      <c r="CVU96" s="167"/>
      <c r="CVV96" s="43"/>
      <c r="CVW96" s="208"/>
      <c r="CVX96" s="157"/>
      <c r="CVY96" s="211"/>
      <c r="CVZ96" s="161"/>
      <c r="CWA96" s="161"/>
      <c r="CWB96" s="168"/>
      <c r="CWC96" s="169"/>
      <c r="CWD96" s="170"/>
      <c r="CWE96" s="167"/>
      <c r="CWF96" s="43"/>
      <c r="CWG96" s="208"/>
      <c r="CWH96" s="157"/>
      <c r="CWI96" s="211"/>
      <c r="CWJ96" s="161"/>
      <c r="CWK96" s="161"/>
      <c r="CWL96" s="168"/>
      <c r="CWM96" s="169"/>
      <c r="CWN96" s="170"/>
      <c r="CWO96" s="167"/>
      <c r="CWP96" s="43"/>
      <c r="CWQ96" s="208"/>
      <c r="CWR96" s="157"/>
      <c r="CWS96" s="211"/>
      <c r="CWT96" s="161"/>
      <c r="CWU96" s="161"/>
      <c r="CWV96" s="168"/>
      <c r="CWW96" s="169"/>
      <c r="CWX96" s="170"/>
      <c r="CWY96" s="167"/>
      <c r="CWZ96" s="43"/>
      <c r="CXA96" s="208"/>
      <c r="CXB96" s="157"/>
      <c r="CXC96" s="211"/>
      <c r="CXD96" s="161"/>
      <c r="CXE96" s="161"/>
      <c r="CXF96" s="168"/>
      <c r="CXG96" s="169"/>
      <c r="CXH96" s="170"/>
      <c r="CXI96" s="167"/>
      <c r="CXJ96" s="43"/>
      <c r="CXK96" s="208"/>
      <c r="CXL96" s="157"/>
      <c r="CXM96" s="211"/>
      <c r="CXN96" s="161"/>
      <c r="CXO96" s="161"/>
      <c r="CXP96" s="168"/>
      <c r="CXQ96" s="169"/>
      <c r="CXR96" s="170"/>
      <c r="CXS96" s="167"/>
      <c r="CXT96" s="43"/>
      <c r="CXU96" s="208"/>
      <c r="CXV96" s="157"/>
      <c r="CXW96" s="211"/>
      <c r="CXX96" s="161"/>
      <c r="CXY96" s="161"/>
      <c r="CXZ96" s="168"/>
      <c r="CYA96" s="169"/>
      <c r="CYB96" s="170"/>
      <c r="CYC96" s="167"/>
      <c r="CYD96" s="43"/>
      <c r="CYE96" s="208"/>
      <c r="CYF96" s="157"/>
      <c r="CYG96" s="211"/>
      <c r="CYH96" s="161"/>
      <c r="CYI96" s="161"/>
      <c r="CYJ96" s="168"/>
      <c r="CYK96" s="169"/>
      <c r="CYL96" s="170"/>
      <c r="CYM96" s="167"/>
      <c r="CYN96" s="43"/>
      <c r="CYO96" s="208"/>
      <c r="CYP96" s="157"/>
      <c r="CYQ96" s="211"/>
      <c r="CYR96" s="161"/>
      <c r="CYS96" s="161"/>
      <c r="CYT96" s="168"/>
      <c r="CYU96" s="169"/>
      <c r="CYV96" s="170"/>
      <c r="CYW96" s="167"/>
      <c r="CYX96" s="43"/>
      <c r="CYY96" s="208"/>
      <c r="CYZ96" s="157"/>
      <c r="CZA96" s="211"/>
      <c r="CZB96" s="161"/>
      <c r="CZC96" s="161"/>
      <c r="CZD96" s="168"/>
      <c r="CZE96" s="169"/>
      <c r="CZF96" s="170"/>
      <c r="CZG96" s="167"/>
      <c r="CZH96" s="43"/>
      <c r="CZI96" s="208"/>
      <c r="CZJ96" s="157"/>
      <c r="CZK96" s="211"/>
      <c r="CZL96" s="161"/>
      <c r="CZM96" s="161"/>
      <c r="CZN96" s="168"/>
      <c r="CZO96" s="169"/>
      <c r="CZP96" s="170"/>
      <c r="CZQ96" s="167"/>
      <c r="CZR96" s="43"/>
      <c r="CZS96" s="208"/>
      <c r="CZT96" s="157"/>
      <c r="CZU96" s="211"/>
      <c r="CZV96" s="161"/>
      <c r="CZW96" s="161"/>
      <c r="CZX96" s="168"/>
      <c r="CZY96" s="169"/>
      <c r="CZZ96" s="170"/>
      <c r="DAA96" s="167"/>
      <c r="DAB96" s="43"/>
      <c r="DAC96" s="208"/>
      <c r="DAD96" s="157"/>
      <c r="DAE96" s="211"/>
      <c r="DAF96" s="161"/>
      <c r="DAG96" s="161"/>
      <c r="DAH96" s="168"/>
      <c r="DAI96" s="169"/>
      <c r="DAJ96" s="170"/>
      <c r="DAK96" s="167"/>
      <c r="DAL96" s="43"/>
      <c r="DAM96" s="208"/>
      <c r="DAN96" s="157"/>
      <c r="DAO96" s="211"/>
      <c r="DAP96" s="161"/>
      <c r="DAQ96" s="161"/>
      <c r="DAR96" s="168"/>
      <c r="DAS96" s="169"/>
      <c r="DAT96" s="170"/>
      <c r="DAU96" s="167"/>
      <c r="DAV96" s="43"/>
      <c r="DAW96" s="208"/>
      <c r="DAX96" s="157"/>
      <c r="DAY96" s="211"/>
      <c r="DAZ96" s="161"/>
      <c r="DBA96" s="161"/>
      <c r="DBB96" s="168"/>
      <c r="DBC96" s="169"/>
      <c r="DBD96" s="170"/>
      <c r="DBE96" s="167"/>
      <c r="DBF96" s="43"/>
      <c r="DBG96" s="208"/>
      <c r="DBH96" s="157"/>
      <c r="DBI96" s="211"/>
      <c r="DBJ96" s="161"/>
      <c r="DBK96" s="161"/>
      <c r="DBL96" s="168"/>
      <c r="DBM96" s="169"/>
      <c r="DBN96" s="170"/>
      <c r="DBO96" s="167"/>
      <c r="DBP96" s="43"/>
      <c r="DBQ96" s="208"/>
      <c r="DBR96" s="157"/>
      <c r="DBS96" s="211"/>
      <c r="DBT96" s="161"/>
      <c r="DBU96" s="161"/>
      <c r="DBV96" s="168"/>
      <c r="DBW96" s="169"/>
      <c r="DBX96" s="170"/>
      <c r="DBY96" s="167"/>
      <c r="DBZ96" s="43"/>
      <c r="DCA96" s="208"/>
      <c r="DCB96" s="157"/>
      <c r="DCC96" s="211"/>
      <c r="DCD96" s="161"/>
      <c r="DCE96" s="161"/>
      <c r="DCF96" s="168"/>
      <c r="DCG96" s="169"/>
      <c r="DCH96" s="170"/>
      <c r="DCI96" s="167"/>
      <c r="DCJ96" s="43"/>
      <c r="DCK96" s="208"/>
      <c r="DCL96" s="157"/>
      <c r="DCM96" s="211"/>
      <c r="DCN96" s="161"/>
      <c r="DCO96" s="161"/>
      <c r="DCP96" s="168"/>
      <c r="DCQ96" s="169"/>
      <c r="DCR96" s="170"/>
      <c r="DCS96" s="167"/>
      <c r="DCT96" s="43"/>
      <c r="DCU96" s="208"/>
      <c r="DCV96" s="157"/>
      <c r="DCW96" s="211"/>
      <c r="DCX96" s="161"/>
      <c r="DCY96" s="161"/>
      <c r="DCZ96" s="168"/>
      <c r="DDA96" s="169"/>
      <c r="DDB96" s="170"/>
      <c r="DDC96" s="167"/>
      <c r="DDD96" s="43"/>
      <c r="DDE96" s="208"/>
      <c r="DDF96" s="157"/>
      <c r="DDG96" s="211"/>
      <c r="DDH96" s="161"/>
      <c r="DDI96" s="161"/>
      <c r="DDJ96" s="168"/>
      <c r="DDK96" s="169"/>
      <c r="DDL96" s="170"/>
      <c r="DDM96" s="167"/>
      <c r="DDN96" s="43"/>
      <c r="DDO96" s="208"/>
      <c r="DDP96" s="157"/>
      <c r="DDQ96" s="211"/>
      <c r="DDR96" s="161"/>
      <c r="DDS96" s="161"/>
      <c r="DDT96" s="168"/>
      <c r="DDU96" s="169"/>
      <c r="DDV96" s="170"/>
      <c r="DDW96" s="167"/>
      <c r="DDX96" s="43"/>
      <c r="DDY96" s="208"/>
      <c r="DDZ96" s="157"/>
      <c r="DEA96" s="211"/>
      <c r="DEB96" s="161"/>
      <c r="DEC96" s="161"/>
      <c r="DED96" s="168"/>
      <c r="DEE96" s="169"/>
      <c r="DEF96" s="170"/>
      <c r="DEG96" s="167"/>
      <c r="DEH96" s="43"/>
      <c r="DEI96" s="208"/>
      <c r="DEJ96" s="157"/>
      <c r="DEK96" s="211"/>
      <c r="DEL96" s="161"/>
      <c r="DEM96" s="161"/>
      <c r="DEN96" s="168"/>
      <c r="DEO96" s="169"/>
      <c r="DEP96" s="170"/>
      <c r="DEQ96" s="167"/>
      <c r="DER96" s="43"/>
      <c r="DES96" s="208"/>
      <c r="DET96" s="157"/>
      <c r="DEU96" s="211"/>
      <c r="DEV96" s="161"/>
      <c r="DEW96" s="161"/>
      <c r="DEX96" s="168"/>
      <c r="DEY96" s="169"/>
      <c r="DEZ96" s="170"/>
      <c r="DFA96" s="167"/>
      <c r="DFB96" s="43"/>
      <c r="DFC96" s="208"/>
      <c r="DFD96" s="157"/>
      <c r="DFE96" s="211"/>
      <c r="DFF96" s="161"/>
      <c r="DFG96" s="161"/>
      <c r="DFH96" s="168"/>
      <c r="DFI96" s="169"/>
      <c r="DFJ96" s="170"/>
      <c r="DFK96" s="167"/>
      <c r="DFL96" s="43"/>
      <c r="DFM96" s="208"/>
      <c r="DFN96" s="157"/>
      <c r="DFO96" s="211"/>
      <c r="DFP96" s="161"/>
      <c r="DFQ96" s="161"/>
      <c r="DFR96" s="168"/>
      <c r="DFS96" s="169"/>
      <c r="DFT96" s="170"/>
      <c r="DFU96" s="167"/>
      <c r="DFV96" s="43"/>
      <c r="DFW96" s="208"/>
      <c r="DFX96" s="157"/>
      <c r="DFY96" s="211"/>
      <c r="DFZ96" s="161"/>
      <c r="DGA96" s="161"/>
      <c r="DGB96" s="168"/>
      <c r="DGC96" s="169"/>
      <c r="DGD96" s="170"/>
      <c r="DGE96" s="167"/>
      <c r="DGF96" s="43"/>
      <c r="DGG96" s="208"/>
      <c r="DGH96" s="157"/>
      <c r="DGI96" s="211"/>
      <c r="DGJ96" s="161"/>
      <c r="DGK96" s="161"/>
      <c r="DGL96" s="168"/>
      <c r="DGM96" s="169"/>
      <c r="DGN96" s="170"/>
      <c r="DGO96" s="167"/>
      <c r="DGP96" s="43"/>
      <c r="DGQ96" s="208"/>
      <c r="DGR96" s="157"/>
      <c r="DGS96" s="211"/>
      <c r="DGT96" s="161"/>
      <c r="DGU96" s="161"/>
      <c r="DGV96" s="168"/>
      <c r="DGW96" s="169"/>
      <c r="DGX96" s="170"/>
      <c r="DGY96" s="167"/>
      <c r="DGZ96" s="43"/>
      <c r="DHA96" s="208"/>
      <c r="DHB96" s="157"/>
      <c r="DHC96" s="211"/>
      <c r="DHD96" s="161"/>
      <c r="DHE96" s="161"/>
      <c r="DHF96" s="168"/>
      <c r="DHG96" s="169"/>
      <c r="DHH96" s="170"/>
      <c r="DHI96" s="167"/>
      <c r="DHJ96" s="43"/>
      <c r="DHK96" s="208"/>
      <c r="DHL96" s="157"/>
      <c r="DHM96" s="211"/>
      <c r="DHN96" s="161"/>
      <c r="DHO96" s="161"/>
      <c r="DHP96" s="168"/>
      <c r="DHQ96" s="169"/>
      <c r="DHR96" s="170"/>
      <c r="DHS96" s="167"/>
      <c r="DHT96" s="43"/>
      <c r="DHU96" s="208"/>
      <c r="DHV96" s="157"/>
      <c r="DHW96" s="211"/>
      <c r="DHX96" s="161"/>
      <c r="DHY96" s="161"/>
      <c r="DHZ96" s="168"/>
      <c r="DIA96" s="169"/>
      <c r="DIB96" s="170"/>
      <c r="DIC96" s="167"/>
      <c r="DID96" s="43"/>
      <c r="DIE96" s="208"/>
      <c r="DIF96" s="157"/>
      <c r="DIG96" s="211"/>
      <c r="DIH96" s="161"/>
      <c r="DII96" s="161"/>
      <c r="DIJ96" s="168"/>
      <c r="DIK96" s="169"/>
      <c r="DIL96" s="170"/>
      <c r="DIM96" s="167"/>
      <c r="DIN96" s="43"/>
      <c r="DIO96" s="208"/>
      <c r="DIP96" s="157"/>
      <c r="DIQ96" s="211"/>
      <c r="DIR96" s="161"/>
      <c r="DIS96" s="161"/>
      <c r="DIT96" s="168"/>
      <c r="DIU96" s="169"/>
      <c r="DIV96" s="170"/>
      <c r="DIW96" s="167"/>
      <c r="DIX96" s="43"/>
      <c r="DIY96" s="208"/>
      <c r="DIZ96" s="157"/>
      <c r="DJA96" s="211"/>
      <c r="DJB96" s="161"/>
      <c r="DJC96" s="161"/>
      <c r="DJD96" s="168"/>
      <c r="DJE96" s="169"/>
      <c r="DJF96" s="170"/>
      <c r="DJG96" s="167"/>
      <c r="DJH96" s="43"/>
      <c r="DJI96" s="208"/>
      <c r="DJJ96" s="157"/>
      <c r="DJK96" s="211"/>
      <c r="DJL96" s="161"/>
      <c r="DJM96" s="161"/>
      <c r="DJN96" s="168"/>
      <c r="DJO96" s="169"/>
      <c r="DJP96" s="170"/>
      <c r="DJQ96" s="167"/>
      <c r="DJR96" s="43"/>
      <c r="DJS96" s="208"/>
      <c r="DJT96" s="157"/>
      <c r="DJU96" s="211"/>
      <c r="DJV96" s="161"/>
      <c r="DJW96" s="161"/>
      <c r="DJX96" s="168"/>
      <c r="DJY96" s="169"/>
      <c r="DJZ96" s="170"/>
      <c r="DKA96" s="167"/>
      <c r="DKB96" s="43"/>
      <c r="DKC96" s="208"/>
      <c r="DKD96" s="157"/>
      <c r="DKE96" s="211"/>
      <c r="DKF96" s="161"/>
      <c r="DKG96" s="161"/>
      <c r="DKH96" s="168"/>
      <c r="DKI96" s="169"/>
      <c r="DKJ96" s="170"/>
      <c r="DKK96" s="167"/>
      <c r="DKL96" s="43"/>
      <c r="DKM96" s="208"/>
      <c r="DKN96" s="157"/>
      <c r="DKO96" s="211"/>
      <c r="DKP96" s="161"/>
      <c r="DKQ96" s="161"/>
      <c r="DKR96" s="168"/>
      <c r="DKS96" s="169"/>
      <c r="DKT96" s="170"/>
      <c r="DKU96" s="167"/>
      <c r="DKV96" s="43"/>
      <c r="DKW96" s="208"/>
      <c r="DKX96" s="157"/>
      <c r="DKY96" s="211"/>
      <c r="DKZ96" s="161"/>
      <c r="DLA96" s="161"/>
      <c r="DLB96" s="168"/>
      <c r="DLC96" s="169"/>
      <c r="DLD96" s="170"/>
      <c r="DLE96" s="167"/>
      <c r="DLF96" s="43"/>
      <c r="DLG96" s="208"/>
      <c r="DLH96" s="157"/>
      <c r="DLI96" s="211"/>
      <c r="DLJ96" s="161"/>
      <c r="DLK96" s="161"/>
      <c r="DLL96" s="168"/>
      <c r="DLM96" s="169"/>
      <c r="DLN96" s="170"/>
      <c r="DLO96" s="167"/>
      <c r="DLP96" s="43"/>
      <c r="DLQ96" s="208"/>
      <c r="DLR96" s="157"/>
      <c r="DLS96" s="211"/>
      <c r="DLT96" s="161"/>
      <c r="DLU96" s="161"/>
      <c r="DLV96" s="168"/>
      <c r="DLW96" s="169"/>
      <c r="DLX96" s="170"/>
      <c r="DLY96" s="167"/>
      <c r="DLZ96" s="43"/>
      <c r="DMA96" s="208"/>
      <c r="DMB96" s="157"/>
      <c r="DMC96" s="211"/>
      <c r="DMD96" s="161"/>
      <c r="DME96" s="161"/>
      <c r="DMF96" s="168"/>
      <c r="DMG96" s="169"/>
      <c r="DMH96" s="170"/>
      <c r="DMI96" s="167"/>
      <c r="DMJ96" s="43"/>
      <c r="DMK96" s="208"/>
      <c r="DML96" s="157"/>
      <c r="DMM96" s="211"/>
      <c r="DMN96" s="161"/>
      <c r="DMO96" s="161"/>
      <c r="DMP96" s="168"/>
      <c r="DMQ96" s="169"/>
      <c r="DMR96" s="170"/>
      <c r="DMS96" s="167"/>
      <c r="DMT96" s="43"/>
      <c r="DMU96" s="208"/>
      <c r="DMV96" s="157"/>
      <c r="DMW96" s="211"/>
      <c r="DMX96" s="161"/>
      <c r="DMY96" s="161"/>
      <c r="DMZ96" s="168"/>
      <c r="DNA96" s="169"/>
      <c r="DNB96" s="170"/>
      <c r="DNC96" s="167"/>
      <c r="DND96" s="43"/>
      <c r="DNE96" s="208"/>
      <c r="DNF96" s="157"/>
      <c r="DNG96" s="211"/>
      <c r="DNH96" s="161"/>
      <c r="DNI96" s="161"/>
      <c r="DNJ96" s="168"/>
      <c r="DNK96" s="169"/>
      <c r="DNL96" s="170"/>
      <c r="DNM96" s="167"/>
      <c r="DNN96" s="43"/>
      <c r="DNO96" s="208"/>
      <c r="DNP96" s="157"/>
      <c r="DNQ96" s="211"/>
      <c r="DNR96" s="161"/>
      <c r="DNS96" s="161"/>
      <c r="DNT96" s="168"/>
      <c r="DNU96" s="169"/>
      <c r="DNV96" s="170"/>
      <c r="DNW96" s="167"/>
      <c r="DNX96" s="43"/>
      <c r="DNY96" s="208"/>
      <c r="DNZ96" s="157"/>
      <c r="DOA96" s="211"/>
      <c r="DOB96" s="161"/>
      <c r="DOC96" s="161"/>
      <c r="DOD96" s="168"/>
      <c r="DOE96" s="169"/>
      <c r="DOF96" s="170"/>
      <c r="DOG96" s="167"/>
      <c r="DOH96" s="43"/>
      <c r="DOI96" s="208"/>
      <c r="DOJ96" s="157"/>
      <c r="DOK96" s="211"/>
      <c r="DOL96" s="161"/>
      <c r="DOM96" s="161"/>
      <c r="DON96" s="168"/>
      <c r="DOO96" s="169"/>
      <c r="DOP96" s="170"/>
      <c r="DOQ96" s="167"/>
      <c r="DOR96" s="43"/>
      <c r="DOS96" s="208"/>
      <c r="DOT96" s="157"/>
      <c r="DOU96" s="211"/>
      <c r="DOV96" s="161"/>
      <c r="DOW96" s="161"/>
      <c r="DOX96" s="168"/>
      <c r="DOY96" s="169"/>
      <c r="DOZ96" s="170"/>
      <c r="DPA96" s="167"/>
      <c r="DPB96" s="43"/>
      <c r="DPC96" s="208"/>
      <c r="DPD96" s="157"/>
      <c r="DPE96" s="211"/>
      <c r="DPF96" s="161"/>
      <c r="DPG96" s="161"/>
      <c r="DPH96" s="168"/>
      <c r="DPI96" s="169"/>
      <c r="DPJ96" s="170"/>
      <c r="DPK96" s="167"/>
      <c r="DPL96" s="43"/>
      <c r="DPM96" s="208"/>
      <c r="DPN96" s="157"/>
      <c r="DPO96" s="211"/>
      <c r="DPP96" s="161"/>
      <c r="DPQ96" s="161"/>
      <c r="DPR96" s="168"/>
      <c r="DPS96" s="169"/>
      <c r="DPT96" s="170"/>
      <c r="DPU96" s="167"/>
      <c r="DPV96" s="43"/>
      <c r="DPW96" s="208"/>
      <c r="DPX96" s="157"/>
      <c r="DPY96" s="211"/>
      <c r="DPZ96" s="161"/>
      <c r="DQA96" s="161"/>
      <c r="DQB96" s="168"/>
      <c r="DQC96" s="169"/>
      <c r="DQD96" s="170"/>
      <c r="DQE96" s="167"/>
      <c r="DQF96" s="43"/>
      <c r="DQG96" s="208"/>
      <c r="DQH96" s="157"/>
      <c r="DQI96" s="211"/>
      <c r="DQJ96" s="161"/>
      <c r="DQK96" s="161"/>
      <c r="DQL96" s="168"/>
      <c r="DQM96" s="169"/>
      <c r="DQN96" s="170"/>
      <c r="DQO96" s="167"/>
      <c r="DQP96" s="43"/>
      <c r="DQQ96" s="208"/>
      <c r="DQR96" s="157"/>
      <c r="DQS96" s="211"/>
      <c r="DQT96" s="161"/>
      <c r="DQU96" s="161"/>
      <c r="DQV96" s="168"/>
      <c r="DQW96" s="169"/>
      <c r="DQX96" s="170"/>
      <c r="DQY96" s="167"/>
      <c r="DQZ96" s="43"/>
      <c r="DRA96" s="208"/>
      <c r="DRB96" s="157"/>
      <c r="DRC96" s="211"/>
      <c r="DRD96" s="161"/>
      <c r="DRE96" s="161"/>
      <c r="DRF96" s="168"/>
      <c r="DRG96" s="169"/>
      <c r="DRH96" s="170"/>
      <c r="DRI96" s="167"/>
      <c r="DRJ96" s="43"/>
      <c r="DRK96" s="208"/>
      <c r="DRL96" s="157"/>
      <c r="DRM96" s="211"/>
      <c r="DRN96" s="161"/>
      <c r="DRO96" s="161"/>
      <c r="DRP96" s="168"/>
      <c r="DRQ96" s="169"/>
      <c r="DRR96" s="170"/>
      <c r="DRS96" s="167"/>
      <c r="DRT96" s="43"/>
      <c r="DRU96" s="208"/>
      <c r="DRV96" s="157"/>
      <c r="DRW96" s="211"/>
      <c r="DRX96" s="161"/>
      <c r="DRY96" s="161"/>
      <c r="DRZ96" s="168"/>
      <c r="DSA96" s="169"/>
      <c r="DSB96" s="170"/>
      <c r="DSC96" s="167"/>
      <c r="DSD96" s="43"/>
      <c r="DSE96" s="208"/>
      <c r="DSF96" s="157"/>
      <c r="DSG96" s="211"/>
      <c r="DSH96" s="161"/>
      <c r="DSI96" s="161"/>
      <c r="DSJ96" s="168"/>
      <c r="DSK96" s="169"/>
      <c r="DSL96" s="170"/>
      <c r="DSM96" s="167"/>
      <c r="DSN96" s="43"/>
      <c r="DSO96" s="208"/>
      <c r="DSP96" s="157"/>
      <c r="DSQ96" s="211"/>
      <c r="DSR96" s="161"/>
      <c r="DSS96" s="161"/>
      <c r="DST96" s="168"/>
      <c r="DSU96" s="169"/>
      <c r="DSV96" s="170"/>
      <c r="DSW96" s="167"/>
      <c r="DSX96" s="43"/>
      <c r="DSY96" s="208"/>
      <c r="DSZ96" s="157"/>
      <c r="DTA96" s="211"/>
      <c r="DTB96" s="161"/>
      <c r="DTC96" s="161"/>
      <c r="DTD96" s="168"/>
      <c r="DTE96" s="169"/>
      <c r="DTF96" s="170"/>
      <c r="DTG96" s="167"/>
      <c r="DTH96" s="43"/>
      <c r="DTI96" s="208"/>
      <c r="DTJ96" s="157"/>
      <c r="DTK96" s="211"/>
      <c r="DTL96" s="161"/>
      <c r="DTM96" s="161"/>
      <c r="DTN96" s="168"/>
      <c r="DTO96" s="169"/>
      <c r="DTP96" s="170"/>
      <c r="DTQ96" s="167"/>
      <c r="DTR96" s="43"/>
      <c r="DTS96" s="208"/>
      <c r="DTT96" s="157"/>
      <c r="DTU96" s="211"/>
      <c r="DTV96" s="161"/>
      <c r="DTW96" s="161"/>
      <c r="DTX96" s="168"/>
      <c r="DTY96" s="169"/>
      <c r="DTZ96" s="170"/>
      <c r="DUA96" s="167"/>
      <c r="DUB96" s="43"/>
      <c r="DUC96" s="208"/>
      <c r="DUD96" s="157"/>
      <c r="DUE96" s="211"/>
      <c r="DUF96" s="161"/>
      <c r="DUG96" s="161"/>
      <c r="DUH96" s="168"/>
      <c r="DUI96" s="169"/>
      <c r="DUJ96" s="170"/>
      <c r="DUK96" s="167"/>
      <c r="DUL96" s="43"/>
      <c r="DUM96" s="208"/>
      <c r="DUN96" s="157"/>
      <c r="DUO96" s="211"/>
      <c r="DUP96" s="161"/>
      <c r="DUQ96" s="161"/>
      <c r="DUR96" s="168"/>
      <c r="DUS96" s="169"/>
      <c r="DUT96" s="170"/>
      <c r="DUU96" s="167"/>
      <c r="DUV96" s="43"/>
      <c r="DUW96" s="208"/>
      <c r="DUX96" s="157"/>
      <c r="DUY96" s="211"/>
      <c r="DUZ96" s="161"/>
      <c r="DVA96" s="161"/>
      <c r="DVB96" s="168"/>
      <c r="DVC96" s="169"/>
      <c r="DVD96" s="170"/>
      <c r="DVE96" s="167"/>
      <c r="DVF96" s="43"/>
      <c r="DVG96" s="208"/>
      <c r="DVH96" s="157"/>
      <c r="DVI96" s="211"/>
      <c r="DVJ96" s="161"/>
      <c r="DVK96" s="161"/>
      <c r="DVL96" s="168"/>
      <c r="DVM96" s="169"/>
      <c r="DVN96" s="170"/>
      <c r="DVO96" s="167"/>
      <c r="DVP96" s="43"/>
      <c r="DVQ96" s="208"/>
      <c r="DVR96" s="157"/>
      <c r="DVS96" s="211"/>
      <c r="DVT96" s="161"/>
      <c r="DVU96" s="161"/>
      <c r="DVV96" s="168"/>
      <c r="DVW96" s="169"/>
      <c r="DVX96" s="170"/>
      <c r="DVY96" s="167"/>
      <c r="DVZ96" s="43"/>
      <c r="DWA96" s="208"/>
      <c r="DWB96" s="157"/>
      <c r="DWC96" s="211"/>
      <c r="DWD96" s="161"/>
      <c r="DWE96" s="161"/>
      <c r="DWF96" s="168"/>
      <c r="DWG96" s="169"/>
      <c r="DWH96" s="170"/>
      <c r="DWI96" s="167"/>
      <c r="DWJ96" s="43"/>
      <c r="DWK96" s="208"/>
      <c r="DWL96" s="157"/>
      <c r="DWM96" s="211"/>
      <c r="DWN96" s="161"/>
      <c r="DWO96" s="161"/>
      <c r="DWP96" s="168"/>
      <c r="DWQ96" s="169"/>
      <c r="DWR96" s="170"/>
      <c r="DWS96" s="167"/>
      <c r="DWT96" s="43"/>
      <c r="DWU96" s="208"/>
      <c r="DWV96" s="157"/>
      <c r="DWW96" s="211"/>
      <c r="DWX96" s="161"/>
      <c r="DWY96" s="161"/>
      <c r="DWZ96" s="168"/>
      <c r="DXA96" s="169"/>
      <c r="DXB96" s="170"/>
      <c r="DXC96" s="167"/>
      <c r="DXD96" s="43"/>
      <c r="DXE96" s="208"/>
      <c r="DXF96" s="157"/>
      <c r="DXG96" s="211"/>
      <c r="DXH96" s="161"/>
      <c r="DXI96" s="161"/>
      <c r="DXJ96" s="168"/>
      <c r="DXK96" s="169"/>
      <c r="DXL96" s="170"/>
      <c r="DXM96" s="167"/>
      <c r="DXN96" s="43"/>
      <c r="DXO96" s="208"/>
      <c r="DXP96" s="157"/>
      <c r="DXQ96" s="211"/>
      <c r="DXR96" s="161"/>
      <c r="DXS96" s="161"/>
      <c r="DXT96" s="168"/>
      <c r="DXU96" s="169"/>
      <c r="DXV96" s="170"/>
      <c r="DXW96" s="167"/>
      <c r="DXX96" s="43"/>
      <c r="DXY96" s="208"/>
      <c r="DXZ96" s="157"/>
      <c r="DYA96" s="211"/>
      <c r="DYB96" s="161"/>
      <c r="DYC96" s="161"/>
      <c r="DYD96" s="168"/>
      <c r="DYE96" s="169"/>
      <c r="DYF96" s="170"/>
      <c r="DYG96" s="167"/>
      <c r="DYH96" s="43"/>
      <c r="DYI96" s="208"/>
      <c r="DYJ96" s="157"/>
      <c r="DYK96" s="211"/>
      <c r="DYL96" s="161"/>
      <c r="DYM96" s="161"/>
      <c r="DYN96" s="168"/>
      <c r="DYO96" s="169"/>
      <c r="DYP96" s="170"/>
      <c r="DYQ96" s="167"/>
      <c r="DYR96" s="43"/>
      <c r="DYS96" s="208"/>
      <c r="DYT96" s="157"/>
      <c r="DYU96" s="211"/>
      <c r="DYV96" s="161"/>
      <c r="DYW96" s="161"/>
      <c r="DYX96" s="168"/>
      <c r="DYY96" s="169"/>
      <c r="DYZ96" s="170"/>
      <c r="DZA96" s="167"/>
      <c r="DZB96" s="43"/>
      <c r="DZC96" s="208"/>
      <c r="DZD96" s="157"/>
      <c r="DZE96" s="211"/>
      <c r="DZF96" s="161"/>
      <c r="DZG96" s="161"/>
      <c r="DZH96" s="168"/>
      <c r="DZI96" s="169"/>
      <c r="DZJ96" s="170"/>
      <c r="DZK96" s="167"/>
      <c r="DZL96" s="43"/>
      <c r="DZM96" s="208"/>
      <c r="DZN96" s="157"/>
      <c r="DZO96" s="211"/>
      <c r="DZP96" s="161"/>
      <c r="DZQ96" s="161"/>
      <c r="DZR96" s="168"/>
      <c r="DZS96" s="169"/>
      <c r="DZT96" s="170"/>
      <c r="DZU96" s="167"/>
      <c r="DZV96" s="43"/>
      <c r="DZW96" s="208"/>
      <c r="DZX96" s="157"/>
      <c r="DZY96" s="211"/>
      <c r="DZZ96" s="161"/>
      <c r="EAA96" s="161"/>
      <c r="EAB96" s="168"/>
      <c r="EAC96" s="169"/>
      <c r="EAD96" s="170"/>
      <c r="EAE96" s="167"/>
      <c r="EAF96" s="43"/>
      <c r="EAG96" s="208"/>
      <c r="EAH96" s="157"/>
      <c r="EAI96" s="211"/>
      <c r="EAJ96" s="161"/>
      <c r="EAK96" s="161"/>
      <c r="EAL96" s="168"/>
      <c r="EAM96" s="169"/>
      <c r="EAN96" s="170"/>
      <c r="EAO96" s="167"/>
      <c r="EAP96" s="43"/>
      <c r="EAQ96" s="208"/>
      <c r="EAR96" s="157"/>
      <c r="EAS96" s="211"/>
      <c r="EAT96" s="161"/>
      <c r="EAU96" s="161"/>
      <c r="EAV96" s="168"/>
      <c r="EAW96" s="169"/>
      <c r="EAX96" s="170"/>
      <c r="EAY96" s="167"/>
      <c r="EAZ96" s="43"/>
      <c r="EBA96" s="208"/>
      <c r="EBB96" s="157"/>
      <c r="EBC96" s="211"/>
      <c r="EBD96" s="161"/>
      <c r="EBE96" s="161"/>
      <c r="EBF96" s="168"/>
      <c r="EBG96" s="169"/>
      <c r="EBH96" s="170"/>
      <c r="EBI96" s="167"/>
      <c r="EBJ96" s="43"/>
      <c r="EBK96" s="208"/>
      <c r="EBL96" s="157"/>
      <c r="EBM96" s="211"/>
      <c r="EBN96" s="161"/>
      <c r="EBO96" s="161"/>
      <c r="EBP96" s="168"/>
      <c r="EBQ96" s="169"/>
      <c r="EBR96" s="170"/>
      <c r="EBS96" s="167"/>
      <c r="EBT96" s="43"/>
      <c r="EBU96" s="208"/>
      <c r="EBV96" s="157"/>
      <c r="EBW96" s="211"/>
      <c r="EBX96" s="161"/>
      <c r="EBY96" s="161"/>
      <c r="EBZ96" s="168"/>
      <c r="ECA96" s="169"/>
      <c r="ECB96" s="170"/>
      <c r="ECC96" s="167"/>
      <c r="ECD96" s="43"/>
      <c r="ECE96" s="208"/>
      <c r="ECF96" s="157"/>
      <c r="ECG96" s="211"/>
      <c r="ECH96" s="161"/>
      <c r="ECI96" s="161"/>
      <c r="ECJ96" s="168"/>
      <c r="ECK96" s="169"/>
      <c r="ECL96" s="170"/>
      <c r="ECM96" s="167"/>
      <c r="ECN96" s="43"/>
      <c r="ECO96" s="208"/>
      <c r="ECP96" s="157"/>
      <c r="ECQ96" s="211"/>
      <c r="ECR96" s="161"/>
      <c r="ECS96" s="161"/>
      <c r="ECT96" s="168"/>
      <c r="ECU96" s="169"/>
      <c r="ECV96" s="170"/>
      <c r="ECW96" s="167"/>
      <c r="ECX96" s="43"/>
      <c r="ECY96" s="208"/>
      <c r="ECZ96" s="157"/>
      <c r="EDA96" s="211"/>
      <c r="EDB96" s="161"/>
      <c r="EDC96" s="161"/>
      <c r="EDD96" s="168"/>
      <c r="EDE96" s="169"/>
      <c r="EDF96" s="170"/>
      <c r="EDG96" s="167"/>
      <c r="EDH96" s="43"/>
      <c r="EDI96" s="208"/>
      <c r="EDJ96" s="157"/>
      <c r="EDK96" s="211"/>
      <c r="EDL96" s="161"/>
      <c r="EDM96" s="161"/>
      <c r="EDN96" s="168"/>
      <c r="EDO96" s="169"/>
      <c r="EDP96" s="170"/>
      <c r="EDQ96" s="167"/>
      <c r="EDR96" s="43"/>
      <c r="EDS96" s="208"/>
      <c r="EDT96" s="157"/>
      <c r="EDU96" s="211"/>
      <c r="EDV96" s="161"/>
      <c r="EDW96" s="161"/>
      <c r="EDX96" s="168"/>
      <c r="EDY96" s="169"/>
      <c r="EDZ96" s="170"/>
      <c r="EEA96" s="167"/>
      <c r="EEB96" s="43"/>
      <c r="EEC96" s="208"/>
      <c r="EED96" s="157"/>
      <c r="EEE96" s="211"/>
      <c r="EEF96" s="161"/>
      <c r="EEG96" s="161"/>
      <c r="EEH96" s="168"/>
      <c r="EEI96" s="169"/>
      <c r="EEJ96" s="170"/>
      <c r="EEK96" s="167"/>
      <c r="EEL96" s="43"/>
      <c r="EEM96" s="208"/>
      <c r="EEN96" s="157"/>
      <c r="EEO96" s="211"/>
      <c r="EEP96" s="161"/>
      <c r="EEQ96" s="161"/>
      <c r="EER96" s="168"/>
      <c r="EES96" s="169"/>
      <c r="EET96" s="170"/>
      <c r="EEU96" s="167"/>
      <c r="EEV96" s="43"/>
      <c r="EEW96" s="208"/>
      <c r="EEX96" s="157"/>
      <c r="EEY96" s="211"/>
      <c r="EEZ96" s="161"/>
      <c r="EFA96" s="161"/>
      <c r="EFB96" s="168"/>
      <c r="EFC96" s="169"/>
      <c r="EFD96" s="170"/>
      <c r="EFE96" s="167"/>
      <c r="EFF96" s="43"/>
      <c r="EFG96" s="208"/>
      <c r="EFH96" s="157"/>
      <c r="EFI96" s="211"/>
      <c r="EFJ96" s="161"/>
      <c r="EFK96" s="161"/>
      <c r="EFL96" s="168"/>
      <c r="EFM96" s="169"/>
      <c r="EFN96" s="170"/>
      <c r="EFO96" s="167"/>
      <c r="EFP96" s="43"/>
      <c r="EFQ96" s="208"/>
      <c r="EFR96" s="157"/>
      <c r="EFS96" s="211"/>
      <c r="EFT96" s="161"/>
      <c r="EFU96" s="161"/>
      <c r="EFV96" s="168"/>
      <c r="EFW96" s="169"/>
      <c r="EFX96" s="170"/>
      <c r="EFY96" s="167"/>
      <c r="EFZ96" s="43"/>
      <c r="EGA96" s="208"/>
      <c r="EGB96" s="157"/>
      <c r="EGC96" s="211"/>
      <c r="EGD96" s="161"/>
      <c r="EGE96" s="161"/>
      <c r="EGF96" s="168"/>
      <c r="EGG96" s="169"/>
      <c r="EGH96" s="170"/>
      <c r="EGI96" s="167"/>
      <c r="EGJ96" s="43"/>
      <c r="EGK96" s="208"/>
      <c r="EGL96" s="157"/>
      <c r="EGM96" s="211"/>
      <c r="EGN96" s="161"/>
      <c r="EGO96" s="161"/>
      <c r="EGP96" s="168"/>
      <c r="EGQ96" s="169"/>
      <c r="EGR96" s="170"/>
      <c r="EGS96" s="167"/>
      <c r="EGT96" s="43"/>
      <c r="EGU96" s="208"/>
      <c r="EGV96" s="157"/>
      <c r="EGW96" s="211"/>
      <c r="EGX96" s="161"/>
      <c r="EGY96" s="161"/>
      <c r="EGZ96" s="168"/>
      <c r="EHA96" s="169"/>
      <c r="EHB96" s="170"/>
      <c r="EHC96" s="167"/>
      <c r="EHD96" s="43"/>
      <c r="EHE96" s="208"/>
      <c r="EHF96" s="157"/>
      <c r="EHG96" s="211"/>
      <c r="EHH96" s="161"/>
      <c r="EHI96" s="161"/>
      <c r="EHJ96" s="168"/>
      <c r="EHK96" s="169"/>
      <c r="EHL96" s="170"/>
      <c r="EHM96" s="167"/>
      <c r="EHN96" s="43"/>
      <c r="EHO96" s="208"/>
      <c r="EHP96" s="157"/>
      <c r="EHQ96" s="211"/>
      <c r="EHR96" s="161"/>
      <c r="EHS96" s="161"/>
      <c r="EHT96" s="168"/>
      <c r="EHU96" s="169"/>
      <c r="EHV96" s="170"/>
      <c r="EHW96" s="167"/>
      <c r="EHX96" s="43"/>
      <c r="EHY96" s="208"/>
      <c r="EHZ96" s="157"/>
      <c r="EIA96" s="211"/>
      <c r="EIB96" s="161"/>
      <c r="EIC96" s="161"/>
      <c r="EID96" s="168"/>
      <c r="EIE96" s="169"/>
      <c r="EIF96" s="170"/>
      <c r="EIG96" s="167"/>
      <c r="EIH96" s="43"/>
      <c r="EII96" s="208"/>
      <c r="EIJ96" s="157"/>
      <c r="EIK96" s="211"/>
      <c r="EIL96" s="161"/>
      <c r="EIM96" s="161"/>
      <c r="EIN96" s="168"/>
      <c r="EIO96" s="169"/>
      <c r="EIP96" s="170"/>
      <c r="EIQ96" s="167"/>
      <c r="EIR96" s="43"/>
      <c r="EIS96" s="208"/>
      <c r="EIT96" s="157"/>
      <c r="EIU96" s="211"/>
      <c r="EIV96" s="161"/>
      <c r="EIW96" s="161"/>
      <c r="EIX96" s="168"/>
      <c r="EIY96" s="169"/>
      <c r="EIZ96" s="170"/>
      <c r="EJA96" s="167"/>
      <c r="EJB96" s="43"/>
      <c r="EJC96" s="208"/>
      <c r="EJD96" s="157"/>
      <c r="EJE96" s="211"/>
      <c r="EJF96" s="161"/>
      <c r="EJG96" s="161"/>
      <c r="EJH96" s="168"/>
      <c r="EJI96" s="169"/>
      <c r="EJJ96" s="170"/>
      <c r="EJK96" s="167"/>
      <c r="EJL96" s="43"/>
      <c r="EJM96" s="208"/>
      <c r="EJN96" s="157"/>
      <c r="EJO96" s="211"/>
      <c r="EJP96" s="161"/>
      <c r="EJQ96" s="161"/>
      <c r="EJR96" s="168"/>
      <c r="EJS96" s="169"/>
      <c r="EJT96" s="170"/>
      <c r="EJU96" s="167"/>
      <c r="EJV96" s="43"/>
      <c r="EJW96" s="208"/>
      <c r="EJX96" s="157"/>
      <c r="EJY96" s="211"/>
      <c r="EJZ96" s="161"/>
      <c r="EKA96" s="161"/>
      <c r="EKB96" s="168"/>
      <c r="EKC96" s="169"/>
      <c r="EKD96" s="170"/>
      <c r="EKE96" s="167"/>
      <c r="EKF96" s="43"/>
      <c r="EKG96" s="208"/>
      <c r="EKH96" s="157"/>
      <c r="EKI96" s="211"/>
      <c r="EKJ96" s="161"/>
      <c r="EKK96" s="161"/>
      <c r="EKL96" s="168"/>
      <c r="EKM96" s="169"/>
      <c r="EKN96" s="170"/>
      <c r="EKO96" s="167"/>
      <c r="EKP96" s="43"/>
      <c r="EKQ96" s="208"/>
      <c r="EKR96" s="157"/>
      <c r="EKS96" s="211"/>
      <c r="EKT96" s="161"/>
      <c r="EKU96" s="161"/>
      <c r="EKV96" s="168"/>
      <c r="EKW96" s="169"/>
      <c r="EKX96" s="170"/>
      <c r="EKY96" s="167"/>
      <c r="EKZ96" s="43"/>
      <c r="ELA96" s="208"/>
      <c r="ELB96" s="157"/>
      <c r="ELC96" s="211"/>
      <c r="ELD96" s="161"/>
      <c r="ELE96" s="161"/>
      <c r="ELF96" s="168"/>
      <c r="ELG96" s="169"/>
      <c r="ELH96" s="170"/>
      <c r="ELI96" s="167"/>
      <c r="ELJ96" s="43"/>
      <c r="ELK96" s="208"/>
      <c r="ELL96" s="157"/>
      <c r="ELM96" s="211"/>
      <c r="ELN96" s="161"/>
      <c r="ELO96" s="161"/>
      <c r="ELP96" s="168"/>
      <c r="ELQ96" s="169"/>
      <c r="ELR96" s="170"/>
      <c r="ELS96" s="167"/>
      <c r="ELT96" s="43"/>
      <c r="ELU96" s="208"/>
      <c r="ELV96" s="157"/>
      <c r="ELW96" s="211"/>
      <c r="ELX96" s="161"/>
      <c r="ELY96" s="161"/>
      <c r="ELZ96" s="168"/>
      <c r="EMA96" s="169"/>
      <c r="EMB96" s="170"/>
      <c r="EMC96" s="167"/>
      <c r="EMD96" s="43"/>
      <c r="EME96" s="208"/>
      <c r="EMF96" s="157"/>
      <c r="EMG96" s="211"/>
      <c r="EMH96" s="161"/>
      <c r="EMI96" s="161"/>
      <c r="EMJ96" s="168"/>
      <c r="EMK96" s="169"/>
      <c r="EML96" s="170"/>
      <c r="EMM96" s="167"/>
      <c r="EMN96" s="43"/>
      <c r="EMO96" s="208"/>
      <c r="EMP96" s="157"/>
      <c r="EMQ96" s="211"/>
      <c r="EMR96" s="161"/>
      <c r="EMS96" s="161"/>
      <c r="EMT96" s="168"/>
      <c r="EMU96" s="169"/>
      <c r="EMV96" s="170"/>
      <c r="EMW96" s="167"/>
      <c r="EMX96" s="43"/>
      <c r="EMY96" s="208"/>
      <c r="EMZ96" s="157"/>
      <c r="ENA96" s="211"/>
      <c r="ENB96" s="161"/>
      <c r="ENC96" s="161"/>
      <c r="END96" s="168"/>
      <c r="ENE96" s="169"/>
      <c r="ENF96" s="170"/>
      <c r="ENG96" s="167"/>
      <c r="ENH96" s="43"/>
      <c r="ENI96" s="208"/>
      <c r="ENJ96" s="157"/>
      <c r="ENK96" s="211"/>
      <c r="ENL96" s="161"/>
      <c r="ENM96" s="161"/>
      <c r="ENN96" s="168"/>
      <c r="ENO96" s="169"/>
      <c r="ENP96" s="170"/>
      <c r="ENQ96" s="167"/>
      <c r="ENR96" s="43"/>
      <c r="ENS96" s="208"/>
      <c r="ENT96" s="157"/>
      <c r="ENU96" s="211"/>
      <c r="ENV96" s="161"/>
      <c r="ENW96" s="161"/>
      <c r="ENX96" s="168"/>
      <c r="ENY96" s="169"/>
      <c r="ENZ96" s="170"/>
      <c r="EOA96" s="167"/>
      <c r="EOB96" s="43"/>
      <c r="EOC96" s="208"/>
      <c r="EOD96" s="157"/>
      <c r="EOE96" s="211"/>
      <c r="EOF96" s="161"/>
      <c r="EOG96" s="161"/>
      <c r="EOH96" s="168"/>
      <c r="EOI96" s="169"/>
      <c r="EOJ96" s="170"/>
      <c r="EOK96" s="167"/>
      <c r="EOL96" s="43"/>
      <c r="EOM96" s="208"/>
      <c r="EON96" s="157"/>
      <c r="EOO96" s="211"/>
      <c r="EOP96" s="161"/>
      <c r="EOQ96" s="161"/>
      <c r="EOR96" s="168"/>
      <c r="EOS96" s="169"/>
      <c r="EOT96" s="170"/>
      <c r="EOU96" s="167"/>
      <c r="EOV96" s="43"/>
      <c r="EOW96" s="208"/>
      <c r="EOX96" s="157"/>
      <c r="EOY96" s="211"/>
      <c r="EOZ96" s="161"/>
      <c r="EPA96" s="161"/>
      <c r="EPB96" s="168"/>
      <c r="EPC96" s="169"/>
      <c r="EPD96" s="170"/>
      <c r="EPE96" s="167"/>
      <c r="EPF96" s="43"/>
      <c r="EPG96" s="208"/>
      <c r="EPH96" s="157"/>
      <c r="EPI96" s="211"/>
      <c r="EPJ96" s="161"/>
      <c r="EPK96" s="161"/>
      <c r="EPL96" s="168"/>
      <c r="EPM96" s="169"/>
      <c r="EPN96" s="170"/>
      <c r="EPO96" s="167"/>
      <c r="EPP96" s="43"/>
      <c r="EPQ96" s="208"/>
      <c r="EPR96" s="157"/>
      <c r="EPS96" s="211"/>
      <c r="EPT96" s="161"/>
      <c r="EPU96" s="161"/>
      <c r="EPV96" s="168"/>
      <c r="EPW96" s="169"/>
      <c r="EPX96" s="170"/>
      <c r="EPY96" s="167"/>
      <c r="EPZ96" s="43"/>
      <c r="EQA96" s="208"/>
      <c r="EQB96" s="157"/>
      <c r="EQC96" s="211"/>
      <c r="EQD96" s="161"/>
      <c r="EQE96" s="161"/>
      <c r="EQF96" s="168"/>
      <c r="EQG96" s="169"/>
      <c r="EQH96" s="170"/>
      <c r="EQI96" s="167"/>
      <c r="EQJ96" s="43"/>
      <c r="EQK96" s="208"/>
      <c r="EQL96" s="157"/>
      <c r="EQM96" s="211"/>
      <c r="EQN96" s="161"/>
      <c r="EQO96" s="161"/>
      <c r="EQP96" s="168"/>
      <c r="EQQ96" s="169"/>
      <c r="EQR96" s="170"/>
      <c r="EQS96" s="167"/>
      <c r="EQT96" s="43"/>
      <c r="EQU96" s="208"/>
      <c r="EQV96" s="157"/>
      <c r="EQW96" s="211"/>
      <c r="EQX96" s="161"/>
      <c r="EQY96" s="161"/>
      <c r="EQZ96" s="168"/>
      <c r="ERA96" s="169"/>
      <c r="ERB96" s="170"/>
      <c r="ERC96" s="167"/>
      <c r="ERD96" s="43"/>
      <c r="ERE96" s="208"/>
      <c r="ERF96" s="157"/>
      <c r="ERG96" s="211"/>
      <c r="ERH96" s="161"/>
      <c r="ERI96" s="161"/>
      <c r="ERJ96" s="168"/>
      <c r="ERK96" s="169"/>
      <c r="ERL96" s="170"/>
      <c r="ERM96" s="167"/>
      <c r="ERN96" s="43"/>
      <c r="ERO96" s="208"/>
      <c r="ERP96" s="157"/>
      <c r="ERQ96" s="211"/>
      <c r="ERR96" s="161"/>
      <c r="ERS96" s="161"/>
      <c r="ERT96" s="168"/>
      <c r="ERU96" s="169"/>
      <c r="ERV96" s="170"/>
      <c r="ERW96" s="167"/>
      <c r="ERX96" s="43"/>
      <c r="ERY96" s="208"/>
      <c r="ERZ96" s="157"/>
      <c r="ESA96" s="211"/>
      <c r="ESB96" s="161"/>
      <c r="ESC96" s="161"/>
      <c r="ESD96" s="168"/>
      <c r="ESE96" s="169"/>
      <c r="ESF96" s="170"/>
      <c r="ESG96" s="167"/>
      <c r="ESH96" s="43"/>
      <c r="ESI96" s="208"/>
      <c r="ESJ96" s="157"/>
      <c r="ESK96" s="211"/>
      <c r="ESL96" s="161"/>
      <c r="ESM96" s="161"/>
      <c r="ESN96" s="168"/>
      <c r="ESO96" s="169"/>
      <c r="ESP96" s="170"/>
      <c r="ESQ96" s="167"/>
      <c r="ESR96" s="43"/>
      <c r="ESS96" s="208"/>
      <c r="EST96" s="157"/>
      <c r="ESU96" s="211"/>
      <c r="ESV96" s="161"/>
      <c r="ESW96" s="161"/>
      <c r="ESX96" s="168"/>
      <c r="ESY96" s="169"/>
      <c r="ESZ96" s="170"/>
      <c r="ETA96" s="167"/>
      <c r="ETB96" s="43"/>
      <c r="ETC96" s="208"/>
      <c r="ETD96" s="157"/>
      <c r="ETE96" s="211"/>
      <c r="ETF96" s="161"/>
      <c r="ETG96" s="161"/>
      <c r="ETH96" s="168"/>
      <c r="ETI96" s="169"/>
      <c r="ETJ96" s="170"/>
      <c r="ETK96" s="167"/>
      <c r="ETL96" s="43"/>
      <c r="ETM96" s="208"/>
      <c r="ETN96" s="157"/>
      <c r="ETO96" s="211"/>
      <c r="ETP96" s="161"/>
      <c r="ETQ96" s="161"/>
      <c r="ETR96" s="168"/>
      <c r="ETS96" s="169"/>
      <c r="ETT96" s="170"/>
      <c r="ETU96" s="167"/>
      <c r="ETV96" s="43"/>
      <c r="ETW96" s="208"/>
      <c r="ETX96" s="157"/>
      <c r="ETY96" s="211"/>
      <c r="ETZ96" s="161"/>
      <c r="EUA96" s="161"/>
      <c r="EUB96" s="168"/>
      <c r="EUC96" s="169"/>
      <c r="EUD96" s="170"/>
      <c r="EUE96" s="167"/>
      <c r="EUF96" s="43"/>
      <c r="EUG96" s="208"/>
      <c r="EUH96" s="157"/>
      <c r="EUI96" s="211"/>
      <c r="EUJ96" s="161"/>
      <c r="EUK96" s="161"/>
      <c r="EUL96" s="168"/>
      <c r="EUM96" s="169"/>
      <c r="EUN96" s="170"/>
      <c r="EUO96" s="167"/>
      <c r="EUP96" s="43"/>
      <c r="EUQ96" s="208"/>
      <c r="EUR96" s="157"/>
      <c r="EUS96" s="211"/>
      <c r="EUT96" s="161"/>
      <c r="EUU96" s="161"/>
      <c r="EUV96" s="168"/>
      <c r="EUW96" s="169"/>
      <c r="EUX96" s="170"/>
      <c r="EUY96" s="167"/>
      <c r="EUZ96" s="43"/>
      <c r="EVA96" s="208"/>
      <c r="EVB96" s="157"/>
      <c r="EVC96" s="211"/>
      <c r="EVD96" s="161"/>
      <c r="EVE96" s="161"/>
      <c r="EVF96" s="168"/>
      <c r="EVG96" s="169"/>
      <c r="EVH96" s="170"/>
      <c r="EVI96" s="167"/>
      <c r="EVJ96" s="43"/>
      <c r="EVK96" s="208"/>
      <c r="EVL96" s="157"/>
      <c r="EVM96" s="211"/>
      <c r="EVN96" s="161"/>
      <c r="EVO96" s="161"/>
      <c r="EVP96" s="168"/>
      <c r="EVQ96" s="169"/>
      <c r="EVR96" s="170"/>
      <c r="EVS96" s="167"/>
      <c r="EVT96" s="43"/>
      <c r="EVU96" s="208"/>
      <c r="EVV96" s="157"/>
      <c r="EVW96" s="211"/>
      <c r="EVX96" s="161"/>
      <c r="EVY96" s="161"/>
      <c r="EVZ96" s="168"/>
      <c r="EWA96" s="169"/>
      <c r="EWB96" s="170"/>
      <c r="EWC96" s="167"/>
      <c r="EWD96" s="43"/>
      <c r="EWE96" s="208"/>
      <c r="EWF96" s="157"/>
      <c r="EWG96" s="211"/>
      <c r="EWH96" s="161"/>
      <c r="EWI96" s="161"/>
      <c r="EWJ96" s="168"/>
      <c r="EWK96" s="169"/>
      <c r="EWL96" s="170"/>
      <c r="EWM96" s="167"/>
      <c r="EWN96" s="43"/>
      <c r="EWO96" s="208"/>
      <c r="EWP96" s="157"/>
      <c r="EWQ96" s="211"/>
      <c r="EWR96" s="161"/>
      <c r="EWS96" s="161"/>
      <c r="EWT96" s="168"/>
      <c r="EWU96" s="169"/>
      <c r="EWV96" s="170"/>
      <c r="EWW96" s="167"/>
      <c r="EWX96" s="43"/>
      <c r="EWY96" s="208"/>
      <c r="EWZ96" s="157"/>
      <c r="EXA96" s="211"/>
      <c r="EXB96" s="161"/>
      <c r="EXC96" s="161"/>
      <c r="EXD96" s="168"/>
      <c r="EXE96" s="169"/>
      <c r="EXF96" s="170"/>
      <c r="EXG96" s="167"/>
      <c r="EXH96" s="43"/>
      <c r="EXI96" s="208"/>
      <c r="EXJ96" s="157"/>
      <c r="EXK96" s="211"/>
      <c r="EXL96" s="161"/>
      <c r="EXM96" s="161"/>
      <c r="EXN96" s="168"/>
      <c r="EXO96" s="169"/>
      <c r="EXP96" s="170"/>
      <c r="EXQ96" s="167"/>
      <c r="EXR96" s="43"/>
      <c r="EXS96" s="208"/>
      <c r="EXT96" s="157"/>
      <c r="EXU96" s="211"/>
      <c r="EXV96" s="161"/>
      <c r="EXW96" s="161"/>
      <c r="EXX96" s="168"/>
      <c r="EXY96" s="169"/>
      <c r="EXZ96" s="170"/>
      <c r="EYA96" s="167"/>
      <c r="EYB96" s="43"/>
      <c r="EYC96" s="208"/>
      <c r="EYD96" s="157"/>
      <c r="EYE96" s="211"/>
      <c r="EYF96" s="161"/>
      <c r="EYG96" s="161"/>
      <c r="EYH96" s="168"/>
      <c r="EYI96" s="169"/>
      <c r="EYJ96" s="170"/>
      <c r="EYK96" s="167"/>
      <c r="EYL96" s="43"/>
      <c r="EYM96" s="208"/>
      <c r="EYN96" s="157"/>
      <c r="EYO96" s="211"/>
      <c r="EYP96" s="161"/>
      <c r="EYQ96" s="161"/>
      <c r="EYR96" s="168"/>
      <c r="EYS96" s="169"/>
      <c r="EYT96" s="170"/>
      <c r="EYU96" s="167"/>
      <c r="EYV96" s="43"/>
      <c r="EYW96" s="208"/>
      <c r="EYX96" s="157"/>
      <c r="EYY96" s="211"/>
      <c r="EYZ96" s="161"/>
      <c r="EZA96" s="161"/>
      <c r="EZB96" s="168"/>
      <c r="EZC96" s="169"/>
      <c r="EZD96" s="170"/>
      <c r="EZE96" s="167"/>
      <c r="EZF96" s="43"/>
      <c r="EZG96" s="208"/>
      <c r="EZH96" s="157"/>
      <c r="EZI96" s="211"/>
      <c r="EZJ96" s="161"/>
      <c r="EZK96" s="161"/>
      <c r="EZL96" s="168"/>
      <c r="EZM96" s="169"/>
      <c r="EZN96" s="170"/>
      <c r="EZO96" s="167"/>
      <c r="EZP96" s="43"/>
      <c r="EZQ96" s="208"/>
      <c r="EZR96" s="157"/>
      <c r="EZS96" s="211"/>
      <c r="EZT96" s="161"/>
      <c r="EZU96" s="161"/>
      <c r="EZV96" s="168"/>
      <c r="EZW96" s="169"/>
      <c r="EZX96" s="170"/>
      <c r="EZY96" s="167"/>
      <c r="EZZ96" s="43"/>
      <c r="FAA96" s="208"/>
      <c r="FAB96" s="157"/>
      <c r="FAC96" s="211"/>
      <c r="FAD96" s="161"/>
      <c r="FAE96" s="161"/>
      <c r="FAF96" s="168"/>
      <c r="FAG96" s="169"/>
      <c r="FAH96" s="170"/>
      <c r="FAI96" s="167"/>
      <c r="FAJ96" s="43"/>
      <c r="FAK96" s="208"/>
      <c r="FAL96" s="157"/>
      <c r="FAM96" s="211"/>
      <c r="FAN96" s="161"/>
      <c r="FAO96" s="161"/>
      <c r="FAP96" s="168"/>
      <c r="FAQ96" s="169"/>
      <c r="FAR96" s="170"/>
      <c r="FAS96" s="167"/>
      <c r="FAT96" s="43"/>
      <c r="FAU96" s="208"/>
      <c r="FAV96" s="157"/>
      <c r="FAW96" s="211"/>
      <c r="FAX96" s="161"/>
      <c r="FAY96" s="161"/>
      <c r="FAZ96" s="168"/>
      <c r="FBA96" s="169"/>
      <c r="FBB96" s="170"/>
      <c r="FBC96" s="167"/>
      <c r="FBD96" s="43"/>
      <c r="FBE96" s="208"/>
      <c r="FBF96" s="157"/>
      <c r="FBG96" s="211"/>
      <c r="FBH96" s="161"/>
      <c r="FBI96" s="161"/>
      <c r="FBJ96" s="168"/>
      <c r="FBK96" s="169"/>
      <c r="FBL96" s="170"/>
      <c r="FBM96" s="167"/>
      <c r="FBN96" s="43"/>
      <c r="FBO96" s="208"/>
      <c r="FBP96" s="157"/>
      <c r="FBQ96" s="211"/>
      <c r="FBR96" s="161"/>
      <c r="FBS96" s="161"/>
      <c r="FBT96" s="168"/>
      <c r="FBU96" s="169"/>
      <c r="FBV96" s="170"/>
      <c r="FBW96" s="167"/>
      <c r="FBX96" s="43"/>
      <c r="FBY96" s="208"/>
      <c r="FBZ96" s="157"/>
      <c r="FCA96" s="211"/>
      <c r="FCB96" s="161"/>
      <c r="FCC96" s="161"/>
      <c r="FCD96" s="168"/>
      <c r="FCE96" s="169"/>
      <c r="FCF96" s="170"/>
      <c r="FCG96" s="167"/>
      <c r="FCH96" s="43"/>
      <c r="FCI96" s="208"/>
      <c r="FCJ96" s="157"/>
      <c r="FCK96" s="211"/>
      <c r="FCL96" s="161"/>
      <c r="FCM96" s="161"/>
      <c r="FCN96" s="168"/>
      <c r="FCO96" s="169"/>
      <c r="FCP96" s="170"/>
      <c r="FCQ96" s="167"/>
      <c r="FCR96" s="43"/>
      <c r="FCS96" s="208"/>
      <c r="FCT96" s="157"/>
      <c r="FCU96" s="211"/>
      <c r="FCV96" s="161"/>
      <c r="FCW96" s="161"/>
      <c r="FCX96" s="168"/>
      <c r="FCY96" s="169"/>
      <c r="FCZ96" s="170"/>
      <c r="FDA96" s="167"/>
      <c r="FDB96" s="43"/>
      <c r="FDC96" s="208"/>
      <c r="FDD96" s="157"/>
      <c r="FDE96" s="211"/>
      <c r="FDF96" s="161"/>
      <c r="FDG96" s="161"/>
      <c r="FDH96" s="168"/>
      <c r="FDI96" s="169"/>
      <c r="FDJ96" s="170"/>
      <c r="FDK96" s="167"/>
      <c r="FDL96" s="43"/>
      <c r="FDM96" s="208"/>
      <c r="FDN96" s="157"/>
      <c r="FDO96" s="211"/>
      <c r="FDP96" s="161"/>
      <c r="FDQ96" s="161"/>
      <c r="FDR96" s="168"/>
      <c r="FDS96" s="169"/>
      <c r="FDT96" s="170"/>
      <c r="FDU96" s="167"/>
      <c r="FDV96" s="43"/>
      <c r="FDW96" s="208"/>
      <c r="FDX96" s="157"/>
      <c r="FDY96" s="211"/>
      <c r="FDZ96" s="161"/>
      <c r="FEA96" s="161"/>
      <c r="FEB96" s="168"/>
      <c r="FEC96" s="169"/>
      <c r="FED96" s="170"/>
      <c r="FEE96" s="167"/>
      <c r="FEF96" s="43"/>
      <c r="FEG96" s="208"/>
      <c r="FEH96" s="157"/>
      <c r="FEI96" s="211"/>
      <c r="FEJ96" s="161"/>
      <c r="FEK96" s="161"/>
      <c r="FEL96" s="168"/>
      <c r="FEM96" s="169"/>
      <c r="FEN96" s="170"/>
      <c r="FEO96" s="167"/>
      <c r="FEP96" s="43"/>
      <c r="FEQ96" s="208"/>
      <c r="FER96" s="157"/>
      <c r="FES96" s="211"/>
      <c r="FET96" s="161"/>
      <c r="FEU96" s="161"/>
      <c r="FEV96" s="168"/>
      <c r="FEW96" s="169"/>
      <c r="FEX96" s="170"/>
      <c r="FEY96" s="167"/>
      <c r="FEZ96" s="43"/>
      <c r="FFA96" s="208"/>
      <c r="FFB96" s="157"/>
      <c r="FFC96" s="211"/>
      <c r="FFD96" s="161"/>
      <c r="FFE96" s="161"/>
      <c r="FFF96" s="168"/>
      <c r="FFG96" s="169"/>
      <c r="FFH96" s="170"/>
      <c r="FFI96" s="167"/>
      <c r="FFJ96" s="43"/>
      <c r="FFK96" s="208"/>
      <c r="FFL96" s="157"/>
      <c r="FFM96" s="211"/>
      <c r="FFN96" s="161"/>
      <c r="FFO96" s="161"/>
      <c r="FFP96" s="168"/>
      <c r="FFQ96" s="169"/>
      <c r="FFR96" s="170"/>
      <c r="FFS96" s="167"/>
      <c r="FFT96" s="43"/>
      <c r="FFU96" s="208"/>
      <c r="FFV96" s="157"/>
      <c r="FFW96" s="211"/>
      <c r="FFX96" s="161"/>
      <c r="FFY96" s="161"/>
      <c r="FFZ96" s="168"/>
      <c r="FGA96" s="169"/>
      <c r="FGB96" s="170"/>
      <c r="FGC96" s="167"/>
      <c r="FGD96" s="43"/>
      <c r="FGE96" s="208"/>
      <c r="FGF96" s="157"/>
      <c r="FGG96" s="211"/>
      <c r="FGH96" s="161"/>
      <c r="FGI96" s="161"/>
      <c r="FGJ96" s="168"/>
      <c r="FGK96" s="169"/>
      <c r="FGL96" s="170"/>
      <c r="FGM96" s="167"/>
      <c r="FGN96" s="43"/>
      <c r="FGO96" s="208"/>
      <c r="FGP96" s="157"/>
      <c r="FGQ96" s="211"/>
      <c r="FGR96" s="161"/>
      <c r="FGS96" s="161"/>
      <c r="FGT96" s="168"/>
      <c r="FGU96" s="169"/>
      <c r="FGV96" s="170"/>
      <c r="FGW96" s="167"/>
      <c r="FGX96" s="43"/>
      <c r="FGY96" s="208"/>
      <c r="FGZ96" s="157"/>
      <c r="FHA96" s="211"/>
      <c r="FHB96" s="161"/>
      <c r="FHC96" s="161"/>
      <c r="FHD96" s="168"/>
      <c r="FHE96" s="169"/>
      <c r="FHF96" s="170"/>
      <c r="FHG96" s="167"/>
      <c r="FHH96" s="43"/>
      <c r="FHI96" s="208"/>
      <c r="FHJ96" s="157"/>
      <c r="FHK96" s="211"/>
      <c r="FHL96" s="161"/>
      <c r="FHM96" s="161"/>
      <c r="FHN96" s="168"/>
      <c r="FHO96" s="169"/>
      <c r="FHP96" s="170"/>
      <c r="FHQ96" s="167"/>
      <c r="FHR96" s="43"/>
      <c r="FHS96" s="208"/>
      <c r="FHT96" s="157"/>
      <c r="FHU96" s="211"/>
      <c r="FHV96" s="161"/>
      <c r="FHW96" s="161"/>
      <c r="FHX96" s="168"/>
      <c r="FHY96" s="169"/>
      <c r="FHZ96" s="170"/>
      <c r="FIA96" s="167"/>
      <c r="FIB96" s="43"/>
      <c r="FIC96" s="208"/>
      <c r="FID96" s="157"/>
      <c r="FIE96" s="211"/>
      <c r="FIF96" s="161"/>
      <c r="FIG96" s="161"/>
      <c r="FIH96" s="168"/>
      <c r="FII96" s="169"/>
      <c r="FIJ96" s="170"/>
      <c r="FIK96" s="167"/>
      <c r="FIL96" s="43"/>
      <c r="FIM96" s="208"/>
      <c r="FIN96" s="157"/>
      <c r="FIO96" s="211"/>
      <c r="FIP96" s="161"/>
      <c r="FIQ96" s="161"/>
      <c r="FIR96" s="168"/>
      <c r="FIS96" s="169"/>
      <c r="FIT96" s="170"/>
      <c r="FIU96" s="167"/>
      <c r="FIV96" s="43"/>
      <c r="FIW96" s="208"/>
      <c r="FIX96" s="157"/>
      <c r="FIY96" s="211"/>
      <c r="FIZ96" s="161"/>
      <c r="FJA96" s="161"/>
      <c r="FJB96" s="168"/>
      <c r="FJC96" s="169"/>
      <c r="FJD96" s="170"/>
      <c r="FJE96" s="167"/>
      <c r="FJF96" s="43"/>
      <c r="FJG96" s="208"/>
      <c r="FJH96" s="157"/>
      <c r="FJI96" s="211"/>
      <c r="FJJ96" s="161"/>
      <c r="FJK96" s="161"/>
      <c r="FJL96" s="168"/>
      <c r="FJM96" s="169"/>
      <c r="FJN96" s="170"/>
      <c r="FJO96" s="167"/>
      <c r="FJP96" s="43"/>
      <c r="FJQ96" s="208"/>
      <c r="FJR96" s="157"/>
      <c r="FJS96" s="211"/>
      <c r="FJT96" s="161"/>
      <c r="FJU96" s="161"/>
      <c r="FJV96" s="168"/>
      <c r="FJW96" s="169"/>
      <c r="FJX96" s="170"/>
      <c r="FJY96" s="167"/>
      <c r="FJZ96" s="43"/>
      <c r="FKA96" s="208"/>
      <c r="FKB96" s="157"/>
      <c r="FKC96" s="211"/>
      <c r="FKD96" s="161"/>
      <c r="FKE96" s="161"/>
      <c r="FKF96" s="168"/>
      <c r="FKG96" s="169"/>
      <c r="FKH96" s="170"/>
      <c r="FKI96" s="167"/>
      <c r="FKJ96" s="43"/>
      <c r="FKK96" s="208"/>
      <c r="FKL96" s="157"/>
      <c r="FKM96" s="211"/>
      <c r="FKN96" s="161"/>
      <c r="FKO96" s="161"/>
      <c r="FKP96" s="168"/>
      <c r="FKQ96" s="169"/>
      <c r="FKR96" s="170"/>
      <c r="FKS96" s="167"/>
      <c r="FKT96" s="43"/>
      <c r="FKU96" s="208"/>
      <c r="FKV96" s="157"/>
      <c r="FKW96" s="211"/>
      <c r="FKX96" s="161"/>
      <c r="FKY96" s="161"/>
      <c r="FKZ96" s="168"/>
      <c r="FLA96" s="169"/>
      <c r="FLB96" s="170"/>
      <c r="FLC96" s="167"/>
      <c r="FLD96" s="43"/>
      <c r="FLE96" s="208"/>
      <c r="FLF96" s="157"/>
      <c r="FLG96" s="211"/>
      <c r="FLH96" s="161"/>
      <c r="FLI96" s="161"/>
      <c r="FLJ96" s="168"/>
      <c r="FLK96" s="169"/>
      <c r="FLL96" s="170"/>
      <c r="FLM96" s="167"/>
      <c r="FLN96" s="43"/>
      <c r="FLO96" s="208"/>
      <c r="FLP96" s="157"/>
      <c r="FLQ96" s="211"/>
      <c r="FLR96" s="161"/>
      <c r="FLS96" s="161"/>
      <c r="FLT96" s="168"/>
      <c r="FLU96" s="169"/>
      <c r="FLV96" s="170"/>
      <c r="FLW96" s="167"/>
      <c r="FLX96" s="43"/>
      <c r="FLY96" s="208"/>
      <c r="FLZ96" s="157"/>
      <c r="FMA96" s="211"/>
      <c r="FMB96" s="161"/>
      <c r="FMC96" s="161"/>
      <c r="FMD96" s="168"/>
      <c r="FME96" s="169"/>
      <c r="FMF96" s="170"/>
      <c r="FMG96" s="167"/>
      <c r="FMH96" s="43"/>
      <c r="FMI96" s="208"/>
      <c r="FMJ96" s="157"/>
      <c r="FMK96" s="211"/>
      <c r="FML96" s="161"/>
      <c r="FMM96" s="161"/>
      <c r="FMN96" s="168"/>
      <c r="FMO96" s="169"/>
      <c r="FMP96" s="170"/>
      <c r="FMQ96" s="167"/>
      <c r="FMR96" s="43"/>
      <c r="FMS96" s="208"/>
      <c r="FMT96" s="157"/>
      <c r="FMU96" s="211"/>
      <c r="FMV96" s="161"/>
      <c r="FMW96" s="161"/>
      <c r="FMX96" s="168"/>
      <c r="FMY96" s="169"/>
      <c r="FMZ96" s="170"/>
      <c r="FNA96" s="167"/>
      <c r="FNB96" s="43"/>
      <c r="FNC96" s="208"/>
      <c r="FND96" s="157"/>
      <c r="FNE96" s="211"/>
      <c r="FNF96" s="161"/>
      <c r="FNG96" s="161"/>
      <c r="FNH96" s="168"/>
      <c r="FNI96" s="169"/>
      <c r="FNJ96" s="170"/>
      <c r="FNK96" s="167"/>
      <c r="FNL96" s="43"/>
      <c r="FNM96" s="208"/>
      <c r="FNN96" s="157"/>
      <c r="FNO96" s="211"/>
      <c r="FNP96" s="161"/>
      <c r="FNQ96" s="161"/>
      <c r="FNR96" s="168"/>
      <c r="FNS96" s="169"/>
      <c r="FNT96" s="170"/>
      <c r="FNU96" s="167"/>
      <c r="FNV96" s="43"/>
      <c r="FNW96" s="208"/>
      <c r="FNX96" s="157"/>
      <c r="FNY96" s="211"/>
      <c r="FNZ96" s="161"/>
      <c r="FOA96" s="161"/>
      <c r="FOB96" s="168"/>
      <c r="FOC96" s="169"/>
      <c r="FOD96" s="170"/>
      <c r="FOE96" s="167"/>
      <c r="FOF96" s="43"/>
      <c r="FOG96" s="208"/>
      <c r="FOH96" s="157"/>
      <c r="FOI96" s="211"/>
      <c r="FOJ96" s="161"/>
      <c r="FOK96" s="161"/>
      <c r="FOL96" s="168"/>
      <c r="FOM96" s="169"/>
      <c r="FON96" s="170"/>
      <c r="FOO96" s="167"/>
      <c r="FOP96" s="43"/>
      <c r="FOQ96" s="208"/>
      <c r="FOR96" s="157"/>
      <c r="FOS96" s="211"/>
      <c r="FOT96" s="161"/>
      <c r="FOU96" s="161"/>
      <c r="FOV96" s="168"/>
      <c r="FOW96" s="169"/>
      <c r="FOX96" s="170"/>
      <c r="FOY96" s="167"/>
      <c r="FOZ96" s="43"/>
      <c r="FPA96" s="208"/>
      <c r="FPB96" s="157"/>
      <c r="FPC96" s="211"/>
      <c r="FPD96" s="161"/>
      <c r="FPE96" s="161"/>
      <c r="FPF96" s="168"/>
      <c r="FPG96" s="169"/>
      <c r="FPH96" s="170"/>
      <c r="FPI96" s="167"/>
      <c r="FPJ96" s="43"/>
      <c r="FPK96" s="208"/>
      <c r="FPL96" s="157"/>
      <c r="FPM96" s="211"/>
      <c r="FPN96" s="161"/>
      <c r="FPO96" s="161"/>
      <c r="FPP96" s="168"/>
      <c r="FPQ96" s="169"/>
      <c r="FPR96" s="170"/>
      <c r="FPS96" s="167"/>
      <c r="FPT96" s="43"/>
      <c r="FPU96" s="208"/>
      <c r="FPV96" s="157"/>
      <c r="FPW96" s="211"/>
      <c r="FPX96" s="161"/>
      <c r="FPY96" s="161"/>
      <c r="FPZ96" s="168"/>
      <c r="FQA96" s="169"/>
      <c r="FQB96" s="170"/>
      <c r="FQC96" s="167"/>
      <c r="FQD96" s="43"/>
      <c r="FQE96" s="208"/>
      <c r="FQF96" s="157"/>
      <c r="FQG96" s="211"/>
      <c r="FQH96" s="161"/>
      <c r="FQI96" s="161"/>
      <c r="FQJ96" s="168"/>
      <c r="FQK96" s="169"/>
      <c r="FQL96" s="170"/>
      <c r="FQM96" s="167"/>
      <c r="FQN96" s="43"/>
      <c r="FQO96" s="208"/>
      <c r="FQP96" s="157"/>
      <c r="FQQ96" s="211"/>
      <c r="FQR96" s="161"/>
      <c r="FQS96" s="161"/>
      <c r="FQT96" s="168"/>
      <c r="FQU96" s="169"/>
      <c r="FQV96" s="170"/>
      <c r="FQW96" s="167"/>
      <c r="FQX96" s="43"/>
      <c r="FQY96" s="208"/>
      <c r="FQZ96" s="157"/>
      <c r="FRA96" s="211"/>
      <c r="FRB96" s="161"/>
      <c r="FRC96" s="161"/>
      <c r="FRD96" s="168"/>
      <c r="FRE96" s="169"/>
      <c r="FRF96" s="170"/>
      <c r="FRG96" s="167"/>
      <c r="FRH96" s="43"/>
      <c r="FRI96" s="208"/>
      <c r="FRJ96" s="157"/>
      <c r="FRK96" s="211"/>
      <c r="FRL96" s="161"/>
      <c r="FRM96" s="161"/>
      <c r="FRN96" s="168"/>
      <c r="FRO96" s="169"/>
      <c r="FRP96" s="170"/>
      <c r="FRQ96" s="167"/>
      <c r="FRR96" s="43"/>
      <c r="FRS96" s="208"/>
      <c r="FRT96" s="157"/>
      <c r="FRU96" s="211"/>
      <c r="FRV96" s="161"/>
      <c r="FRW96" s="161"/>
      <c r="FRX96" s="168"/>
      <c r="FRY96" s="169"/>
      <c r="FRZ96" s="170"/>
      <c r="FSA96" s="167"/>
      <c r="FSB96" s="43"/>
      <c r="FSC96" s="208"/>
      <c r="FSD96" s="157"/>
      <c r="FSE96" s="211"/>
      <c r="FSF96" s="161"/>
      <c r="FSG96" s="161"/>
      <c r="FSH96" s="168"/>
      <c r="FSI96" s="169"/>
      <c r="FSJ96" s="170"/>
      <c r="FSK96" s="167"/>
      <c r="FSL96" s="43"/>
      <c r="FSM96" s="208"/>
      <c r="FSN96" s="157"/>
      <c r="FSO96" s="211"/>
      <c r="FSP96" s="161"/>
      <c r="FSQ96" s="161"/>
      <c r="FSR96" s="168"/>
      <c r="FSS96" s="169"/>
      <c r="FST96" s="170"/>
      <c r="FSU96" s="167"/>
      <c r="FSV96" s="43"/>
      <c r="FSW96" s="208"/>
      <c r="FSX96" s="157"/>
      <c r="FSY96" s="211"/>
      <c r="FSZ96" s="161"/>
      <c r="FTA96" s="161"/>
      <c r="FTB96" s="168"/>
      <c r="FTC96" s="169"/>
      <c r="FTD96" s="170"/>
      <c r="FTE96" s="167"/>
      <c r="FTF96" s="43"/>
      <c r="FTG96" s="208"/>
      <c r="FTH96" s="157"/>
      <c r="FTI96" s="211"/>
      <c r="FTJ96" s="161"/>
      <c r="FTK96" s="161"/>
      <c r="FTL96" s="168"/>
      <c r="FTM96" s="169"/>
      <c r="FTN96" s="170"/>
      <c r="FTO96" s="167"/>
      <c r="FTP96" s="43"/>
      <c r="FTQ96" s="208"/>
      <c r="FTR96" s="157"/>
      <c r="FTS96" s="211"/>
      <c r="FTT96" s="161"/>
      <c r="FTU96" s="161"/>
      <c r="FTV96" s="168"/>
      <c r="FTW96" s="169"/>
      <c r="FTX96" s="170"/>
      <c r="FTY96" s="167"/>
      <c r="FTZ96" s="43"/>
      <c r="FUA96" s="208"/>
      <c r="FUB96" s="157"/>
      <c r="FUC96" s="211"/>
      <c r="FUD96" s="161"/>
      <c r="FUE96" s="161"/>
      <c r="FUF96" s="168"/>
      <c r="FUG96" s="169"/>
      <c r="FUH96" s="170"/>
      <c r="FUI96" s="167"/>
      <c r="FUJ96" s="43"/>
      <c r="FUK96" s="208"/>
      <c r="FUL96" s="157"/>
      <c r="FUM96" s="211"/>
      <c r="FUN96" s="161"/>
      <c r="FUO96" s="161"/>
      <c r="FUP96" s="168"/>
      <c r="FUQ96" s="169"/>
      <c r="FUR96" s="170"/>
      <c r="FUS96" s="167"/>
      <c r="FUT96" s="43"/>
      <c r="FUU96" s="208"/>
      <c r="FUV96" s="157"/>
      <c r="FUW96" s="211"/>
      <c r="FUX96" s="161"/>
      <c r="FUY96" s="161"/>
      <c r="FUZ96" s="168"/>
      <c r="FVA96" s="169"/>
      <c r="FVB96" s="170"/>
      <c r="FVC96" s="167"/>
      <c r="FVD96" s="43"/>
      <c r="FVE96" s="208"/>
      <c r="FVF96" s="157"/>
      <c r="FVG96" s="211"/>
      <c r="FVH96" s="161"/>
      <c r="FVI96" s="161"/>
      <c r="FVJ96" s="168"/>
      <c r="FVK96" s="169"/>
      <c r="FVL96" s="170"/>
      <c r="FVM96" s="167"/>
      <c r="FVN96" s="43"/>
      <c r="FVO96" s="208"/>
      <c r="FVP96" s="157"/>
      <c r="FVQ96" s="211"/>
      <c r="FVR96" s="161"/>
      <c r="FVS96" s="161"/>
      <c r="FVT96" s="168"/>
      <c r="FVU96" s="169"/>
      <c r="FVV96" s="170"/>
      <c r="FVW96" s="167"/>
      <c r="FVX96" s="43"/>
      <c r="FVY96" s="208"/>
      <c r="FVZ96" s="157"/>
      <c r="FWA96" s="211"/>
      <c r="FWB96" s="161"/>
      <c r="FWC96" s="161"/>
      <c r="FWD96" s="168"/>
      <c r="FWE96" s="169"/>
      <c r="FWF96" s="170"/>
      <c r="FWG96" s="167"/>
      <c r="FWH96" s="43"/>
      <c r="FWI96" s="208"/>
      <c r="FWJ96" s="157"/>
      <c r="FWK96" s="211"/>
      <c r="FWL96" s="161"/>
      <c r="FWM96" s="161"/>
      <c r="FWN96" s="168"/>
      <c r="FWO96" s="169"/>
      <c r="FWP96" s="170"/>
      <c r="FWQ96" s="167"/>
      <c r="FWR96" s="43"/>
      <c r="FWS96" s="208"/>
      <c r="FWT96" s="157"/>
      <c r="FWU96" s="211"/>
      <c r="FWV96" s="161"/>
      <c r="FWW96" s="161"/>
      <c r="FWX96" s="168"/>
      <c r="FWY96" s="169"/>
      <c r="FWZ96" s="170"/>
      <c r="FXA96" s="167"/>
      <c r="FXB96" s="43"/>
      <c r="FXC96" s="208"/>
      <c r="FXD96" s="157"/>
      <c r="FXE96" s="211"/>
      <c r="FXF96" s="161"/>
      <c r="FXG96" s="161"/>
      <c r="FXH96" s="168"/>
      <c r="FXI96" s="169"/>
      <c r="FXJ96" s="170"/>
      <c r="FXK96" s="167"/>
      <c r="FXL96" s="43"/>
      <c r="FXM96" s="208"/>
      <c r="FXN96" s="157"/>
      <c r="FXO96" s="211"/>
      <c r="FXP96" s="161"/>
      <c r="FXQ96" s="161"/>
      <c r="FXR96" s="168"/>
      <c r="FXS96" s="169"/>
      <c r="FXT96" s="170"/>
      <c r="FXU96" s="167"/>
      <c r="FXV96" s="43"/>
      <c r="FXW96" s="208"/>
      <c r="FXX96" s="157"/>
      <c r="FXY96" s="211"/>
      <c r="FXZ96" s="161"/>
      <c r="FYA96" s="161"/>
      <c r="FYB96" s="168"/>
      <c r="FYC96" s="169"/>
      <c r="FYD96" s="170"/>
      <c r="FYE96" s="167"/>
      <c r="FYF96" s="43"/>
      <c r="FYG96" s="208"/>
      <c r="FYH96" s="157"/>
      <c r="FYI96" s="211"/>
      <c r="FYJ96" s="161"/>
      <c r="FYK96" s="161"/>
      <c r="FYL96" s="168"/>
      <c r="FYM96" s="169"/>
      <c r="FYN96" s="170"/>
      <c r="FYO96" s="167"/>
      <c r="FYP96" s="43"/>
      <c r="FYQ96" s="208"/>
      <c r="FYR96" s="157"/>
      <c r="FYS96" s="211"/>
      <c r="FYT96" s="161"/>
      <c r="FYU96" s="161"/>
      <c r="FYV96" s="168"/>
      <c r="FYW96" s="169"/>
      <c r="FYX96" s="170"/>
      <c r="FYY96" s="167"/>
      <c r="FYZ96" s="43"/>
      <c r="FZA96" s="208"/>
      <c r="FZB96" s="157"/>
      <c r="FZC96" s="211"/>
      <c r="FZD96" s="161"/>
      <c r="FZE96" s="161"/>
      <c r="FZF96" s="168"/>
      <c r="FZG96" s="169"/>
      <c r="FZH96" s="170"/>
      <c r="FZI96" s="167"/>
      <c r="FZJ96" s="43"/>
      <c r="FZK96" s="208"/>
      <c r="FZL96" s="157"/>
      <c r="FZM96" s="211"/>
      <c r="FZN96" s="161"/>
      <c r="FZO96" s="161"/>
      <c r="FZP96" s="168"/>
      <c r="FZQ96" s="169"/>
      <c r="FZR96" s="170"/>
      <c r="FZS96" s="167"/>
      <c r="FZT96" s="43"/>
      <c r="FZU96" s="208"/>
      <c r="FZV96" s="157"/>
      <c r="FZW96" s="211"/>
      <c r="FZX96" s="161"/>
      <c r="FZY96" s="161"/>
      <c r="FZZ96" s="168"/>
      <c r="GAA96" s="169"/>
      <c r="GAB96" s="170"/>
      <c r="GAC96" s="167"/>
      <c r="GAD96" s="43"/>
      <c r="GAE96" s="208"/>
      <c r="GAF96" s="157"/>
      <c r="GAG96" s="211"/>
      <c r="GAH96" s="161"/>
      <c r="GAI96" s="161"/>
      <c r="GAJ96" s="168"/>
      <c r="GAK96" s="169"/>
      <c r="GAL96" s="170"/>
      <c r="GAM96" s="167"/>
      <c r="GAN96" s="43"/>
      <c r="GAO96" s="208"/>
      <c r="GAP96" s="157"/>
      <c r="GAQ96" s="211"/>
      <c r="GAR96" s="161"/>
      <c r="GAS96" s="161"/>
      <c r="GAT96" s="168"/>
      <c r="GAU96" s="169"/>
      <c r="GAV96" s="170"/>
      <c r="GAW96" s="167"/>
      <c r="GAX96" s="43"/>
      <c r="GAY96" s="208"/>
      <c r="GAZ96" s="157"/>
      <c r="GBA96" s="211"/>
      <c r="GBB96" s="161"/>
      <c r="GBC96" s="161"/>
      <c r="GBD96" s="168"/>
      <c r="GBE96" s="169"/>
      <c r="GBF96" s="170"/>
      <c r="GBG96" s="167"/>
      <c r="GBH96" s="43"/>
      <c r="GBI96" s="208"/>
      <c r="GBJ96" s="157"/>
      <c r="GBK96" s="211"/>
      <c r="GBL96" s="161"/>
      <c r="GBM96" s="161"/>
      <c r="GBN96" s="168"/>
      <c r="GBO96" s="169"/>
      <c r="GBP96" s="170"/>
      <c r="GBQ96" s="167"/>
      <c r="GBR96" s="43"/>
      <c r="GBS96" s="208"/>
      <c r="GBT96" s="157"/>
      <c r="GBU96" s="211"/>
      <c r="GBV96" s="161"/>
      <c r="GBW96" s="161"/>
      <c r="GBX96" s="168"/>
      <c r="GBY96" s="169"/>
      <c r="GBZ96" s="170"/>
      <c r="GCA96" s="167"/>
      <c r="GCB96" s="43"/>
      <c r="GCC96" s="208"/>
      <c r="GCD96" s="157"/>
      <c r="GCE96" s="211"/>
      <c r="GCF96" s="161"/>
      <c r="GCG96" s="161"/>
      <c r="GCH96" s="168"/>
      <c r="GCI96" s="169"/>
      <c r="GCJ96" s="170"/>
      <c r="GCK96" s="167"/>
      <c r="GCL96" s="43"/>
      <c r="GCM96" s="208"/>
      <c r="GCN96" s="157"/>
      <c r="GCO96" s="211"/>
      <c r="GCP96" s="161"/>
      <c r="GCQ96" s="161"/>
      <c r="GCR96" s="168"/>
      <c r="GCS96" s="169"/>
      <c r="GCT96" s="170"/>
      <c r="GCU96" s="167"/>
      <c r="GCV96" s="43"/>
      <c r="GCW96" s="208"/>
      <c r="GCX96" s="157"/>
      <c r="GCY96" s="211"/>
      <c r="GCZ96" s="161"/>
      <c r="GDA96" s="161"/>
      <c r="GDB96" s="168"/>
      <c r="GDC96" s="169"/>
      <c r="GDD96" s="170"/>
      <c r="GDE96" s="167"/>
      <c r="GDF96" s="43"/>
      <c r="GDG96" s="208"/>
      <c r="GDH96" s="157"/>
      <c r="GDI96" s="211"/>
      <c r="GDJ96" s="161"/>
      <c r="GDK96" s="161"/>
      <c r="GDL96" s="168"/>
      <c r="GDM96" s="169"/>
      <c r="GDN96" s="170"/>
      <c r="GDO96" s="167"/>
      <c r="GDP96" s="43"/>
      <c r="GDQ96" s="208"/>
      <c r="GDR96" s="157"/>
      <c r="GDS96" s="211"/>
      <c r="GDT96" s="161"/>
      <c r="GDU96" s="161"/>
      <c r="GDV96" s="168"/>
      <c r="GDW96" s="169"/>
      <c r="GDX96" s="170"/>
      <c r="GDY96" s="167"/>
      <c r="GDZ96" s="43"/>
      <c r="GEA96" s="208"/>
      <c r="GEB96" s="157"/>
      <c r="GEC96" s="211"/>
      <c r="GED96" s="161"/>
      <c r="GEE96" s="161"/>
      <c r="GEF96" s="168"/>
      <c r="GEG96" s="169"/>
      <c r="GEH96" s="170"/>
      <c r="GEI96" s="167"/>
      <c r="GEJ96" s="43"/>
      <c r="GEK96" s="208"/>
      <c r="GEL96" s="157"/>
      <c r="GEM96" s="211"/>
      <c r="GEN96" s="161"/>
      <c r="GEO96" s="161"/>
      <c r="GEP96" s="168"/>
      <c r="GEQ96" s="169"/>
      <c r="GER96" s="170"/>
      <c r="GES96" s="167"/>
      <c r="GET96" s="43"/>
      <c r="GEU96" s="208"/>
      <c r="GEV96" s="157"/>
      <c r="GEW96" s="211"/>
      <c r="GEX96" s="161"/>
      <c r="GEY96" s="161"/>
      <c r="GEZ96" s="168"/>
      <c r="GFA96" s="169"/>
      <c r="GFB96" s="170"/>
      <c r="GFC96" s="167"/>
      <c r="GFD96" s="43"/>
      <c r="GFE96" s="208"/>
      <c r="GFF96" s="157"/>
      <c r="GFG96" s="211"/>
      <c r="GFH96" s="161"/>
      <c r="GFI96" s="161"/>
      <c r="GFJ96" s="168"/>
      <c r="GFK96" s="169"/>
      <c r="GFL96" s="170"/>
      <c r="GFM96" s="167"/>
      <c r="GFN96" s="43"/>
      <c r="GFO96" s="208"/>
      <c r="GFP96" s="157"/>
      <c r="GFQ96" s="211"/>
      <c r="GFR96" s="161"/>
      <c r="GFS96" s="161"/>
      <c r="GFT96" s="168"/>
      <c r="GFU96" s="169"/>
      <c r="GFV96" s="170"/>
      <c r="GFW96" s="167"/>
      <c r="GFX96" s="43"/>
      <c r="GFY96" s="208"/>
      <c r="GFZ96" s="157"/>
      <c r="GGA96" s="211"/>
      <c r="GGB96" s="161"/>
      <c r="GGC96" s="161"/>
      <c r="GGD96" s="168"/>
      <c r="GGE96" s="169"/>
      <c r="GGF96" s="170"/>
      <c r="GGG96" s="167"/>
      <c r="GGH96" s="43"/>
      <c r="GGI96" s="208"/>
      <c r="GGJ96" s="157"/>
      <c r="GGK96" s="211"/>
      <c r="GGL96" s="161"/>
      <c r="GGM96" s="161"/>
      <c r="GGN96" s="168"/>
      <c r="GGO96" s="169"/>
      <c r="GGP96" s="170"/>
      <c r="GGQ96" s="167"/>
      <c r="GGR96" s="43"/>
      <c r="GGS96" s="208"/>
      <c r="GGT96" s="157"/>
      <c r="GGU96" s="211"/>
      <c r="GGV96" s="161"/>
      <c r="GGW96" s="161"/>
      <c r="GGX96" s="168"/>
      <c r="GGY96" s="169"/>
      <c r="GGZ96" s="170"/>
      <c r="GHA96" s="167"/>
      <c r="GHB96" s="43"/>
      <c r="GHC96" s="208"/>
      <c r="GHD96" s="157"/>
      <c r="GHE96" s="211"/>
      <c r="GHF96" s="161"/>
      <c r="GHG96" s="161"/>
      <c r="GHH96" s="168"/>
      <c r="GHI96" s="169"/>
      <c r="GHJ96" s="170"/>
      <c r="GHK96" s="167"/>
      <c r="GHL96" s="43"/>
      <c r="GHM96" s="208"/>
      <c r="GHN96" s="157"/>
      <c r="GHO96" s="211"/>
      <c r="GHP96" s="161"/>
      <c r="GHQ96" s="161"/>
      <c r="GHR96" s="168"/>
      <c r="GHS96" s="169"/>
      <c r="GHT96" s="170"/>
      <c r="GHU96" s="167"/>
      <c r="GHV96" s="43"/>
      <c r="GHW96" s="208"/>
      <c r="GHX96" s="157"/>
      <c r="GHY96" s="211"/>
      <c r="GHZ96" s="161"/>
      <c r="GIA96" s="161"/>
      <c r="GIB96" s="168"/>
      <c r="GIC96" s="169"/>
      <c r="GID96" s="170"/>
      <c r="GIE96" s="167"/>
      <c r="GIF96" s="43"/>
      <c r="GIG96" s="208"/>
      <c r="GIH96" s="157"/>
      <c r="GII96" s="211"/>
      <c r="GIJ96" s="161"/>
      <c r="GIK96" s="161"/>
      <c r="GIL96" s="168"/>
      <c r="GIM96" s="169"/>
      <c r="GIN96" s="170"/>
      <c r="GIO96" s="167"/>
      <c r="GIP96" s="43"/>
      <c r="GIQ96" s="208"/>
      <c r="GIR96" s="157"/>
      <c r="GIS96" s="211"/>
      <c r="GIT96" s="161"/>
      <c r="GIU96" s="161"/>
      <c r="GIV96" s="168"/>
      <c r="GIW96" s="169"/>
      <c r="GIX96" s="170"/>
      <c r="GIY96" s="167"/>
      <c r="GIZ96" s="43"/>
      <c r="GJA96" s="208"/>
      <c r="GJB96" s="157"/>
      <c r="GJC96" s="211"/>
      <c r="GJD96" s="161"/>
      <c r="GJE96" s="161"/>
      <c r="GJF96" s="168"/>
      <c r="GJG96" s="169"/>
      <c r="GJH96" s="170"/>
      <c r="GJI96" s="167"/>
      <c r="GJJ96" s="43"/>
      <c r="GJK96" s="208"/>
      <c r="GJL96" s="157"/>
      <c r="GJM96" s="211"/>
      <c r="GJN96" s="161"/>
      <c r="GJO96" s="161"/>
      <c r="GJP96" s="168"/>
      <c r="GJQ96" s="169"/>
      <c r="GJR96" s="170"/>
      <c r="GJS96" s="167"/>
      <c r="GJT96" s="43"/>
      <c r="GJU96" s="208"/>
      <c r="GJV96" s="157"/>
      <c r="GJW96" s="211"/>
      <c r="GJX96" s="161"/>
      <c r="GJY96" s="161"/>
      <c r="GJZ96" s="168"/>
      <c r="GKA96" s="169"/>
      <c r="GKB96" s="170"/>
      <c r="GKC96" s="167"/>
      <c r="GKD96" s="43"/>
      <c r="GKE96" s="208"/>
      <c r="GKF96" s="157"/>
      <c r="GKG96" s="211"/>
      <c r="GKH96" s="161"/>
      <c r="GKI96" s="161"/>
      <c r="GKJ96" s="168"/>
      <c r="GKK96" s="169"/>
      <c r="GKL96" s="170"/>
      <c r="GKM96" s="167"/>
      <c r="GKN96" s="43"/>
      <c r="GKO96" s="208"/>
      <c r="GKP96" s="157"/>
      <c r="GKQ96" s="211"/>
      <c r="GKR96" s="161"/>
      <c r="GKS96" s="161"/>
      <c r="GKT96" s="168"/>
      <c r="GKU96" s="169"/>
      <c r="GKV96" s="170"/>
      <c r="GKW96" s="167"/>
      <c r="GKX96" s="43"/>
      <c r="GKY96" s="208"/>
      <c r="GKZ96" s="157"/>
      <c r="GLA96" s="211"/>
      <c r="GLB96" s="161"/>
      <c r="GLC96" s="161"/>
      <c r="GLD96" s="168"/>
      <c r="GLE96" s="169"/>
      <c r="GLF96" s="170"/>
      <c r="GLG96" s="167"/>
      <c r="GLH96" s="43"/>
      <c r="GLI96" s="208"/>
      <c r="GLJ96" s="157"/>
      <c r="GLK96" s="211"/>
      <c r="GLL96" s="161"/>
      <c r="GLM96" s="161"/>
      <c r="GLN96" s="168"/>
      <c r="GLO96" s="169"/>
      <c r="GLP96" s="170"/>
      <c r="GLQ96" s="167"/>
      <c r="GLR96" s="43"/>
      <c r="GLS96" s="208"/>
      <c r="GLT96" s="157"/>
      <c r="GLU96" s="211"/>
      <c r="GLV96" s="161"/>
      <c r="GLW96" s="161"/>
      <c r="GLX96" s="168"/>
      <c r="GLY96" s="169"/>
      <c r="GLZ96" s="170"/>
      <c r="GMA96" s="167"/>
      <c r="GMB96" s="43"/>
      <c r="GMC96" s="208"/>
      <c r="GMD96" s="157"/>
      <c r="GME96" s="211"/>
      <c r="GMF96" s="161"/>
      <c r="GMG96" s="161"/>
      <c r="GMH96" s="168"/>
      <c r="GMI96" s="169"/>
      <c r="GMJ96" s="170"/>
      <c r="GMK96" s="167"/>
      <c r="GML96" s="43"/>
      <c r="GMM96" s="208"/>
      <c r="GMN96" s="157"/>
      <c r="GMO96" s="211"/>
      <c r="GMP96" s="161"/>
      <c r="GMQ96" s="161"/>
      <c r="GMR96" s="168"/>
      <c r="GMS96" s="169"/>
      <c r="GMT96" s="170"/>
      <c r="GMU96" s="167"/>
      <c r="GMV96" s="43"/>
      <c r="GMW96" s="208"/>
      <c r="GMX96" s="157"/>
      <c r="GMY96" s="211"/>
      <c r="GMZ96" s="161"/>
      <c r="GNA96" s="161"/>
      <c r="GNB96" s="168"/>
      <c r="GNC96" s="169"/>
      <c r="GND96" s="170"/>
      <c r="GNE96" s="167"/>
      <c r="GNF96" s="43"/>
      <c r="GNG96" s="208"/>
      <c r="GNH96" s="157"/>
      <c r="GNI96" s="211"/>
      <c r="GNJ96" s="161"/>
      <c r="GNK96" s="161"/>
      <c r="GNL96" s="168"/>
      <c r="GNM96" s="169"/>
      <c r="GNN96" s="170"/>
      <c r="GNO96" s="167"/>
      <c r="GNP96" s="43"/>
      <c r="GNQ96" s="208"/>
      <c r="GNR96" s="157"/>
      <c r="GNS96" s="211"/>
      <c r="GNT96" s="161"/>
      <c r="GNU96" s="161"/>
      <c r="GNV96" s="168"/>
      <c r="GNW96" s="169"/>
      <c r="GNX96" s="170"/>
      <c r="GNY96" s="167"/>
      <c r="GNZ96" s="43"/>
      <c r="GOA96" s="208"/>
      <c r="GOB96" s="157"/>
      <c r="GOC96" s="211"/>
      <c r="GOD96" s="161"/>
      <c r="GOE96" s="161"/>
      <c r="GOF96" s="168"/>
      <c r="GOG96" s="169"/>
      <c r="GOH96" s="170"/>
      <c r="GOI96" s="167"/>
      <c r="GOJ96" s="43"/>
      <c r="GOK96" s="208"/>
      <c r="GOL96" s="157"/>
      <c r="GOM96" s="211"/>
      <c r="GON96" s="161"/>
      <c r="GOO96" s="161"/>
      <c r="GOP96" s="168"/>
      <c r="GOQ96" s="169"/>
      <c r="GOR96" s="170"/>
      <c r="GOS96" s="167"/>
      <c r="GOT96" s="43"/>
      <c r="GOU96" s="208"/>
      <c r="GOV96" s="157"/>
      <c r="GOW96" s="211"/>
      <c r="GOX96" s="161"/>
      <c r="GOY96" s="161"/>
      <c r="GOZ96" s="168"/>
      <c r="GPA96" s="169"/>
      <c r="GPB96" s="170"/>
      <c r="GPC96" s="167"/>
      <c r="GPD96" s="43"/>
      <c r="GPE96" s="208"/>
      <c r="GPF96" s="157"/>
      <c r="GPG96" s="211"/>
      <c r="GPH96" s="161"/>
      <c r="GPI96" s="161"/>
      <c r="GPJ96" s="168"/>
      <c r="GPK96" s="169"/>
      <c r="GPL96" s="170"/>
      <c r="GPM96" s="167"/>
      <c r="GPN96" s="43"/>
      <c r="GPO96" s="208"/>
      <c r="GPP96" s="157"/>
      <c r="GPQ96" s="211"/>
      <c r="GPR96" s="161"/>
      <c r="GPS96" s="161"/>
      <c r="GPT96" s="168"/>
      <c r="GPU96" s="169"/>
      <c r="GPV96" s="170"/>
      <c r="GPW96" s="167"/>
      <c r="GPX96" s="43"/>
      <c r="GPY96" s="208"/>
      <c r="GPZ96" s="157"/>
      <c r="GQA96" s="211"/>
      <c r="GQB96" s="161"/>
      <c r="GQC96" s="161"/>
      <c r="GQD96" s="168"/>
      <c r="GQE96" s="169"/>
      <c r="GQF96" s="170"/>
      <c r="GQG96" s="167"/>
      <c r="GQH96" s="43"/>
      <c r="GQI96" s="208"/>
      <c r="GQJ96" s="157"/>
      <c r="GQK96" s="211"/>
      <c r="GQL96" s="161"/>
      <c r="GQM96" s="161"/>
      <c r="GQN96" s="168"/>
      <c r="GQO96" s="169"/>
      <c r="GQP96" s="170"/>
      <c r="GQQ96" s="167"/>
      <c r="GQR96" s="43"/>
      <c r="GQS96" s="208"/>
      <c r="GQT96" s="157"/>
      <c r="GQU96" s="211"/>
      <c r="GQV96" s="161"/>
      <c r="GQW96" s="161"/>
      <c r="GQX96" s="168"/>
      <c r="GQY96" s="169"/>
      <c r="GQZ96" s="170"/>
      <c r="GRA96" s="167"/>
      <c r="GRB96" s="43"/>
      <c r="GRC96" s="208"/>
      <c r="GRD96" s="157"/>
      <c r="GRE96" s="211"/>
      <c r="GRF96" s="161"/>
      <c r="GRG96" s="161"/>
      <c r="GRH96" s="168"/>
      <c r="GRI96" s="169"/>
      <c r="GRJ96" s="170"/>
      <c r="GRK96" s="167"/>
      <c r="GRL96" s="43"/>
      <c r="GRM96" s="208"/>
      <c r="GRN96" s="157"/>
      <c r="GRO96" s="211"/>
      <c r="GRP96" s="161"/>
      <c r="GRQ96" s="161"/>
      <c r="GRR96" s="168"/>
      <c r="GRS96" s="169"/>
      <c r="GRT96" s="170"/>
      <c r="GRU96" s="167"/>
      <c r="GRV96" s="43"/>
      <c r="GRW96" s="208"/>
      <c r="GRX96" s="157"/>
      <c r="GRY96" s="211"/>
      <c r="GRZ96" s="161"/>
      <c r="GSA96" s="161"/>
      <c r="GSB96" s="168"/>
      <c r="GSC96" s="169"/>
      <c r="GSD96" s="170"/>
      <c r="GSE96" s="167"/>
      <c r="GSF96" s="43"/>
      <c r="GSG96" s="208"/>
      <c r="GSH96" s="157"/>
      <c r="GSI96" s="211"/>
      <c r="GSJ96" s="161"/>
      <c r="GSK96" s="161"/>
      <c r="GSL96" s="168"/>
      <c r="GSM96" s="169"/>
      <c r="GSN96" s="170"/>
      <c r="GSO96" s="167"/>
      <c r="GSP96" s="43"/>
      <c r="GSQ96" s="208"/>
      <c r="GSR96" s="157"/>
      <c r="GSS96" s="211"/>
      <c r="GST96" s="161"/>
      <c r="GSU96" s="161"/>
      <c r="GSV96" s="168"/>
      <c r="GSW96" s="169"/>
      <c r="GSX96" s="170"/>
      <c r="GSY96" s="167"/>
      <c r="GSZ96" s="43"/>
      <c r="GTA96" s="208"/>
      <c r="GTB96" s="157"/>
      <c r="GTC96" s="211"/>
      <c r="GTD96" s="161"/>
      <c r="GTE96" s="161"/>
      <c r="GTF96" s="168"/>
      <c r="GTG96" s="169"/>
      <c r="GTH96" s="170"/>
      <c r="GTI96" s="167"/>
      <c r="GTJ96" s="43"/>
      <c r="GTK96" s="208"/>
      <c r="GTL96" s="157"/>
      <c r="GTM96" s="211"/>
      <c r="GTN96" s="161"/>
      <c r="GTO96" s="161"/>
      <c r="GTP96" s="168"/>
      <c r="GTQ96" s="169"/>
      <c r="GTR96" s="170"/>
      <c r="GTS96" s="167"/>
      <c r="GTT96" s="43"/>
      <c r="GTU96" s="208"/>
      <c r="GTV96" s="157"/>
      <c r="GTW96" s="211"/>
      <c r="GTX96" s="161"/>
      <c r="GTY96" s="161"/>
      <c r="GTZ96" s="168"/>
      <c r="GUA96" s="169"/>
      <c r="GUB96" s="170"/>
      <c r="GUC96" s="167"/>
      <c r="GUD96" s="43"/>
      <c r="GUE96" s="208"/>
      <c r="GUF96" s="157"/>
      <c r="GUG96" s="211"/>
      <c r="GUH96" s="161"/>
      <c r="GUI96" s="161"/>
      <c r="GUJ96" s="168"/>
      <c r="GUK96" s="169"/>
      <c r="GUL96" s="170"/>
      <c r="GUM96" s="167"/>
      <c r="GUN96" s="43"/>
      <c r="GUO96" s="208"/>
      <c r="GUP96" s="157"/>
      <c r="GUQ96" s="211"/>
      <c r="GUR96" s="161"/>
      <c r="GUS96" s="161"/>
      <c r="GUT96" s="168"/>
      <c r="GUU96" s="169"/>
      <c r="GUV96" s="170"/>
      <c r="GUW96" s="167"/>
      <c r="GUX96" s="43"/>
      <c r="GUY96" s="208"/>
      <c r="GUZ96" s="157"/>
      <c r="GVA96" s="211"/>
      <c r="GVB96" s="161"/>
      <c r="GVC96" s="161"/>
      <c r="GVD96" s="168"/>
      <c r="GVE96" s="169"/>
      <c r="GVF96" s="170"/>
      <c r="GVG96" s="167"/>
      <c r="GVH96" s="43"/>
      <c r="GVI96" s="208"/>
      <c r="GVJ96" s="157"/>
      <c r="GVK96" s="211"/>
      <c r="GVL96" s="161"/>
      <c r="GVM96" s="161"/>
      <c r="GVN96" s="168"/>
      <c r="GVO96" s="169"/>
      <c r="GVP96" s="170"/>
      <c r="GVQ96" s="167"/>
      <c r="GVR96" s="43"/>
      <c r="GVS96" s="208"/>
      <c r="GVT96" s="157"/>
      <c r="GVU96" s="211"/>
      <c r="GVV96" s="161"/>
      <c r="GVW96" s="161"/>
      <c r="GVX96" s="168"/>
      <c r="GVY96" s="169"/>
      <c r="GVZ96" s="170"/>
      <c r="GWA96" s="167"/>
      <c r="GWB96" s="43"/>
      <c r="GWC96" s="208"/>
      <c r="GWD96" s="157"/>
      <c r="GWE96" s="211"/>
      <c r="GWF96" s="161"/>
      <c r="GWG96" s="161"/>
      <c r="GWH96" s="168"/>
      <c r="GWI96" s="169"/>
      <c r="GWJ96" s="170"/>
      <c r="GWK96" s="167"/>
      <c r="GWL96" s="43"/>
      <c r="GWM96" s="208"/>
      <c r="GWN96" s="157"/>
      <c r="GWO96" s="211"/>
      <c r="GWP96" s="161"/>
      <c r="GWQ96" s="161"/>
      <c r="GWR96" s="168"/>
      <c r="GWS96" s="169"/>
      <c r="GWT96" s="170"/>
      <c r="GWU96" s="167"/>
      <c r="GWV96" s="43"/>
      <c r="GWW96" s="208"/>
      <c r="GWX96" s="157"/>
      <c r="GWY96" s="211"/>
      <c r="GWZ96" s="161"/>
      <c r="GXA96" s="161"/>
      <c r="GXB96" s="168"/>
      <c r="GXC96" s="169"/>
      <c r="GXD96" s="170"/>
      <c r="GXE96" s="167"/>
      <c r="GXF96" s="43"/>
      <c r="GXG96" s="208"/>
      <c r="GXH96" s="157"/>
      <c r="GXI96" s="211"/>
      <c r="GXJ96" s="161"/>
      <c r="GXK96" s="161"/>
      <c r="GXL96" s="168"/>
      <c r="GXM96" s="169"/>
      <c r="GXN96" s="170"/>
      <c r="GXO96" s="167"/>
      <c r="GXP96" s="43"/>
      <c r="GXQ96" s="208"/>
      <c r="GXR96" s="157"/>
      <c r="GXS96" s="211"/>
      <c r="GXT96" s="161"/>
      <c r="GXU96" s="161"/>
      <c r="GXV96" s="168"/>
      <c r="GXW96" s="169"/>
      <c r="GXX96" s="170"/>
      <c r="GXY96" s="167"/>
      <c r="GXZ96" s="43"/>
      <c r="GYA96" s="208"/>
      <c r="GYB96" s="157"/>
      <c r="GYC96" s="211"/>
      <c r="GYD96" s="161"/>
      <c r="GYE96" s="161"/>
      <c r="GYF96" s="168"/>
      <c r="GYG96" s="169"/>
      <c r="GYH96" s="170"/>
      <c r="GYI96" s="167"/>
      <c r="GYJ96" s="43"/>
      <c r="GYK96" s="208"/>
      <c r="GYL96" s="157"/>
      <c r="GYM96" s="211"/>
      <c r="GYN96" s="161"/>
      <c r="GYO96" s="161"/>
      <c r="GYP96" s="168"/>
      <c r="GYQ96" s="169"/>
      <c r="GYR96" s="170"/>
      <c r="GYS96" s="167"/>
      <c r="GYT96" s="43"/>
      <c r="GYU96" s="208"/>
      <c r="GYV96" s="157"/>
      <c r="GYW96" s="211"/>
      <c r="GYX96" s="161"/>
      <c r="GYY96" s="161"/>
      <c r="GYZ96" s="168"/>
      <c r="GZA96" s="169"/>
      <c r="GZB96" s="170"/>
      <c r="GZC96" s="167"/>
      <c r="GZD96" s="43"/>
      <c r="GZE96" s="208"/>
      <c r="GZF96" s="157"/>
      <c r="GZG96" s="211"/>
      <c r="GZH96" s="161"/>
      <c r="GZI96" s="161"/>
      <c r="GZJ96" s="168"/>
      <c r="GZK96" s="169"/>
      <c r="GZL96" s="170"/>
      <c r="GZM96" s="167"/>
      <c r="GZN96" s="43"/>
      <c r="GZO96" s="208"/>
      <c r="GZP96" s="157"/>
      <c r="GZQ96" s="211"/>
      <c r="GZR96" s="161"/>
      <c r="GZS96" s="161"/>
      <c r="GZT96" s="168"/>
      <c r="GZU96" s="169"/>
      <c r="GZV96" s="170"/>
      <c r="GZW96" s="167"/>
      <c r="GZX96" s="43"/>
      <c r="GZY96" s="208"/>
      <c r="GZZ96" s="157"/>
      <c r="HAA96" s="211"/>
      <c r="HAB96" s="161"/>
      <c r="HAC96" s="161"/>
      <c r="HAD96" s="168"/>
      <c r="HAE96" s="169"/>
      <c r="HAF96" s="170"/>
      <c r="HAG96" s="167"/>
      <c r="HAH96" s="43"/>
      <c r="HAI96" s="208"/>
      <c r="HAJ96" s="157"/>
      <c r="HAK96" s="211"/>
      <c r="HAL96" s="161"/>
      <c r="HAM96" s="161"/>
      <c r="HAN96" s="168"/>
      <c r="HAO96" s="169"/>
      <c r="HAP96" s="170"/>
      <c r="HAQ96" s="167"/>
      <c r="HAR96" s="43"/>
      <c r="HAS96" s="208"/>
      <c r="HAT96" s="157"/>
      <c r="HAU96" s="211"/>
      <c r="HAV96" s="161"/>
      <c r="HAW96" s="161"/>
      <c r="HAX96" s="168"/>
      <c r="HAY96" s="169"/>
      <c r="HAZ96" s="170"/>
      <c r="HBA96" s="167"/>
      <c r="HBB96" s="43"/>
      <c r="HBC96" s="208"/>
      <c r="HBD96" s="157"/>
      <c r="HBE96" s="211"/>
      <c r="HBF96" s="161"/>
      <c r="HBG96" s="161"/>
      <c r="HBH96" s="168"/>
      <c r="HBI96" s="169"/>
      <c r="HBJ96" s="170"/>
      <c r="HBK96" s="167"/>
      <c r="HBL96" s="43"/>
      <c r="HBM96" s="208"/>
      <c r="HBN96" s="157"/>
      <c r="HBO96" s="211"/>
      <c r="HBP96" s="161"/>
      <c r="HBQ96" s="161"/>
      <c r="HBR96" s="168"/>
      <c r="HBS96" s="169"/>
      <c r="HBT96" s="170"/>
      <c r="HBU96" s="167"/>
      <c r="HBV96" s="43"/>
      <c r="HBW96" s="208"/>
      <c r="HBX96" s="157"/>
      <c r="HBY96" s="211"/>
      <c r="HBZ96" s="161"/>
      <c r="HCA96" s="161"/>
      <c r="HCB96" s="168"/>
      <c r="HCC96" s="169"/>
      <c r="HCD96" s="170"/>
      <c r="HCE96" s="167"/>
      <c r="HCF96" s="43"/>
      <c r="HCG96" s="208"/>
      <c r="HCH96" s="157"/>
      <c r="HCI96" s="211"/>
      <c r="HCJ96" s="161"/>
      <c r="HCK96" s="161"/>
      <c r="HCL96" s="168"/>
      <c r="HCM96" s="169"/>
      <c r="HCN96" s="170"/>
      <c r="HCO96" s="167"/>
      <c r="HCP96" s="43"/>
      <c r="HCQ96" s="208"/>
      <c r="HCR96" s="157"/>
      <c r="HCS96" s="211"/>
      <c r="HCT96" s="161"/>
      <c r="HCU96" s="161"/>
      <c r="HCV96" s="168"/>
      <c r="HCW96" s="169"/>
      <c r="HCX96" s="170"/>
      <c r="HCY96" s="167"/>
      <c r="HCZ96" s="43"/>
      <c r="HDA96" s="208"/>
      <c r="HDB96" s="157"/>
      <c r="HDC96" s="211"/>
      <c r="HDD96" s="161"/>
      <c r="HDE96" s="161"/>
      <c r="HDF96" s="168"/>
      <c r="HDG96" s="169"/>
      <c r="HDH96" s="170"/>
      <c r="HDI96" s="167"/>
      <c r="HDJ96" s="43"/>
      <c r="HDK96" s="208"/>
      <c r="HDL96" s="157"/>
      <c r="HDM96" s="211"/>
      <c r="HDN96" s="161"/>
      <c r="HDO96" s="161"/>
      <c r="HDP96" s="168"/>
      <c r="HDQ96" s="169"/>
      <c r="HDR96" s="170"/>
      <c r="HDS96" s="167"/>
      <c r="HDT96" s="43"/>
      <c r="HDU96" s="208"/>
      <c r="HDV96" s="157"/>
      <c r="HDW96" s="211"/>
      <c r="HDX96" s="161"/>
      <c r="HDY96" s="161"/>
      <c r="HDZ96" s="168"/>
      <c r="HEA96" s="169"/>
      <c r="HEB96" s="170"/>
      <c r="HEC96" s="167"/>
      <c r="HED96" s="43"/>
      <c r="HEE96" s="208"/>
      <c r="HEF96" s="157"/>
      <c r="HEG96" s="211"/>
      <c r="HEH96" s="161"/>
      <c r="HEI96" s="161"/>
      <c r="HEJ96" s="168"/>
      <c r="HEK96" s="169"/>
      <c r="HEL96" s="170"/>
      <c r="HEM96" s="167"/>
      <c r="HEN96" s="43"/>
      <c r="HEO96" s="208"/>
      <c r="HEP96" s="157"/>
      <c r="HEQ96" s="211"/>
      <c r="HER96" s="161"/>
      <c r="HES96" s="161"/>
      <c r="HET96" s="168"/>
      <c r="HEU96" s="169"/>
      <c r="HEV96" s="170"/>
      <c r="HEW96" s="167"/>
      <c r="HEX96" s="43"/>
      <c r="HEY96" s="208"/>
      <c r="HEZ96" s="157"/>
      <c r="HFA96" s="211"/>
      <c r="HFB96" s="161"/>
      <c r="HFC96" s="161"/>
      <c r="HFD96" s="168"/>
      <c r="HFE96" s="169"/>
      <c r="HFF96" s="170"/>
      <c r="HFG96" s="167"/>
      <c r="HFH96" s="43"/>
      <c r="HFI96" s="208"/>
      <c r="HFJ96" s="157"/>
      <c r="HFK96" s="211"/>
      <c r="HFL96" s="161"/>
      <c r="HFM96" s="161"/>
      <c r="HFN96" s="168"/>
      <c r="HFO96" s="169"/>
      <c r="HFP96" s="170"/>
      <c r="HFQ96" s="167"/>
      <c r="HFR96" s="43"/>
      <c r="HFS96" s="208"/>
      <c r="HFT96" s="157"/>
      <c r="HFU96" s="211"/>
      <c r="HFV96" s="161"/>
      <c r="HFW96" s="161"/>
      <c r="HFX96" s="168"/>
      <c r="HFY96" s="169"/>
      <c r="HFZ96" s="170"/>
      <c r="HGA96" s="167"/>
      <c r="HGB96" s="43"/>
      <c r="HGC96" s="208"/>
      <c r="HGD96" s="157"/>
      <c r="HGE96" s="211"/>
      <c r="HGF96" s="161"/>
      <c r="HGG96" s="161"/>
      <c r="HGH96" s="168"/>
      <c r="HGI96" s="169"/>
      <c r="HGJ96" s="170"/>
      <c r="HGK96" s="167"/>
      <c r="HGL96" s="43"/>
      <c r="HGM96" s="208"/>
      <c r="HGN96" s="157"/>
      <c r="HGO96" s="211"/>
      <c r="HGP96" s="161"/>
      <c r="HGQ96" s="161"/>
      <c r="HGR96" s="168"/>
      <c r="HGS96" s="169"/>
      <c r="HGT96" s="170"/>
      <c r="HGU96" s="167"/>
      <c r="HGV96" s="43"/>
      <c r="HGW96" s="208"/>
      <c r="HGX96" s="157"/>
      <c r="HGY96" s="211"/>
      <c r="HGZ96" s="161"/>
      <c r="HHA96" s="161"/>
      <c r="HHB96" s="168"/>
      <c r="HHC96" s="169"/>
      <c r="HHD96" s="170"/>
      <c r="HHE96" s="167"/>
      <c r="HHF96" s="43"/>
      <c r="HHG96" s="208"/>
      <c r="HHH96" s="157"/>
      <c r="HHI96" s="211"/>
      <c r="HHJ96" s="161"/>
      <c r="HHK96" s="161"/>
      <c r="HHL96" s="168"/>
      <c r="HHM96" s="169"/>
      <c r="HHN96" s="170"/>
      <c r="HHO96" s="167"/>
      <c r="HHP96" s="43"/>
      <c r="HHQ96" s="208"/>
      <c r="HHR96" s="157"/>
      <c r="HHS96" s="211"/>
      <c r="HHT96" s="161"/>
      <c r="HHU96" s="161"/>
      <c r="HHV96" s="168"/>
      <c r="HHW96" s="169"/>
      <c r="HHX96" s="170"/>
      <c r="HHY96" s="167"/>
      <c r="HHZ96" s="43"/>
      <c r="HIA96" s="208"/>
      <c r="HIB96" s="157"/>
      <c r="HIC96" s="211"/>
      <c r="HID96" s="161"/>
      <c r="HIE96" s="161"/>
      <c r="HIF96" s="168"/>
      <c r="HIG96" s="169"/>
      <c r="HIH96" s="170"/>
      <c r="HII96" s="167"/>
      <c r="HIJ96" s="43"/>
      <c r="HIK96" s="208"/>
      <c r="HIL96" s="157"/>
      <c r="HIM96" s="211"/>
      <c r="HIN96" s="161"/>
      <c r="HIO96" s="161"/>
      <c r="HIP96" s="168"/>
      <c r="HIQ96" s="169"/>
      <c r="HIR96" s="170"/>
      <c r="HIS96" s="167"/>
      <c r="HIT96" s="43"/>
      <c r="HIU96" s="208"/>
      <c r="HIV96" s="157"/>
      <c r="HIW96" s="211"/>
      <c r="HIX96" s="161"/>
      <c r="HIY96" s="161"/>
      <c r="HIZ96" s="168"/>
      <c r="HJA96" s="169"/>
      <c r="HJB96" s="170"/>
      <c r="HJC96" s="167"/>
      <c r="HJD96" s="43"/>
      <c r="HJE96" s="208"/>
      <c r="HJF96" s="157"/>
      <c r="HJG96" s="211"/>
      <c r="HJH96" s="161"/>
      <c r="HJI96" s="161"/>
      <c r="HJJ96" s="168"/>
      <c r="HJK96" s="169"/>
      <c r="HJL96" s="170"/>
      <c r="HJM96" s="167"/>
      <c r="HJN96" s="43"/>
      <c r="HJO96" s="208"/>
      <c r="HJP96" s="157"/>
      <c r="HJQ96" s="211"/>
      <c r="HJR96" s="161"/>
      <c r="HJS96" s="161"/>
      <c r="HJT96" s="168"/>
      <c r="HJU96" s="169"/>
      <c r="HJV96" s="170"/>
      <c r="HJW96" s="167"/>
      <c r="HJX96" s="43"/>
      <c r="HJY96" s="208"/>
      <c r="HJZ96" s="157"/>
      <c r="HKA96" s="211"/>
      <c r="HKB96" s="161"/>
      <c r="HKC96" s="161"/>
      <c r="HKD96" s="168"/>
      <c r="HKE96" s="169"/>
      <c r="HKF96" s="170"/>
      <c r="HKG96" s="167"/>
      <c r="HKH96" s="43"/>
      <c r="HKI96" s="208"/>
      <c r="HKJ96" s="157"/>
      <c r="HKK96" s="211"/>
      <c r="HKL96" s="161"/>
      <c r="HKM96" s="161"/>
      <c r="HKN96" s="168"/>
      <c r="HKO96" s="169"/>
      <c r="HKP96" s="170"/>
      <c r="HKQ96" s="167"/>
      <c r="HKR96" s="43"/>
      <c r="HKS96" s="208"/>
      <c r="HKT96" s="157"/>
      <c r="HKU96" s="211"/>
      <c r="HKV96" s="161"/>
      <c r="HKW96" s="161"/>
      <c r="HKX96" s="168"/>
      <c r="HKY96" s="169"/>
      <c r="HKZ96" s="170"/>
      <c r="HLA96" s="167"/>
      <c r="HLB96" s="43"/>
      <c r="HLC96" s="208"/>
      <c r="HLD96" s="157"/>
      <c r="HLE96" s="211"/>
      <c r="HLF96" s="161"/>
      <c r="HLG96" s="161"/>
      <c r="HLH96" s="168"/>
      <c r="HLI96" s="169"/>
      <c r="HLJ96" s="170"/>
      <c r="HLK96" s="167"/>
      <c r="HLL96" s="43"/>
      <c r="HLM96" s="208"/>
      <c r="HLN96" s="157"/>
      <c r="HLO96" s="211"/>
      <c r="HLP96" s="161"/>
      <c r="HLQ96" s="161"/>
      <c r="HLR96" s="168"/>
      <c r="HLS96" s="169"/>
      <c r="HLT96" s="170"/>
      <c r="HLU96" s="167"/>
      <c r="HLV96" s="43"/>
      <c r="HLW96" s="208"/>
      <c r="HLX96" s="157"/>
      <c r="HLY96" s="211"/>
      <c r="HLZ96" s="161"/>
      <c r="HMA96" s="161"/>
      <c r="HMB96" s="168"/>
      <c r="HMC96" s="169"/>
      <c r="HMD96" s="170"/>
      <c r="HME96" s="167"/>
      <c r="HMF96" s="43"/>
      <c r="HMG96" s="208"/>
      <c r="HMH96" s="157"/>
      <c r="HMI96" s="211"/>
      <c r="HMJ96" s="161"/>
      <c r="HMK96" s="161"/>
      <c r="HML96" s="168"/>
      <c r="HMM96" s="169"/>
      <c r="HMN96" s="170"/>
      <c r="HMO96" s="167"/>
      <c r="HMP96" s="43"/>
      <c r="HMQ96" s="208"/>
      <c r="HMR96" s="157"/>
      <c r="HMS96" s="211"/>
      <c r="HMT96" s="161"/>
      <c r="HMU96" s="161"/>
      <c r="HMV96" s="168"/>
      <c r="HMW96" s="169"/>
      <c r="HMX96" s="170"/>
      <c r="HMY96" s="167"/>
      <c r="HMZ96" s="43"/>
      <c r="HNA96" s="208"/>
      <c r="HNB96" s="157"/>
      <c r="HNC96" s="211"/>
      <c r="HND96" s="161"/>
      <c r="HNE96" s="161"/>
      <c r="HNF96" s="168"/>
      <c r="HNG96" s="169"/>
      <c r="HNH96" s="170"/>
      <c r="HNI96" s="167"/>
      <c r="HNJ96" s="43"/>
      <c r="HNK96" s="208"/>
      <c r="HNL96" s="157"/>
      <c r="HNM96" s="211"/>
      <c r="HNN96" s="161"/>
      <c r="HNO96" s="161"/>
      <c r="HNP96" s="168"/>
      <c r="HNQ96" s="169"/>
      <c r="HNR96" s="170"/>
      <c r="HNS96" s="167"/>
      <c r="HNT96" s="43"/>
      <c r="HNU96" s="208"/>
      <c r="HNV96" s="157"/>
      <c r="HNW96" s="211"/>
      <c r="HNX96" s="161"/>
      <c r="HNY96" s="161"/>
      <c r="HNZ96" s="168"/>
      <c r="HOA96" s="169"/>
      <c r="HOB96" s="170"/>
      <c r="HOC96" s="167"/>
      <c r="HOD96" s="43"/>
      <c r="HOE96" s="208"/>
      <c r="HOF96" s="157"/>
      <c r="HOG96" s="211"/>
      <c r="HOH96" s="161"/>
      <c r="HOI96" s="161"/>
      <c r="HOJ96" s="168"/>
      <c r="HOK96" s="169"/>
      <c r="HOL96" s="170"/>
      <c r="HOM96" s="167"/>
      <c r="HON96" s="43"/>
      <c r="HOO96" s="208"/>
      <c r="HOP96" s="157"/>
      <c r="HOQ96" s="211"/>
      <c r="HOR96" s="161"/>
      <c r="HOS96" s="161"/>
      <c r="HOT96" s="168"/>
      <c r="HOU96" s="169"/>
      <c r="HOV96" s="170"/>
      <c r="HOW96" s="167"/>
      <c r="HOX96" s="43"/>
      <c r="HOY96" s="208"/>
      <c r="HOZ96" s="157"/>
      <c r="HPA96" s="211"/>
      <c r="HPB96" s="161"/>
      <c r="HPC96" s="161"/>
      <c r="HPD96" s="168"/>
      <c r="HPE96" s="169"/>
      <c r="HPF96" s="170"/>
      <c r="HPG96" s="167"/>
      <c r="HPH96" s="43"/>
      <c r="HPI96" s="208"/>
      <c r="HPJ96" s="157"/>
      <c r="HPK96" s="211"/>
      <c r="HPL96" s="161"/>
      <c r="HPM96" s="161"/>
      <c r="HPN96" s="168"/>
      <c r="HPO96" s="169"/>
      <c r="HPP96" s="170"/>
      <c r="HPQ96" s="167"/>
      <c r="HPR96" s="43"/>
      <c r="HPS96" s="208"/>
      <c r="HPT96" s="157"/>
      <c r="HPU96" s="211"/>
      <c r="HPV96" s="161"/>
      <c r="HPW96" s="161"/>
      <c r="HPX96" s="168"/>
      <c r="HPY96" s="169"/>
      <c r="HPZ96" s="170"/>
      <c r="HQA96" s="167"/>
      <c r="HQB96" s="43"/>
      <c r="HQC96" s="208"/>
      <c r="HQD96" s="157"/>
      <c r="HQE96" s="211"/>
      <c r="HQF96" s="161"/>
      <c r="HQG96" s="161"/>
      <c r="HQH96" s="168"/>
      <c r="HQI96" s="169"/>
      <c r="HQJ96" s="170"/>
      <c r="HQK96" s="167"/>
      <c r="HQL96" s="43"/>
      <c r="HQM96" s="208"/>
      <c r="HQN96" s="157"/>
      <c r="HQO96" s="211"/>
      <c r="HQP96" s="161"/>
      <c r="HQQ96" s="161"/>
      <c r="HQR96" s="168"/>
      <c r="HQS96" s="169"/>
      <c r="HQT96" s="170"/>
      <c r="HQU96" s="167"/>
      <c r="HQV96" s="43"/>
      <c r="HQW96" s="208"/>
      <c r="HQX96" s="157"/>
      <c r="HQY96" s="211"/>
      <c r="HQZ96" s="161"/>
      <c r="HRA96" s="161"/>
      <c r="HRB96" s="168"/>
      <c r="HRC96" s="169"/>
      <c r="HRD96" s="170"/>
      <c r="HRE96" s="167"/>
      <c r="HRF96" s="43"/>
      <c r="HRG96" s="208"/>
      <c r="HRH96" s="157"/>
      <c r="HRI96" s="211"/>
      <c r="HRJ96" s="161"/>
      <c r="HRK96" s="161"/>
      <c r="HRL96" s="168"/>
      <c r="HRM96" s="169"/>
      <c r="HRN96" s="170"/>
      <c r="HRO96" s="167"/>
      <c r="HRP96" s="43"/>
      <c r="HRQ96" s="208"/>
      <c r="HRR96" s="157"/>
      <c r="HRS96" s="211"/>
      <c r="HRT96" s="161"/>
      <c r="HRU96" s="161"/>
      <c r="HRV96" s="168"/>
      <c r="HRW96" s="169"/>
      <c r="HRX96" s="170"/>
      <c r="HRY96" s="167"/>
      <c r="HRZ96" s="43"/>
      <c r="HSA96" s="208"/>
      <c r="HSB96" s="157"/>
      <c r="HSC96" s="211"/>
      <c r="HSD96" s="161"/>
      <c r="HSE96" s="161"/>
      <c r="HSF96" s="168"/>
      <c r="HSG96" s="169"/>
      <c r="HSH96" s="170"/>
      <c r="HSI96" s="167"/>
      <c r="HSJ96" s="43"/>
      <c r="HSK96" s="208"/>
      <c r="HSL96" s="157"/>
      <c r="HSM96" s="211"/>
      <c r="HSN96" s="161"/>
      <c r="HSO96" s="161"/>
      <c r="HSP96" s="168"/>
      <c r="HSQ96" s="169"/>
      <c r="HSR96" s="170"/>
      <c r="HSS96" s="167"/>
      <c r="HST96" s="43"/>
      <c r="HSU96" s="208"/>
      <c r="HSV96" s="157"/>
      <c r="HSW96" s="211"/>
      <c r="HSX96" s="161"/>
      <c r="HSY96" s="161"/>
      <c r="HSZ96" s="168"/>
      <c r="HTA96" s="169"/>
      <c r="HTB96" s="170"/>
      <c r="HTC96" s="167"/>
      <c r="HTD96" s="43"/>
      <c r="HTE96" s="208"/>
      <c r="HTF96" s="157"/>
      <c r="HTG96" s="211"/>
      <c r="HTH96" s="161"/>
      <c r="HTI96" s="161"/>
      <c r="HTJ96" s="168"/>
      <c r="HTK96" s="169"/>
      <c r="HTL96" s="170"/>
      <c r="HTM96" s="167"/>
      <c r="HTN96" s="43"/>
      <c r="HTO96" s="208"/>
      <c r="HTP96" s="157"/>
      <c r="HTQ96" s="211"/>
      <c r="HTR96" s="161"/>
      <c r="HTS96" s="161"/>
      <c r="HTT96" s="168"/>
      <c r="HTU96" s="169"/>
      <c r="HTV96" s="170"/>
      <c r="HTW96" s="167"/>
      <c r="HTX96" s="43"/>
      <c r="HTY96" s="208"/>
      <c r="HTZ96" s="157"/>
      <c r="HUA96" s="211"/>
      <c r="HUB96" s="161"/>
      <c r="HUC96" s="161"/>
      <c r="HUD96" s="168"/>
      <c r="HUE96" s="169"/>
      <c r="HUF96" s="170"/>
      <c r="HUG96" s="167"/>
      <c r="HUH96" s="43"/>
      <c r="HUI96" s="208"/>
      <c r="HUJ96" s="157"/>
      <c r="HUK96" s="211"/>
      <c r="HUL96" s="161"/>
      <c r="HUM96" s="161"/>
      <c r="HUN96" s="168"/>
      <c r="HUO96" s="169"/>
      <c r="HUP96" s="170"/>
      <c r="HUQ96" s="167"/>
      <c r="HUR96" s="43"/>
      <c r="HUS96" s="208"/>
      <c r="HUT96" s="157"/>
      <c r="HUU96" s="211"/>
      <c r="HUV96" s="161"/>
      <c r="HUW96" s="161"/>
      <c r="HUX96" s="168"/>
      <c r="HUY96" s="169"/>
      <c r="HUZ96" s="170"/>
      <c r="HVA96" s="167"/>
      <c r="HVB96" s="43"/>
      <c r="HVC96" s="208"/>
      <c r="HVD96" s="157"/>
      <c r="HVE96" s="211"/>
      <c r="HVF96" s="161"/>
      <c r="HVG96" s="161"/>
      <c r="HVH96" s="168"/>
      <c r="HVI96" s="169"/>
      <c r="HVJ96" s="170"/>
      <c r="HVK96" s="167"/>
      <c r="HVL96" s="43"/>
      <c r="HVM96" s="208"/>
      <c r="HVN96" s="157"/>
      <c r="HVO96" s="211"/>
      <c r="HVP96" s="161"/>
      <c r="HVQ96" s="161"/>
      <c r="HVR96" s="168"/>
      <c r="HVS96" s="169"/>
      <c r="HVT96" s="170"/>
      <c r="HVU96" s="167"/>
      <c r="HVV96" s="43"/>
      <c r="HVW96" s="208"/>
      <c r="HVX96" s="157"/>
      <c r="HVY96" s="211"/>
      <c r="HVZ96" s="161"/>
      <c r="HWA96" s="161"/>
      <c r="HWB96" s="168"/>
      <c r="HWC96" s="169"/>
      <c r="HWD96" s="170"/>
      <c r="HWE96" s="167"/>
      <c r="HWF96" s="43"/>
      <c r="HWG96" s="208"/>
      <c r="HWH96" s="157"/>
      <c r="HWI96" s="211"/>
      <c r="HWJ96" s="161"/>
      <c r="HWK96" s="161"/>
      <c r="HWL96" s="168"/>
      <c r="HWM96" s="169"/>
      <c r="HWN96" s="170"/>
      <c r="HWO96" s="167"/>
      <c r="HWP96" s="43"/>
      <c r="HWQ96" s="208"/>
      <c r="HWR96" s="157"/>
      <c r="HWS96" s="211"/>
      <c r="HWT96" s="161"/>
      <c r="HWU96" s="161"/>
      <c r="HWV96" s="168"/>
      <c r="HWW96" s="169"/>
      <c r="HWX96" s="170"/>
      <c r="HWY96" s="167"/>
      <c r="HWZ96" s="43"/>
      <c r="HXA96" s="208"/>
      <c r="HXB96" s="157"/>
      <c r="HXC96" s="211"/>
      <c r="HXD96" s="161"/>
      <c r="HXE96" s="161"/>
      <c r="HXF96" s="168"/>
      <c r="HXG96" s="169"/>
      <c r="HXH96" s="170"/>
      <c r="HXI96" s="167"/>
      <c r="HXJ96" s="43"/>
      <c r="HXK96" s="208"/>
      <c r="HXL96" s="157"/>
      <c r="HXM96" s="211"/>
      <c r="HXN96" s="161"/>
      <c r="HXO96" s="161"/>
      <c r="HXP96" s="168"/>
      <c r="HXQ96" s="169"/>
      <c r="HXR96" s="170"/>
      <c r="HXS96" s="167"/>
      <c r="HXT96" s="43"/>
      <c r="HXU96" s="208"/>
      <c r="HXV96" s="157"/>
      <c r="HXW96" s="211"/>
      <c r="HXX96" s="161"/>
      <c r="HXY96" s="161"/>
      <c r="HXZ96" s="168"/>
      <c r="HYA96" s="169"/>
      <c r="HYB96" s="170"/>
      <c r="HYC96" s="167"/>
      <c r="HYD96" s="43"/>
      <c r="HYE96" s="208"/>
      <c r="HYF96" s="157"/>
      <c r="HYG96" s="211"/>
      <c r="HYH96" s="161"/>
      <c r="HYI96" s="161"/>
      <c r="HYJ96" s="168"/>
      <c r="HYK96" s="169"/>
      <c r="HYL96" s="170"/>
      <c r="HYM96" s="167"/>
      <c r="HYN96" s="43"/>
      <c r="HYO96" s="208"/>
      <c r="HYP96" s="157"/>
      <c r="HYQ96" s="211"/>
      <c r="HYR96" s="161"/>
      <c r="HYS96" s="161"/>
      <c r="HYT96" s="168"/>
      <c r="HYU96" s="169"/>
      <c r="HYV96" s="170"/>
      <c r="HYW96" s="167"/>
      <c r="HYX96" s="43"/>
      <c r="HYY96" s="208"/>
      <c r="HYZ96" s="157"/>
      <c r="HZA96" s="211"/>
      <c r="HZB96" s="161"/>
      <c r="HZC96" s="161"/>
      <c r="HZD96" s="168"/>
      <c r="HZE96" s="169"/>
      <c r="HZF96" s="170"/>
      <c r="HZG96" s="167"/>
      <c r="HZH96" s="43"/>
      <c r="HZI96" s="208"/>
      <c r="HZJ96" s="157"/>
      <c r="HZK96" s="211"/>
      <c r="HZL96" s="161"/>
      <c r="HZM96" s="161"/>
      <c r="HZN96" s="168"/>
      <c r="HZO96" s="169"/>
      <c r="HZP96" s="170"/>
      <c r="HZQ96" s="167"/>
      <c r="HZR96" s="43"/>
      <c r="HZS96" s="208"/>
      <c r="HZT96" s="157"/>
      <c r="HZU96" s="211"/>
      <c r="HZV96" s="161"/>
      <c r="HZW96" s="161"/>
      <c r="HZX96" s="168"/>
      <c r="HZY96" s="169"/>
      <c r="HZZ96" s="170"/>
      <c r="IAA96" s="167"/>
      <c r="IAB96" s="43"/>
      <c r="IAC96" s="208"/>
      <c r="IAD96" s="157"/>
      <c r="IAE96" s="211"/>
      <c r="IAF96" s="161"/>
      <c r="IAG96" s="161"/>
      <c r="IAH96" s="168"/>
      <c r="IAI96" s="169"/>
      <c r="IAJ96" s="170"/>
      <c r="IAK96" s="167"/>
      <c r="IAL96" s="43"/>
      <c r="IAM96" s="208"/>
      <c r="IAN96" s="157"/>
      <c r="IAO96" s="211"/>
      <c r="IAP96" s="161"/>
      <c r="IAQ96" s="161"/>
      <c r="IAR96" s="168"/>
      <c r="IAS96" s="169"/>
      <c r="IAT96" s="170"/>
      <c r="IAU96" s="167"/>
      <c r="IAV96" s="43"/>
      <c r="IAW96" s="208"/>
      <c r="IAX96" s="157"/>
      <c r="IAY96" s="211"/>
      <c r="IAZ96" s="161"/>
      <c r="IBA96" s="161"/>
      <c r="IBB96" s="168"/>
      <c r="IBC96" s="169"/>
      <c r="IBD96" s="170"/>
      <c r="IBE96" s="167"/>
      <c r="IBF96" s="43"/>
      <c r="IBG96" s="208"/>
      <c r="IBH96" s="157"/>
      <c r="IBI96" s="211"/>
      <c r="IBJ96" s="161"/>
      <c r="IBK96" s="161"/>
      <c r="IBL96" s="168"/>
      <c r="IBM96" s="169"/>
      <c r="IBN96" s="170"/>
      <c r="IBO96" s="167"/>
      <c r="IBP96" s="43"/>
      <c r="IBQ96" s="208"/>
      <c r="IBR96" s="157"/>
      <c r="IBS96" s="211"/>
      <c r="IBT96" s="161"/>
      <c r="IBU96" s="161"/>
      <c r="IBV96" s="168"/>
      <c r="IBW96" s="169"/>
      <c r="IBX96" s="170"/>
      <c r="IBY96" s="167"/>
      <c r="IBZ96" s="43"/>
      <c r="ICA96" s="208"/>
      <c r="ICB96" s="157"/>
      <c r="ICC96" s="211"/>
      <c r="ICD96" s="161"/>
      <c r="ICE96" s="161"/>
      <c r="ICF96" s="168"/>
      <c r="ICG96" s="169"/>
      <c r="ICH96" s="170"/>
      <c r="ICI96" s="167"/>
      <c r="ICJ96" s="43"/>
      <c r="ICK96" s="208"/>
      <c r="ICL96" s="157"/>
      <c r="ICM96" s="211"/>
      <c r="ICN96" s="161"/>
      <c r="ICO96" s="161"/>
      <c r="ICP96" s="168"/>
      <c r="ICQ96" s="169"/>
      <c r="ICR96" s="170"/>
      <c r="ICS96" s="167"/>
      <c r="ICT96" s="43"/>
      <c r="ICU96" s="208"/>
      <c r="ICV96" s="157"/>
      <c r="ICW96" s="211"/>
      <c r="ICX96" s="161"/>
      <c r="ICY96" s="161"/>
      <c r="ICZ96" s="168"/>
      <c r="IDA96" s="169"/>
      <c r="IDB96" s="170"/>
      <c r="IDC96" s="167"/>
      <c r="IDD96" s="43"/>
      <c r="IDE96" s="208"/>
      <c r="IDF96" s="157"/>
      <c r="IDG96" s="211"/>
      <c r="IDH96" s="161"/>
      <c r="IDI96" s="161"/>
      <c r="IDJ96" s="168"/>
      <c r="IDK96" s="169"/>
      <c r="IDL96" s="170"/>
      <c r="IDM96" s="167"/>
      <c r="IDN96" s="43"/>
      <c r="IDO96" s="208"/>
      <c r="IDP96" s="157"/>
      <c r="IDQ96" s="211"/>
      <c r="IDR96" s="161"/>
      <c r="IDS96" s="161"/>
      <c r="IDT96" s="168"/>
      <c r="IDU96" s="169"/>
      <c r="IDV96" s="170"/>
      <c r="IDW96" s="167"/>
      <c r="IDX96" s="43"/>
      <c r="IDY96" s="208"/>
      <c r="IDZ96" s="157"/>
      <c r="IEA96" s="211"/>
      <c r="IEB96" s="161"/>
      <c r="IEC96" s="161"/>
      <c r="IED96" s="168"/>
      <c r="IEE96" s="169"/>
      <c r="IEF96" s="170"/>
      <c r="IEG96" s="167"/>
      <c r="IEH96" s="43"/>
      <c r="IEI96" s="208"/>
      <c r="IEJ96" s="157"/>
      <c r="IEK96" s="211"/>
      <c r="IEL96" s="161"/>
      <c r="IEM96" s="161"/>
      <c r="IEN96" s="168"/>
      <c r="IEO96" s="169"/>
      <c r="IEP96" s="170"/>
      <c r="IEQ96" s="167"/>
      <c r="IER96" s="43"/>
      <c r="IES96" s="208"/>
      <c r="IET96" s="157"/>
      <c r="IEU96" s="211"/>
      <c r="IEV96" s="161"/>
      <c r="IEW96" s="161"/>
      <c r="IEX96" s="168"/>
      <c r="IEY96" s="169"/>
      <c r="IEZ96" s="170"/>
      <c r="IFA96" s="167"/>
      <c r="IFB96" s="43"/>
      <c r="IFC96" s="208"/>
      <c r="IFD96" s="157"/>
      <c r="IFE96" s="211"/>
      <c r="IFF96" s="161"/>
      <c r="IFG96" s="161"/>
      <c r="IFH96" s="168"/>
      <c r="IFI96" s="169"/>
      <c r="IFJ96" s="170"/>
      <c r="IFK96" s="167"/>
      <c r="IFL96" s="43"/>
      <c r="IFM96" s="208"/>
      <c r="IFN96" s="157"/>
      <c r="IFO96" s="211"/>
      <c r="IFP96" s="161"/>
      <c r="IFQ96" s="161"/>
      <c r="IFR96" s="168"/>
      <c r="IFS96" s="169"/>
      <c r="IFT96" s="170"/>
      <c r="IFU96" s="167"/>
      <c r="IFV96" s="43"/>
      <c r="IFW96" s="208"/>
      <c r="IFX96" s="157"/>
      <c r="IFY96" s="211"/>
      <c r="IFZ96" s="161"/>
      <c r="IGA96" s="161"/>
      <c r="IGB96" s="168"/>
      <c r="IGC96" s="169"/>
      <c r="IGD96" s="170"/>
      <c r="IGE96" s="167"/>
      <c r="IGF96" s="43"/>
      <c r="IGG96" s="208"/>
      <c r="IGH96" s="157"/>
      <c r="IGI96" s="211"/>
      <c r="IGJ96" s="161"/>
      <c r="IGK96" s="161"/>
      <c r="IGL96" s="168"/>
      <c r="IGM96" s="169"/>
      <c r="IGN96" s="170"/>
      <c r="IGO96" s="167"/>
      <c r="IGP96" s="43"/>
      <c r="IGQ96" s="208"/>
      <c r="IGR96" s="157"/>
      <c r="IGS96" s="211"/>
      <c r="IGT96" s="161"/>
      <c r="IGU96" s="161"/>
      <c r="IGV96" s="168"/>
      <c r="IGW96" s="169"/>
      <c r="IGX96" s="170"/>
      <c r="IGY96" s="167"/>
      <c r="IGZ96" s="43"/>
      <c r="IHA96" s="208"/>
      <c r="IHB96" s="157"/>
      <c r="IHC96" s="211"/>
      <c r="IHD96" s="161"/>
      <c r="IHE96" s="161"/>
      <c r="IHF96" s="168"/>
      <c r="IHG96" s="169"/>
      <c r="IHH96" s="170"/>
      <c r="IHI96" s="167"/>
      <c r="IHJ96" s="43"/>
      <c r="IHK96" s="208"/>
      <c r="IHL96" s="157"/>
      <c r="IHM96" s="211"/>
      <c r="IHN96" s="161"/>
      <c r="IHO96" s="161"/>
      <c r="IHP96" s="168"/>
      <c r="IHQ96" s="169"/>
      <c r="IHR96" s="170"/>
      <c r="IHS96" s="167"/>
      <c r="IHT96" s="43"/>
      <c r="IHU96" s="208"/>
      <c r="IHV96" s="157"/>
      <c r="IHW96" s="211"/>
      <c r="IHX96" s="161"/>
      <c r="IHY96" s="161"/>
      <c r="IHZ96" s="168"/>
      <c r="IIA96" s="169"/>
      <c r="IIB96" s="170"/>
      <c r="IIC96" s="167"/>
      <c r="IID96" s="43"/>
      <c r="IIE96" s="208"/>
      <c r="IIF96" s="157"/>
      <c r="IIG96" s="211"/>
      <c r="IIH96" s="161"/>
      <c r="III96" s="161"/>
      <c r="IIJ96" s="168"/>
      <c r="IIK96" s="169"/>
      <c r="IIL96" s="170"/>
      <c r="IIM96" s="167"/>
      <c r="IIN96" s="43"/>
      <c r="IIO96" s="208"/>
      <c r="IIP96" s="157"/>
      <c r="IIQ96" s="211"/>
      <c r="IIR96" s="161"/>
      <c r="IIS96" s="161"/>
      <c r="IIT96" s="168"/>
      <c r="IIU96" s="169"/>
      <c r="IIV96" s="170"/>
      <c r="IIW96" s="167"/>
      <c r="IIX96" s="43"/>
      <c r="IIY96" s="208"/>
      <c r="IIZ96" s="157"/>
      <c r="IJA96" s="211"/>
      <c r="IJB96" s="161"/>
      <c r="IJC96" s="161"/>
      <c r="IJD96" s="168"/>
      <c r="IJE96" s="169"/>
      <c r="IJF96" s="170"/>
      <c r="IJG96" s="167"/>
      <c r="IJH96" s="43"/>
      <c r="IJI96" s="208"/>
      <c r="IJJ96" s="157"/>
      <c r="IJK96" s="211"/>
      <c r="IJL96" s="161"/>
      <c r="IJM96" s="161"/>
      <c r="IJN96" s="168"/>
      <c r="IJO96" s="169"/>
      <c r="IJP96" s="170"/>
      <c r="IJQ96" s="167"/>
      <c r="IJR96" s="43"/>
      <c r="IJS96" s="208"/>
      <c r="IJT96" s="157"/>
      <c r="IJU96" s="211"/>
      <c r="IJV96" s="161"/>
      <c r="IJW96" s="161"/>
      <c r="IJX96" s="168"/>
      <c r="IJY96" s="169"/>
      <c r="IJZ96" s="170"/>
      <c r="IKA96" s="167"/>
      <c r="IKB96" s="43"/>
      <c r="IKC96" s="208"/>
      <c r="IKD96" s="157"/>
      <c r="IKE96" s="211"/>
      <c r="IKF96" s="161"/>
      <c r="IKG96" s="161"/>
      <c r="IKH96" s="168"/>
      <c r="IKI96" s="169"/>
      <c r="IKJ96" s="170"/>
      <c r="IKK96" s="167"/>
      <c r="IKL96" s="43"/>
      <c r="IKM96" s="208"/>
      <c r="IKN96" s="157"/>
      <c r="IKO96" s="211"/>
      <c r="IKP96" s="161"/>
      <c r="IKQ96" s="161"/>
      <c r="IKR96" s="168"/>
      <c r="IKS96" s="169"/>
      <c r="IKT96" s="170"/>
      <c r="IKU96" s="167"/>
      <c r="IKV96" s="43"/>
      <c r="IKW96" s="208"/>
      <c r="IKX96" s="157"/>
      <c r="IKY96" s="211"/>
      <c r="IKZ96" s="161"/>
      <c r="ILA96" s="161"/>
      <c r="ILB96" s="168"/>
      <c r="ILC96" s="169"/>
      <c r="ILD96" s="170"/>
      <c r="ILE96" s="167"/>
      <c r="ILF96" s="43"/>
      <c r="ILG96" s="208"/>
      <c r="ILH96" s="157"/>
      <c r="ILI96" s="211"/>
      <c r="ILJ96" s="161"/>
      <c r="ILK96" s="161"/>
      <c r="ILL96" s="168"/>
      <c r="ILM96" s="169"/>
      <c r="ILN96" s="170"/>
      <c r="ILO96" s="167"/>
      <c r="ILP96" s="43"/>
      <c r="ILQ96" s="208"/>
      <c r="ILR96" s="157"/>
      <c r="ILS96" s="211"/>
      <c r="ILT96" s="161"/>
      <c r="ILU96" s="161"/>
      <c r="ILV96" s="168"/>
      <c r="ILW96" s="169"/>
      <c r="ILX96" s="170"/>
      <c r="ILY96" s="167"/>
      <c r="ILZ96" s="43"/>
      <c r="IMA96" s="208"/>
      <c r="IMB96" s="157"/>
      <c r="IMC96" s="211"/>
      <c r="IMD96" s="161"/>
      <c r="IME96" s="161"/>
      <c r="IMF96" s="168"/>
      <c r="IMG96" s="169"/>
      <c r="IMH96" s="170"/>
      <c r="IMI96" s="167"/>
      <c r="IMJ96" s="43"/>
      <c r="IMK96" s="208"/>
      <c r="IML96" s="157"/>
      <c r="IMM96" s="211"/>
      <c r="IMN96" s="161"/>
      <c r="IMO96" s="161"/>
      <c r="IMP96" s="168"/>
      <c r="IMQ96" s="169"/>
      <c r="IMR96" s="170"/>
      <c r="IMS96" s="167"/>
      <c r="IMT96" s="43"/>
      <c r="IMU96" s="208"/>
      <c r="IMV96" s="157"/>
      <c r="IMW96" s="211"/>
      <c r="IMX96" s="161"/>
      <c r="IMY96" s="161"/>
      <c r="IMZ96" s="168"/>
      <c r="INA96" s="169"/>
      <c r="INB96" s="170"/>
      <c r="INC96" s="167"/>
      <c r="IND96" s="43"/>
      <c r="INE96" s="208"/>
      <c r="INF96" s="157"/>
      <c r="ING96" s="211"/>
      <c r="INH96" s="161"/>
      <c r="INI96" s="161"/>
      <c r="INJ96" s="168"/>
      <c r="INK96" s="169"/>
      <c r="INL96" s="170"/>
      <c r="INM96" s="167"/>
      <c r="INN96" s="43"/>
      <c r="INO96" s="208"/>
      <c r="INP96" s="157"/>
      <c r="INQ96" s="211"/>
      <c r="INR96" s="161"/>
      <c r="INS96" s="161"/>
      <c r="INT96" s="168"/>
      <c r="INU96" s="169"/>
      <c r="INV96" s="170"/>
      <c r="INW96" s="167"/>
      <c r="INX96" s="43"/>
      <c r="INY96" s="208"/>
      <c r="INZ96" s="157"/>
      <c r="IOA96" s="211"/>
      <c r="IOB96" s="161"/>
      <c r="IOC96" s="161"/>
      <c r="IOD96" s="168"/>
      <c r="IOE96" s="169"/>
      <c r="IOF96" s="170"/>
      <c r="IOG96" s="167"/>
      <c r="IOH96" s="43"/>
      <c r="IOI96" s="208"/>
      <c r="IOJ96" s="157"/>
      <c r="IOK96" s="211"/>
      <c r="IOL96" s="161"/>
      <c r="IOM96" s="161"/>
      <c r="ION96" s="168"/>
      <c r="IOO96" s="169"/>
      <c r="IOP96" s="170"/>
      <c r="IOQ96" s="167"/>
      <c r="IOR96" s="43"/>
      <c r="IOS96" s="208"/>
      <c r="IOT96" s="157"/>
      <c r="IOU96" s="211"/>
      <c r="IOV96" s="161"/>
      <c r="IOW96" s="161"/>
      <c r="IOX96" s="168"/>
      <c r="IOY96" s="169"/>
      <c r="IOZ96" s="170"/>
      <c r="IPA96" s="167"/>
      <c r="IPB96" s="43"/>
      <c r="IPC96" s="208"/>
      <c r="IPD96" s="157"/>
      <c r="IPE96" s="211"/>
      <c r="IPF96" s="161"/>
      <c r="IPG96" s="161"/>
      <c r="IPH96" s="168"/>
      <c r="IPI96" s="169"/>
      <c r="IPJ96" s="170"/>
      <c r="IPK96" s="167"/>
      <c r="IPL96" s="43"/>
      <c r="IPM96" s="208"/>
      <c r="IPN96" s="157"/>
      <c r="IPO96" s="211"/>
      <c r="IPP96" s="161"/>
      <c r="IPQ96" s="161"/>
      <c r="IPR96" s="168"/>
      <c r="IPS96" s="169"/>
      <c r="IPT96" s="170"/>
      <c r="IPU96" s="167"/>
      <c r="IPV96" s="43"/>
      <c r="IPW96" s="208"/>
      <c r="IPX96" s="157"/>
      <c r="IPY96" s="211"/>
      <c r="IPZ96" s="161"/>
      <c r="IQA96" s="161"/>
      <c r="IQB96" s="168"/>
      <c r="IQC96" s="169"/>
      <c r="IQD96" s="170"/>
      <c r="IQE96" s="167"/>
      <c r="IQF96" s="43"/>
      <c r="IQG96" s="208"/>
      <c r="IQH96" s="157"/>
      <c r="IQI96" s="211"/>
      <c r="IQJ96" s="161"/>
      <c r="IQK96" s="161"/>
      <c r="IQL96" s="168"/>
      <c r="IQM96" s="169"/>
      <c r="IQN96" s="170"/>
      <c r="IQO96" s="167"/>
      <c r="IQP96" s="43"/>
      <c r="IQQ96" s="208"/>
      <c r="IQR96" s="157"/>
      <c r="IQS96" s="211"/>
      <c r="IQT96" s="161"/>
      <c r="IQU96" s="161"/>
      <c r="IQV96" s="168"/>
      <c r="IQW96" s="169"/>
      <c r="IQX96" s="170"/>
      <c r="IQY96" s="167"/>
      <c r="IQZ96" s="43"/>
      <c r="IRA96" s="208"/>
      <c r="IRB96" s="157"/>
      <c r="IRC96" s="211"/>
      <c r="IRD96" s="161"/>
      <c r="IRE96" s="161"/>
      <c r="IRF96" s="168"/>
      <c r="IRG96" s="169"/>
      <c r="IRH96" s="170"/>
      <c r="IRI96" s="167"/>
      <c r="IRJ96" s="43"/>
      <c r="IRK96" s="208"/>
      <c r="IRL96" s="157"/>
      <c r="IRM96" s="211"/>
      <c r="IRN96" s="161"/>
      <c r="IRO96" s="161"/>
      <c r="IRP96" s="168"/>
      <c r="IRQ96" s="169"/>
      <c r="IRR96" s="170"/>
      <c r="IRS96" s="167"/>
      <c r="IRT96" s="43"/>
      <c r="IRU96" s="208"/>
      <c r="IRV96" s="157"/>
      <c r="IRW96" s="211"/>
      <c r="IRX96" s="161"/>
      <c r="IRY96" s="161"/>
      <c r="IRZ96" s="168"/>
      <c r="ISA96" s="169"/>
      <c r="ISB96" s="170"/>
      <c r="ISC96" s="167"/>
      <c r="ISD96" s="43"/>
      <c r="ISE96" s="208"/>
      <c r="ISF96" s="157"/>
      <c r="ISG96" s="211"/>
      <c r="ISH96" s="161"/>
      <c r="ISI96" s="161"/>
      <c r="ISJ96" s="168"/>
      <c r="ISK96" s="169"/>
      <c r="ISL96" s="170"/>
      <c r="ISM96" s="167"/>
      <c r="ISN96" s="43"/>
      <c r="ISO96" s="208"/>
      <c r="ISP96" s="157"/>
      <c r="ISQ96" s="211"/>
      <c r="ISR96" s="161"/>
      <c r="ISS96" s="161"/>
      <c r="IST96" s="168"/>
      <c r="ISU96" s="169"/>
      <c r="ISV96" s="170"/>
      <c r="ISW96" s="167"/>
      <c r="ISX96" s="43"/>
      <c r="ISY96" s="208"/>
      <c r="ISZ96" s="157"/>
      <c r="ITA96" s="211"/>
      <c r="ITB96" s="161"/>
      <c r="ITC96" s="161"/>
      <c r="ITD96" s="168"/>
      <c r="ITE96" s="169"/>
      <c r="ITF96" s="170"/>
      <c r="ITG96" s="167"/>
      <c r="ITH96" s="43"/>
      <c r="ITI96" s="208"/>
      <c r="ITJ96" s="157"/>
      <c r="ITK96" s="211"/>
      <c r="ITL96" s="161"/>
      <c r="ITM96" s="161"/>
      <c r="ITN96" s="168"/>
      <c r="ITO96" s="169"/>
      <c r="ITP96" s="170"/>
      <c r="ITQ96" s="167"/>
      <c r="ITR96" s="43"/>
      <c r="ITS96" s="208"/>
      <c r="ITT96" s="157"/>
      <c r="ITU96" s="211"/>
      <c r="ITV96" s="161"/>
      <c r="ITW96" s="161"/>
      <c r="ITX96" s="168"/>
      <c r="ITY96" s="169"/>
      <c r="ITZ96" s="170"/>
      <c r="IUA96" s="167"/>
      <c r="IUB96" s="43"/>
      <c r="IUC96" s="208"/>
      <c r="IUD96" s="157"/>
      <c r="IUE96" s="211"/>
      <c r="IUF96" s="161"/>
      <c r="IUG96" s="161"/>
      <c r="IUH96" s="168"/>
      <c r="IUI96" s="169"/>
      <c r="IUJ96" s="170"/>
      <c r="IUK96" s="167"/>
      <c r="IUL96" s="43"/>
      <c r="IUM96" s="208"/>
      <c r="IUN96" s="157"/>
      <c r="IUO96" s="211"/>
      <c r="IUP96" s="161"/>
      <c r="IUQ96" s="161"/>
      <c r="IUR96" s="168"/>
      <c r="IUS96" s="169"/>
      <c r="IUT96" s="170"/>
      <c r="IUU96" s="167"/>
      <c r="IUV96" s="43"/>
      <c r="IUW96" s="208"/>
      <c r="IUX96" s="157"/>
      <c r="IUY96" s="211"/>
      <c r="IUZ96" s="161"/>
      <c r="IVA96" s="161"/>
      <c r="IVB96" s="168"/>
      <c r="IVC96" s="169"/>
      <c r="IVD96" s="170"/>
      <c r="IVE96" s="167"/>
      <c r="IVF96" s="43"/>
      <c r="IVG96" s="208"/>
      <c r="IVH96" s="157"/>
      <c r="IVI96" s="211"/>
      <c r="IVJ96" s="161"/>
      <c r="IVK96" s="161"/>
      <c r="IVL96" s="168"/>
      <c r="IVM96" s="169"/>
      <c r="IVN96" s="170"/>
      <c r="IVO96" s="167"/>
      <c r="IVP96" s="43"/>
      <c r="IVQ96" s="208"/>
      <c r="IVR96" s="157"/>
      <c r="IVS96" s="211"/>
      <c r="IVT96" s="161"/>
      <c r="IVU96" s="161"/>
      <c r="IVV96" s="168"/>
      <c r="IVW96" s="169"/>
      <c r="IVX96" s="170"/>
      <c r="IVY96" s="167"/>
      <c r="IVZ96" s="43"/>
      <c r="IWA96" s="208"/>
      <c r="IWB96" s="157"/>
      <c r="IWC96" s="211"/>
      <c r="IWD96" s="161"/>
      <c r="IWE96" s="161"/>
      <c r="IWF96" s="168"/>
      <c r="IWG96" s="169"/>
      <c r="IWH96" s="170"/>
      <c r="IWI96" s="167"/>
      <c r="IWJ96" s="43"/>
      <c r="IWK96" s="208"/>
      <c r="IWL96" s="157"/>
      <c r="IWM96" s="211"/>
      <c r="IWN96" s="161"/>
      <c r="IWO96" s="161"/>
      <c r="IWP96" s="168"/>
      <c r="IWQ96" s="169"/>
      <c r="IWR96" s="170"/>
      <c r="IWS96" s="167"/>
      <c r="IWT96" s="43"/>
      <c r="IWU96" s="208"/>
      <c r="IWV96" s="157"/>
      <c r="IWW96" s="211"/>
      <c r="IWX96" s="161"/>
      <c r="IWY96" s="161"/>
      <c r="IWZ96" s="168"/>
      <c r="IXA96" s="169"/>
      <c r="IXB96" s="170"/>
      <c r="IXC96" s="167"/>
      <c r="IXD96" s="43"/>
      <c r="IXE96" s="208"/>
      <c r="IXF96" s="157"/>
      <c r="IXG96" s="211"/>
      <c r="IXH96" s="161"/>
      <c r="IXI96" s="161"/>
      <c r="IXJ96" s="168"/>
      <c r="IXK96" s="169"/>
      <c r="IXL96" s="170"/>
      <c r="IXM96" s="167"/>
      <c r="IXN96" s="43"/>
      <c r="IXO96" s="208"/>
      <c r="IXP96" s="157"/>
      <c r="IXQ96" s="211"/>
      <c r="IXR96" s="161"/>
      <c r="IXS96" s="161"/>
      <c r="IXT96" s="168"/>
      <c r="IXU96" s="169"/>
      <c r="IXV96" s="170"/>
      <c r="IXW96" s="167"/>
      <c r="IXX96" s="43"/>
      <c r="IXY96" s="208"/>
      <c r="IXZ96" s="157"/>
      <c r="IYA96" s="211"/>
      <c r="IYB96" s="161"/>
      <c r="IYC96" s="161"/>
      <c r="IYD96" s="168"/>
      <c r="IYE96" s="169"/>
      <c r="IYF96" s="170"/>
      <c r="IYG96" s="167"/>
      <c r="IYH96" s="43"/>
      <c r="IYI96" s="208"/>
      <c r="IYJ96" s="157"/>
      <c r="IYK96" s="211"/>
      <c r="IYL96" s="161"/>
      <c r="IYM96" s="161"/>
      <c r="IYN96" s="168"/>
      <c r="IYO96" s="169"/>
      <c r="IYP96" s="170"/>
      <c r="IYQ96" s="167"/>
      <c r="IYR96" s="43"/>
      <c r="IYS96" s="208"/>
      <c r="IYT96" s="157"/>
      <c r="IYU96" s="211"/>
      <c r="IYV96" s="161"/>
      <c r="IYW96" s="161"/>
      <c r="IYX96" s="168"/>
      <c r="IYY96" s="169"/>
      <c r="IYZ96" s="170"/>
      <c r="IZA96" s="167"/>
      <c r="IZB96" s="43"/>
      <c r="IZC96" s="208"/>
      <c r="IZD96" s="157"/>
      <c r="IZE96" s="211"/>
      <c r="IZF96" s="161"/>
      <c r="IZG96" s="161"/>
      <c r="IZH96" s="168"/>
      <c r="IZI96" s="169"/>
      <c r="IZJ96" s="170"/>
      <c r="IZK96" s="167"/>
      <c r="IZL96" s="43"/>
      <c r="IZM96" s="208"/>
      <c r="IZN96" s="157"/>
      <c r="IZO96" s="211"/>
      <c r="IZP96" s="161"/>
      <c r="IZQ96" s="161"/>
      <c r="IZR96" s="168"/>
      <c r="IZS96" s="169"/>
      <c r="IZT96" s="170"/>
      <c r="IZU96" s="167"/>
      <c r="IZV96" s="43"/>
      <c r="IZW96" s="208"/>
      <c r="IZX96" s="157"/>
      <c r="IZY96" s="211"/>
      <c r="IZZ96" s="161"/>
      <c r="JAA96" s="161"/>
      <c r="JAB96" s="168"/>
      <c r="JAC96" s="169"/>
      <c r="JAD96" s="170"/>
      <c r="JAE96" s="167"/>
      <c r="JAF96" s="43"/>
      <c r="JAG96" s="208"/>
      <c r="JAH96" s="157"/>
      <c r="JAI96" s="211"/>
      <c r="JAJ96" s="161"/>
      <c r="JAK96" s="161"/>
      <c r="JAL96" s="168"/>
      <c r="JAM96" s="169"/>
      <c r="JAN96" s="170"/>
      <c r="JAO96" s="167"/>
      <c r="JAP96" s="43"/>
      <c r="JAQ96" s="208"/>
      <c r="JAR96" s="157"/>
      <c r="JAS96" s="211"/>
      <c r="JAT96" s="161"/>
      <c r="JAU96" s="161"/>
      <c r="JAV96" s="168"/>
      <c r="JAW96" s="169"/>
      <c r="JAX96" s="170"/>
      <c r="JAY96" s="167"/>
      <c r="JAZ96" s="43"/>
      <c r="JBA96" s="208"/>
      <c r="JBB96" s="157"/>
      <c r="JBC96" s="211"/>
      <c r="JBD96" s="161"/>
      <c r="JBE96" s="161"/>
      <c r="JBF96" s="168"/>
      <c r="JBG96" s="169"/>
      <c r="JBH96" s="170"/>
      <c r="JBI96" s="167"/>
      <c r="JBJ96" s="43"/>
      <c r="JBK96" s="208"/>
      <c r="JBL96" s="157"/>
      <c r="JBM96" s="211"/>
      <c r="JBN96" s="161"/>
      <c r="JBO96" s="161"/>
      <c r="JBP96" s="168"/>
      <c r="JBQ96" s="169"/>
      <c r="JBR96" s="170"/>
      <c r="JBS96" s="167"/>
      <c r="JBT96" s="43"/>
      <c r="JBU96" s="208"/>
      <c r="JBV96" s="157"/>
      <c r="JBW96" s="211"/>
      <c r="JBX96" s="161"/>
      <c r="JBY96" s="161"/>
      <c r="JBZ96" s="168"/>
      <c r="JCA96" s="169"/>
      <c r="JCB96" s="170"/>
      <c r="JCC96" s="167"/>
      <c r="JCD96" s="43"/>
      <c r="JCE96" s="208"/>
      <c r="JCF96" s="157"/>
      <c r="JCG96" s="211"/>
      <c r="JCH96" s="161"/>
      <c r="JCI96" s="161"/>
      <c r="JCJ96" s="168"/>
      <c r="JCK96" s="169"/>
      <c r="JCL96" s="170"/>
      <c r="JCM96" s="167"/>
      <c r="JCN96" s="43"/>
      <c r="JCO96" s="208"/>
      <c r="JCP96" s="157"/>
      <c r="JCQ96" s="211"/>
      <c r="JCR96" s="161"/>
      <c r="JCS96" s="161"/>
      <c r="JCT96" s="168"/>
      <c r="JCU96" s="169"/>
      <c r="JCV96" s="170"/>
      <c r="JCW96" s="167"/>
      <c r="JCX96" s="43"/>
      <c r="JCY96" s="208"/>
      <c r="JCZ96" s="157"/>
      <c r="JDA96" s="211"/>
      <c r="JDB96" s="161"/>
      <c r="JDC96" s="161"/>
      <c r="JDD96" s="168"/>
      <c r="JDE96" s="169"/>
      <c r="JDF96" s="170"/>
      <c r="JDG96" s="167"/>
      <c r="JDH96" s="43"/>
      <c r="JDI96" s="208"/>
      <c r="JDJ96" s="157"/>
      <c r="JDK96" s="211"/>
      <c r="JDL96" s="161"/>
      <c r="JDM96" s="161"/>
      <c r="JDN96" s="168"/>
      <c r="JDO96" s="169"/>
      <c r="JDP96" s="170"/>
      <c r="JDQ96" s="167"/>
      <c r="JDR96" s="43"/>
      <c r="JDS96" s="208"/>
      <c r="JDT96" s="157"/>
      <c r="JDU96" s="211"/>
      <c r="JDV96" s="161"/>
      <c r="JDW96" s="161"/>
      <c r="JDX96" s="168"/>
      <c r="JDY96" s="169"/>
      <c r="JDZ96" s="170"/>
      <c r="JEA96" s="167"/>
      <c r="JEB96" s="43"/>
      <c r="JEC96" s="208"/>
      <c r="JED96" s="157"/>
      <c r="JEE96" s="211"/>
      <c r="JEF96" s="161"/>
      <c r="JEG96" s="161"/>
      <c r="JEH96" s="168"/>
      <c r="JEI96" s="169"/>
      <c r="JEJ96" s="170"/>
      <c r="JEK96" s="167"/>
      <c r="JEL96" s="43"/>
      <c r="JEM96" s="208"/>
      <c r="JEN96" s="157"/>
      <c r="JEO96" s="211"/>
      <c r="JEP96" s="161"/>
      <c r="JEQ96" s="161"/>
      <c r="JER96" s="168"/>
      <c r="JES96" s="169"/>
      <c r="JET96" s="170"/>
      <c r="JEU96" s="167"/>
      <c r="JEV96" s="43"/>
      <c r="JEW96" s="208"/>
      <c r="JEX96" s="157"/>
      <c r="JEY96" s="211"/>
      <c r="JEZ96" s="161"/>
      <c r="JFA96" s="161"/>
      <c r="JFB96" s="168"/>
      <c r="JFC96" s="169"/>
      <c r="JFD96" s="170"/>
      <c r="JFE96" s="167"/>
      <c r="JFF96" s="43"/>
      <c r="JFG96" s="208"/>
      <c r="JFH96" s="157"/>
      <c r="JFI96" s="211"/>
      <c r="JFJ96" s="161"/>
      <c r="JFK96" s="161"/>
      <c r="JFL96" s="168"/>
      <c r="JFM96" s="169"/>
      <c r="JFN96" s="170"/>
      <c r="JFO96" s="167"/>
      <c r="JFP96" s="43"/>
      <c r="JFQ96" s="208"/>
      <c r="JFR96" s="157"/>
      <c r="JFS96" s="211"/>
      <c r="JFT96" s="161"/>
      <c r="JFU96" s="161"/>
      <c r="JFV96" s="168"/>
      <c r="JFW96" s="169"/>
      <c r="JFX96" s="170"/>
      <c r="JFY96" s="167"/>
      <c r="JFZ96" s="43"/>
      <c r="JGA96" s="208"/>
      <c r="JGB96" s="157"/>
      <c r="JGC96" s="211"/>
      <c r="JGD96" s="161"/>
      <c r="JGE96" s="161"/>
      <c r="JGF96" s="168"/>
      <c r="JGG96" s="169"/>
      <c r="JGH96" s="170"/>
      <c r="JGI96" s="167"/>
      <c r="JGJ96" s="43"/>
      <c r="JGK96" s="208"/>
      <c r="JGL96" s="157"/>
      <c r="JGM96" s="211"/>
      <c r="JGN96" s="161"/>
      <c r="JGO96" s="161"/>
      <c r="JGP96" s="168"/>
      <c r="JGQ96" s="169"/>
      <c r="JGR96" s="170"/>
      <c r="JGS96" s="167"/>
      <c r="JGT96" s="43"/>
      <c r="JGU96" s="208"/>
      <c r="JGV96" s="157"/>
      <c r="JGW96" s="211"/>
      <c r="JGX96" s="161"/>
      <c r="JGY96" s="161"/>
      <c r="JGZ96" s="168"/>
      <c r="JHA96" s="169"/>
      <c r="JHB96" s="170"/>
      <c r="JHC96" s="167"/>
      <c r="JHD96" s="43"/>
      <c r="JHE96" s="208"/>
      <c r="JHF96" s="157"/>
      <c r="JHG96" s="211"/>
      <c r="JHH96" s="161"/>
      <c r="JHI96" s="161"/>
      <c r="JHJ96" s="168"/>
      <c r="JHK96" s="169"/>
      <c r="JHL96" s="170"/>
      <c r="JHM96" s="167"/>
      <c r="JHN96" s="43"/>
      <c r="JHO96" s="208"/>
      <c r="JHP96" s="157"/>
      <c r="JHQ96" s="211"/>
      <c r="JHR96" s="161"/>
      <c r="JHS96" s="161"/>
      <c r="JHT96" s="168"/>
      <c r="JHU96" s="169"/>
      <c r="JHV96" s="170"/>
      <c r="JHW96" s="167"/>
      <c r="JHX96" s="43"/>
      <c r="JHY96" s="208"/>
      <c r="JHZ96" s="157"/>
      <c r="JIA96" s="211"/>
      <c r="JIB96" s="161"/>
      <c r="JIC96" s="161"/>
      <c r="JID96" s="168"/>
      <c r="JIE96" s="169"/>
      <c r="JIF96" s="170"/>
      <c r="JIG96" s="167"/>
      <c r="JIH96" s="43"/>
      <c r="JII96" s="208"/>
      <c r="JIJ96" s="157"/>
      <c r="JIK96" s="211"/>
      <c r="JIL96" s="161"/>
      <c r="JIM96" s="161"/>
      <c r="JIN96" s="168"/>
      <c r="JIO96" s="169"/>
      <c r="JIP96" s="170"/>
      <c r="JIQ96" s="167"/>
      <c r="JIR96" s="43"/>
      <c r="JIS96" s="208"/>
      <c r="JIT96" s="157"/>
      <c r="JIU96" s="211"/>
      <c r="JIV96" s="161"/>
      <c r="JIW96" s="161"/>
      <c r="JIX96" s="168"/>
      <c r="JIY96" s="169"/>
      <c r="JIZ96" s="170"/>
      <c r="JJA96" s="167"/>
      <c r="JJB96" s="43"/>
      <c r="JJC96" s="208"/>
      <c r="JJD96" s="157"/>
      <c r="JJE96" s="211"/>
      <c r="JJF96" s="161"/>
      <c r="JJG96" s="161"/>
      <c r="JJH96" s="168"/>
      <c r="JJI96" s="169"/>
      <c r="JJJ96" s="170"/>
      <c r="JJK96" s="167"/>
      <c r="JJL96" s="43"/>
      <c r="JJM96" s="208"/>
      <c r="JJN96" s="157"/>
      <c r="JJO96" s="211"/>
      <c r="JJP96" s="161"/>
      <c r="JJQ96" s="161"/>
      <c r="JJR96" s="168"/>
      <c r="JJS96" s="169"/>
      <c r="JJT96" s="170"/>
      <c r="JJU96" s="167"/>
      <c r="JJV96" s="43"/>
      <c r="JJW96" s="208"/>
      <c r="JJX96" s="157"/>
      <c r="JJY96" s="211"/>
      <c r="JJZ96" s="161"/>
      <c r="JKA96" s="161"/>
      <c r="JKB96" s="168"/>
      <c r="JKC96" s="169"/>
      <c r="JKD96" s="170"/>
      <c r="JKE96" s="167"/>
      <c r="JKF96" s="43"/>
      <c r="JKG96" s="208"/>
      <c r="JKH96" s="157"/>
      <c r="JKI96" s="211"/>
      <c r="JKJ96" s="161"/>
      <c r="JKK96" s="161"/>
      <c r="JKL96" s="168"/>
      <c r="JKM96" s="169"/>
      <c r="JKN96" s="170"/>
      <c r="JKO96" s="167"/>
      <c r="JKP96" s="43"/>
      <c r="JKQ96" s="208"/>
      <c r="JKR96" s="157"/>
      <c r="JKS96" s="211"/>
      <c r="JKT96" s="161"/>
      <c r="JKU96" s="161"/>
      <c r="JKV96" s="168"/>
      <c r="JKW96" s="169"/>
      <c r="JKX96" s="170"/>
      <c r="JKY96" s="167"/>
      <c r="JKZ96" s="43"/>
      <c r="JLA96" s="208"/>
      <c r="JLB96" s="157"/>
      <c r="JLC96" s="211"/>
      <c r="JLD96" s="161"/>
      <c r="JLE96" s="161"/>
      <c r="JLF96" s="168"/>
      <c r="JLG96" s="169"/>
      <c r="JLH96" s="170"/>
      <c r="JLI96" s="167"/>
      <c r="JLJ96" s="43"/>
      <c r="JLK96" s="208"/>
      <c r="JLL96" s="157"/>
      <c r="JLM96" s="211"/>
      <c r="JLN96" s="161"/>
      <c r="JLO96" s="161"/>
      <c r="JLP96" s="168"/>
      <c r="JLQ96" s="169"/>
      <c r="JLR96" s="170"/>
      <c r="JLS96" s="167"/>
      <c r="JLT96" s="43"/>
      <c r="JLU96" s="208"/>
      <c r="JLV96" s="157"/>
      <c r="JLW96" s="211"/>
      <c r="JLX96" s="161"/>
      <c r="JLY96" s="161"/>
      <c r="JLZ96" s="168"/>
      <c r="JMA96" s="169"/>
      <c r="JMB96" s="170"/>
      <c r="JMC96" s="167"/>
      <c r="JMD96" s="43"/>
      <c r="JME96" s="208"/>
      <c r="JMF96" s="157"/>
      <c r="JMG96" s="211"/>
      <c r="JMH96" s="161"/>
      <c r="JMI96" s="161"/>
      <c r="JMJ96" s="168"/>
      <c r="JMK96" s="169"/>
      <c r="JML96" s="170"/>
      <c r="JMM96" s="167"/>
      <c r="JMN96" s="43"/>
      <c r="JMO96" s="208"/>
      <c r="JMP96" s="157"/>
      <c r="JMQ96" s="211"/>
      <c r="JMR96" s="161"/>
      <c r="JMS96" s="161"/>
      <c r="JMT96" s="168"/>
      <c r="JMU96" s="169"/>
      <c r="JMV96" s="170"/>
      <c r="JMW96" s="167"/>
      <c r="JMX96" s="43"/>
      <c r="JMY96" s="208"/>
      <c r="JMZ96" s="157"/>
      <c r="JNA96" s="211"/>
      <c r="JNB96" s="161"/>
      <c r="JNC96" s="161"/>
      <c r="JND96" s="168"/>
      <c r="JNE96" s="169"/>
      <c r="JNF96" s="170"/>
      <c r="JNG96" s="167"/>
      <c r="JNH96" s="43"/>
      <c r="JNI96" s="208"/>
      <c r="JNJ96" s="157"/>
      <c r="JNK96" s="211"/>
      <c r="JNL96" s="161"/>
      <c r="JNM96" s="161"/>
      <c r="JNN96" s="168"/>
      <c r="JNO96" s="169"/>
      <c r="JNP96" s="170"/>
      <c r="JNQ96" s="167"/>
      <c r="JNR96" s="43"/>
      <c r="JNS96" s="208"/>
      <c r="JNT96" s="157"/>
      <c r="JNU96" s="211"/>
      <c r="JNV96" s="161"/>
      <c r="JNW96" s="161"/>
      <c r="JNX96" s="168"/>
      <c r="JNY96" s="169"/>
      <c r="JNZ96" s="170"/>
      <c r="JOA96" s="167"/>
      <c r="JOB96" s="43"/>
      <c r="JOC96" s="208"/>
      <c r="JOD96" s="157"/>
      <c r="JOE96" s="211"/>
      <c r="JOF96" s="161"/>
      <c r="JOG96" s="161"/>
      <c r="JOH96" s="168"/>
      <c r="JOI96" s="169"/>
      <c r="JOJ96" s="170"/>
      <c r="JOK96" s="167"/>
      <c r="JOL96" s="43"/>
      <c r="JOM96" s="208"/>
      <c r="JON96" s="157"/>
      <c r="JOO96" s="211"/>
      <c r="JOP96" s="161"/>
      <c r="JOQ96" s="161"/>
      <c r="JOR96" s="168"/>
      <c r="JOS96" s="169"/>
      <c r="JOT96" s="170"/>
      <c r="JOU96" s="167"/>
      <c r="JOV96" s="43"/>
      <c r="JOW96" s="208"/>
      <c r="JOX96" s="157"/>
      <c r="JOY96" s="211"/>
      <c r="JOZ96" s="161"/>
      <c r="JPA96" s="161"/>
      <c r="JPB96" s="168"/>
      <c r="JPC96" s="169"/>
      <c r="JPD96" s="170"/>
      <c r="JPE96" s="167"/>
      <c r="JPF96" s="43"/>
      <c r="JPG96" s="208"/>
      <c r="JPH96" s="157"/>
      <c r="JPI96" s="211"/>
      <c r="JPJ96" s="161"/>
      <c r="JPK96" s="161"/>
      <c r="JPL96" s="168"/>
      <c r="JPM96" s="169"/>
      <c r="JPN96" s="170"/>
      <c r="JPO96" s="167"/>
      <c r="JPP96" s="43"/>
      <c r="JPQ96" s="208"/>
      <c r="JPR96" s="157"/>
      <c r="JPS96" s="211"/>
      <c r="JPT96" s="161"/>
      <c r="JPU96" s="161"/>
      <c r="JPV96" s="168"/>
      <c r="JPW96" s="169"/>
      <c r="JPX96" s="170"/>
      <c r="JPY96" s="167"/>
      <c r="JPZ96" s="43"/>
      <c r="JQA96" s="208"/>
      <c r="JQB96" s="157"/>
      <c r="JQC96" s="211"/>
      <c r="JQD96" s="161"/>
      <c r="JQE96" s="161"/>
      <c r="JQF96" s="168"/>
      <c r="JQG96" s="169"/>
      <c r="JQH96" s="170"/>
      <c r="JQI96" s="167"/>
      <c r="JQJ96" s="43"/>
      <c r="JQK96" s="208"/>
      <c r="JQL96" s="157"/>
      <c r="JQM96" s="211"/>
      <c r="JQN96" s="161"/>
      <c r="JQO96" s="161"/>
      <c r="JQP96" s="168"/>
      <c r="JQQ96" s="169"/>
      <c r="JQR96" s="170"/>
      <c r="JQS96" s="167"/>
      <c r="JQT96" s="43"/>
      <c r="JQU96" s="208"/>
      <c r="JQV96" s="157"/>
      <c r="JQW96" s="211"/>
      <c r="JQX96" s="161"/>
      <c r="JQY96" s="161"/>
      <c r="JQZ96" s="168"/>
      <c r="JRA96" s="169"/>
      <c r="JRB96" s="170"/>
      <c r="JRC96" s="167"/>
      <c r="JRD96" s="43"/>
      <c r="JRE96" s="208"/>
      <c r="JRF96" s="157"/>
      <c r="JRG96" s="211"/>
      <c r="JRH96" s="161"/>
      <c r="JRI96" s="161"/>
      <c r="JRJ96" s="168"/>
      <c r="JRK96" s="169"/>
      <c r="JRL96" s="170"/>
      <c r="JRM96" s="167"/>
      <c r="JRN96" s="43"/>
      <c r="JRO96" s="208"/>
      <c r="JRP96" s="157"/>
      <c r="JRQ96" s="211"/>
      <c r="JRR96" s="161"/>
      <c r="JRS96" s="161"/>
      <c r="JRT96" s="168"/>
      <c r="JRU96" s="169"/>
      <c r="JRV96" s="170"/>
      <c r="JRW96" s="167"/>
      <c r="JRX96" s="43"/>
      <c r="JRY96" s="208"/>
      <c r="JRZ96" s="157"/>
      <c r="JSA96" s="211"/>
      <c r="JSB96" s="161"/>
      <c r="JSC96" s="161"/>
      <c r="JSD96" s="168"/>
      <c r="JSE96" s="169"/>
      <c r="JSF96" s="170"/>
      <c r="JSG96" s="167"/>
      <c r="JSH96" s="43"/>
      <c r="JSI96" s="208"/>
      <c r="JSJ96" s="157"/>
      <c r="JSK96" s="211"/>
      <c r="JSL96" s="161"/>
      <c r="JSM96" s="161"/>
      <c r="JSN96" s="168"/>
      <c r="JSO96" s="169"/>
      <c r="JSP96" s="170"/>
      <c r="JSQ96" s="167"/>
      <c r="JSR96" s="43"/>
      <c r="JSS96" s="208"/>
      <c r="JST96" s="157"/>
      <c r="JSU96" s="211"/>
      <c r="JSV96" s="161"/>
      <c r="JSW96" s="161"/>
      <c r="JSX96" s="168"/>
      <c r="JSY96" s="169"/>
      <c r="JSZ96" s="170"/>
      <c r="JTA96" s="167"/>
      <c r="JTB96" s="43"/>
      <c r="JTC96" s="208"/>
      <c r="JTD96" s="157"/>
      <c r="JTE96" s="211"/>
      <c r="JTF96" s="161"/>
      <c r="JTG96" s="161"/>
      <c r="JTH96" s="168"/>
      <c r="JTI96" s="169"/>
      <c r="JTJ96" s="170"/>
      <c r="JTK96" s="167"/>
      <c r="JTL96" s="43"/>
      <c r="JTM96" s="208"/>
      <c r="JTN96" s="157"/>
      <c r="JTO96" s="211"/>
      <c r="JTP96" s="161"/>
      <c r="JTQ96" s="161"/>
      <c r="JTR96" s="168"/>
      <c r="JTS96" s="169"/>
      <c r="JTT96" s="170"/>
      <c r="JTU96" s="167"/>
      <c r="JTV96" s="43"/>
      <c r="JTW96" s="208"/>
      <c r="JTX96" s="157"/>
      <c r="JTY96" s="211"/>
      <c r="JTZ96" s="161"/>
      <c r="JUA96" s="161"/>
      <c r="JUB96" s="168"/>
      <c r="JUC96" s="169"/>
      <c r="JUD96" s="170"/>
      <c r="JUE96" s="167"/>
      <c r="JUF96" s="43"/>
      <c r="JUG96" s="208"/>
      <c r="JUH96" s="157"/>
      <c r="JUI96" s="211"/>
      <c r="JUJ96" s="161"/>
      <c r="JUK96" s="161"/>
      <c r="JUL96" s="168"/>
      <c r="JUM96" s="169"/>
      <c r="JUN96" s="170"/>
      <c r="JUO96" s="167"/>
      <c r="JUP96" s="43"/>
      <c r="JUQ96" s="208"/>
      <c r="JUR96" s="157"/>
      <c r="JUS96" s="211"/>
      <c r="JUT96" s="161"/>
      <c r="JUU96" s="161"/>
      <c r="JUV96" s="168"/>
      <c r="JUW96" s="169"/>
      <c r="JUX96" s="170"/>
      <c r="JUY96" s="167"/>
      <c r="JUZ96" s="43"/>
      <c r="JVA96" s="208"/>
      <c r="JVB96" s="157"/>
      <c r="JVC96" s="211"/>
      <c r="JVD96" s="161"/>
      <c r="JVE96" s="161"/>
      <c r="JVF96" s="168"/>
      <c r="JVG96" s="169"/>
      <c r="JVH96" s="170"/>
      <c r="JVI96" s="167"/>
      <c r="JVJ96" s="43"/>
      <c r="JVK96" s="208"/>
      <c r="JVL96" s="157"/>
      <c r="JVM96" s="211"/>
      <c r="JVN96" s="161"/>
      <c r="JVO96" s="161"/>
      <c r="JVP96" s="168"/>
      <c r="JVQ96" s="169"/>
      <c r="JVR96" s="170"/>
      <c r="JVS96" s="167"/>
      <c r="JVT96" s="43"/>
      <c r="JVU96" s="208"/>
      <c r="JVV96" s="157"/>
      <c r="JVW96" s="211"/>
      <c r="JVX96" s="161"/>
      <c r="JVY96" s="161"/>
      <c r="JVZ96" s="168"/>
      <c r="JWA96" s="169"/>
      <c r="JWB96" s="170"/>
      <c r="JWC96" s="167"/>
      <c r="JWD96" s="43"/>
      <c r="JWE96" s="208"/>
      <c r="JWF96" s="157"/>
      <c r="JWG96" s="211"/>
      <c r="JWH96" s="161"/>
      <c r="JWI96" s="161"/>
      <c r="JWJ96" s="168"/>
      <c r="JWK96" s="169"/>
      <c r="JWL96" s="170"/>
      <c r="JWM96" s="167"/>
      <c r="JWN96" s="43"/>
      <c r="JWO96" s="208"/>
      <c r="JWP96" s="157"/>
      <c r="JWQ96" s="211"/>
      <c r="JWR96" s="161"/>
      <c r="JWS96" s="161"/>
      <c r="JWT96" s="168"/>
      <c r="JWU96" s="169"/>
      <c r="JWV96" s="170"/>
      <c r="JWW96" s="167"/>
      <c r="JWX96" s="43"/>
      <c r="JWY96" s="208"/>
      <c r="JWZ96" s="157"/>
      <c r="JXA96" s="211"/>
      <c r="JXB96" s="161"/>
      <c r="JXC96" s="161"/>
      <c r="JXD96" s="168"/>
      <c r="JXE96" s="169"/>
      <c r="JXF96" s="170"/>
      <c r="JXG96" s="167"/>
      <c r="JXH96" s="43"/>
      <c r="JXI96" s="208"/>
      <c r="JXJ96" s="157"/>
      <c r="JXK96" s="211"/>
      <c r="JXL96" s="161"/>
      <c r="JXM96" s="161"/>
      <c r="JXN96" s="168"/>
      <c r="JXO96" s="169"/>
      <c r="JXP96" s="170"/>
      <c r="JXQ96" s="167"/>
      <c r="JXR96" s="43"/>
      <c r="JXS96" s="208"/>
      <c r="JXT96" s="157"/>
      <c r="JXU96" s="211"/>
      <c r="JXV96" s="161"/>
      <c r="JXW96" s="161"/>
      <c r="JXX96" s="168"/>
      <c r="JXY96" s="169"/>
      <c r="JXZ96" s="170"/>
      <c r="JYA96" s="167"/>
      <c r="JYB96" s="43"/>
      <c r="JYC96" s="208"/>
      <c r="JYD96" s="157"/>
      <c r="JYE96" s="211"/>
      <c r="JYF96" s="161"/>
      <c r="JYG96" s="161"/>
      <c r="JYH96" s="168"/>
      <c r="JYI96" s="169"/>
      <c r="JYJ96" s="170"/>
      <c r="JYK96" s="167"/>
      <c r="JYL96" s="43"/>
      <c r="JYM96" s="208"/>
      <c r="JYN96" s="157"/>
      <c r="JYO96" s="211"/>
      <c r="JYP96" s="161"/>
      <c r="JYQ96" s="161"/>
      <c r="JYR96" s="168"/>
      <c r="JYS96" s="169"/>
      <c r="JYT96" s="170"/>
      <c r="JYU96" s="167"/>
      <c r="JYV96" s="43"/>
      <c r="JYW96" s="208"/>
      <c r="JYX96" s="157"/>
      <c r="JYY96" s="211"/>
      <c r="JYZ96" s="161"/>
      <c r="JZA96" s="161"/>
      <c r="JZB96" s="168"/>
      <c r="JZC96" s="169"/>
      <c r="JZD96" s="170"/>
      <c r="JZE96" s="167"/>
      <c r="JZF96" s="43"/>
      <c r="JZG96" s="208"/>
      <c r="JZH96" s="157"/>
      <c r="JZI96" s="211"/>
      <c r="JZJ96" s="161"/>
      <c r="JZK96" s="161"/>
      <c r="JZL96" s="168"/>
      <c r="JZM96" s="169"/>
      <c r="JZN96" s="170"/>
      <c r="JZO96" s="167"/>
      <c r="JZP96" s="43"/>
      <c r="JZQ96" s="208"/>
      <c r="JZR96" s="157"/>
      <c r="JZS96" s="211"/>
      <c r="JZT96" s="161"/>
      <c r="JZU96" s="161"/>
      <c r="JZV96" s="168"/>
      <c r="JZW96" s="169"/>
      <c r="JZX96" s="170"/>
      <c r="JZY96" s="167"/>
      <c r="JZZ96" s="43"/>
      <c r="KAA96" s="208"/>
      <c r="KAB96" s="157"/>
      <c r="KAC96" s="211"/>
      <c r="KAD96" s="161"/>
      <c r="KAE96" s="161"/>
      <c r="KAF96" s="168"/>
      <c r="KAG96" s="169"/>
      <c r="KAH96" s="170"/>
      <c r="KAI96" s="167"/>
      <c r="KAJ96" s="43"/>
      <c r="KAK96" s="208"/>
      <c r="KAL96" s="157"/>
      <c r="KAM96" s="211"/>
      <c r="KAN96" s="161"/>
      <c r="KAO96" s="161"/>
      <c r="KAP96" s="168"/>
      <c r="KAQ96" s="169"/>
      <c r="KAR96" s="170"/>
      <c r="KAS96" s="167"/>
      <c r="KAT96" s="43"/>
      <c r="KAU96" s="208"/>
      <c r="KAV96" s="157"/>
      <c r="KAW96" s="211"/>
      <c r="KAX96" s="161"/>
      <c r="KAY96" s="161"/>
      <c r="KAZ96" s="168"/>
      <c r="KBA96" s="169"/>
      <c r="KBB96" s="170"/>
      <c r="KBC96" s="167"/>
      <c r="KBD96" s="43"/>
      <c r="KBE96" s="208"/>
      <c r="KBF96" s="157"/>
      <c r="KBG96" s="211"/>
      <c r="KBH96" s="161"/>
      <c r="KBI96" s="161"/>
      <c r="KBJ96" s="168"/>
      <c r="KBK96" s="169"/>
      <c r="KBL96" s="170"/>
      <c r="KBM96" s="167"/>
      <c r="KBN96" s="43"/>
      <c r="KBO96" s="208"/>
      <c r="KBP96" s="157"/>
      <c r="KBQ96" s="211"/>
      <c r="KBR96" s="161"/>
      <c r="KBS96" s="161"/>
      <c r="KBT96" s="168"/>
      <c r="KBU96" s="169"/>
      <c r="KBV96" s="170"/>
      <c r="KBW96" s="167"/>
      <c r="KBX96" s="43"/>
      <c r="KBY96" s="208"/>
      <c r="KBZ96" s="157"/>
      <c r="KCA96" s="211"/>
      <c r="KCB96" s="161"/>
      <c r="KCC96" s="161"/>
      <c r="KCD96" s="168"/>
      <c r="KCE96" s="169"/>
      <c r="KCF96" s="170"/>
      <c r="KCG96" s="167"/>
      <c r="KCH96" s="43"/>
      <c r="KCI96" s="208"/>
      <c r="KCJ96" s="157"/>
      <c r="KCK96" s="211"/>
      <c r="KCL96" s="161"/>
      <c r="KCM96" s="161"/>
      <c r="KCN96" s="168"/>
      <c r="KCO96" s="169"/>
      <c r="KCP96" s="170"/>
      <c r="KCQ96" s="167"/>
      <c r="KCR96" s="43"/>
      <c r="KCS96" s="208"/>
      <c r="KCT96" s="157"/>
      <c r="KCU96" s="211"/>
      <c r="KCV96" s="161"/>
      <c r="KCW96" s="161"/>
      <c r="KCX96" s="168"/>
      <c r="KCY96" s="169"/>
      <c r="KCZ96" s="170"/>
      <c r="KDA96" s="167"/>
      <c r="KDB96" s="43"/>
      <c r="KDC96" s="208"/>
      <c r="KDD96" s="157"/>
      <c r="KDE96" s="211"/>
      <c r="KDF96" s="161"/>
      <c r="KDG96" s="161"/>
      <c r="KDH96" s="168"/>
      <c r="KDI96" s="169"/>
      <c r="KDJ96" s="170"/>
      <c r="KDK96" s="167"/>
      <c r="KDL96" s="43"/>
      <c r="KDM96" s="208"/>
      <c r="KDN96" s="157"/>
      <c r="KDO96" s="211"/>
      <c r="KDP96" s="161"/>
      <c r="KDQ96" s="161"/>
      <c r="KDR96" s="168"/>
      <c r="KDS96" s="169"/>
      <c r="KDT96" s="170"/>
      <c r="KDU96" s="167"/>
      <c r="KDV96" s="43"/>
      <c r="KDW96" s="208"/>
      <c r="KDX96" s="157"/>
      <c r="KDY96" s="211"/>
      <c r="KDZ96" s="161"/>
      <c r="KEA96" s="161"/>
      <c r="KEB96" s="168"/>
      <c r="KEC96" s="169"/>
      <c r="KED96" s="170"/>
      <c r="KEE96" s="167"/>
      <c r="KEF96" s="43"/>
      <c r="KEG96" s="208"/>
      <c r="KEH96" s="157"/>
      <c r="KEI96" s="211"/>
      <c r="KEJ96" s="161"/>
      <c r="KEK96" s="161"/>
      <c r="KEL96" s="168"/>
      <c r="KEM96" s="169"/>
      <c r="KEN96" s="170"/>
      <c r="KEO96" s="167"/>
      <c r="KEP96" s="43"/>
      <c r="KEQ96" s="208"/>
      <c r="KER96" s="157"/>
      <c r="KES96" s="211"/>
      <c r="KET96" s="161"/>
      <c r="KEU96" s="161"/>
      <c r="KEV96" s="168"/>
      <c r="KEW96" s="169"/>
      <c r="KEX96" s="170"/>
      <c r="KEY96" s="167"/>
      <c r="KEZ96" s="43"/>
      <c r="KFA96" s="208"/>
      <c r="KFB96" s="157"/>
      <c r="KFC96" s="211"/>
      <c r="KFD96" s="161"/>
      <c r="KFE96" s="161"/>
      <c r="KFF96" s="168"/>
      <c r="KFG96" s="169"/>
      <c r="KFH96" s="170"/>
      <c r="KFI96" s="167"/>
      <c r="KFJ96" s="43"/>
      <c r="KFK96" s="208"/>
      <c r="KFL96" s="157"/>
      <c r="KFM96" s="211"/>
      <c r="KFN96" s="161"/>
      <c r="KFO96" s="161"/>
      <c r="KFP96" s="168"/>
      <c r="KFQ96" s="169"/>
      <c r="KFR96" s="170"/>
      <c r="KFS96" s="167"/>
      <c r="KFT96" s="43"/>
      <c r="KFU96" s="208"/>
      <c r="KFV96" s="157"/>
      <c r="KFW96" s="211"/>
      <c r="KFX96" s="161"/>
      <c r="KFY96" s="161"/>
      <c r="KFZ96" s="168"/>
      <c r="KGA96" s="169"/>
      <c r="KGB96" s="170"/>
      <c r="KGC96" s="167"/>
      <c r="KGD96" s="43"/>
      <c r="KGE96" s="208"/>
      <c r="KGF96" s="157"/>
      <c r="KGG96" s="211"/>
      <c r="KGH96" s="161"/>
      <c r="KGI96" s="161"/>
      <c r="KGJ96" s="168"/>
      <c r="KGK96" s="169"/>
      <c r="KGL96" s="170"/>
      <c r="KGM96" s="167"/>
      <c r="KGN96" s="43"/>
      <c r="KGO96" s="208"/>
      <c r="KGP96" s="157"/>
      <c r="KGQ96" s="211"/>
      <c r="KGR96" s="161"/>
      <c r="KGS96" s="161"/>
      <c r="KGT96" s="168"/>
      <c r="KGU96" s="169"/>
      <c r="KGV96" s="170"/>
      <c r="KGW96" s="167"/>
      <c r="KGX96" s="43"/>
      <c r="KGY96" s="208"/>
      <c r="KGZ96" s="157"/>
      <c r="KHA96" s="211"/>
      <c r="KHB96" s="161"/>
      <c r="KHC96" s="161"/>
      <c r="KHD96" s="168"/>
      <c r="KHE96" s="169"/>
      <c r="KHF96" s="170"/>
      <c r="KHG96" s="167"/>
      <c r="KHH96" s="43"/>
      <c r="KHI96" s="208"/>
      <c r="KHJ96" s="157"/>
      <c r="KHK96" s="211"/>
      <c r="KHL96" s="161"/>
      <c r="KHM96" s="161"/>
      <c r="KHN96" s="168"/>
      <c r="KHO96" s="169"/>
      <c r="KHP96" s="170"/>
      <c r="KHQ96" s="167"/>
      <c r="KHR96" s="43"/>
      <c r="KHS96" s="208"/>
      <c r="KHT96" s="157"/>
      <c r="KHU96" s="211"/>
      <c r="KHV96" s="161"/>
      <c r="KHW96" s="161"/>
      <c r="KHX96" s="168"/>
      <c r="KHY96" s="169"/>
      <c r="KHZ96" s="170"/>
      <c r="KIA96" s="167"/>
      <c r="KIB96" s="43"/>
      <c r="KIC96" s="208"/>
      <c r="KID96" s="157"/>
      <c r="KIE96" s="211"/>
      <c r="KIF96" s="161"/>
      <c r="KIG96" s="161"/>
      <c r="KIH96" s="168"/>
      <c r="KII96" s="169"/>
      <c r="KIJ96" s="170"/>
      <c r="KIK96" s="167"/>
      <c r="KIL96" s="43"/>
      <c r="KIM96" s="208"/>
      <c r="KIN96" s="157"/>
      <c r="KIO96" s="211"/>
      <c r="KIP96" s="161"/>
      <c r="KIQ96" s="161"/>
      <c r="KIR96" s="168"/>
      <c r="KIS96" s="169"/>
      <c r="KIT96" s="170"/>
      <c r="KIU96" s="167"/>
      <c r="KIV96" s="43"/>
      <c r="KIW96" s="208"/>
      <c r="KIX96" s="157"/>
      <c r="KIY96" s="211"/>
      <c r="KIZ96" s="161"/>
      <c r="KJA96" s="161"/>
      <c r="KJB96" s="168"/>
      <c r="KJC96" s="169"/>
      <c r="KJD96" s="170"/>
      <c r="KJE96" s="167"/>
      <c r="KJF96" s="43"/>
      <c r="KJG96" s="208"/>
      <c r="KJH96" s="157"/>
      <c r="KJI96" s="211"/>
      <c r="KJJ96" s="161"/>
      <c r="KJK96" s="161"/>
      <c r="KJL96" s="168"/>
      <c r="KJM96" s="169"/>
      <c r="KJN96" s="170"/>
      <c r="KJO96" s="167"/>
      <c r="KJP96" s="43"/>
      <c r="KJQ96" s="208"/>
      <c r="KJR96" s="157"/>
      <c r="KJS96" s="211"/>
      <c r="KJT96" s="161"/>
      <c r="KJU96" s="161"/>
      <c r="KJV96" s="168"/>
      <c r="KJW96" s="169"/>
      <c r="KJX96" s="170"/>
      <c r="KJY96" s="167"/>
      <c r="KJZ96" s="43"/>
      <c r="KKA96" s="208"/>
      <c r="KKB96" s="157"/>
      <c r="KKC96" s="211"/>
      <c r="KKD96" s="161"/>
      <c r="KKE96" s="161"/>
      <c r="KKF96" s="168"/>
      <c r="KKG96" s="169"/>
      <c r="KKH96" s="170"/>
      <c r="KKI96" s="167"/>
      <c r="KKJ96" s="43"/>
      <c r="KKK96" s="208"/>
      <c r="KKL96" s="157"/>
      <c r="KKM96" s="211"/>
      <c r="KKN96" s="161"/>
      <c r="KKO96" s="161"/>
      <c r="KKP96" s="168"/>
      <c r="KKQ96" s="169"/>
      <c r="KKR96" s="170"/>
      <c r="KKS96" s="167"/>
      <c r="KKT96" s="43"/>
      <c r="KKU96" s="208"/>
      <c r="KKV96" s="157"/>
      <c r="KKW96" s="211"/>
      <c r="KKX96" s="161"/>
      <c r="KKY96" s="161"/>
      <c r="KKZ96" s="168"/>
      <c r="KLA96" s="169"/>
      <c r="KLB96" s="170"/>
      <c r="KLC96" s="167"/>
      <c r="KLD96" s="43"/>
      <c r="KLE96" s="208"/>
      <c r="KLF96" s="157"/>
      <c r="KLG96" s="211"/>
      <c r="KLH96" s="161"/>
      <c r="KLI96" s="161"/>
      <c r="KLJ96" s="168"/>
      <c r="KLK96" s="169"/>
      <c r="KLL96" s="170"/>
      <c r="KLM96" s="167"/>
      <c r="KLN96" s="43"/>
      <c r="KLO96" s="208"/>
      <c r="KLP96" s="157"/>
      <c r="KLQ96" s="211"/>
      <c r="KLR96" s="161"/>
      <c r="KLS96" s="161"/>
      <c r="KLT96" s="168"/>
      <c r="KLU96" s="169"/>
      <c r="KLV96" s="170"/>
      <c r="KLW96" s="167"/>
      <c r="KLX96" s="43"/>
      <c r="KLY96" s="208"/>
      <c r="KLZ96" s="157"/>
      <c r="KMA96" s="211"/>
      <c r="KMB96" s="161"/>
      <c r="KMC96" s="161"/>
      <c r="KMD96" s="168"/>
      <c r="KME96" s="169"/>
      <c r="KMF96" s="170"/>
      <c r="KMG96" s="167"/>
      <c r="KMH96" s="43"/>
      <c r="KMI96" s="208"/>
      <c r="KMJ96" s="157"/>
      <c r="KMK96" s="211"/>
      <c r="KML96" s="161"/>
      <c r="KMM96" s="161"/>
      <c r="KMN96" s="168"/>
      <c r="KMO96" s="169"/>
      <c r="KMP96" s="170"/>
      <c r="KMQ96" s="167"/>
      <c r="KMR96" s="43"/>
      <c r="KMS96" s="208"/>
      <c r="KMT96" s="157"/>
      <c r="KMU96" s="211"/>
      <c r="KMV96" s="161"/>
      <c r="KMW96" s="161"/>
      <c r="KMX96" s="168"/>
      <c r="KMY96" s="169"/>
      <c r="KMZ96" s="170"/>
      <c r="KNA96" s="167"/>
      <c r="KNB96" s="43"/>
      <c r="KNC96" s="208"/>
      <c r="KND96" s="157"/>
      <c r="KNE96" s="211"/>
      <c r="KNF96" s="161"/>
      <c r="KNG96" s="161"/>
      <c r="KNH96" s="168"/>
      <c r="KNI96" s="169"/>
      <c r="KNJ96" s="170"/>
      <c r="KNK96" s="167"/>
      <c r="KNL96" s="43"/>
      <c r="KNM96" s="208"/>
      <c r="KNN96" s="157"/>
      <c r="KNO96" s="211"/>
      <c r="KNP96" s="161"/>
      <c r="KNQ96" s="161"/>
      <c r="KNR96" s="168"/>
      <c r="KNS96" s="169"/>
      <c r="KNT96" s="170"/>
      <c r="KNU96" s="167"/>
      <c r="KNV96" s="43"/>
      <c r="KNW96" s="208"/>
      <c r="KNX96" s="157"/>
      <c r="KNY96" s="211"/>
      <c r="KNZ96" s="161"/>
      <c r="KOA96" s="161"/>
      <c r="KOB96" s="168"/>
      <c r="KOC96" s="169"/>
      <c r="KOD96" s="170"/>
      <c r="KOE96" s="167"/>
      <c r="KOF96" s="43"/>
      <c r="KOG96" s="208"/>
      <c r="KOH96" s="157"/>
      <c r="KOI96" s="211"/>
      <c r="KOJ96" s="161"/>
      <c r="KOK96" s="161"/>
      <c r="KOL96" s="168"/>
      <c r="KOM96" s="169"/>
      <c r="KON96" s="170"/>
      <c r="KOO96" s="167"/>
      <c r="KOP96" s="43"/>
      <c r="KOQ96" s="208"/>
      <c r="KOR96" s="157"/>
      <c r="KOS96" s="211"/>
      <c r="KOT96" s="161"/>
      <c r="KOU96" s="161"/>
      <c r="KOV96" s="168"/>
      <c r="KOW96" s="169"/>
      <c r="KOX96" s="170"/>
      <c r="KOY96" s="167"/>
      <c r="KOZ96" s="43"/>
      <c r="KPA96" s="208"/>
      <c r="KPB96" s="157"/>
      <c r="KPC96" s="211"/>
      <c r="KPD96" s="161"/>
      <c r="KPE96" s="161"/>
      <c r="KPF96" s="168"/>
      <c r="KPG96" s="169"/>
      <c r="KPH96" s="170"/>
      <c r="KPI96" s="167"/>
      <c r="KPJ96" s="43"/>
      <c r="KPK96" s="208"/>
      <c r="KPL96" s="157"/>
      <c r="KPM96" s="211"/>
      <c r="KPN96" s="161"/>
      <c r="KPO96" s="161"/>
      <c r="KPP96" s="168"/>
      <c r="KPQ96" s="169"/>
      <c r="KPR96" s="170"/>
      <c r="KPS96" s="167"/>
      <c r="KPT96" s="43"/>
      <c r="KPU96" s="208"/>
      <c r="KPV96" s="157"/>
      <c r="KPW96" s="211"/>
      <c r="KPX96" s="161"/>
      <c r="KPY96" s="161"/>
      <c r="KPZ96" s="168"/>
      <c r="KQA96" s="169"/>
      <c r="KQB96" s="170"/>
      <c r="KQC96" s="167"/>
      <c r="KQD96" s="43"/>
      <c r="KQE96" s="208"/>
      <c r="KQF96" s="157"/>
      <c r="KQG96" s="211"/>
      <c r="KQH96" s="161"/>
      <c r="KQI96" s="161"/>
      <c r="KQJ96" s="168"/>
      <c r="KQK96" s="169"/>
      <c r="KQL96" s="170"/>
      <c r="KQM96" s="167"/>
      <c r="KQN96" s="43"/>
      <c r="KQO96" s="208"/>
      <c r="KQP96" s="157"/>
      <c r="KQQ96" s="211"/>
      <c r="KQR96" s="161"/>
      <c r="KQS96" s="161"/>
      <c r="KQT96" s="168"/>
      <c r="KQU96" s="169"/>
      <c r="KQV96" s="170"/>
      <c r="KQW96" s="167"/>
      <c r="KQX96" s="43"/>
      <c r="KQY96" s="208"/>
      <c r="KQZ96" s="157"/>
      <c r="KRA96" s="211"/>
      <c r="KRB96" s="161"/>
      <c r="KRC96" s="161"/>
      <c r="KRD96" s="168"/>
      <c r="KRE96" s="169"/>
      <c r="KRF96" s="170"/>
      <c r="KRG96" s="167"/>
      <c r="KRH96" s="43"/>
      <c r="KRI96" s="208"/>
      <c r="KRJ96" s="157"/>
      <c r="KRK96" s="211"/>
      <c r="KRL96" s="161"/>
      <c r="KRM96" s="161"/>
      <c r="KRN96" s="168"/>
      <c r="KRO96" s="169"/>
      <c r="KRP96" s="170"/>
      <c r="KRQ96" s="167"/>
      <c r="KRR96" s="43"/>
      <c r="KRS96" s="208"/>
      <c r="KRT96" s="157"/>
      <c r="KRU96" s="211"/>
      <c r="KRV96" s="161"/>
      <c r="KRW96" s="161"/>
      <c r="KRX96" s="168"/>
      <c r="KRY96" s="169"/>
      <c r="KRZ96" s="170"/>
      <c r="KSA96" s="167"/>
      <c r="KSB96" s="43"/>
      <c r="KSC96" s="208"/>
      <c r="KSD96" s="157"/>
      <c r="KSE96" s="211"/>
      <c r="KSF96" s="161"/>
      <c r="KSG96" s="161"/>
      <c r="KSH96" s="168"/>
      <c r="KSI96" s="169"/>
      <c r="KSJ96" s="170"/>
      <c r="KSK96" s="167"/>
      <c r="KSL96" s="43"/>
      <c r="KSM96" s="208"/>
      <c r="KSN96" s="157"/>
      <c r="KSO96" s="211"/>
      <c r="KSP96" s="161"/>
      <c r="KSQ96" s="161"/>
      <c r="KSR96" s="168"/>
      <c r="KSS96" s="169"/>
      <c r="KST96" s="170"/>
      <c r="KSU96" s="167"/>
      <c r="KSV96" s="43"/>
      <c r="KSW96" s="208"/>
      <c r="KSX96" s="157"/>
      <c r="KSY96" s="211"/>
      <c r="KSZ96" s="161"/>
      <c r="KTA96" s="161"/>
      <c r="KTB96" s="168"/>
      <c r="KTC96" s="169"/>
      <c r="KTD96" s="170"/>
      <c r="KTE96" s="167"/>
      <c r="KTF96" s="43"/>
      <c r="KTG96" s="208"/>
      <c r="KTH96" s="157"/>
      <c r="KTI96" s="211"/>
      <c r="KTJ96" s="161"/>
      <c r="KTK96" s="161"/>
      <c r="KTL96" s="168"/>
      <c r="KTM96" s="169"/>
      <c r="KTN96" s="170"/>
      <c r="KTO96" s="167"/>
      <c r="KTP96" s="43"/>
      <c r="KTQ96" s="208"/>
      <c r="KTR96" s="157"/>
      <c r="KTS96" s="211"/>
      <c r="KTT96" s="161"/>
      <c r="KTU96" s="161"/>
      <c r="KTV96" s="168"/>
      <c r="KTW96" s="169"/>
      <c r="KTX96" s="170"/>
      <c r="KTY96" s="167"/>
      <c r="KTZ96" s="43"/>
      <c r="KUA96" s="208"/>
      <c r="KUB96" s="157"/>
      <c r="KUC96" s="211"/>
      <c r="KUD96" s="161"/>
      <c r="KUE96" s="161"/>
      <c r="KUF96" s="168"/>
      <c r="KUG96" s="169"/>
      <c r="KUH96" s="170"/>
      <c r="KUI96" s="167"/>
      <c r="KUJ96" s="43"/>
      <c r="KUK96" s="208"/>
      <c r="KUL96" s="157"/>
      <c r="KUM96" s="211"/>
      <c r="KUN96" s="161"/>
      <c r="KUO96" s="161"/>
      <c r="KUP96" s="168"/>
      <c r="KUQ96" s="169"/>
      <c r="KUR96" s="170"/>
      <c r="KUS96" s="167"/>
      <c r="KUT96" s="43"/>
      <c r="KUU96" s="208"/>
      <c r="KUV96" s="157"/>
      <c r="KUW96" s="211"/>
      <c r="KUX96" s="161"/>
      <c r="KUY96" s="161"/>
      <c r="KUZ96" s="168"/>
      <c r="KVA96" s="169"/>
      <c r="KVB96" s="170"/>
      <c r="KVC96" s="167"/>
      <c r="KVD96" s="43"/>
      <c r="KVE96" s="208"/>
      <c r="KVF96" s="157"/>
      <c r="KVG96" s="211"/>
      <c r="KVH96" s="161"/>
      <c r="KVI96" s="161"/>
      <c r="KVJ96" s="168"/>
      <c r="KVK96" s="169"/>
      <c r="KVL96" s="170"/>
      <c r="KVM96" s="167"/>
      <c r="KVN96" s="43"/>
      <c r="KVO96" s="208"/>
      <c r="KVP96" s="157"/>
      <c r="KVQ96" s="211"/>
      <c r="KVR96" s="161"/>
      <c r="KVS96" s="161"/>
      <c r="KVT96" s="168"/>
      <c r="KVU96" s="169"/>
      <c r="KVV96" s="170"/>
      <c r="KVW96" s="167"/>
      <c r="KVX96" s="43"/>
      <c r="KVY96" s="208"/>
      <c r="KVZ96" s="157"/>
      <c r="KWA96" s="211"/>
      <c r="KWB96" s="161"/>
      <c r="KWC96" s="161"/>
      <c r="KWD96" s="168"/>
      <c r="KWE96" s="169"/>
      <c r="KWF96" s="170"/>
      <c r="KWG96" s="167"/>
      <c r="KWH96" s="43"/>
      <c r="KWI96" s="208"/>
      <c r="KWJ96" s="157"/>
      <c r="KWK96" s="211"/>
      <c r="KWL96" s="161"/>
      <c r="KWM96" s="161"/>
      <c r="KWN96" s="168"/>
      <c r="KWO96" s="169"/>
      <c r="KWP96" s="170"/>
      <c r="KWQ96" s="167"/>
      <c r="KWR96" s="43"/>
      <c r="KWS96" s="208"/>
      <c r="KWT96" s="157"/>
      <c r="KWU96" s="211"/>
      <c r="KWV96" s="161"/>
      <c r="KWW96" s="161"/>
      <c r="KWX96" s="168"/>
      <c r="KWY96" s="169"/>
      <c r="KWZ96" s="170"/>
      <c r="KXA96" s="167"/>
      <c r="KXB96" s="43"/>
      <c r="KXC96" s="208"/>
      <c r="KXD96" s="157"/>
      <c r="KXE96" s="211"/>
      <c r="KXF96" s="161"/>
      <c r="KXG96" s="161"/>
      <c r="KXH96" s="168"/>
      <c r="KXI96" s="169"/>
      <c r="KXJ96" s="170"/>
      <c r="KXK96" s="167"/>
      <c r="KXL96" s="43"/>
      <c r="KXM96" s="208"/>
      <c r="KXN96" s="157"/>
      <c r="KXO96" s="211"/>
      <c r="KXP96" s="161"/>
      <c r="KXQ96" s="161"/>
      <c r="KXR96" s="168"/>
      <c r="KXS96" s="169"/>
      <c r="KXT96" s="170"/>
      <c r="KXU96" s="167"/>
      <c r="KXV96" s="43"/>
      <c r="KXW96" s="208"/>
      <c r="KXX96" s="157"/>
      <c r="KXY96" s="211"/>
      <c r="KXZ96" s="161"/>
      <c r="KYA96" s="161"/>
      <c r="KYB96" s="168"/>
      <c r="KYC96" s="169"/>
      <c r="KYD96" s="170"/>
      <c r="KYE96" s="167"/>
      <c r="KYF96" s="43"/>
      <c r="KYG96" s="208"/>
      <c r="KYH96" s="157"/>
      <c r="KYI96" s="211"/>
      <c r="KYJ96" s="161"/>
      <c r="KYK96" s="161"/>
      <c r="KYL96" s="168"/>
      <c r="KYM96" s="169"/>
      <c r="KYN96" s="170"/>
      <c r="KYO96" s="167"/>
      <c r="KYP96" s="43"/>
      <c r="KYQ96" s="208"/>
      <c r="KYR96" s="157"/>
      <c r="KYS96" s="211"/>
      <c r="KYT96" s="161"/>
      <c r="KYU96" s="161"/>
      <c r="KYV96" s="168"/>
      <c r="KYW96" s="169"/>
      <c r="KYX96" s="170"/>
      <c r="KYY96" s="167"/>
      <c r="KYZ96" s="43"/>
      <c r="KZA96" s="208"/>
      <c r="KZB96" s="157"/>
      <c r="KZC96" s="211"/>
      <c r="KZD96" s="161"/>
      <c r="KZE96" s="161"/>
      <c r="KZF96" s="168"/>
      <c r="KZG96" s="169"/>
      <c r="KZH96" s="170"/>
      <c r="KZI96" s="167"/>
      <c r="KZJ96" s="43"/>
      <c r="KZK96" s="208"/>
      <c r="KZL96" s="157"/>
      <c r="KZM96" s="211"/>
      <c r="KZN96" s="161"/>
      <c r="KZO96" s="161"/>
      <c r="KZP96" s="168"/>
      <c r="KZQ96" s="169"/>
      <c r="KZR96" s="170"/>
      <c r="KZS96" s="167"/>
      <c r="KZT96" s="43"/>
      <c r="KZU96" s="208"/>
      <c r="KZV96" s="157"/>
      <c r="KZW96" s="211"/>
      <c r="KZX96" s="161"/>
      <c r="KZY96" s="161"/>
      <c r="KZZ96" s="168"/>
      <c r="LAA96" s="169"/>
      <c r="LAB96" s="170"/>
      <c r="LAC96" s="167"/>
      <c r="LAD96" s="43"/>
      <c r="LAE96" s="208"/>
      <c r="LAF96" s="157"/>
      <c r="LAG96" s="211"/>
      <c r="LAH96" s="161"/>
      <c r="LAI96" s="161"/>
      <c r="LAJ96" s="168"/>
      <c r="LAK96" s="169"/>
      <c r="LAL96" s="170"/>
      <c r="LAM96" s="167"/>
      <c r="LAN96" s="43"/>
      <c r="LAO96" s="208"/>
      <c r="LAP96" s="157"/>
      <c r="LAQ96" s="211"/>
      <c r="LAR96" s="161"/>
      <c r="LAS96" s="161"/>
      <c r="LAT96" s="168"/>
      <c r="LAU96" s="169"/>
      <c r="LAV96" s="170"/>
      <c r="LAW96" s="167"/>
      <c r="LAX96" s="43"/>
      <c r="LAY96" s="208"/>
      <c r="LAZ96" s="157"/>
      <c r="LBA96" s="211"/>
      <c r="LBB96" s="161"/>
      <c r="LBC96" s="161"/>
      <c r="LBD96" s="168"/>
      <c r="LBE96" s="169"/>
      <c r="LBF96" s="170"/>
      <c r="LBG96" s="167"/>
      <c r="LBH96" s="43"/>
      <c r="LBI96" s="208"/>
      <c r="LBJ96" s="157"/>
      <c r="LBK96" s="211"/>
      <c r="LBL96" s="161"/>
      <c r="LBM96" s="161"/>
      <c r="LBN96" s="168"/>
      <c r="LBO96" s="169"/>
      <c r="LBP96" s="170"/>
      <c r="LBQ96" s="167"/>
      <c r="LBR96" s="43"/>
      <c r="LBS96" s="208"/>
      <c r="LBT96" s="157"/>
      <c r="LBU96" s="211"/>
      <c r="LBV96" s="161"/>
      <c r="LBW96" s="161"/>
      <c r="LBX96" s="168"/>
      <c r="LBY96" s="169"/>
      <c r="LBZ96" s="170"/>
      <c r="LCA96" s="167"/>
      <c r="LCB96" s="43"/>
      <c r="LCC96" s="208"/>
      <c r="LCD96" s="157"/>
      <c r="LCE96" s="211"/>
      <c r="LCF96" s="161"/>
      <c r="LCG96" s="161"/>
      <c r="LCH96" s="168"/>
      <c r="LCI96" s="169"/>
      <c r="LCJ96" s="170"/>
      <c r="LCK96" s="167"/>
      <c r="LCL96" s="43"/>
      <c r="LCM96" s="208"/>
      <c r="LCN96" s="157"/>
      <c r="LCO96" s="211"/>
      <c r="LCP96" s="161"/>
      <c r="LCQ96" s="161"/>
      <c r="LCR96" s="168"/>
      <c r="LCS96" s="169"/>
      <c r="LCT96" s="170"/>
      <c r="LCU96" s="167"/>
      <c r="LCV96" s="43"/>
      <c r="LCW96" s="208"/>
      <c r="LCX96" s="157"/>
      <c r="LCY96" s="211"/>
      <c r="LCZ96" s="161"/>
      <c r="LDA96" s="161"/>
      <c r="LDB96" s="168"/>
      <c r="LDC96" s="169"/>
      <c r="LDD96" s="170"/>
      <c r="LDE96" s="167"/>
      <c r="LDF96" s="43"/>
      <c r="LDG96" s="208"/>
      <c r="LDH96" s="157"/>
      <c r="LDI96" s="211"/>
      <c r="LDJ96" s="161"/>
      <c r="LDK96" s="161"/>
      <c r="LDL96" s="168"/>
      <c r="LDM96" s="169"/>
      <c r="LDN96" s="170"/>
      <c r="LDO96" s="167"/>
      <c r="LDP96" s="43"/>
      <c r="LDQ96" s="208"/>
      <c r="LDR96" s="157"/>
      <c r="LDS96" s="211"/>
      <c r="LDT96" s="161"/>
      <c r="LDU96" s="161"/>
      <c r="LDV96" s="168"/>
      <c r="LDW96" s="169"/>
      <c r="LDX96" s="170"/>
      <c r="LDY96" s="167"/>
      <c r="LDZ96" s="43"/>
      <c r="LEA96" s="208"/>
      <c r="LEB96" s="157"/>
      <c r="LEC96" s="211"/>
      <c r="LED96" s="161"/>
      <c r="LEE96" s="161"/>
      <c r="LEF96" s="168"/>
      <c r="LEG96" s="169"/>
      <c r="LEH96" s="170"/>
      <c r="LEI96" s="167"/>
      <c r="LEJ96" s="43"/>
      <c r="LEK96" s="208"/>
      <c r="LEL96" s="157"/>
      <c r="LEM96" s="211"/>
      <c r="LEN96" s="161"/>
      <c r="LEO96" s="161"/>
      <c r="LEP96" s="168"/>
      <c r="LEQ96" s="169"/>
      <c r="LER96" s="170"/>
      <c r="LES96" s="167"/>
      <c r="LET96" s="43"/>
      <c r="LEU96" s="208"/>
      <c r="LEV96" s="157"/>
      <c r="LEW96" s="211"/>
      <c r="LEX96" s="161"/>
      <c r="LEY96" s="161"/>
      <c r="LEZ96" s="168"/>
      <c r="LFA96" s="169"/>
      <c r="LFB96" s="170"/>
      <c r="LFC96" s="167"/>
      <c r="LFD96" s="43"/>
      <c r="LFE96" s="208"/>
      <c r="LFF96" s="157"/>
      <c r="LFG96" s="211"/>
      <c r="LFH96" s="161"/>
      <c r="LFI96" s="161"/>
      <c r="LFJ96" s="168"/>
      <c r="LFK96" s="169"/>
      <c r="LFL96" s="170"/>
      <c r="LFM96" s="167"/>
      <c r="LFN96" s="43"/>
      <c r="LFO96" s="208"/>
      <c r="LFP96" s="157"/>
      <c r="LFQ96" s="211"/>
      <c r="LFR96" s="161"/>
      <c r="LFS96" s="161"/>
      <c r="LFT96" s="168"/>
      <c r="LFU96" s="169"/>
      <c r="LFV96" s="170"/>
      <c r="LFW96" s="167"/>
      <c r="LFX96" s="43"/>
      <c r="LFY96" s="208"/>
      <c r="LFZ96" s="157"/>
      <c r="LGA96" s="211"/>
      <c r="LGB96" s="161"/>
      <c r="LGC96" s="161"/>
      <c r="LGD96" s="168"/>
      <c r="LGE96" s="169"/>
      <c r="LGF96" s="170"/>
      <c r="LGG96" s="167"/>
      <c r="LGH96" s="43"/>
      <c r="LGI96" s="208"/>
      <c r="LGJ96" s="157"/>
      <c r="LGK96" s="211"/>
      <c r="LGL96" s="161"/>
      <c r="LGM96" s="161"/>
      <c r="LGN96" s="168"/>
      <c r="LGO96" s="169"/>
      <c r="LGP96" s="170"/>
      <c r="LGQ96" s="167"/>
      <c r="LGR96" s="43"/>
      <c r="LGS96" s="208"/>
      <c r="LGT96" s="157"/>
      <c r="LGU96" s="211"/>
      <c r="LGV96" s="161"/>
      <c r="LGW96" s="161"/>
      <c r="LGX96" s="168"/>
      <c r="LGY96" s="169"/>
      <c r="LGZ96" s="170"/>
      <c r="LHA96" s="167"/>
      <c r="LHB96" s="43"/>
      <c r="LHC96" s="208"/>
      <c r="LHD96" s="157"/>
      <c r="LHE96" s="211"/>
      <c r="LHF96" s="161"/>
      <c r="LHG96" s="161"/>
      <c r="LHH96" s="168"/>
      <c r="LHI96" s="169"/>
      <c r="LHJ96" s="170"/>
      <c r="LHK96" s="167"/>
      <c r="LHL96" s="43"/>
      <c r="LHM96" s="208"/>
      <c r="LHN96" s="157"/>
      <c r="LHO96" s="211"/>
      <c r="LHP96" s="161"/>
      <c r="LHQ96" s="161"/>
      <c r="LHR96" s="168"/>
      <c r="LHS96" s="169"/>
      <c r="LHT96" s="170"/>
      <c r="LHU96" s="167"/>
      <c r="LHV96" s="43"/>
      <c r="LHW96" s="208"/>
      <c r="LHX96" s="157"/>
      <c r="LHY96" s="211"/>
      <c r="LHZ96" s="161"/>
      <c r="LIA96" s="161"/>
      <c r="LIB96" s="168"/>
      <c r="LIC96" s="169"/>
      <c r="LID96" s="170"/>
      <c r="LIE96" s="167"/>
      <c r="LIF96" s="43"/>
      <c r="LIG96" s="208"/>
      <c r="LIH96" s="157"/>
      <c r="LII96" s="211"/>
      <c r="LIJ96" s="161"/>
      <c r="LIK96" s="161"/>
      <c r="LIL96" s="168"/>
      <c r="LIM96" s="169"/>
      <c r="LIN96" s="170"/>
      <c r="LIO96" s="167"/>
      <c r="LIP96" s="43"/>
      <c r="LIQ96" s="208"/>
      <c r="LIR96" s="157"/>
      <c r="LIS96" s="211"/>
      <c r="LIT96" s="161"/>
      <c r="LIU96" s="161"/>
      <c r="LIV96" s="168"/>
      <c r="LIW96" s="169"/>
      <c r="LIX96" s="170"/>
      <c r="LIY96" s="167"/>
      <c r="LIZ96" s="43"/>
      <c r="LJA96" s="208"/>
      <c r="LJB96" s="157"/>
      <c r="LJC96" s="211"/>
      <c r="LJD96" s="161"/>
      <c r="LJE96" s="161"/>
      <c r="LJF96" s="168"/>
      <c r="LJG96" s="169"/>
      <c r="LJH96" s="170"/>
      <c r="LJI96" s="167"/>
      <c r="LJJ96" s="43"/>
      <c r="LJK96" s="208"/>
      <c r="LJL96" s="157"/>
      <c r="LJM96" s="211"/>
      <c r="LJN96" s="161"/>
      <c r="LJO96" s="161"/>
      <c r="LJP96" s="168"/>
      <c r="LJQ96" s="169"/>
      <c r="LJR96" s="170"/>
      <c r="LJS96" s="167"/>
      <c r="LJT96" s="43"/>
      <c r="LJU96" s="208"/>
      <c r="LJV96" s="157"/>
      <c r="LJW96" s="211"/>
      <c r="LJX96" s="161"/>
      <c r="LJY96" s="161"/>
      <c r="LJZ96" s="168"/>
      <c r="LKA96" s="169"/>
      <c r="LKB96" s="170"/>
      <c r="LKC96" s="167"/>
      <c r="LKD96" s="43"/>
      <c r="LKE96" s="208"/>
      <c r="LKF96" s="157"/>
      <c r="LKG96" s="211"/>
      <c r="LKH96" s="161"/>
      <c r="LKI96" s="161"/>
      <c r="LKJ96" s="168"/>
      <c r="LKK96" s="169"/>
      <c r="LKL96" s="170"/>
      <c r="LKM96" s="167"/>
      <c r="LKN96" s="43"/>
      <c r="LKO96" s="208"/>
      <c r="LKP96" s="157"/>
      <c r="LKQ96" s="211"/>
      <c r="LKR96" s="161"/>
      <c r="LKS96" s="161"/>
      <c r="LKT96" s="168"/>
      <c r="LKU96" s="169"/>
      <c r="LKV96" s="170"/>
      <c r="LKW96" s="167"/>
      <c r="LKX96" s="43"/>
      <c r="LKY96" s="208"/>
      <c r="LKZ96" s="157"/>
      <c r="LLA96" s="211"/>
      <c r="LLB96" s="161"/>
      <c r="LLC96" s="161"/>
      <c r="LLD96" s="168"/>
      <c r="LLE96" s="169"/>
      <c r="LLF96" s="170"/>
      <c r="LLG96" s="167"/>
      <c r="LLH96" s="43"/>
      <c r="LLI96" s="208"/>
      <c r="LLJ96" s="157"/>
      <c r="LLK96" s="211"/>
      <c r="LLL96" s="161"/>
      <c r="LLM96" s="161"/>
      <c r="LLN96" s="168"/>
      <c r="LLO96" s="169"/>
      <c r="LLP96" s="170"/>
      <c r="LLQ96" s="167"/>
      <c r="LLR96" s="43"/>
      <c r="LLS96" s="208"/>
      <c r="LLT96" s="157"/>
      <c r="LLU96" s="211"/>
      <c r="LLV96" s="161"/>
      <c r="LLW96" s="161"/>
      <c r="LLX96" s="168"/>
      <c r="LLY96" s="169"/>
      <c r="LLZ96" s="170"/>
      <c r="LMA96" s="167"/>
      <c r="LMB96" s="43"/>
      <c r="LMC96" s="208"/>
      <c r="LMD96" s="157"/>
      <c r="LME96" s="211"/>
      <c r="LMF96" s="161"/>
      <c r="LMG96" s="161"/>
      <c r="LMH96" s="168"/>
      <c r="LMI96" s="169"/>
      <c r="LMJ96" s="170"/>
      <c r="LMK96" s="167"/>
      <c r="LML96" s="43"/>
      <c r="LMM96" s="208"/>
      <c r="LMN96" s="157"/>
      <c r="LMO96" s="211"/>
      <c r="LMP96" s="161"/>
      <c r="LMQ96" s="161"/>
      <c r="LMR96" s="168"/>
      <c r="LMS96" s="169"/>
      <c r="LMT96" s="170"/>
      <c r="LMU96" s="167"/>
      <c r="LMV96" s="43"/>
      <c r="LMW96" s="208"/>
      <c r="LMX96" s="157"/>
      <c r="LMY96" s="211"/>
      <c r="LMZ96" s="161"/>
      <c r="LNA96" s="161"/>
      <c r="LNB96" s="168"/>
      <c r="LNC96" s="169"/>
      <c r="LND96" s="170"/>
      <c r="LNE96" s="167"/>
      <c r="LNF96" s="43"/>
      <c r="LNG96" s="208"/>
      <c r="LNH96" s="157"/>
      <c r="LNI96" s="211"/>
      <c r="LNJ96" s="161"/>
      <c r="LNK96" s="161"/>
      <c r="LNL96" s="168"/>
      <c r="LNM96" s="169"/>
      <c r="LNN96" s="170"/>
      <c r="LNO96" s="167"/>
      <c r="LNP96" s="43"/>
      <c r="LNQ96" s="208"/>
      <c r="LNR96" s="157"/>
      <c r="LNS96" s="211"/>
      <c r="LNT96" s="161"/>
      <c r="LNU96" s="161"/>
      <c r="LNV96" s="168"/>
      <c r="LNW96" s="169"/>
      <c r="LNX96" s="170"/>
      <c r="LNY96" s="167"/>
      <c r="LNZ96" s="43"/>
      <c r="LOA96" s="208"/>
      <c r="LOB96" s="157"/>
      <c r="LOC96" s="211"/>
      <c r="LOD96" s="161"/>
      <c r="LOE96" s="161"/>
      <c r="LOF96" s="168"/>
      <c r="LOG96" s="169"/>
      <c r="LOH96" s="170"/>
      <c r="LOI96" s="167"/>
      <c r="LOJ96" s="43"/>
      <c r="LOK96" s="208"/>
      <c r="LOL96" s="157"/>
      <c r="LOM96" s="211"/>
      <c r="LON96" s="161"/>
      <c r="LOO96" s="161"/>
      <c r="LOP96" s="168"/>
      <c r="LOQ96" s="169"/>
      <c r="LOR96" s="170"/>
      <c r="LOS96" s="167"/>
      <c r="LOT96" s="43"/>
      <c r="LOU96" s="208"/>
      <c r="LOV96" s="157"/>
      <c r="LOW96" s="211"/>
      <c r="LOX96" s="161"/>
      <c r="LOY96" s="161"/>
      <c r="LOZ96" s="168"/>
      <c r="LPA96" s="169"/>
      <c r="LPB96" s="170"/>
      <c r="LPC96" s="167"/>
      <c r="LPD96" s="43"/>
      <c r="LPE96" s="208"/>
      <c r="LPF96" s="157"/>
      <c r="LPG96" s="211"/>
      <c r="LPH96" s="161"/>
      <c r="LPI96" s="161"/>
      <c r="LPJ96" s="168"/>
      <c r="LPK96" s="169"/>
      <c r="LPL96" s="170"/>
      <c r="LPM96" s="167"/>
      <c r="LPN96" s="43"/>
      <c r="LPO96" s="208"/>
      <c r="LPP96" s="157"/>
      <c r="LPQ96" s="211"/>
      <c r="LPR96" s="161"/>
      <c r="LPS96" s="161"/>
      <c r="LPT96" s="168"/>
      <c r="LPU96" s="169"/>
      <c r="LPV96" s="170"/>
      <c r="LPW96" s="167"/>
      <c r="LPX96" s="43"/>
      <c r="LPY96" s="208"/>
      <c r="LPZ96" s="157"/>
      <c r="LQA96" s="211"/>
      <c r="LQB96" s="161"/>
      <c r="LQC96" s="161"/>
      <c r="LQD96" s="168"/>
      <c r="LQE96" s="169"/>
      <c r="LQF96" s="170"/>
      <c r="LQG96" s="167"/>
      <c r="LQH96" s="43"/>
      <c r="LQI96" s="208"/>
      <c r="LQJ96" s="157"/>
      <c r="LQK96" s="211"/>
      <c r="LQL96" s="161"/>
      <c r="LQM96" s="161"/>
      <c r="LQN96" s="168"/>
      <c r="LQO96" s="169"/>
      <c r="LQP96" s="170"/>
      <c r="LQQ96" s="167"/>
      <c r="LQR96" s="43"/>
      <c r="LQS96" s="208"/>
      <c r="LQT96" s="157"/>
      <c r="LQU96" s="211"/>
      <c r="LQV96" s="161"/>
      <c r="LQW96" s="161"/>
      <c r="LQX96" s="168"/>
      <c r="LQY96" s="169"/>
      <c r="LQZ96" s="170"/>
      <c r="LRA96" s="167"/>
      <c r="LRB96" s="43"/>
      <c r="LRC96" s="208"/>
      <c r="LRD96" s="157"/>
      <c r="LRE96" s="211"/>
      <c r="LRF96" s="161"/>
      <c r="LRG96" s="161"/>
      <c r="LRH96" s="168"/>
      <c r="LRI96" s="169"/>
      <c r="LRJ96" s="170"/>
      <c r="LRK96" s="167"/>
      <c r="LRL96" s="43"/>
      <c r="LRM96" s="208"/>
      <c r="LRN96" s="157"/>
      <c r="LRO96" s="211"/>
      <c r="LRP96" s="161"/>
      <c r="LRQ96" s="161"/>
      <c r="LRR96" s="168"/>
      <c r="LRS96" s="169"/>
      <c r="LRT96" s="170"/>
      <c r="LRU96" s="167"/>
      <c r="LRV96" s="43"/>
      <c r="LRW96" s="208"/>
      <c r="LRX96" s="157"/>
      <c r="LRY96" s="211"/>
      <c r="LRZ96" s="161"/>
      <c r="LSA96" s="161"/>
      <c r="LSB96" s="168"/>
      <c r="LSC96" s="169"/>
      <c r="LSD96" s="170"/>
      <c r="LSE96" s="167"/>
      <c r="LSF96" s="43"/>
      <c r="LSG96" s="208"/>
      <c r="LSH96" s="157"/>
      <c r="LSI96" s="211"/>
      <c r="LSJ96" s="161"/>
      <c r="LSK96" s="161"/>
      <c r="LSL96" s="168"/>
      <c r="LSM96" s="169"/>
      <c r="LSN96" s="170"/>
      <c r="LSO96" s="167"/>
      <c r="LSP96" s="43"/>
      <c r="LSQ96" s="208"/>
      <c r="LSR96" s="157"/>
      <c r="LSS96" s="211"/>
      <c r="LST96" s="161"/>
      <c r="LSU96" s="161"/>
      <c r="LSV96" s="168"/>
      <c r="LSW96" s="169"/>
      <c r="LSX96" s="170"/>
      <c r="LSY96" s="167"/>
      <c r="LSZ96" s="43"/>
      <c r="LTA96" s="208"/>
      <c r="LTB96" s="157"/>
      <c r="LTC96" s="211"/>
      <c r="LTD96" s="161"/>
      <c r="LTE96" s="161"/>
      <c r="LTF96" s="168"/>
      <c r="LTG96" s="169"/>
      <c r="LTH96" s="170"/>
      <c r="LTI96" s="167"/>
      <c r="LTJ96" s="43"/>
      <c r="LTK96" s="208"/>
      <c r="LTL96" s="157"/>
      <c r="LTM96" s="211"/>
      <c r="LTN96" s="161"/>
      <c r="LTO96" s="161"/>
      <c r="LTP96" s="168"/>
      <c r="LTQ96" s="169"/>
      <c r="LTR96" s="170"/>
      <c r="LTS96" s="167"/>
      <c r="LTT96" s="43"/>
      <c r="LTU96" s="208"/>
      <c r="LTV96" s="157"/>
      <c r="LTW96" s="211"/>
      <c r="LTX96" s="161"/>
      <c r="LTY96" s="161"/>
      <c r="LTZ96" s="168"/>
      <c r="LUA96" s="169"/>
      <c r="LUB96" s="170"/>
      <c r="LUC96" s="167"/>
      <c r="LUD96" s="43"/>
      <c r="LUE96" s="208"/>
      <c r="LUF96" s="157"/>
      <c r="LUG96" s="211"/>
      <c r="LUH96" s="161"/>
      <c r="LUI96" s="161"/>
      <c r="LUJ96" s="168"/>
      <c r="LUK96" s="169"/>
      <c r="LUL96" s="170"/>
      <c r="LUM96" s="167"/>
      <c r="LUN96" s="43"/>
      <c r="LUO96" s="208"/>
      <c r="LUP96" s="157"/>
      <c r="LUQ96" s="211"/>
      <c r="LUR96" s="161"/>
      <c r="LUS96" s="161"/>
      <c r="LUT96" s="168"/>
      <c r="LUU96" s="169"/>
      <c r="LUV96" s="170"/>
      <c r="LUW96" s="167"/>
      <c r="LUX96" s="43"/>
      <c r="LUY96" s="208"/>
      <c r="LUZ96" s="157"/>
      <c r="LVA96" s="211"/>
      <c r="LVB96" s="161"/>
      <c r="LVC96" s="161"/>
      <c r="LVD96" s="168"/>
      <c r="LVE96" s="169"/>
      <c r="LVF96" s="170"/>
      <c r="LVG96" s="167"/>
      <c r="LVH96" s="43"/>
      <c r="LVI96" s="208"/>
      <c r="LVJ96" s="157"/>
      <c r="LVK96" s="211"/>
      <c r="LVL96" s="161"/>
      <c r="LVM96" s="161"/>
      <c r="LVN96" s="168"/>
      <c r="LVO96" s="169"/>
      <c r="LVP96" s="170"/>
      <c r="LVQ96" s="167"/>
      <c r="LVR96" s="43"/>
      <c r="LVS96" s="208"/>
      <c r="LVT96" s="157"/>
      <c r="LVU96" s="211"/>
      <c r="LVV96" s="161"/>
      <c r="LVW96" s="161"/>
      <c r="LVX96" s="168"/>
      <c r="LVY96" s="169"/>
      <c r="LVZ96" s="170"/>
      <c r="LWA96" s="167"/>
      <c r="LWB96" s="43"/>
      <c r="LWC96" s="208"/>
      <c r="LWD96" s="157"/>
      <c r="LWE96" s="211"/>
      <c r="LWF96" s="161"/>
      <c r="LWG96" s="161"/>
      <c r="LWH96" s="168"/>
      <c r="LWI96" s="169"/>
      <c r="LWJ96" s="170"/>
      <c r="LWK96" s="167"/>
      <c r="LWL96" s="43"/>
      <c r="LWM96" s="208"/>
      <c r="LWN96" s="157"/>
      <c r="LWO96" s="211"/>
      <c r="LWP96" s="161"/>
      <c r="LWQ96" s="161"/>
      <c r="LWR96" s="168"/>
      <c r="LWS96" s="169"/>
      <c r="LWT96" s="170"/>
      <c r="LWU96" s="167"/>
      <c r="LWV96" s="43"/>
      <c r="LWW96" s="208"/>
      <c r="LWX96" s="157"/>
      <c r="LWY96" s="211"/>
      <c r="LWZ96" s="161"/>
      <c r="LXA96" s="161"/>
      <c r="LXB96" s="168"/>
      <c r="LXC96" s="169"/>
      <c r="LXD96" s="170"/>
      <c r="LXE96" s="167"/>
      <c r="LXF96" s="43"/>
      <c r="LXG96" s="208"/>
      <c r="LXH96" s="157"/>
      <c r="LXI96" s="211"/>
      <c r="LXJ96" s="161"/>
      <c r="LXK96" s="161"/>
      <c r="LXL96" s="168"/>
      <c r="LXM96" s="169"/>
      <c r="LXN96" s="170"/>
      <c r="LXO96" s="167"/>
      <c r="LXP96" s="43"/>
      <c r="LXQ96" s="208"/>
      <c r="LXR96" s="157"/>
      <c r="LXS96" s="211"/>
      <c r="LXT96" s="161"/>
      <c r="LXU96" s="161"/>
      <c r="LXV96" s="168"/>
      <c r="LXW96" s="169"/>
      <c r="LXX96" s="170"/>
      <c r="LXY96" s="167"/>
      <c r="LXZ96" s="43"/>
      <c r="LYA96" s="208"/>
      <c r="LYB96" s="157"/>
      <c r="LYC96" s="211"/>
      <c r="LYD96" s="161"/>
      <c r="LYE96" s="161"/>
      <c r="LYF96" s="168"/>
      <c r="LYG96" s="169"/>
      <c r="LYH96" s="170"/>
      <c r="LYI96" s="167"/>
      <c r="LYJ96" s="43"/>
      <c r="LYK96" s="208"/>
      <c r="LYL96" s="157"/>
      <c r="LYM96" s="211"/>
      <c r="LYN96" s="161"/>
      <c r="LYO96" s="161"/>
      <c r="LYP96" s="168"/>
      <c r="LYQ96" s="169"/>
      <c r="LYR96" s="170"/>
      <c r="LYS96" s="167"/>
      <c r="LYT96" s="43"/>
      <c r="LYU96" s="208"/>
      <c r="LYV96" s="157"/>
      <c r="LYW96" s="211"/>
      <c r="LYX96" s="161"/>
      <c r="LYY96" s="161"/>
      <c r="LYZ96" s="168"/>
      <c r="LZA96" s="169"/>
      <c r="LZB96" s="170"/>
      <c r="LZC96" s="167"/>
      <c r="LZD96" s="43"/>
      <c r="LZE96" s="208"/>
      <c r="LZF96" s="157"/>
      <c r="LZG96" s="211"/>
      <c r="LZH96" s="161"/>
      <c r="LZI96" s="161"/>
      <c r="LZJ96" s="168"/>
      <c r="LZK96" s="169"/>
      <c r="LZL96" s="170"/>
      <c r="LZM96" s="167"/>
      <c r="LZN96" s="43"/>
      <c r="LZO96" s="208"/>
      <c r="LZP96" s="157"/>
      <c r="LZQ96" s="211"/>
      <c r="LZR96" s="161"/>
      <c r="LZS96" s="161"/>
      <c r="LZT96" s="168"/>
      <c r="LZU96" s="169"/>
      <c r="LZV96" s="170"/>
      <c r="LZW96" s="167"/>
      <c r="LZX96" s="43"/>
      <c r="LZY96" s="208"/>
      <c r="LZZ96" s="157"/>
      <c r="MAA96" s="211"/>
      <c r="MAB96" s="161"/>
      <c r="MAC96" s="161"/>
      <c r="MAD96" s="168"/>
      <c r="MAE96" s="169"/>
      <c r="MAF96" s="170"/>
      <c r="MAG96" s="167"/>
      <c r="MAH96" s="43"/>
      <c r="MAI96" s="208"/>
      <c r="MAJ96" s="157"/>
      <c r="MAK96" s="211"/>
      <c r="MAL96" s="161"/>
      <c r="MAM96" s="161"/>
      <c r="MAN96" s="168"/>
      <c r="MAO96" s="169"/>
      <c r="MAP96" s="170"/>
      <c r="MAQ96" s="167"/>
      <c r="MAR96" s="43"/>
      <c r="MAS96" s="208"/>
      <c r="MAT96" s="157"/>
      <c r="MAU96" s="211"/>
      <c r="MAV96" s="161"/>
      <c r="MAW96" s="161"/>
      <c r="MAX96" s="168"/>
      <c r="MAY96" s="169"/>
      <c r="MAZ96" s="170"/>
      <c r="MBA96" s="167"/>
      <c r="MBB96" s="43"/>
      <c r="MBC96" s="208"/>
      <c r="MBD96" s="157"/>
      <c r="MBE96" s="211"/>
      <c r="MBF96" s="161"/>
      <c r="MBG96" s="161"/>
      <c r="MBH96" s="168"/>
      <c r="MBI96" s="169"/>
      <c r="MBJ96" s="170"/>
      <c r="MBK96" s="167"/>
      <c r="MBL96" s="43"/>
      <c r="MBM96" s="208"/>
      <c r="MBN96" s="157"/>
      <c r="MBO96" s="211"/>
      <c r="MBP96" s="161"/>
      <c r="MBQ96" s="161"/>
      <c r="MBR96" s="168"/>
      <c r="MBS96" s="169"/>
      <c r="MBT96" s="170"/>
      <c r="MBU96" s="167"/>
      <c r="MBV96" s="43"/>
      <c r="MBW96" s="208"/>
      <c r="MBX96" s="157"/>
      <c r="MBY96" s="211"/>
      <c r="MBZ96" s="161"/>
      <c r="MCA96" s="161"/>
      <c r="MCB96" s="168"/>
      <c r="MCC96" s="169"/>
      <c r="MCD96" s="170"/>
      <c r="MCE96" s="167"/>
      <c r="MCF96" s="43"/>
      <c r="MCG96" s="208"/>
      <c r="MCH96" s="157"/>
      <c r="MCI96" s="211"/>
      <c r="MCJ96" s="161"/>
      <c r="MCK96" s="161"/>
      <c r="MCL96" s="168"/>
      <c r="MCM96" s="169"/>
      <c r="MCN96" s="170"/>
      <c r="MCO96" s="167"/>
      <c r="MCP96" s="43"/>
      <c r="MCQ96" s="208"/>
      <c r="MCR96" s="157"/>
      <c r="MCS96" s="211"/>
      <c r="MCT96" s="161"/>
      <c r="MCU96" s="161"/>
      <c r="MCV96" s="168"/>
      <c r="MCW96" s="169"/>
      <c r="MCX96" s="170"/>
      <c r="MCY96" s="167"/>
      <c r="MCZ96" s="43"/>
      <c r="MDA96" s="208"/>
      <c r="MDB96" s="157"/>
      <c r="MDC96" s="211"/>
      <c r="MDD96" s="161"/>
      <c r="MDE96" s="161"/>
      <c r="MDF96" s="168"/>
      <c r="MDG96" s="169"/>
      <c r="MDH96" s="170"/>
      <c r="MDI96" s="167"/>
      <c r="MDJ96" s="43"/>
      <c r="MDK96" s="208"/>
      <c r="MDL96" s="157"/>
      <c r="MDM96" s="211"/>
      <c r="MDN96" s="161"/>
      <c r="MDO96" s="161"/>
      <c r="MDP96" s="168"/>
      <c r="MDQ96" s="169"/>
      <c r="MDR96" s="170"/>
      <c r="MDS96" s="167"/>
      <c r="MDT96" s="43"/>
      <c r="MDU96" s="208"/>
      <c r="MDV96" s="157"/>
      <c r="MDW96" s="211"/>
      <c r="MDX96" s="161"/>
      <c r="MDY96" s="161"/>
      <c r="MDZ96" s="168"/>
      <c r="MEA96" s="169"/>
      <c r="MEB96" s="170"/>
      <c r="MEC96" s="167"/>
      <c r="MED96" s="43"/>
      <c r="MEE96" s="208"/>
      <c r="MEF96" s="157"/>
      <c r="MEG96" s="211"/>
      <c r="MEH96" s="161"/>
      <c r="MEI96" s="161"/>
      <c r="MEJ96" s="168"/>
      <c r="MEK96" s="169"/>
      <c r="MEL96" s="170"/>
      <c r="MEM96" s="167"/>
      <c r="MEN96" s="43"/>
      <c r="MEO96" s="208"/>
      <c r="MEP96" s="157"/>
      <c r="MEQ96" s="211"/>
      <c r="MER96" s="161"/>
      <c r="MES96" s="161"/>
      <c r="MET96" s="168"/>
      <c r="MEU96" s="169"/>
      <c r="MEV96" s="170"/>
      <c r="MEW96" s="167"/>
      <c r="MEX96" s="43"/>
      <c r="MEY96" s="208"/>
      <c r="MEZ96" s="157"/>
      <c r="MFA96" s="211"/>
      <c r="MFB96" s="161"/>
      <c r="MFC96" s="161"/>
      <c r="MFD96" s="168"/>
      <c r="MFE96" s="169"/>
      <c r="MFF96" s="170"/>
      <c r="MFG96" s="167"/>
      <c r="MFH96" s="43"/>
      <c r="MFI96" s="208"/>
      <c r="MFJ96" s="157"/>
      <c r="MFK96" s="211"/>
      <c r="MFL96" s="161"/>
      <c r="MFM96" s="161"/>
      <c r="MFN96" s="168"/>
      <c r="MFO96" s="169"/>
      <c r="MFP96" s="170"/>
      <c r="MFQ96" s="167"/>
      <c r="MFR96" s="43"/>
      <c r="MFS96" s="208"/>
      <c r="MFT96" s="157"/>
      <c r="MFU96" s="211"/>
      <c r="MFV96" s="161"/>
      <c r="MFW96" s="161"/>
      <c r="MFX96" s="168"/>
      <c r="MFY96" s="169"/>
      <c r="MFZ96" s="170"/>
      <c r="MGA96" s="167"/>
      <c r="MGB96" s="43"/>
      <c r="MGC96" s="208"/>
      <c r="MGD96" s="157"/>
      <c r="MGE96" s="211"/>
      <c r="MGF96" s="161"/>
      <c r="MGG96" s="161"/>
      <c r="MGH96" s="168"/>
      <c r="MGI96" s="169"/>
      <c r="MGJ96" s="170"/>
      <c r="MGK96" s="167"/>
      <c r="MGL96" s="43"/>
      <c r="MGM96" s="208"/>
      <c r="MGN96" s="157"/>
      <c r="MGO96" s="211"/>
      <c r="MGP96" s="161"/>
      <c r="MGQ96" s="161"/>
      <c r="MGR96" s="168"/>
      <c r="MGS96" s="169"/>
      <c r="MGT96" s="170"/>
      <c r="MGU96" s="167"/>
      <c r="MGV96" s="43"/>
      <c r="MGW96" s="208"/>
      <c r="MGX96" s="157"/>
      <c r="MGY96" s="211"/>
      <c r="MGZ96" s="161"/>
      <c r="MHA96" s="161"/>
      <c r="MHB96" s="168"/>
      <c r="MHC96" s="169"/>
      <c r="MHD96" s="170"/>
      <c r="MHE96" s="167"/>
      <c r="MHF96" s="43"/>
      <c r="MHG96" s="208"/>
      <c r="MHH96" s="157"/>
      <c r="MHI96" s="211"/>
      <c r="MHJ96" s="161"/>
      <c r="MHK96" s="161"/>
      <c r="MHL96" s="168"/>
      <c r="MHM96" s="169"/>
      <c r="MHN96" s="170"/>
      <c r="MHO96" s="167"/>
      <c r="MHP96" s="43"/>
      <c r="MHQ96" s="208"/>
      <c r="MHR96" s="157"/>
      <c r="MHS96" s="211"/>
      <c r="MHT96" s="161"/>
      <c r="MHU96" s="161"/>
      <c r="MHV96" s="168"/>
      <c r="MHW96" s="169"/>
      <c r="MHX96" s="170"/>
      <c r="MHY96" s="167"/>
      <c r="MHZ96" s="43"/>
      <c r="MIA96" s="208"/>
      <c r="MIB96" s="157"/>
      <c r="MIC96" s="211"/>
      <c r="MID96" s="161"/>
      <c r="MIE96" s="161"/>
      <c r="MIF96" s="168"/>
      <c r="MIG96" s="169"/>
      <c r="MIH96" s="170"/>
      <c r="MII96" s="167"/>
      <c r="MIJ96" s="43"/>
      <c r="MIK96" s="208"/>
      <c r="MIL96" s="157"/>
      <c r="MIM96" s="211"/>
      <c r="MIN96" s="161"/>
      <c r="MIO96" s="161"/>
      <c r="MIP96" s="168"/>
      <c r="MIQ96" s="169"/>
      <c r="MIR96" s="170"/>
      <c r="MIS96" s="167"/>
      <c r="MIT96" s="43"/>
      <c r="MIU96" s="208"/>
      <c r="MIV96" s="157"/>
      <c r="MIW96" s="211"/>
      <c r="MIX96" s="161"/>
      <c r="MIY96" s="161"/>
      <c r="MIZ96" s="168"/>
      <c r="MJA96" s="169"/>
      <c r="MJB96" s="170"/>
      <c r="MJC96" s="167"/>
      <c r="MJD96" s="43"/>
      <c r="MJE96" s="208"/>
      <c r="MJF96" s="157"/>
      <c r="MJG96" s="211"/>
      <c r="MJH96" s="161"/>
      <c r="MJI96" s="161"/>
      <c r="MJJ96" s="168"/>
      <c r="MJK96" s="169"/>
      <c r="MJL96" s="170"/>
      <c r="MJM96" s="167"/>
      <c r="MJN96" s="43"/>
      <c r="MJO96" s="208"/>
      <c r="MJP96" s="157"/>
      <c r="MJQ96" s="211"/>
      <c r="MJR96" s="161"/>
      <c r="MJS96" s="161"/>
      <c r="MJT96" s="168"/>
      <c r="MJU96" s="169"/>
      <c r="MJV96" s="170"/>
      <c r="MJW96" s="167"/>
      <c r="MJX96" s="43"/>
      <c r="MJY96" s="208"/>
      <c r="MJZ96" s="157"/>
      <c r="MKA96" s="211"/>
      <c r="MKB96" s="161"/>
      <c r="MKC96" s="161"/>
      <c r="MKD96" s="168"/>
      <c r="MKE96" s="169"/>
      <c r="MKF96" s="170"/>
      <c r="MKG96" s="167"/>
      <c r="MKH96" s="43"/>
      <c r="MKI96" s="208"/>
      <c r="MKJ96" s="157"/>
      <c r="MKK96" s="211"/>
      <c r="MKL96" s="161"/>
      <c r="MKM96" s="161"/>
      <c r="MKN96" s="168"/>
      <c r="MKO96" s="169"/>
      <c r="MKP96" s="170"/>
      <c r="MKQ96" s="167"/>
      <c r="MKR96" s="43"/>
      <c r="MKS96" s="208"/>
      <c r="MKT96" s="157"/>
      <c r="MKU96" s="211"/>
      <c r="MKV96" s="161"/>
      <c r="MKW96" s="161"/>
      <c r="MKX96" s="168"/>
      <c r="MKY96" s="169"/>
      <c r="MKZ96" s="170"/>
      <c r="MLA96" s="167"/>
      <c r="MLB96" s="43"/>
      <c r="MLC96" s="208"/>
      <c r="MLD96" s="157"/>
      <c r="MLE96" s="211"/>
      <c r="MLF96" s="161"/>
      <c r="MLG96" s="161"/>
      <c r="MLH96" s="168"/>
      <c r="MLI96" s="169"/>
      <c r="MLJ96" s="170"/>
      <c r="MLK96" s="167"/>
      <c r="MLL96" s="43"/>
      <c r="MLM96" s="208"/>
      <c r="MLN96" s="157"/>
      <c r="MLO96" s="211"/>
      <c r="MLP96" s="161"/>
      <c r="MLQ96" s="161"/>
      <c r="MLR96" s="168"/>
      <c r="MLS96" s="169"/>
      <c r="MLT96" s="170"/>
      <c r="MLU96" s="167"/>
      <c r="MLV96" s="43"/>
      <c r="MLW96" s="208"/>
      <c r="MLX96" s="157"/>
      <c r="MLY96" s="211"/>
      <c r="MLZ96" s="161"/>
      <c r="MMA96" s="161"/>
      <c r="MMB96" s="168"/>
      <c r="MMC96" s="169"/>
      <c r="MMD96" s="170"/>
      <c r="MME96" s="167"/>
      <c r="MMF96" s="43"/>
      <c r="MMG96" s="208"/>
      <c r="MMH96" s="157"/>
      <c r="MMI96" s="211"/>
      <c r="MMJ96" s="161"/>
      <c r="MMK96" s="161"/>
      <c r="MML96" s="168"/>
      <c r="MMM96" s="169"/>
      <c r="MMN96" s="170"/>
      <c r="MMO96" s="167"/>
      <c r="MMP96" s="43"/>
      <c r="MMQ96" s="208"/>
      <c r="MMR96" s="157"/>
      <c r="MMS96" s="211"/>
      <c r="MMT96" s="161"/>
      <c r="MMU96" s="161"/>
      <c r="MMV96" s="168"/>
      <c r="MMW96" s="169"/>
      <c r="MMX96" s="170"/>
      <c r="MMY96" s="167"/>
      <c r="MMZ96" s="43"/>
      <c r="MNA96" s="208"/>
      <c r="MNB96" s="157"/>
      <c r="MNC96" s="211"/>
      <c r="MND96" s="161"/>
      <c r="MNE96" s="161"/>
      <c r="MNF96" s="168"/>
      <c r="MNG96" s="169"/>
      <c r="MNH96" s="170"/>
      <c r="MNI96" s="167"/>
      <c r="MNJ96" s="43"/>
      <c r="MNK96" s="208"/>
      <c r="MNL96" s="157"/>
      <c r="MNM96" s="211"/>
      <c r="MNN96" s="161"/>
      <c r="MNO96" s="161"/>
      <c r="MNP96" s="168"/>
      <c r="MNQ96" s="169"/>
      <c r="MNR96" s="170"/>
      <c r="MNS96" s="167"/>
      <c r="MNT96" s="43"/>
      <c r="MNU96" s="208"/>
      <c r="MNV96" s="157"/>
      <c r="MNW96" s="211"/>
      <c r="MNX96" s="161"/>
      <c r="MNY96" s="161"/>
      <c r="MNZ96" s="168"/>
      <c r="MOA96" s="169"/>
      <c r="MOB96" s="170"/>
      <c r="MOC96" s="167"/>
      <c r="MOD96" s="43"/>
      <c r="MOE96" s="208"/>
      <c r="MOF96" s="157"/>
      <c r="MOG96" s="211"/>
      <c r="MOH96" s="161"/>
      <c r="MOI96" s="161"/>
      <c r="MOJ96" s="168"/>
      <c r="MOK96" s="169"/>
      <c r="MOL96" s="170"/>
      <c r="MOM96" s="167"/>
      <c r="MON96" s="43"/>
      <c r="MOO96" s="208"/>
      <c r="MOP96" s="157"/>
      <c r="MOQ96" s="211"/>
      <c r="MOR96" s="161"/>
      <c r="MOS96" s="161"/>
      <c r="MOT96" s="168"/>
      <c r="MOU96" s="169"/>
      <c r="MOV96" s="170"/>
      <c r="MOW96" s="167"/>
      <c r="MOX96" s="43"/>
      <c r="MOY96" s="208"/>
      <c r="MOZ96" s="157"/>
      <c r="MPA96" s="211"/>
      <c r="MPB96" s="161"/>
      <c r="MPC96" s="161"/>
      <c r="MPD96" s="168"/>
      <c r="MPE96" s="169"/>
      <c r="MPF96" s="170"/>
      <c r="MPG96" s="167"/>
      <c r="MPH96" s="43"/>
      <c r="MPI96" s="208"/>
      <c r="MPJ96" s="157"/>
      <c r="MPK96" s="211"/>
      <c r="MPL96" s="161"/>
      <c r="MPM96" s="161"/>
      <c r="MPN96" s="168"/>
      <c r="MPO96" s="169"/>
      <c r="MPP96" s="170"/>
      <c r="MPQ96" s="167"/>
      <c r="MPR96" s="43"/>
      <c r="MPS96" s="208"/>
      <c r="MPT96" s="157"/>
      <c r="MPU96" s="211"/>
      <c r="MPV96" s="161"/>
      <c r="MPW96" s="161"/>
      <c r="MPX96" s="168"/>
      <c r="MPY96" s="169"/>
      <c r="MPZ96" s="170"/>
      <c r="MQA96" s="167"/>
      <c r="MQB96" s="43"/>
      <c r="MQC96" s="208"/>
      <c r="MQD96" s="157"/>
      <c r="MQE96" s="211"/>
      <c r="MQF96" s="161"/>
      <c r="MQG96" s="161"/>
      <c r="MQH96" s="168"/>
      <c r="MQI96" s="169"/>
      <c r="MQJ96" s="170"/>
      <c r="MQK96" s="167"/>
      <c r="MQL96" s="43"/>
      <c r="MQM96" s="208"/>
      <c r="MQN96" s="157"/>
      <c r="MQO96" s="211"/>
      <c r="MQP96" s="161"/>
      <c r="MQQ96" s="161"/>
      <c r="MQR96" s="168"/>
      <c r="MQS96" s="169"/>
      <c r="MQT96" s="170"/>
      <c r="MQU96" s="167"/>
      <c r="MQV96" s="43"/>
      <c r="MQW96" s="208"/>
      <c r="MQX96" s="157"/>
      <c r="MQY96" s="211"/>
      <c r="MQZ96" s="161"/>
      <c r="MRA96" s="161"/>
      <c r="MRB96" s="168"/>
      <c r="MRC96" s="169"/>
      <c r="MRD96" s="170"/>
      <c r="MRE96" s="167"/>
      <c r="MRF96" s="43"/>
      <c r="MRG96" s="208"/>
      <c r="MRH96" s="157"/>
      <c r="MRI96" s="211"/>
      <c r="MRJ96" s="161"/>
      <c r="MRK96" s="161"/>
      <c r="MRL96" s="168"/>
      <c r="MRM96" s="169"/>
      <c r="MRN96" s="170"/>
      <c r="MRO96" s="167"/>
      <c r="MRP96" s="43"/>
      <c r="MRQ96" s="208"/>
      <c r="MRR96" s="157"/>
      <c r="MRS96" s="211"/>
      <c r="MRT96" s="161"/>
      <c r="MRU96" s="161"/>
      <c r="MRV96" s="168"/>
      <c r="MRW96" s="169"/>
      <c r="MRX96" s="170"/>
      <c r="MRY96" s="167"/>
      <c r="MRZ96" s="43"/>
      <c r="MSA96" s="208"/>
      <c r="MSB96" s="157"/>
      <c r="MSC96" s="211"/>
      <c r="MSD96" s="161"/>
      <c r="MSE96" s="161"/>
      <c r="MSF96" s="168"/>
      <c r="MSG96" s="169"/>
      <c r="MSH96" s="170"/>
      <c r="MSI96" s="167"/>
      <c r="MSJ96" s="43"/>
      <c r="MSK96" s="208"/>
      <c r="MSL96" s="157"/>
      <c r="MSM96" s="211"/>
      <c r="MSN96" s="161"/>
      <c r="MSO96" s="161"/>
      <c r="MSP96" s="168"/>
      <c r="MSQ96" s="169"/>
      <c r="MSR96" s="170"/>
      <c r="MSS96" s="167"/>
      <c r="MST96" s="43"/>
      <c r="MSU96" s="208"/>
      <c r="MSV96" s="157"/>
      <c r="MSW96" s="211"/>
      <c r="MSX96" s="161"/>
      <c r="MSY96" s="161"/>
      <c r="MSZ96" s="168"/>
      <c r="MTA96" s="169"/>
      <c r="MTB96" s="170"/>
      <c r="MTC96" s="167"/>
      <c r="MTD96" s="43"/>
      <c r="MTE96" s="208"/>
      <c r="MTF96" s="157"/>
      <c r="MTG96" s="211"/>
      <c r="MTH96" s="161"/>
      <c r="MTI96" s="161"/>
      <c r="MTJ96" s="168"/>
      <c r="MTK96" s="169"/>
      <c r="MTL96" s="170"/>
      <c r="MTM96" s="167"/>
      <c r="MTN96" s="43"/>
      <c r="MTO96" s="208"/>
      <c r="MTP96" s="157"/>
      <c r="MTQ96" s="211"/>
      <c r="MTR96" s="161"/>
      <c r="MTS96" s="161"/>
      <c r="MTT96" s="168"/>
      <c r="MTU96" s="169"/>
      <c r="MTV96" s="170"/>
      <c r="MTW96" s="167"/>
      <c r="MTX96" s="43"/>
      <c r="MTY96" s="208"/>
      <c r="MTZ96" s="157"/>
      <c r="MUA96" s="211"/>
      <c r="MUB96" s="161"/>
      <c r="MUC96" s="161"/>
      <c r="MUD96" s="168"/>
      <c r="MUE96" s="169"/>
      <c r="MUF96" s="170"/>
      <c r="MUG96" s="167"/>
      <c r="MUH96" s="43"/>
      <c r="MUI96" s="208"/>
      <c r="MUJ96" s="157"/>
      <c r="MUK96" s="211"/>
      <c r="MUL96" s="161"/>
      <c r="MUM96" s="161"/>
      <c r="MUN96" s="168"/>
      <c r="MUO96" s="169"/>
      <c r="MUP96" s="170"/>
      <c r="MUQ96" s="167"/>
      <c r="MUR96" s="43"/>
      <c r="MUS96" s="208"/>
      <c r="MUT96" s="157"/>
      <c r="MUU96" s="211"/>
      <c r="MUV96" s="161"/>
      <c r="MUW96" s="161"/>
      <c r="MUX96" s="168"/>
      <c r="MUY96" s="169"/>
      <c r="MUZ96" s="170"/>
      <c r="MVA96" s="167"/>
      <c r="MVB96" s="43"/>
      <c r="MVC96" s="208"/>
      <c r="MVD96" s="157"/>
      <c r="MVE96" s="211"/>
      <c r="MVF96" s="161"/>
      <c r="MVG96" s="161"/>
      <c r="MVH96" s="168"/>
      <c r="MVI96" s="169"/>
      <c r="MVJ96" s="170"/>
      <c r="MVK96" s="167"/>
      <c r="MVL96" s="43"/>
      <c r="MVM96" s="208"/>
      <c r="MVN96" s="157"/>
      <c r="MVO96" s="211"/>
      <c r="MVP96" s="161"/>
      <c r="MVQ96" s="161"/>
      <c r="MVR96" s="168"/>
      <c r="MVS96" s="169"/>
      <c r="MVT96" s="170"/>
      <c r="MVU96" s="167"/>
      <c r="MVV96" s="43"/>
      <c r="MVW96" s="208"/>
      <c r="MVX96" s="157"/>
      <c r="MVY96" s="211"/>
      <c r="MVZ96" s="161"/>
      <c r="MWA96" s="161"/>
      <c r="MWB96" s="168"/>
      <c r="MWC96" s="169"/>
      <c r="MWD96" s="170"/>
      <c r="MWE96" s="167"/>
      <c r="MWF96" s="43"/>
      <c r="MWG96" s="208"/>
      <c r="MWH96" s="157"/>
      <c r="MWI96" s="211"/>
      <c r="MWJ96" s="161"/>
      <c r="MWK96" s="161"/>
      <c r="MWL96" s="168"/>
      <c r="MWM96" s="169"/>
      <c r="MWN96" s="170"/>
      <c r="MWO96" s="167"/>
      <c r="MWP96" s="43"/>
      <c r="MWQ96" s="208"/>
      <c r="MWR96" s="157"/>
      <c r="MWS96" s="211"/>
      <c r="MWT96" s="161"/>
      <c r="MWU96" s="161"/>
      <c r="MWV96" s="168"/>
      <c r="MWW96" s="169"/>
      <c r="MWX96" s="170"/>
      <c r="MWY96" s="167"/>
      <c r="MWZ96" s="43"/>
      <c r="MXA96" s="208"/>
      <c r="MXB96" s="157"/>
      <c r="MXC96" s="211"/>
      <c r="MXD96" s="161"/>
      <c r="MXE96" s="161"/>
      <c r="MXF96" s="168"/>
      <c r="MXG96" s="169"/>
      <c r="MXH96" s="170"/>
      <c r="MXI96" s="167"/>
      <c r="MXJ96" s="43"/>
      <c r="MXK96" s="208"/>
      <c r="MXL96" s="157"/>
      <c r="MXM96" s="211"/>
      <c r="MXN96" s="161"/>
      <c r="MXO96" s="161"/>
      <c r="MXP96" s="168"/>
      <c r="MXQ96" s="169"/>
      <c r="MXR96" s="170"/>
      <c r="MXS96" s="167"/>
      <c r="MXT96" s="43"/>
      <c r="MXU96" s="208"/>
      <c r="MXV96" s="157"/>
      <c r="MXW96" s="211"/>
      <c r="MXX96" s="161"/>
      <c r="MXY96" s="161"/>
      <c r="MXZ96" s="168"/>
      <c r="MYA96" s="169"/>
      <c r="MYB96" s="170"/>
      <c r="MYC96" s="167"/>
      <c r="MYD96" s="43"/>
      <c r="MYE96" s="208"/>
      <c r="MYF96" s="157"/>
      <c r="MYG96" s="211"/>
      <c r="MYH96" s="161"/>
      <c r="MYI96" s="161"/>
      <c r="MYJ96" s="168"/>
      <c r="MYK96" s="169"/>
      <c r="MYL96" s="170"/>
      <c r="MYM96" s="167"/>
      <c r="MYN96" s="43"/>
      <c r="MYO96" s="208"/>
      <c r="MYP96" s="157"/>
      <c r="MYQ96" s="211"/>
      <c r="MYR96" s="161"/>
      <c r="MYS96" s="161"/>
      <c r="MYT96" s="168"/>
      <c r="MYU96" s="169"/>
      <c r="MYV96" s="170"/>
      <c r="MYW96" s="167"/>
      <c r="MYX96" s="43"/>
      <c r="MYY96" s="208"/>
      <c r="MYZ96" s="157"/>
      <c r="MZA96" s="211"/>
      <c r="MZB96" s="161"/>
      <c r="MZC96" s="161"/>
      <c r="MZD96" s="168"/>
      <c r="MZE96" s="169"/>
      <c r="MZF96" s="170"/>
      <c r="MZG96" s="167"/>
      <c r="MZH96" s="43"/>
      <c r="MZI96" s="208"/>
      <c r="MZJ96" s="157"/>
      <c r="MZK96" s="211"/>
      <c r="MZL96" s="161"/>
      <c r="MZM96" s="161"/>
      <c r="MZN96" s="168"/>
      <c r="MZO96" s="169"/>
      <c r="MZP96" s="170"/>
      <c r="MZQ96" s="167"/>
      <c r="MZR96" s="43"/>
      <c r="MZS96" s="208"/>
      <c r="MZT96" s="157"/>
      <c r="MZU96" s="211"/>
      <c r="MZV96" s="161"/>
      <c r="MZW96" s="161"/>
      <c r="MZX96" s="168"/>
      <c r="MZY96" s="169"/>
      <c r="MZZ96" s="170"/>
      <c r="NAA96" s="167"/>
      <c r="NAB96" s="43"/>
      <c r="NAC96" s="208"/>
      <c r="NAD96" s="157"/>
      <c r="NAE96" s="211"/>
      <c r="NAF96" s="161"/>
      <c r="NAG96" s="161"/>
      <c r="NAH96" s="168"/>
      <c r="NAI96" s="169"/>
      <c r="NAJ96" s="170"/>
      <c r="NAK96" s="167"/>
      <c r="NAL96" s="43"/>
      <c r="NAM96" s="208"/>
      <c r="NAN96" s="157"/>
      <c r="NAO96" s="211"/>
      <c r="NAP96" s="161"/>
      <c r="NAQ96" s="161"/>
      <c r="NAR96" s="168"/>
      <c r="NAS96" s="169"/>
      <c r="NAT96" s="170"/>
      <c r="NAU96" s="167"/>
      <c r="NAV96" s="43"/>
      <c r="NAW96" s="208"/>
      <c r="NAX96" s="157"/>
      <c r="NAY96" s="211"/>
      <c r="NAZ96" s="161"/>
      <c r="NBA96" s="161"/>
      <c r="NBB96" s="168"/>
      <c r="NBC96" s="169"/>
      <c r="NBD96" s="170"/>
      <c r="NBE96" s="167"/>
      <c r="NBF96" s="43"/>
      <c r="NBG96" s="208"/>
      <c r="NBH96" s="157"/>
      <c r="NBI96" s="211"/>
      <c r="NBJ96" s="161"/>
      <c r="NBK96" s="161"/>
      <c r="NBL96" s="168"/>
      <c r="NBM96" s="169"/>
      <c r="NBN96" s="170"/>
      <c r="NBO96" s="167"/>
      <c r="NBP96" s="43"/>
      <c r="NBQ96" s="208"/>
      <c r="NBR96" s="157"/>
      <c r="NBS96" s="211"/>
      <c r="NBT96" s="161"/>
      <c r="NBU96" s="161"/>
      <c r="NBV96" s="168"/>
      <c r="NBW96" s="169"/>
      <c r="NBX96" s="170"/>
      <c r="NBY96" s="167"/>
      <c r="NBZ96" s="43"/>
      <c r="NCA96" s="208"/>
      <c r="NCB96" s="157"/>
      <c r="NCC96" s="211"/>
      <c r="NCD96" s="161"/>
      <c r="NCE96" s="161"/>
      <c r="NCF96" s="168"/>
      <c r="NCG96" s="169"/>
      <c r="NCH96" s="170"/>
      <c r="NCI96" s="167"/>
      <c r="NCJ96" s="43"/>
      <c r="NCK96" s="208"/>
      <c r="NCL96" s="157"/>
      <c r="NCM96" s="211"/>
      <c r="NCN96" s="161"/>
      <c r="NCO96" s="161"/>
      <c r="NCP96" s="168"/>
      <c r="NCQ96" s="169"/>
      <c r="NCR96" s="170"/>
      <c r="NCS96" s="167"/>
      <c r="NCT96" s="43"/>
      <c r="NCU96" s="208"/>
      <c r="NCV96" s="157"/>
      <c r="NCW96" s="211"/>
      <c r="NCX96" s="161"/>
      <c r="NCY96" s="161"/>
      <c r="NCZ96" s="168"/>
      <c r="NDA96" s="169"/>
      <c r="NDB96" s="170"/>
      <c r="NDC96" s="167"/>
      <c r="NDD96" s="43"/>
      <c r="NDE96" s="208"/>
      <c r="NDF96" s="157"/>
      <c r="NDG96" s="211"/>
      <c r="NDH96" s="161"/>
      <c r="NDI96" s="161"/>
      <c r="NDJ96" s="168"/>
      <c r="NDK96" s="169"/>
      <c r="NDL96" s="170"/>
      <c r="NDM96" s="167"/>
      <c r="NDN96" s="43"/>
      <c r="NDO96" s="208"/>
      <c r="NDP96" s="157"/>
      <c r="NDQ96" s="211"/>
      <c r="NDR96" s="161"/>
      <c r="NDS96" s="161"/>
      <c r="NDT96" s="168"/>
      <c r="NDU96" s="169"/>
      <c r="NDV96" s="170"/>
      <c r="NDW96" s="167"/>
      <c r="NDX96" s="43"/>
      <c r="NDY96" s="208"/>
      <c r="NDZ96" s="157"/>
      <c r="NEA96" s="211"/>
      <c r="NEB96" s="161"/>
      <c r="NEC96" s="161"/>
      <c r="NED96" s="168"/>
      <c r="NEE96" s="169"/>
      <c r="NEF96" s="170"/>
      <c r="NEG96" s="167"/>
      <c r="NEH96" s="43"/>
      <c r="NEI96" s="208"/>
      <c r="NEJ96" s="157"/>
      <c r="NEK96" s="211"/>
      <c r="NEL96" s="161"/>
      <c r="NEM96" s="161"/>
      <c r="NEN96" s="168"/>
      <c r="NEO96" s="169"/>
      <c r="NEP96" s="170"/>
      <c r="NEQ96" s="167"/>
      <c r="NER96" s="43"/>
      <c r="NES96" s="208"/>
      <c r="NET96" s="157"/>
      <c r="NEU96" s="211"/>
      <c r="NEV96" s="161"/>
      <c r="NEW96" s="161"/>
      <c r="NEX96" s="168"/>
      <c r="NEY96" s="169"/>
      <c r="NEZ96" s="170"/>
      <c r="NFA96" s="167"/>
      <c r="NFB96" s="43"/>
      <c r="NFC96" s="208"/>
      <c r="NFD96" s="157"/>
      <c r="NFE96" s="211"/>
      <c r="NFF96" s="161"/>
      <c r="NFG96" s="161"/>
      <c r="NFH96" s="168"/>
      <c r="NFI96" s="169"/>
      <c r="NFJ96" s="170"/>
      <c r="NFK96" s="167"/>
      <c r="NFL96" s="43"/>
      <c r="NFM96" s="208"/>
      <c r="NFN96" s="157"/>
      <c r="NFO96" s="211"/>
      <c r="NFP96" s="161"/>
      <c r="NFQ96" s="161"/>
      <c r="NFR96" s="168"/>
      <c r="NFS96" s="169"/>
      <c r="NFT96" s="170"/>
      <c r="NFU96" s="167"/>
      <c r="NFV96" s="43"/>
      <c r="NFW96" s="208"/>
      <c r="NFX96" s="157"/>
      <c r="NFY96" s="211"/>
      <c r="NFZ96" s="161"/>
      <c r="NGA96" s="161"/>
      <c r="NGB96" s="168"/>
      <c r="NGC96" s="169"/>
      <c r="NGD96" s="170"/>
      <c r="NGE96" s="167"/>
      <c r="NGF96" s="43"/>
      <c r="NGG96" s="208"/>
      <c r="NGH96" s="157"/>
      <c r="NGI96" s="211"/>
      <c r="NGJ96" s="161"/>
      <c r="NGK96" s="161"/>
      <c r="NGL96" s="168"/>
      <c r="NGM96" s="169"/>
      <c r="NGN96" s="170"/>
      <c r="NGO96" s="167"/>
      <c r="NGP96" s="43"/>
      <c r="NGQ96" s="208"/>
      <c r="NGR96" s="157"/>
      <c r="NGS96" s="211"/>
      <c r="NGT96" s="161"/>
      <c r="NGU96" s="161"/>
      <c r="NGV96" s="168"/>
      <c r="NGW96" s="169"/>
      <c r="NGX96" s="170"/>
      <c r="NGY96" s="167"/>
      <c r="NGZ96" s="43"/>
      <c r="NHA96" s="208"/>
      <c r="NHB96" s="157"/>
      <c r="NHC96" s="211"/>
      <c r="NHD96" s="161"/>
      <c r="NHE96" s="161"/>
      <c r="NHF96" s="168"/>
      <c r="NHG96" s="169"/>
      <c r="NHH96" s="170"/>
      <c r="NHI96" s="167"/>
      <c r="NHJ96" s="43"/>
      <c r="NHK96" s="208"/>
      <c r="NHL96" s="157"/>
      <c r="NHM96" s="211"/>
      <c r="NHN96" s="161"/>
      <c r="NHO96" s="161"/>
      <c r="NHP96" s="168"/>
      <c r="NHQ96" s="169"/>
      <c r="NHR96" s="170"/>
      <c r="NHS96" s="167"/>
      <c r="NHT96" s="43"/>
      <c r="NHU96" s="208"/>
      <c r="NHV96" s="157"/>
      <c r="NHW96" s="211"/>
      <c r="NHX96" s="161"/>
      <c r="NHY96" s="161"/>
      <c r="NHZ96" s="168"/>
      <c r="NIA96" s="169"/>
      <c r="NIB96" s="170"/>
      <c r="NIC96" s="167"/>
      <c r="NID96" s="43"/>
      <c r="NIE96" s="208"/>
      <c r="NIF96" s="157"/>
      <c r="NIG96" s="211"/>
      <c r="NIH96" s="161"/>
      <c r="NII96" s="161"/>
      <c r="NIJ96" s="168"/>
      <c r="NIK96" s="169"/>
      <c r="NIL96" s="170"/>
      <c r="NIM96" s="167"/>
      <c r="NIN96" s="43"/>
      <c r="NIO96" s="208"/>
      <c r="NIP96" s="157"/>
      <c r="NIQ96" s="211"/>
      <c r="NIR96" s="161"/>
      <c r="NIS96" s="161"/>
      <c r="NIT96" s="168"/>
      <c r="NIU96" s="169"/>
      <c r="NIV96" s="170"/>
      <c r="NIW96" s="167"/>
      <c r="NIX96" s="43"/>
      <c r="NIY96" s="208"/>
      <c r="NIZ96" s="157"/>
      <c r="NJA96" s="211"/>
      <c r="NJB96" s="161"/>
      <c r="NJC96" s="161"/>
      <c r="NJD96" s="168"/>
      <c r="NJE96" s="169"/>
      <c r="NJF96" s="170"/>
      <c r="NJG96" s="167"/>
      <c r="NJH96" s="43"/>
      <c r="NJI96" s="208"/>
      <c r="NJJ96" s="157"/>
      <c r="NJK96" s="211"/>
      <c r="NJL96" s="161"/>
      <c r="NJM96" s="161"/>
      <c r="NJN96" s="168"/>
      <c r="NJO96" s="169"/>
      <c r="NJP96" s="170"/>
      <c r="NJQ96" s="167"/>
      <c r="NJR96" s="43"/>
      <c r="NJS96" s="208"/>
      <c r="NJT96" s="157"/>
      <c r="NJU96" s="211"/>
      <c r="NJV96" s="161"/>
      <c r="NJW96" s="161"/>
      <c r="NJX96" s="168"/>
      <c r="NJY96" s="169"/>
      <c r="NJZ96" s="170"/>
      <c r="NKA96" s="167"/>
      <c r="NKB96" s="43"/>
      <c r="NKC96" s="208"/>
      <c r="NKD96" s="157"/>
      <c r="NKE96" s="211"/>
      <c r="NKF96" s="161"/>
      <c r="NKG96" s="161"/>
      <c r="NKH96" s="168"/>
      <c r="NKI96" s="169"/>
      <c r="NKJ96" s="170"/>
      <c r="NKK96" s="167"/>
      <c r="NKL96" s="43"/>
      <c r="NKM96" s="208"/>
      <c r="NKN96" s="157"/>
      <c r="NKO96" s="211"/>
      <c r="NKP96" s="161"/>
      <c r="NKQ96" s="161"/>
      <c r="NKR96" s="168"/>
      <c r="NKS96" s="169"/>
      <c r="NKT96" s="170"/>
      <c r="NKU96" s="167"/>
      <c r="NKV96" s="43"/>
      <c r="NKW96" s="208"/>
      <c r="NKX96" s="157"/>
      <c r="NKY96" s="211"/>
      <c r="NKZ96" s="161"/>
      <c r="NLA96" s="161"/>
      <c r="NLB96" s="168"/>
      <c r="NLC96" s="169"/>
      <c r="NLD96" s="170"/>
      <c r="NLE96" s="167"/>
      <c r="NLF96" s="43"/>
      <c r="NLG96" s="208"/>
      <c r="NLH96" s="157"/>
      <c r="NLI96" s="211"/>
      <c r="NLJ96" s="161"/>
      <c r="NLK96" s="161"/>
      <c r="NLL96" s="168"/>
      <c r="NLM96" s="169"/>
      <c r="NLN96" s="170"/>
      <c r="NLO96" s="167"/>
      <c r="NLP96" s="43"/>
      <c r="NLQ96" s="208"/>
      <c r="NLR96" s="157"/>
      <c r="NLS96" s="211"/>
      <c r="NLT96" s="161"/>
      <c r="NLU96" s="161"/>
      <c r="NLV96" s="168"/>
      <c r="NLW96" s="169"/>
      <c r="NLX96" s="170"/>
      <c r="NLY96" s="167"/>
      <c r="NLZ96" s="43"/>
      <c r="NMA96" s="208"/>
      <c r="NMB96" s="157"/>
      <c r="NMC96" s="211"/>
      <c r="NMD96" s="161"/>
      <c r="NME96" s="161"/>
      <c r="NMF96" s="168"/>
      <c r="NMG96" s="169"/>
      <c r="NMH96" s="170"/>
      <c r="NMI96" s="167"/>
      <c r="NMJ96" s="43"/>
      <c r="NMK96" s="208"/>
      <c r="NML96" s="157"/>
      <c r="NMM96" s="211"/>
      <c r="NMN96" s="161"/>
      <c r="NMO96" s="161"/>
      <c r="NMP96" s="168"/>
      <c r="NMQ96" s="169"/>
      <c r="NMR96" s="170"/>
      <c r="NMS96" s="167"/>
      <c r="NMT96" s="43"/>
      <c r="NMU96" s="208"/>
      <c r="NMV96" s="157"/>
      <c r="NMW96" s="211"/>
      <c r="NMX96" s="161"/>
      <c r="NMY96" s="161"/>
      <c r="NMZ96" s="168"/>
      <c r="NNA96" s="169"/>
      <c r="NNB96" s="170"/>
      <c r="NNC96" s="167"/>
      <c r="NND96" s="43"/>
      <c r="NNE96" s="208"/>
      <c r="NNF96" s="157"/>
      <c r="NNG96" s="211"/>
      <c r="NNH96" s="161"/>
      <c r="NNI96" s="161"/>
      <c r="NNJ96" s="168"/>
      <c r="NNK96" s="169"/>
      <c r="NNL96" s="170"/>
      <c r="NNM96" s="167"/>
      <c r="NNN96" s="43"/>
      <c r="NNO96" s="208"/>
      <c r="NNP96" s="157"/>
      <c r="NNQ96" s="211"/>
      <c r="NNR96" s="161"/>
      <c r="NNS96" s="161"/>
      <c r="NNT96" s="168"/>
      <c r="NNU96" s="169"/>
      <c r="NNV96" s="170"/>
      <c r="NNW96" s="167"/>
      <c r="NNX96" s="43"/>
      <c r="NNY96" s="208"/>
      <c r="NNZ96" s="157"/>
      <c r="NOA96" s="211"/>
      <c r="NOB96" s="161"/>
      <c r="NOC96" s="161"/>
      <c r="NOD96" s="168"/>
      <c r="NOE96" s="169"/>
      <c r="NOF96" s="170"/>
      <c r="NOG96" s="167"/>
      <c r="NOH96" s="43"/>
      <c r="NOI96" s="208"/>
      <c r="NOJ96" s="157"/>
      <c r="NOK96" s="211"/>
      <c r="NOL96" s="161"/>
      <c r="NOM96" s="161"/>
      <c r="NON96" s="168"/>
      <c r="NOO96" s="169"/>
      <c r="NOP96" s="170"/>
      <c r="NOQ96" s="167"/>
      <c r="NOR96" s="43"/>
      <c r="NOS96" s="208"/>
      <c r="NOT96" s="157"/>
      <c r="NOU96" s="211"/>
      <c r="NOV96" s="161"/>
      <c r="NOW96" s="161"/>
      <c r="NOX96" s="168"/>
      <c r="NOY96" s="169"/>
      <c r="NOZ96" s="170"/>
      <c r="NPA96" s="167"/>
      <c r="NPB96" s="43"/>
      <c r="NPC96" s="208"/>
      <c r="NPD96" s="157"/>
      <c r="NPE96" s="211"/>
      <c r="NPF96" s="161"/>
      <c r="NPG96" s="161"/>
      <c r="NPH96" s="168"/>
      <c r="NPI96" s="169"/>
      <c r="NPJ96" s="170"/>
      <c r="NPK96" s="167"/>
      <c r="NPL96" s="43"/>
      <c r="NPM96" s="208"/>
      <c r="NPN96" s="157"/>
      <c r="NPO96" s="211"/>
      <c r="NPP96" s="161"/>
      <c r="NPQ96" s="161"/>
      <c r="NPR96" s="168"/>
      <c r="NPS96" s="169"/>
      <c r="NPT96" s="170"/>
      <c r="NPU96" s="167"/>
      <c r="NPV96" s="43"/>
      <c r="NPW96" s="208"/>
      <c r="NPX96" s="157"/>
      <c r="NPY96" s="211"/>
      <c r="NPZ96" s="161"/>
      <c r="NQA96" s="161"/>
      <c r="NQB96" s="168"/>
      <c r="NQC96" s="169"/>
      <c r="NQD96" s="170"/>
      <c r="NQE96" s="167"/>
      <c r="NQF96" s="43"/>
      <c r="NQG96" s="208"/>
      <c r="NQH96" s="157"/>
      <c r="NQI96" s="211"/>
      <c r="NQJ96" s="161"/>
      <c r="NQK96" s="161"/>
      <c r="NQL96" s="168"/>
      <c r="NQM96" s="169"/>
      <c r="NQN96" s="170"/>
      <c r="NQO96" s="167"/>
      <c r="NQP96" s="43"/>
      <c r="NQQ96" s="208"/>
      <c r="NQR96" s="157"/>
      <c r="NQS96" s="211"/>
      <c r="NQT96" s="161"/>
      <c r="NQU96" s="161"/>
      <c r="NQV96" s="168"/>
      <c r="NQW96" s="169"/>
      <c r="NQX96" s="170"/>
      <c r="NQY96" s="167"/>
      <c r="NQZ96" s="43"/>
      <c r="NRA96" s="208"/>
      <c r="NRB96" s="157"/>
      <c r="NRC96" s="211"/>
      <c r="NRD96" s="161"/>
      <c r="NRE96" s="161"/>
      <c r="NRF96" s="168"/>
      <c r="NRG96" s="169"/>
      <c r="NRH96" s="170"/>
      <c r="NRI96" s="167"/>
      <c r="NRJ96" s="43"/>
      <c r="NRK96" s="208"/>
      <c r="NRL96" s="157"/>
      <c r="NRM96" s="211"/>
      <c r="NRN96" s="161"/>
      <c r="NRO96" s="161"/>
      <c r="NRP96" s="168"/>
      <c r="NRQ96" s="169"/>
      <c r="NRR96" s="170"/>
      <c r="NRS96" s="167"/>
      <c r="NRT96" s="43"/>
      <c r="NRU96" s="208"/>
      <c r="NRV96" s="157"/>
      <c r="NRW96" s="211"/>
      <c r="NRX96" s="161"/>
      <c r="NRY96" s="161"/>
      <c r="NRZ96" s="168"/>
      <c r="NSA96" s="169"/>
      <c r="NSB96" s="170"/>
      <c r="NSC96" s="167"/>
      <c r="NSD96" s="43"/>
      <c r="NSE96" s="208"/>
      <c r="NSF96" s="157"/>
      <c r="NSG96" s="211"/>
      <c r="NSH96" s="161"/>
      <c r="NSI96" s="161"/>
      <c r="NSJ96" s="168"/>
      <c r="NSK96" s="169"/>
      <c r="NSL96" s="170"/>
      <c r="NSM96" s="167"/>
      <c r="NSN96" s="43"/>
      <c r="NSO96" s="208"/>
      <c r="NSP96" s="157"/>
      <c r="NSQ96" s="211"/>
      <c r="NSR96" s="161"/>
      <c r="NSS96" s="161"/>
      <c r="NST96" s="168"/>
      <c r="NSU96" s="169"/>
      <c r="NSV96" s="170"/>
      <c r="NSW96" s="167"/>
      <c r="NSX96" s="43"/>
      <c r="NSY96" s="208"/>
      <c r="NSZ96" s="157"/>
      <c r="NTA96" s="211"/>
      <c r="NTB96" s="161"/>
      <c r="NTC96" s="161"/>
      <c r="NTD96" s="168"/>
      <c r="NTE96" s="169"/>
      <c r="NTF96" s="170"/>
      <c r="NTG96" s="167"/>
      <c r="NTH96" s="43"/>
      <c r="NTI96" s="208"/>
      <c r="NTJ96" s="157"/>
      <c r="NTK96" s="211"/>
      <c r="NTL96" s="161"/>
      <c r="NTM96" s="161"/>
      <c r="NTN96" s="168"/>
      <c r="NTO96" s="169"/>
      <c r="NTP96" s="170"/>
      <c r="NTQ96" s="167"/>
      <c r="NTR96" s="43"/>
      <c r="NTS96" s="208"/>
      <c r="NTT96" s="157"/>
      <c r="NTU96" s="211"/>
      <c r="NTV96" s="161"/>
      <c r="NTW96" s="161"/>
      <c r="NTX96" s="168"/>
      <c r="NTY96" s="169"/>
      <c r="NTZ96" s="170"/>
      <c r="NUA96" s="167"/>
      <c r="NUB96" s="43"/>
      <c r="NUC96" s="208"/>
      <c r="NUD96" s="157"/>
      <c r="NUE96" s="211"/>
      <c r="NUF96" s="161"/>
      <c r="NUG96" s="161"/>
      <c r="NUH96" s="168"/>
      <c r="NUI96" s="169"/>
      <c r="NUJ96" s="170"/>
      <c r="NUK96" s="167"/>
      <c r="NUL96" s="43"/>
      <c r="NUM96" s="208"/>
      <c r="NUN96" s="157"/>
      <c r="NUO96" s="211"/>
      <c r="NUP96" s="161"/>
      <c r="NUQ96" s="161"/>
      <c r="NUR96" s="168"/>
      <c r="NUS96" s="169"/>
      <c r="NUT96" s="170"/>
      <c r="NUU96" s="167"/>
      <c r="NUV96" s="43"/>
      <c r="NUW96" s="208"/>
      <c r="NUX96" s="157"/>
      <c r="NUY96" s="211"/>
      <c r="NUZ96" s="161"/>
      <c r="NVA96" s="161"/>
      <c r="NVB96" s="168"/>
      <c r="NVC96" s="169"/>
      <c r="NVD96" s="170"/>
      <c r="NVE96" s="167"/>
      <c r="NVF96" s="43"/>
      <c r="NVG96" s="208"/>
      <c r="NVH96" s="157"/>
      <c r="NVI96" s="211"/>
      <c r="NVJ96" s="161"/>
      <c r="NVK96" s="161"/>
      <c r="NVL96" s="168"/>
      <c r="NVM96" s="169"/>
      <c r="NVN96" s="170"/>
      <c r="NVO96" s="167"/>
      <c r="NVP96" s="43"/>
      <c r="NVQ96" s="208"/>
      <c r="NVR96" s="157"/>
      <c r="NVS96" s="211"/>
      <c r="NVT96" s="161"/>
      <c r="NVU96" s="161"/>
      <c r="NVV96" s="168"/>
      <c r="NVW96" s="169"/>
      <c r="NVX96" s="170"/>
      <c r="NVY96" s="167"/>
      <c r="NVZ96" s="43"/>
      <c r="NWA96" s="208"/>
      <c r="NWB96" s="157"/>
      <c r="NWC96" s="211"/>
      <c r="NWD96" s="161"/>
      <c r="NWE96" s="161"/>
      <c r="NWF96" s="168"/>
      <c r="NWG96" s="169"/>
      <c r="NWH96" s="170"/>
      <c r="NWI96" s="167"/>
      <c r="NWJ96" s="43"/>
      <c r="NWK96" s="208"/>
      <c r="NWL96" s="157"/>
      <c r="NWM96" s="211"/>
      <c r="NWN96" s="161"/>
      <c r="NWO96" s="161"/>
      <c r="NWP96" s="168"/>
      <c r="NWQ96" s="169"/>
      <c r="NWR96" s="170"/>
      <c r="NWS96" s="167"/>
      <c r="NWT96" s="43"/>
      <c r="NWU96" s="208"/>
      <c r="NWV96" s="157"/>
      <c r="NWW96" s="211"/>
      <c r="NWX96" s="161"/>
      <c r="NWY96" s="161"/>
      <c r="NWZ96" s="168"/>
      <c r="NXA96" s="169"/>
      <c r="NXB96" s="170"/>
      <c r="NXC96" s="167"/>
      <c r="NXD96" s="43"/>
      <c r="NXE96" s="208"/>
      <c r="NXF96" s="157"/>
      <c r="NXG96" s="211"/>
      <c r="NXH96" s="161"/>
      <c r="NXI96" s="161"/>
      <c r="NXJ96" s="168"/>
      <c r="NXK96" s="169"/>
      <c r="NXL96" s="170"/>
      <c r="NXM96" s="167"/>
      <c r="NXN96" s="43"/>
      <c r="NXO96" s="208"/>
      <c r="NXP96" s="157"/>
      <c r="NXQ96" s="211"/>
      <c r="NXR96" s="161"/>
      <c r="NXS96" s="161"/>
      <c r="NXT96" s="168"/>
      <c r="NXU96" s="169"/>
      <c r="NXV96" s="170"/>
      <c r="NXW96" s="167"/>
      <c r="NXX96" s="43"/>
      <c r="NXY96" s="208"/>
      <c r="NXZ96" s="157"/>
      <c r="NYA96" s="211"/>
      <c r="NYB96" s="161"/>
      <c r="NYC96" s="161"/>
      <c r="NYD96" s="168"/>
      <c r="NYE96" s="169"/>
      <c r="NYF96" s="170"/>
      <c r="NYG96" s="167"/>
      <c r="NYH96" s="43"/>
      <c r="NYI96" s="208"/>
      <c r="NYJ96" s="157"/>
      <c r="NYK96" s="211"/>
      <c r="NYL96" s="161"/>
      <c r="NYM96" s="161"/>
      <c r="NYN96" s="168"/>
      <c r="NYO96" s="169"/>
      <c r="NYP96" s="170"/>
      <c r="NYQ96" s="167"/>
      <c r="NYR96" s="43"/>
      <c r="NYS96" s="208"/>
      <c r="NYT96" s="157"/>
      <c r="NYU96" s="211"/>
      <c r="NYV96" s="161"/>
      <c r="NYW96" s="161"/>
      <c r="NYX96" s="168"/>
      <c r="NYY96" s="169"/>
      <c r="NYZ96" s="170"/>
      <c r="NZA96" s="167"/>
      <c r="NZB96" s="43"/>
      <c r="NZC96" s="208"/>
      <c r="NZD96" s="157"/>
      <c r="NZE96" s="211"/>
      <c r="NZF96" s="161"/>
      <c r="NZG96" s="161"/>
      <c r="NZH96" s="168"/>
      <c r="NZI96" s="169"/>
      <c r="NZJ96" s="170"/>
      <c r="NZK96" s="167"/>
      <c r="NZL96" s="43"/>
      <c r="NZM96" s="208"/>
      <c r="NZN96" s="157"/>
      <c r="NZO96" s="211"/>
      <c r="NZP96" s="161"/>
      <c r="NZQ96" s="161"/>
      <c r="NZR96" s="168"/>
      <c r="NZS96" s="169"/>
      <c r="NZT96" s="170"/>
      <c r="NZU96" s="167"/>
      <c r="NZV96" s="43"/>
      <c r="NZW96" s="208"/>
      <c r="NZX96" s="157"/>
      <c r="NZY96" s="211"/>
      <c r="NZZ96" s="161"/>
      <c r="OAA96" s="161"/>
      <c r="OAB96" s="168"/>
      <c r="OAC96" s="169"/>
      <c r="OAD96" s="170"/>
      <c r="OAE96" s="167"/>
      <c r="OAF96" s="43"/>
      <c r="OAG96" s="208"/>
      <c r="OAH96" s="157"/>
      <c r="OAI96" s="211"/>
      <c r="OAJ96" s="161"/>
      <c r="OAK96" s="161"/>
      <c r="OAL96" s="168"/>
      <c r="OAM96" s="169"/>
      <c r="OAN96" s="170"/>
      <c r="OAO96" s="167"/>
      <c r="OAP96" s="43"/>
      <c r="OAQ96" s="208"/>
      <c r="OAR96" s="157"/>
      <c r="OAS96" s="211"/>
      <c r="OAT96" s="161"/>
      <c r="OAU96" s="161"/>
      <c r="OAV96" s="168"/>
      <c r="OAW96" s="169"/>
      <c r="OAX96" s="170"/>
      <c r="OAY96" s="167"/>
      <c r="OAZ96" s="43"/>
      <c r="OBA96" s="208"/>
      <c r="OBB96" s="157"/>
      <c r="OBC96" s="211"/>
      <c r="OBD96" s="161"/>
      <c r="OBE96" s="161"/>
      <c r="OBF96" s="168"/>
      <c r="OBG96" s="169"/>
      <c r="OBH96" s="170"/>
      <c r="OBI96" s="167"/>
      <c r="OBJ96" s="43"/>
      <c r="OBK96" s="208"/>
      <c r="OBL96" s="157"/>
      <c r="OBM96" s="211"/>
      <c r="OBN96" s="161"/>
      <c r="OBO96" s="161"/>
      <c r="OBP96" s="168"/>
      <c r="OBQ96" s="169"/>
      <c r="OBR96" s="170"/>
      <c r="OBS96" s="167"/>
      <c r="OBT96" s="43"/>
      <c r="OBU96" s="208"/>
      <c r="OBV96" s="157"/>
      <c r="OBW96" s="211"/>
      <c r="OBX96" s="161"/>
      <c r="OBY96" s="161"/>
      <c r="OBZ96" s="168"/>
      <c r="OCA96" s="169"/>
      <c r="OCB96" s="170"/>
      <c r="OCC96" s="167"/>
      <c r="OCD96" s="43"/>
      <c r="OCE96" s="208"/>
      <c r="OCF96" s="157"/>
      <c r="OCG96" s="211"/>
      <c r="OCH96" s="161"/>
      <c r="OCI96" s="161"/>
      <c r="OCJ96" s="168"/>
      <c r="OCK96" s="169"/>
      <c r="OCL96" s="170"/>
      <c r="OCM96" s="167"/>
      <c r="OCN96" s="43"/>
      <c r="OCO96" s="208"/>
      <c r="OCP96" s="157"/>
      <c r="OCQ96" s="211"/>
      <c r="OCR96" s="161"/>
      <c r="OCS96" s="161"/>
      <c r="OCT96" s="168"/>
      <c r="OCU96" s="169"/>
      <c r="OCV96" s="170"/>
      <c r="OCW96" s="167"/>
      <c r="OCX96" s="43"/>
      <c r="OCY96" s="208"/>
      <c r="OCZ96" s="157"/>
      <c r="ODA96" s="211"/>
      <c r="ODB96" s="161"/>
      <c r="ODC96" s="161"/>
      <c r="ODD96" s="168"/>
      <c r="ODE96" s="169"/>
      <c r="ODF96" s="170"/>
      <c r="ODG96" s="167"/>
      <c r="ODH96" s="43"/>
      <c r="ODI96" s="208"/>
      <c r="ODJ96" s="157"/>
      <c r="ODK96" s="211"/>
      <c r="ODL96" s="161"/>
      <c r="ODM96" s="161"/>
      <c r="ODN96" s="168"/>
      <c r="ODO96" s="169"/>
      <c r="ODP96" s="170"/>
      <c r="ODQ96" s="167"/>
      <c r="ODR96" s="43"/>
      <c r="ODS96" s="208"/>
      <c r="ODT96" s="157"/>
      <c r="ODU96" s="211"/>
      <c r="ODV96" s="161"/>
      <c r="ODW96" s="161"/>
      <c r="ODX96" s="168"/>
      <c r="ODY96" s="169"/>
      <c r="ODZ96" s="170"/>
      <c r="OEA96" s="167"/>
      <c r="OEB96" s="43"/>
      <c r="OEC96" s="208"/>
      <c r="OED96" s="157"/>
      <c r="OEE96" s="211"/>
      <c r="OEF96" s="161"/>
      <c r="OEG96" s="161"/>
      <c r="OEH96" s="168"/>
      <c r="OEI96" s="169"/>
      <c r="OEJ96" s="170"/>
      <c r="OEK96" s="167"/>
      <c r="OEL96" s="43"/>
      <c r="OEM96" s="208"/>
      <c r="OEN96" s="157"/>
      <c r="OEO96" s="211"/>
      <c r="OEP96" s="161"/>
      <c r="OEQ96" s="161"/>
      <c r="OER96" s="168"/>
      <c r="OES96" s="169"/>
      <c r="OET96" s="170"/>
      <c r="OEU96" s="167"/>
      <c r="OEV96" s="43"/>
      <c r="OEW96" s="208"/>
      <c r="OEX96" s="157"/>
      <c r="OEY96" s="211"/>
      <c r="OEZ96" s="161"/>
      <c r="OFA96" s="161"/>
      <c r="OFB96" s="168"/>
      <c r="OFC96" s="169"/>
      <c r="OFD96" s="170"/>
      <c r="OFE96" s="167"/>
      <c r="OFF96" s="43"/>
      <c r="OFG96" s="208"/>
      <c r="OFH96" s="157"/>
      <c r="OFI96" s="211"/>
      <c r="OFJ96" s="161"/>
      <c r="OFK96" s="161"/>
      <c r="OFL96" s="168"/>
      <c r="OFM96" s="169"/>
      <c r="OFN96" s="170"/>
      <c r="OFO96" s="167"/>
      <c r="OFP96" s="43"/>
      <c r="OFQ96" s="208"/>
      <c r="OFR96" s="157"/>
      <c r="OFS96" s="211"/>
      <c r="OFT96" s="161"/>
      <c r="OFU96" s="161"/>
      <c r="OFV96" s="168"/>
      <c r="OFW96" s="169"/>
      <c r="OFX96" s="170"/>
      <c r="OFY96" s="167"/>
      <c r="OFZ96" s="43"/>
      <c r="OGA96" s="208"/>
      <c r="OGB96" s="157"/>
      <c r="OGC96" s="211"/>
      <c r="OGD96" s="161"/>
      <c r="OGE96" s="161"/>
      <c r="OGF96" s="168"/>
      <c r="OGG96" s="169"/>
      <c r="OGH96" s="170"/>
      <c r="OGI96" s="167"/>
      <c r="OGJ96" s="43"/>
      <c r="OGK96" s="208"/>
      <c r="OGL96" s="157"/>
      <c r="OGM96" s="211"/>
      <c r="OGN96" s="161"/>
      <c r="OGO96" s="161"/>
      <c r="OGP96" s="168"/>
      <c r="OGQ96" s="169"/>
      <c r="OGR96" s="170"/>
      <c r="OGS96" s="167"/>
      <c r="OGT96" s="43"/>
      <c r="OGU96" s="208"/>
      <c r="OGV96" s="157"/>
      <c r="OGW96" s="211"/>
      <c r="OGX96" s="161"/>
      <c r="OGY96" s="161"/>
      <c r="OGZ96" s="168"/>
      <c r="OHA96" s="169"/>
      <c r="OHB96" s="170"/>
      <c r="OHC96" s="167"/>
      <c r="OHD96" s="43"/>
      <c r="OHE96" s="208"/>
      <c r="OHF96" s="157"/>
      <c r="OHG96" s="211"/>
      <c r="OHH96" s="161"/>
      <c r="OHI96" s="161"/>
      <c r="OHJ96" s="168"/>
      <c r="OHK96" s="169"/>
      <c r="OHL96" s="170"/>
      <c r="OHM96" s="167"/>
      <c r="OHN96" s="43"/>
      <c r="OHO96" s="208"/>
      <c r="OHP96" s="157"/>
      <c r="OHQ96" s="211"/>
      <c r="OHR96" s="161"/>
      <c r="OHS96" s="161"/>
      <c r="OHT96" s="168"/>
      <c r="OHU96" s="169"/>
      <c r="OHV96" s="170"/>
      <c r="OHW96" s="167"/>
      <c r="OHX96" s="43"/>
      <c r="OHY96" s="208"/>
      <c r="OHZ96" s="157"/>
      <c r="OIA96" s="211"/>
      <c r="OIB96" s="161"/>
      <c r="OIC96" s="161"/>
      <c r="OID96" s="168"/>
      <c r="OIE96" s="169"/>
      <c r="OIF96" s="170"/>
      <c r="OIG96" s="167"/>
      <c r="OIH96" s="43"/>
      <c r="OII96" s="208"/>
      <c r="OIJ96" s="157"/>
      <c r="OIK96" s="211"/>
      <c r="OIL96" s="161"/>
      <c r="OIM96" s="161"/>
      <c r="OIN96" s="168"/>
      <c r="OIO96" s="169"/>
      <c r="OIP96" s="170"/>
      <c r="OIQ96" s="167"/>
      <c r="OIR96" s="43"/>
      <c r="OIS96" s="208"/>
      <c r="OIT96" s="157"/>
      <c r="OIU96" s="211"/>
      <c r="OIV96" s="161"/>
      <c r="OIW96" s="161"/>
      <c r="OIX96" s="168"/>
      <c r="OIY96" s="169"/>
      <c r="OIZ96" s="170"/>
      <c r="OJA96" s="167"/>
      <c r="OJB96" s="43"/>
      <c r="OJC96" s="208"/>
      <c r="OJD96" s="157"/>
      <c r="OJE96" s="211"/>
      <c r="OJF96" s="161"/>
      <c r="OJG96" s="161"/>
      <c r="OJH96" s="168"/>
      <c r="OJI96" s="169"/>
      <c r="OJJ96" s="170"/>
      <c r="OJK96" s="167"/>
      <c r="OJL96" s="43"/>
      <c r="OJM96" s="208"/>
      <c r="OJN96" s="157"/>
      <c r="OJO96" s="211"/>
      <c r="OJP96" s="161"/>
      <c r="OJQ96" s="161"/>
      <c r="OJR96" s="168"/>
      <c r="OJS96" s="169"/>
      <c r="OJT96" s="170"/>
      <c r="OJU96" s="167"/>
      <c r="OJV96" s="43"/>
      <c r="OJW96" s="208"/>
      <c r="OJX96" s="157"/>
      <c r="OJY96" s="211"/>
      <c r="OJZ96" s="161"/>
      <c r="OKA96" s="161"/>
      <c r="OKB96" s="168"/>
      <c r="OKC96" s="169"/>
      <c r="OKD96" s="170"/>
      <c r="OKE96" s="167"/>
      <c r="OKF96" s="43"/>
      <c r="OKG96" s="208"/>
      <c r="OKH96" s="157"/>
      <c r="OKI96" s="211"/>
      <c r="OKJ96" s="161"/>
      <c r="OKK96" s="161"/>
      <c r="OKL96" s="168"/>
      <c r="OKM96" s="169"/>
      <c r="OKN96" s="170"/>
      <c r="OKO96" s="167"/>
      <c r="OKP96" s="43"/>
      <c r="OKQ96" s="208"/>
      <c r="OKR96" s="157"/>
      <c r="OKS96" s="211"/>
      <c r="OKT96" s="161"/>
      <c r="OKU96" s="161"/>
      <c r="OKV96" s="168"/>
      <c r="OKW96" s="169"/>
      <c r="OKX96" s="170"/>
      <c r="OKY96" s="167"/>
      <c r="OKZ96" s="43"/>
      <c r="OLA96" s="208"/>
      <c r="OLB96" s="157"/>
      <c r="OLC96" s="211"/>
      <c r="OLD96" s="161"/>
      <c r="OLE96" s="161"/>
      <c r="OLF96" s="168"/>
      <c r="OLG96" s="169"/>
      <c r="OLH96" s="170"/>
      <c r="OLI96" s="167"/>
      <c r="OLJ96" s="43"/>
      <c r="OLK96" s="208"/>
      <c r="OLL96" s="157"/>
      <c r="OLM96" s="211"/>
      <c r="OLN96" s="161"/>
      <c r="OLO96" s="161"/>
      <c r="OLP96" s="168"/>
      <c r="OLQ96" s="169"/>
      <c r="OLR96" s="170"/>
      <c r="OLS96" s="167"/>
      <c r="OLT96" s="43"/>
      <c r="OLU96" s="208"/>
      <c r="OLV96" s="157"/>
      <c r="OLW96" s="211"/>
      <c r="OLX96" s="161"/>
      <c r="OLY96" s="161"/>
      <c r="OLZ96" s="168"/>
      <c r="OMA96" s="169"/>
      <c r="OMB96" s="170"/>
      <c r="OMC96" s="167"/>
      <c r="OMD96" s="43"/>
      <c r="OME96" s="208"/>
      <c r="OMF96" s="157"/>
      <c r="OMG96" s="211"/>
      <c r="OMH96" s="161"/>
      <c r="OMI96" s="161"/>
      <c r="OMJ96" s="168"/>
      <c r="OMK96" s="169"/>
      <c r="OML96" s="170"/>
      <c r="OMM96" s="167"/>
      <c r="OMN96" s="43"/>
      <c r="OMO96" s="208"/>
      <c r="OMP96" s="157"/>
      <c r="OMQ96" s="211"/>
      <c r="OMR96" s="161"/>
      <c r="OMS96" s="161"/>
      <c r="OMT96" s="168"/>
      <c r="OMU96" s="169"/>
      <c r="OMV96" s="170"/>
      <c r="OMW96" s="167"/>
      <c r="OMX96" s="43"/>
      <c r="OMY96" s="208"/>
      <c r="OMZ96" s="157"/>
      <c r="ONA96" s="211"/>
      <c r="ONB96" s="161"/>
      <c r="ONC96" s="161"/>
      <c r="OND96" s="168"/>
      <c r="ONE96" s="169"/>
      <c r="ONF96" s="170"/>
      <c r="ONG96" s="167"/>
      <c r="ONH96" s="43"/>
      <c r="ONI96" s="208"/>
      <c r="ONJ96" s="157"/>
      <c r="ONK96" s="211"/>
      <c r="ONL96" s="161"/>
      <c r="ONM96" s="161"/>
      <c r="ONN96" s="168"/>
      <c r="ONO96" s="169"/>
      <c r="ONP96" s="170"/>
      <c r="ONQ96" s="167"/>
      <c r="ONR96" s="43"/>
      <c r="ONS96" s="208"/>
      <c r="ONT96" s="157"/>
      <c r="ONU96" s="211"/>
      <c r="ONV96" s="161"/>
      <c r="ONW96" s="161"/>
      <c r="ONX96" s="168"/>
      <c r="ONY96" s="169"/>
      <c r="ONZ96" s="170"/>
      <c r="OOA96" s="167"/>
      <c r="OOB96" s="43"/>
      <c r="OOC96" s="208"/>
      <c r="OOD96" s="157"/>
      <c r="OOE96" s="211"/>
      <c r="OOF96" s="161"/>
      <c r="OOG96" s="161"/>
      <c r="OOH96" s="168"/>
      <c r="OOI96" s="169"/>
      <c r="OOJ96" s="170"/>
      <c r="OOK96" s="167"/>
      <c r="OOL96" s="43"/>
      <c r="OOM96" s="208"/>
      <c r="OON96" s="157"/>
      <c r="OOO96" s="211"/>
      <c r="OOP96" s="161"/>
      <c r="OOQ96" s="161"/>
      <c r="OOR96" s="168"/>
      <c r="OOS96" s="169"/>
      <c r="OOT96" s="170"/>
      <c r="OOU96" s="167"/>
      <c r="OOV96" s="43"/>
      <c r="OOW96" s="208"/>
      <c r="OOX96" s="157"/>
      <c r="OOY96" s="211"/>
      <c r="OOZ96" s="161"/>
      <c r="OPA96" s="161"/>
      <c r="OPB96" s="168"/>
      <c r="OPC96" s="169"/>
      <c r="OPD96" s="170"/>
      <c r="OPE96" s="167"/>
      <c r="OPF96" s="43"/>
      <c r="OPG96" s="208"/>
      <c r="OPH96" s="157"/>
      <c r="OPI96" s="211"/>
      <c r="OPJ96" s="161"/>
      <c r="OPK96" s="161"/>
      <c r="OPL96" s="168"/>
      <c r="OPM96" s="169"/>
      <c r="OPN96" s="170"/>
      <c r="OPO96" s="167"/>
      <c r="OPP96" s="43"/>
      <c r="OPQ96" s="208"/>
      <c r="OPR96" s="157"/>
      <c r="OPS96" s="211"/>
      <c r="OPT96" s="161"/>
      <c r="OPU96" s="161"/>
      <c r="OPV96" s="168"/>
      <c r="OPW96" s="169"/>
      <c r="OPX96" s="170"/>
      <c r="OPY96" s="167"/>
      <c r="OPZ96" s="43"/>
      <c r="OQA96" s="208"/>
      <c r="OQB96" s="157"/>
      <c r="OQC96" s="211"/>
      <c r="OQD96" s="161"/>
      <c r="OQE96" s="161"/>
      <c r="OQF96" s="168"/>
      <c r="OQG96" s="169"/>
      <c r="OQH96" s="170"/>
      <c r="OQI96" s="167"/>
      <c r="OQJ96" s="43"/>
      <c r="OQK96" s="208"/>
      <c r="OQL96" s="157"/>
      <c r="OQM96" s="211"/>
      <c r="OQN96" s="161"/>
      <c r="OQO96" s="161"/>
      <c r="OQP96" s="168"/>
      <c r="OQQ96" s="169"/>
      <c r="OQR96" s="170"/>
      <c r="OQS96" s="167"/>
      <c r="OQT96" s="43"/>
      <c r="OQU96" s="208"/>
      <c r="OQV96" s="157"/>
      <c r="OQW96" s="211"/>
      <c r="OQX96" s="161"/>
      <c r="OQY96" s="161"/>
      <c r="OQZ96" s="168"/>
      <c r="ORA96" s="169"/>
      <c r="ORB96" s="170"/>
      <c r="ORC96" s="167"/>
      <c r="ORD96" s="43"/>
      <c r="ORE96" s="208"/>
      <c r="ORF96" s="157"/>
      <c r="ORG96" s="211"/>
      <c r="ORH96" s="161"/>
      <c r="ORI96" s="161"/>
      <c r="ORJ96" s="168"/>
      <c r="ORK96" s="169"/>
      <c r="ORL96" s="170"/>
      <c r="ORM96" s="167"/>
      <c r="ORN96" s="43"/>
      <c r="ORO96" s="208"/>
      <c r="ORP96" s="157"/>
      <c r="ORQ96" s="211"/>
      <c r="ORR96" s="161"/>
      <c r="ORS96" s="161"/>
      <c r="ORT96" s="168"/>
      <c r="ORU96" s="169"/>
      <c r="ORV96" s="170"/>
      <c r="ORW96" s="167"/>
      <c r="ORX96" s="43"/>
      <c r="ORY96" s="208"/>
      <c r="ORZ96" s="157"/>
      <c r="OSA96" s="211"/>
      <c r="OSB96" s="161"/>
      <c r="OSC96" s="161"/>
      <c r="OSD96" s="168"/>
      <c r="OSE96" s="169"/>
      <c r="OSF96" s="170"/>
      <c r="OSG96" s="167"/>
      <c r="OSH96" s="43"/>
      <c r="OSI96" s="208"/>
      <c r="OSJ96" s="157"/>
      <c r="OSK96" s="211"/>
      <c r="OSL96" s="161"/>
      <c r="OSM96" s="161"/>
      <c r="OSN96" s="168"/>
      <c r="OSO96" s="169"/>
      <c r="OSP96" s="170"/>
      <c r="OSQ96" s="167"/>
      <c r="OSR96" s="43"/>
      <c r="OSS96" s="208"/>
      <c r="OST96" s="157"/>
      <c r="OSU96" s="211"/>
      <c r="OSV96" s="161"/>
      <c r="OSW96" s="161"/>
      <c r="OSX96" s="168"/>
      <c r="OSY96" s="169"/>
      <c r="OSZ96" s="170"/>
      <c r="OTA96" s="167"/>
      <c r="OTB96" s="43"/>
      <c r="OTC96" s="208"/>
      <c r="OTD96" s="157"/>
      <c r="OTE96" s="211"/>
      <c r="OTF96" s="161"/>
      <c r="OTG96" s="161"/>
      <c r="OTH96" s="168"/>
      <c r="OTI96" s="169"/>
      <c r="OTJ96" s="170"/>
      <c r="OTK96" s="167"/>
      <c r="OTL96" s="43"/>
      <c r="OTM96" s="208"/>
      <c r="OTN96" s="157"/>
      <c r="OTO96" s="211"/>
      <c r="OTP96" s="161"/>
      <c r="OTQ96" s="161"/>
      <c r="OTR96" s="168"/>
      <c r="OTS96" s="169"/>
      <c r="OTT96" s="170"/>
      <c r="OTU96" s="167"/>
      <c r="OTV96" s="43"/>
      <c r="OTW96" s="208"/>
      <c r="OTX96" s="157"/>
      <c r="OTY96" s="211"/>
      <c r="OTZ96" s="161"/>
      <c r="OUA96" s="161"/>
      <c r="OUB96" s="168"/>
      <c r="OUC96" s="169"/>
      <c r="OUD96" s="170"/>
      <c r="OUE96" s="167"/>
      <c r="OUF96" s="43"/>
      <c r="OUG96" s="208"/>
      <c r="OUH96" s="157"/>
      <c r="OUI96" s="211"/>
      <c r="OUJ96" s="161"/>
      <c r="OUK96" s="161"/>
      <c r="OUL96" s="168"/>
      <c r="OUM96" s="169"/>
      <c r="OUN96" s="170"/>
      <c r="OUO96" s="167"/>
      <c r="OUP96" s="43"/>
      <c r="OUQ96" s="208"/>
      <c r="OUR96" s="157"/>
      <c r="OUS96" s="211"/>
      <c r="OUT96" s="161"/>
      <c r="OUU96" s="161"/>
      <c r="OUV96" s="168"/>
      <c r="OUW96" s="169"/>
      <c r="OUX96" s="170"/>
      <c r="OUY96" s="167"/>
      <c r="OUZ96" s="43"/>
      <c r="OVA96" s="208"/>
      <c r="OVB96" s="157"/>
      <c r="OVC96" s="211"/>
      <c r="OVD96" s="161"/>
      <c r="OVE96" s="161"/>
      <c r="OVF96" s="168"/>
      <c r="OVG96" s="169"/>
      <c r="OVH96" s="170"/>
      <c r="OVI96" s="167"/>
      <c r="OVJ96" s="43"/>
      <c r="OVK96" s="208"/>
      <c r="OVL96" s="157"/>
      <c r="OVM96" s="211"/>
      <c r="OVN96" s="161"/>
      <c r="OVO96" s="161"/>
      <c r="OVP96" s="168"/>
      <c r="OVQ96" s="169"/>
      <c r="OVR96" s="170"/>
      <c r="OVS96" s="167"/>
      <c r="OVT96" s="43"/>
      <c r="OVU96" s="208"/>
      <c r="OVV96" s="157"/>
      <c r="OVW96" s="211"/>
      <c r="OVX96" s="161"/>
      <c r="OVY96" s="161"/>
      <c r="OVZ96" s="168"/>
      <c r="OWA96" s="169"/>
      <c r="OWB96" s="170"/>
      <c r="OWC96" s="167"/>
      <c r="OWD96" s="43"/>
      <c r="OWE96" s="208"/>
      <c r="OWF96" s="157"/>
      <c r="OWG96" s="211"/>
      <c r="OWH96" s="161"/>
      <c r="OWI96" s="161"/>
      <c r="OWJ96" s="168"/>
      <c r="OWK96" s="169"/>
      <c r="OWL96" s="170"/>
      <c r="OWM96" s="167"/>
      <c r="OWN96" s="43"/>
      <c r="OWO96" s="208"/>
      <c r="OWP96" s="157"/>
      <c r="OWQ96" s="211"/>
      <c r="OWR96" s="161"/>
      <c r="OWS96" s="161"/>
      <c r="OWT96" s="168"/>
      <c r="OWU96" s="169"/>
      <c r="OWV96" s="170"/>
      <c r="OWW96" s="167"/>
      <c r="OWX96" s="43"/>
      <c r="OWY96" s="208"/>
      <c r="OWZ96" s="157"/>
      <c r="OXA96" s="211"/>
      <c r="OXB96" s="161"/>
      <c r="OXC96" s="161"/>
      <c r="OXD96" s="168"/>
      <c r="OXE96" s="169"/>
      <c r="OXF96" s="170"/>
      <c r="OXG96" s="167"/>
      <c r="OXH96" s="43"/>
      <c r="OXI96" s="208"/>
      <c r="OXJ96" s="157"/>
      <c r="OXK96" s="211"/>
      <c r="OXL96" s="161"/>
      <c r="OXM96" s="161"/>
      <c r="OXN96" s="168"/>
      <c r="OXO96" s="169"/>
      <c r="OXP96" s="170"/>
      <c r="OXQ96" s="167"/>
      <c r="OXR96" s="43"/>
      <c r="OXS96" s="208"/>
      <c r="OXT96" s="157"/>
      <c r="OXU96" s="211"/>
      <c r="OXV96" s="161"/>
      <c r="OXW96" s="161"/>
      <c r="OXX96" s="168"/>
      <c r="OXY96" s="169"/>
      <c r="OXZ96" s="170"/>
      <c r="OYA96" s="167"/>
      <c r="OYB96" s="43"/>
      <c r="OYC96" s="208"/>
      <c r="OYD96" s="157"/>
      <c r="OYE96" s="211"/>
      <c r="OYF96" s="161"/>
      <c r="OYG96" s="161"/>
      <c r="OYH96" s="168"/>
      <c r="OYI96" s="169"/>
      <c r="OYJ96" s="170"/>
      <c r="OYK96" s="167"/>
      <c r="OYL96" s="43"/>
      <c r="OYM96" s="208"/>
      <c r="OYN96" s="157"/>
      <c r="OYO96" s="211"/>
      <c r="OYP96" s="161"/>
      <c r="OYQ96" s="161"/>
      <c r="OYR96" s="168"/>
      <c r="OYS96" s="169"/>
      <c r="OYT96" s="170"/>
      <c r="OYU96" s="167"/>
      <c r="OYV96" s="43"/>
      <c r="OYW96" s="208"/>
      <c r="OYX96" s="157"/>
      <c r="OYY96" s="211"/>
      <c r="OYZ96" s="161"/>
      <c r="OZA96" s="161"/>
      <c r="OZB96" s="168"/>
      <c r="OZC96" s="169"/>
      <c r="OZD96" s="170"/>
      <c r="OZE96" s="167"/>
      <c r="OZF96" s="43"/>
      <c r="OZG96" s="208"/>
      <c r="OZH96" s="157"/>
      <c r="OZI96" s="211"/>
      <c r="OZJ96" s="161"/>
      <c r="OZK96" s="161"/>
      <c r="OZL96" s="168"/>
      <c r="OZM96" s="169"/>
      <c r="OZN96" s="170"/>
      <c r="OZO96" s="167"/>
      <c r="OZP96" s="43"/>
      <c r="OZQ96" s="208"/>
      <c r="OZR96" s="157"/>
      <c r="OZS96" s="211"/>
      <c r="OZT96" s="161"/>
      <c r="OZU96" s="161"/>
      <c r="OZV96" s="168"/>
      <c r="OZW96" s="169"/>
      <c r="OZX96" s="170"/>
      <c r="OZY96" s="167"/>
      <c r="OZZ96" s="43"/>
      <c r="PAA96" s="208"/>
      <c r="PAB96" s="157"/>
      <c r="PAC96" s="211"/>
      <c r="PAD96" s="161"/>
      <c r="PAE96" s="161"/>
      <c r="PAF96" s="168"/>
      <c r="PAG96" s="169"/>
      <c r="PAH96" s="170"/>
      <c r="PAI96" s="167"/>
      <c r="PAJ96" s="43"/>
      <c r="PAK96" s="208"/>
      <c r="PAL96" s="157"/>
      <c r="PAM96" s="211"/>
      <c r="PAN96" s="161"/>
      <c r="PAO96" s="161"/>
      <c r="PAP96" s="168"/>
      <c r="PAQ96" s="169"/>
      <c r="PAR96" s="170"/>
      <c r="PAS96" s="167"/>
      <c r="PAT96" s="43"/>
      <c r="PAU96" s="208"/>
      <c r="PAV96" s="157"/>
      <c r="PAW96" s="211"/>
      <c r="PAX96" s="161"/>
      <c r="PAY96" s="161"/>
      <c r="PAZ96" s="168"/>
      <c r="PBA96" s="169"/>
      <c r="PBB96" s="170"/>
      <c r="PBC96" s="167"/>
      <c r="PBD96" s="43"/>
      <c r="PBE96" s="208"/>
      <c r="PBF96" s="157"/>
      <c r="PBG96" s="211"/>
      <c r="PBH96" s="161"/>
      <c r="PBI96" s="161"/>
      <c r="PBJ96" s="168"/>
      <c r="PBK96" s="169"/>
      <c r="PBL96" s="170"/>
      <c r="PBM96" s="167"/>
      <c r="PBN96" s="43"/>
      <c r="PBO96" s="208"/>
      <c r="PBP96" s="157"/>
      <c r="PBQ96" s="211"/>
      <c r="PBR96" s="161"/>
      <c r="PBS96" s="161"/>
      <c r="PBT96" s="168"/>
      <c r="PBU96" s="169"/>
      <c r="PBV96" s="170"/>
      <c r="PBW96" s="167"/>
      <c r="PBX96" s="43"/>
      <c r="PBY96" s="208"/>
      <c r="PBZ96" s="157"/>
      <c r="PCA96" s="211"/>
      <c r="PCB96" s="161"/>
      <c r="PCC96" s="161"/>
      <c r="PCD96" s="168"/>
      <c r="PCE96" s="169"/>
      <c r="PCF96" s="170"/>
      <c r="PCG96" s="167"/>
      <c r="PCH96" s="43"/>
      <c r="PCI96" s="208"/>
      <c r="PCJ96" s="157"/>
      <c r="PCK96" s="211"/>
      <c r="PCL96" s="161"/>
      <c r="PCM96" s="161"/>
      <c r="PCN96" s="168"/>
      <c r="PCO96" s="169"/>
      <c r="PCP96" s="170"/>
      <c r="PCQ96" s="167"/>
      <c r="PCR96" s="43"/>
      <c r="PCS96" s="208"/>
      <c r="PCT96" s="157"/>
      <c r="PCU96" s="211"/>
      <c r="PCV96" s="161"/>
      <c r="PCW96" s="161"/>
      <c r="PCX96" s="168"/>
      <c r="PCY96" s="169"/>
      <c r="PCZ96" s="170"/>
      <c r="PDA96" s="167"/>
      <c r="PDB96" s="43"/>
      <c r="PDC96" s="208"/>
      <c r="PDD96" s="157"/>
      <c r="PDE96" s="211"/>
      <c r="PDF96" s="161"/>
      <c r="PDG96" s="161"/>
      <c r="PDH96" s="168"/>
      <c r="PDI96" s="169"/>
      <c r="PDJ96" s="170"/>
      <c r="PDK96" s="167"/>
      <c r="PDL96" s="43"/>
      <c r="PDM96" s="208"/>
      <c r="PDN96" s="157"/>
      <c r="PDO96" s="211"/>
      <c r="PDP96" s="161"/>
      <c r="PDQ96" s="161"/>
      <c r="PDR96" s="168"/>
      <c r="PDS96" s="169"/>
      <c r="PDT96" s="170"/>
      <c r="PDU96" s="167"/>
      <c r="PDV96" s="43"/>
      <c r="PDW96" s="208"/>
      <c r="PDX96" s="157"/>
      <c r="PDY96" s="211"/>
      <c r="PDZ96" s="161"/>
      <c r="PEA96" s="161"/>
      <c r="PEB96" s="168"/>
      <c r="PEC96" s="169"/>
      <c r="PED96" s="170"/>
      <c r="PEE96" s="167"/>
      <c r="PEF96" s="43"/>
      <c r="PEG96" s="208"/>
      <c r="PEH96" s="157"/>
      <c r="PEI96" s="211"/>
      <c r="PEJ96" s="161"/>
      <c r="PEK96" s="161"/>
      <c r="PEL96" s="168"/>
      <c r="PEM96" s="169"/>
      <c r="PEN96" s="170"/>
      <c r="PEO96" s="167"/>
      <c r="PEP96" s="43"/>
      <c r="PEQ96" s="208"/>
      <c r="PER96" s="157"/>
      <c r="PES96" s="211"/>
      <c r="PET96" s="161"/>
      <c r="PEU96" s="161"/>
      <c r="PEV96" s="168"/>
      <c r="PEW96" s="169"/>
      <c r="PEX96" s="170"/>
      <c r="PEY96" s="167"/>
      <c r="PEZ96" s="43"/>
      <c r="PFA96" s="208"/>
      <c r="PFB96" s="157"/>
      <c r="PFC96" s="211"/>
      <c r="PFD96" s="161"/>
      <c r="PFE96" s="161"/>
      <c r="PFF96" s="168"/>
      <c r="PFG96" s="169"/>
      <c r="PFH96" s="170"/>
      <c r="PFI96" s="167"/>
      <c r="PFJ96" s="43"/>
      <c r="PFK96" s="208"/>
      <c r="PFL96" s="157"/>
      <c r="PFM96" s="211"/>
      <c r="PFN96" s="161"/>
      <c r="PFO96" s="161"/>
      <c r="PFP96" s="168"/>
      <c r="PFQ96" s="169"/>
      <c r="PFR96" s="170"/>
      <c r="PFS96" s="167"/>
      <c r="PFT96" s="43"/>
      <c r="PFU96" s="208"/>
      <c r="PFV96" s="157"/>
      <c r="PFW96" s="211"/>
      <c r="PFX96" s="161"/>
      <c r="PFY96" s="161"/>
      <c r="PFZ96" s="168"/>
      <c r="PGA96" s="169"/>
      <c r="PGB96" s="170"/>
      <c r="PGC96" s="167"/>
      <c r="PGD96" s="43"/>
      <c r="PGE96" s="208"/>
      <c r="PGF96" s="157"/>
      <c r="PGG96" s="211"/>
      <c r="PGH96" s="161"/>
      <c r="PGI96" s="161"/>
      <c r="PGJ96" s="168"/>
      <c r="PGK96" s="169"/>
      <c r="PGL96" s="170"/>
      <c r="PGM96" s="167"/>
      <c r="PGN96" s="43"/>
      <c r="PGO96" s="208"/>
      <c r="PGP96" s="157"/>
      <c r="PGQ96" s="211"/>
      <c r="PGR96" s="161"/>
      <c r="PGS96" s="161"/>
      <c r="PGT96" s="168"/>
      <c r="PGU96" s="169"/>
      <c r="PGV96" s="170"/>
      <c r="PGW96" s="167"/>
      <c r="PGX96" s="43"/>
      <c r="PGY96" s="208"/>
      <c r="PGZ96" s="157"/>
      <c r="PHA96" s="211"/>
      <c r="PHB96" s="161"/>
      <c r="PHC96" s="161"/>
      <c r="PHD96" s="168"/>
      <c r="PHE96" s="169"/>
      <c r="PHF96" s="170"/>
      <c r="PHG96" s="167"/>
      <c r="PHH96" s="43"/>
      <c r="PHI96" s="208"/>
      <c r="PHJ96" s="157"/>
      <c r="PHK96" s="211"/>
      <c r="PHL96" s="161"/>
      <c r="PHM96" s="161"/>
      <c r="PHN96" s="168"/>
      <c r="PHO96" s="169"/>
      <c r="PHP96" s="170"/>
      <c r="PHQ96" s="167"/>
      <c r="PHR96" s="43"/>
      <c r="PHS96" s="208"/>
      <c r="PHT96" s="157"/>
      <c r="PHU96" s="211"/>
      <c r="PHV96" s="161"/>
      <c r="PHW96" s="161"/>
      <c r="PHX96" s="168"/>
      <c r="PHY96" s="169"/>
      <c r="PHZ96" s="170"/>
      <c r="PIA96" s="167"/>
      <c r="PIB96" s="43"/>
      <c r="PIC96" s="208"/>
      <c r="PID96" s="157"/>
      <c r="PIE96" s="211"/>
      <c r="PIF96" s="161"/>
      <c r="PIG96" s="161"/>
      <c r="PIH96" s="168"/>
      <c r="PII96" s="169"/>
      <c r="PIJ96" s="170"/>
      <c r="PIK96" s="167"/>
      <c r="PIL96" s="43"/>
      <c r="PIM96" s="208"/>
      <c r="PIN96" s="157"/>
      <c r="PIO96" s="211"/>
      <c r="PIP96" s="161"/>
      <c r="PIQ96" s="161"/>
      <c r="PIR96" s="168"/>
      <c r="PIS96" s="169"/>
      <c r="PIT96" s="170"/>
      <c r="PIU96" s="167"/>
      <c r="PIV96" s="43"/>
      <c r="PIW96" s="208"/>
      <c r="PIX96" s="157"/>
      <c r="PIY96" s="211"/>
      <c r="PIZ96" s="161"/>
      <c r="PJA96" s="161"/>
      <c r="PJB96" s="168"/>
      <c r="PJC96" s="169"/>
      <c r="PJD96" s="170"/>
      <c r="PJE96" s="167"/>
      <c r="PJF96" s="43"/>
      <c r="PJG96" s="208"/>
      <c r="PJH96" s="157"/>
      <c r="PJI96" s="211"/>
      <c r="PJJ96" s="161"/>
      <c r="PJK96" s="161"/>
      <c r="PJL96" s="168"/>
      <c r="PJM96" s="169"/>
      <c r="PJN96" s="170"/>
      <c r="PJO96" s="167"/>
      <c r="PJP96" s="43"/>
      <c r="PJQ96" s="208"/>
      <c r="PJR96" s="157"/>
      <c r="PJS96" s="211"/>
      <c r="PJT96" s="161"/>
      <c r="PJU96" s="161"/>
      <c r="PJV96" s="168"/>
      <c r="PJW96" s="169"/>
      <c r="PJX96" s="170"/>
      <c r="PJY96" s="167"/>
      <c r="PJZ96" s="43"/>
      <c r="PKA96" s="208"/>
      <c r="PKB96" s="157"/>
      <c r="PKC96" s="211"/>
      <c r="PKD96" s="161"/>
      <c r="PKE96" s="161"/>
      <c r="PKF96" s="168"/>
      <c r="PKG96" s="169"/>
      <c r="PKH96" s="170"/>
      <c r="PKI96" s="167"/>
      <c r="PKJ96" s="43"/>
      <c r="PKK96" s="208"/>
      <c r="PKL96" s="157"/>
      <c r="PKM96" s="211"/>
      <c r="PKN96" s="161"/>
      <c r="PKO96" s="161"/>
      <c r="PKP96" s="168"/>
      <c r="PKQ96" s="169"/>
      <c r="PKR96" s="170"/>
      <c r="PKS96" s="167"/>
      <c r="PKT96" s="43"/>
      <c r="PKU96" s="208"/>
      <c r="PKV96" s="157"/>
      <c r="PKW96" s="211"/>
      <c r="PKX96" s="161"/>
      <c r="PKY96" s="161"/>
      <c r="PKZ96" s="168"/>
      <c r="PLA96" s="169"/>
      <c r="PLB96" s="170"/>
      <c r="PLC96" s="167"/>
      <c r="PLD96" s="43"/>
      <c r="PLE96" s="208"/>
      <c r="PLF96" s="157"/>
      <c r="PLG96" s="211"/>
      <c r="PLH96" s="161"/>
      <c r="PLI96" s="161"/>
      <c r="PLJ96" s="168"/>
      <c r="PLK96" s="169"/>
      <c r="PLL96" s="170"/>
      <c r="PLM96" s="167"/>
      <c r="PLN96" s="43"/>
      <c r="PLO96" s="208"/>
      <c r="PLP96" s="157"/>
      <c r="PLQ96" s="211"/>
      <c r="PLR96" s="161"/>
      <c r="PLS96" s="161"/>
      <c r="PLT96" s="168"/>
      <c r="PLU96" s="169"/>
      <c r="PLV96" s="170"/>
      <c r="PLW96" s="167"/>
      <c r="PLX96" s="43"/>
      <c r="PLY96" s="208"/>
      <c r="PLZ96" s="157"/>
      <c r="PMA96" s="211"/>
      <c r="PMB96" s="161"/>
      <c r="PMC96" s="161"/>
      <c r="PMD96" s="168"/>
      <c r="PME96" s="169"/>
      <c r="PMF96" s="170"/>
      <c r="PMG96" s="167"/>
      <c r="PMH96" s="43"/>
      <c r="PMI96" s="208"/>
      <c r="PMJ96" s="157"/>
      <c r="PMK96" s="211"/>
      <c r="PML96" s="161"/>
      <c r="PMM96" s="161"/>
      <c r="PMN96" s="168"/>
      <c r="PMO96" s="169"/>
      <c r="PMP96" s="170"/>
      <c r="PMQ96" s="167"/>
      <c r="PMR96" s="43"/>
      <c r="PMS96" s="208"/>
      <c r="PMT96" s="157"/>
      <c r="PMU96" s="211"/>
      <c r="PMV96" s="161"/>
      <c r="PMW96" s="161"/>
      <c r="PMX96" s="168"/>
      <c r="PMY96" s="169"/>
      <c r="PMZ96" s="170"/>
      <c r="PNA96" s="167"/>
      <c r="PNB96" s="43"/>
      <c r="PNC96" s="208"/>
      <c r="PND96" s="157"/>
      <c r="PNE96" s="211"/>
      <c r="PNF96" s="161"/>
      <c r="PNG96" s="161"/>
      <c r="PNH96" s="168"/>
      <c r="PNI96" s="169"/>
      <c r="PNJ96" s="170"/>
      <c r="PNK96" s="167"/>
      <c r="PNL96" s="43"/>
      <c r="PNM96" s="208"/>
      <c r="PNN96" s="157"/>
      <c r="PNO96" s="211"/>
      <c r="PNP96" s="161"/>
      <c r="PNQ96" s="161"/>
      <c r="PNR96" s="168"/>
      <c r="PNS96" s="169"/>
      <c r="PNT96" s="170"/>
      <c r="PNU96" s="167"/>
      <c r="PNV96" s="43"/>
      <c r="PNW96" s="208"/>
      <c r="PNX96" s="157"/>
      <c r="PNY96" s="211"/>
      <c r="PNZ96" s="161"/>
      <c r="POA96" s="161"/>
      <c r="POB96" s="168"/>
      <c r="POC96" s="169"/>
      <c r="POD96" s="170"/>
      <c r="POE96" s="167"/>
      <c r="POF96" s="43"/>
      <c r="POG96" s="208"/>
      <c r="POH96" s="157"/>
      <c r="POI96" s="211"/>
      <c r="POJ96" s="161"/>
      <c r="POK96" s="161"/>
      <c r="POL96" s="168"/>
      <c r="POM96" s="169"/>
      <c r="PON96" s="170"/>
      <c r="POO96" s="167"/>
      <c r="POP96" s="43"/>
      <c r="POQ96" s="208"/>
      <c r="POR96" s="157"/>
      <c r="POS96" s="211"/>
      <c r="POT96" s="161"/>
      <c r="POU96" s="161"/>
      <c r="POV96" s="168"/>
      <c r="POW96" s="169"/>
      <c r="POX96" s="170"/>
      <c r="POY96" s="167"/>
      <c r="POZ96" s="43"/>
      <c r="PPA96" s="208"/>
      <c r="PPB96" s="157"/>
      <c r="PPC96" s="211"/>
      <c r="PPD96" s="161"/>
      <c r="PPE96" s="161"/>
      <c r="PPF96" s="168"/>
      <c r="PPG96" s="169"/>
      <c r="PPH96" s="170"/>
      <c r="PPI96" s="167"/>
      <c r="PPJ96" s="43"/>
      <c r="PPK96" s="208"/>
      <c r="PPL96" s="157"/>
      <c r="PPM96" s="211"/>
      <c r="PPN96" s="161"/>
      <c r="PPO96" s="161"/>
      <c r="PPP96" s="168"/>
      <c r="PPQ96" s="169"/>
      <c r="PPR96" s="170"/>
      <c r="PPS96" s="167"/>
      <c r="PPT96" s="43"/>
      <c r="PPU96" s="208"/>
      <c r="PPV96" s="157"/>
      <c r="PPW96" s="211"/>
      <c r="PPX96" s="161"/>
      <c r="PPY96" s="161"/>
      <c r="PPZ96" s="168"/>
      <c r="PQA96" s="169"/>
      <c r="PQB96" s="170"/>
      <c r="PQC96" s="167"/>
      <c r="PQD96" s="43"/>
      <c r="PQE96" s="208"/>
      <c r="PQF96" s="157"/>
      <c r="PQG96" s="211"/>
      <c r="PQH96" s="161"/>
      <c r="PQI96" s="161"/>
      <c r="PQJ96" s="168"/>
      <c r="PQK96" s="169"/>
      <c r="PQL96" s="170"/>
      <c r="PQM96" s="167"/>
      <c r="PQN96" s="43"/>
      <c r="PQO96" s="208"/>
      <c r="PQP96" s="157"/>
      <c r="PQQ96" s="211"/>
      <c r="PQR96" s="161"/>
      <c r="PQS96" s="161"/>
      <c r="PQT96" s="168"/>
      <c r="PQU96" s="169"/>
      <c r="PQV96" s="170"/>
      <c r="PQW96" s="167"/>
      <c r="PQX96" s="43"/>
      <c r="PQY96" s="208"/>
      <c r="PQZ96" s="157"/>
      <c r="PRA96" s="211"/>
      <c r="PRB96" s="161"/>
      <c r="PRC96" s="161"/>
      <c r="PRD96" s="168"/>
      <c r="PRE96" s="169"/>
      <c r="PRF96" s="170"/>
      <c r="PRG96" s="167"/>
      <c r="PRH96" s="43"/>
      <c r="PRI96" s="208"/>
      <c r="PRJ96" s="157"/>
      <c r="PRK96" s="211"/>
      <c r="PRL96" s="161"/>
      <c r="PRM96" s="161"/>
      <c r="PRN96" s="168"/>
      <c r="PRO96" s="169"/>
      <c r="PRP96" s="170"/>
      <c r="PRQ96" s="167"/>
      <c r="PRR96" s="43"/>
      <c r="PRS96" s="208"/>
      <c r="PRT96" s="157"/>
      <c r="PRU96" s="211"/>
      <c r="PRV96" s="161"/>
      <c r="PRW96" s="161"/>
      <c r="PRX96" s="168"/>
      <c r="PRY96" s="169"/>
      <c r="PRZ96" s="170"/>
      <c r="PSA96" s="167"/>
      <c r="PSB96" s="43"/>
      <c r="PSC96" s="208"/>
      <c r="PSD96" s="157"/>
      <c r="PSE96" s="211"/>
      <c r="PSF96" s="161"/>
      <c r="PSG96" s="161"/>
      <c r="PSH96" s="168"/>
      <c r="PSI96" s="169"/>
      <c r="PSJ96" s="170"/>
      <c r="PSK96" s="167"/>
      <c r="PSL96" s="43"/>
      <c r="PSM96" s="208"/>
      <c r="PSN96" s="157"/>
      <c r="PSO96" s="211"/>
      <c r="PSP96" s="161"/>
      <c r="PSQ96" s="161"/>
      <c r="PSR96" s="168"/>
      <c r="PSS96" s="169"/>
      <c r="PST96" s="170"/>
      <c r="PSU96" s="167"/>
      <c r="PSV96" s="43"/>
      <c r="PSW96" s="208"/>
      <c r="PSX96" s="157"/>
      <c r="PSY96" s="211"/>
      <c r="PSZ96" s="161"/>
      <c r="PTA96" s="161"/>
      <c r="PTB96" s="168"/>
      <c r="PTC96" s="169"/>
      <c r="PTD96" s="170"/>
      <c r="PTE96" s="167"/>
      <c r="PTF96" s="43"/>
      <c r="PTG96" s="208"/>
      <c r="PTH96" s="157"/>
      <c r="PTI96" s="211"/>
      <c r="PTJ96" s="161"/>
      <c r="PTK96" s="161"/>
      <c r="PTL96" s="168"/>
      <c r="PTM96" s="169"/>
      <c r="PTN96" s="170"/>
      <c r="PTO96" s="167"/>
      <c r="PTP96" s="43"/>
      <c r="PTQ96" s="208"/>
      <c r="PTR96" s="157"/>
      <c r="PTS96" s="211"/>
      <c r="PTT96" s="161"/>
      <c r="PTU96" s="161"/>
      <c r="PTV96" s="168"/>
      <c r="PTW96" s="169"/>
      <c r="PTX96" s="170"/>
      <c r="PTY96" s="167"/>
      <c r="PTZ96" s="43"/>
      <c r="PUA96" s="208"/>
      <c r="PUB96" s="157"/>
      <c r="PUC96" s="211"/>
      <c r="PUD96" s="161"/>
      <c r="PUE96" s="161"/>
      <c r="PUF96" s="168"/>
      <c r="PUG96" s="169"/>
      <c r="PUH96" s="170"/>
      <c r="PUI96" s="167"/>
      <c r="PUJ96" s="43"/>
      <c r="PUK96" s="208"/>
      <c r="PUL96" s="157"/>
      <c r="PUM96" s="211"/>
      <c r="PUN96" s="161"/>
      <c r="PUO96" s="161"/>
      <c r="PUP96" s="168"/>
      <c r="PUQ96" s="169"/>
      <c r="PUR96" s="170"/>
      <c r="PUS96" s="167"/>
      <c r="PUT96" s="43"/>
      <c r="PUU96" s="208"/>
      <c r="PUV96" s="157"/>
      <c r="PUW96" s="211"/>
      <c r="PUX96" s="161"/>
      <c r="PUY96" s="161"/>
      <c r="PUZ96" s="168"/>
      <c r="PVA96" s="169"/>
      <c r="PVB96" s="170"/>
      <c r="PVC96" s="167"/>
      <c r="PVD96" s="43"/>
      <c r="PVE96" s="208"/>
      <c r="PVF96" s="157"/>
      <c r="PVG96" s="211"/>
      <c r="PVH96" s="161"/>
      <c r="PVI96" s="161"/>
      <c r="PVJ96" s="168"/>
      <c r="PVK96" s="169"/>
      <c r="PVL96" s="170"/>
      <c r="PVM96" s="167"/>
      <c r="PVN96" s="43"/>
      <c r="PVO96" s="208"/>
      <c r="PVP96" s="157"/>
      <c r="PVQ96" s="211"/>
      <c r="PVR96" s="161"/>
      <c r="PVS96" s="161"/>
      <c r="PVT96" s="168"/>
      <c r="PVU96" s="169"/>
      <c r="PVV96" s="170"/>
      <c r="PVW96" s="167"/>
      <c r="PVX96" s="43"/>
      <c r="PVY96" s="208"/>
      <c r="PVZ96" s="157"/>
      <c r="PWA96" s="211"/>
      <c r="PWB96" s="161"/>
      <c r="PWC96" s="161"/>
      <c r="PWD96" s="168"/>
      <c r="PWE96" s="169"/>
      <c r="PWF96" s="170"/>
      <c r="PWG96" s="167"/>
      <c r="PWH96" s="43"/>
      <c r="PWI96" s="208"/>
      <c r="PWJ96" s="157"/>
      <c r="PWK96" s="211"/>
      <c r="PWL96" s="161"/>
      <c r="PWM96" s="161"/>
      <c r="PWN96" s="168"/>
      <c r="PWO96" s="169"/>
      <c r="PWP96" s="170"/>
      <c r="PWQ96" s="167"/>
      <c r="PWR96" s="43"/>
      <c r="PWS96" s="208"/>
      <c r="PWT96" s="157"/>
      <c r="PWU96" s="211"/>
      <c r="PWV96" s="161"/>
      <c r="PWW96" s="161"/>
      <c r="PWX96" s="168"/>
      <c r="PWY96" s="169"/>
      <c r="PWZ96" s="170"/>
      <c r="PXA96" s="167"/>
      <c r="PXB96" s="43"/>
      <c r="PXC96" s="208"/>
      <c r="PXD96" s="157"/>
      <c r="PXE96" s="211"/>
      <c r="PXF96" s="161"/>
      <c r="PXG96" s="161"/>
      <c r="PXH96" s="168"/>
      <c r="PXI96" s="169"/>
      <c r="PXJ96" s="170"/>
      <c r="PXK96" s="167"/>
      <c r="PXL96" s="43"/>
      <c r="PXM96" s="208"/>
      <c r="PXN96" s="157"/>
      <c r="PXO96" s="211"/>
      <c r="PXP96" s="161"/>
      <c r="PXQ96" s="161"/>
      <c r="PXR96" s="168"/>
      <c r="PXS96" s="169"/>
      <c r="PXT96" s="170"/>
      <c r="PXU96" s="167"/>
      <c r="PXV96" s="43"/>
      <c r="PXW96" s="208"/>
      <c r="PXX96" s="157"/>
      <c r="PXY96" s="211"/>
      <c r="PXZ96" s="161"/>
      <c r="PYA96" s="161"/>
      <c r="PYB96" s="168"/>
      <c r="PYC96" s="169"/>
      <c r="PYD96" s="170"/>
      <c r="PYE96" s="167"/>
      <c r="PYF96" s="43"/>
      <c r="PYG96" s="208"/>
      <c r="PYH96" s="157"/>
      <c r="PYI96" s="211"/>
      <c r="PYJ96" s="161"/>
      <c r="PYK96" s="161"/>
      <c r="PYL96" s="168"/>
      <c r="PYM96" s="169"/>
      <c r="PYN96" s="170"/>
      <c r="PYO96" s="167"/>
      <c r="PYP96" s="43"/>
      <c r="PYQ96" s="208"/>
      <c r="PYR96" s="157"/>
      <c r="PYS96" s="211"/>
      <c r="PYT96" s="161"/>
      <c r="PYU96" s="161"/>
      <c r="PYV96" s="168"/>
      <c r="PYW96" s="169"/>
      <c r="PYX96" s="170"/>
      <c r="PYY96" s="167"/>
      <c r="PYZ96" s="43"/>
      <c r="PZA96" s="208"/>
      <c r="PZB96" s="157"/>
      <c r="PZC96" s="211"/>
      <c r="PZD96" s="161"/>
      <c r="PZE96" s="161"/>
      <c r="PZF96" s="168"/>
      <c r="PZG96" s="169"/>
      <c r="PZH96" s="170"/>
      <c r="PZI96" s="167"/>
      <c r="PZJ96" s="43"/>
      <c r="PZK96" s="208"/>
      <c r="PZL96" s="157"/>
      <c r="PZM96" s="211"/>
      <c r="PZN96" s="161"/>
      <c r="PZO96" s="161"/>
      <c r="PZP96" s="168"/>
      <c r="PZQ96" s="169"/>
      <c r="PZR96" s="170"/>
      <c r="PZS96" s="167"/>
      <c r="PZT96" s="43"/>
      <c r="PZU96" s="208"/>
      <c r="PZV96" s="157"/>
      <c r="PZW96" s="211"/>
      <c r="PZX96" s="161"/>
      <c r="PZY96" s="161"/>
      <c r="PZZ96" s="168"/>
      <c r="QAA96" s="169"/>
      <c r="QAB96" s="170"/>
      <c r="QAC96" s="167"/>
      <c r="QAD96" s="43"/>
      <c r="QAE96" s="208"/>
      <c r="QAF96" s="157"/>
      <c r="QAG96" s="211"/>
      <c r="QAH96" s="161"/>
      <c r="QAI96" s="161"/>
      <c r="QAJ96" s="168"/>
      <c r="QAK96" s="169"/>
      <c r="QAL96" s="170"/>
      <c r="QAM96" s="167"/>
      <c r="QAN96" s="43"/>
      <c r="QAO96" s="208"/>
      <c r="QAP96" s="157"/>
      <c r="QAQ96" s="211"/>
      <c r="QAR96" s="161"/>
      <c r="QAS96" s="161"/>
      <c r="QAT96" s="168"/>
      <c r="QAU96" s="169"/>
      <c r="QAV96" s="170"/>
      <c r="QAW96" s="167"/>
      <c r="QAX96" s="43"/>
      <c r="QAY96" s="208"/>
      <c r="QAZ96" s="157"/>
      <c r="QBA96" s="211"/>
      <c r="QBB96" s="161"/>
      <c r="QBC96" s="161"/>
      <c r="QBD96" s="168"/>
      <c r="QBE96" s="169"/>
      <c r="QBF96" s="170"/>
      <c r="QBG96" s="167"/>
      <c r="QBH96" s="43"/>
      <c r="QBI96" s="208"/>
      <c r="QBJ96" s="157"/>
      <c r="QBK96" s="211"/>
      <c r="QBL96" s="161"/>
      <c r="QBM96" s="161"/>
      <c r="QBN96" s="168"/>
      <c r="QBO96" s="169"/>
      <c r="QBP96" s="170"/>
      <c r="QBQ96" s="167"/>
      <c r="QBR96" s="43"/>
      <c r="QBS96" s="208"/>
      <c r="QBT96" s="157"/>
      <c r="QBU96" s="211"/>
      <c r="QBV96" s="161"/>
      <c r="QBW96" s="161"/>
      <c r="QBX96" s="168"/>
      <c r="QBY96" s="169"/>
      <c r="QBZ96" s="170"/>
      <c r="QCA96" s="167"/>
      <c r="QCB96" s="43"/>
      <c r="QCC96" s="208"/>
      <c r="QCD96" s="157"/>
      <c r="QCE96" s="211"/>
      <c r="QCF96" s="161"/>
      <c r="QCG96" s="161"/>
      <c r="QCH96" s="168"/>
      <c r="QCI96" s="169"/>
      <c r="QCJ96" s="170"/>
      <c r="QCK96" s="167"/>
      <c r="QCL96" s="43"/>
      <c r="QCM96" s="208"/>
      <c r="QCN96" s="157"/>
      <c r="QCO96" s="211"/>
      <c r="QCP96" s="161"/>
      <c r="QCQ96" s="161"/>
      <c r="QCR96" s="168"/>
      <c r="QCS96" s="169"/>
      <c r="QCT96" s="170"/>
      <c r="QCU96" s="167"/>
      <c r="QCV96" s="43"/>
      <c r="QCW96" s="208"/>
      <c r="QCX96" s="157"/>
      <c r="QCY96" s="211"/>
      <c r="QCZ96" s="161"/>
      <c r="QDA96" s="161"/>
      <c r="QDB96" s="168"/>
      <c r="QDC96" s="169"/>
      <c r="QDD96" s="170"/>
      <c r="QDE96" s="167"/>
      <c r="QDF96" s="43"/>
      <c r="QDG96" s="208"/>
      <c r="QDH96" s="157"/>
      <c r="QDI96" s="211"/>
      <c r="QDJ96" s="161"/>
      <c r="QDK96" s="161"/>
      <c r="QDL96" s="168"/>
      <c r="QDM96" s="169"/>
      <c r="QDN96" s="170"/>
      <c r="QDO96" s="167"/>
      <c r="QDP96" s="43"/>
      <c r="QDQ96" s="208"/>
      <c r="QDR96" s="157"/>
      <c r="QDS96" s="211"/>
      <c r="QDT96" s="161"/>
      <c r="QDU96" s="161"/>
      <c r="QDV96" s="168"/>
      <c r="QDW96" s="169"/>
      <c r="QDX96" s="170"/>
      <c r="QDY96" s="167"/>
      <c r="QDZ96" s="43"/>
      <c r="QEA96" s="208"/>
      <c r="QEB96" s="157"/>
      <c r="QEC96" s="211"/>
      <c r="QED96" s="161"/>
      <c r="QEE96" s="161"/>
      <c r="QEF96" s="168"/>
      <c r="QEG96" s="169"/>
      <c r="QEH96" s="170"/>
      <c r="QEI96" s="167"/>
      <c r="QEJ96" s="43"/>
      <c r="QEK96" s="208"/>
      <c r="QEL96" s="157"/>
      <c r="QEM96" s="211"/>
      <c r="QEN96" s="161"/>
      <c r="QEO96" s="161"/>
      <c r="QEP96" s="168"/>
      <c r="QEQ96" s="169"/>
      <c r="QER96" s="170"/>
      <c r="QES96" s="167"/>
      <c r="QET96" s="43"/>
      <c r="QEU96" s="208"/>
      <c r="QEV96" s="157"/>
      <c r="QEW96" s="211"/>
      <c r="QEX96" s="161"/>
      <c r="QEY96" s="161"/>
      <c r="QEZ96" s="168"/>
      <c r="QFA96" s="169"/>
      <c r="QFB96" s="170"/>
      <c r="QFC96" s="167"/>
      <c r="QFD96" s="43"/>
      <c r="QFE96" s="208"/>
      <c r="QFF96" s="157"/>
      <c r="QFG96" s="211"/>
      <c r="QFH96" s="161"/>
      <c r="QFI96" s="161"/>
      <c r="QFJ96" s="168"/>
      <c r="QFK96" s="169"/>
      <c r="QFL96" s="170"/>
      <c r="QFM96" s="167"/>
      <c r="QFN96" s="43"/>
      <c r="QFO96" s="208"/>
      <c r="QFP96" s="157"/>
      <c r="QFQ96" s="211"/>
      <c r="QFR96" s="161"/>
      <c r="QFS96" s="161"/>
      <c r="QFT96" s="168"/>
      <c r="QFU96" s="169"/>
      <c r="QFV96" s="170"/>
      <c r="QFW96" s="167"/>
      <c r="QFX96" s="43"/>
      <c r="QFY96" s="208"/>
      <c r="QFZ96" s="157"/>
      <c r="QGA96" s="211"/>
      <c r="QGB96" s="161"/>
      <c r="QGC96" s="161"/>
      <c r="QGD96" s="168"/>
      <c r="QGE96" s="169"/>
      <c r="QGF96" s="170"/>
      <c r="QGG96" s="167"/>
      <c r="QGH96" s="43"/>
      <c r="QGI96" s="208"/>
      <c r="QGJ96" s="157"/>
      <c r="QGK96" s="211"/>
      <c r="QGL96" s="161"/>
      <c r="QGM96" s="161"/>
      <c r="QGN96" s="168"/>
      <c r="QGO96" s="169"/>
      <c r="QGP96" s="170"/>
      <c r="QGQ96" s="167"/>
      <c r="QGR96" s="43"/>
      <c r="QGS96" s="208"/>
      <c r="QGT96" s="157"/>
      <c r="QGU96" s="211"/>
      <c r="QGV96" s="161"/>
      <c r="QGW96" s="161"/>
      <c r="QGX96" s="168"/>
      <c r="QGY96" s="169"/>
      <c r="QGZ96" s="170"/>
      <c r="QHA96" s="167"/>
      <c r="QHB96" s="43"/>
      <c r="QHC96" s="208"/>
      <c r="QHD96" s="157"/>
      <c r="QHE96" s="211"/>
      <c r="QHF96" s="161"/>
      <c r="QHG96" s="161"/>
      <c r="QHH96" s="168"/>
      <c r="QHI96" s="169"/>
      <c r="QHJ96" s="170"/>
      <c r="QHK96" s="167"/>
      <c r="QHL96" s="43"/>
      <c r="QHM96" s="208"/>
      <c r="QHN96" s="157"/>
      <c r="QHO96" s="211"/>
      <c r="QHP96" s="161"/>
      <c r="QHQ96" s="161"/>
      <c r="QHR96" s="168"/>
      <c r="QHS96" s="169"/>
      <c r="QHT96" s="170"/>
      <c r="QHU96" s="167"/>
      <c r="QHV96" s="43"/>
      <c r="QHW96" s="208"/>
      <c r="QHX96" s="157"/>
      <c r="QHY96" s="211"/>
      <c r="QHZ96" s="161"/>
      <c r="QIA96" s="161"/>
      <c r="QIB96" s="168"/>
      <c r="QIC96" s="169"/>
      <c r="QID96" s="170"/>
      <c r="QIE96" s="167"/>
      <c r="QIF96" s="43"/>
      <c r="QIG96" s="208"/>
      <c r="QIH96" s="157"/>
      <c r="QII96" s="211"/>
      <c r="QIJ96" s="161"/>
      <c r="QIK96" s="161"/>
      <c r="QIL96" s="168"/>
      <c r="QIM96" s="169"/>
      <c r="QIN96" s="170"/>
      <c r="QIO96" s="167"/>
      <c r="QIP96" s="43"/>
      <c r="QIQ96" s="208"/>
      <c r="QIR96" s="157"/>
      <c r="QIS96" s="211"/>
      <c r="QIT96" s="161"/>
      <c r="QIU96" s="161"/>
      <c r="QIV96" s="168"/>
      <c r="QIW96" s="169"/>
      <c r="QIX96" s="170"/>
      <c r="QIY96" s="167"/>
      <c r="QIZ96" s="43"/>
      <c r="QJA96" s="208"/>
      <c r="QJB96" s="157"/>
      <c r="QJC96" s="211"/>
      <c r="QJD96" s="161"/>
      <c r="QJE96" s="161"/>
      <c r="QJF96" s="168"/>
      <c r="QJG96" s="169"/>
      <c r="QJH96" s="170"/>
      <c r="QJI96" s="167"/>
      <c r="QJJ96" s="43"/>
      <c r="QJK96" s="208"/>
      <c r="QJL96" s="157"/>
      <c r="QJM96" s="211"/>
      <c r="QJN96" s="161"/>
      <c r="QJO96" s="161"/>
      <c r="QJP96" s="168"/>
      <c r="QJQ96" s="169"/>
      <c r="QJR96" s="170"/>
      <c r="QJS96" s="167"/>
      <c r="QJT96" s="43"/>
      <c r="QJU96" s="208"/>
      <c r="QJV96" s="157"/>
      <c r="QJW96" s="211"/>
      <c r="QJX96" s="161"/>
      <c r="QJY96" s="161"/>
      <c r="QJZ96" s="168"/>
      <c r="QKA96" s="169"/>
      <c r="QKB96" s="170"/>
      <c r="QKC96" s="167"/>
      <c r="QKD96" s="43"/>
      <c r="QKE96" s="208"/>
      <c r="QKF96" s="157"/>
      <c r="QKG96" s="211"/>
      <c r="QKH96" s="161"/>
      <c r="QKI96" s="161"/>
      <c r="QKJ96" s="168"/>
      <c r="QKK96" s="169"/>
      <c r="QKL96" s="170"/>
      <c r="QKM96" s="167"/>
      <c r="QKN96" s="43"/>
      <c r="QKO96" s="208"/>
      <c r="QKP96" s="157"/>
      <c r="QKQ96" s="211"/>
      <c r="QKR96" s="161"/>
      <c r="QKS96" s="161"/>
      <c r="QKT96" s="168"/>
      <c r="QKU96" s="169"/>
      <c r="QKV96" s="170"/>
      <c r="QKW96" s="167"/>
      <c r="QKX96" s="43"/>
      <c r="QKY96" s="208"/>
      <c r="QKZ96" s="157"/>
      <c r="QLA96" s="211"/>
      <c r="QLB96" s="161"/>
      <c r="QLC96" s="161"/>
      <c r="QLD96" s="168"/>
      <c r="QLE96" s="169"/>
      <c r="QLF96" s="170"/>
      <c r="QLG96" s="167"/>
      <c r="QLH96" s="43"/>
      <c r="QLI96" s="208"/>
      <c r="QLJ96" s="157"/>
      <c r="QLK96" s="211"/>
      <c r="QLL96" s="161"/>
      <c r="QLM96" s="161"/>
      <c r="QLN96" s="168"/>
      <c r="QLO96" s="169"/>
      <c r="QLP96" s="170"/>
      <c r="QLQ96" s="167"/>
      <c r="QLR96" s="43"/>
      <c r="QLS96" s="208"/>
      <c r="QLT96" s="157"/>
      <c r="QLU96" s="211"/>
      <c r="QLV96" s="161"/>
      <c r="QLW96" s="161"/>
      <c r="QLX96" s="168"/>
      <c r="QLY96" s="169"/>
      <c r="QLZ96" s="170"/>
      <c r="QMA96" s="167"/>
      <c r="QMB96" s="43"/>
      <c r="QMC96" s="208"/>
      <c r="QMD96" s="157"/>
      <c r="QME96" s="211"/>
      <c r="QMF96" s="161"/>
      <c r="QMG96" s="161"/>
      <c r="QMH96" s="168"/>
      <c r="QMI96" s="169"/>
      <c r="QMJ96" s="170"/>
      <c r="QMK96" s="167"/>
      <c r="QML96" s="43"/>
      <c r="QMM96" s="208"/>
      <c r="QMN96" s="157"/>
      <c r="QMO96" s="211"/>
      <c r="QMP96" s="161"/>
      <c r="QMQ96" s="161"/>
      <c r="QMR96" s="168"/>
      <c r="QMS96" s="169"/>
      <c r="QMT96" s="170"/>
      <c r="QMU96" s="167"/>
      <c r="QMV96" s="43"/>
      <c r="QMW96" s="208"/>
      <c r="QMX96" s="157"/>
      <c r="QMY96" s="211"/>
      <c r="QMZ96" s="161"/>
      <c r="QNA96" s="161"/>
      <c r="QNB96" s="168"/>
      <c r="QNC96" s="169"/>
      <c r="QND96" s="170"/>
      <c r="QNE96" s="167"/>
      <c r="QNF96" s="43"/>
      <c r="QNG96" s="208"/>
      <c r="QNH96" s="157"/>
      <c r="QNI96" s="211"/>
      <c r="QNJ96" s="161"/>
      <c r="QNK96" s="161"/>
      <c r="QNL96" s="168"/>
      <c r="QNM96" s="169"/>
      <c r="QNN96" s="170"/>
      <c r="QNO96" s="167"/>
      <c r="QNP96" s="43"/>
      <c r="QNQ96" s="208"/>
      <c r="QNR96" s="157"/>
      <c r="QNS96" s="211"/>
      <c r="QNT96" s="161"/>
      <c r="QNU96" s="161"/>
      <c r="QNV96" s="168"/>
      <c r="QNW96" s="169"/>
      <c r="QNX96" s="170"/>
      <c r="QNY96" s="167"/>
      <c r="QNZ96" s="43"/>
      <c r="QOA96" s="208"/>
      <c r="QOB96" s="157"/>
      <c r="QOC96" s="211"/>
      <c r="QOD96" s="161"/>
      <c r="QOE96" s="161"/>
      <c r="QOF96" s="168"/>
      <c r="QOG96" s="169"/>
      <c r="QOH96" s="170"/>
      <c r="QOI96" s="167"/>
      <c r="QOJ96" s="43"/>
      <c r="QOK96" s="208"/>
      <c r="QOL96" s="157"/>
      <c r="QOM96" s="211"/>
      <c r="QON96" s="161"/>
      <c r="QOO96" s="161"/>
      <c r="QOP96" s="168"/>
      <c r="QOQ96" s="169"/>
      <c r="QOR96" s="170"/>
      <c r="QOS96" s="167"/>
      <c r="QOT96" s="43"/>
      <c r="QOU96" s="208"/>
      <c r="QOV96" s="157"/>
      <c r="QOW96" s="211"/>
      <c r="QOX96" s="161"/>
      <c r="QOY96" s="161"/>
      <c r="QOZ96" s="168"/>
      <c r="QPA96" s="169"/>
      <c r="QPB96" s="170"/>
      <c r="QPC96" s="167"/>
      <c r="QPD96" s="43"/>
      <c r="QPE96" s="208"/>
      <c r="QPF96" s="157"/>
      <c r="QPG96" s="211"/>
      <c r="QPH96" s="161"/>
      <c r="QPI96" s="161"/>
      <c r="QPJ96" s="168"/>
      <c r="QPK96" s="169"/>
      <c r="QPL96" s="170"/>
      <c r="QPM96" s="167"/>
      <c r="QPN96" s="43"/>
      <c r="QPO96" s="208"/>
      <c r="QPP96" s="157"/>
      <c r="QPQ96" s="211"/>
      <c r="QPR96" s="161"/>
      <c r="QPS96" s="161"/>
      <c r="QPT96" s="168"/>
      <c r="QPU96" s="169"/>
      <c r="QPV96" s="170"/>
      <c r="QPW96" s="167"/>
      <c r="QPX96" s="43"/>
      <c r="QPY96" s="208"/>
      <c r="QPZ96" s="157"/>
      <c r="QQA96" s="211"/>
      <c r="QQB96" s="161"/>
      <c r="QQC96" s="161"/>
      <c r="QQD96" s="168"/>
      <c r="QQE96" s="169"/>
      <c r="QQF96" s="170"/>
      <c r="QQG96" s="167"/>
      <c r="QQH96" s="43"/>
      <c r="QQI96" s="208"/>
      <c r="QQJ96" s="157"/>
      <c r="QQK96" s="211"/>
      <c r="QQL96" s="161"/>
      <c r="QQM96" s="161"/>
      <c r="QQN96" s="168"/>
      <c r="QQO96" s="169"/>
      <c r="QQP96" s="170"/>
      <c r="QQQ96" s="167"/>
      <c r="QQR96" s="43"/>
      <c r="QQS96" s="208"/>
      <c r="QQT96" s="157"/>
      <c r="QQU96" s="211"/>
      <c r="QQV96" s="161"/>
      <c r="QQW96" s="161"/>
      <c r="QQX96" s="168"/>
      <c r="QQY96" s="169"/>
      <c r="QQZ96" s="170"/>
      <c r="QRA96" s="167"/>
      <c r="QRB96" s="43"/>
      <c r="QRC96" s="208"/>
      <c r="QRD96" s="157"/>
      <c r="QRE96" s="211"/>
      <c r="QRF96" s="161"/>
      <c r="QRG96" s="161"/>
      <c r="QRH96" s="168"/>
      <c r="QRI96" s="169"/>
      <c r="QRJ96" s="170"/>
      <c r="QRK96" s="167"/>
      <c r="QRL96" s="43"/>
      <c r="QRM96" s="208"/>
      <c r="QRN96" s="157"/>
      <c r="QRO96" s="211"/>
      <c r="QRP96" s="161"/>
      <c r="QRQ96" s="161"/>
      <c r="QRR96" s="168"/>
      <c r="QRS96" s="169"/>
      <c r="QRT96" s="170"/>
      <c r="QRU96" s="167"/>
      <c r="QRV96" s="43"/>
      <c r="QRW96" s="208"/>
      <c r="QRX96" s="157"/>
      <c r="QRY96" s="211"/>
      <c r="QRZ96" s="161"/>
      <c r="QSA96" s="161"/>
      <c r="QSB96" s="168"/>
      <c r="QSC96" s="169"/>
      <c r="QSD96" s="170"/>
      <c r="QSE96" s="167"/>
      <c r="QSF96" s="43"/>
      <c r="QSG96" s="208"/>
      <c r="QSH96" s="157"/>
      <c r="QSI96" s="211"/>
      <c r="QSJ96" s="161"/>
      <c r="QSK96" s="161"/>
      <c r="QSL96" s="168"/>
      <c r="QSM96" s="169"/>
      <c r="QSN96" s="170"/>
      <c r="QSO96" s="167"/>
      <c r="QSP96" s="43"/>
      <c r="QSQ96" s="208"/>
      <c r="QSR96" s="157"/>
      <c r="QSS96" s="211"/>
      <c r="QST96" s="161"/>
      <c r="QSU96" s="161"/>
      <c r="QSV96" s="168"/>
      <c r="QSW96" s="169"/>
      <c r="QSX96" s="170"/>
      <c r="QSY96" s="167"/>
      <c r="QSZ96" s="43"/>
      <c r="QTA96" s="208"/>
      <c r="QTB96" s="157"/>
      <c r="QTC96" s="211"/>
      <c r="QTD96" s="161"/>
      <c r="QTE96" s="161"/>
      <c r="QTF96" s="168"/>
      <c r="QTG96" s="169"/>
      <c r="QTH96" s="170"/>
      <c r="QTI96" s="167"/>
      <c r="QTJ96" s="43"/>
      <c r="QTK96" s="208"/>
      <c r="QTL96" s="157"/>
      <c r="QTM96" s="211"/>
      <c r="QTN96" s="161"/>
      <c r="QTO96" s="161"/>
      <c r="QTP96" s="168"/>
      <c r="QTQ96" s="169"/>
      <c r="QTR96" s="170"/>
      <c r="QTS96" s="167"/>
      <c r="QTT96" s="43"/>
      <c r="QTU96" s="208"/>
      <c r="QTV96" s="157"/>
      <c r="QTW96" s="211"/>
      <c r="QTX96" s="161"/>
      <c r="QTY96" s="161"/>
      <c r="QTZ96" s="168"/>
      <c r="QUA96" s="169"/>
      <c r="QUB96" s="170"/>
      <c r="QUC96" s="167"/>
      <c r="QUD96" s="43"/>
      <c r="QUE96" s="208"/>
      <c r="QUF96" s="157"/>
      <c r="QUG96" s="211"/>
      <c r="QUH96" s="161"/>
      <c r="QUI96" s="161"/>
      <c r="QUJ96" s="168"/>
      <c r="QUK96" s="169"/>
      <c r="QUL96" s="170"/>
      <c r="QUM96" s="167"/>
      <c r="QUN96" s="43"/>
      <c r="QUO96" s="208"/>
      <c r="QUP96" s="157"/>
      <c r="QUQ96" s="211"/>
      <c r="QUR96" s="161"/>
      <c r="QUS96" s="161"/>
      <c r="QUT96" s="168"/>
      <c r="QUU96" s="169"/>
      <c r="QUV96" s="170"/>
      <c r="QUW96" s="167"/>
      <c r="QUX96" s="43"/>
      <c r="QUY96" s="208"/>
      <c r="QUZ96" s="157"/>
      <c r="QVA96" s="211"/>
      <c r="QVB96" s="161"/>
      <c r="QVC96" s="161"/>
      <c r="QVD96" s="168"/>
      <c r="QVE96" s="169"/>
      <c r="QVF96" s="170"/>
      <c r="QVG96" s="167"/>
      <c r="QVH96" s="43"/>
      <c r="QVI96" s="208"/>
      <c r="QVJ96" s="157"/>
      <c r="QVK96" s="211"/>
      <c r="QVL96" s="161"/>
      <c r="QVM96" s="161"/>
      <c r="QVN96" s="168"/>
      <c r="QVO96" s="169"/>
      <c r="QVP96" s="170"/>
      <c r="QVQ96" s="167"/>
      <c r="QVR96" s="43"/>
      <c r="QVS96" s="208"/>
      <c r="QVT96" s="157"/>
      <c r="QVU96" s="211"/>
      <c r="QVV96" s="161"/>
      <c r="QVW96" s="161"/>
      <c r="QVX96" s="168"/>
      <c r="QVY96" s="169"/>
      <c r="QVZ96" s="170"/>
      <c r="QWA96" s="167"/>
      <c r="QWB96" s="43"/>
      <c r="QWC96" s="208"/>
      <c r="QWD96" s="157"/>
      <c r="QWE96" s="211"/>
      <c r="QWF96" s="161"/>
      <c r="QWG96" s="161"/>
      <c r="QWH96" s="168"/>
      <c r="QWI96" s="169"/>
      <c r="QWJ96" s="170"/>
      <c r="QWK96" s="167"/>
      <c r="QWL96" s="43"/>
      <c r="QWM96" s="208"/>
      <c r="QWN96" s="157"/>
      <c r="QWO96" s="211"/>
      <c r="QWP96" s="161"/>
      <c r="QWQ96" s="161"/>
      <c r="QWR96" s="168"/>
      <c r="QWS96" s="169"/>
      <c r="QWT96" s="170"/>
      <c r="QWU96" s="167"/>
      <c r="QWV96" s="43"/>
      <c r="QWW96" s="208"/>
      <c r="QWX96" s="157"/>
      <c r="QWY96" s="211"/>
      <c r="QWZ96" s="161"/>
      <c r="QXA96" s="161"/>
      <c r="QXB96" s="168"/>
      <c r="QXC96" s="169"/>
      <c r="QXD96" s="170"/>
      <c r="QXE96" s="167"/>
      <c r="QXF96" s="43"/>
      <c r="QXG96" s="208"/>
      <c r="QXH96" s="157"/>
      <c r="QXI96" s="211"/>
      <c r="QXJ96" s="161"/>
      <c r="QXK96" s="161"/>
      <c r="QXL96" s="168"/>
      <c r="QXM96" s="169"/>
      <c r="QXN96" s="170"/>
      <c r="QXO96" s="167"/>
      <c r="QXP96" s="43"/>
      <c r="QXQ96" s="208"/>
      <c r="QXR96" s="157"/>
      <c r="QXS96" s="211"/>
      <c r="QXT96" s="161"/>
      <c r="QXU96" s="161"/>
      <c r="QXV96" s="168"/>
      <c r="QXW96" s="169"/>
      <c r="QXX96" s="170"/>
      <c r="QXY96" s="167"/>
      <c r="QXZ96" s="43"/>
      <c r="QYA96" s="208"/>
      <c r="QYB96" s="157"/>
      <c r="QYC96" s="211"/>
      <c r="QYD96" s="161"/>
      <c r="QYE96" s="161"/>
      <c r="QYF96" s="168"/>
      <c r="QYG96" s="169"/>
      <c r="QYH96" s="170"/>
      <c r="QYI96" s="167"/>
      <c r="QYJ96" s="43"/>
      <c r="QYK96" s="208"/>
      <c r="QYL96" s="157"/>
      <c r="QYM96" s="211"/>
      <c r="QYN96" s="161"/>
      <c r="QYO96" s="161"/>
      <c r="QYP96" s="168"/>
      <c r="QYQ96" s="169"/>
      <c r="QYR96" s="170"/>
      <c r="QYS96" s="167"/>
      <c r="QYT96" s="43"/>
      <c r="QYU96" s="208"/>
      <c r="QYV96" s="157"/>
      <c r="QYW96" s="211"/>
      <c r="QYX96" s="161"/>
      <c r="QYY96" s="161"/>
      <c r="QYZ96" s="168"/>
      <c r="QZA96" s="169"/>
      <c r="QZB96" s="170"/>
      <c r="QZC96" s="167"/>
      <c r="QZD96" s="43"/>
      <c r="QZE96" s="208"/>
      <c r="QZF96" s="157"/>
      <c r="QZG96" s="211"/>
      <c r="QZH96" s="161"/>
      <c r="QZI96" s="161"/>
      <c r="QZJ96" s="168"/>
      <c r="QZK96" s="169"/>
      <c r="QZL96" s="170"/>
      <c r="QZM96" s="167"/>
      <c r="QZN96" s="43"/>
      <c r="QZO96" s="208"/>
      <c r="QZP96" s="157"/>
      <c r="QZQ96" s="211"/>
      <c r="QZR96" s="161"/>
      <c r="QZS96" s="161"/>
      <c r="QZT96" s="168"/>
      <c r="QZU96" s="169"/>
      <c r="QZV96" s="170"/>
      <c r="QZW96" s="167"/>
      <c r="QZX96" s="43"/>
      <c r="QZY96" s="208"/>
      <c r="QZZ96" s="157"/>
      <c r="RAA96" s="211"/>
      <c r="RAB96" s="161"/>
      <c r="RAC96" s="161"/>
      <c r="RAD96" s="168"/>
      <c r="RAE96" s="169"/>
      <c r="RAF96" s="170"/>
      <c r="RAG96" s="167"/>
      <c r="RAH96" s="43"/>
      <c r="RAI96" s="208"/>
      <c r="RAJ96" s="157"/>
      <c r="RAK96" s="211"/>
      <c r="RAL96" s="161"/>
      <c r="RAM96" s="161"/>
      <c r="RAN96" s="168"/>
      <c r="RAO96" s="169"/>
      <c r="RAP96" s="170"/>
      <c r="RAQ96" s="167"/>
      <c r="RAR96" s="43"/>
      <c r="RAS96" s="208"/>
      <c r="RAT96" s="157"/>
      <c r="RAU96" s="211"/>
      <c r="RAV96" s="161"/>
      <c r="RAW96" s="161"/>
      <c r="RAX96" s="168"/>
      <c r="RAY96" s="169"/>
      <c r="RAZ96" s="170"/>
      <c r="RBA96" s="167"/>
      <c r="RBB96" s="43"/>
      <c r="RBC96" s="208"/>
      <c r="RBD96" s="157"/>
      <c r="RBE96" s="211"/>
      <c r="RBF96" s="161"/>
      <c r="RBG96" s="161"/>
      <c r="RBH96" s="168"/>
      <c r="RBI96" s="169"/>
      <c r="RBJ96" s="170"/>
      <c r="RBK96" s="167"/>
      <c r="RBL96" s="43"/>
      <c r="RBM96" s="208"/>
      <c r="RBN96" s="157"/>
      <c r="RBO96" s="211"/>
      <c r="RBP96" s="161"/>
      <c r="RBQ96" s="161"/>
      <c r="RBR96" s="168"/>
      <c r="RBS96" s="169"/>
      <c r="RBT96" s="170"/>
      <c r="RBU96" s="167"/>
      <c r="RBV96" s="43"/>
      <c r="RBW96" s="208"/>
      <c r="RBX96" s="157"/>
      <c r="RBY96" s="211"/>
      <c r="RBZ96" s="161"/>
      <c r="RCA96" s="161"/>
      <c r="RCB96" s="168"/>
      <c r="RCC96" s="169"/>
      <c r="RCD96" s="170"/>
      <c r="RCE96" s="167"/>
      <c r="RCF96" s="43"/>
      <c r="RCG96" s="208"/>
      <c r="RCH96" s="157"/>
      <c r="RCI96" s="211"/>
      <c r="RCJ96" s="161"/>
      <c r="RCK96" s="161"/>
      <c r="RCL96" s="168"/>
      <c r="RCM96" s="169"/>
      <c r="RCN96" s="170"/>
      <c r="RCO96" s="167"/>
      <c r="RCP96" s="43"/>
      <c r="RCQ96" s="208"/>
      <c r="RCR96" s="157"/>
      <c r="RCS96" s="211"/>
      <c r="RCT96" s="161"/>
      <c r="RCU96" s="161"/>
      <c r="RCV96" s="168"/>
      <c r="RCW96" s="169"/>
      <c r="RCX96" s="170"/>
      <c r="RCY96" s="167"/>
      <c r="RCZ96" s="43"/>
      <c r="RDA96" s="208"/>
      <c r="RDB96" s="157"/>
      <c r="RDC96" s="211"/>
      <c r="RDD96" s="161"/>
      <c r="RDE96" s="161"/>
      <c r="RDF96" s="168"/>
      <c r="RDG96" s="169"/>
      <c r="RDH96" s="170"/>
      <c r="RDI96" s="167"/>
      <c r="RDJ96" s="43"/>
      <c r="RDK96" s="208"/>
      <c r="RDL96" s="157"/>
      <c r="RDM96" s="211"/>
      <c r="RDN96" s="161"/>
      <c r="RDO96" s="161"/>
      <c r="RDP96" s="168"/>
      <c r="RDQ96" s="169"/>
      <c r="RDR96" s="170"/>
      <c r="RDS96" s="167"/>
      <c r="RDT96" s="43"/>
      <c r="RDU96" s="208"/>
      <c r="RDV96" s="157"/>
      <c r="RDW96" s="211"/>
      <c r="RDX96" s="161"/>
      <c r="RDY96" s="161"/>
      <c r="RDZ96" s="168"/>
      <c r="REA96" s="169"/>
      <c r="REB96" s="170"/>
      <c r="REC96" s="167"/>
      <c r="RED96" s="43"/>
      <c r="REE96" s="208"/>
      <c r="REF96" s="157"/>
      <c r="REG96" s="211"/>
      <c r="REH96" s="161"/>
      <c r="REI96" s="161"/>
      <c r="REJ96" s="168"/>
      <c r="REK96" s="169"/>
      <c r="REL96" s="170"/>
      <c r="REM96" s="167"/>
      <c r="REN96" s="43"/>
      <c r="REO96" s="208"/>
      <c r="REP96" s="157"/>
      <c r="REQ96" s="211"/>
      <c r="RER96" s="161"/>
      <c r="RES96" s="161"/>
      <c r="RET96" s="168"/>
      <c r="REU96" s="169"/>
      <c r="REV96" s="170"/>
      <c r="REW96" s="167"/>
      <c r="REX96" s="43"/>
      <c r="REY96" s="208"/>
      <c r="REZ96" s="157"/>
      <c r="RFA96" s="211"/>
      <c r="RFB96" s="161"/>
      <c r="RFC96" s="161"/>
      <c r="RFD96" s="168"/>
      <c r="RFE96" s="169"/>
      <c r="RFF96" s="170"/>
      <c r="RFG96" s="167"/>
      <c r="RFH96" s="43"/>
      <c r="RFI96" s="208"/>
      <c r="RFJ96" s="157"/>
      <c r="RFK96" s="211"/>
      <c r="RFL96" s="161"/>
      <c r="RFM96" s="161"/>
      <c r="RFN96" s="168"/>
      <c r="RFO96" s="169"/>
      <c r="RFP96" s="170"/>
      <c r="RFQ96" s="167"/>
      <c r="RFR96" s="43"/>
      <c r="RFS96" s="208"/>
      <c r="RFT96" s="157"/>
      <c r="RFU96" s="211"/>
      <c r="RFV96" s="161"/>
      <c r="RFW96" s="161"/>
      <c r="RFX96" s="168"/>
      <c r="RFY96" s="169"/>
      <c r="RFZ96" s="170"/>
      <c r="RGA96" s="167"/>
      <c r="RGB96" s="43"/>
      <c r="RGC96" s="208"/>
      <c r="RGD96" s="157"/>
      <c r="RGE96" s="211"/>
      <c r="RGF96" s="161"/>
      <c r="RGG96" s="161"/>
      <c r="RGH96" s="168"/>
      <c r="RGI96" s="169"/>
      <c r="RGJ96" s="170"/>
      <c r="RGK96" s="167"/>
      <c r="RGL96" s="43"/>
      <c r="RGM96" s="208"/>
      <c r="RGN96" s="157"/>
      <c r="RGO96" s="211"/>
      <c r="RGP96" s="161"/>
      <c r="RGQ96" s="161"/>
      <c r="RGR96" s="168"/>
      <c r="RGS96" s="169"/>
      <c r="RGT96" s="170"/>
      <c r="RGU96" s="167"/>
      <c r="RGV96" s="43"/>
      <c r="RGW96" s="208"/>
      <c r="RGX96" s="157"/>
      <c r="RGY96" s="211"/>
      <c r="RGZ96" s="161"/>
      <c r="RHA96" s="161"/>
      <c r="RHB96" s="168"/>
      <c r="RHC96" s="169"/>
      <c r="RHD96" s="170"/>
      <c r="RHE96" s="167"/>
      <c r="RHF96" s="43"/>
      <c r="RHG96" s="208"/>
      <c r="RHH96" s="157"/>
      <c r="RHI96" s="211"/>
      <c r="RHJ96" s="161"/>
      <c r="RHK96" s="161"/>
      <c r="RHL96" s="168"/>
      <c r="RHM96" s="169"/>
      <c r="RHN96" s="170"/>
      <c r="RHO96" s="167"/>
      <c r="RHP96" s="43"/>
      <c r="RHQ96" s="208"/>
      <c r="RHR96" s="157"/>
      <c r="RHS96" s="211"/>
      <c r="RHT96" s="161"/>
      <c r="RHU96" s="161"/>
      <c r="RHV96" s="168"/>
      <c r="RHW96" s="169"/>
      <c r="RHX96" s="170"/>
      <c r="RHY96" s="167"/>
      <c r="RHZ96" s="43"/>
      <c r="RIA96" s="208"/>
      <c r="RIB96" s="157"/>
      <c r="RIC96" s="211"/>
      <c r="RID96" s="161"/>
      <c r="RIE96" s="161"/>
      <c r="RIF96" s="168"/>
      <c r="RIG96" s="169"/>
      <c r="RIH96" s="170"/>
      <c r="RII96" s="167"/>
      <c r="RIJ96" s="43"/>
      <c r="RIK96" s="208"/>
      <c r="RIL96" s="157"/>
      <c r="RIM96" s="211"/>
      <c r="RIN96" s="161"/>
      <c r="RIO96" s="161"/>
      <c r="RIP96" s="168"/>
      <c r="RIQ96" s="169"/>
      <c r="RIR96" s="170"/>
      <c r="RIS96" s="167"/>
      <c r="RIT96" s="43"/>
      <c r="RIU96" s="208"/>
      <c r="RIV96" s="157"/>
      <c r="RIW96" s="211"/>
      <c r="RIX96" s="161"/>
      <c r="RIY96" s="161"/>
      <c r="RIZ96" s="168"/>
      <c r="RJA96" s="169"/>
      <c r="RJB96" s="170"/>
      <c r="RJC96" s="167"/>
      <c r="RJD96" s="43"/>
      <c r="RJE96" s="208"/>
      <c r="RJF96" s="157"/>
      <c r="RJG96" s="211"/>
      <c r="RJH96" s="161"/>
      <c r="RJI96" s="161"/>
      <c r="RJJ96" s="168"/>
      <c r="RJK96" s="169"/>
      <c r="RJL96" s="170"/>
      <c r="RJM96" s="167"/>
      <c r="RJN96" s="43"/>
      <c r="RJO96" s="208"/>
      <c r="RJP96" s="157"/>
      <c r="RJQ96" s="211"/>
      <c r="RJR96" s="161"/>
      <c r="RJS96" s="161"/>
      <c r="RJT96" s="168"/>
      <c r="RJU96" s="169"/>
      <c r="RJV96" s="170"/>
      <c r="RJW96" s="167"/>
      <c r="RJX96" s="43"/>
      <c r="RJY96" s="208"/>
      <c r="RJZ96" s="157"/>
      <c r="RKA96" s="211"/>
      <c r="RKB96" s="161"/>
      <c r="RKC96" s="161"/>
      <c r="RKD96" s="168"/>
      <c r="RKE96" s="169"/>
      <c r="RKF96" s="170"/>
      <c r="RKG96" s="167"/>
      <c r="RKH96" s="43"/>
      <c r="RKI96" s="208"/>
      <c r="RKJ96" s="157"/>
      <c r="RKK96" s="211"/>
      <c r="RKL96" s="161"/>
      <c r="RKM96" s="161"/>
      <c r="RKN96" s="168"/>
      <c r="RKO96" s="169"/>
      <c r="RKP96" s="170"/>
      <c r="RKQ96" s="167"/>
      <c r="RKR96" s="43"/>
      <c r="RKS96" s="208"/>
      <c r="RKT96" s="157"/>
      <c r="RKU96" s="211"/>
      <c r="RKV96" s="161"/>
      <c r="RKW96" s="161"/>
      <c r="RKX96" s="168"/>
      <c r="RKY96" s="169"/>
      <c r="RKZ96" s="170"/>
      <c r="RLA96" s="167"/>
      <c r="RLB96" s="43"/>
      <c r="RLC96" s="208"/>
      <c r="RLD96" s="157"/>
      <c r="RLE96" s="211"/>
      <c r="RLF96" s="161"/>
      <c r="RLG96" s="161"/>
      <c r="RLH96" s="168"/>
      <c r="RLI96" s="169"/>
      <c r="RLJ96" s="170"/>
      <c r="RLK96" s="167"/>
      <c r="RLL96" s="43"/>
      <c r="RLM96" s="208"/>
      <c r="RLN96" s="157"/>
      <c r="RLO96" s="211"/>
      <c r="RLP96" s="161"/>
      <c r="RLQ96" s="161"/>
      <c r="RLR96" s="168"/>
      <c r="RLS96" s="169"/>
      <c r="RLT96" s="170"/>
      <c r="RLU96" s="167"/>
      <c r="RLV96" s="43"/>
      <c r="RLW96" s="208"/>
      <c r="RLX96" s="157"/>
      <c r="RLY96" s="211"/>
      <c r="RLZ96" s="161"/>
      <c r="RMA96" s="161"/>
      <c r="RMB96" s="168"/>
      <c r="RMC96" s="169"/>
      <c r="RMD96" s="170"/>
      <c r="RME96" s="167"/>
      <c r="RMF96" s="43"/>
      <c r="RMG96" s="208"/>
      <c r="RMH96" s="157"/>
      <c r="RMI96" s="211"/>
      <c r="RMJ96" s="161"/>
      <c r="RMK96" s="161"/>
      <c r="RML96" s="168"/>
      <c r="RMM96" s="169"/>
      <c r="RMN96" s="170"/>
      <c r="RMO96" s="167"/>
      <c r="RMP96" s="43"/>
      <c r="RMQ96" s="208"/>
      <c r="RMR96" s="157"/>
      <c r="RMS96" s="211"/>
      <c r="RMT96" s="161"/>
      <c r="RMU96" s="161"/>
      <c r="RMV96" s="168"/>
      <c r="RMW96" s="169"/>
      <c r="RMX96" s="170"/>
      <c r="RMY96" s="167"/>
      <c r="RMZ96" s="43"/>
      <c r="RNA96" s="208"/>
      <c r="RNB96" s="157"/>
      <c r="RNC96" s="211"/>
      <c r="RND96" s="161"/>
      <c r="RNE96" s="161"/>
      <c r="RNF96" s="168"/>
      <c r="RNG96" s="169"/>
      <c r="RNH96" s="170"/>
      <c r="RNI96" s="167"/>
      <c r="RNJ96" s="43"/>
      <c r="RNK96" s="208"/>
      <c r="RNL96" s="157"/>
      <c r="RNM96" s="211"/>
      <c r="RNN96" s="161"/>
      <c r="RNO96" s="161"/>
      <c r="RNP96" s="168"/>
      <c r="RNQ96" s="169"/>
      <c r="RNR96" s="170"/>
      <c r="RNS96" s="167"/>
      <c r="RNT96" s="43"/>
      <c r="RNU96" s="208"/>
      <c r="RNV96" s="157"/>
      <c r="RNW96" s="211"/>
      <c r="RNX96" s="161"/>
      <c r="RNY96" s="161"/>
      <c r="RNZ96" s="168"/>
      <c r="ROA96" s="169"/>
      <c r="ROB96" s="170"/>
      <c r="ROC96" s="167"/>
      <c r="ROD96" s="43"/>
      <c r="ROE96" s="208"/>
      <c r="ROF96" s="157"/>
      <c r="ROG96" s="211"/>
      <c r="ROH96" s="161"/>
      <c r="ROI96" s="161"/>
      <c r="ROJ96" s="168"/>
      <c r="ROK96" s="169"/>
      <c r="ROL96" s="170"/>
      <c r="ROM96" s="167"/>
      <c r="RON96" s="43"/>
      <c r="ROO96" s="208"/>
      <c r="ROP96" s="157"/>
      <c r="ROQ96" s="211"/>
      <c r="ROR96" s="161"/>
      <c r="ROS96" s="161"/>
      <c r="ROT96" s="168"/>
      <c r="ROU96" s="169"/>
      <c r="ROV96" s="170"/>
      <c r="ROW96" s="167"/>
      <c r="ROX96" s="43"/>
      <c r="ROY96" s="208"/>
      <c r="ROZ96" s="157"/>
      <c r="RPA96" s="211"/>
      <c r="RPB96" s="161"/>
      <c r="RPC96" s="161"/>
      <c r="RPD96" s="168"/>
      <c r="RPE96" s="169"/>
      <c r="RPF96" s="170"/>
      <c r="RPG96" s="167"/>
      <c r="RPH96" s="43"/>
      <c r="RPI96" s="208"/>
      <c r="RPJ96" s="157"/>
      <c r="RPK96" s="211"/>
      <c r="RPL96" s="161"/>
      <c r="RPM96" s="161"/>
      <c r="RPN96" s="168"/>
      <c r="RPO96" s="169"/>
      <c r="RPP96" s="170"/>
      <c r="RPQ96" s="167"/>
      <c r="RPR96" s="43"/>
      <c r="RPS96" s="208"/>
      <c r="RPT96" s="157"/>
      <c r="RPU96" s="211"/>
      <c r="RPV96" s="161"/>
      <c r="RPW96" s="161"/>
      <c r="RPX96" s="168"/>
      <c r="RPY96" s="169"/>
      <c r="RPZ96" s="170"/>
      <c r="RQA96" s="167"/>
      <c r="RQB96" s="43"/>
      <c r="RQC96" s="208"/>
      <c r="RQD96" s="157"/>
      <c r="RQE96" s="211"/>
      <c r="RQF96" s="161"/>
      <c r="RQG96" s="161"/>
      <c r="RQH96" s="168"/>
      <c r="RQI96" s="169"/>
      <c r="RQJ96" s="170"/>
      <c r="RQK96" s="167"/>
      <c r="RQL96" s="43"/>
      <c r="RQM96" s="208"/>
      <c r="RQN96" s="157"/>
      <c r="RQO96" s="211"/>
      <c r="RQP96" s="161"/>
      <c r="RQQ96" s="161"/>
      <c r="RQR96" s="168"/>
      <c r="RQS96" s="169"/>
      <c r="RQT96" s="170"/>
      <c r="RQU96" s="167"/>
      <c r="RQV96" s="43"/>
      <c r="RQW96" s="208"/>
      <c r="RQX96" s="157"/>
      <c r="RQY96" s="211"/>
      <c r="RQZ96" s="161"/>
      <c r="RRA96" s="161"/>
      <c r="RRB96" s="168"/>
      <c r="RRC96" s="169"/>
      <c r="RRD96" s="170"/>
      <c r="RRE96" s="167"/>
      <c r="RRF96" s="43"/>
      <c r="RRG96" s="208"/>
      <c r="RRH96" s="157"/>
      <c r="RRI96" s="211"/>
      <c r="RRJ96" s="161"/>
      <c r="RRK96" s="161"/>
      <c r="RRL96" s="168"/>
      <c r="RRM96" s="169"/>
      <c r="RRN96" s="170"/>
      <c r="RRO96" s="167"/>
      <c r="RRP96" s="43"/>
      <c r="RRQ96" s="208"/>
      <c r="RRR96" s="157"/>
      <c r="RRS96" s="211"/>
      <c r="RRT96" s="161"/>
      <c r="RRU96" s="161"/>
      <c r="RRV96" s="168"/>
      <c r="RRW96" s="169"/>
      <c r="RRX96" s="170"/>
      <c r="RRY96" s="167"/>
      <c r="RRZ96" s="43"/>
      <c r="RSA96" s="208"/>
      <c r="RSB96" s="157"/>
      <c r="RSC96" s="211"/>
      <c r="RSD96" s="161"/>
      <c r="RSE96" s="161"/>
      <c r="RSF96" s="168"/>
      <c r="RSG96" s="169"/>
      <c r="RSH96" s="170"/>
      <c r="RSI96" s="167"/>
      <c r="RSJ96" s="43"/>
      <c r="RSK96" s="208"/>
      <c r="RSL96" s="157"/>
      <c r="RSM96" s="211"/>
      <c r="RSN96" s="161"/>
      <c r="RSO96" s="161"/>
      <c r="RSP96" s="168"/>
      <c r="RSQ96" s="169"/>
      <c r="RSR96" s="170"/>
      <c r="RSS96" s="167"/>
      <c r="RST96" s="43"/>
      <c r="RSU96" s="208"/>
      <c r="RSV96" s="157"/>
      <c r="RSW96" s="211"/>
      <c r="RSX96" s="161"/>
      <c r="RSY96" s="161"/>
      <c r="RSZ96" s="168"/>
      <c r="RTA96" s="169"/>
      <c r="RTB96" s="170"/>
      <c r="RTC96" s="167"/>
      <c r="RTD96" s="43"/>
      <c r="RTE96" s="208"/>
      <c r="RTF96" s="157"/>
      <c r="RTG96" s="211"/>
      <c r="RTH96" s="161"/>
      <c r="RTI96" s="161"/>
      <c r="RTJ96" s="168"/>
      <c r="RTK96" s="169"/>
      <c r="RTL96" s="170"/>
      <c r="RTM96" s="167"/>
      <c r="RTN96" s="43"/>
      <c r="RTO96" s="208"/>
      <c r="RTP96" s="157"/>
      <c r="RTQ96" s="211"/>
      <c r="RTR96" s="161"/>
      <c r="RTS96" s="161"/>
      <c r="RTT96" s="168"/>
      <c r="RTU96" s="169"/>
      <c r="RTV96" s="170"/>
      <c r="RTW96" s="167"/>
      <c r="RTX96" s="43"/>
      <c r="RTY96" s="208"/>
      <c r="RTZ96" s="157"/>
      <c r="RUA96" s="211"/>
      <c r="RUB96" s="161"/>
      <c r="RUC96" s="161"/>
      <c r="RUD96" s="168"/>
      <c r="RUE96" s="169"/>
      <c r="RUF96" s="170"/>
      <c r="RUG96" s="167"/>
      <c r="RUH96" s="43"/>
      <c r="RUI96" s="208"/>
      <c r="RUJ96" s="157"/>
      <c r="RUK96" s="211"/>
      <c r="RUL96" s="161"/>
      <c r="RUM96" s="161"/>
      <c r="RUN96" s="168"/>
      <c r="RUO96" s="169"/>
      <c r="RUP96" s="170"/>
      <c r="RUQ96" s="167"/>
      <c r="RUR96" s="43"/>
      <c r="RUS96" s="208"/>
      <c r="RUT96" s="157"/>
      <c r="RUU96" s="211"/>
      <c r="RUV96" s="161"/>
      <c r="RUW96" s="161"/>
      <c r="RUX96" s="168"/>
      <c r="RUY96" s="169"/>
      <c r="RUZ96" s="170"/>
      <c r="RVA96" s="167"/>
      <c r="RVB96" s="43"/>
      <c r="RVC96" s="208"/>
      <c r="RVD96" s="157"/>
      <c r="RVE96" s="211"/>
      <c r="RVF96" s="161"/>
      <c r="RVG96" s="161"/>
      <c r="RVH96" s="168"/>
      <c r="RVI96" s="169"/>
      <c r="RVJ96" s="170"/>
      <c r="RVK96" s="167"/>
      <c r="RVL96" s="43"/>
      <c r="RVM96" s="208"/>
      <c r="RVN96" s="157"/>
      <c r="RVO96" s="211"/>
      <c r="RVP96" s="161"/>
      <c r="RVQ96" s="161"/>
      <c r="RVR96" s="168"/>
      <c r="RVS96" s="169"/>
      <c r="RVT96" s="170"/>
      <c r="RVU96" s="167"/>
      <c r="RVV96" s="43"/>
      <c r="RVW96" s="208"/>
      <c r="RVX96" s="157"/>
      <c r="RVY96" s="211"/>
      <c r="RVZ96" s="161"/>
      <c r="RWA96" s="161"/>
      <c r="RWB96" s="168"/>
      <c r="RWC96" s="169"/>
      <c r="RWD96" s="170"/>
      <c r="RWE96" s="167"/>
      <c r="RWF96" s="43"/>
      <c r="RWG96" s="208"/>
      <c r="RWH96" s="157"/>
      <c r="RWI96" s="211"/>
      <c r="RWJ96" s="161"/>
      <c r="RWK96" s="161"/>
      <c r="RWL96" s="168"/>
      <c r="RWM96" s="169"/>
      <c r="RWN96" s="170"/>
      <c r="RWO96" s="167"/>
      <c r="RWP96" s="43"/>
      <c r="RWQ96" s="208"/>
      <c r="RWR96" s="157"/>
      <c r="RWS96" s="211"/>
      <c r="RWT96" s="161"/>
      <c r="RWU96" s="161"/>
      <c r="RWV96" s="168"/>
      <c r="RWW96" s="169"/>
      <c r="RWX96" s="170"/>
      <c r="RWY96" s="167"/>
      <c r="RWZ96" s="43"/>
      <c r="RXA96" s="208"/>
      <c r="RXB96" s="157"/>
      <c r="RXC96" s="211"/>
      <c r="RXD96" s="161"/>
      <c r="RXE96" s="161"/>
      <c r="RXF96" s="168"/>
      <c r="RXG96" s="169"/>
      <c r="RXH96" s="170"/>
      <c r="RXI96" s="167"/>
      <c r="RXJ96" s="43"/>
      <c r="RXK96" s="208"/>
      <c r="RXL96" s="157"/>
      <c r="RXM96" s="211"/>
      <c r="RXN96" s="161"/>
      <c r="RXO96" s="161"/>
      <c r="RXP96" s="168"/>
      <c r="RXQ96" s="169"/>
      <c r="RXR96" s="170"/>
      <c r="RXS96" s="167"/>
      <c r="RXT96" s="43"/>
      <c r="RXU96" s="208"/>
      <c r="RXV96" s="157"/>
      <c r="RXW96" s="211"/>
      <c r="RXX96" s="161"/>
      <c r="RXY96" s="161"/>
      <c r="RXZ96" s="168"/>
      <c r="RYA96" s="169"/>
      <c r="RYB96" s="170"/>
      <c r="RYC96" s="167"/>
      <c r="RYD96" s="43"/>
      <c r="RYE96" s="208"/>
      <c r="RYF96" s="157"/>
      <c r="RYG96" s="211"/>
      <c r="RYH96" s="161"/>
      <c r="RYI96" s="161"/>
      <c r="RYJ96" s="168"/>
      <c r="RYK96" s="169"/>
      <c r="RYL96" s="170"/>
      <c r="RYM96" s="167"/>
      <c r="RYN96" s="43"/>
      <c r="RYO96" s="208"/>
      <c r="RYP96" s="157"/>
      <c r="RYQ96" s="211"/>
      <c r="RYR96" s="161"/>
      <c r="RYS96" s="161"/>
      <c r="RYT96" s="168"/>
      <c r="RYU96" s="169"/>
      <c r="RYV96" s="170"/>
      <c r="RYW96" s="167"/>
      <c r="RYX96" s="43"/>
      <c r="RYY96" s="208"/>
      <c r="RYZ96" s="157"/>
      <c r="RZA96" s="211"/>
      <c r="RZB96" s="161"/>
      <c r="RZC96" s="161"/>
      <c r="RZD96" s="168"/>
      <c r="RZE96" s="169"/>
      <c r="RZF96" s="170"/>
      <c r="RZG96" s="167"/>
      <c r="RZH96" s="43"/>
      <c r="RZI96" s="208"/>
      <c r="RZJ96" s="157"/>
      <c r="RZK96" s="211"/>
      <c r="RZL96" s="161"/>
      <c r="RZM96" s="161"/>
      <c r="RZN96" s="168"/>
      <c r="RZO96" s="169"/>
      <c r="RZP96" s="170"/>
      <c r="RZQ96" s="167"/>
      <c r="RZR96" s="43"/>
      <c r="RZS96" s="208"/>
      <c r="RZT96" s="157"/>
      <c r="RZU96" s="211"/>
      <c r="RZV96" s="161"/>
      <c r="RZW96" s="161"/>
      <c r="RZX96" s="168"/>
      <c r="RZY96" s="169"/>
      <c r="RZZ96" s="170"/>
      <c r="SAA96" s="167"/>
      <c r="SAB96" s="43"/>
      <c r="SAC96" s="208"/>
      <c r="SAD96" s="157"/>
      <c r="SAE96" s="211"/>
      <c r="SAF96" s="161"/>
      <c r="SAG96" s="161"/>
      <c r="SAH96" s="168"/>
      <c r="SAI96" s="169"/>
      <c r="SAJ96" s="170"/>
      <c r="SAK96" s="167"/>
      <c r="SAL96" s="43"/>
      <c r="SAM96" s="208"/>
      <c r="SAN96" s="157"/>
      <c r="SAO96" s="211"/>
      <c r="SAP96" s="161"/>
      <c r="SAQ96" s="161"/>
      <c r="SAR96" s="168"/>
      <c r="SAS96" s="169"/>
      <c r="SAT96" s="170"/>
      <c r="SAU96" s="167"/>
      <c r="SAV96" s="43"/>
      <c r="SAW96" s="208"/>
      <c r="SAX96" s="157"/>
      <c r="SAY96" s="211"/>
      <c r="SAZ96" s="161"/>
      <c r="SBA96" s="161"/>
      <c r="SBB96" s="168"/>
      <c r="SBC96" s="169"/>
      <c r="SBD96" s="170"/>
      <c r="SBE96" s="167"/>
      <c r="SBF96" s="43"/>
      <c r="SBG96" s="208"/>
      <c r="SBH96" s="157"/>
      <c r="SBI96" s="211"/>
      <c r="SBJ96" s="161"/>
      <c r="SBK96" s="161"/>
      <c r="SBL96" s="168"/>
      <c r="SBM96" s="169"/>
      <c r="SBN96" s="170"/>
      <c r="SBO96" s="167"/>
      <c r="SBP96" s="43"/>
      <c r="SBQ96" s="208"/>
      <c r="SBR96" s="157"/>
      <c r="SBS96" s="211"/>
      <c r="SBT96" s="161"/>
      <c r="SBU96" s="161"/>
      <c r="SBV96" s="168"/>
      <c r="SBW96" s="169"/>
      <c r="SBX96" s="170"/>
      <c r="SBY96" s="167"/>
      <c r="SBZ96" s="43"/>
      <c r="SCA96" s="208"/>
      <c r="SCB96" s="157"/>
      <c r="SCC96" s="211"/>
      <c r="SCD96" s="161"/>
      <c r="SCE96" s="161"/>
      <c r="SCF96" s="168"/>
      <c r="SCG96" s="169"/>
      <c r="SCH96" s="170"/>
      <c r="SCI96" s="167"/>
      <c r="SCJ96" s="43"/>
      <c r="SCK96" s="208"/>
      <c r="SCL96" s="157"/>
      <c r="SCM96" s="211"/>
      <c r="SCN96" s="161"/>
      <c r="SCO96" s="161"/>
      <c r="SCP96" s="168"/>
      <c r="SCQ96" s="169"/>
      <c r="SCR96" s="170"/>
      <c r="SCS96" s="167"/>
      <c r="SCT96" s="43"/>
      <c r="SCU96" s="208"/>
      <c r="SCV96" s="157"/>
      <c r="SCW96" s="211"/>
      <c r="SCX96" s="161"/>
      <c r="SCY96" s="161"/>
      <c r="SCZ96" s="168"/>
      <c r="SDA96" s="169"/>
      <c r="SDB96" s="170"/>
      <c r="SDC96" s="167"/>
      <c r="SDD96" s="43"/>
      <c r="SDE96" s="208"/>
      <c r="SDF96" s="157"/>
      <c r="SDG96" s="211"/>
      <c r="SDH96" s="161"/>
      <c r="SDI96" s="161"/>
      <c r="SDJ96" s="168"/>
      <c r="SDK96" s="169"/>
      <c r="SDL96" s="170"/>
      <c r="SDM96" s="167"/>
      <c r="SDN96" s="43"/>
      <c r="SDO96" s="208"/>
      <c r="SDP96" s="157"/>
      <c r="SDQ96" s="211"/>
      <c r="SDR96" s="161"/>
      <c r="SDS96" s="161"/>
      <c r="SDT96" s="168"/>
      <c r="SDU96" s="169"/>
      <c r="SDV96" s="170"/>
      <c r="SDW96" s="167"/>
      <c r="SDX96" s="43"/>
      <c r="SDY96" s="208"/>
      <c r="SDZ96" s="157"/>
      <c r="SEA96" s="211"/>
      <c r="SEB96" s="161"/>
      <c r="SEC96" s="161"/>
      <c r="SED96" s="168"/>
      <c r="SEE96" s="169"/>
      <c r="SEF96" s="170"/>
      <c r="SEG96" s="167"/>
      <c r="SEH96" s="43"/>
      <c r="SEI96" s="208"/>
      <c r="SEJ96" s="157"/>
      <c r="SEK96" s="211"/>
      <c r="SEL96" s="161"/>
      <c r="SEM96" s="161"/>
      <c r="SEN96" s="168"/>
      <c r="SEO96" s="169"/>
      <c r="SEP96" s="170"/>
      <c r="SEQ96" s="167"/>
      <c r="SER96" s="43"/>
      <c r="SES96" s="208"/>
      <c r="SET96" s="157"/>
      <c r="SEU96" s="211"/>
      <c r="SEV96" s="161"/>
      <c r="SEW96" s="161"/>
      <c r="SEX96" s="168"/>
      <c r="SEY96" s="169"/>
      <c r="SEZ96" s="170"/>
      <c r="SFA96" s="167"/>
      <c r="SFB96" s="43"/>
      <c r="SFC96" s="208"/>
      <c r="SFD96" s="157"/>
      <c r="SFE96" s="211"/>
      <c r="SFF96" s="161"/>
      <c r="SFG96" s="161"/>
      <c r="SFH96" s="168"/>
      <c r="SFI96" s="169"/>
      <c r="SFJ96" s="170"/>
      <c r="SFK96" s="167"/>
      <c r="SFL96" s="43"/>
      <c r="SFM96" s="208"/>
      <c r="SFN96" s="157"/>
      <c r="SFO96" s="211"/>
      <c r="SFP96" s="161"/>
      <c r="SFQ96" s="161"/>
      <c r="SFR96" s="168"/>
      <c r="SFS96" s="169"/>
      <c r="SFT96" s="170"/>
      <c r="SFU96" s="167"/>
      <c r="SFV96" s="43"/>
      <c r="SFW96" s="208"/>
      <c r="SFX96" s="157"/>
      <c r="SFY96" s="211"/>
      <c r="SFZ96" s="161"/>
      <c r="SGA96" s="161"/>
      <c r="SGB96" s="168"/>
      <c r="SGC96" s="169"/>
      <c r="SGD96" s="170"/>
      <c r="SGE96" s="167"/>
      <c r="SGF96" s="43"/>
      <c r="SGG96" s="208"/>
      <c r="SGH96" s="157"/>
      <c r="SGI96" s="211"/>
      <c r="SGJ96" s="161"/>
      <c r="SGK96" s="161"/>
      <c r="SGL96" s="168"/>
      <c r="SGM96" s="169"/>
      <c r="SGN96" s="170"/>
      <c r="SGO96" s="167"/>
      <c r="SGP96" s="43"/>
      <c r="SGQ96" s="208"/>
      <c r="SGR96" s="157"/>
      <c r="SGS96" s="211"/>
      <c r="SGT96" s="161"/>
      <c r="SGU96" s="161"/>
      <c r="SGV96" s="168"/>
      <c r="SGW96" s="169"/>
      <c r="SGX96" s="170"/>
      <c r="SGY96" s="167"/>
      <c r="SGZ96" s="43"/>
      <c r="SHA96" s="208"/>
      <c r="SHB96" s="157"/>
      <c r="SHC96" s="211"/>
      <c r="SHD96" s="161"/>
      <c r="SHE96" s="161"/>
      <c r="SHF96" s="168"/>
      <c r="SHG96" s="169"/>
      <c r="SHH96" s="170"/>
      <c r="SHI96" s="167"/>
      <c r="SHJ96" s="43"/>
      <c r="SHK96" s="208"/>
      <c r="SHL96" s="157"/>
      <c r="SHM96" s="211"/>
      <c r="SHN96" s="161"/>
      <c r="SHO96" s="161"/>
      <c r="SHP96" s="168"/>
      <c r="SHQ96" s="169"/>
      <c r="SHR96" s="170"/>
      <c r="SHS96" s="167"/>
      <c r="SHT96" s="43"/>
      <c r="SHU96" s="208"/>
      <c r="SHV96" s="157"/>
      <c r="SHW96" s="211"/>
      <c r="SHX96" s="161"/>
      <c r="SHY96" s="161"/>
      <c r="SHZ96" s="168"/>
      <c r="SIA96" s="169"/>
      <c r="SIB96" s="170"/>
      <c r="SIC96" s="167"/>
      <c r="SID96" s="43"/>
      <c r="SIE96" s="208"/>
      <c r="SIF96" s="157"/>
      <c r="SIG96" s="211"/>
      <c r="SIH96" s="161"/>
      <c r="SII96" s="161"/>
      <c r="SIJ96" s="168"/>
      <c r="SIK96" s="169"/>
      <c r="SIL96" s="170"/>
      <c r="SIM96" s="167"/>
      <c r="SIN96" s="43"/>
      <c r="SIO96" s="208"/>
      <c r="SIP96" s="157"/>
      <c r="SIQ96" s="211"/>
      <c r="SIR96" s="161"/>
      <c r="SIS96" s="161"/>
      <c r="SIT96" s="168"/>
      <c r="SIU96" s="169"/>
      <c r="SIV96" s="170"/>
      <c r="SIW96" s="167"/>
      <c r="SIX96" s="43"/>
      <c r="SIY96" s="208"/>
      <c r="SIZ96" s="157"/>
      <c r="SJA96" s="211"/>
      <c r="SJB96" s="161"/>
      <c r="SJC96" s="161"/>
      <c r="SJD96" s="168"/>
      <c r="SJE96" s="169"/>
      <c r="SJF96" s="170"/>
      <c r="SJG96" s="167"/>
      <c r="SJH96" s="43"/>
      <c r="SJI96" s="208"/>
      <c r="SJJ96" s="157"/>
      <c r="SJK96" s="211"/>
      <c r="SJL96" s="161"/>
      <c r="SJM96" s="161"/>
      <c r="SJN96" s="168"/>
      <c r="SJO96" s="169"/>
      <c r="SJP96" s="170"/>
      <c r="SJQ96" s="167"/>
      <c r="SJR96" s="43"/>
      <c r="SJS96" s="208"/>
      <c r="SJT96" s="157"/>
      <c r="SJU96" s="211"/>
      <c r="SJV96" s="161"/>
      <c r="SJW96" s="161"/>
      <c r="SJX96" s="168"/>
      <c r="SJY96" s="169"/>
      <c r="SJZ96" s="170"/>
      <c r="SKA96" s="167"/>
      <c r="SKB96" s="43"/>
      <c r="SKC96" s="208"/>
      <c r="SKD96" s="157"/>
      <c r="SKE96" s="211"/>
      <c r="SKF96" s="161"/>
      <c r="SKG96" s="161"/>
      <c r="SKH96" s="168"/>
      <c r="SKI96" s="169"/>
      <c r="SKJ96" s="170"/>
      <c r="SKK96" s="167"/>
      <c r="SKL96" s="43"/>
      <c r="SKM96" s="208"/>
      <c r="SKN96" s="157"/>
      <c r="SKO96" s="211"/>
      <c r="SKP96" s="161"/>
      <c r="SKQ96" s="161"/>
      <c r="SKR96" s="168"/>
      <c r="SKS96" s="169"/>
      <c r="SKT96" s="170"/>
      <c r="SKU96" s="167"/>
      <c r="SKV96" s="43"/>
      <c r="SKW96" s="208"/>
      <c r="SKX96" s="157"/>
      <c r="SKY96" s="211"/>
      <c r="SKZ96" s="161"/>
      <c r="SLA96" s="161"/>
      <c r="SLB96" s="168"/>
      <c r="SLC96" s="169"/>
      <c r="SLD96" s="170"/>
      <c r="SLE96" s="167"/>
      <c r="SLF96" s="43"/>
      <c r="SLG96" s="208"/>
      <c r="SLH96" s="157"/>
      <c r="SLI96" s="211"/>
      <c r="SLJ96" s="161"/>
      <c r="SLK96" s="161"/>
      <c r="SLL96" s="168"/>
      <c r="SLM96" s="169"/>
      <c r="SLN96" s="170"/>
      <c r="SLO96" s="167"/>
      <c r="SLP96" s="43"/>
      <c r="SLQ96" s="208"/>
      <c r="SLR96" s="157"/>
      <c r="SLS96" s="211"/>
      <c r="SLT96" s="161"/>
      <c r="SLU96" s="161"/>
      <c r="SLV96" s="168"/>
      <c r="SLW96" s="169"/>
      <c r="SLX96" s="170"/>
      <c r="SLY96" s="167"/>
      <c r="SLZ96" s="43"/>
      <c r="SMA96" s="208"/>
      <c r="SMB96" s="157"/>
      <c r="SMC96" s="211"/>
      <c r="SMD96" s="161"/>
      <c r="SME96" s="161"/>
      <c r="SMF96" s="168"/>
      <c r="SMG96" s="169"/>
      <c r="SMH96" s="170"/>
      <c r="SMI96" s="167"/>
      <c r="SMJ96" s="43"/>
      <c r="SMK96" s="208"/>
      <c r="SML96" s="157"/>
      <c r="SMM96" s="211"/>
      <c r="SMN96" s="161"/>
      <c r="SMO96" s="161"/>
      <c r="SMP96" s="168"/>
      <c r="SMQ96" s="169"/>
      <c r="SMR96" s="170"/>
      <c r="SMS96" s="167"/>
      <c r="SMT96" s="43"/>
      <c r="SMU96" s="208"/>
      <c r="SMV96" s="157"/>
      <c r="SMW96" s="211"/>
      <c r="SMX96" s="161"/>
      <c r="SMY96" s="161"/>
      <c r="SMZ96" s="168"/>
      <c r="SNA96" s="169"/>
      <c r="SNB96" s="170"/>
      <c r="SNC96" s="167"/>
      <c r="SND96" s="43"/>
      <c r="SNE96" s="208"/>
      <c r="SNF96" s="157"/>
      <c r="SNG96" s="211"/>
      <c r="SNH96" s="161"/>
      <c r="SNI96" s="161"/>
      <c r="SNJ96" s="168"/>
      <c r="SNK96" s="169"/>
      <c r="SNL96" s="170"/>
      <c r="SNM96" s="167"/>
      <c r="SNN96" s="43"/>
      <c r="SNO96" s="208"/>
      <c r="SNP96" s="157"/>
      <c r="SNQ96" s="211"/>
      <c r="SNR96" s="161"/>
      <c r="SNS96" s="161"/>
      <c r="SNT96" s="168"/>
      <c r="SNU96" s="169"/>
      <c r="SNV96" s="170"/>
      <c r="SNW96" s="167"/>
      <c r="SNX96" s="43"/>
      <c r="SNY96" s="208"/>
      <c r="SNZ96" s="157"/>
      <c r="SOA96" s="211"/>
      <c r="SOB96" s="161"/>
      <c r="SOC96" s="161"/>
      <c r="SOD96" s="168"/>
      <c r="SOE96" s="169"/>
      <c r="SOF96" s="170"/>
      <c r="SOG96" s="167"/>
      <c r="SOH96" s="43"/>
      <c r="SOI96" s="208"/>
      <c r="SOJ96" s="157"/>
      <c r="SOK96" s="211"/>
      <c r="SOL96" s="161"/>
      <c r="SOM96" s="161"/>
      <c r="SON96" s="168"/>
      <c r="SOO96" s="169"/>
      <c r="SOP96" s="170"/>
      <c r="SOQ96" s="167"/>
      <c r="SOR96" s="43"/>
      <c r="SOS96" s="208"/>
      <c r="SOT96" s="157"/>
      <c r="SOU96" s="211"/>
      <c r="SOV96" s="161"/>
      <c r="SOW96" s="161"/>
      <c r="SOX96" s="168"/>
      <c r="SOY96" s="169"/>
      <c r="SOZ96" s="170"/>
      <c r="SPA96" s="167"/>
      <c r="SPB96" s="43"/>
      <c r="SPC96" s="208"/>
      <c r="SPD96" s="157"/>
      <c r="SPE96" s="211"/>
      <c r="SPF96" s="161"/>
      <c r="SPG96" s="161"/>
      <c r="SPH96" s="168"/>
      <c r="SPI96" s="169"/>
      <c r="SPJ96" s="170"/>
      <c r="SPK96" s="167"/>
      <c r="SPL96" s="43"/>
      <c r="SPM96" s="208"/>
      <c r="SPN96" s="157"/>
      <c r="SPO96" s="211"/>
      <c r="SPP96" s="161"/>
      <c r="SPQ96" s="161"/>
      <c r="SPR96" s="168"/>
      <c r="SPS96" s="169"/>
      <c r="SPT96" s="170"/>
      <c r="SPU96" s="167"/>
      <c r="SPV96" s="43"/>
      <c r="SPW96" s="208"/>
      <c r="SPX96" s="157"/>
      <c r="SPY96" s="211"/>
      <c r="SPZ96" s="161"/>
      <c r="SQA96" s="161"/>
      <c r="SQB96" s="168"/>
      <c r="SQC96" s="169"/>
      <c r="SQD96" s="170"/>
      <c r="SQE96" s="167"/>
      <c r="SQF96" s="43"/>
      <c r="SQG96" s="208"/>
      <c r="SQH96" s="157"/>
      <c r="SQI96" s="211"/>
      <c r="SQJ96" s="161"/>
      <c r="SQK96" s="161"/>
      <c r="SQL96" s="168"/>
      <c r="SQM96" s="169"/>
      <c r="SQN96" s="170"/>
      <c r="SQO96" s="167"/>
      <c r="SQP96" s="43"/>
      <c r="SQQ96" s="208"/>
      <c r="SQR96" s="157"/>
      <c r="SQS96" s="211"/>
      <c r="SQT96" s="161"/>
      <c r="SQU96" s="161"/>
      <c r="SQV96" s="168"/>
      <c r="SQW96" s="169"/>
      <c r="SQX96" s="170"/>
      <c r="SQY96" s="167"/>
      <c r="SQZ96" s="43"/>
      <c r="SRA96" s="208"/>
      <c r="SRB96" s="157"/>
      <c r="SRC96" s="211"/>
      <c r="SRD96" s="161"/>
      <c r="SRE96" s="161"/>
      <c r="SRF96" s="168"/>
      <c r="SRG96" s="169"/>
      <c r="SRH96" s="170"/>
      <c r="SRI96" s="167"/>
      <c r="SRJ96" s="43"/>
      <c r="SRK96" s="208"/>
      <c r="SRL96" s="157"/>
      <c r="SRM96" s="211"/>
      <c r="SRN96" s="161"/>
      <c r="SRO96" s="161"/>
      <c r="SRP96" s="168"/>
      <c r="SRQ96" s="169"/>
      <c r="SRR96" s="170"/>
      <c r="SRS96" s="167"/>
      <c r="SRT96" s="43"/>
      <c r="SRU96" s="208"/>
      <c r="SRV96" s="157"/>
      <c r="SRW96" s="211"/>
      <c r="SRX96" s="161"/>
      <c r="SRY96" s="161"/>
      <c r="SRZ96" s="168"/>
      <c r="SSA96" s="169"/>
      <c r="SSB96" s="170"/>
      <c r="SSC96" s="167"/>
      <c r="SSD96" s="43"/>
      <c r="SSE96" s="208"/>
      <c r="SSF96" s="157"/>
      <c r="SSG96" s="211"/>
      <c r="SSH96" s="161"/>
      <c r="SSI96" s="161"/>
      <c r="SSJ96" s="168"/>
      <c r="SSK96" s="169"/>
      <c r="SSL96" s="170"/>
      <c r="SSM96" s="167"/>
      <c r="SSN96" s="43"/>
      <c r="SSO96" s="208"/>
      <c r="SSP96" s="157"/>
      <c r="SSQ96" s="211"/>
      <c r="SSR96" s="161"/>
      <c r="SSS96" s="161"/>
      <c r="SST96" s="168"/>
      <c r="SSU96" s="169"/>
      <c r="SSV96" s="170"/>
      <c r="SSW96" s="167"/>
      <c r="SSX96" s="43"/>
      <c r="SSY96" s="208"/>
      <c r="SSZ96" s="157"/>
      <c r="STA96" s="211"/>
      <c r="STB96" s="161"/>
      <c r="STC96" s="161"/>
      <c r="STD96" s="168"/>
      <c r="STE96" s="169"/>
      <c r="STF96" s="170"/>
      <c r="STG96" s="167"/>
      <c r="STH96" s="43"/>
      <c r="STI96" s="208"/>
      <c r="STJ96" s="157"/>
      <c r="STK96" s="211"/>
      <c r="STL96" s="161"/>
      <c r="STM96" s="161"/>
      <c r="STN96" s="168"/>
      <c r="STO96" s="169"/>
      <c r="STP96" s="170"/>
      <c r="STQ96" s="167"/>
      <c r="STR96" s="43"/>
      <c r="STS96" s="208"/>
      <c r="STT96" s="157"/>
      <c r="STU96" s="211"/>
      <c r="STV96" s="161"/>
      <c r="STW96" s="161"/>
      <c r="STX96" s="168"/>
      <c r="STY96" s="169"/>
      <c r="STZ96" s="170"/>
      <c r="SUA96" s="167"/>
      <c r="SUB96" s="43"/>
      <c r="SUC96" s="208"/>
      <c r="SUD96" s="157"/>
      <c r="SUE96" s="211"/>
      <c r="SUF96" s="161"/>
      <c r="SUG96" s="161"/>
      <c r="SUH96" s="168"/>
      <c r="SUI96" s="169"/>
      <c r="SUJ96" s="170"/>
      <c r="SUK96" s="167"/>
      <c r="SUL96" s="43"/>
      <c r="SUM96" s="208"/>
      <c r="SUN96" s="157"/>
      <c r="SUO96" s="211"/>
      <c r="SUP96" s="161"/>
      <c r="SUQ96" s="161"/>
      <c r="SUR96" s="168"/>
      <c r="SUS96" s="169"/>
      <c r="SUT96" s="170"/>
      <c r="SUU96" s="167"/>
      <c r="SUV96" s="43"/>
      <c r="SUW96" s="208"/>
      <c r="SUX96" s="157"/>
      <c r="SUY96" s="211"/>
      <c r="SUZ96" s="161"/>
      <c r="SVA96" s="161"/>
      <c r="SVB96" s="168"/>
      <c r="SVC96" s="169"/>
      <c r="SVD96" s="170"/>
      <c r="SVE96" s="167"/>
      <c r="SVF96" s="43"/>
      <c r="SVG96" s="208"/>
      <c r="SVH96" s="157"/>
      <c r="SVI96" s="211"/>
      <c r="SVJ96" s="161"/>
      <c r="SVK96" s="161"/>
      <c r="SVL96" s="168"/>
      <c r="SVM96" s="169"/>
      <c r="SVN96" s="170"/>
      <c r="SVO96" s="167"/>
      <c r="SVP96" s="43"/>
      <c r="SVQ96" s="208"/>
      <c r="SVR96" s="157"/>
      <c r="SVS96" s="211"/>
      <c r="SVT96" s="161"/>
      <c r="SVU96" s="161"/>
      <c r="SVV96" s="168"/>
      <c r="SVW96" s="169"/>
      <c r="SVX96" s="170"/>
      <c r="SVY96" s="167"/>
      <c r="SVZ96" s="43"/>
      <c r="SWA96" s="208"/>
      <c r="SWB96" s="157"/>
      <c r="SWC96" s="211"/>
      <c r="SWD96" s="161"/>
      <c r="SWE96" s="161"/>
      <c r="SWF96" s="168"/>
      <c r="SWG96" s="169"/>
      <c r="SWH96" s="170"/>
      <c r="SWI96" s="167"/>
      <c r="SWJ96" s="43"/>
      <c r="SWK96" s="208"/>
      <c r="SWL96" s="157"/>
      <c r="SWM96" s="211"/>
      <c r="SWN96" s="161"/>
      <c r="SWO96" s="161"/>
      <c r="SWP96" s="168"/>
      <c r="SWQ96" s="169"/>
      <c r="SWR96" s="170"/>
      <c r="SWS96" s="167"/>
      <c r="SWT96" s="43"/>
      <c r="SWU96" s="208"/>
      <c r="SWV96" s="157"/>
      <c r="SWW96" s="211"/>
      <c r="SWX96" s="161"/>
      <c r="SWY96" s="161"/>
      <c r="SWZ96" s="168"/>
      <c r="SXA96" s="169"/>
      <c r="SXB96" s="170"/>
      <c r="SXC96" s="167"/>
      <c r="SXD96" s="43"/>
      <c r="SXE96" s="208"/>
      <c r="SXF96" s="157"/>
      <c r="SXG96" s="211"/>
      <c r="SXH96" s="161"/>
      <c r="SXI96" s="161"/>
      <c r="SXJ96" s="168"/>
      <c r="SXK96" s="169"/>
      <c r="SXL96" s="170"/>
      <c r="SXM96" s="167"/>
      <c r="SXN96" s="43"/>
      <c r="SXO96" s="208"/>
      <c r="SXP96" s="157"/>
      <c r="SXQ96" s="211"/>
      <c r="SXR96" s="161"/>
      <c r="SXS96" s="161"/>
      <c r="SXT96" s="168"/>
      <c r="SXU96" s="169"/>
      <c r="SXV96" s="170"/>
      <c r="SXW96" s="167"/>
      <c r="SXX96" s="43"/>
      <c r="SXY96" s="208"/>
      <c r="SXZ96" s="157"/>
      <c r="SYA96" s="211"/>
      <c r="SYB96" s="161"/>
      <c r="SYC96" s="161"/>
      <c r="SYD96" s="168"/>
      <c r="SYE96" s="169"/>
      <c r="SYF96" s="170"/>
      <c r="SYG96" s="167"/>
      <c r="SYH96" s="43"/>
      <c r="SYI96" s="208"/>
      <c r="SYJ96" s="157"/>
      <c r="SYK96" s="211"/>
      <c r="SYL96" s="161"/>
      <c r="SYM96" s="161"/>
      <c r="SYN96" s="168"/>
      <c r="SYO96" s="169"/>
      <c r="SYP96" s="170"/>
      <c r="SYQ96" s="167"/>
      <c r="SYR96" s="43"/>
      <c r="SYS96" s="208"/>
      <c r="SYT96" s="157"/>
      <c r="SYU96" s="211"/>
      <c r="SYV96" s="161"/>
      <c r="SYW96" s="161"/>
      <c r="SYX96" s="168"/>
      <c r="SYY96" s="169"/>
      <c r="SYZ96" s="170"/>
      <c r="SZA96" s="167"/>
      <c r="SZB96" s="43"/>
      <c r="SZC96" s="208"/>
      <c r="SZD96" s="157"/>
      <c r="SZE96" s="211"/>
      <c r="SZF96" s="161"/>
      <c r="SZG96" s="161"/>
      <c r="SZH96" s="168"/>
      <c r="SZI96" s="169"/>
      <c r="SZJ96" s="170"/>
      <c r="SZK96" s="167"/>
      <c r="SZL96" s="43"/>
      <c r="SZM96" s="208"/>
      <c r="SZN96" s="157"/>
      <c r="SZO96" s="211"/>
      <c r="SZP96" s="161"/>
      <c r="SZQ96" s="161"/>
      <c r="SZR96" s="168"/>
      <c r="SZS96" s="169"/>
      <c r="SZT96" s="170"/>
      <c r="SZU96" s="167"/>
      <c r="SZV96" s="43"/>
      <c r="SZW96" s="208"/>
      <c r="SZX96" s="157"/>
      <c r="SZY96" s="211"/>
      <c r="SZZ96" s="161"/>
      <c r="TAA96" s="161"/>
      <c r="TAB96" s="168"/>
      <c r="TAC96" s="169"/>
      <c r="TAD96" s="170"/>
      <c r="TAE96" s="167"/>
      <c r="TAF96" s="43"/>
      <c r="TAG96" s="208"/>
      <c r="TAH96" s="157"/>
      <c r="TAI96" s="211"/>
      <c r="TAJ96" s="161"/>
      <c r="TAK96" s="161"/>
      <c r="TAL96" s="168"/>
      <c r="TAM96" s="169"/>
      <c r="TAN96" s="170"/>
      <c r="TAO96" s="167"/>
      <c r="TAP96" s="43"/>
      <c r="TAQ96" s="208"/>
      <c r="TAR96" s="157"/>
      <c r="TAS96" s="211"/>
      <c r="TAT96" s="161"/>
      <c r="TAU96" s="161"/>
      <c r="TAV96" s="168"/>
      <c r="TAW96" s="169"/>
      <c r="TAX96" s="170"/>
      <c r="TAY96" s="167"/>
      <c r="TAZ96" s="43"/>
      <c r="TBA96" s="208"/>
      <c r="TBB96" s="157"/>
      <c r="TBC96" s="211"/>
      <c r="TBD96" s="161"/>
      <c r="TBE96" s="161"/>
      <c r="TBF96" s="168"/>
      <c r="TBG96" s="169"/>
      <c r="TBH96" s="170"/>
      <c r="TBI96" s="167"/>
      <c r="TBJ96" s="43"/>
      <c r="TBK96" s="208"/>
      <c r="TBL96" s="157"/>
      <c r="TBM96" s="211"/>
      <c r="TBN96" s="161"/>
      <c r="TBO96" s="161"/>
      <c r="TBP96" s="168"/>
      <c r="TBQ96" s="169"/>
      <c r="TBR96" s="170"/>
      <c r="TBS96" s="167"/>
      <c r="TBT96" s="43"/>
      <c r="TBU96" s="208"/>
      <c r="TBV96" s="157"/>
      <c r="TBW96" s="211"/>
      <c r="TBX96" s="161"/>
      <c r="TBY96" s="161"/>
      <c r="TBZ96" s="168"/>
      <c r="TCA96" s="169"/>
      <c r="TCB96" s="170"/>
      <c r="TCC96" s="167"/>
      <c r="TCD96" s="43"/>
      <c r="TCE96" s="208"/>
      <c r="TCF96" s="157"/>
      <c r="TCG96" s="211"/>
      <c r="TCH96" s="161"/>
      <c r="TCI96" s="161"/>
      <c r="TCJ96" s="168"/>
      <c r="TCK96" s="169"/>
      <c r="TCL96" s="170"/>
      <c r="TCM96" s="167"/>
      <c r="TCN96" s="43"/>
      <c r="TCO96" s="208"/>
      <c r="TCP96" s="157"/>
      <c r="TCQ96" s="211"/>
      <c r="TCR96" s="161"/>
      <c r="TCS96" s="161"/>
      <c r="TCT96" s="168"/>
      <c r="TCU96" s="169"/>
      <c r="TCV96" s="170"/>
      <c r="TCW96" s="167"/>
      <c r="TCX96" s="43"/>
      <c r="TCY96" s="208"/>
      <c r="TCZ96" s="157"/>
      <c r="TDA96" s="211"/>
      <c r="TDB96" s="161"/>
      <c r="TDC96" s="161"/>
      <c r="TDD96" s="168"/>
      <c r="TDE96" s="169"/>
      <c r="TDF96" s="170"/>
      <c r="TDG96" s="167"/>
      <c r="TDH96" s="43"/>
      <c r="TDI96" s="208"/>
      <c r="TDJ96" s="157"/>
      <c r="TDK96" s="211"/>
      <c r="TDL96" s="161"/>
      <c r="TDM96" s="161"/>
      <c r="TDN96" s="168"/>
      <c r="TDO96" s="169"/>
      <c r="TDP96" s="170"/>
      <c r="TDQ96" s="167"/>
      <c r="TDR96" s="43"/>
      <c r="TDS96" s="208"/>
      <c r="TDT96" s="157"/>
      <c r="TDU96" s="211"/>
      <c r="TDV96" s="161"/>
      <c r="TDW96" s="161"/>
      <c r="TDX96" s="168"/>
      <c r="TDY96" s="169"/>
      <c r="TDZ96" s="170"/>
      <c r="TEA96" s="167"/>
      <c r="TEB96" s="43"/>
      <c r="TEC96" s="208"/>
      <c r="TED96" s="157"/>
      <c r="TEE96" s="211"/>
      <c r="TEF96" s="161"/>
      <c r="TEG96" s="161"/>
      <c r="TEH96" s="168"/>
      <c r="TEI96" s="169"/>
      <c r="TEJ96" s="170"/>
      <c r="TEK96" s="167"/>
      <c r="TEL96" s="43"/>
      <c r="TEM96" s="208"/>
      <c r="TEN96" s="157"/>
      <c r="TEO96" s="211"/>
      <c r="TEP96" s="161"/>
      <c r="TEQ96" s="161"/>
      <c r="TER96" s="168"/>
      <c r="TES96" s="169"/>
      <c r="TET96" s="170"/>
      <c r="TEU96" s="167"/>
      <c r="TEV96" s="43"/>
      <c r="TEW96" s="208"/>
      <c r="TEX96" s="157"/>
      <c r="TEY96" s="211"/>
      <c r="TEZ96" s="161"/>
      <c r="TFA96" s="161"/>
      <c r="TFB96" s="168"/>
      <c r="TFC96" s="169"/>
      <c r="TFD96" s="170"/>
      <c r="TFE96" s="167"/>
      <c r="TFF96" s="43"/>
      <c r="TFG96" s="208"/>
      <c r="TFH96" s="157"/>
      <c r="TFI96" s="211"/>
      <c r="TFJ96" s="161"/>
      <c r="TFK96" s="161"/>
      <c r="TFL96" s="168"/>
      <c r="TFM96" s="169"/>
      <c r="TFN96" s="170"/>
      <c r="TFO96" s="167"/>
      <c r="TFP96" s="43"/>
      <c r="TFQ96" s="208"/>
      <c r="TFR96" s="157"/>
      <c r="TFS96" s="211"/>
      <c r="TFT96" s="161"/>
      <c r="TFU96" s="161"/>
      <c r="TFV96" s="168"/>
      <c r="TFW96" s="169"/>
      <c r="TFX96" s="170"/>
      <c r="TFY96" s="167"/>
      <c r="TFZ96" s="43"/>
      <c r="TGA96" s="208"/>
      <c r="TGB96" s="157"/>
      <c r="TGC96" s="211"/>
      <c r="TGD96" s="161"/>
      <c r="TGE96" s="161"/>
      <c r="TGF96" s="168"/>
      <c r="TGG96" s="169"/>
      <c r="TGH96" s="170"/>
      <c r="TGI96" s="167"/>
      <c r="TGJ96" s="43"/>
      <c r="TGK96" s="208"/>
      <c r="TGL96" s="157"/>
      <c r="TGM96" s="211"/>
      <c r="TGN96" s="161"/>
      <c r="TGO96" s="161"/>
      <c r="TGP96" s="168"/>
      <c r="TGQ96" s="169"/>
      <c r="TGR96" s="170"/>
      <c r="TGS96" s="167"/>
      <c r="TGT96" s="43"/>
      <c r="TGU96" s="208"/>
      <c r="TGV96" s="157"/>
      <c r="TGW96" s="211"/>
      <c r="TGX96" s="161"/>
      <c r="TGY96" s="161"/>
      <c r="TGZ96" s="168"/>
      <c r="THA96" s="169"/>
      <c r="THB96" s="170"/>
      <c r="THC96" s="167"/>
      <c r="THD96" s="43"/>
      <c r="THE96" s="208"/>
      <c r="THF96" s="157"/>
      <c r="THG96" s="211"/>
      <c r="THH96" s="161"/>
      <c r="THI96" s="161"/>
      <c r="THJ96" s="168"/>
      <c r="THK96" s="169"/>
      <c r="THL96" s="170"/>
      <c r="THM96" s="167"/>
      <c r="THN96" s="43"/>
      <c r="THO96" s="208"/>
      <c r="THP96" s="157"/>
      <c r="THQ96" s="211"/>
      <c r="THR96" s="161"/>
      <c r="THS96" s="161"/>
      <c r="THT96" s="168"/>
      <c r="THU96" s="169"/>
      <c r="THV96" s="170"/>
      <c r="THW96" s="167"/>
      <c r="THX96" s="43"/>
      <c r="THY96" s="208"/>
      <c r="THZ96" s="157"/>
      <c r="TIA96" s="211"/>
      <c r="TIB96" s="161"/>
      <c r="TIC96" s="161"/>
      <c r="TID96" s="168"/>
      <c r="TIE96" s="169"/>
      <c r="TIF96" s="170"/>
      <c r="TIG96" s="167"/>
      <c r="TIH96" s="43"/>
      <c r="TII96" s="208"/>
      <c r="TIJ96" s="157"/>
      <c r="TIK96" s="211"/>
      <c r="TIL96" s="161"/>
      <c r="TIM96" s="161"/>
      <c r="TIN96" s="168"/>
      <c r="TIO96" s="169"/>
      <c r="TIP96" s="170"/>
      <c r="TIQ96" s="167"/>
      <c r="TIR96" s="43"/>
      <c r="TIS96" s="208"/>
      <c r="TIT96" s="157"/>
      <c r="TIU96" s="211"/>
      <c r="TIV96" s="161"/>
      <c r="TIW96" s="161"/>
      <c r="TIX96" s="168"/>
      <c r="TIY96" s="169"/>
      <c r="TIZ96" s="170"/>
      <c r="TJA96" s="167"/>
      <c r="TJB96" s="43"/>
      <c r="TJC96" s="208"/>
      <c r="TJD96" s="157"/>
      <c r="TJE96" s="211"/>
      <c r="TJF96" s="161"/>
      <c r="TJG96" s="161"/>
      <c r="TJH96" s="168"/>
      <c r="TJI96" s="169"/>
      <c r="TJJ96" s="170"/>
      <c r="TJK96" s="167"/>
      <c r="TJL96" s="43"/>
      <c r="TJM96" s="208"/>
      <c r="TJN96" s="157"/>
      <c r="TJO96" s="211"/>
      <c r="TJP96" s="161"/>
      <c r="TJQ96" s="161"/>
      <c r="TJR96" s="168"/>
      <c r="TJS96" s="169"/>
      <c r="TJT96" s="170"/>
      <c r="TJU96" s="167"/>
      <c r="TJV96" s="43"/>
      <c r="TJW96" s="208"/>
      <c r="TJX96" s="157"/>
      <c r="TJY96" s="211"/>
      <c r="TJZ96" s="161"/>
      <c r="TKA96" s="161"/>
      <c r="TKB96" s="168"/>
      <c r="TKC96" s="169"/>
      <c r="TKD96" s="170"/>
      <c r="TKE96" s="167"/>
      <c r="TKF96" s="43"/>
      <c r="TKG96" s="208"/>
      <c r="TKH96" s="157"/>
      <c r="TKI96" s="211"/>
      <c r="TKJ96" s="161"/>
      <c r="TKK96" s="161"/>
      <c r="TKL96" s="168"/>
      <c r="TKM96" s="169"/>
      <c r="TKN96" s="170"/>
      <c r="TKO96" s="167"/>
      <c r="TKP96" s="43"/>
      <c r="TKQ96" s="208"/>
      <c r="TKR96" s="157"/>
      <c r="TKS96" s="211"/>
      <c r="TKT96" s="161"/>
      <c r="TKU96" s="161"/>
      <c r="TKV96" s="168"/>
      <c r="TKW96" s="169"/>
      <c r="TKX96" s="170"/>
      <c r="TKY96" s="167"/>
      <c r="TKZ96" s="43"/>
      <c r="TLA96" s="208"/>
      <c r="TLB96" s="157"/>
      <c r="TLC96" s="211"/>
      <c r="TLD96" s="161"/>
      <c r="TLE96" s="161"/>
      <c r="TLF96" s="168"/>
      <c r="TLG96" s="169"/>
      <c r="TLH96" s="170"/>
      <c r="TLI96" s="167"/>
      <c r="TLJ96" s="43"/>
      <c r="TLK96" s="208"/>
      <c r="TLL96" s="157"/>
      <c r="TLM96" s="211"/>
      <c r="TLN96" s="161"/>
      <c r="TLO96" s="161"/>
      <c r="TLP96" s="168"/>
      <c r="TLQ96" s="169"/>
      <c r="TLR96" s="170"/>
      <c r="TLS96" s="167"/>
      <c r="TLT96" s="43"/>
      <c r="TLU96" s="208"/>
      <c r="TLV96" s="157"/>
      <c r="TLW96" s="211"/>
      <c r="TLX96" s="161"/>
      <c r="TLY96" s="161"/>
      <c r="TLZ96" s="168"/>
      <c r="TMA96" s="169"/>
      <c r="TMB96" s="170"/>
      <c r="TMC96" s="167"/>
      <c r="TMD96" s="43"/>
      <c r="TME96" s="208"/>
      <c r="TMF96" s="157"/>
      <c r="TMG96" s="211"/>
      <c r="TMH96" s="161"/>
      <c r="TMI96" s="161"/>
      <c r="TMJ96" s="168"/>
      <c r="TMK96" s="169"/>
      <c r="TML96" s="170"/>
      <c r="TMM96" s="167"/>
      <c r="TMN96" s="43"/>
      <c r="TMO96" s="208"/>
      <c r="TMP96" s="157"/>
      <c r="TMQ96" s="211"/>
      <c r="TMR96" s="161"/>
      <c r="TMS96" s="161"/>
      <c r="TMT96" s="168"/>
      <c r="TMU96" s="169"/>
      <c r="TMV96" s="170"/>
      <c r="TMW96" s="167"/>
      <c r="TMX96" s="43"/>
      <c r="TMY96" s="208"/>
      <c r="TMZ96" s="157"/>
      <c r="TNA96" s="211"/>
      <c r="TNB96" s="161"/>
      <c r="TNC96" s="161"/>
      <c r="TND96" s="168"/>
      <c r="TNE96" s="169"/>
      <c r="TNF96" s="170"/>
      <c r="TNG96" s="167"/>
      <c r="TNH96" s="43"/>
      <c r="TNI96" s="208"/>
      <c r="TNJ96" s="157"/>
      <c r="TNK96" s="211"/>
      <c r="TNL96" s="161"/>
      <c r="TNM96" s="161"/>
      <c r="TNN96" s="168"/>
      <c r="TNO96" s="169"/>
      <c r="TNP96" s="170"/>
      <c r="TNQ96" s="167"/>
      <c r="TNR96" s="43"/>
      <c r="TNS96" s="208"/>
      <c r="TNT96" s="157"/>
      <c r="TNU96" s="211"/>
      <c r="TNV96" s="161"/>
      <c r="TNW96" s="161"/>
      <c r="TNX96" s="168"/>
      <c r="TNY96" s="169"/>
      <c r="TNZ96" s="170"/>
      <c r="TOA96" s="167"/>
      <c r="TOB96" s="43"/>
      <c r="TOC96" s="208"/>
      <c r="TOD96" s="157"/>
      <c r="TOE96" s="211"/>
      <c r="TOF96" s="161"/>
      <c r="TOG96" s="161"/>
      <c r="TOH96" s="168"/>
      <c r="TOI96" s="169"/>
      <c r="TOJ96" s="170"/>
      <c r="TOK96" s="167"/>
      <c r="TOL96" s="43"/>
      <c r="TOM96" s="208"/>
      <c r="TON96" s="157"/>
      <c r="TOO96" s="211"/>
      <c r="TOP96" s="161"/>
      <c r="TOQ96" s="161"/>
      <c r="TOR96" s="168"/>
      <c r="TOS96" s="169"/>
      <c r="TOT96" s="170"/>
      <c r="TOU96" s="167"/>
      <c r="TOV96" s="43"/>
      <c r="TOW96" s="208"/>
      <c r="TOX96" s="157"/>
      <c r="TOY96" s="211"/>
      <c r="TOZ96" s="161"/>
      <c r="TPA96" s="161"/>
      <c r="TPB96" s="168"/>
      <c r="TPC96" s="169"/>
      <c r="TPD96" s="170"/>
      <c r="TPE96" s="167"/>
      <c r="TPF96" s="43"/>
      <c r="TPG96" s="208"/>
      <c r="TPH96" s="157"/>
      <c r="TPI96" s="211"/>
      <c r="TPJ96" s="161"/>
      <c r="TPK96" s="161"/>
      <c r="TPL96" s="168"/>
      <c r="TPM96" s="169"/>
      <c r="TPN96" s="170"/>
      <c r="TPO96" s="167"/>
      <c r="TPP96" s="43"/>
      <c r="TPQ96" s="208"/>
      <c r="TPR96" s="157"/>
      <c r="TPS96" s="211"/>
      <c r="TPT96" s="161"/>
      <c r="TPU96" s="161"/>
      <c r="TPV96" s="168"/>
      <c r="TPW96" s="169"/>
      <c r="TPX96" s="170"/>
      <c r="TPY96" s="167"/>
      <c r="TPZ96" s="43"/>
      <c r="TQA96" s="208"/>
      <c r="TQB96" s="157"/>
      <c r="TQC96" s="211"/>
      <c r="TQD96" s="161"/>
      <c r="TQE96" s="161"/>
      <c r="TQF96" s="168"/>
      <c r="TQG96" s="169"/>
      <c r="TQH96" s="170"/>
      <c r="TQI96" s="167"/>
      <c r="TQJ96" s="43"/>
      <c r="TQK96" s="208"/>
      <c r="TQL96" s="157"/>
      <c r="TQM96" s="211"/>
      <c r="TQN96" s="161"/>
      <c r="TQO96" s="161"/>
      <c r="TQP96" s="168"/>
      <c r="TQQ96" s="169"/>
      <c r="TQR96" s="170"/>
      <c r="TQS96" s="167"/>
      <c r="TQT96" s="43"/>
      <c r="TQU96" s="208"/>
      <c r="TQV96" s="157"/>
      <c r="TQW96" s="211"/>
      <c r="TQX96" s="161"/>
      <c r="TQY96" s="161"/>
      <c r="TQZ96" s="168"/>
      <c r="TRA96" s="169"/>
      <c r="TRB96" s="170"/>
      <c r="TRC96" s="167"/>
      <c r="TRD96" s="43"/>
      <c r="TRE96" s="208"/>
      <c r="TRF96" s="157"/>
      <c r="TRG96" s="211"/>
      <c r="TRH96" s="161"/>
      <c r="TRI96" s="161"/>
      <c r="TRJ96" s="168"/>
      <c r="TRK96" s="169"/>
      <c r="TRL96" s="170"/>
      <c r="TRM96" s="167"/>
      <c r="TRN96" s="43"/>
      <c r="TRO96" s="208"/>
      <c r="TRP96" s="157"/>
      <c r="TRQ96" s="211"/>
      <c r="TRR96" s="161"/>
      <c r="TRS96" s="161"/>
      <c r="TRT96" s="168"/>
      <c r="TRU96" s="169"/>
      <c r="TRV96" s="170"/>
      <c r="TRW96" s="167"/>
      <c r="TRX96" s="43"/>
      <c r="TRY96" s="208"/>
      <c r="TRZ96" s="157"/>
      <c r="TSA96" s="211"/>
      <c r="TSB96" s="161"/>
      <c r="TSC96" s="161"/>
      <c r="TSD96" s="168"/>
      <c r="TSE96" s="169"/>
      <c r="TSF96" s="170"/>
      <c r="TSG96" s="167"/>
      <c r="TSH96" s="43"/>
      <c r="TSI96" s="208"/>
      <c r="TSJ96" s="157"/>
      <c r="TSK96" s="211"/>
      <c r="TSL96" s="161"/>
      <c r="TSM96" s="161"/>
      <c r="TSN96" s="168"/>
      <c r="TSO96" s="169"/>
      <c r="TSP96" s="170"/>
      <c r="TSQ96" s="167"/>
      <c r="TSR96" s="43"/>
      <c r="TSS96" s="208"/>
      <c r="TST96" s="157"/>
      <c r="TSU96" s="211"/>
      <c r="TSV96" s="161"/>
      <c r="TSW96" s="161"/>
      <c r="TSX96" s="168"/>
      <c r="TSY96" s="169"/>
      <c r="TSZ96" s="170"/>
      <c r="TTA96" s="167"/>
      <c r="TTB96" s="43"/>
      <c r="TTC96" s="208"/>
      <c r="TTD96" s="157"/>
      <c r="TTE96" s="211"/>
      <c r="TTF96" s="161"/>
      <c r="TTG96" s="161"/>
      <c r="TTH96" s="168"/>
      <c r="TTI96" s="169"/>
      <c r="TTJ96" s="170"/>
      <c r="TTK96" s="167"/>
      <c r="TTL96" s="43"/>
      <c r="TTM96" s="208"/>
      <c r="TTN96" s="157"/>
      <c r="TTO96" s="211"/>
      <c r="TTP96" s="161"/>
      <c r="TTQ96" s="161"/>
      <c r="TTR96" s="168"/>
      <c r="TTS96" s="169"/>
      <c r="TTT96" s="170"/>
      <c r="TTU96" s="167"/>
      <c r="TTV96" s="43"/>
      <c r="TTW96" s="208"/>
      <c r="TTX96" s="157"/>
      <c r="TTY96" s="211"/>
      <c r="TTZ96" s="161"/>
      <c r="TUA96" s="161"/>
      <c r="TUB96" s="168"/>
      <c r="TUC96" s="169"/>
      <c r="TUD96" s="170"/>
      <c r="TUE96" s="167"/>
      <c r="TUF96" s="43"/>
      <c r="TUG96" s="208"/>
      <c r="TUH96" s="157"/>
      <c r="TUI96" s="211"/>
      <c r="TUJ96" s="161"/>
      <c r="TUK96" s="161"/>
      <c r="TUL96" s="168"/>
      <c r="TUM96" s="169"/>
      <c r="TUN96" s="170"/>
      <c r="TUO96" s="167"/>
      <c r="TUP96" s="43"/>
      <c r="TUQ96" s="208"/>
      <c r="TUR96" s="157"/>
      <c r="TUS96" s="211"/>
      <c r="TUT96" s="161"/>
      <c r="TUU96" s="161"/>
      <c r="TUV96" s="168"/>
      <c r="TUW96" s="169"/>
      <c r="TUX96" s="170"/>
      <c r="TUY96" s="167"/>
      <c r="TUZ96" s="43"/>
      <c r="TVA96" s="208"/>
      <c r="TVB96" s="157"/>
      <c r="TVC96" s="211"/>
      <c r="TVD96" s="161"/>
      <c r="TVE96" s="161"/>
      <c r="TVF96" s="168"/>
      <c r="TVG96" s="169"/>
      <c r="TVH96" s="170"/>
      <c r="TVI96" s="167"/>
      <c r="TVJ96" s="43"/>
      <c r="TVK96" s="208"/>
      <c r="TVL96" s="157"/>
      <c r="TVM96" s="211"/>
      <c r="TVN96" s="161"/>
      <c r="TVO96" s="161"/>
      <c r="TVP96" s="168"/>
      <c r="TVQ96" s="169"/>
      <c r="TVR96" s="170"/>
      <c r="TVS96" s="167"/>
      <c r="TVT96" s="43"/>
      <c r="TVU96" s="208"/>
      <c r="TVV96" s="157"/>
      <c r="TVW96" s="211"/>
      <c r="TVX96" s="161"/>
      <c r="TVY96" s="161"/>
      <c r="TVZ96" s="168"/>
      <c r="TWA96" s="169"/>
      <c r="TWB96" s="170"/>
      <c r="TWC96" s="167"/>
      <c r="TWD96" s="43"/>
      <c r="TWE96" s="208"/>
      <c r="TWF96" s="157"/>
      <c r="TWG96" s="211"/>
      <c r="TWH96" s="161"/>
      <c r="TWI96" s="161"/>
      <c r="TWJ96" s="168"/>
      <c r="TWK96" s="169"/>
      <c r="TWL96" s="170"/>
      <c r="TWM96" s="167"/>
      <c r="TWN96" s="43"/>
      <c r="TWO96" s="208"/>
      <c r="TWP96" s="157"/>
      <c r="TWQ96" s="211"/>
      <c r="TWR96" s="161"/>
      <c r="TWS96" s="161"/>
      <c r="TWT96" s="168"/>
      <c r="TWU96" s="169"/>
      <c r="TWV96" s="170"/>
      <c r="TWW96" s="167"/>
      <c r="TWX96" s="43"/>
      <c r="TWY96" s="208"/>
      <c r="TWZ96" s="157"/>
      <c r="TXA96" s="211"/>
      <c r="TXB96" s="161"/>
      <c r="TXC96" s="161"/>
      <c r="TXD96" s="168"/>
      <c r="TXE96" s="169"/>
      <c r="TXF96" s="170"/>
      <c r="TXG96" s="167"/>
      <c r="TXH96" s="43"/>
      <c r="TXI96" s="208"/>
      <c r="TXJ96" s="157"/>
      <c r="TXK96" s="211"/>
      <c r="TXL96" s="161"/>
      <c r="TXM96" s="161"/>
      <c r="TXN96" s="168"/>
      <c r="TXO96" s="169"/>
      <c r="TXP96" s="170"/>
      <c r="TXQ96" s="167"/>
      <c r="TXR96" s="43"/>
      <c r="TXS96" s="208"/>
      <c r="TXT96" s="157"/>
      <c r="TXU96" s="211"/>
      <c r="TXV96" s="161"/>
      <c r="TXW96" s="161"/>
      <c r="TXX96" s="168"/>
      <c r="TXY96" s="169"/>
      <c r="TXZ96" s="170"/>
      <c r="TYA96" s="167"/>
      <c r="TYB96" s="43"/>
      <c r="TYC96" s="208"/>
      <c r="TYD96" s="157"/>
      <c r="TYE96" s="211"/>
      <c r="TYF96" s="161"/>
      <c r="TYG96" s="161"/>
      <c r="TYH96" s="168"/>
      <c r="TYI96" s="169"/>
      <c r="TYJ96" s="170"/>
      <c r="TYK96" s="167"/>
      <c r="TYL96" s="43"/>
      <c r="TYM96" s="208"/>
      <c r="TYN96" s="157"/>
      <c r="TYO96" s="211"/>
      <c r="TYP96" s="161"/>
      <c r="TYQ96" s="161"/>
      <c r="TYR96" s="168"/>
      <c r="TYS96" s="169"/>
      <c r="TYT96" s="170"/>
      <c r="TYU96" s="167"/>
      <c r="TYV96" s="43"/>
      <c r="TYW96" s="208"/>
      <c r="TYX96" s="157"/>
      <c r="TYY96" s="211"/>
      <c r="TYZ96" s="161"/>
      <c r="TZA96" s="161"/>
      <c r="TZB96" s="168"/>
      <c r="TZC96" s="169"/>
      <c r="TZD96" s="170"/>
      <c r="TZE96" s="167"/>
      <c r="TZF96" s="43"/>
      <c r="TZG96" s="208"/>
      <c r="TZH96" s="157"/>
      <c r="TZI96" s="211"/>
      <c r="TZJ96" s="161"/>
      <c r="TZK96" s="161"/>
      <c r="TZL96" s="168"/>
      <c r="TZM96" s="169"/>
      <c r="TZN96" s="170"/>
      <c r="TZO96" s="167"/>
      <c r="TZP96" s="43"/>
      <c r="TZQ96" s="208"/>
      <c r="TZR96" s="157"/>
      <c r="TZS96" s="211"/>
      <c r="TZT96" s="161"/>
      <c r="TZU96" s="161"/>
      <c r="TZV96" s="168"/>
      <c r="TZW96" s="169"/>
      <c r="TZX96" s="170"/>
      <c r="TZY96" s="167"/>
      <c r="TZZ96" s="43"/>
      <c r="UAA96" s="208"/>
      <c r="UAB96" s="157"/>
      <c r="UAC96" s="211"/>
      <c r="UAD96" s="161"/>
      <c r="UAE96" s="161"/>
      <c r="UAF96" s="168"/>
      <c r="UAG96" s="169"/>
      <c r="UAH96" s="170"/>
      <c r="UAI96" s="167"/>
      <c r="UAJ96" s="43"/>
      <c r="UAK96" s="208"/>
      <c r="UAL96" s="157"/>
      <c r="UAM96" s="211"/>
      <c r="UAN96" s="161"/>
      <c r="UAO96" s="161"/>
      <c r="UAP96" s="168"/>
      <c r="UAQ96" s="169"/>
      <c r="UAR96" s="170"/>
      <c r="UAS96" s="167"/>
      <c r="UAT96" s="43"/>
      <c r="UAU96" s="208"/>
      <c r="UAV96" s="157"/>
      <c r="UAW96" s="211"/>
      <c r="UAX96" s="161"/>
      <c r="UAY96" s="161"/>
      <c r="UAZ96" s="168"/>
      <c r="UBA96" s="169"/>
      <c r="UBB96" s="170"/>
      <c r="UBC96" s="167"/>
      <c r="UBD96" s="43"/>
      <c r="UBE96" s="208"/>
      <c r="UBF96" s="157"/>
      <c r="UBG96" s="211"/>
      <c r="UBH96" s="161"/>
      <c r="UBI96" s="161"/>
      <c r="UBJ96" s="168"/>
      <c r="UBK96" s="169"/>
      <c r="UBL96" s="170"/>
      <c r="UBM96" s="167"/>
      <c r="UBN96" s="43"/>
      <c r="UBO96" s="208"/>
      <c r="UBP96" s="157"/>
      <c r="UBQ96" s="211"/>
      <c r="UBR96" s="161"/>
      <c r="UBS96" s="161"/>
      <c r="UBT96" s="168"/>
      <c r="UBU96" s="169"/>
      <c r="UBV96" s="170"/>
      <c r="UBW96" s="167"/>
      <c r="UBX96" s="43"/>
      <c r="UBY96" s="208"/>
      <c r="UBZ96" s="157"/>
      <c r="UCA96" s="211"/>
      <c r="UCB96" s="161"/>
      <c r="UCC96" s="161"/>
      <c r="UCD96" s="168"/>
      <c r="UCE96" s="169"/>
      <c r="UCF96" s="170"/>
      <c r="UCG96" s="167"/>
      <c r="UCH96" s="43"/>
      <c r="UCI96" s="208"/>
      <c r="UCJ96" s="157"/>
      <c r="UCK96" s="211"/>
      <c r="UCL96" s="161"/>
      <c r="UCM96" s="161"/>
      <c r="UCN96" s="168"/>
      <c r="UCO96" s="169"/>
      <c r="UCP96" s="170"/>
      <c r="UCQ96" s="167"/>
      <c r="UCR96" s="43"/>
      <c r="UCS96" s="208"/>
      <c r="UCT96" s="157"/>
      <c r="UCU96" s="211"/>
      <c r="UCV96" s="161"/>
      <c r="UCW96" s="161"/>
      <c r="UCX96" s="168"/>
      <c r="UCY96" s="169"/>
      <c r="UCZ96" s="170"/>
      <c r="UDA96" s="167"/>
      <c r="UDB96" s="43"/>
      <c r="UDC96" s="208"/>
      <c r="UDD96" s="157"/>
      <c r="UDE96" s="211"/>
      <c r="UDF96" s="161"/>
      <c r="UDG96" s="161"/>
      <c r="UDH96" s="168"/>
      <c r="UDI96" s="169"/>
      <c r="UDJ96" s="170"/>
      <c r="UDK96" s="167"/>
      <c r="UDL96" s="43"/>
      <c r="UDM96" s="208"/>
      <c r="UDN96" s="157"/>
      <c r="UDO96" s="211"/>
      <c r="UDP96" s="161"/>
      <c r="UDQ96" s="161"/>
      <c r="UDR96" s="168"/>
      <c r="UDS96" s="169"/>
      <c r="UDT96" s="170"/>
      <c r="UDU96" s="167"/>
      <c r="UDV96" s="43"/>
      <c r="UDW96" s="208"/>
      <c r="UDX96" s="157"/>
      <c r="UDY96" s="211"/>
      <c r="UDZ96" s="161"/>
      <c r="UEA96" s="161"/>
      <c r="UEB96" s="168"/>
      <c r="UEC96" s="169"/>
      <c r="UED96" s="170"/>
      <c r="UEE96" s="167"/>
      <c r="UEF96" s="43"/>
      <c r="UEG96" s="208"/>
      <c r="UEH96" s="157"/>
      <c r="UEI96" s="211"/>
      <c r="UEJ96" s="161"/>
      <c r="UEK96" s="161"/>
      <c r="UEL96" s="168"/>
      <c r="UEM96" s="169"/>
      <c r="UEN96" s="170"/>
      <c r="UEO96" s="167"/>
      <c r="UEP96" s="43"/>
      <c r="UEQ96" s="208"/>
      <c r="UER96" s="157"/>
      <c r="UES96" s="211"/>
      <c r="UET96" s="161"/>
      <c r="UEU96" s="161"/>
      <c r="UEV96" s="168"/>
      <c r="UEW96" s="169"/>
      <c r="UEX96" s="170"/>
      <c r="UEY96" s="167"/>
      <c r="UEZ96" s="43"/>
      <c r="UFA96" s="208"/>
      <c r="UFB96" s="157"/>
      <c r="UFC96" s="211"/>
      <c r="UFD96" s="161"/>
      <c r="UFE96" s="161"/>
      <c r="UFF96" s="168"/>
      <c r="UFG96" s="169"/>
      <c r="UFH96" s="170"/>
      <c r="UFI96" s="167"/>
      <c r="UFJ96" s="43"/>
      <c r="UFK96" s="208"/>
      <c r="UFL96" s="157"/>
      <c r="UFM96" s="211"/>
      <c r="UFN96" s="161"/>
      <c r="UFO96" s="161"/>
      <c r="UFP96" s="168"/>
      <c r="UFQ96" s="169"/>
      <c r="UFR96" s="170"/>
      <c r="UFS96" s="167"/>
      <c r="UFT96" s="43"/>
      <c r="UFU96" s="208"/>
      <c r="UFV96" s="157"/>
      <c r="UFW96" s="211"/>
      <c r="UFX96" s="161"/>
      <c r="UFY96" s="161"/>
      <c r="UFZ96" s="168"/>
      <c r="UGA96" s="169"/>
      <c r="UGB96" s="170"/>
      <c r="UGC96" s="167"/>
      <c r="UGD96" s="43"/>
      <c r="UGE96" s="208"/>
      <c r="UGF96" s="157"/>
      <c r="UGG96" s="211"/>
      <c r="UGH96" s="161"/>
      <c r="UGI96" s="161"/>
      <c r="UGJ96" s="168"/>
      <c r="UGK96" s="169"/>
      <c r="UGL96" s="170"/>
      <c r="UGM96" s="167"/>
      <c r="UGN96" s="43"/>
      <c r="UGO96" s="208"/>
      <c r="UGP96" s="157"/>
      <c r="UGQ96" s="211"/>
      <c r="UGR96" s="161"/>
      <c r="UGS96" s="161"/>
      <c r="UGT96" s="168"/>
      <c r="UGU96" s="169"/>
      <c r="UGV96" s="170"/>
      <c r="UGW96" s="167"/>
      <c r="UGX96" s="43"/>
      <c r="UGY96" s="208"/>
      <c r="UGZ96" s="157"/>
      <c r="UHA96" s="211"/>
      <c r="UHB96" s="161"/>
      <c r="UHC96" s="161"/>
      <c r="UHD96" s="168"/>
      <c r="UHE96" s="169"/>
      <c r="UHF96" s="170"/>
      <c r="UHG96" s="167"/>
      <c r="UHH96" s="43"/>
      <c r="UHI96" s="208"/>
      <c r="UHJ96" s="157"/>
      <c r="UHK96" s="211"/>
      <c r="UHL96" s="161"/>
      <c r="UHM96" s="161"/>
      <c r="UHN96" s="168"/>
      <c r="UHO96" s="169"/>
      <c r="UHP96" s="170"/>
      <c r="UHQ96" s="167"/>
      <c r="UHR96" s="43"/>
      <c r="UHS96" s="208"/>
      <c r="UHT96" s="157"/>
      <c r="UHU96" s="211"/>
      <c r="UHV96" s="161"/>
      <c r="UHW96" s="161"/>
      <c r="UHX96" s="168"/>
      <c r="UHY96" s="169"/>
      <c r="UHZ96" s="170"/>
      <c r="UIA96" s="167"/>
      <c r="UIB96" s="43"/>
      <c r="UIC96" s="208"/>
      <c r="UID96" s="157"/>
      <c r="UIE96" s="211"/>
      <c r="UIF96" s="161"/>
      <c r="UIG96" s="161"/>
      <c r="UIH96" s="168"/>
      <c r="UII96" s="169"/>
      <c r="UIJ96" s="170"/>
      <c r="UIK96" s="167"/>
      <c r="UIL96" s="43"/>
      <c r="UIM96" s="208"/>
      <c r="UIN96" s="157"/>
      <c r="UIO96" s="211"/>
      <c r="UIP96" s="161"/>
      <c r="UIQ96" s="161"/>
      <c r="UIR96" s="168"/>
      <c r="UIS96" s="169"/>
      <c r="UIT96" s="170"/>
      <c r="UIU96" s="167"/>
      <c r="UIV96" s="43"/>
      <c r="UIW96" s="208"/>
      <c r="UIX96" s="157"/>
      <c r="UIY96" s="211"/>
      <c r="UIZ96" s="161"/>
      <c r="UJA96" s="161"/>
      <c r="UJB96" s="168"/>
      <c r="UJC96" s="169"/>
      <c r="UJD96" s="170"/>
      <c r="UJE96" s="167"/>
      <c r="UJF96" s="43"/>
      <c r="UJG96" s="208"/>
      <c r="UJH96" s="157"/>
      <c r="UJI96" s="211"/>
      <c r="UJJ96" s="161"/>
      <c r="UJK96" s="161"/>
      <c r="UJL96" s="168"/>
      <c r="UJM96" s="169"/>
      <c r="UJN96" s="170"/>
      <c r="UJO96" s="167"/>
      <c r="UJP96" s="43"/>
      <c r="UJQ96" s="208"/>
      <c r="UJR96" s="157"/>
      <c r="UJS96" s="211"/>
      <c r="UJT96" s="161"/>
      <c r="UJU96" s="161"/>
      <c r="UJV96" s="168"/>
      <c r="UJW96" s="169"/>
      <c r="UJX96" s="170"/>
      <c r="UJY96" s="167"/>
      <c r="UJZ96" s="43"/>
      <c r="UKA96" s="208"/>
      <c r="UKB96" s="157"/>
      <c r="UKC96" s="211"/>
      <c r="UKD96" s="161"/>
      <c r="UKE96" s="161"/>
      <c r="UKF96" s="168"/>
      <c r="UKG96" s="169"/>
      <c r="UKH96" s="170"/>
      <c r="UKI96" s="167"/>
      <c r="UKJ96" s="43"/>
      <c r="UKK96" s="208"/>
      <c r="UKL96" s="157"/>
      <c r="UKM96" s="211"/>
      <c r="UKN96" s="161"/>
      <c r="UKO96" s="161"/>
      <c r="UKP96" s="168"/>
      <c r="UKQ96" s="169"/>
      <c r="UKR96" s="170"/>
      <c r="UKS96" s="167"/>
      <c r="UKT96" s="43"/>
      <c r="UKU96" s="208"/>
      <c r="UKV96" s="157"/>
      <c r="UKW96" s="211"/>
      <c r="UKX96" s="161"/>
      <c r="UKY96" s="161"/>
      <c r="UKZ96" s="168"/>
      <c r="ULA96" s="169"/>
      <c r="ULB96" s="170"/>
      <c r="ULC96" s="167"/>
      <c r="ULD96" s="43"/>
      <c r="ULE96" s="208"/>
      <c r="ULF96" s="157"/>
      <c r="ULG96" s="211"/>
      <c r="ULH96" s="161"/>
      <c r="ULI96" s="161"/>
      <c r="ULJ96" s="168"/>
      <c r="ULK96" s="169"/>
      <c r="ULL96" s="170"/>
      <c r="ULM96" s="167"/>
      <c r="ULN96" s="43"/>
      <c r="ULO96" s="208"/>
      <c r="ULP96" s="157"/>
      <c r="ULQ96" s="211"/>
      <c r="ULR96" s="161"/>
      <c r="ULS96" s="161"/>
      <c r="ULT96" s="168"/>
      <c r="ULU96" s="169"/>
      <c r="ULV96" s="170"/>
      <c r="ULW96" s="167"/>
      <c r="ULX96" s="43"/>
      <c r="ULY96" s="208"/>
      <c r="ULZ96" s="157"/>
      <c r="UMA96" s="211"/>
      <c r="UMB96" s="161"/>
      <c r="UMC96" s="161"/>
      <c r="UMD96" s="168"/>
      <c r="UME96" s="169"/>
      <c r="UMF96" s="170"/>
      <c r="UMG96" s="167"/>
      <c r="UMH96" s="43"/>
      <c r="UMI96" s="208"/>
      <c r="UMJ96" s="157"/>
      <c r="UMK96" s="211"/>
      <c r="UML96" s="161"/>
      <c r="UMM96" s="161"/>
      <c r="UMN96" s="168"/>
      <c r="UMO96" s="169"/>
      <c r="UMP96" s="170"/>
      <c r="UMQ96" s="167"/>
      <c r="UMR96" s="43"/>
      <c r="UMS96" s="208"/>
      <c r="UMT96" s="157"/>
      <c r="UMU96" s="211"/>
      <c r="UMV96" s="161"/>
      <c r="UMW96" s="161"/>
      <c r="UMX96" s="168"/>
      <c r="UMY96" s="169"/>
      <c r="UMZ96" s="170"/>
      <c r="UNA96" s="167"/>
      <c r="UNB96" s="43"/>
      <c r="UNC96" s="208"/>
      <c r="UND96" s="157"/>
      <c r="UNE96" s="211"/>
      <c r="UNF96" s="161"/>
      <c r="UNG96" s="161"/>
      <c r="UNH96" s="168"/>
      <c r="UNI96" s="169"/>
      <c r="UNJ96" s="170"/>
      <c r="UNK96" s="167"/>
      <c r="UNL96" s="43"/>
      <c r="UNM96" s="208"/>
      <c r="UNN96" s="157"/>
      <c r="UNO96" s="211"/>
      <c r="UNP96" s="161"/>
      <c r="UNQ96" s="161"/>
      <c r="UNR96" s="168"/>
      <c r="UNS96" s="169"/>
      <c r="UNT96" s="170"/>
      <c r="UNU96" s="167"/>
      <c r="UNV96" s="43"/>
      <c r="UNW96" s="208"/>
      <c r="UNX96" s="157"/>
      <c r="UNY96" s="211"/>
      <c r="UNZ96" s="161"/>
      <c r="UOA96" s="161"/>
      <c r="UOB96" s="168"/>
      <c r="UOC96" s="169"/>
      <c r="UOD96" s="170"/>
      <c r="UOE96" s="167"/>
      <c r="UOF96" s="43"/>
      <c r="UOG96" s="208"/>
      <c r="UOH96" s="157"/>
      <c r="UOI96" s="211"/>
      <c r="UOJ96" s="161"/>
      <c r="UOK96" s="161"/>
      <c r="UOL96" s="168"/>
      <c r="UOM96" s="169"/>
      <c r="UON96" s="170"/>
      <c r="UOO96" s="167"/>
      <c r="UOP96" s="43"/>
      <c r="UOQ96" s="208"/>
      <c r="UOR96" s="157"/>
      <c r="UOS96" s="211"/>
      <c r="UOT96" s="161"/>
      <c r="UOU96" s="161"/>
      <c r="UOV96" s="168"/>
      <c r="UOW96" s="169"/>
      <c r="UOX96" s="170"/>
      <c r="UOY96" s="167"/>
      <c r="UOZ96" s="43"/>
      <c r="UPA96" s="208"/>
      <c r="UPB96" s="157"/>
      <c r="UPC96" s="211"/>
      <c r="UPD96" s="161"/>
      <c r="UPE96" s="161"/>
      <c r="UPF96" s="168"/>
      <c r="UPG96" s="169"/>
      <c r="UPH96" s="170"/>
      <c r="UPI96" s="167"/>
      <c r="UPJ96" s="43"/>
      <c r="UPK96" s="208"/>
      <c r="UPL96" s="157"/>
      <c r="UPM96" s="211"/>
      <c r="UPN96" s="161"/>
      <c r="UPO96" s="161"/>
      <c r="UPP96" s="168"/>
      <c r="UPQ96" s="169"/>
      <c r="UPR96" s="170"/>
      <c r="UPS96" s="167"/>
      <c r="UPT96" s="43"/>
      <c r="UPU96" s="208"/>
      <c r="UPV96" s="157"/>
      <c r="UPW96" s="211"/>
      <c r="UPX96" s="161"/>
      <c r="UPY96" s="161"/>
      <c r="UPZ96" s="168"/>
      <c r="UQA96" s="169"/>
      <c r="UQB96" s="170"/>
      <c r="UQC96" s="167"/>
      <c r="UQD96" s="43"/>
      <c r="UQE96" s="208"/>
      <c r="UQF96" s="157"/>
      <c r="UQG96" s="211"/>
      <c r="UQH96" s="161"/>
      <c r="UQI96" s="161"/>
      <c r="UQJ96" s="168"/>
      <c r="UQK96" s="169"/>
      <c r="UQL96" s="170"/>
      <c r="UQM96" s="167"/>
      <c r="UQN96" s="43"/>
      <c r="UQO96" s="208"/>
      <c r="UQP96" s="157"/>
      <c r="UQQ96" s="211"/>
      <c r="UQR96" s="161"/>
      <c r="UQS96" s="161"/>
      <c r="UQT96" s="168"/>
      <c r="UQU96" s="169"/>
      <c r="UQV96" s="170"/>
      <c r="UQW96" s="167"/>
      <c r="UQX96" s="43"/>
      <c r="UQY96" s="208"/>
      <c r="UQZ96" s="157"/>
      <c r="URA96" s="211"/>
      <c r="URB96" s="161"/>
      <c r="URC96" s="161"/>
      <c r="URD96" s="168"/>
      <c r="URE96" s="169"/>
      <c r="URF96" s="170"/>
      <c r="URG96" s="167"/>
      <c r="URH96" s="43"/>
      <c r="URI96" s="208"/>
      <c r="URJ96" s="157"/>
      <c r="URK96" s="211"/>
      <c r="URL96" s="161"/>
      <c r="URM96" s="161"/>
      <c r="URN96" s="168"/>
      <c r="URO96" s="169"/>
      <c r="URP96" s="170"/>
      <c r="URQ96" s="167"/>
      <c r="URR96" s="43"/>
      <c r="URS96" s="208"/>
      <c r="URT96" s="157"/>
      <c r="URU96" s="211"/>
      <c r="URV96" s="161"/>
      <c r="URW96" s="161"/>
      <c r="URX96" s="168"/>
      <c r="URY96" s="169"/>
      <c r="URZ96" s="170"/>
      <c r="USA96" s="167"/>
      <c r="USB96" s="43"/>
      <c r="USC96" s="208"/>
      <c r="USD96" s="157"/>
      <c r="USE96" s="211"/>
      <c r="USF96" s="161"/>
      <c r="USG96" s="161"/>
      <c r="USH96" s="168"/>
      <c r="USI96" s="169"/>
      <c r="USJ96" s="170"/>
      <c r="USK96" s="167"/>
      <c r="USL96" s="43"/>
      <c r="USM96" s="208"/>
      <c r="USN96" s="157"/>
      <c r="USO96" s="211"/>
      <c r="USP96" s="161"/>
      <c r="USQ96" s="161"/>
      <c r="USR96" s="168"/>
      <c r="USS96" s="169"/>
      <c r="UST96" s="170"/>
      <c r="USU96" s="167"/>
      <c r="USV96" s="43"/>
      <c r="USW96" s="208"/>
      <c r="USX96" s="157"/>
      <c r="USY96" s="211"/>
      <c r="USZ96" s="161"/>
      <c r="UTA96" s="161"/>
      <c r="UTB96" s="168"/>
      <c r="UTC96" s="169"/>
      <c r="UTD96" s="170"/>
      <c r="UTE96" s="167"/>
      <c r="UTF96" s="43"/>
      <c r="UTG96" s="208"/>
      <c r="UTH96" s="157"/>
      <c r="UTI96" s="211"/>
      <c r="UTJ96" s="161"/>
      <c r="UTK96" s="161"/>
      <c r="UTL96" s="168"/>
      <c r="UTM96" s="169"/>
      <c r="UTN96" s="170"/>
      <c r="UTO96" s="167"/>
      <c r="UTP96" s="43"/>
      <c r="UTQ96" s="208"/>
      <c r="UTR96" s="157"/>
      <c r="UTS96" s="211"/>
      <c r="UTT96" s="161"/>
      <c r="UTU96" s="161"/>
      <c r="UTV96" s="168"/>
      <c r="UTW96" s="169"/>
      <c r="UTX96" s="170"/>
      <c r="UTY96" s="167"/>
      <c r="UTZ96" s="43"/>
      <c r="UUA96" s="208"/>
      <c r="UUB96" s="157"/>
      <c r="UUC96" s="211"/>
      <c r="UUD96" s="161"/>
      <c r="UUE96" s="161"/>
      <c r="UUF96" s="168"/>
      <c r="UUG96" s="169"/>
      <c r="UUH96" s="170"/>
      <c r="UUI96" s="167"/>
      <c r="UUJ96" s="43"/>
      <c r="UUK96" s="208"/>
      <c r="UUL96" s="157"/>
      <c r="UUM96" s="211"/>
      <c r="UUN96" s="161"/>
      <c r="UUO96" s="161"/>
      <c r="UUP96" s="168"/>
      <c r="UUQ96" s="169"/>
      <c r="UUR96" s="170"/>
      <c r="UUS96" s="167"/>
      <c r="UUT96" s="43"/>
      <c r="UUU96" s="208"/>
      <c r="UUV96" s="157"/>
      <c r="UUW96" s="211"/>
      <c r="UUX96" s="161"/>
      <c r="UUY96" s="161"/>
      <c r="UUZ96" s="168"/>
      <c r="UVA96" s="169"/>
      <c r="UVB96" s="170"/>
      <c r="UVC96" s="167"/>
      <c r="UVD96" s="43"/>
      <c r="UVE96" s="208"/>
      <c r="UVF96" s="157"/>
      <c r="UVG96" s="211"/>
      <c r="UVH96" s="161"/>
      <c r="UVI96" s="161"/>
      <c r="UVJ96" s="168"/>
      <c r="UVK96" s="169"/>
      <c r="UVL96" s="170"/>
      <c r="UVM96" s="167"/>
      <c r="UVN96" s="43"/>
      <c r="UVO96" s="208"/>
      <c r="UVP96" s="157"/>
      <c r="UVQ96" s="211"/>
      <c r="UVR96" s="161"/>
      <c r="UVS96" s="161"/>
      <c r="UVT96" s="168"/>
      <c r="UVU96" s="169"/>
      <c r="UVV96" s="170"/>
      <c r="UVW96" s="167"/>
      <c r="UVX96" s="43"/>
      <c r="UVY96" s="208"/>
      <c r="UVZ96" s="157"/>
      <c r="UWA96" s="211"/>
      <c r="UWB96" s="161"/>
      <c r="UWC96" s="161"/>
      <c r="UWD96" s="168"/>
      <c r="UWE96" s="169"/>
      <c r="UWF96" s="170"/>
      <c r="UWG96" s="167"/>
      <c r="UWH96" s="43"/>
      <c r="UWI96" s="208"/>
      <c r="UWJ96" s="157"/>
      <c r="UWK96" s="211"/>
      <c r="UWL96" s="161"/>
      <c r="UWM96" s="161"/>
      <c r="UWN96" s="168"/>
      <c r="UWO96" s="169"/>
      <c r="UWP96" s="170"/>
      <c r="UWQ96" s="167"/>
      <c r="UWR96" s="43"/>
      <c r="UWS96" s="208"/>
      <c r="UWT96" s="157"/>
      <c r="UWU96" s="211"/>
      <c r="UWV96" s="161"/>
      <c r="UWW96" s="161"/>
      <c r="UWX96" s="168"/>
      <c r="UWY96" s="169"/>
      <c r="UWZ96" s="170"/>
      <c r="UXA96" s="167"/>
      <c r="UXB96" s="43"/>
      <c r="UXC96" s="208"/>
      <c r="UXD96" s="157"/>
      <c r="UXE96" s="211"/>
      <c r="UXF96" s="161"/>
      <c r="UXG96" s="161"/>
      <c r="UXH96" s="168"/>
      <c r="UXI96" s="169"/>
      <c r="UXJ96" s="170"/>
      <c r="UXK96" s="167"/>
      <c r="UXL96" s="43"/>
      <c r="UXM96" s="208"/>
      <c r="UXN96" s="157"/>
      <c r="UXO96" s="211"/>
      <c r="UXP96" s="161"/>
      <c r="UXQ96" s="161"/>
      <c r="UXR96" s="168"/>
      <c r="UXS96" s="169"/>
      <c r="UXT96" s="170"/>
      <c r="UXU96" s="167"/>
      <c r="UXV96" s="43"/>
      <c r="UXW96" s="208"/>
      <c r="UXX96" s="157"/>
      <c r="UXY96" s="211"/>
      <c r="UXZ96" s="161"/>
      <c r="UYA96" s="161"/>
      <c r="UYB96" s="168"/>
      <c r="UYC96" s="169"/>
      <c r="UYD96" s="170"/>
      <c r="UYE96" s="167"/>
      <c r="UYF96" s="43"/>
      <c r="UYG96" s="208"/>
      <c r="UYH96" s="157"/>
      <c r="UYI96" s="211"/>
      <c r="UYJ96" s="161"/>
      <c r="UYK96" s="161"/>
      <c r="UYL96" s="168"/>
      <c r="UYM96" s="169"/>
      <c r="UYN96" s="170"/>
      <c r="UYO96" s="167"/>
      <c r="UYP96" s="43"/>
      <c r="UYQ96" s="208"/>
      <c r="UYR96" s="157"/>
      <c r="UYS96" s="211"/>
      <c r="UYT96" s="161"/>
      <c r="UYU96" s="161"/>
      <c r="UYV96" s="168"/>
      <c r="UYW96" s="169"/>
      <c r="UYX96" s="170"/>
      <c r="UYY96" s="167"/>
      <c r="UYZ96" s="43"/>
      <c r="UZA96" s="208"/>
      <c r="UZB96" s="157"/>
      <c r="UZC96" s="211"/>
      <c r="UZD96" s="161"/>
      <c r="UZE96" s="161"/>
      <c r="UZF96" s="168"/>
      <c r="UZG96" s="169"/>
      <c r="UZH96" s="170"/>
      <c r="UZI96" s="167"/>
      <c r="UZJ96" s="43"/>
      <c r="UZK96" s="208"/>
      <c r="UZL96" s="157"/>
      <c r="UZM96" s="211"/>
      <c r="UZN96" s="161"/>
      <c r="UZO96" s="161"/>
      <c r="UZP96" s="168"/>
      <c r="UZQ96" s="169"/>
      <c r="UZR96" s="170"/>
      <c r="UZS96" s="167"/>
      <c r="UZT96" s="43"/>
      <c r="UZU96" s="208"/>
      <c r="UZV96" s="157"/>
      <c r="UZW96" s="211"/>
      <c r="UZX96" s="161"/>
      <c r="UZY96" s="161"/>
      <c r="UZZ96" s="168"/>
      <c r="VAA96" s="169"/>
      <c r="VAB96" s="170"/>
      <c r="VAC96" s="167"/>
      <c r="VAD96" s="43"/>
      <c r="VAE96" s="208"/>
      <c r="VAF96" s="157"/>
      <c r="VAG96" s="211"/>
      <c r="VAH96" s="161"/>
      <c r="VAI96" s="161"/>
      <c r="VAJ96" s="168"/>
      <c r="VAK96" s="169"/>
      <c r="VAL96" s="170"/>
      <c r="VAM96" s="167"/>
      <c r="VAN96" s="43"/>
      <c r="VAO96" s="208"/>
      <c r="VAP96" s="157"/>
      <c r="VAQ96" s="211"/>
      <c r="VAR96" s="161"/>
      <c r="VAS96" s="161"/>
      <c r="VAT96" s="168"/>
      <c r="VAU96" s="169"/>
      <c r="VAV96" s="170"/>
      <c r="VAW96" s="167"/>
      <c r="VAX96" s="43"/>
      <c r="VAY96" s="208"/>
      <c r="VAZ96" s="157"/>
      <c r="VBA96" s="211"/>
      <c r="VBB96" s="161"/>
      <c r="VBC96" s="161"/>
      <c r="VBD96" s="168"/>
      <c r="VBE96" s="169"/>
      <c r="VBF96" s="170"/>
      <c r="VBG96" s="167"/>
      <c r="VBH96" s="43"/>
      <c r="VBI96" s="208"/>
      <c r="VBJ96" s="157"/>
      <c r="VBK96" s="211"/>
      <c r="VBL96" s="161"/>
      <c r="VBM96" s="161"/>
      <c r="VBN96" s="168"/>
      <c r="VBO96" s="169"/>
      <c r="VBP96" s="170"/>
      <c r="VBQ96" s="167"/>
      <c r="VBR96" s="43"/>
      <c r="VBS96" s="208"/>
      <c r="VBT96" s="157"/>
      <c r="VBU96" s="211"/>
      <c r="VBV96" s="161"/>
      <c r="VBW96" s="161"/>
      <c r="VBX96" s="168"/>
      <c r="VBY96" s="169"/>
      <c r="VBZ96" s="170"/>
      <c r="VCA96" s="167"/>
      <c r="VCB96" s="43"/>
      <c r="VCC96" s="208"/>
      <c r="VCD96" s="157"/>
      <c r="VCE96" s="211"/>
      <c r="VCF96" s="161"/>
      <c r="VCG96" s="161"/>
      <c r="VCH96" s="168"/>
      <c r="VCI96" s="169"/>
      <c r="VCJ96" s="170"/>
      <c r="VCK96" s="167"/>
      <c r="VCL96" s="43"/>
      <c r="VCM96" s="208"/>
      <c r="VCN96" s="157"/>
      <c r="VCO96" s="211"/>
      <c r="VCP96" s="161"/>
      <c r="VCQ96" s="161"/>
      <c r="VCR96" s="168"/>
      <c r="VCS96" s="169"/>
      <c r="VCT96" s="170"/>
      <c r="VCU96" s="167"/>
      <c r="VCV96" s="43"/>
      <c r="VCW96" s="208"/>
      <c r="VCX96" s="157"/>
      <c r="VCY96" s="211"/>
      <c r="VCZ96" s="161"/>
      <c r="VDA96" s="161"/>
      <c r="VDB96" s="168"/>
      <c r="VDC96" s="169"/>
      <c r="VDD96" s="170"/>
      <c r="VDE96" s="167"/>
      <c r="VDF96" s="43"/>
      <c r="VDG96" s="208"/>
      <c r="VDH96" s="157"/>
      <c r="VDI96" s="211"/>
      <c r="VDJ96" s="161"/>
      <c r="VDK96" s="161"/>
      <c r="VDL96" s="168"/>
      <c r="VDM96" s="169"/>
      <c r="VDN96" s="170"/>
      <c r="VDO96" s="167"/>
      <c r="VDP96" s="43"/>
      <c r="VDQ96" s="208"/>
      <c r="VDR96" s="157"/>
      <c r="VDS96" s="211"/>
      <c r="VDT96" s="161"/>
      <c r="VDU96" s="161"/>
      <c r="VDV96" s="168"/>
      <c r="VDW96" s="169"/>
      <c r="VDX96" s="170"/>
      <c r="VDY96" s="167"/>
      <c r="VDZ96" s="43"/>
      <c r="VEA96" s="208"/>
      <c r="VEB96" s="157"/>
      <c r="VEC96" s="211"/>
      <c r="VED96" s="161"/>
      <c r="VEE96" s="161"/>
      <c r="VEF96" s="168"/>
      <c r="VEG96" s="169"/>
      <c r="VEH96" s="170"/>
      <c r="VEI96" s="167"/>
      <c r="VEJ96" s="43"/>
      <c r="VEK96" s="208"/>
      <c r="VEL96" s="157"/>
      <c r="VEM96" s="211"/>
      <c r="VEN96" s="161"/>
      <c r="VEO96" s="161"/>
      <c r="VEP96" s="168"/>
      <c r="VEQ96" s="169"/>
      <c r="VER96" s="170"/>
      <c r="VES96" s="167"/>
      <c r="VET96" s="43"/>
      <c r="VEU96" s="208"/>
      <c r="VEV96" s="157"/>
      <c r="VEW96" s="211"/>
      <c r="VEX96" s="161"/>
      <c r="VEY96" s="161"/>
      <c r="VEZ96" s="168"/>
      <c r="VFA96" s="169"/>
      <c r="VFB96" s="170"/>
      <c r="VFC96" s="167"/>
      <c r="VFD96" s="43"/>
      <c r="VFE96" s="208"/>
      <c r="VFF96" s="157"/>
      <c r="VFG96" s="211"/>
      <c r="VFH96" s="161"/>
      <c r="VFI96" s="161"/>
      <c r="VFJ96" s="168"/>
      <c r="VFK96" s="169"/>
      <c r="VFL96" s="170"/>
      <c r="VFM96" s="167"/>
      <c r="VFN96" s="43"/>
      <c r="VFO96" s="208"/>
      <c r="VFP96" s="157"/>
      <c r="VFQ96" s="211"/>
      <c r="VFR96" s="161"/>
      <c r="VFS96" s="161"/>
      <c r="VFT96" s="168"/>
      <c r="VFU96" s="169"/>
      <c r="VFV96" s="170"/>
      <c r="VFW96" s="167"/>
      <c r="VFX96" s="43"/>
      <c r="VFY96" s="208"/>
      <c r="VFZ96" s="157"/>
      <c r="VGA96" s="211"/>
      <c r="VGB96" s="161"/>
      <c r="VGC96" s="161"/>
      <c r="VGD96" s="168"/>
      <c r="VGE96" s="169"/>
      <c r="VGF96" s="170"/>
      <c r="VGG96" s="167"/>
      <c r="VGH96" s="43"/>
      <c r="VGI96" s="208"/>
      <c r="VGJ96" s="157"/>
      <c r="VGK96" s="211"/>
      <c r="VGL96" s="161"/>
      <c r="VGM96" s="161"/>
      <c r="VGN96" s="168"/>
      <c r="VGO96" s="169"/>
      <c r="VGP96" s="170"/>
      <c r="VGQ96" s="167"/>
      <c r="VGR96" s="43"/>
      <c r="VGS96" s="208"/>
      <c r="VGT96" s="157"/>
      <c r="VGU96" s="211"/>
      <c r="VGV96" s="161"/>
      <c r="VGW96" s="161"/>
      <c r="VGX96" s="168"/>
      <c r="VGY96" s="169"/>
      <c r="VGZ96" s="170"/>
      <c r="VHA96" s="167"/>
      <c r="VHB96" s="43"/>
      <c r="VHC96" s="208"/>
      <c r="VHD96" s="157"/>
      <c r="VHE96" s="211"/>
      <c r="VHF96" s="161"/>
      <c r="VHG96" s="161"/>
      <c r="VHH96" s="168"/>
      <c r="VHI96" s="169"/>
      <c r="VHJ96" s="170"/>
      <c r="VHK96" s="167"/>
      <c r="VHL96" s="43"/>
      <c r="VHM96" s="208"/>
      <c r="VHN96" s="157"/>
      <c r="VHO96" s="211"/>
      <c r="VHP96" s="161"/>
      <c r="VHQ96" s="161"/>
      <c r="VHR96" s="168"/>
      <c r="VHS96" s="169"/>
      <c r="VHT96" s="170"/>
      <c r="VHU96" s="167"/>
      <c r="VHV96" s="43"/>
      <c r="VHW96" s="208"/>
      <c r="VHX96" s="157"/>
      <c r="VHY96" s="211"/>
      <c r="VHZ96" s="161"/>
      <c r="VIA96" s="161"/>
      <c r="VIB96" s="168"/>
      <c r="VIC96" s="169"/>
      <c r="VID96" s="170"/>
      <c r="VIE96" s="167"/>
      <c r="VIF96" s="43"/>
      <c r="VIG96" s="208"/>
      <c r="VIH96" s="157"/>
      <c r="VII96" s="211"/>
      <c r="VIJ96" s="161"/>
      <c r="VIK96" s="161"/>
      <c r="VIL96" s="168"/>
      <c r="VIM96" s="169"/>
      <c r="VIN96" s="170"/>
      <c r="VIO96" s="167"/>
      <c r="VIP96" s="43"/>
      <c r="VIQ96" s="208"/>
      <c r="VIR96" s="157"/>
      <c r="VIS96" s="211"/>
      <c r="VIT96" s="161"/>
      <c r="VIU96" s="161"/>
      <c r="VIV96" s="168"/>
      <c r="VIW96" s="169"/>
      <c r="VIX96" s="170"/>
      <c r="VIY96" s="167"/>
      <c r="VIZ96" s="43"/>
      <c r="VJA96" s="208"/>
      <c r="VJB96" s="157"/>
      <c r="VJC96" s="211"/>
      <c r="VJD96" s="161"/>
      <c r="VJE96" s="161"/>
      <c r="VJF96" s="168"/>
      <c r="VJG96" s="169"/>
      <c r="VJH96" s="170"/>
      <c r="VJI96" s="167"/>
      <c r="VJJ96" s="43"/>
      <c r="VJK96" s="208"/>
      <c r="VJL96" s="157"/>
      <c r="VJM96" s="211"/>
      <c r="VJN96" s="161"/>
      <c r="VJO96" s="161"/>
      <c r="VJP96" s="168"/>
      <c r="VJQ96" s="169"/>
      <c r="VJR96" s="170"/>
      <c r="VJS96" s="167"/>
      <c r="VJT96" s="43"/>
      <c r="VJU96" s="208"/>
      <c r="VJV96" s="157"/>
      <c r="VJW96" s="211"/>
      <c r="VJX96" s="161"/>
      <c r="VJY96" s="161"/>
      <c r="VJZ96" s="168"/>
      <c r="VKA96" s="169"/>
      <c r="VKB96" s="170"/>
      <c r="VKC96" s="167"/>
      <c r="VKD96" s="43"/>
      <c r="VKE96" s="208"/>
      <c r="VKF96" s="157"/>
      <c r="VKG96" s="211"/>
      <c r="VKH96" s="161"/>
      <c r="VKI96" s="161"/>
      <c r="VKJ96" s="168"/>
      <c r="VKK96" s="169"/>
      <c r="VKL96" s="170"/>
      <c r="VKM96" s="167"/>
      <c r="VKN96" s="43"/>
      <c r="VKO96" s="208"/>
      <c r="VKP96" s="157"/>
      <c r="VKQ96" s="211"/>
      <c r="VKR96" s="161"/>
      <c r="VKS96" s="161"/>
      <c r="VKT96" s="168"/>
      <c r="VKU96" s="169"/>
      <c r="VKV96" s="170"/>
      <c r="VKW96" s="167"/>
      <c r="VKX96" s="43"/>
      <c r="VKY96" s="208"/>
      <c r="VKZ96" s="157"/>
      <c r="VLA96" s="211"/>
      <c r="VLB96" s="161"/>
      <c r="VLC96" s="161"/>
      <c r="VLD96" s="168"/>
      <c r="VLE96" s="169"/>
      <c r="VLF96" s="170"/>
      <c r="VLG96" s="167"/>
      <c r="VLH96" s="43"/>
      <c r="VLI96" s="208"/>
      <c r="VLJ96" s="157"/>
      <c r="VLK96" s="211"/>
      <c r="VLL96" s="161"/>
      <c r="VLM96" s="161"/>
      <c r="VLN96" s="168"/>
      <c r="VLO96" s="169"/>
      <c r="VLP96" s="170"/>
      <c r="VLQ96" s="167"/>
      <c r="VLR96" s="43"/>
      <c r="VLS96" s="208"/>
      <c r="VLT96" s="157"/>
      <c r="VLU96" s="211"/>
      <c r="VLV96" s="161"/>
      <c r="VLW96" s="161"/>
      <c r="VLX96" s="168"/>
      <c r="VLY96" s="169"/>
      <c r="VLZ96" s="170"/>
      <c r="VMA96" s="167"/>
      <c r="VMB96" s="43"/>
      <c r="VMC96" s="208"/>
      <c r="VMD96" s="157"/>
      <c r="VME96" s="211"/>
      <c r="VMF96" s="161"/>
      <c r="VMG96" s="161"/>
      <c r="VMH96" s="168"/>
      <c r="VMI96" s="169"/>
      <c r="VMJ96" s="170"/>
      <c r="VMK96" s="167"/>
      <c r="VML96" s="43"/>
      <c r="VMM96" s="208"/>
      <c r="VMN96" s="157"/>
      <c r="VMO96" s="211"/>
      <c r="VMP96" s="161"/>
      <c r="VMQ96" s="161"/>
      <c r="VMR96" s="168"/>
      <c r="VMS96" s="169"/>
      <c r="VMT96" s="170"/>
      <c r="VMU96" s="167"/>
      <c r="VMV96" s="43"/>
      <c r="VMW96" s="208"/>
      <c r="VMX96" s="157"/>
      <c r="VMY96" s="211"/>
      <c r="VMZ96" s="161"/>
      <c r="VNA96" s="161"/>
      <c r="VNB96" s="168"/>
      <c r="VNC96" s="169"/>
      <c r="VND96" s="170"/>
      <c r="VNE96" s="167"/>
      <c r="VNF96" s="43"/>
      <c r="VNG96" s="208"/>
      <c r="VNH96" s="157"/>
      <c r="VNI96" s="211"/>
      <c r="VNJ96" s="161"/>
      <c r="VNK96" s="161"/>
      <c r="VNL96" s="168"/>
      <c r="VNM96" s="169"/>
      <c r="VNN96" s="170"/>
      <c r="VNO96" s="167"/>
      <c r="VNP96" s="43"/>
      <c r="VNQ96" s="208"/>
      <c r="VNR96" s="157"/>
      <c r="VNS96" s="211"/>
      <c r="VNT96" s="161"/>
      <c r="VNU96" s="161"/>
      <c r="VNV96" s="168"/>
      <c r="VNW96" s="169"/>
      <c r="VNX96" s="170"/>
      <c r="VNY96" s="167"/>
      <c r="VNZ96" s="43"/>
      <c r="VOA96" s="208"/>
      <c r="VOB96" s="157"/>
      <c r="VOC96" s="211"/>
      <c r="VOD96" s="161"/>
      <c r="VOE96" s="161"/>
      <c r="VOF96" s="168"/>
      <c r="VOG96" s="169"/>
      <c r="VOH96" s="170"/>
      <c r="VOI96" s="167"/>
      <c r="VOJ96" s="43"/>
      <c r="VOK96" s="208"/>
      <c r="VOL96" s="157"/>
      <c r="VOM96" s="211"/>
      <c r="VON96" s="161"/>
      <c r="VOO96" s="161"/>
      <c r="VOP96" s="168"/>
      <c r="VOQ96" s="169"/>
      <c r="VOR96" s="170"/>
      <c r="VOS96" s="167"/>
      <c r="VOT96" s="43"/>
      <c r="VOU96" s="208"/>
      <c r="VOV96" s="157"/>
      <c r="VOW96" s="211"/>
      <c r="VOX96" s="161"/>
      <c r="VOY96" s="161"/>
      <c r="VOZ96" s="168"/>
      <c r="VPA96" s="169"/>
      <c r="VPB96" s="170"/>
      <c r="VPC96" s="167"/>
      <c r="VPD96" s="43"/>
      <c r="VPE96" s="208"/>
      <c r="VPF96" s="157"/>
      <c r="VPG96" s="211"/>
      <c r="VPH96" s="161"/>
      <c r="VPI96" s="161"/>
      <c r="VPJ96" s="168"/>
      <c r="VPK96" s="169"/>
      <c r="VPL96" s="170"/>
      <c r="VPM96" s="167"/>
      <c r="VPN96" s="43"/>
      <c r="VPO96" s="208"/>
      <c r="VPP96" s="157"/>
      <c r="VPQ96" s="211"/>
      <c r="VPR96" s="161"/>
      <c r="VPS96" s="161"/>
      <c r="VPT96" s="168"/>
      <c r="VPU96" s="169"/>
      <c r="VPV96" s="170"/>
      <c r="VPW96" s="167"/>
      <c r="VPX96" s="43"/>
      <c r="VPY96" s="208"/>
      <c r="VPZ96" s="157"/>
      <c r="VQA96" s="211"/>
      <c r="VQB96" s="161"/>
      <c r="VQC96" s="161"/>
      <c r="VQD96" s="168"/>
      <c r="VQE96" s="169"/>
      <c r="VQF96" s="170"/>
      <c r="VQG96" s="167"/>
      <c r="VQH96" s="43"/>
      <c r="VQI96" s="208"/>
      <c r="VQJ96" s="157"/>
      <c r="VQK96" s="211"/>
      <c r="VQL96" s="161"/>
      <c r="VQM96" s="161"/>
      <c r="VQN96" s="168"/>
      <c r="VQO96" s="169"/>
      <c r="VQP96" s="170"/>
      <c r="VQQ96" s="167"/>
      <c r="VQR96" s="43"/>
      <c r="VQS96" s="208"/>
      <c r="VQT96" s="157"/>
      <c r="VQU96" s="211"/>
      <c r="VQV96" s="161"/>
      <c r="VQW96" s="161"/>
      <c r="VQX96" s="168"/>
      <c r="VQY96" s="169"/>
      <c r="VQZ96" s="170"/>
      <c r="VRA96" s="167"/>
      <c r="VRB96" s="43"/>
      <c r="VRC96" s="208"/>
      <c r="VRD96" s="157"/>
      <c r="VRE96" s="211"/>
      <c r="VRF96" s="161"/>
      <c r="VRG96" s="161"/>
      <c r="VRH96" s="168"/>
      <c r="VRI96" s="169"/>
      <c r="VRJ96" s="170"/>
      <c r="VRK96" s="167"/>
      <c r="VRL96" s="43"/>
      <c r="VRM96" s="208"/>
      <c r="VRN96" s="157"/>
      <c r="VRO96" s="211"/>
      <c r="VRP96" s="161"/>
      <c r="VRQ96" s="161"/>
      <c r="VRR96" s="168"/>
      <c r="VRS96" s="169"/>
      <c r="VRT96" s="170"/>
      <c r="VRU96" s="167"/>
      <c r="VRV96" s="43"/>
      <c r="VRW96" s="208"/>
      <c r="VRX96" s="157"/>
      <c r="VRY96" s="211"/>
      <c r="VRZ96" s="161"/>
      <c r="VSA96" s="161"/>
      <c r="VSB96" s="168"/>
      <c r="VSC96" s="169"/>
      <c r="VSD96" s="170"/>
      <c r="VSE96" s="167"/>
      <c r="VSF96" s="43"/>
      <c r="VSG96" s="208"/>
      <c r="VSH96" s="157"/>
      <c r="VSI96" s="211"/>
      <c r="VSJ96" s="161"/>
      <c r="VSK96" s="161"/>
      <c r="VSL96" s="168"/>
      <c r="VSM96" s="169"/>
      <c r="VSN96" s="170"/>
      <c r="VSO96" s="167"/>
      <c r="VSP96" s="43"/>
      <c r="VSQ96" s="208"/>
      <c r="VSR96" s="157"/>
      <c r="VSS96" s="211"/>
      <c r="VST96" s="161"/>
      <c r="VSU96" s="161"/>
      <c r="VSV96" s="168"/>
      <c r="VSW96" s="169"/>
      <c r="VSX96" s="170"/>
      <c r="VSY96" s="167"/>
      <c r="VSZ96" s="43"/>
      <c r="VTA96" s="208"/>
      <c r="VTB96" s="157"/>
      <c r="VTC96" s="211"/>
      <c r="VTD96" s="161"/>
      <c r="VTE96" s="161"/>
      <c r="VTF96" s="168"/>
      <c r="VTG96" s="169"/>
      <c r="VTH96" s="170"/>
      <c r="VTI96" s="167"/>
      <c r="VTJ96" s="43"/>
      <c r="VTK96" s="208"/>
      <c r="VTL96" s="157"/>
      <c r="VTM96" s="211"/>
      <c r="VTN96" s="161"/>
      <c r="VTO96" s="161"/>
      <c r="VTP96" s="168"/>
      <c r="VTQ96" s="169"/>
      <c r="VTR96" s="170"/>
      <c r="VTS96" s="167"/>
      <c r="VTT96" s="43"/>
      <c r="VTU96" s="208"/>
      <c r="VTV96" s="157"/>
      <c r="VTW96" s="211"/>
      <c r="VTX96" s="161"/>
      <c r="VTY96" s="161"/>
      <c r="VTZ96" s="168"/>
      <c r="VUA96" s="169"/>
      <c r="VUB96" s="170"/>
      <c r="VUC96" s="167"/>
      <c r="VUD96" s="43"/>
      <c r="VUE96" s="208"/>
      <c r="VUF96" s="157"/>
      <c r="VUG96" s="211"/>
      <c r="VUH96" s="161"/>
      <c r="VUI96" s="161"/>
      <c r="VUJ96" s="168"/>
      <c r="VUK96" s="169"/>
      <c r="VUL96" s="170"/>
      <c r="VUM96" s="167"/>
      <c r="VUN96" s="43"/>
      <c r="VUO96" s="208"/>
      <c r="VUP96" s="157"/>
      <c r="VUQ96" s="211"/>
      <c r="VUR96" s="161"/>
      <c r="VUS96" s="161"/>
      <c r="VUT96" s="168"/>
      <c r="VUU96" s="169"/>
      <c r="VUV96" s="170"/>
      <c r="VUW96" s="167"/>
      <c r="VUX96" s="43"/>
      <c r="VUY96" s="208"/>
      <c r="VUZ96" s="157"/>
      <c r="VVA96" s="211"/>
      <c r="VVB96" s="161"/>
      <c r="VVC96" s="161"/>
      <c r="VVD96" s="168"/>
      <c r="VVE96" s="169"/>
      <c r="VVF96" s="170"/>
      <c r="VVG96" s="167"/>
      <c r="VVH96" s="43"/>
      <c r="VVI96" s="208"/>
      <c r="VVJ96" s="157"/>
      <c r="VVK96" s="211"/>
      <c r="VVL96" s="161"/>
      <c r="VVM96" s="161"/>
      <c r="VVN96" s="168"/>
      <c r="VVO96" s="169"/>
      <c r="VVP96" s="170"/>
      <c r="VVQ96" s="167"/>
      <c r="VVR96" s="43"/>
      <c r="VVS96" s="208"/>
      <c r="VVT96" s="157"/>
      <c r="VVU96" s="211"/>
      <c r="VVV96" s="161"/>
      <c r="VVW96" s="161"/>
      <c r="VVX96" s="168"/>
      <c r="VVY96" s="169"/>
      <c r="VVZ96" s="170"/>
      <c r="VWA96" s="167"/>
      <c r="VWB96" s="43"/>
      <c r="VWC96" s="208"/>
      <c r="VWD96" s="157"/>
      <c r="VWE96" s="211"/>
      <c r="VWF96" s="161"/>
      <c r="VWG96" s="161"/>
      <c r="VWH96" s="168"/>
      <c r="VWI96" s="169"/>
      <c r="VWJ96" s="170"/>
      <c r="VWK96" s="167"/>
      <c r="VWL96" s="43"/>
      <c r="VWM96" s="208"/>
      <c r="VWN96" s="157"/>
      <c r="VWO96" s="211"/>
      <c r="VWP96" s="161"/>
      <c r="VWQ96" s="161"/>
      <c r="VWR96" s="168"/>
      <c r="VWS96" s="169"/>
      <c r="VWT96" s="170"/>
      <c r="VWU96" s="167"/>
      <c r="VWV96" s="43"/>
      <c r="VWW96" s="208"/>
      <c r="VWX96" s="157"/>
      <c r="VWY96" s="211"/>
      <c r="VWZ96" s="161"/>
      <c r="VXA96" s="161"/>
      <c r="VXB96" s="168"/>
      <c r="VXC96" s="169"/>
      <c r="VXD96" s="170"/>
      <c r="VXE96" s="167"/>
      <c r="VXF96" s="43"/>
      <c r="VXG96" s="208"/>
      <c r="VXH96" s="157"/>
      <c r="VXI96" s="211"/>
      <c r="VXJ96" s="161"/>
      <c r="VXK96" s="161"/>
      <c r="VXL96" s="168"/>
      <c r="VXM96" s="169"/>
      <c r="VXN96" s="170"/>
      <c r="VXO96" s="167"/>
      <c r="VXP96" s="43"/>
      <c r="VXQ96" s="208"/>
      <c r="VXR96" s="157"/>
      <c r="VXS96" s="211"/>
      <c r="VXT96" s="161"/>
      <c r="VXU96" s="161"/>
      <c r="VXV96" s="168"/>
      <c r="VXW96" s="169"/>
      <c r="VXX96" s="170"/>
      <c r="VXY96" s="167"/>
      <c r="VXZ96" s="43"/>
      <c r="VYA96" s="208"/>
      <c r="VYB96" s="157"/>
      <c r="VYC96" s="211"/>
      <c r="VYD96" s="161"/>
      <c r="VYE96" s="161"/>
      <c r="VYF96" s="168"/>
      <c r="VYG96" s="169"/>
      <c r="VYH96" s="170"/>
      <c r="VYI96" s="167"/>
      <c r="VYJ96" s="43"/>
      <c r="VYK96" s="208"/>
      <c r="VYL96" s="157"/>
      <c r="VYM96" s="211"/>
      <c r="VYN96" s="161"/>
      <c r="VYO96" s="161"/>
      <c r="VYP96" s="168"/>
      <c r="VYQ96" s="169"/>
      <c r="VYR96" s="170"/>
      <c r="VYS96" s="167"/>
      <c r="VYT96" s="43"/>
      <c r="VYU96" s="208"/>
      <c r="VYV96" s="157"/>
      <c r="VYW96" s="211"/>
      <c r="VYX96" s="161"/>
      <c r="VYY96" s="161"/>
      <c r="VYZ96" s="168"/>
      <c r="VZA96" s="169"/>
      <c r="VZB96" s="170"/>
      <c r="VZC96" s="167"/>
      <c r="VZD96" s="43"/>
      <c r="VZE96" s="208"/>
      <c r="VZF96" s="157"/>
      <c r="VZG96" s="211"/>
      <c r="VZH96" s="161"/>
      <c r="VZI96" s="161"/>
      <c r="VZJ96" s="168"/>
      <c r="VZK96" s="169"/>
      <c r="VZL96" s="170"/>
      <c r="VZM96" s="167"/>
      <c r="VZN96" s="43"/>
      <c r="VZO96" s="208"/>
      <c r="VZP96" s="157"/>
      <c r="VZQ96" s="211"/>
      <c r="VZR96" s="161"/>
      <c r="VZS96" s="161"/>
      <c r="VZT96" s="168"/>
      <c r="VZU96" s="169"/>
      <c r="VZV96" s="170"/>
      <c r="VZW96" s="167"/>
      <c r="VZX96" s="43"/>
      <c r="VZY96" s="208"/>
      <c r="VZZ96" s="157"/>
      <c r="WAA96" s="211"/>
      <c r="WAB96" s="161"/>
      <c r="WAC96" s="161"/>
      <c r="WAD96" s="168"/>
      <c r="WAE96" s="169"/>
      <c r="WAF96" s="170"/>
      <c r="WAG96" s="167"/>
      <c r="WAH96" s="43"/>
      <c r="WAI96" s="208"/>
      <c r="WAJ96" s="157"/>
      <c r="WAK96" s="211"/>
      <c r="WAL96" s="161"/>
      <c r="WAM96" s="161"/>
      <c r="WAN96" s="168"/>
      <c r="WAO96" s="169"/>
      <c r="WAP96" s="170"/>
      <c r="WAQ96" s="167"/>
      <c r="WAR96" s="43"/>
      <c r="WAS96" s="208"/>
      <c r="WAT96" s="157"/>
      <c r="WAU96" s="211"/>
      <c r="WAV96" s="161"/>
      <c r="WAW96" s="161"/>
      <c r="WAX96" s="168"/>
      <c r="WAY96" s="169"/>
      <c r="WAZ96" s="170"/>
      <c r="WBA96" s="167"/>
      <c r="WBB96" s="43"/>
      <c r="WBC96" s="208"/>
      <c r="WBD96" s="157"/>
      <c r="WBE96" s="211"/>
      <c r="WBF96" s="161"/>
      <c r="WBG96" s="161"/>
      <c r="WBH96" s="168"/>
      <c r="WBI96" s="169"/>
      <c r="WBJ96" s="170"/>
      <c r="WBK96" s="167"/>
      <c r="WBL96" s="43"/>
      <c r="WBM96" s="208"/>
      <c r="WBN96" s="157"/>
      <c r="WBO96" s="211"/>
      <c r="WBP96" s="161"/>
      <c r="WBQ96" s="161"/>
      <c r="WBR96" s="168"/>
      <c r="WBS96" s="169"/>
      <c r="WBT96" s="170"/>
      <c r="WBU96" s="167"/>
      <c r="WBV96" s="43"/>
      <c r="WBW96" s="208"/>
      <c r="WBX96" s="157"/>
      <c r="WBY96" s="211"/>
      <c r="WBZ96" s="161"/>
      <c r="WCA96" s="161"/>
      <c r="WCB96" s="168"/>
      <c r="WCC96" s="169"/>
      <c r="WCD96" s="170"/>
      <c r="WCE96" s="167"/>
      <c r="WCF96" s="43"/>
      <c r="WCG96" s="208"/>
      <c r="WCH96" s="157"/>
      <c r="WCI96" s="211"/>
      <c r="WCJ96" s="161"/>
      <c r="WCK96" s="161"/>
      <c r="WCL96" s="168"/>
      <c r="WCM96" s="169"/>
      <c r="WCN96" s="170"/>
      <c r="WCO96" s="167"/>
      <c r="WCP96" s="43"/>
      <c r="WCQ96" s="208"/>
      <c r="WCR96" s="157"/>
      <c r="WCS96" s="211"/>
      <c r="WCT96" s="161"/>
      <c r="WCU96" s="161"/>
      <c r="WCV96" s="168"/>
      <c r="WCW96" s="169"/>
      <c r="WCX96" s="170"/>
      <c r="WCY96" s="167"/>
      <c r="WCZ96" s="43"/>
      <c r="WDA96" s="208"/>
      <c r="WDB96" s="157"/>
      <c r="WDC96" s="211"/>
      <c r="WDD96" s="161"/>
      <c r="WDE96" s="161"/>
      <c r="WDF96" s="168"/>
      <c r="WDG96" s="169"/>
      <c r="WDH96" s="170"/>
      <c r="WDI96" s="167"/>
      <c r="WDJ96" s="43"/>
      <c r="WDK96" s="208"/>
      <c r="WDL96" s="157"/>
      <c r="WDM96" s="211"/>
      <c r="WDN96" s="161"/>
      <c r="WDO96" s="161"/>
      <c r="WDP96" s="168"/>
      <c r="WDQ96" s="169"/>
      <c r="WDR96" s="170"/>
      <c r="WDS96" s="167"/>
      <c r="WDT96" s="43"/>
      <c r="WDU96" s="208"/>
      <c r="WDV96" s="157"/>
      <c r="WDW96" s="211"/>
      <c r="WDX96" s="161"/>
      <c r="WDY96" s="161"/>
      <c r="WDZ96" s="168"/>
      <c r="WEA96" s="169"/>
      <c r="WEB96" s="170"/>
      <c r="WEC96" s="167"/>
      <c r="WED96" s="43"/>
      <c r="WEE96" s="208"/>
      <c r="WEF96" s="157"/>
      <c r="WEG96" s="211"/>
      <c r="WEH96" s="161"/>
      <c r="WEI96" s="161"/>
      <c r="WEJ96" s="168"/>
      <c r="WEK96" s="169"/>
      <c r="WEL96" s="170"/>
      <c r="WEM96" s="167"/>
      <c r="WEN96" s="43"/>
      <c r="WEO96" s="208"/>
      <c r="WEP96" s="157"/>
      <c r="WEQ96" s="211"/>
      <c r="WER96" s="161"/>
      <c r="WES96" s="161"/>
      <c r="WET96" s="168"/>
      <c r="WEU96" s="169"/>
      <c r="WEV96" s="170"/>
      <c r="WEW96" s="167"/>
      <c r="WEX96" s="43"/>
      <c r="WEY96" s="208"/>
      <c r="WEZ96" s="157"/>
      <c r="WFA96" s="211"/>
      <c r="WFB96" s="161"/>
      <c r="WFC96" s="161"/>
      <c r="WFD96" s="168"/>
      <c r="WFE96" s="169"/>
      <c r="WFF96" s="170"/>
      <c r="WFG96" s="167"/>
      <c r="WFH96" s="43"/>
      <c r="WFI96" s="208"/>
      <c r="WFJ96" s="157"/>
      <c r="WFK96" s="211"/>
      <c r="WFL96" s="161"/>
      <c r="WFM96" s="161"/>
      <c r="WFN96" s="168"/>
      <c r="WFO96" s="169"/>
      <c r="WFP96" s="170"/>
      <c r="WFQ96" s="167"/>
      <c r="WFR96" s="43"/>
      <c r="WFS96" s="208"/>
      <c r="WFT96" s="157"/>
      <c r="WFU96" s="211"/>
      <c r="WFV96" s="161"/>
      <c r="WFW96" s="161"/>
      <c r="WFX96" s="168"/>
      <c r="WFY96" s="169"/>
      <c r="WFZ96" s="170"/>
      <c r="WGA96" s="167"/>
      <c r="WGB96" s="43"/>
      <c r="WGC96" s="208"/>
      <c r="WGD96" s="157"/>
      <c r="WGE96" s="211"/>
      <c r="WGF96" s="161"/>
      <c r="WGG96" s="161"/>
      <c r="WGH96" s="168"/>
      <c r="WGI96" s="169"/>
      <c r="WGJ96" s="170"/>
      <c r="WGK96" s="167"/>
      <c r="WGL96" s="43"/>
      <c r="WGM96" s="208"/>
      <c r="WGN96" s="157"/>
      <c r="WGO96" s="211"/>
      <c r="WGP96" s="161"/>
      <c r="WGQ96" s="161"/>
      <c r="WGR96" s="168"/>
      <c r="WGS96" s="169"/>
      <c r="WGT96" s="170"/>
      <c r="WGU96" s="167"/>
      <c r="WGV96" s="43"/>
      <c r="WGW96" s="208"/>
      <c r="WGX96" s="157"/>
      <c r="WGY96" s="211"/>
      <c r="WGZ96" s="161"/>
      <c r="WHA96" s="161"/>
      <c r="WHB96" s="168"/>
      <c r="WHC96" s="169"/>
      <c r="WHD96" s="170"/>
      <c r="WHE96" s="167"/>
      <c r="WHF96" s="43"/>
      <c r="WHG96" s="208"/>
      <c r="WHH96" s="157"/>
      <c r="WHI96" s="211"/>
      <c r="WHJ96" s="161"/>
      <c r="WHK96" s="161"/>
      <c r="WHL96" s="168"/>
      <c r="WHM96" s="169"/>
      <c r="WHN96" s="170"/>
      <c r="WHO96" s="167"/>
      <c r="WHP96" s="43"/>
      <c r="WHQ96" s="208"/>
      <c r="WHR96" s="157"/>
      <c r="WHS96" s="211"/>
      <c r="WHT96" s="161"/>
      <c r="WHU96" s="161"/>
      <c r="WHV96" s="168"/>
      <c r="WHW96" s="169"/>
      <c r="WHX96" s="170"/>
      <c r="WHY96" s="167"/>
      <c r="WHZ96" s="43"/>
      <c r="WIA96" s="208"/>
      <c r="WIB96" s="157"/>
      <c r="WIC96" s="211"/>
      <c r="WID96" s="161"/>
      <c r="WIE96" s="161"/>
      <c r="WIF96" s="168"/>
      <c r="WIG96" s="169"/>
      <c r="WIH96" s="170"/>
      <c r="WII96" s="167"/>
      <c r="WIJ96" s="43"/>
      <c r="WIK96" s="208"/>
      <c r="WIL96" s="157"/>
      <c r="WIM96" s="211"/>
      <c r="WIN96" s="161"/>
      <c r="WIO96" s="161"/>
      <c r="WIP96" s="168"/>
      <c r="WIQ96" s="169"/>
      <c r="WIR96" s="170"/>
      <c r="WIS96" s="167"/>
      <c r="WIT96" s="43"/>
      <c r="WIU96" s="208"/>
      <c r="WIV96" s="157"/>
      <c r="WIW96" s="211"/>
      <c r="WIX96" s="161"/>
      <c r="WIY96" s="161"/>
      <c r="WIZ96" s="168"/>
      <c r="WJA96" s="169"/>
      <c r="WJB96" s="170"/>
      <c r="WJC96" s="167"/>
      <c r="WJD96" s="43"/>
      <c r="WJE96" s="208"/>
      <c r="WJF96" s="157"/>
      <c r="WJG96" s="211"/>
      <c r="WJH96" s="161"/>
      <c r="WJI96" s="161"/>
      <c r="WJJ96" s="168"/>
      <c r="WJK96" s="169"/>
      <c r="WJL96" s="170"/>
      <c r="WJM96" s="167"/>
      <c r="WJN96" s="43"/>
      <c r="WJO96" s="208"/>
      <c r="WJP96" s="157"/>
      <c r="WJQ96" s="211"/>
      <c r="WJR96" s="161"/>
      <c r="WJS96" s="161"/>
      <c r="WJT96" s="168"/>
      <c r="WJU96" s="169"/>
      <c r="WJV96" s="170"/>
      <c r="WJW96" s="167"/>
      <c r="WJX96" s="43"/>
      <c r="WJY96" s="208"/>
      <c r="WJZ96" s="157"/>
      <c r="WKA96" s="211"/>
      <c r="WKB96" s="161"/>
      <c r="WKC96" s="161"/>
      <c r="WKD96" s="168"/>
      <c r="WKE96" s="169"/>
      <c r="WKF96" s="170"/>
      <c r="WKG96" s="167"/>
      <c r="WKH96" s="43"/>
      <c r="WKI96" s="208"/>
      <c r="WKJ96" s="157"/>
      <c r="WKK96" s="211"/>
      <c r="WKL96" s="161"/>
      <c r="WKM96" s="161"/>
      <c r="WKN96" s="168"/>
      <c r="WKO96" s="169"/>
      <c r="WKP96" s="170"/>
      <c r="WKQ96" s="167"/>
      <c r="WKR96" s="43"/>
      <c r="WKS96" s="208"/>
      <c r="WKT96" s="157"/>
      <c r="WKU96" s="211"/>
      <c r="WKV96" s="161"/>
      <c r="WKW96" s="161"/>
      <c r="WKX96" s="168"/>
      <c r="WKY96" s="169"/>
      <c r="WKZ96" s="170"/>
      <c r="WLA96" s="167"/>
      <c r="WLB96" s="43"/>
      <c r="WLC96" s="208"/>
      <c r="WLD96" s="157"/>
      <c r="WLE96" s="211"/>
      <c r="WLF96" s="161"/>
      <c r="WLG96" s="161"/>
      <c r="WLH96" s="168"/>
      <c r="WLI96" s="169"/>
      <c r="WLJ96" s="170"/>
      <c r="WLK96" s="167"/>
      <c r="WLL96" s="43"/>
      <c r="WLM96" s="208"/>
      <c r="WLN96" s="157"/>
      <c r="WLO96" s="211"/>
      <c r="WLP96" s="161"/>
      <c r="WLQ96" s="161"/>
      <c r="WLR96" s="168"/>
      <c r="WLS96" s="169"/>
      <c r="WLT96" s="170"/>
      <c r="WLU96" s="167"/>
      <c r="WLV96" s="43"/>
      <c r="WLW96" s="208"/>
      <c r="WLX96" s="157"/>
      <c r="WLY96" s="211"/>
      <c r="WLZ96" s="161"/>
      <c r="WMA96" s="161"/>
      <c r="WMB96" s="168"/>
      <c r="WMC96" s="169"/>
      <c r="WMD96" s="170"/>
      <c r="WME96" s="167"/>
      <c r="WMF96" s="43"/>
      <c r="WMG96" s="208"/>
      <c r="WMH96" s="157"/>
      <c r="WMI96" s="211"/>
      <c r="WMJ96" s="161"/>
      <c r="WMK96" s="161"/>
      <c r="WML96" s="168"/>
      <c r="WMM96" s="169"/>
      <c r="WMN96" s="170"/>
      <c r="WMO96" s="167"/>
      <c r="WMP96" s="43"/>
      <c r="WMQ96" s="208"/>
      <c r="WMR96" s="157"/>
      <c r="WMS96" s="211"/>
      <c r="WMT96" s="161"/>
      <c r="WMU96" s="161"/>
      <c r="WMV96" s="168"/>
      <c r="WMW96" s="169"/>
      <c r="WMX96" s="170"/>
      <c r="WMY96" s="167"/>
      <c r="WMZ96" s="43"/>
      <c r="WNA96" s="208"/>
      <c r="WNB96" s="157"/>
      <c r="WNC96" s="211"/>
      <c r="WND96" s="161"/>
      <c r="WNE96" s="161"/>
      <c r="WNF96" s="168"/>
      <c r="WNG96" s="169"/>
      <c r="WNH96" s="170"/>
      <c r="WNI96" s="167"/>
      <c r="WNJ96" s="43"/>
      <c r="WNK96" s="208"/>
      <c r="WNL96" s="157"/>
      <c r="WNM96" s="211"/>
      <c r="WNN96" s="161"/>
      <c r="WNO96" s="161"/>
      <c r="WNP96" s="168"/>
      <c r="WNQ96" s="169"/>
      <c r="WNR96" s="170"/>
      <c r="WNS96" s="167"/>
      <c r="WNT96" s="43"/>
      <c r="WNU96" s="208"/>
      <c r="WNV96" s="157"/>
      <c r="WNW96" s="211"/>
      <c r="WNX96" s="161"/>
      <c r="WNY96" s="161"/>
      <c r="WNZ96" s="168"/>
      <c r="WOA96" s="169"/>
      <c r="WOB96" s="170"/>
      <c r="WOC96" s="167"/>
      <c r="WOD96" s="43"/>
      <c r="WOE96" s="208"/>
      <c r="WOF96" s="157"/>
      <c r="WOG96" s="211"/>
      <c r="WOH96" s="161"/>
      <c r="WOI96" s="161"/>
      <c r="WOJ96" s="168"/>
      <c r="WOK96" s="169"/>
      <c r="WOL96" s="170"/>
      <c r="WOM96" s="167"/>
      <c r="WON96" s="43"/>
      <c r="WOO96" s="208"/>
      <c r="WOP96" s="157"/>
      <c r="WOQ96" s="211"/>
      <c r="WOR96" s="161"/>
      <c r="WOS96" s="161"/>
      <c r="WOT96" s="168"/>
      <c r="WOU96" s="169"/>
      <c r="WOV96" s="170"/>
      <c r="WOW96" s="167"/>
      <c r="WOX96" s="43"/>
      <c r="WOY96" s="208"/>
      <c r="WOZ96" s="157"/>
      <c r="WPA96" s="211"/>
      <c r="WPB96" s="161"/>
      <c r="WPC96" s="161"/>
      <c r="WPD96" s="168"/>
      <c r="WPE96" s="169"/>
      <c r="WPF96" s="170"/>
      <c r="WPG96" s="167"/>
      <c r="WPH96" s="43"/>
      <c r="WPI96" s="208"/>
      <c r="WPJ96" s="157"/>
      <c r="WPK96" s="211"/>
      <c r="WPL96" s="161"/>
      <c r="WPM96" s="161"/>
      <c r="WPN96" s="168"/>
      <c r="WPO96" s="169"/>
      <c r="WPP96" s="170"/>
      <c r="WPQ96" s="167"/>
      <c r="WPR96" s="43"/>
      <c r="WPS96" s="208"/>
      <c r="WPT96" s="157"/>
      <c r="WPU96" s="211"/>
      <c r="WPV96" s="161"/>
      <c r="WPW96" s="161"/>
      <c r="WPX96" s="168"/>
      <c r="WPY96" s="169"/>
      <c r="WPZ96" s="170"/>
      <c r="WQA96" s="167"/>
      <c r="WQB96" s="43"/>
      <c r="WQC96" s="208"/>
      <c r="WQD96" s="157"/>
      <c r="WQE96" s="211"/>
      <c r="WQF96" s="161"/>
      <c r="WQG96" s="161"/>
      <c r="WQH96" s="168"/>
      <c r="WQI96" s="169"/>
      <c r="WQJ96" s="170"/>
      <c r="WQK96" s="167"/>
      <c r="WQL96" s="43"/>
      <c r="WQM96" s="208"/>
      <c r="WQN96" s="157"/>
      <c r="WQO96" s="211"/>
      <c r="WQP96" s="161"/>
      <c r="WQQ96" s="161"/>
      <c r="WQR96" s="168"/>
      <c r="WQS96" s="169"/>
      <c r="WQT96" s="170"/>
      <c r="WQU96" s="167"/>
      <c r="WQV96" s="43"/>
      <c r="WQW96" s="208"/>
      <c r="WQX96" s="157"/>
      <c r="WQY96" s="211"/>
      <c r="WQZ96" s="161"/>
      <c r="WRA96" s="161"/>
      <c r="WRB96" s="168"/>
      <c r="WRC96" s="169"/>
      <c r="WRD96" s="170"/>
      <c r="WRE96" s="167"/>
      <c r="WRF96" s="43"/>
      <c r="WRG96" s="208"/>
      <c r="WRH96" s="157"/>
      <c r="WRI96" s="211"/>
      <c r="WRJ96" s="161"/>
      <c r="WRK96" s="161"/>
      <c r="WRL96" s="168"/>
      <c r="WRM96" s="169"/>
      <c r="WRN96" s="170"/>
      <c r="WRO96" s="167"/>
      <c r="WRP96" s="43"/>
      <c r="WRQ96" s="208"/>
      <c r="WRR96" s="157"/>
      <c r="WRS96" s="211"/>
      <c r="WRT96" s="161"/>
      <c r="WRU96" s="161"/>
      <c r="WRV96" s="168"/>
      <c r="WRW96" s="169"/>
      <c r="WRX96" s="170"/>
      <c r="WRY96" s="167"/>
      <c r="WRZ96" s="43"/>
      <c r="WSA96" s="208"/>
      <c r="WSB96" s="157"/>
      <c r="WSC96" s="211"/>
      <c r="WSD96" s="161"/>
      <c r="WSE96" s="161"/>
      <c r="WSF96" s="168"/>
      <c r="WSG96" s="169"/>
      <c r="WSH96" s="170"/>
      <c r="WSI96" s="167"/>
      <c r="WSJ96" s="43"/>
      <c r="WSK96" s="208"/>
      <c r="WSL96" s="157"/>
      <c r="WSM96" s="211"/>
      <c r="WSN96" s="161"/>
      <c r="WSO96" s="161"/>
      <c r="WSP96" s="168"/>
      <c r="WSQ96" s="169"/>
      <c r="WSR96" s="170"/>
      <c r="WSS96" s="167"/>
      <c r="WST96" s="43"/>
      <c r="WSU96" s="208"/>
      <c r="WSV96" s="157"/>
      <c r="WSW96" s="211"/>
      <c r="WSX96" s="161"/>
      <c r="WSY96" s="161"/>
      <c r="WSZ96" s="168"/>
      <c r="WTA96" s="169"/>
      <c r="WTB96" s="170"/>
      <c r="WTC96" s="167"/>
      <c r="WTD96" s="43"/>
      <c r="WTE96" s="208"/>
      <c r="WTF96" s="157"/>
      <c r="WTG96" s="211"/>
      <c r="WTH96" s="161"/>
      <c r="WTI96" s="161"/>
      <c r="WTJ96" s="168"/>
      <c r="WTK96" s="169"/>
      <c r="WTL96" s="170"/>
      <c r="WTM96" s="167"/>
      <c r="WTN96" s="43"/>
      <c r="WTO96" s="208"/>
      <c r="WTP96" s="157"/>
      <c r="WTQ96" s="211"/>
      <c r="WTR96" s="161"/>
      <c r="WTS96" s="161"/>
      <c r="WTT96" s="168"/>
      <c r="WTU96" s="169"/>
      <c r="WTV96" s="170"/>
      <c r="WTW96" s="167"/>
      <c r="WTX96" s="43"/>
      <c r="WTY96" s="208"/>
      <c r="WTZ96" s="157"/>
      <c r="WUA96" s="211"/>
      <c r="WUB96" s="161"/>
      <c r="WUC96" s="161"/>
      <c r="WUD96" s="168"/>
      <c r="WUE96" s="169"/>
      <c r="WUF96" s="170"/>
      <c r="WUG96" s="167"/>
      <c r="WUH96" s="43"/>
      <c r="WUI96" s="208"/>
      <c r="WUJ96" s="157"/>
      <c r="WUK96" s="211"/>
      <c r="WUL96" s="161"/>
      <c r="WUM96" s="161"/>
      <c r="WUN96" s="168"/>
      <c r="WUO96" s="169"/>
      <c r="WUP96" s="170"/>
      <c r="WUQ96" s="167"/>
      <c r="WUR96" s="43"/>
      <c r="WUS96" s="208"/>
      <c r="WUT96" s="157"/>
      <c r="WUU96" s="211"/>
      <c r="WUV96" s="161"/>
      <c r="WUW96" s="161"/>
      <c r="WUX96" s="168"/>
      <c r="WUY96" s="169"/>
      <c r="WUZ96" s="170"/>
      <c r="WVA96" s="167"/>
      <c r="WVB96" s="43"/>
      <c r="WVC96" s="208"/>
      <c r="WVD96" s="157"/>
      <c r="WVE96" s="211"/>
      <c r="WVF96" s="161"/>
      <c r="WVG96" s="161"/>
      <c r="WVH96" s="168"/>
      <c r="WVI96" s="169"/>
      <c r="WVJ96" s="170"/>
      <c r="WVK96" s="167"/>
      <c r="WVL96" s="43"/>
      <c r="WVM96" s="208"/>
      <c r="WVN96" s="157"/>
      <c r="WVO96" s="211"/>
      <c r="WVP96" s="161"/>
      <c r="WVQ96" s="161"/>
      <c r="WVR96" s="168"/>
      <c r="WVS96" s="169"/>
      <c r="WVT96" s="170"/>
      <c r="WVU96" s="167"/>
      <c r="WVV96" s="43"/>
      <c r="WVW96" s="208"/>
      <c r="WVX96" s="157"/>
      <c r="WVY96" s="211"/>
      <c r="WVZ96" s="161"/>
      <c r="WWA96" s="161"/>
      <c r="WWB96" s="168"/>
      <c r="WWC96" s="169"/>
      <c r="WWD96" s="170"/>
      <c r="WWE96" s="167"/>
      <c r="WWF96" s="43"/>
      <c r="WWG96" s="208"/>
      <c r="WWH96" s="157"/>
      <c r="WWI96" s="211"/>
      <c r="WWJ96" s="161"/>
      <c r="WWK96" s="161"/>
      <c r="WWL96" s="168"/>
      <c r="WWM96" s="169"/>
      <c r="WWN96" s="170"/>
      <c r="WWO96" s="167"/>
      <c r="WWP96" s="43"/>
      <c r="WWQ96" s="208"/>
      <c r="WWR96" s="157"/>
      <c r="WWS96" s="211"/>
      <c r="WWT96" s="161"/>
      <c r="WWU96" s="161"/>
      <c r="WWV96" s="168"/>
      <c r="WWW96" s="169"/>
      <c r="WWX96" s="170"/>
      <c r="WWY96" s="167"/>
      <c r="WWZ96" s="43"/>
      <c r="WXA96" s="208"/>
      <c r="WXB96" s="157"/>
      <c r="WXC96" s="211"/>
      <c r="WXD96" s="161"/>
      <c r="WXE96" s="161"/>
      <c r="WXF96" s="168"/>
      <c r="WXG96" s="169"/>
      <c r="WXH96" s="170"/>
      <c r="WXI96" s="167"/>
      <c r="WXJ96" s="43"/>
      <c r="WXK96" s="208"/>
      <c r="WXL96" s="157"/>
      <c r="WXM96" s="211"/>
      <c r="WXN96" s="161"/>
      <c r="WXO96" s="161"/>
      <c r="WXP96" s="168"/>
      <c r="WXQ96" s="169"/>
      <c r="WXR96" s="170"/>
      <c r="WXS96" s="167"/>
      <c r="WXT96" s="43"/>
      <c r="WXU96" s="208"/>
      <c r="WXV96" s="157"/>
      <c r="WXW96" s="211"/>
      <c r="WXX96" s="161"/>
      <c r="WXY96" s="161"/>
      <c r="WXZ96" s="168"/>
      <c r="WYA96" s="169"/>
      <c r="WYB96" s="170"/>
      <c r="WYC96" s="167"/>
      <c r="WYD96" s="43"/>
      <c r="WYE96" s="208"/>
      <c r="WYF96" s="157"/>
      <c r="WYG96" s="211"/>
      <c r="WYH96" s="161"/>
      <c r="WYI96" s="161"/>
      <c r="WYJ96" s="168"/>
      <c r="WYK96" s="169"/>
      <c r="WYL96" s="170"/>
      <c r="WYM96" s="167"/>
      <c r="WYN96" s="43"/>
      <c r="WYO96" s="208"/>
      <c r="WYP96" s="157"/>
      <c r="WYQ96" s="211"/>
      <c r="WYR96" s="161"/>
      <c r="WYS96" s="161"/>
      <c r="WYT96" s="168"/>
      <c r="WYU96" s="169"/>
      <c r="WYV96" s="170"/>
      <c r="WYW96" s="167"/>
      <c r="WYX96" s="43"/>
      <c r="WYY96" s="208"/>
      <c r="WYZ96" s="157"/>
      <c r="WZA96" s="211"/>
      <c r="WZB96" s="161"/>
      <c r="WZC96" s="161"/>
      <c r="WZD96" s="168"/>
      <c r="WZE96" s="169"/>
      <c r="WZF96" s="170"/>
      <c r="WZG96" s="167"/>
      <c r="WZH96" s="43"/>
      <c r="WZI96" s="208"/>
      <c r="WZJ96" s="157"/>
      <c r="WZK96" s="211"/>
      <c r="WZL96" s="161"/>
      <c r="WZM96" s="161"/>
      <c r="WZN96" s="168"/>
      <c r="WZO96" s="169"/>
      <c r="WZP96" s="170"/>
      <c r="WZQ96" s="167"/>
      <c r="WZR96" s="43"/>
      <c r="WZS96" s="208"/>
      <c r="WZT96" s="157"/>
      <c r="WZU96" s="211"/>
      <c r="WZV96" s="161"/>
      <c r="WZW96" s="161"/>
      <c r="WZX96" s="168"/>
      <c r="WZY96" s="169"/>
      <c r="WZZ96" s="170"/>
      <c r="XAA96" s="167"/>
      <c r="XAB96" s="43"/>
      <c r="XAC96" s="208"/>
      <c r="XAD96" s="157"/>
      <c r="XAE96" s="211"/>
      <c r="XAF96" s="161"/>
      <c r="XAG96" s="161"/>
      <c r="XAH96" s="168"/>
      <c r="XAI96" s="169"/>
      <c r="XAJ96" s="170"/>
      <c r="XAK96" s="167"/>
      <c r="XAL96" s="43"/>
      <c r="XAM96" s="208"/>
      <c r="XAN96" s="157"/>
      <c r="XAO96" s="211"/>
      <c r="XAP96" s="161"/>
      <c r="XAQ96" s="161"/>
      <c r="XAR96" s="168"/>
      <c r="XAS96" s="169"/>
      <c r="XAT96" s="170"/>
      <c r="XAU96" s="167"/>
      <c r="XAV96" s="43"/>
      <c r="XAW96" s="208"/>
      <c r="XAX96" s="157"/>
      <c r="XAY96" s="211"/>
      <c r="XAZ96" s="161"/>
      <c r="XBA96" s="161"/>
      <c r="XBB96" s="168"/>
      <c r="XBC96" s="169"/>
      <c r="XBD96" s="170"/>
      <c r="XBE96" s="167"/>
      <c r="XBF96" s="43"/>
      <c r="XBG96" s="208"/>
      <c r="XBH96" s="157"/>
      <c r="XBI96" s="211"/>
      <c r="XBJ96" s="161"/>
      <c r="XBK96" s="161"/>
      <c r="XBL96" s="168"/>
      <c r="XBM96" s="169"/>
      <c r="XBN96" s="170"/>
      <c r="XBO96" s="167"/>
      <c r="XBP96" s="43"/>
      <c r="XBQ96" s="208"/>
      <c r="XBR96" s="157"/>
      <c r="XBS96" s="211"/>
      <c r="XBT96" s="161"/>
      <c r="XBU96" s="161"/>
      <c r="XBV96" s="168"/>
      <c r="XBW96" s="169"/>
      <c r="XBX96" s="170"/>
      <c r="XBY96" s="167"/>
      <c r="XBZ96" s="43"/>
      <c r="XCA96" s="208"/>
      <c r="XCB96" s="157"/>
      <c r="XCC96" s="211"/>
      <c r="XCD96" s="161"/>
      <c r="XCE96" s="161"/>
      <c r="XCF96" s="168"/>
      <c r="XCG96" s="169"/>
      <c r="XCH96" s="170"/>
      <c r="XCI96" s="167"/>
      <c r="XCJ96" s="43"/>
      <c r="XCK96" s="208"/>
      <c r="XCL96" s="157"/>
      <c r="XCM96" s="211"/>
      <c r="XCN96" s="161"/>
      <c r="XCO96" s="161"/>
      <c r="XCP96" s="168"/>
      <c r="XCQ96" s="169"/>
      <c r="XCR96" s="170"/>
      <c r="XCS96" s="167"/>
      <c r="XCT96" s="43"/>
      <c r="XCU96" s="208"/>
      <c r="XCV96" s="157"/>
      <c r="XCW96" s="211"/>
      <c r="XCX96" s="161"/>
      <c r="XCY96" s="161"/>
      <c r="XCZ96" s="168"/>
      <c r="XDA96" s="169"/>
      <c r="XDB96" s="170"/>
      <c r="XDC96" s="167"/>
      <c r="XDD96" s="43"/>
      <c r="XDE96" s="208"/>
      <c r="XDF96" s="157"/>
      <c r="XDG96" s="211"/>
      <c r="XDH96" s="161"/>
      <c r="XDI96" s="161"/>
      <c r="XDJ96" s="168"/>
      <c r="XDK96" s="169"/>
      <c r="XDL96" s="170"/>
      <c r="XDM96" s="167"/>
      <c r="XDN96" s="43"/>
      <c r="XDO96" s="208"/>
      <c r="XDP96" s="157"/>
      <c r="XDQ96" s="211"/>
      <c r="XDR96" s="161"/>
      <c r="XDS96" s="161"/>
      <c r="XDT96" s="168"/>
      <c r="XDU96" s="169"/>
      <c r="XDV96" s="170"/>
      <c r="XDW96" s="167"/>
      <c r="XDX96" s="43"/>
      <c r="XDY96" s="208"/>
      <c r="XDZ96" s="157"/>
      <c r="XEA96" s="211"/>
      <c r="XEB96" s="161"/>
      <c r="XEC96" s="161"/>
      <c r="XED96" s="168"/>
      <c r="XEE96" s="169"/>
      <c r="XEF96" s="170"/>
      <c r="XEG96" s="167"/>
      <c r="XEH96" s="43"/>
      <c r="XEI96" s="208"/>
      <c r="XEJ96" s="157"/>
      <c r="XEK96" s="211"/>
      <c r="XEL96" s="161"/>
      <c r="XEM96" s="161"/>
      <c r="XEN96" s="168"/>
      <c r="XEO96" s="169"/>
      <c r="XEP96" s="170"/>
      <c r="XEQ96" s="167"/>
      <c r="XER96" s="43"/>
      <c r="XES96" s="208"/>
      <c r="XET96" s="157"/>
      <c r="XEU96" s="211"/>
      <c r="XEV96" s="161"/>
      <c r="XEW96" s="161"/>
      <c r="XEX96" s="168"/>
      <c r="XEY96" s="169"/>
      <c r="XEZ96" s="170"/>
      <c r="XFA96" s="167"/>
      <c r="XFB96" s="43"/>
      <c r="XFC96" s="208"/>
      <c r="XFD96" s="157"/>
    </row>
    <row r="97" spans="1:50" s="1" customFormat="1" hidden="1" x14ac:dyDescent="0.35">
      <c r="A97" s="52">
        <f t="shared" si="18"/>
        <v>258.81448319999998</v>
      </c>
      <c r="B97" s="28">
        <v>6099565</v>
      </c>
      <c r="C97" s="90" t="s">
        <v>98</v>
      </c>
      <c r="D97" s="69"/>
      <c r="E97" s="203"/>
      <c r="F97" s="92">
        <f t="shared" si="25"/>
        <v>46112.624675047155</v>
      </c>
      <c r="G97" s="92">
        <f t="shared" si="24"/>
        <v>46112.624675047155</v>
      </c>
      <c r="H97" s="93">
        <f>$H$68*O97</f>
        <v>17.854199999999999</v>
      </c>
      <c r="I97" s="52">
        <f t="shared" si="19"/>
        <v>0</v>
      </c>
      <c r="J97" s="94">
        <f>$H$69</f>
        <v>0.60399999999999998</v>
      </c>
      <c r="K97" s="210"/>
      <c r="L97" s="171">
        <f t="shared" si="20"/>
        <v>0</v>
      </c>
      <c r="M97" s="171">
        <f t="shared" si="21"/>
        <v>0</v>
      </c>
      <c r="N97" s="53">
        <f t="shared" si="22"/>
        <v>-0.38551680000000488</v>
      </c>
      <c r="O97" s="54">
        <f t="shared" si="28"/>
        <v>1</v>
      </c>
      <c r="P97" s="53">
        <v>259.2</v>
      </c>
      <c r="Q97" s="69"/>
      <c r="R97" s="69">
        <f t="shared" si="26"/>
        <v>0</v>
      </c>
      <c r="S97" s="82" t="e">
        <f>+Q97/D97</f>
        <v>#DIV/0!</v>
      </c>
      <c r="T97" s="92"/>
      <c r="U97" s="157"/>
      <c r="Z97" s="69"/>
      <c r="AE97" s="157"/>
      <c r="AF97" s="157"/>
    </row>
    <row r="98" spans="1:50" s="1" customFormat="1" hidden="1" x14ac:dyDescent="0.35">
      <c r="A98" s="52">
        <f t="shared" si="18"/>
        <v>258.81448319999998</v>
      </c>
      <c r="B98" s="28">
        <v>6098053</v>
      </c>
      <c r="C98" s="90" t="s">
        <v>99</v>
      </c>
      <c r="D98" s="69"/>
      <c r="E98" s="203"/>
      <c r="F98" s="92">
        <f t="shared" si="25"/>
        <v>46112.624675047155</v>
      </c>
      <c r="G98" s="92">
        <f t="shared" si="24"/>
        <v>46112.624675047155</v>
      </c>
      <c r="H98" s="93">
        <f>$H$68*O98</f>
        <v>17.854199999999999</v>
      </c>
      <c r="I98" s="52">
        <f t="shared" si="19"/>
        <v>0</v>
      </c>
      <c r="J98" s="94">
        <f>$H$69</f>
        <v>0.60399999999999998</v>
      </c>
      <c r="K98" s="210"/>
      <c r="L98" s="171">
        <f t="shared" si="20"/>
        <v>0</v>
      </c>
      <c r="M98" s="171">
        <f t="shared" si="21"/>
        <v>0</v>
      </c>
      <c r="N98" s="53">
        <f t="shared" si="22"/>
        <v>-0.38551680000000488</v>
      </c>
      <c r="O98" s="54">
        <f t="shared" si="28"/>
        <v>1</v>
      </c>
      <c r="P98" s="53">
        <v>259.2</v>
      </c>
      <c r="Q98" s="69"/>
      <c r="R98" s="69">
        <f t="shared" si="26"/>
        <v>0</v>
      </c>
      <c r="S98" s="82">
        <v>0</v>
      </c>
      <c r="T98" s="92"/>
      <c r="U98" s="157"/>
      <c r="Z98" s="69"/>
      <c r="AE98" s="157"/>
      <c r="AF98" s="157"/>
    </row>
    <row r="99" spans="1:50" s="1" customFormat="1" hidden="1" x14ac:dyDescent="0.35">
      <c r="A99" s="52">
        <f t="shared" si="18"/>
        <v>258.81448319999998</v>
      </c>
      <c r="B99" s="28">
        <v>6099566</v>
      </c>
      <c r="C99" s="90" t="s">
        <v>100</v>
      </c>
      <c r="D99" s="69"/>
      <c r="E99" s="203"/>
      <c r="F99" s="92">
        <f t="shared" si="25"/>
        <v>46112.624675047155</v>
      </c>
      <c r="G99" s="92">
        <f t="shared" si="24"/>
        <v>46112.624675047155</v>
      </c>
      <c r="H99" s="93">
        <f>$H$68*O99</f>
        <v>17.854199999999999</v>
      </c>
      <c r="I99" s="52">
        <f t="shared" si="19"/>
        <v>0</v>
      </c>
      <c r="J99" s="94">
        <f>$H$69</f>
        <v>0.60399999999999998</v>
      </c>
      <c r="K99" s="210"/>
      <c r="L99" s="171">
        <f t="shared" si="20"/>
        <v>0</v>
      </c>
      <c r="M99" s="171">
        <f t="shared" si="21"/>
        <v>0</v>
      </c>
      <c r="N99" s="53">
        <f t="shared" si="22"/>
        <v>-0.38551680000000488</v>
      </c>
      <c r="O99" s="54">
        <f t="shared" si="28"/>
        <v>1</v>
      </c>
      <c r="P99" s="53">
        <v>259.2</v>
      </c>
      <c r="Q99" s="69"/>
      <c r="R99" s="69">
        <f t="shared" si="26"/>
        <v>0</v>
      </c>
      <c r="S99" s="82" t="e">
        <f>+Q99/D99</f>
        <v>#DIV/0!</v>
      </c>
      <c r="T99" s="92"/>
      <c r="U99" s="157"/>
      <c r="Z99" s="69"/>
      <c r="AE99" s="157"/>
      <c r="AF99" s="157"/>
    </row>
    <row r="100" spans="1:50" s="1" customFormat="1" hidden="1" x14ac:dyDescent="0.35">
      <c r="A100" s="52">
        <f t="shared" si="18"/>
        <v>258.81448319999998</v>
      </c>
      <c r="B100" s="28">
        <v>6130210</v>
      </c>
      <c r="C100" s="90" t="s">
        <v>101</v>
      </c>
      <c r="D100" s="69"/>
      <c r="E100" s="203"/>
      <c r="F100" s="92">
        <f t="shared" si="25"/>
        <v>46112.624675047155</v>
      </c>
      <c r="G100" s="92">
        <f t="shared" si="24"/>
        <v>46112.624675047155</v>
      </c>
      <c r="H100" s="93">
        <f>$H$68*O100</f>
        <v>17.854199999999999</v>
      </c>
      <c r="I100" s="52">
        <f t="shared" si="19"/>
        <v>0</v>
      </c>
      <c r="J100" s="94">
        <f>$H$69</f>
        <v>0.60399999999999998</v>
      </c>
      <c r="K100" s="210"/>
      <c r="L100" s="171">
        <f t="shared" si="20"/>
        <v>0</v>
      </c>
      <c r="M100" s="171">
        <f t="shared" si="21"/>
        <v>0</v>
      </c>
      <c r="N100" s="53">
        <f t="shared" si="22"/>
        <v>-14.785516799999982</v>
      </c>
      <c r="O100" s="54">
        <f t="shared" si="28"/>
        <v>1</v>
      </c>
      <c r="P100" s="202">
        <v>273.59999999999997</v>
      </c>
      <c r="Q100" s="69"/>
      <c r="R100" s="69"/>
      <c r="S100" s="212" t="s">
        <v>102</v>
      </c>
      <c r="T100" s="92"/>
      <c r="U100" s="157"/>
      <c r="Z100" s="69"/>
      <c r="AE100" s="157"/>
      <c r="AF100" s="157"/>
    </row>
    <row r="101" spans="1:50" s="1" customFormat="1" hidden="1" x14ac:dyDescent="0.35">
      <c r="A101" s="52">
        <f t="shared" si="18"/>
        <v>240.35621904000004</v>
      </c>
      <c r="B101" s="28">
        <v>6098046</v>
      </c>
      <c r="C101" s="90" t="s">
        <v>87</v>
      </c>
      <c r="D101" s="69"/>
      <c r="E101" s="203"/>
      <c r="F101" s="92">
        <f t="shared" si="25"/>
        <v>46112.624675047155</v>
      </c>
      <c r="G101" s="92">
        <f t="shared" si="24"/>
        <v>46112.624675047155</v>
      </c>
      <c r="H101" s="93">
        <f>$F$68*O101</f>
        <v>15.093960000000001</v>
      </c>
      <c r="I101" s="52">
        <f t="shared" si="19"/>
        <v>0</v>
      </c>
      <c r="J101" s="94">
        <f>$F$69</f>
        <v>0.66350000000000009</v>
      </c>
      <c r="K101" s="210"/>
      <c r="L101" s="171">
        <f t="shared" si="20"/>
        <v>0</v>
      </c>
      <c r="M101" s="171">
        <f t="shared" si="21"/>
        <v>0</v>
      </c>
      <c r="N101" s="53">
        <f t="shared" si="22"/>
        <v>240.35621904000004</v>
      </c>
      <c r="O101" s="54">
        <f t="shared" si="28"/>
        <v>1</v>
      </c>
      <c r="P101" s="53"/>
      <c r="Q101" s="69">
        <v>963.12044343494426</v>
      </c>
      <c r="R101" s="69">
        <f>Q101-D101</f>
        <v>963.12044343494426</v>
      </c>
      <c r="S101" s="18" t="e">
        <f>+Q101/D101</f>
        <v>#DIV/0!</v>
      </c>
      <c r="T101" s="69"/>
      <c r="U101" s="43"/>
      <c r="V101" s="208"/>
      <c r="X101" s="208"/>
      <c r="Y101" s="2"/>
      <c r="Z101" s="157"/>
      <c r="AA101" s="157"/>
      <c r="AC101" s="157"/>
      <c r="AE101" s="157"/>
      <c r="AF101" s="157"/>
      <c r="AH101" s="157"/>
    </row>
    <row r="102" spans="1:50" s="1" customFormat="1" hidden="1" x14ac:dyDescent="0.35">
      <c r="A102" s="52">
        <f t="shared" si="18"/>
        <v>240.35621904000004</v>
      </c>
      <c r="B102" s="28">
        <v>6098047</v>
      </c>
      <c r="C102" s="90" t="s">
        <v>88</v>
      </c>
      <c r="D102" s="69"/>
      <c r="E102" s="203"/>
      <c r="F102" s="92">
        <f t="shared" si="25"/>
        <v>46112.624675047155</v>
      </c>
      <c r="G102" s="92">
        <f t="shared" si="24"/>
        <v>46112.624675047155</v>
      </c>
      <c r="H102" s="93">
        <f>$F$68*O102</f>
        <v>15.093960000000001</v>
      </c>
      <c r="I102" s="52">
        <f t="shared" si="19"/>
        <v>0</v>
      </c>
      <c r="J102" s="94">
        <f>$F$69</f>
        <v>0.66350000000000009</v>
      </c>
      <c r="K102" s="210"/>
      <c r="L102" s="171">
        <f t="shared" si="20"/>
        <v>0</v>
      </c>
      <c r="M102" s="171">
        <f t="shared" si="21"/>
        <v>0</v>
      </c>
      <c r="N102" s="202">
        <f t="shared" si="22"/>
        <v>240.35621904000004</v>
      </c>
      <c r="O102" s="54">
        <f>$P$75</f>
        <v>1</v>
      </c>
      <c r="P102" s="202"/>
      <c r="Q102" s="69">
        <v>151.860081828424</v>
      </c>
      <c r="R102" s="69">
        <f>Q102-D102</f>
        <v>151.860081828424</v>
      </c>
      <c r="S102" s="18" t="e">
        <f>+Q102/D102</f>
        <v>#DIV/0!</v>
      </c>
      <c r="T102" s="69"/>
      <c r="U102" s="43"/>
      <c r="V102" s="208"/>
      <c r="X102" s="208"/>
      <c r="Y102" s="2"/>
      <c r="Z102" s="157"/>
      <c r="AA102" s="157"/>
      <c r="AC102" s="157"/>
      <c r="AE102" s="157"/>
      <c r="AF102" s="157"/>
      <c r="AH102" s="157"/>
    </row>
    <row r="103" spans="1:50" s="1" customFormat="1" hidden="1" x14ac:dyDescent="0.35">
      <c r="A103" s="52">
        <f t="shared" si="18"/>
        <v>240.35621904000004</v>
      </c>
      <c r="B103" s="28">
        <v>6099562</v>
      </c>
      <c r="C103" s="90" t="s">
        <v>91</v>
      </c>
      <c r="D103" s="69"/>
      <c r="E103" s="203"/>
      <c r="F103" s="92">
        <f t="shared" si="25"/>
        <v>46112.624675047155</v>
      </c>
      <c r="G103" s="92">
        <f t="shared" si="24"/>
        <v>46112.624675047155</v>
      </c>
      <c r="H103" s="93">
        <f>$F$68*O103</f>
        <v>15.093960000000001</v>
      </c>
      <c r="I103" s="52">
        <f t="shared" si="19"/>
        <v>0</v>
      </c>
      <c r="J103" s="94">
        <f>$F$69</f>
        <v>0.66350000000000009</v>
      </c>
      <c r="K103" s="210"/>
      <c r="L103" s="171">
        <f t="shared" si="20"/>
        <v>0</v>
      </c>
      <c r="M103" s="171">
        <f t="shared" si="21"/>
        <v>0</v>
      </c>
      <c r="N103" s="202">
        <f t="shared" si="22"/>
        <v>240.35621904000004</v>
      </c>
      <c r="O103" s="54">
        <f>$P$75</f>
        <v>1</v>
      </c>
      <c r="P103" s="202"/>
      <c r="Q103" s="69">
        <v>170.90836363636365</v>
      </c>
      <c r="R103" s="69">
        <f>Q103-D103</f>
        <v>170.90836363636365</v>
      </c>
      <c r="S103" s="213">
        <v>0</v>
      </c>
      <c r="T103" s="69"/>
      <c r="U103" s="43"/>
      <c r="V103" s="208"/>
      <c r="X103" s="214"/>
      <c r="Y103" s="215"/>
      <c r="Z103" s="157"/>
      <c r="AC103" s="157"/>
      <c r="AD103" s="157"/>
      <c r="AE103" s="157"/>
      <c r="AF103" s="157"/>
    </row>
    <row r="104" spans="1:50" s="1" customFormat="1" hidden="1" x14ac:dyDescent="0.35">
      <c r="A104" s="52">
        <f t="shared" si="18"/>
        <v>240.35621904000004</v>
      </c>
      <c r="B104" s="28">
        <v>6099561</v>
      </c>
      <c r="C104" s="90" t="s">
        <v>92</v>
      </c>
      <c r="D104" s="69"/>
      <c r="E104" s="203"/>
      <c r="F104" s="92">
        <f t="shared" si="25"/>
        <v>46112.624675047155</v>
      </c>
      <c r="G104" s="92">
        <f t="shared" si="24"/>
        <v>46112.624675047155</v>
      </c>
      <c r="H104" s="93">
        <f>$F$68*O104</f>
        <v>15.093960000000001</v>
      </c>
      <c r="I104" s="52">
        <f t="shared" si="19"/>
        <v>0</v>
      </c>
      <c r="J104" s="94">
        <f>$F$69</f>
        <v>0.66350000000000009</v>
      </c>
      <c r="K104" s="210"/>
      <c r="L104" s="171">
        <f t="shared" si="20"/>
        <v>0</v>
      </c>
      <c r="M104" s="171">
        <f t="shared" si="21"/>
        <v>0</v>
      </c>
      <c r="N104" s="53">
        <f t="shared" si="22"/>
        <v>240.35621904000004</v>
      </c>
      <c r="O104" s="54">
        <f>$P$75</f>
        <v>1</v>
      </c>
      <c r="P104" s="53"/>
      <c r="Q104" s="69">
        <v>189.95</v>
      </c>
      <c r="R104" s="69">
        <f>Q104-D104</f>
        <v>189.95</v>
      </c>
      <c r="S104" s="213">
        <v>0</v>
      </c>
      <c r="T104" s="69"/>
      <c r="U104" s="43">
        <v>1100</v>
      </c>
      <c r="V104" s="208"/>
      <c r="Z104" s="69"/>
      <c r="AE104" s="157"/>
      <c r="AF104" s="157"/>
      <c r="AH104" s="157"/>
    </row>
    <row r="105" spans="1:50" s="1" customFormat="1" ht="15" hidden="1" customHeight="1" x14ac:dyDescent="0.35">
      <c r="A105" s="52">
        <f t="shared" si="18"/>
        <v>260.86711679999996</v>
      </c>
      <c r="B105" s="28">
        <v>6130321</v>
      </c>
      <c r="C105" s="90" t="s">
        <v>106</v>
      </c>
      <c r="D105" s="69"/>
      <c r="E105" s="203"/>
      <c r="F105" s="92">
        <f t="shared" si="25"/>
        <v>46112.624675047155</v>
      </c>
      <c r="G105" s="92">
        <f t="shared" si="24"/>
        <v>46112.624675047155</v>
      </c>
      <c r="H105" s="93">
        <f t="shared" ref="H105:H110" si="29">$G$68*O105</f>
        <v>16.126799999999999</v>
      </c>
      <c r="I105" s="52">
        <f t="shared" si="19"/>
        <v>0</v>
      </c>
      <c r="J105" s="94">
        <f t="shared" ref="J105:J110" si="30">$G$69</f>
        <v>0.67400000000000004</v>
      </c>
      <c r="K105" s="210"/>
      <c r="L105" s="171">
        <f t="shared" si="20"/>
        <v>0</v>
      </c>
      <c r="M105" s="171">
        <f t="shared" si="21"/>
        <v>0</v>
      </c>
      <c r="N105" s="53">
        <f t="shared" si="22"/>
        <v>260.86711679999996</v>
      </c>
      <c r="O105" s="54">
        <v>1</v>
      </c>
      <c r="P105" s="202"/>
      <c r="Q105" s="99">
        <v>0</v>
      </c>
      <c r="R105" s="99">
        <f>Q105-D105</f>
        <v>0</v>
      </c>
      <c r="S105" s="18">
        <v>0</v>
      </c>
      <c r="T105" s="99"/>
      <c r="Z105" s="69"/>
    </row>
    <row r="106" spans="1:50" s="1" customFormat="1" ht="16.5" hidden="1" customHeight="1" x14ac:dyDescent="0.35">
      <c r="A106" s="52">
        <f t="shared" si="18"/>
        <v>260.86711679999996</v>
      </c>
      <c r="B106" s="28">
        <v>6099564</v>
      </c>
      <c r="C106" s="90" t="s">
        <v>103</v>
      </c>
      <c r="D106" s="69"/>
      <c r="E106" s="203"/>
      <c r="F106" s="92">
        <f t="shared" si="25"/>
        <v>46112.624675047155</v>
      </c>
      <c r="G106" s="92">
        <f t="shared" si="24"/>
        <v>46112.624675047155</v>
      </c>
      <c r="H106" s="93">
        <f>$G$68*O106</f>
        <v>16.126799999999999</v>
      </c>
      <c r="I106" s="52">
        <f t="shared" si="19"/>
        <v>0</v>
      </c>
      <c r="J106" s="94">
        <f t="shared" si="30"/>
        <v>0.67400000000000004</v>
      </c>
      <c r="K106" s="210"/>
      <c r="L106" s="171">
        <f t="shared" si="20"/>
        <v>0</v>
      </c>
      <c r="M106" s="171">
        <f t="shared" si="21"/>
        <v>0</v>
      </c>
      <c r="N106" s="53">
        <f t="shared" si="22"/>
        <v>260.86711679999996</v>
      </c>
      <c r="O106" s="54">
        <f t="shared" si="28"/>
        <v>1</v>
      </c>
      <c r="P106" s="53"/>
      <c r="Q106" s="99"/>
      <c r="R106" s="99"/>
      <c r="S106" s="18"/>
      <c r="T106" s="99"/>
      <c r="AX106"/>
    </row>
    <row r="107" spans="1:50" s="1" customFormat="1" ht="16.5" hidden="1" customHeight="1" x14ac:dyDescent="0.35">
      <c r="A107" s="52">
        <f t="shared" si="18"/>
        <v>260.86711679999996</v>
      </c>
      <c r="B107" s="28">
        <v>6098050</v>
      </c>
      <c r="C107" s="90" t="s">
        <v>104</v>
      </c>
      <c r="D107" s="69"/>
      <c r="E107" s="203"/>
      <c r="F107" s="92">
        <f t="shared" si="25"/>
        <v>46112.624675047155</v>
      </c>
      <c r="G107" s="92">
        <f t="shared" si="24"/>
        <v>46112.624675047155</v>
      </c>
      <c r="H107" s="93">
        <f t="shared" si="29"/>
        <v>16.126799999999999</v>
      </c>
      <c r="I107" s="52">
        <f t="shared" si="19"/>
        <v>0</v>
      </c>
      <c r="J107" s="94">
        <f t="shared" si="30"/>
        <v>0.67400000000000004</v>
      </c>
      <c r="K107" s="210"/>
      <c r="L107" s="171">
        <f t="shared" si="20"/>
        <v>0</v>
      </c>
      <c r="M107" s="171">
        <f t="shared" si="21"/>
        <v>0</v>
      </c>
      <c r="N107" s="53">
        <f t="shared" si="22"/>
        <v>260.86711679999996</v>
      </c>
      <c r="O107" s="54">
        <f t="shared" si="28"/>
        <v>1</v>
      </c>
      <c r="P107" s="53"/>
      <c r="Q107" s="99"/>
      <c r="R107" s="99"/>
      <c r="S107" s="18"/>
      <c r="T107" s="99"/>
      <c r="AX107"/>
    </row>
    <row r="108" spans="1:50" s="1" customFormat="1" ht="16.5" hidden="1" customHeight="1" x14ac:dyDescent="0.35">
      <c r="A108" s="52">
        <f t="shared" si="18"/>
        <v>260.86711679999996</v>
      </c>
      <c r="B108" s="28">
        <v>6098049</v>
      </c>
      <c r="C108" s="90" t="s">
        <v>105</v>
      </c>
      <c r="D108" s="69"/>
      <c r="E108" s="203"/>
      <c r="F108" s="92">
        <f t="shared" si="25"/>
        <v>46112.624675047155</v>
      </c>
      <c r="G108" s="92">
        <f t="shared" si="24"/>
        <v>46112.624675047155</v>
      </c>
      <c r="H108" s="93">
        <f t="shared" si="29"/>
        <v>16.126799999999999</v>
      </c>
      <c r="I108" s="52">
        <f t="shared" si="19"/>
        <v>0</v>
      </c>
      <c r="J108" s="94">
        <f t="shared" si="30"/>
        <v>0.67400000000000004</v>
      </c>
      <c r="K108" s="210"/>
      <c r="L108" s="171">
        <f t="shared" si="20"/>
        <v>0</v>
      </c>
      <c r="M108" s="171">
        <f t="shared" si="21"/>
        <v>0</v>
      </c>
      <c r="N108" s="53">
        <f t="shared" si="22"/>
        <v>260.86711679999996</v>
      </c>
      <c r="O108" s="54">
        <f t="shared" si="28"/>
        <v>1</v>
      </c>
      <c r="P108" s="53"/>
      <c r="Q108" s="99"/>
      <c r="R108" s="99"/>
      <c r="S108" s="18"/>
      <c r="T108" s="99"/>
      <c r="AX108"/>
    </row>
    <row r="109" spans="1:50" s="1" customFormat="1" ht="16.5" hidden="1" customHeight="1" x14ac:dyDescent="0.35">
      <c r="A109" s="52">
        <f t="shared" si="18"/>
        <v>260.86711679999996</v>
      </c>
      <c r="B109" s="28">
        <v>6130321</v>
      </c>
      <c r="C109" s="90" t="s">
        <v>106</v>
      </c>
      <c r="D109" s="69"/>
      <c r="E109" s="203"/>
      <c r="F109" s="92">
        <f t="shared" si="25"/>
        <v>46112.624675047155</v>
      </c>
      <c r="G109" s="92">
        <f t="shared" si="24"/>
        <v>46112.624675047155</v>
      </c>
      <c r="H109" s="93">
        <f t="shared" si="29"/>
        <v>16.126799999999999</v>
      </c>
      <c r="I109" s="52">
        <f t="shared" si="19"/>
        <v>0</v>
      </c>
      <c r="J109" s="94">
        <f t="shared" si="30"/>
        <v>0.67400000000000004</v>
      </c>
      <c r="K109" s="210"/>
      <c r="L109" s="171">
        <f t="shared" si="20"/>
        <v>0</v>
      </c>
      <c r="M109" s="171">
        <f t="shared" si="21"/>
        <v>0</v>
      </c>
      <c r="N109" s="53">
        <f t="shared" si="22"/>
        <v>260.86711679999996</v>
      </c>
      <c r="O109" s="54">
        <f t="shared" si="28"/>
        <v>1</v>
      </c>
      <c r="P109" s="53"/>
      <c r="Q109" s="99"/>
      <c r="R109" s="99"/>
      <c r="S109" s="18"/>
      <c r="T109" s="99"/>
      <c r="AX109"/>
    </row>
    <row r="110" spans="1:50" s="1" customFormat="1" ht="16.5" hidden="1" customHeight="1" x14ac:dyDescent="0.35">
      <c r="A110" s="52">
        <f t="shared" si="18"/>
        <v>260.86711679999996</v>
      </c>
      <c r="B110" s="28">
        <v>6099563</v>
      </c>
      <c r="C110" s="90" t="s">
        <v>107</v>
      </c>
      <c r="D110" s="69"/>
      <c r="E110" s="203"/>
      <c r="F110" s="92">
        <f t="shared" si="25"/>
        <v>46112.624675047155</v>
      </c>
      <c r="G110" s="92">
        <f t="shared" si="24"/>
        <v>46112.624675047155</v>
      </c>
      <c r="H110" s="93">
        <f t="shared" si="29"/>
        <v>16.126799999999999</v>
      </c>
      <c r="I110" s="52">
        <f t="shared" si="19"/>
        <v>0</v>
      </c>
      <c r="J110" s="94">
        <f t="shared" si="30"/>
        <v>0.67400000000000004</v>
      </c>
      <c r="K110" s="210"/>
      <c r="L110" s="171">
        <f t="shared" si="20"/>
        <v>0</v>
      </c>
      <c r="M110" s="171">
        <f t="shared" si="21"/>
        <v>0</v>
      </c>
      <c r="N110" s="53">
        <f t="shared" si="22"/>
        <v>260.86711679999996</v>
      </c>
      <c r="O110" s="54">
        <f t="shared" si="28"/>
        <v>1</v>
      </c>
      <c r="P110" s="53"/>
      <c r="Q110" s="99"/>
      <c r="R110" s="99"/>
      <c r="S110" s="18"/>
      <c r="T110" s="99"/>
      <c r="AX110"/>
    </row>
    <row r="111" spans="1:50" s="1" customFormat="1" ht="16.5" hidden="1" customHeight="1" x14ac:dyDescent="0.35">
      <c r="A111" s="210">
        <f t="shared" si="18"/>
        <v>100.98000000000002</v>
      </c>
      <c r="B111" s="28">
        <v>6098044</v>
      </c>
      <c r="C111" s="90" t="s">
        <v>113</v>
      </c>
      <c r="D111" s="69"/>
      <c r="E111" s="203"/>
      <c r="F111" s="92">
        <f t="shared" si="25"/>
        <v>46112.624675047155</v>
      </c>
      <c r="G111" s="92">
        <f t="shared" si="24"/>
        <v>46112.624675047155</v>
      </c>
      <c r="H111" s="93">
        <f>$E$68*O111</f>
        <v>8.4150000000000009</v>
      </c>
      <c r="I111" s="52">
        <f t="shared" si="19"/>
        <v>0</v>
      </c>
      <c r="J111" s="94">
        <f>$E$69</f>
        <v>0.5</v>
      </c>
      <c r="K111" s="217"/>
      <c r="L111" s="171">
        <f t="shared" si="20"/>
        <v>0</v>
      </c>
      <c r="M111" s="171">
        <f t="shared" si="21"/>
        <v>0</v>
      </c>
      <c r="N111" s="53">
        <f t="shared" si="22"/>
        <v>-158.21999999999997</v>
      </c>
      <c r="O111" s="54">
        <f t="shared" si="28"/>
        <v>1</v>
      </c>
      <c r="P111" s="53">
        <v>259.2</v>
      </c>
      <c r="Q111" s="218"/>
      <c r="R111" s="114">
        <f>+Q111-D111</f>
        <v>0</v>
      </c>
      <c r="S111" s="18" t="e">
        <f>+Q111/D111</f>
        <v>#DIV/0!</v>
      </c>
    </row>
    <row r="112" spans="1:50" ht="15.75" customHeight="1" x14ac:dyDescent="0.35">
      <c r="A112" s="219"/>
      <c r="B112" s="219"/>
      <c r="C112" s="219" t="s">
        <v>68</v>
      </c>
      <c r="D112" s="220">
        <f>SUM(D76:D111)</f>
        <v>6499.7405199869299</v>
      </c>
      <c r="E112" s="220">
        <f>SUM(E76:E111)</f>
        <v>14</v>
      </c>
      <c r="F112" s="153"/>
      <c r="G112" s="153"/>
      <c r="H112" s="220">
        <f t="shared" ref="H112:Q112" si="31">SUM(H76:H111)</f>
        <v>586.96691999999996</v>
      </c>
      <c r="I112" s="220">
        <f t="shared" si="31"/>
        <v>402.18063048608241</v>
      </c>
      <c r="J112" s="220">
        <f t="shared" si="31"/>
        <v>23.094999999999995</v>
      </c>
      <c r="K112" s="220">
        <f t="shared" si="31"/>
        <v>48</v>
      </c>
      <c r="L112" s="220">
        <f t="shared" si="31"/>
        <v>215.81157064596988</v>
      </c>
      <c r="M112" s="220">
        <f t="shared" si="31"/>
        <v>25.74967504716885</v>
      </c>
      <c r="N112" s="220">
        <f t="shared" si="31"/>
        <v>6435.2038032</v>
      </c>
      <c r="O112" s="220">
        <f t="shared" si="31"/>
        <v>36</v>
      </c>
      <c r="P112" s="220">
        <f t="shared" si="31"/>
        <v>2606.3999999999996</v>
      </c>
      <c r="Q112" s="220">
        <f t="shared" si="31"/>
        <v>4500</v>
      </c>
      <c r="R112" s="220">
        <f>SUM(R83:R105)</f>
        <v>392.75280979510302</v>
      </c>
      <c r="S112" s="220"/>
      <c r="T112" s="220"/>
    </row>
    <row r="113" spans="2:14" x14ac:dyDescent="0.35">
      <c r="D113" s="221"/>
      <c r="F113">
        <v>60</v>
      </c>
      <c r="G113" s="22"/>
      <c r="I113" s="221"/>
      <c r="J113" s="221"/>
    </row>
    <row r="114" spans="2:14" x14ac:dyDescent="0.35">
      <c r="B114" s="222"/>
      <c r="C114" s="87"/>
      <c r="D114" s="223"/>
      <c r="F114" s="87"/>
      <c r="G114" s="224"/>
      <c r="J114" s="225"/>
      <c r="K114" s="2"/>
      <c r="L114" s="2"/>
      <c r="M114" s="2"/>
      <c r="N114" s="2"/>
    </row>
    <row r="115" spans="2:14" x14ac:dyDescent="0.35">
      <c r="D115" s="226"/>
      <c r="E115" s="113"/>
      <c r="F115" s="113"/>
      <c r="G115" s="113"/>
    </row>
    <row r="119" spans="2:14" x14ac:dyDescent="0.35">
      <c r="D119" s="227"/>
      <c r="G119" s="228"/>
    </row>
    <row r="120" spans="2:14" x14ac:dyDescent="0.35">
      <c r="G120" s="228"/>
      <c r="J120" s="229"/>
      <c r="K120" s="230"/>
    </row>
    <row r="121" spans="2:14" x14ac:dyDescent="0.35">
      <c r="F121" s="228"/>
      <c r="G121" s="228"/>
      <c r="J121" s="231"/>
      <c r="K121" s="227"/>
    </row>
    <row r="122" spans="2:14" x14ac:dyDescent="0.35">
      <c r="J122" s="231"/>
      <c r="K122" s="227"/>
    </row>
    <row r="123" spans="2:14" x14ac:dyDescent="0.35">
      <c r="D123" s="113"/>
      <c r="E123" s="113"/>
      <c r="F123" s="113"/>
      <c r="G123" s="232"/>
      <c r="H123" s="113"/>
      <c r="J123" s="231"/>
      <c r="K123" s="227"/>
    </row>
    <row r="124" spans="2:14" x14ac:dyDescent="0.35">
      <c r="E124" s="233"/>
      <c r="G124" s="55"/>
      <c r="J124" s="231"/>
      <c r="K124" s="227"/>
    </row>
    <row r="125" spans="2:14" x14ac:dyDescent="0.35">
      <c r="J125" s="231"/>
      <c r="K125" s="227"/>
    </row>
    <row r="126" spans="2:14" x14ac:dyDescent="0.35">
      <c r="D126" s="234"/>
      <c r="E126" s="234"/>
      <c r="F126" s="234"/>
      <c r="G126" s="55"/>
      <c r="J126" s="231"/>
      <c r="K126" s="227"/>
    </row>
    <row r="127" spans="2:14" x14ac:dyDescent="0.35">
      <c r="D127" s="234"/>
      <c r="E127" s="234"/>
      <c r="F127" s="234"/>
      <c r="G127" s="55"/>
      <c r="J127" s="231"/>
      <c r="K127" s="227"/>
    </row>
    <row r="128" spans="2:14" x14ac:dyDescent="0.35">
      <c r="G128" s="55"/>
      <c r="J128" s="231"/>
      <c r="K128" s="227"/>
    </row>
    <row r="129" spans="7:11" x14ac:dyDescent="0.35">
      <c r="G129" s="55"/>
      <c r="J129" s="232"/>
      <c r="K129" s="226"/>
    </row>
  </sheetData>
  <mergeCells count="2">
    <mergeCell ref="D126:F126"/>
    <mergeCell ref="D127:F12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D532-99CB-4FFC-99A6-B69087FA2B32}">
  <sheetPr>
    <tabColor rgb="FF92D050"/>
  </sheetPr>
  <dimension ref="A1:XFD135"/>
  <sheetViews>
    <sheetView showGridLines="0" tabSelected="1" topLeftCell="A17" zoomScale="70" zoomScaleNormal="70" workbookViewId="0">
      <selection activeCell="G36" sqref="G36"/>
    </sheetView>
  </sheetViews>
  <sheetFormatPr baseColWidth="10" defaultRowHeight="14.5" x14ac:dyDescent="0.35"/>
  <cols>
    <col min="1" max="1" width="10.26953125" customWidth="1"/>
    <col min="2" max="2" width="10.7265625" customWidth="1"/>
    <col min="3" max="3" width="43" bestFit="1" customWidth="1"/>
    <col min="4" max="4" width="13.7265625" customWidth="1"/>
    <col min="5" max="5" width="12" customWidth="1"/>
    <col min="6" max="6" width="18.54296875" customWidth="1"/>
    <col min="7" max="7" width="19.81640625" customWidth="1"/>
    <col min="8" max="8" width="16.54296875" customWidth="1"/>
    <col min="9" max="9" width="9.54296875" customWidth="1"/>
    <col min="10" max="10" width="26.1796875" customWidth="1"/>
    <col min="11" max="11" width="12.81640625" customWidth="1"/>
    <col min="12" max="12" width="10" hidden="1" customWidth="1"/>
    <col min="13" max="14" width="9.81640625" hidden="1" customWidth="1"/>
    <col min="15" max="15" width="7.7265625" hidden="1" customWidth="1"/>
    <col min="16" max="16" width="15.81640625" hidden="1" customWidth="1"/>
    <col min="17" max="17" width="17.7265625" hidden="1" customWidth="1"/>
    <col min="18" max="18" width="9" hidden="1" customWidth="1"/>
    <col min="19" max="19" width="11.54296875" hidden="1" customWidth="1"/>
    <col min="20" max="20" width="53.453125" hidden="1" customWidth="1"/>
    <col min="21" max="21" width="10.453125" hidden="1" customWidth="1"/>
    <col min="22" max="22" width="31.54296875" hidden="1" customWidth="1"/>
    <col min="23" max="23" width="22.54296875" hidden="1" customWidth="1"/>
    <col min="24" max="24" width="12.7265625" hidden="1" customWidth="1"/>
    <col min="25" max="25" width="13.453125" hidden="1" customWidth="1"/>
    <col min="26" max="26" width="29" hidden="1" customWidth="1"/>
    <col min="27" max="31" width="11.453125" hidden="1" customWidth="1"/>
    <col min="32" max="32" width="31.26953125" hidden="1" customWidth="1"/>
    <col min="33" max="57" width="11.453125" hidden="1" customWidth="1"/>
    <col min="58" max="60" width="0" hidden="1" customWidth="1"/>
  </cols>
  <sheetData>
    <row r="1" spans="1:54" s="1" customFormat="1" ht="15.5" x14ac:dyDescent="0.35">
      <c r="B1" s="2"/>
      <c r="C1" s="3" t="s">
        <v>114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</row>
    <row r="2" spans="1:54" s="1" customFormat="1" ht="15.5" x14ac:dyDescent="0.35">
      <c r="B2" s="2"/>
      <c r="C2" s="5" t="s">
        <v>11</v>
      </c>
      <c r="D2" s="6">
        <v>70</v>
      </c>
      <c r="E2" s="6">
        <v>75</v>
      </c>
      <c r="F2" s="6">
        <v>75</v>
      </c>
      <c r="G2" s="6">
        <v>65</v>
      </c>
      <c r="H2" s="6">
        <v>73</v>
      </c>
      <c r="I2" s="6">
        <v>75</v>
      </c>
      <c r="J2" s="6">
        <v>60</v>
      </c>
      <c r="K2" s="6">
        <v>75</v>
      </c>
      <c r="L2" s="6">
        <v>73</v>
      </c>
      <c r="M2" s="6">
        <v>70</v>
      </c>
      <c r="N2" s="6">
        <v>65</v>
      </c>
      <c r="W2" s="1" t="s">
        <v>12</v>
      </c>
    </row>
    <row r="3" spans="1:54" s="1" customFormat="1" ht="15.5" x14ac:dyDescent="0.35">
      <c r="B3" s="7"/>
      <c r="C3" s="5" t="s">
        <v>13</v>
      </c>
      <c r="D3" s="8">
        <v>0.97</v>
      </c>
      <c r="E3" s="9">
        <f>97%</f>
        <v>0.97</v>
      </c>
      <c r="F3" s="8">
        <v>0.97</v>
      </c>
      <c r="G3" s="8">
        <v>0.97</v>
      </c>
      <c r="H3" s="8">
        <v>0.97</v>
      </c>
      <c r="I3" s="8">
        <v>0.97</v>
      </c>
      <c r="J3" s="8">
        <v>0.97</v>
      </c>
      <c r="K3" s="10">
        <v>0.97</v>
      </c>
      <c r="L3" s="11">
        <v>0.97</v>
      </c>
      <c r="M3" s="10">
        <v>0.97</v>
      </c>
      <c r="N3" s="11">
        <v>0.97</v>
      </c>
      <c r="P3" s="12"/>
      <c r="W3" s="1" t="s">
        <v>14</v>
      </c>
    </row>
    <row r="4" spans="1:54" s="1" customFormat="1" ht="15.5" x14ac:dyDescent="0.35">
      <c r="B4" s="13"/>
      <c r="C4" s="5" t="s">
        <v>15</v>
      </c>
      <c r="D4" s="14">
        <v>0.88805846492058471</v>
      </c>
      <c r="E4" s="15">
        <v>0.95</v>
      </c>
      <c r="F4" s="15">
        <v>0.96199999999999997</v>
      </c>
      <c r="G4" s="16">
        <f>94%-4%</f>
        <v>0.89999999999999991</v>
      </c>
      <c r="H4" s="15">
        <v>0.99559580758951627</v>
      </c>
      <c r="I4" s="15">
        <f>94%-4%</f>
        <v>0.89999999999999991</v>
      </c>
      <c r="J4" s="15">
        <v>0.93519860077071959</v>
      </c>
      <c r="K4" s="15">
        <v>0.93999999999999972</v>
      </c>
      <c r="L4" s="15">
        <v>0.91269315232113568</v>
      </c>
      <c r="M4" s="17">
        <v>0.93392548405667453</v>
      </c>
      <c r="N4" s="17">
        <f>94%-4%</f>
        <v>0.89999999999999991</v>
      </c>
      <c r="P4" s="18"/>
    </row>
    <row r="5" spans="1:54" s="1" customFormat="1" ht="15.5" x14ac:dyDescent="0.35">
      <c r="B5" s="7"/>
      <c r="C5" s="19" t="s">
        <v>16</v>
      </c>
      <c r="D5" s="20">
        <f>D2*D3*D4</f>
        <v>60.299169768107696</v>
      </c>
      <c r="E5" s="21">
        <f>E2*E3*E4</f>
        <v>69.112499999999997</v>
      </c>
      <c r="F5" s="21">
        <f t="shared" ref="F5:N5" si="0">F2*F3*F4</f>
        <v>69.985500000000002</v>
      </c>
      <c r="G5" s="21">
        <f t="shared" si="0"/>
        <v>56.74499999999999</v>
      </c>
      <c r="H5" s="21">
        <f t="shared" si="0"/>
        <v>70.498139135413652</v>
      </c>
      <c r="I5" s="21">
        <f t="shared" si="0"/>
        <v>65.474999999999994</v>
      </c>
      <c r="J5" s="20">
        <f>J2*J3*J4</f>
        <v>54.428558564855877</v>
      </c>
      <c r="K5" s="21">
        <f>K2*K3*K4</f>
        <v>68.384999999999977</v>
      </c>
      <c r="L5" s="21">
        <f>L2*L3*L4</f>
        <v>64.627802115859623</v>
      </c>
      <c r="M5" s="21">
        <f t="shared" si="0"/>
        <v>63.413540367448192</v>
      </c>
      <c r="N5" s="21">
        <f t="shared" si="0"/>
        <v>56.74499999999999</v>
      </c>
      <c r="P5" s="18"/>
    </row>
    <row r="6" spans="1:54" s="1" customFormat="1" ht="15.5" x14ac:dyDescent="0.35">
      <c r="B6" s="22"/>
      <c r="C6" s="19" t="s">
        <v>17</v>
      </c>
      <c r="D6" s="11">
        <f>76.1622156280909%+3.46%</f>
        <v>0.79622215628090898</v>
      </c>
      <c r="E6" s="23">
        <f>72.4907945752239%</f>
        <v>0.72490794575223905</v>
      </c>
      <c r="F6" s="11">
        <f>71.5865434994415%</f>
        <v>0.71586543499441502</v>
      </c>
      <c r="G6" s="11">
        <f>69%+12%</f>
        <v>0.80999999999999994</v>
      </c>
      <c r="H6" s="11">
        <f>70.3%+0.5%</f>
        <v>0.70799999999999996</v>
      </c>
      <c r="I6" s="23">
        <v>0.73319999999999996</v>
      </c>
      <c r="J6" s="23">
        <f>80.5416797846398%-3.8%-4%-2.1%</f>
        <v>0.70641679784639788</v>
      </c>
      <c r="K6" s="23">
        <f>73.2619732409178%</f>
        <v>0.73261973240917799</v>
      </c>
      <c r="L6" s="11">
        <f>74.2910798122066%</f>
        <v>0.74291079812206606</v>
      </c>
      <c r="M6" s="23">
        <f>72.4217311233886%+1%+2.3%</f>
        <v>0.75721731123388603</v>
      </c>
      <c r="N6" s="24">
        <v>0.65</v>
      </c>
      <c r="P6" s="18"/>
    </row>
    <row r="7" spans="1:54" ht="15.5" x14ac:dyDescent="0.35">
      <c r="C7" s="25" t="s">
        <v>18</v>
      </c>
      <c r="D7" s="26">
        <f>D5*D6</f>
        <v>48.01153497471131</v>
      </c>
      <c r="E7" s="26">
        <f>E5*E6</f>
        <v>50.100200400801619</v>
      </c>
      <c r="F7" s="26">
        <f t="shared" ref="F7:N7" si="1">F5*F6</f>
        <v>50.100200400801633</v>
      </c>
      <c r="G7" s="26">
        <f t="shared" si="1"/>
        <v>45.963449999999987</v>
      </c>
      <c r="H7" s="26">
        <f t="shared" si="1"/>
        <v>49.912682507872866</v>
      </c>
      <c r="I7" s="26">
        <f>I5*I6</f>
        <v>48.006269999999994</v>
      </c>
      <c r="J7" s="26">
        <f>J5*J6</f>
        <v>38.449248052780625</v>
      </c>
      <c r="K7" s="26">
        <f>K5*K6</f>
        <v>50.100200400801619</v>
      </c>
      <c r="L7" s="26">
        <f t="shared" si="1"/>
        <v>48.012692050768223</v>
      </c>
      <c r="M7" s="26">
        <f>M5*M6</f>
        <v>48.017830532860614</v>
      </c>
      <c r="N7" s="27">
        <f t="shared" si="1"/>
        <v>36.884249999999994</v>
      </c>
    </row>
    <row r="8" spans="1:54" s="1" customFormat="1" ht="15.5" x14ac:dyDescent="0.35">
      <c r="B8" s="22"/>
      <c r="C8" s="5" t="s">
        <v>19</v>
      </c>
      <c r="D8" s="11">
        <v>0.998</v>
      </c>
      <c r="E8" s="11">
        <v>0.998</v>
      </c>
      <c r="F8" s="11">
        <v>0.998</v>
      </c>
      <c r="G8" s="11">
        <v>0.998</v>
      </c>
      <c r="H8" s="11">
        <v>0.998</v>
      </c>
      <c r="I8" s="11">
        <v>0.998</v>
      </c>
      <c r="J8" s="11">
        <v>0.998</v>
      </c>
      <c r="K8" s="11">
        <v>0.998</v>
      </c>
      <c r="L8" s="11">
        <v>0.998</v>
      </c>
      <c r="M8" s="11">
        <v>0.998</v>
      </c>
      <c r="N8" s="11">
        <v>0.998</v>
      </c>
      <c r="P8" s="28">
        <v>6098008</v>
      </c>
      <c r="Q8" s="29" t="s">
        <v>20</v>
      </c>
      <c r="U8" s="30">
        <f>24*60</f>
        <v>1440</v>
      </c>
      <c r="V8" s="31"/>
    </row>
    <row r="9" spans="1:54" s="1" customFormat="1" ht="15.5" x14ac:dyDescent="0.35">
      <c r="B9" s="2"/>
      <c r="C9" s="5" t="s">
        <v>21</v>
      </c>
      <c r="D9" s="32">
        <f>D7*24*D8</f>
        <v>1149.9722857142854</v>
      </c>
      <c r="E9" s="32">
        <f>E7*24*E8</f>
        <v>1200.0000000000005</v>
      </c>
      <c r="F9" s="32">
        <f>F7*24*F8</f>
        <v>1200.0000000000007</v>
      </c>
      <c r="G9" s="32">
        <f t="shared" ref="G9:N9" si="2">G7*24*G8</f>
        <v>1100.9165543999995</v>
      </c>
      <c r="H9" s="32">
        <f t="shared" si="2"/>
        <v>1195.508571428571</v>
      </c>
      <c r="I9" s="32">
        <f>I7*24*I8</f>
        <v>1149.8461790399997</v>
      </c>
      <c r="J9" s="32">
        <f>J7*24*J8</f>
        <v>920.93638936020147</v>
      </c>
      <c r="K9" s="32">
        <f>K7*24*K8</f>
        <v>1200.0000000000005</v>
      </c>
      <c r="L9" s="32">
        <f t="shared" si="2"/>
        <v>1150.0000000000005</v>
      </c>
      <c r="M9" s="32">
        <f t="shared" si="2"/>
        <v>1150.1230769230774</v>
      </c>
      <c r="N9" s="33">
        <f t="shared" si="2"/>
        <v>883.45155599999987</v>
      </c>
      <c r="P9" s="28">
        <v>6097996</v>
      </c>
      <c r="Q9" s="29" t="s">
        <v>22</v>
      </c>
      <c r="U9" s="30">
        <v>51</v>
      </c>
      <c r="V9" s="31"/>
      <c r="W9" s="31"/>
      <c r="X9" s="31"/>
      <c r="Z9" s="30"/>
      <c r="AA9" s="30">
        <v>5550</v>
      </c>
      <c r="AB9" s="30"/>
    </row>
    <row r="10" spans="1:54" s="1" customFormat="1" x14ac:dyDescent="0.35">
      <c r="B10" s="28"/>
      <c r="C10" s="34"/>
      <c r="D10" s="35">
        <v>1058.3999999999999</v>
      </c>
      <c r="E10" s="35">
        <v>1108.8</v>
      </c>
      <c r="F10" s="35">
        <v>1070.1599999999999</v>
      </c>
      <c r="G10" s="35">
        <v>1066.8</v>
      </c>
      <c r="H10" s="35">
        <v>1075.1999999999998</v>
      </c>
      <c r="I10" s="35">
        <v>1075.1999999999998</v>
      </c>
      <c r="J10" s="35">
        <v>785.41714285714295</v>
      </c>
      <c r="K10" s="35">
        <v>1092</v>
      </c>
      <c r="L10" s="35">
        <v>1041.5999999999999</v>
      </c>
      <c r="M10" s="35">
        <v>1041.5999999999999</v>
      </c>
      <c r="N10" s="35">
        <v>1068.48</v>
      </c>
      <c r="U10" s="30">
        <f>+U8/U9</f>
        <v>28.235294117647058</v>
      </c>
      <c r="W10" s="36"/>
      <c r="Y10" s="30">
        <v>28</v>
      </c>
      <c r="Z10" s="30">
        <f>+Y10*37</f>
        <v>1036</v>
      </c>
      <c r="AA10" s="30">
        <v>789</v>
      </c>
      <c r="AB10" s="30"/>
    </row>
    <row r="11" spans="1:54" s="1" customFormat="1" ht="35.25" customHeight="1" x14ac:dyDescent="0.35">
      <c r="A11" s="37" t="s">
        <v>23</v>
      </c>
      <c r="B11" s="37" t="s">
        <v>24</v>
      </c>
      <c r="C11" s="37" t="s">
        <v>25</v>
      </c>
      <c r="D11" s="37" t="s">
        <v>26</v>
      </c>
      <c r="E11" s="37" t="s">
        <v>27</v>
      </c>
      <c r="F11" s="37" t="s">
        <v>28</v>
      </c>
      <c r="G11" s="37" t="s">
        <v>29</v>
      </c>
      <c r="H11" s="38" t="s">
        <v>30</v>
      </c>
      <c r="I11" s="38" t="s">
        <v>31</v>
      </c>
      <c r="J11" s="38" t="s">
        <v>32</v>
      </c>
      <c r="K11" s="38" t="s">
        <v>33</v>
      </c>
      <c r="L11" s="39" t="s">
        <v>34</v>
      </c>
      <c r="M11" s="39" t="s">
        <v>35</v>
      </c>
      <c r="O11" s="40" t="s">
        <v>36</v>
      </c>
      <c r="P11" s="41">
        <v>1</v>
      </c>
      <c r="Q11" s="37" t="s">
        <v>37</v>
      </c>
      <c r="R11" s="37" t="s">
        <v>38</v>
      </c>
      <c r="S11" s="37"/>
      <c r="T11" s="37" t="s">
        <v>39</v>
      </c>
      <c r="U11" s="38" t="s">
        <v>40</v>
      </c>
      <c r="Z11" s="30"/>
      <c r="AA11" s="30">
        <f>+AA9-AA10</f>
        <v>4761</v>
      </c>
      <c r="AB11" s="30"/>
    </row>
    <row r="12" spans="1:54" ht="15.75" hidden="1" customHeight="1" x14ac:dyDescent="0.35">
      <c r="A12" s="42">
        <f>H12*24*J12</f>
        <v>1152.2768393930714</v>
      </c>
      <c r="B12" s="43"/>
      <c r="C12" s="44" t="s">
        <v>41</v>
      </c>
      <c r="D12" s="45"/>
      <c r="E12" s="46"/>
      <c r="F12" s="47">
        <v>46113</v>
      </c>
      <c r="G12" s="47">
        <f>F12+M12</f>
        <v>46113</v>
      </c>
      <c r="H12" s="48">
        <f>D5</f>
        <v>60.299169768107696</v>
      </c>
      <c r="I12" s="49">
        <f t="shared" ref="I12:I61" si="3">IFERROR(D12/H12,0)</f>
        <v>0</v>
      </c>
      <c r="J12" s="50">
        <f>$D$6</f>
        <v>0.79622215628090898</v>
      </c>
      <c r="K12" s="51"/>
      <c r="L12" s="52">
        <f t="shared" ref="L12:L61" si="4">(D12/H12)/J12-I12</f>
        <v>0</v>
      </c>
      <c r="M12" s="28">
        <f t="shared" ref="M12:M61" si="5">(I12+L12)/24</f>
        <v>0</v>
      </c>
      <c r="N12" s="53"/>
      <c r="O12" s="54">
        <f t="shared" ref="O12:O60" si="6">$P$11</f>
        <v>1</v>
      </c>
      <c r="P12" s="41"/>
      <c r="S12" s="55"/>
      <c r="V12" s="31"/>
      <c r="W12" s="31"/>
      <c r="X12" s="31"/>
      <c r="Y12" s="1"/>
      <c r="Z12" s="30"/>
      <c r="AA12" s="30">
        <f>+AA11/Z10</f>
        <v>4.5955598455598459</v>
      </c>
      <c r="AB12" s="30"/>
    </row>
    <row r="13" spans="1:54" ht="15" hidden="1" customHeight="1" x14ac:dyDescent="0.35">
      <c r="A13" s="56">
        <f>H13*24*J13</f>
        <v>1202.4048096192391</v>
      </c>
      <c r="B13" s="57">
        <v>6098500</v>
      </c>
      <c r="C13" s="58" t="s">
        <v>42</v>
      </c>
      <c r="D13" s="59"/>
      <c r="E13" s="60"/>
      <c r="F13" s="61">
        <f>G12+K12/24+E12/24</f>
        <v>46113</v>
      </c>
      <c r="G13" s="61">
        <f>F13+M13</f>
        <v>46113</v>
      </c>
      <c r="H13" s="62">
        <f>+$F$5</f>
        <v>69.985500000000002</v>
      </c>
      <c r="I13" s="63">
        <f t="shared" si="3"/>
        <v>0</v>
      </c>
      <c r="J13" s="64">
        <f>$F$6</f>
        <v>0.71586543499441502</v>
      </c>
      <c r="K13" s="63"/>
      <c r="L13" s="65">
        <f t="shared" si="4"/>
        <v>0</v>
      </c>
      <c r="M13" s="65">
        <f t="shared" si="5"/>
        <v>0</v>
      </c>
      <c r="N13" s="18"/>
      <c r="O13" s="54">
        <f t="shared" si="6"/>
        <v>1</v>
      </c>
      <c r="P13" s="41"/>
      <c r="Q13" s="66"/>
      <c r="R13" s="55"/>
      <c r="S13" s="18"/>
      <c r="V13" s="31"/>
      <c r="W13" s="31"/>
      <c r="X13" s="1"/>
      <c r="Y13" s="1"/>
      <c r="Z13" s="30"/>
      <c r="AA13" s="30"/>
      <c r="AB13" s="30"/>
      <c r="BA13">
        <f>24</f>
        <v>24</v>
      </c>
      <c r="BB13">
        <f>BA13-11</f>
        <v>13</v>
      </c>
    </row>
    <row r="14" spans="1:54" ht="14.25" customHeight="1" x14ac:dyDescent="0.35">
      <c r="A14" s="56">
        <f>H14*24*J14*$D$8</f>
        <v>1200.0000000000005</v>
      </c>
      <c r="B14" s="57">
        <v>6098011</v>
      </c>
      <c r="C14" s="58" t="s">
        <v>43</v>
      </c>
      <c r="D14" s="70">
        <v>608</v>
      </c>
      <c r="E14" s="60"/>
      <c r="F14" s="61">
        <f>G13+K13/24+E13/24</f>
        <v>46113</v>
      </c>
      <c r="G14" s="61">
        <f>F14+M14</f>
        <v>46113.505653333334</v>
      </c>
      <c r="H14" s="62">
        <f>$K$5</f>
        <v>68.384999999999977</v>
      </c>
      <c r="I14" s="63">
        <f t="shared" si="3"/>
        <v>8.8908386342034103</v>
      </c>
      <c r="J14" s="64">
        <f>$K$6</f>
        <v>0.73261973240917799</v>
      </c>
      <c r="K14" s="63"/>
      <c r="L14" s="65">
        <f>(D14/H14)/J14-I14</f>
        <v>3.2448413657965851</v>
      </c>
      <c r="M14" s="65">
        <f>(I14+L14)/24</f>
        <v>0.50565333333333318</v>
      </c>
      <c r="O14">
        <f t="shared" si="6"/>
        <v>1</v>
      </c>
      <c r="Q14" s="67"/>
      <c r="R14" s="67">
        <f>Q14-D14</f>
        <v>-608</v>
      </c>
      <c r="S14" s="68"/>
      <c r="T14" s="60"/>
      <c r="U14" s="69"/>
      <c r="Y14" s="55"/>
      <c r="Z14" s="30"/>
      <c r="AA14" s="30"/>
      <c r="AB14" s="30"/>
    </row>
    <row r="15" spans="1:54" ht="14.25" customHeight="1" x14ac:dyDescent="0.35">
      <c r="A15" s="56">
        <f>H15*24*J15*$D$8</f>
        <v>1200.0000000000005</v>
      </c>
      <c r="B15" s="57">
        <v>6098013</v>
      </c>
      <c r="C15" s="58" t="s">
        <v>44</v>
      </c>
      <c r="D15" s="70">
        <v>842</v>
      </c>
      <c r="E15" s="60"/>
      <c r="F15" s="61">
        <f t="shared" ref="F15:F61" si="7">G14+K14/24+E14/24</f>
        <v>46113.505653333334</v>
      </c>
      <c r="G15" s="61">
        <f t="shared" ref="G15:G61" si="8">F15+M15</f>
        <v>46114.205916666666</v>
      </c>
      <c r="H15" s="62">
        <f>$K$5</f>
        <v>68.384999999999977</v>
      </c>
      <c r="I15" s="63">
        <f t="shared" si="3"/>
        <v>12.312641661183012</v>
      </c>
      <c r="J15" s="64">
        <f>$K$6</f>
        <v>0.73261973240917799</v>
      </c>
      <c r="K15" s="63"/>
      <c r="L15" s="65">
        <f>(D15/H15)/J15-I15</f>
        <v>4.4936783388169808</v>
      </c>
      <c r="M15" s="65">
        <f>(I15+L15)/24</f>
        <v>0.70026333333333302</v>
      </c>
      <c r="O15">
        <f t="shared" si="6"/>
        <v>1</v>
      </c>
      <c r="Q15" s="67"/>
      <c r="R15" s="67">
        <f>Q15-D15</f>
        <v>-842</v>
      </c>
      <c r="S15" s="68"/>
      <c r="T15" s="60"/>
      <c r="U15" s="69"/>
      <c r="Z15" s="55"/>
      <c r="AA15" s="55"/>
      <c r="AC15" s="55"/>
    </row>
    <row r="16" spans="1:54" ht="15" customHeight="1" x14ac:dyDescent="0.35">
      <c r="A16" s="56">
        <f t="shared" ref="A16" si="9">H16*24*J16*$D$8</f>
        <v>1200.0000000000005</v>
      </c>
      <c r="B16" s="57">
        <v>6098018</v>
      </c>
      <c r="C16" s="58" t="s">
        <v>66</v>
      </c>
      <c r="D16" s="67">
        <v>250</v>
      </c>
      <c r="E16" s="60"/>
      <c r="F16" s="61">
        <f t="shared" si="7"/>
        <v>46114.205916666666</v>
      </c>
      <c r="G16" s="61">
        <f t="shared" si="8"/>
        <v>46114.413833333332</v>
      </c>
      <c r="H16" s="62">
        <f>$K$5</f>
        <v>68.384999999999977</v>
      </c>
      <c r="I16" s="63">
        <f t="shared" si="3"/>
        <v>3.6557724647217968</v>
      </c>
      <c r="J16" s="64">
        <f>$K$6</f>
        <v>0.73261973240917799</v>
      </c>
      <c r="K16" s="63"/>
      <c r="L16" s="65">
        <f t="shared" ref="L16:L50" si="10">(D16/H16)/J16-I16</f>
        <v>1.3342275352782016</v>
      </c>
      <c r="M16" s="65">
        <f t="shared" ref="M16:M50" si="11">(I16+L16)/24</f>
        <v>0.20791666666666661</v>
      </c>
      <c r="N16" s="96"/>
      <c r="O16">
        <f t="shared" si="6"/>
        <v>1</v>
      </c>
      <c r="P16" s="104"/>
      <c r="Q16" s="69">
        <v>142.838045880278</v>
      </c>
      <c r="R16" s="69">
        <f t="shared" ref="R16:R25" si="12">Q16-D16</f>
        <v>-107.161954119722</v>
      </c>
      <c r="S16" s="133"/>
      <c r="T16" s="90"/>
      <c r="U16" s="69"/>
      <c r="V16" s="31"/>
      <c r="W16" s="31"/>
      <c r="X16" s="36"/>
      <c r="Z16" s="55"/>
      <c r="AA16" s="55"/>
      <c r="AF16" s="88"/>
      <c r="AG16" s="89"/>
    </row>
    <row r="17" spans="1:54" ht="14.25" customHeight="1" x14ac:dyDescent="0.35">
      <c r="A17" s="56">
        <f>H17*24*J17*$D$8</f>
        <v>1200.0000000000005</v>
      </c>
      <c r="B17" s="57">
        <v>6099373</v>
      </c>
      <c r="C17" s="58" t="s">
        <v>45</v>
      </c>
      <c r="D17" s="70">
        <v>300</v>
      </c>
      <c r="E17" s="243"/>
      <c r="F17" s="61">
        <f t="shared" si="7"/>
        <v>46114.413833333332</v>
      </c>
      <c r="G17" s="61">
        <f t="shared" si="8"/>
        <v>46114.66333333333</v>
      </c>
      <c r="H17" s="62">
        <f>$K$5</f>
        <v>68.384999999999977</v>
      </c>
      <c r="I17" s="63">
        <f t="shared" si="3"/>
        <v>4.386926957666156</v>
      </c>
      <c r="J17" s="64">
        <f>$K$6</f>
        <v>0.73261973240917799</v>
      </c>
      <c r="K17" s="63">
        <v>4</v>
      </c>
      <c r="L17" s="65">
        <f t="shared" si="10"/>
        <v>1.6010730423338417</v>
      </c>
      <c r="M17" s="65">
        <f t="shared" si="11"/>
        <v>0.24949999999999992</v>
      </c>
      <c r="O17">
        <f t="shared" si="6"/>
        <v>1</v>
      </c>
      <c r="Q17" s="67"/>
      <c r="R17" s="67">
        <f t="shared" si="12"/>
        <v>-300</v>
      </c>
      <c r="S17" s="68"/>
      <c r="T17" s="60"/>
      <c r="U17" s="69"/>
      <c r="Y17" s="55"/>
      <c r="Z17" s="55"/>
      <c r="AA17" s="55"/>
      <c r="AC17" s="55"/>
    </row>
    <row r="18" spans="1:54" ht="15" customHeight="1" x14ac:dyDescent="0.35">
      <c r="A18" s="235">
        <f t="shared" ref="A18:A21" si="13">H18*24*J18*$D$8</f>
        <v>1150.0000000000005</v>
      </c>
      <c r="B18" s="236">
        <v>6097990</v>
      </c>
      <c r="C18" s="237" t="s">
        <v>54</v>
      </c>
      <c r="D18" s="238">
        <v>276.77031403214437</v>
      </c>
      <c r="E18" s="239"/>
      <c r="F18" s="240">
        <f t="shared" si="7"/>
        <v>46114.829999999994</v>
      </c>
      <c r="G18" s="240">
        <f t="shared" si="8"/>
        <v>46115.070188498605</v>
      </c>
      <c r="H18" s="93">
        <f>L5</f>
        <v>64.627802115859623</v>
      </c>
      <c r="I18" s="52">
        <f t="shared" si="3"/>
        <v>4.2825271008903005</v>
      </c>
      <c r="J18" s="94">
        <f>+L6</f>
        <v>0.74291079812206606</v>
      </c>
      <c r="K18" s="95"/>
      <c r="L18" s="65">
        <f t="shared" si="10"/>
        <v>1.4819968658035414</v>
      </c>
      <c r="M18" s="65">
        <f t="shared" si="11"/>
        <v>0.24018849861224342</v>
      </c>
      <c r="N18" s="96"/>
      <c r="O18">
        <f t="shared" si="6"/>
        <v>1</v>
      </c>
      <c r="P18" s="104"/>
      <c r="Q18" s="69">
        <v>352.41951997238903</v>
      </c>
      <c r="R18" s="69">
        <f t="shared" si="12"/>
        <v>75.649205940244656</v>
      </c>
      <c r="S18" s="82"/>
      <c r="T18" s="90"/>
      <c r="U18" s="69"/>
      <c r="V18" s="31"/>
      <c r="W18" s="31"/>
      <c r="X18" s="36"/>
      <c r="Z18" s="18"/>
      <c r="AF18" s="88"/>
      <c r="AG18" s="89"/>
    </row>
    <row r="19" spans="1:54" ht="15" customHeight="1" x14ac:dyDescent="0.35">
      <c r="A19" s="235">
        <f t="shared" si="13"/>
        <v>1150.0000000000005</v>
      </c>
      <c r="B19" s="236">
        <v>6097991</v>
      </c>
      <c r="C19" s="237" t="s">
        <v>55</v>
      </c>
      <c r="D19" s="238">
        <v>240.44736927466312</v>
      </c>
      <c r="E19" s="239"/>
      <c r="F19" s="240">
        <f t="shared" si="7"/>
        <v>46115.070188498605</v>
      </c>
      <c r="G19" s="240">
        <f t="shared" si="8"/>
        <v>46115.2788549982</v>
      </c>
      <c r="H19" s="93">
        <f>L5</f>
        <v>64.627802115859623</v>
      </c>
      <c r="I19" s="52">
        <f t="shared" si="3"/>
        <v>3.7204942981599167</v>
      </c>
      <c r="J19" s="94">
        <f>$L$6</f>
        <v>0.74291079812206606</v>
      </c>
      <c r="K19" s="95"/>
      <c r="L19" s="65">
        <f t="shared" si="10"/>
        <v>1.2875016921589779</v>
      </c>
      <c r="M19" s="65">
        <f t="shared" si="11"/>
        <v>0.20866649959662062</v>
      </c>
      <c r="N19" s="96"/>
      <c r="O19">
        <f t="shared" si="6"/>
        <v>1</v>
      </c>
      <c r="P19" s="104"/>
      <c r="Q19" s="69">
        <v>109.07185258237558</v>
      </c>
      <c r="R19" s="69">
        <f t="shared" si="12"/>
        <v>-131.37551669228753</v>
      </c>
      <c r="S19" s="82"/>
      <c r="T19" s="90"/>
      <c r="U19" s="69"/>
      <c r="V19" s="31"/>
      <c r="W19" s="31"/>
      <c r="X19" s="36"/>
      <c r="AB19" s="113"/>
      <c r="AF19" s="88"/>
      <c r="AG19" s="89"/>
    </row>
    <row r="20" spans="1:54" ht="15" customHeight="1" x14ac:dyDescent="0.35">
      <c r="A20" s="235">
        <f t="shared" si="13"/>
        <v>1150.0000000000005</v>
      </c>
      <c r="B20" s="236">
        <v>6097989</v>
      </c>
      <c r="C20" s="237" t="s">
        <v>56</v>
      </c>
      <c r="D20" s="238">
        <v>26.522999999999996</v>
      </c>
      <c r="E20" s="239"/>
      <c r="F20" s="240">
        <f t="shared" si="7"/>
        <v>46115.2788549982</v>
      </c>
      <c r="G20" s="240">
        <f t="shared" si="8"/>
        <v>46115.301872349504</v>
      </c>
      <c r="H20" s="93">
        <f>$L$5</f>
        <v>64.627802115859623</v>
      </c>
      <c r="I20" s="52">
        <f t="shared" si="3"/>
        <v>0.41039613187605628</v>
      </c>
      <c r="J20" s="94">
        <f>$L$6</f>
        <v>0.74291079812206606</v>
      </c>
      <c r="K20" s="95"/>
      <c r="L20" s="65">
        <f t="shared" si="10"/>
        <v>0.1420202994282912</v>
      </c>
      <c r="M20" s="65">
        <f t="shared" si="11"/>
        <v>2.3017351304347813E-2</v>
      </c>
      <c r="N20" s="96"/>
      <c r="O20">
        <f t="shared" si="6"/>
        <v>1</v>
      </c>
      <c r="P20" s="104"/>
      <c r="Q20" s="69">
        <v>238.47481165287712</v>
      </c>
      <c r="R20" s="69">
        <f t="shared" si="12"/>
        <v>211.95181165287713</v>
      </c>
      <c r="S20" s="68"/>
      <c r="T20" s="90"/>
      <c r="U20" s="69"/>
      <c r="V20" s="31"/>
      <c r="W20" s="31"/>
      <c r="X20" s="36"/>
      <c r="AB20" s="113"/>
      <c r="AF20" s="88"/>
      <c r="AG20" s="89"/>
    </row>
    <row r="21" spans="1:54" ht="15" customHeight="1" x14ac:dyDescent="0.35">
      <c r="A21" s="235">
        <f t="shared" si="13"/>
        <v>1150.0000000000005</v>
      </c>
      <c r="B21" s="236">
        <v>6097993</v>
      </c>
      <c r="C21" s="237" t="s">
        <v>57</v>
      </c>
      <c r="D21" s="238">
        <v>22.964000000000002</v>
      </c>
      <c r="E21" s="239"/>
      <c r="F21" s="240">
        <f t="shared" si="7"/>
        <v>46115.301872349504</v>
      </c>
      <c r="G21" s="240">
        <f t="shared" si="8"/>
        <v>46115.321801107762</v>
      </c>
      <c r="H21" s="93">
        <f>$L$5</f>
        <v>64.627802115859623</v>
      </c>
      <c r="I21" s="52">
        <f t="shared" si="3"/>
        <v>0.35532695292394373</v>
      </c>
      <c r="J21" s="94">
        <f>$L$6</f>
        <v>0.74291079812206606</v>
      </c>
      <c r="K21" s="95">
        <v>6</v>
      </c>
      <c r="L21" s="65">
        <f t="shared" si="10"/>
        <v>0.12296324533692571</v>
      </c>
      <c r="M21" s="65">
        <f t="shared" si="11"/>
        <v>1.992875826086956E-2</v>
      </c>
      <c r="N21" s="96"/>
      <c r="O21">
        <f t="shared" si="6"/>
        <v>1</v>
      </c>
      <c r="P21" s="104"/>
      <c r="Q21" s="69">
        <v>7.5150000000000006</v>
      </c>
      <c r="R21" s="69">
        <f t="shared" si="12"/>
        <v>-15.449000000000002</v>
      </c>
      <c r="S21" s="68"/>
      <c r="T21" s="90"/>
      <c r="U21" s="69"/>
      <c r="V21" s="31"/>
      <c r="W21" s="31"/>
      <c r="X21" s="36"/>
      <c r="AF21" s="88"/>
      <c r="AG21" s="89"/>
    </row>
    <row r="22" spans="1:54" ht="15" customHeight="1" x14ac:dyDescent="0.35">
      <c r="A22" s="78">
        <f>H22*24*J22*$D$8</f>
        <v>920.93638936020147</v>
      </c>
      <c r="B22" s="57">
        <v>6098005</v>
      </c>
      <c r="C22" s="58" t="s">
        <v>60</v>
      </c>
      <c r="D22" s="67">
        <v>580</v>
      </c>
      <c r="E22" s="60"/>
      <c r="F22" s="61">
        <f t="shared" si="7"/>
        <v>46115.571801107762</v>
      </c>
      <c r="G22" s="61">
        <f t="shared" si="8"/>
        <v>46116.200335289584</v>
      </c>
      <c r="H22" s="62">
        <f t="shared" ref="H22:H58" si="14">$J$5</f>
        <v>54.428558564855877</v>
      </c>
      <c r="I22" s="63">
        <f t="shared" si="3"/>
        <v>10.656170497495074</v>
      </c>
      <c r="J22" s="64">
        <f t="shared" ref="J22:J58" si="15">$J$6</f>
        <v>0.70641679784639788</v>
      </c>
      <c r="K22" s="63"/>
      <c r="L22" s="65">
        <f t="shared" si="10"/>
        <v>4.428649866320983</v>
      </c>
      <c r="M22" s="65">
        <f t="shared" si="11"/>
        <v>0.628534181825669</v>
      </c>
      <c r="N22" s="96"/>
      <c r="O22">
        <f t="shared" si="6"/>
        <v>1</v>
      </c>
      <c r="P22" s="104"/>
      <c r="Q22" s="67">
        <v>3738.1320253414701</v>
      </c>
      <c r="R22" s="67">
        <f t="shared" si="12"/>
        <v>3158.1320253414701</v>
      </c>
      <c r="S22" s="119"/>
      <c r="T22" s="58"/>
      <c r="V22" s="31"/>
      <c r="W22" s="31"/>
      <c r="X22" s="36"/>
      <c r="AF22" s="88"/>
      <c r="AG22" s="89"/>
      <c r="BB22">
        <v>921</v>
      </c>
    </row>
    <row r="23" spans="1:54" ht="15" customHeight="1" x14ac:dyDescent="0.35">
      <c r="A23" s="78">
        <f>H23*24*J23*$D$8</f>
        <v>920.93638936020147</v>
      </c>
      <c r="B23" s="57">
        <v>6097996</v>
      </c>
      <c r="C23" s="58" t="s">
        <v>22</v>
      </c>
      <c r="D23" s="67">
        <v>258</v>
      </c>
      <c r="E23" s="60"/>
      <c r="F23" s="61">
        <f t="shared" si="7"/>
        <v>46116.200335289584</v>
      </c>
      <c r="G23" s="61">
        <f t="shared" si="8"/>
        <v>46116.479924632535</v>
      </c>
      <c r="H23" s="62">
        <f t="shared" si="14"/>
        <v>54.428558564855877</v>
      </c>
      <c r="I23" s="63">
        <f t="shared" si="3"/>
        <v>4.7401586006098775</v>
      </c>
      <c r="J23" s="64">
        <f t="shared" si="15"/>
        <v>0.70641679784639788</v>
      </c>
      <c r="K23" s="63"/>
      <c r="L23" s="65">
        <f t="shared" si="10"/>
        <v>1.9699856301910579</v>
      </c>
      <c r="M23" s="65">
        <f t="shared" si="11"/>
        <v>0.27958934295003895</v>
      </c>
      <c r="N23" s="96"/>
      <c r="O23">
        <f t="shared" si="6"/>
        <v>1</v>
      </c>
      <c r="P23" s="97"/>
      <c r="Q23" s="67">
        <v>0</v>
      </c>
      <c r="R23" s="67">
        <f t="shared" si="12"/>
        <v>-258</v>
      </c>
      <c r="S23" s="105"/>
      <c r="T23" s="58"/>
      <c r="U23" s="69"/>
      <c r="V23" s="31"/>
      <c r="W23" s="31"/>
      <c r="X23" s="36"/>
      <c r="AA23" s="83">
        <v>6098005</v>
      </c>
      <c r="AB23" s="90" t="s">
        <v>60</v>
      </c>
      <c r="AF23" s="88"/>
      <c r="AG23" s="89"/>
      <c r="AZ23" s="107">
        <v>45965</v>
      </c>
    </row>
    <row r="24" spans="1:54" ht="15" customHeight="1" x14ac:dyDescent="0.35">
      <c r="A24" s="78">
        <f>H24*24*J24*$D$8</f>
        <v>920.93638936020147</v>
      </c>
      <c r="B24" s="57">
        <v>6098008</v>
      </c>
      <c r="C24" s="58" t="s">
        <v>20</v>
      </c>
      <c r="D24" s="67">
        <v>1030</v>
      </c>
      <c r="E24" s="60"/>
      <c r="F24" s="61">
        <f t="shared" si="7"/>
        <v>46116.479924632535</v>
      </c>
      <c r="G24" s="61">
        <f t="shared" si="8"/>
        <v>46117.596114645086</v>
      </c>
      <c r="H24" s="62">
        <f t="shared" si="14"/>
        <v>54.428558564855877</v>
      </c>
      <c r="I24" s="63">
        <f t="shared" si="3"/>
        <v>18.923888986930908</v>
      </c>
      <c r="J24" s="64">
        <f t="shared" si="15"/>
        <v>0.70641679784639788</v>
      </c>
      <c r="K24" s="63"/>
      <c r="L24" s="65">
        <f t="shared" si="10"/>
        <v>7.8646713143286426</v>
      </c>
      <c r="M24" s="65">
        <f t="shared" si="11"/>
        <v>1.1161900125524813</v>
      </c>
      <c r="N24" s="96"/>
      <c r="O24">
        <f t="shared" si="6"/>
        <v>1</v>
      </c>
      <c r="P24" s="97"/>
      <c r="Q24" s="67">
        <v>657.98099999999999</v>
      </c>
      <c r="R24" s="67">
        <f t="shared" si="12"/>
        <v>-372.01900000000001</v>
      </c>
      <c r="S24" s="105"/>
      <c r="T24" s="58"/>
      <c r="U24" s="69"/>
      <c r="V24" s="31"/>
      <c r="W24" s="31"/>
      <c r="X24" s="36"/>
      <c r="Y24" s="113"/>
      <c r="AA24" s="83">
        <v>6134124</v>
      </c>
      <c r="AB24" s="90" t="s">
        <v>62</v>
      </c>
      <c r="AF24" s="88"/>
      <c r="AG24" s="89"/>
    </row>
    <row r="25" spans="1:54" x14ac:dyDescent="0.35">
      <c r="A25" s="78">
        <f>H25*24*J25*$D$8</f>
        <v>920.93638936020147</v>
      </c>
      <c r="B25" s="57">
        <v>6097998</v>
      </c>
      <c r="C25" s="58" t="s">
        <v>64</v>
      </c>
      <c r="D25" s="67">
        <v>498</v>
      </c>
      <c r="E25" s="60"/>
      <c r="F25" s="61">
        <f t="shared" si="7"/>
        <v>46117.596114645086</v>
      </c>
      <c r="G25" s="61">
        <f t="shared" si="8"/>
        <v>46118.135787097759</v>
      </c>
      <c r="H25" s="62">
        <f t="shared" si="14"/>
        <v>54.428558564855877</v>
      </c>
      <c r="I25" s="63">
        <f t="shared" si="3"/>
        <v>9.1496084616423214</v>
      </c>
      <c r="J25" s="64">
        <f t="shared" si="15"/>
        <v>0.70641679784639788</v>
      </c>
      <c r="K25" s="63"/>
      <c r="L25" s="65">
        <f t="shared" si="10"/>
        <v>3.8025304024618105</v>
      </c>
      <c r="M25" s="65">
        <f t="shared" si="11"/>
        <v>0.5396724526710055</v>
      </c>
      <c r="N25" s="96"/>
      <c r="O25">
        <f t="shared" si="6"/>
        <v>1</v>
      </c>
      <c r="Q25" s="67">
        <v>442.996156874343</v>
      </c>
      <c r="R25" s="67">
        <f t="shared" si="12"/>
        <v>-55.003843125656999</v>
      </c>
      <c r="S25" s="105"/>
      <c r="T25" s="58"/>
      <c r="U25" s="69"/>
      <c r="Z25" s="83">
        <v>6097996</v>
      </c>
      <c r="AA25" s="90" t="s">
        <v>22</v>
      </c>
      <c r="AB25" s="90" t="s">
        <v>64</v>
      </c>
      <c r="AZ25" s="107">
        <v>45963</v>
      </c>
    </row>
    <row r="26" spans="1:54" ht="15" customHeight="1" x14ac:dyDescent="0.35">
      <c r="A26" s="78">
        <f t="shared" ref="A26:A27" si="16">H26*24*J26*$D$8</f>
        <v>920.93638936020147</v>
      </c>
      <c r="B26" s="71">
        <v>6097999</v>
      </c>
      <c r="C26" s="72" t="s">
        <v>63</v>
      </c>
      <c r="D26" s="70">
        <v>34</v>
      </c>
      <c r="E26" s="73"/>
      <c r="F26" s="74">
        <f t="shared" si="7"/>
        <v>46118.135787097759</v>
      </c>
      <c r="G26" s="74">
        <f t="shared" si="8"/>
        <v>46118.172632204973</v>
      </c>
      <c r="H26" s="62">
        <f t="shared" si="14"/>
        <v>54.428558564855877</v>
      </c>
      <c r="I26" s="75">
        <f t="shared" si="3"/>
        <v>0.62467206364626293</v>
      </c>
      <c r="J26" s="76">
        <f t="shared" si="15"/>
        <v>0.70641679784639788</v>
      </c>
      <c r="K26" s="77">
        <v>4</v>
      </c>
      <c r="L26" s="65">
        <f t="shared" si="10"/>
        <v>0.25961050940502317</v>
      </c>
      <c r="M26" s="65">
        <f t="shared" si="11"/>
        <v>3.6845107210470254E-2</v>
      </c>
      <c r="N26" s="96"/>
      <c r="O26">
        <f t="shared" si="6"/>
        <v>1</v>
      </c>
      <c r="P26" s="104"/>
      <c r="Q26" s="69"/>
      <c r="R26" s="69"/>
      <c r="S26" s="91"/>
      <c r="T26" s="101"/>
      <c r="V26" s="31"/>
      <c r="W26" s="31"/>
      <c r="X26" s="36"/>
      <c r="AF26" s="88"/>
      <c r="AG26" s="89"/>
    </row>
    <row r="27" spans="1:54" x14ac:dyDescent="0.35">
      <c r="A27" s="235">
        <f t="shared" si="16"/>
        <v>1200.0000000000002</v>
      </c>
      <c r="B27" s="83">
        <v>6098499</v>
      </c>
      <c r="C27" s="90" t="s">
        <v>51</v>
      </c>
      <c r="D27" s="69">
        <v>4000</v>
      </c>
      <c r="E27" s="91">
        <v>16</v>
      </c>
      <c r="F27" s="92">
        <f t="shared" si="7"/>
        <v>46118.339298871637</v>
      </c>
      <c r="G27" s="92">
        <f t="shared" si="8"/>
        <v>46121.665965538305</v>
      </c>
      <c r="H27" s="93">
        <f>$E$5</f>
        <v>69.112499999999997</v>
      </c>
      <c r="I27" s="52">
        <f>IFERROR(D27/H27,0)</f>
        <v>57.876650388858749</v>
      </c>
      <c r="J27" s="94">
        <f>$E$6</f>
        <v>0.72490794575223905</v>
      </c>
      <c r="K27" s="95">
        <v>4</v>
      </c>
      <c r="L27" s="65">
        <f t="shared" si="10"/>
        <v>21.963349611141226</v>
      </c>
      <c r="M27" s="65">
        <f t="shared" si="11"/>
        <v>3.3266666666666658</v>
      </c>
      <c r="N27" s="96"/>
      <c r="O27">
        <f t="shared" si="6"/>
        <v>1</v>
      </c>
      <c r="Q27" s="70">
        <v>3600</v>
      </c>
      <c r="R27" s="70">
        <f>Q27-D27</f>
        <v>-400</v>
      </c>
      <c r="S27" s="108"/>
      <c r="T27" s="72"/>
      <c r="U27" s="69"/>
      <c r="Z27" s="109"/>
      <c r="AA27" s="110"/>
      <c r="AB27" s="110"/>
      <c r="AZ27" s="107">
        <v>45963</v>
      </c>
    </row>
    <row r="28" spans="1:54" ht="14.25" customHeight="1" x14ac:dyDescent="0.35">
      <c r="A28" s="56">
        <f>H28*24*J28*$D$8</f>
        <v>1200.0000000000007</v>
      </c>
      <c r="B28" s="57">
        <v>6098500</v>
      </c>
      <c r="C28" s="58" t="s">
        <v>42</v>
      </c>
      <c r="D28" s="70">
        <v>4019.0029521614188</v>
      </c>
      <c r="E28" s="60"/>
      <c r="F28" s="61">
        <f t="shared" si="7"/>
        <v>46122.499298871633</v>
      </c>
      <c r="G28" s="61">
        <f t="shared" si="8"/>
        <v>46125.841769660183</v>
      </c>
      <c r="H28" s="62">
        <f>+$F$5</f>
        <v>69.985500000000002</v>
      </c>
      <c r="I28" s="63">
        <f>IFERROR(D28/H28,0)</f>
        <v>57.426223319993696</v>
      </c>
      <c r="J28" s="64">
        <f>$F$6</f>
        <v>0.71586543499441502</v>
      </c>
      <c r="K28" s="63">
        <v>4</v>
      </c>
      <c r="L28" s="65">
        <f t="shared" si="10"/>
        <v>22.793075605148175</v>
      </c>
      <c r="M28" s="65">
        <f t="shared" si="11"/>
        <v>3.342470788547578</v>
      </c>
      <c r="N28" s="96"/>
      <c r="O28">
        <f t="shared" si="6"/>
        <v>1</v>
      </c>
      <c r="P28" s="104"/>
      <c r="Q28" s="67"/>
      <c r="R28" s="67">
        <f>Q28-D28</f>
        <v>-4019.0029521614188</v>
      </c>
      <c r="S28" s="105"/>
      <c r="T28" s="67"/>
      <c r="U28" s="67"/>
      <c r="V28" s="31"/>
      <c r="W28" s="31"/>
      <c r="X28" s="36"/>
      <c r="Y28" s="106"/>
      <c r="Z28" s="55"/>
      <c r="AA28" s="55"/>
      <c r="AG28" s="89"/>
      <c r="AZ28" s="107">
        <v>45963</v>
      </c>
    </row>
    <row r="29" spans="1:54" ht="14.25" customHeight="1" x14ac:dyDescent="0.35">
      <c r="A29" s="235">
        <f>H29*24*J29*$D$8</f>
        <v>1149.9722857142854</v>
      </c>
      <c r="B29" s="83">
        <v>6098498</v>
      </c>
      <c r="C29" s="90" t="s">
        <v>58</v>
      </c>
      <c r="D29" s="69">
        <v>3663.3090531119792</v>
      </c>
      <c r="E29" s="91"/>
      <c r="F29" s="92">
        <f t="shared" si="7"/>
        <v>46126.008436326847</v>
      </c>
      <c r="G29" s="92">
        <f t="shared" si="8"/>
        <v>46129.187628104271</v>
      </c>
      <c r="H29" s="93">
        <f>+$D$5</f>
        <v>60.299169768107696</v>
      </c>
      <c r="I29" s="52">
        <f>IFERROR(D29/H29,0)</f>
        <v>60.752230373982826</v>
      </c>
      <c r="J29" s="94">
        <f>+$D$6</f>
        <v>0.79622215628090898</v>
      </c>
      <c r="K29" s="95">
        <v>4</v>
      </c>
      <c r="L29" s="65">
        <f t="shared" si="10"/>
        <v>15.548372284139262</v>
      </c>
      <c r="M29" s="65">
        <f t="shared" si="11"/>
        <v>3.1791917774217535</v>
      </c>
      <c r="N29" s="96"/>
      <c r="O29">
        <f t="shared" si="6"/>
        <v>1</v>
      </c>
      <c r="P29" s="97"/>
      <c r="Q29" s="69">
        <v>2390</v>
      </c>
      <c r="R29" s="69">
        <f>Q29-D29</f>
        <v>-1273.3090531119792</v>
      </c>
      <c r="S29" s="112"/>
      <c r="T29" s="90"/>
      <c r="U29" s="67"/>
      <c r="V29" s="31"/>
      <c r="W29" s="31"/>
      <c r="X29" s="36"/>
      <c r="Y29" s="106"/>
      <c r="Z29" s="55"/>
      <c r="AA29" s="55"/>
      <c r="AG29" s="89"/>
    </row>
    <row r="30" spans="1:54" ht="15" customHeight="1" x14ac:dyDescent="0.35">
      <c r="A30" s="56">
        <f>H30*24*J30*$D$8</f>
        <v>1195.5085714285708</v>
      </c>
      <c r="B30" s="57">
        <v>6098496</v>
      </c>
      <c r="C30" s="58" t="s">
        <v>52</v>
      </c>
      <c r="D30" s="70">
        <v>1326.125273622602</v>
      </c>
      <c r="E30" s="60"/>
      <c r="F30" s="61">
        <f t="shared" si="7"/>
        <v>46129.354294770936</v>
      </c>
      <c r="G30" s="61">
        <f t="shared" si="8"/>
        <v>46130.461332440682</v>
      </c>
      <c r="H30" s="62">
        <f>$H$5</f>
        <v>70.498139135413652</v>
      </c>
      <c r="I30" s="63">
        <f>IFERROR(D30/H30,0)</f>
        <v>18.810784084319799</v>
      </c>
      <c r="J30" s="64">
        <f>$H$6</f>
        <v>0.70799999999999996</v>
      </c>
      <c r="K30" s="63">
        <v>6</v>
      </c>
      <c r="L30" s="65">
        <f t="shared" si="10"/>
        <v>7.7581199895782227</v>
      </c>
      <c r="M30" s="65">
        <f t="shared" si="11"/>
        <v>1.1070376697457509</v>
      </c>
      <c r="N30" s="96"/>
      <c r="O30">
        <f t="shared" si="6"/>
        <v>1</v>
      </c>
      <c r="P30" s="97"/>
      <c r="Q30" s="69">
        <v>1004</v>
      </c>
      <c r="R30" s="69">
        <f>Q30-D30</f>
        <v>-322.12527362260198</v>
      </c>
      <c r="S30" s="112"/>
      <c r="T30" s="90"/>
      <c r="U30" s="67"/>
      <c r="V30" s="31"/>
      <c r="W30" s="31"/>
      <c r="X30" s="36"/>
      <c r="Y30" s="113"/>
      <c r="Z30" s="114"/>
      <c r="AA30" s="83">
        <v>6097996</v>
      </c>
      <c r="AB30" s="90" t="s">
        <v>22</v>
      </c>
      <c r="AF30" s="88"/>
      <c r="AG30" s="89"/>
    </row>
    <row r="31" spans="1:54" s="87" customFormat="1" ht="15" customHeight="1" x14ac:dyDescent="0.35">
      <c r="A31" s="235">
        <f>H31*24*J31*$D$8</f>
        <v>920.93638936020147</v>
      </c>
      <c r="B31" s="83">
        <v>6098008</v>
      </c>
      <c r="C31" s="90" t="s">
        <v>20</v>
      </c>
      <c r="D31" s="69">
        <v>307.45154000000002</v>
      </c>
      <c r="E31" s="91"/>
      <c r="F31" s="92">
        <f t="shared" si="7"/>
        <v>46130.711332440682</v>
      </c>
      <c r="G31" s="92">
        <f t="shared" si="8"/>
        <v>46131.044511409898</v>
      </c>
      <c r="H31" s="93">
        <f>$J$5</f>
        <v>54.428558564855877</v>
      </c>
      <c r="I31" s="52">
        <f>IFERROR(D31/H31,0)</f>
        <v>5.648717293030046</v>
      </c>
      <c r="J31" s="94">
        <f t="shared" si="15"/>
        <v>0.70641679784639788</v>
      </c>
      <c r="K31" s="95"/>
      <c r="L31" s="65">
        <f t="shared" si="10"/>
        <v>2.3475779681399667</v>
      </c>
      <c r="M31" s="65">
        <f t="shared" si="11"/>
        <v>0.33317896921541718</v>
      </c>
      <c r="N31" s="96"/>
      <c r="O31">
        <f t="shared" si="6"/>
        <v>1</v>
      </c>
      <c r="P31" s="81"/>
      <c r="Q31" s="69"/>
      <c r="R31" s="69"/>
      <c r="S31" s="112"/>
      <c r="T31" s="110"/>
      <c r="U31" s="115"/>
      <c r="V31" s="84"/>
      <c r="W31" s="84"/>
      <c r="X31" s="85"/>
      <c r="Y31" s="86"/>
      <c r="AF31" s="88"/>
      <c r="AG31" s="89"/>
    </row>
    <row r="32" spans="1:54" ht="15" customHeight="1" x14ac:dyDescent="0.35">
      <c r="A32" s="235">
        <f t="shared" ref="A32:A37" si="17">H32*24*J32*$D$8</f>
        <v>920.93638936020147</v>
      </c>
      <c r="B32" s="83">
        <v>6098005</v>
      </c>
      <c r="C32" s="90" t="s">
        <v>60</v>
      </c>
      <c r="D32" s="69">
        <v>1786.7736015599999</v>
      </c>
      <c r="E32" s="91"/>
      <c r="F32" s="92">
        <f t="shared" si="7"/>
        <v>46131.044511409898</v>
      </c>
      <c r="G32" s="92">
        <f t="shared" si="8"/>
        <v>46132.980801554317</v>
      </c>
      <c r="H32" s="93">
        <f t="shared" ref="H32:H37" si="18">$J$5</f>
        <v>54.428558564855877</v>
      </c>
      <c r="I32" s="52">
        <f t="shared" ref="I32:I37" si="19">IFERROR(D32/H32,0)</f>
        <v>32.827869204563257</v>
      </c>
      <c r="J32" s="94">
        <f t="shared" si="15"/>
        <v>0.70641679784639788</v>
      </c>
      <c r="K32" s="95"/>
      <c r="L32" s="65">
        <f t="shared" si="10"/>
        <v>13.643094261542338</v>
      </c>
      <c r="M32" s="65">
        <f t="shared" si="11"/>
        <v>1.9362901444210665</v>
      </c>
      <c r="N32" s="96"/>
      <c r="O32">
        <f t="shared" si="6"/>
        <v>1</v>
      </c>
      <c r="P32" s="104"/>
      <c r="Q32" s="69"/>
      <c r="R32" s="69"/>
      <c r="S32" s="91"/>
      <c r="T32" s="101"/>
      <c r="V32" s="31"/>
      <c r="W32" s="31"/>
      <c r="X32" s="36"/>
      <c r="AF32" s="88"/>
      <c r="AG32" s="89"/>
    </row>
    <row r="33" spans="1:33" ht="15" customHeight="1" x14ac:dyDescent="0.35">
      <c r="A33" s="235">
        <f t="shared" si="17"/>
        <v>920.93638936020147</v>
      </c>
      <c r="B33" s="83">
        <v>6098007</v>
      </c>
      <c r="C33" s="90" t="s">
        <v>61</v>
      </c>
      <c r="D33" s="69">
        <v>269.601</v>
      </c>
      <c r="E33" s="91"/>
      <c r="F33" s="92">
        <f t="shared" si="7"/>
        <v>46132.980801554317</v>
      </c>
      <c r="G33" s="92">
        <f t="shared" si="8"/>
        <v>46133.272962664581</v>
      </c>
      <c r="H33" s="93">
        <f t="shared" si="18"/>
        <v>54.428558564855877</v>
      </c>
      <c r="I33" s="52">
        <f t="shared" si="19"/>
        <v>4.9533003832675337</v>
      </c>
      <c r="J33" s="94">
        <f t="shared" si="15"/>
        <v>0.70641679784639788</v>
      </c>
      <c r="K33" s="95"/>
      <c r="L33" s="65">
        <f t="shared" si="10"/>
        <v>2.0585662631206958</v>
      </c>
      <c r="M33" s="65">
        <f t="shared" si="11"/>
        <v>0.29216111026617625</v>
      </c>
      <c r="N33" s="96"/>
      <c r="O33">
        <f t="shared" si="6"/>
        <v>1</v>
      </c>
      <c r="P33" s="104"/>
      <c r="Q33" s="69"/>
      <c r="R33" s="69"/>
      <c r="S33" s="91"/>
      <c r="T33" s="101"/>
      <c r="V33" s="31"/>
      <c r="W33" s="31"/>
      <c r="X33" s="36"/>
      <c r="AF33" s="88"/>
      <c r="AG33" s="89"/>
    </row>
    <row r="34" spans="1:33" ht="15" customHeight="1" x14ac:dyDescent="0.35">
      <c r="A34" s="235">
        <f t="shared" si="17"/>
        <v>920.93638936020147</v>
      </c>
      <c r="B34" s="83">
        <v>6134124</v>
      </c>
      <c r="C34" s="90" t="s">
        <v>62</v>
      </c>
      <c r="D34" s="69">
        <v>578.08399999999995</v>
      </c>
      <c r="E34" s="91"/>
      <c r="F34" s="92">
        <f t="shared" si="7"/>
        <v>46133.272962664581</v>
      </c>
      <c r="G34" s="92">
        <f t="shared" si="8"/>
        <v>46133.899420516245</v>
      </c>
      <c r="H34" s="93">
        <f t="shared" si="18"/>
        <v>54.428558564855877</v>
      </c>
      <c r="I34" s="52">
        <f t="shared" si="19"/>
        <v>10.620968389437831</v>
      </c>
      <c r="J34" s="94">
        <f t="shared" si="15"/>
        <v>0.70641679784639788</v>
      </c>
      <c r="K34" s="95"/>
      <c r="L34" s="65">
        <f t="shared" si="10"/>
        <v>4.4140200505556884</v>
      </c>
      <c r="M34" s="65">
        <f t="shared" si="11"/>
        <v>0.62645785166639667</v>
      </c>
      <c r="N34" s="96"/>
      <c r="O34">
        <f t="shared" si="6"/>
        <v>1</v>
      </c>
      <c r="P34" s="97"/>
      <c r="Q34" s="69"/>
      <c r="R34" s="69">
        <f>+Q34-D34</f>
        <v>-578.08399999999995</v>
      </c>
      <c r="S34" s="91"/>
      <c r="T34" s="101"/>
      <c r="V34" s="31"/>
      <c r="W34" s="31"/>
      <c r="X34" s="36"/>
      <c r="AF34" s="88"/>
      <c r="AG34" s="89"/>
    </row>
    <row r="35" spans="1:33" ht="15" customHeight="1" x14ac:dyDescent="0.35">
      <c r="A35" s="235">
        <f t="shared" si="17"/>
        <v>920.93638936020147</v>
      </c>
      <c r="B35" s="83">
        <v>6097999</v>
      </c>
      <c r="C35" s="90" t="s">
        <v>63</v>
      </c>
      <c r="D35" s="69">
        <v>294.10300000000001</v>
      </c>
      <c r="E35" s="91"/>
      <c r="F35" s="92">
        <f t="shared" si="7"/>
        <v>46133.899420516245</v>
      </c>
      <c r="G35" s="92">
        <f t="shared" si="8"/>
        <v>46134.218133944654</v>
      </c>
      <c r="H35" s="93">
        <f t="shared" si="18"/>
        <v>54.428558564855877</v>
      </c>
      <c r="I35" s="52">
        <f t="shared" si="19"/>
        <v>5.4034684686634371</v>
      </c>
      <c r="J35" s="94">
        <f t="shared" si="15"/>
        <v>0.70641679784639788</v>
      </c>
      <c r="K35" s="95"/>
      <c r="L35" s="65">
        <f t="shared" si="10"/>
        <v>2.2456538131631039</v>
      </c>
      <c r="M35" s="65">
        <f t="shared" si="11"/>
        <v>0.31871342840943923</v>
      </c>
      <c r="N35" s="96"/>
      <c r="O35">
        <f t="shared" si="6"/>
        <v>1</v>
      </c>
      <c r="P35" s="104"/>
      <c r="Q35" s="69"/>
      <c r="R35" s="69"/>
      <c r="S35" s="91"/>
      <c r="T35" s="101"/>
      <c r="V35" s="31"/>
      <c r="W35" s="31"/>
      <c r="X35" s="36"/>
      <c r="AF35" s="88"/>
      <c r="AG35" s="89"/>
    </row>
    <row r="36" spans="1:33" ht="15" customHeight="1" x14ac:dyDescent="0.35">
      <c r="A36" s="235">
        <f t="shared" si="17"/>
        <v>920.93638936020147</v>
      </c>
      <c r="B36" s="83">
        <v>6097996</v>
      </c>
      <c r="C36" s="90" t="s">
        <v>22</v>
      </c>
      <c r="D36" s="69">
        <v>991.73779563362154</v>
      </c>
      <c r="E36" s="91"/>
      <c r="F36" s="92">
        <f t="shared" si="7"/>
        <v>46134.218133944654</v>
      </c>
      <c r="G36" s="92">
        <f t="shared" si="8"/>
        <v>46135.292859985973</v>
      </c>
      <c r="H36" s="93">
        <f t="shared" si="18"/>
        <v>54.428558564855877</v>
      </c>
      <c r="I36" s="52">
        <f t="shared" si="19"/>
        <v>18.220908688072065</v>
      </c>
      <c r="J36" s="94">
        <f t="shared" si="15"/>
        <v>0.70641679784639788</v>
      </c>
      <c r="K36" s="95"/>
      <c r="L36" s="65">
        <f t="shared" si="10"/>
        <v>7.5725163035488023</v>
      </c>
      <c r="M36" s="65">
        <f t="shared" si="11"/>
        <v>1.0747260413175361</v>
      </c>
      <c r="N36" s="96"/>
      <c r="O36">
        <f t="shared" si="6"/>
        <v>1</v>
      </c>
      <c r="P36" s="104"/>
      <c r="Q36" s="69"/>
      <c r="R36" s="69"/>
      <c r="S36" s="91"/>
      <c r="T36" s="101"/>
      <c r="V36" s="31"/>
      <c r="W36" s="31"/>
      <c r="X36" s="36"/>
      <c r="AF36" s="88"/>
      <c r="AG36" s="89"/>
    </row>
    <row r="37" spans="1:33" ht="15" customHeight="1" x14ac:dyDescent="0.35">
      <c r="A37" s="235">
        <f t="shared" si="17"/>
        <v>920.93638936020147</v>
      </c>
      <c r="B37" s="83">
        <v>6097998</v>
      </c>
      <c r="C37" s="90" t="s">
        <v>64</v>
      </c>
      <c r="D37" s="69">
        <v>1349.6915018118068</v>
      </c>
      <c r="E37" s="91"/>
      <c r="F37" s="92">
        <f t="shared" si="7"/>
        <v>46135.292859985973</v>
      </c>
      <c r="G37" s="92">
        <f t="shared" si="8"/>
        <v>46136.75549316495</v>
      </c>
      <c r="H37" s="93">
        <f t="shared" si="18"/>
        <v>54.428558564855877</v>
      </c>
      <c r="I37" s="52">
        <f t="shared" si="19"/>
        <v>24.797487521253093</v>
      </c>
      <c r="J37" s="94">
        <f t="shared" si="15"/>
        <v>0.70641679784639788</v>
      </c>
      <c r="K37" s="95">
        <v>4</v>
      </c>
      <c r="L37" s="65">
        <f t="shared" si="10"/>
        <v>10.305708774264527</v>
      </c>
      <c r="M37" s="65">
        <f t="shared" si="11"/>
        <v>1.4626331789799007</v>
      </c>
      <c r="N37" s="96"/>
      <c r="O37">
        <f t="shared" si="6"/>
        <v>1</v>
      </c>
      <c r="P37" s="104"/>
      <c r="Q37" s="69"/>
      <c r="R37" s="69"/>
      <c r="S37" s="91"/>
      <c r="T37" s="101"/>
      <c r="V37" s="31"/>
      <c r="W37" s="31"/>
      <c r="X37" s="36"/>
      <c r="AF37" s="88"/>
      <c r="AG37" s="89"/>
    </row>
    <row r="38" spans="1:33" x14ac:dyDescent="0.35">
      <c r="A38" s="56">
        <f>H38*24*J38*$D$8</f>
        <v>1200.0000000000002</v>
      </c>
      <c r="B38" s="57">
        <v>6098499</v>
      </c>
      <c r="C38" s="58" t="s">
        <v>51</v>
      </c>
      <c r="D38" s="67">
        <v>3772.5620768494337</v>
      </c>
      <c r="E38" s="60"/>
      <c r="F38" s="61">
        <f t="shared" si="7"/>
        <v>46136.922159831614</v>
      </c>
      <c r="G38" s="61">
        <f t="shared" si="8"/>
        <v>46140.059673958858</v>
      </c>
      <c r="H38" s="62">
        <f>$E$5</f>
        <v>69.112499999999997</v>
      </c>
      <c r="I38" s="63">
        <f>IFERROR(D38/H38,0)</f>
        <v>54.585814098020386</v>
      </c>
      <c r="J38" s="64">
        <f>$E$6</f>
        <v>0.72490794575223905</v>
      </c>
      <c r="K38" s="63">
        <v>4</v>
      </c>
      <c r="L38" s="65">
        <f t="shared" si="10"/>
        <v>20.714524955894284</v>
      </c>
      <c r="M38" s="65">
        <f t="shared" si="11"/>
        <v>3.1375141272464444</v>
      </c>
      <c r="N38" s="96"/>
      <c r="O38">
        <f t="shared" si="6"/>
        <v>1</v>
      </c>
      <c r="P38" s="117"/>
      <c r="Q38" s="70">
        <v>4135.95096795069</v>
      </c>
      <c r="R38" s="70">
        <f>Q38-D38</f>
        <v>363.38889110125638</v>
      </c>
      <c r="S38" s="118"/>
      <c r="T38" s="72"/>
      <c r="U38" s="69"/>
      <c r="Z38" s="109"/>
      <c r="AA38" s="110"/>
      <c r="AB38" s="110"/>
    </row>
    <row r="39" spans="1:33" ht="15" customHeight="1" x14ac:dyDescent="0.35">
      <c r="A39" s="235">
        <f t="shared" ref="A39:A42" si="20">H39*24*J39*$D$8</f>
        <v>1150.1230769230772</v>
      </c>
      <c r="B39" s="83">
        <v>6097968</v>
      </c>
      <c r="C39" s="90" t="s">
        <v>46</v>
      </c>
      <c r="D39" s="69">
        <v>68.816000000000003</v>
      </c>
      <c r="E39" s="91"/>
      <c r="F39" s="92">
        <f t="shared" si="7"/>
        <v>46140.226340625522</v>
      </c>
      <c r="G39" s="92">
        <f t="shared" si="8"/>
        <v>46140.286054554737</v>
      </c>
      <c r="H39" s="93">
        <f t="shared" ref="H39:H43" si="21">$M$5</f>
        <v>63.413540367448192</v>
      </c>
      <c r="I39" s="52">
        <f t="shared" ref="I39:I42" si="22">IFERROR(D39/H39,0)</f>
        <v>1.0851941020994473</v>
      </c>
      <c r="J39" s="94">
        <f t="shared" ref="J39:J43" si="23">$M$6</f>
        <v>0.75721731123388603</v>
      </c>
      <c r="K39" s="95"/>
      <c r="L39" s="65">
        <f t="shared" si="10"/>
        <v>0.34794019897869743</v>
      </c>
      <c r="M39" s="65">
        <f t="shared" si="11"/>
        <v>5.9713929211589363E-2</v>
      </c>
      <c r="N39" s="96"/>
      <c r="O39">
        <f t="shared" si="6"/>
        <v>1</v>
      </c>
      <c r="P39" s="97"/>
      <c r="Q39" s="70">
        <v>49.224174545775895</v>
      </c>
      <c r="R39" s="70">
        <f t="shared" ref="R39:R50" si="24">Q39-D39</f>
        <v>-19.591825454224107</v>
      </c>
      <c r="S39" s="98"/>
      <c r="T39" s="72"/>
      <c r="U39" s="99"/>
      <c r="V39" s="31"/>
      <c r="W39" s="31"/>
      <c r="X39" s="36"/>
      <c r="Y39" s="55"/>
      <c r="Z39" s="55"/>
      <c r="AA39" s="55"/>
      <c r="AF39" s="88"/>
      <c r="AG39" s="89"/>
    </row>
    <row r="40" spans="1:33" ht="14.25" customHeight="1" x14ac:dyDescent="0.35">
      <c r="A40" s="235">
        <f t="shared" si="20"/>
        <v>1150.1230769230772</v>
      </c>
      <c r="B40" s="83">
        <v>6097986</v>
      </c>
      <c r="C40" s="90" t="s">
        <v>49</v>
      </c>
      <c r="D40" s="69">
        <v>64</v>
      </c>
      <c r="E40" s="91"/>
      <c r="F40" s="92">
        <f t="shared" si="7"/>
        <v>46140.286054554737</v>
      </c>
      <c r="G40" s="92">
        <f t="shared" si="8"/>
        <v>46140.341589480762</v>
      </c>
      <c r="H40" s="93">
        <f t="shared" si="21"/>
        <v>63.413540367448192</v>
      </c>
      <c r="I40" s="52">
        <f t="shared" si="22"/>
        <v>1.0092481767955799</v>
      </c>
      <c r="J40" s="94">
        <f t="shared" si="23"/>
        <v>0.75721731123388603</v>
      </c>
      <c r="K40" s="95"/>
      <c r="L40" s="65">
        <f t="shared" si="10"/>
        <v>0.32359004787602652</v>
      </c>
      <c r="M40" s="65">
        <f t="shared" si="11"/>
        <v>5.55349260279836E-2</v>
      </c>
      <c r="N40" s="96"/>
      <c r="O40">
        <f t="shared" si="6"/>
        <v>1</v>
      </c>
      <c r="P40" s="97"/>
      <c r="Q40" s="70">
        <v>75.259</v>
      </c>
      <c r="R40" s="70">
        <f t="shared" si="24"/>
        <v>11.259</v>
      </c>
      <c r="S40" s="98"/>
      <c r="T40" s="72"/>
      <c r="U40" s="99"/>
      <c r="V40" s="31"/>
      <c r="W40" s="31"/>
      <c r="X40" s="36"/>
      <c r="Z40" s="55"/>
      <c r="AA40" s="55"/>
      <c r="AG40" s="89"/>
    </row>
    <row r="41" spans="1:33" ht="15" customHeight="1" x14ac:dyDescent="0.35">
      <c r="A41" s="235">
        <f t="shared" si="20"/>
        <v>1150.1230769230772</v>
      </c>
      <c r="B41" s="83">
        <v>6097970</v>
      </c>
      <c r="C41" s="90" t="s">
        <v>48</v>
      </c>
      <c r="D41" s="69">
        <v>1272.670793160074</v>
      </c>
      <c r="E41" s="91"/>
      <c r="F41" s="92">
        <f t="shared" si="7"/>
        <v>46140.341589480762</v>
      </c>
      <c r="G41" s="92">
        <f t="shared" si="8"/>
        <v>46141.445928205074</v>
      </c>
      <c r="H41" s="93">
        <f t="shared" si="21"/>
        <v>63.413540367448192</v>
      </c>
      <c r="I41" s="52">
        <f t="shared" si="22"/>
        <v>20.069385588402959</v>
      </c>
      <c r="J41" s="94">
        <f t="shared" si="23"/>
        <v>0.75721731123388603</v>
      </c>
      <c r="K41" s="95"/>
      <c r="L41" s="65">
        <f t="shared" si="10"/>
        <v>6.4347437951420154</v>
      </c>
      <c r="M41" s="65">
        <f t="shared" si="11"/>
        <v>1.1043387243143739</v>
      </c>
      <c r="N41" s="96"/>
      <c r="O41">
        <f t="shared" si="6"/>
        <v>1</v>
      </c>
      <c r="P41" s="101"/>
      <c r="Q41" s="70">
        <v>1502.326221240965</v>
      </c>
      <c r="R41" s="70">
        <f t="shared" si="24"/>
        <v>229.65542808089094</v>
      </c>
      <c r="S41" s="98"/>
      <c r="T41" s="72"/>
      <c r="U41" s="99"/>
      <c r="V41" s="31"/>
      <c r="W41" s="31"/>
      <c r="X41" s="36"/>
      <c r="Z41" s="55"/>
      <c r="AA41" s="55"/>
      <c r="AG41" s="89"/>
    </row>
    <row r="42" spans="1:33" ht="15" customHeight="1" x14ac:dyDescent="0.35">
      <c r="A42" s="235">
        <f t="shared" si="20"/>
        <v>1150.1230769230772</v>
      </c>
      <c r="B42" s="83">
        <v>6132286</v>
      </c>
      <c r="C42" s="90" t="s">
        <v>50</v>
      </c>
      <c r="D42" s="69">
        <v>0</v>
      </c>
      <c r="E42" s="91"/>
      <c r="F42" s="92">
        <f t="shared" si="7"/>
        <v>46141.445928205074</v>
      </c>
      <c r="G42" s="92">
        <f t="shared" si="8"/>
        <v>46141.445928205074</v>
      </c>
      <c r="H42" s="93">
        <f t="shared" si="21"/>
        <v>63.413540367448192</v>
      </c>
      <c r="I42" s="52">
        <f t="shared" si="22"/>
        <v>0</v>
      </c>
      <c r="J42" s="94">
        <f t="shared" si="23"/>
        <v>0.75721731123388603</v>
      </c>
      <c r="K42" s="95"/>
      <c r="L42" s="65">
        <f t="shared" si="10"/>
        <v>0</v>
      </c>
      <c r="M42" s="65">
        <f t="shared" si="11"/>
        <v>0</v>
      </c>
      <c r="N42" s="96"/>
      <c r="O42">
        <f t="shared" si="6"/>
        <v>1</v>
      </c>
      <c r="P42" s="101"/>
      <c r="Q42" s="70">
        <v>70.565999999999988</v>
      </c>
      <c r="R42" s="70">
        <f t="shared" si="24"/>
        <v>70.565999999999988</v>
      </c>
      <c r="S42" s="98"/>
      <c r="T42" s="72"/>
      <c r="U42" s="99"/>
      <c r="V42" s="31"/>
      <c r="W42" s="31"/>
      <c r="X42" s="36"/>
      <c r="Z42" s="55"/>
      <c r="AA42" s="55"/>
      <c r="AG42" s="89"/>
    </row>
    <row r="43" spans="1:33" ht="15" customHeight="1" x14ac:dyDescent="0.35">
      <c r="A43" s="235">
        <f>H43*24*J43*$D$8</f>
        <v>1150.1230769230772</v>
      </c>
      <c r="B43" s="83">
        <v>6097982</v>
      </c>
      <c r="C43" s="90" t="s">
        <v>47</v>
      </c>
      <c r="D43" s="69">
        <v>398.24681506585125</v>
      </c>
      <c r="E43" s="91"/>
      <c r="F43" s="92">
        <f t="shared" si="7"/>
        <v>46141.445928205074</v>
      </c>
      <c r="G43" s="92">
        <f t="shared" si="8"/>
        <v>46141.791500195941</v>
      </c>
      <c r="H43" s="93">
        <f t="shared" si="21"/>
        <v>63.413540367448192</v>
      </c>
      <c r="I43" s="52">
        <f>IFERROR(D43/H43,0)</f>
        <v>6.2801542503102636</v>
      </c>
      <c r="J43" s="94">
        <f t="shared" si="23"/>
        <v>0.75721731123388603</v>
      </c>
      <c r="K43" s="95">
        <v>4</v>
      </c>
      <c r="L43" s="65">
        <f t="shared" si="10"/>
        <v>2.0135735305255293</v>
      </c>
      <c r="M43" s="65">
        <f t="shared" si="11"/>
        <v>0.34557199086815804</v>
      </c>
      <c r="N43" s="96"/>
      <c r="O43">
        <f t="shared" si="6"/>
        <v>1</v>
      </c>
      <c r="P43" s="97"/>
      <c r="Q43" s="70">
        <v>507.12433899858411</v>
      </c>
      <c r="R43" s="70">
        <f t="shared" si="24"/>
        <v>108.87752393273286</v>
      </c>
      <c r="S43" s="98"/>
      <c r="T43" s="72"/>
      <c r="U43" s="99"/>
      <c r="V43" s="31"/>
      <c r="W43" s="31"/>
      <c r="X43" s="36"/>
      <c r="Y43" s="55"/>
      <c r="Z43" s="55"/>
      <c r="AA43" s="55"/>
      <c r="AG43" s="89"/>
    </row>
    <row r="44" spans="1:33" ht="15" customHeight="1" x14ac:dyDescent="0.35">
      <c r="A44" s="56">
        <f t="shared" ref="A44:A47" si="25">H44*24*J44*$D$8</f>
        <v>1200.0000000000005</v>
      </c>
      <c r="B44" s="71">
        <v>6098011</v>
      </c>
      <c r="C44" s="72" t="s">
        <v>43</v>
      </c>
      <c r="D44" s="70">
        <v>466.88766315113389</v>
      </c>
      <c r="E44" s="73"/>
      <c r="F44" s="74">
        <f t="shared" si="7"/>
        <v>46141.958166862605</v>
      </c>
      <c r="G44" s="74">
        <f t="shared" si="8"/>
        <v>46142.346461769128</v>
      </c>
      <c r="H44" s="62">
        <f>$K$5</f>
        <v>68.384999999999977</v>
      </c>
      <c r="I44" s="75">
        <f t="shared" ref="I44:I47" si="26">IFERROR(D44/H44,0)</f>
        <v>6.8273402522648832</v>
      </c>
      <c r="J44" s="76">
        <f>$K$6</f>
        <v>0.73261973240917799</v>
      </c>
      <c r="K44" s="77"/>
      <c r="L44" s="65">
        <f t="shared" si="10"/>
        <v>2.4917375042317458</v>
      </c>
      <c r="M44" s="65">
        <f t="shared" si="11"/>
        <v>0.38829490652069287</v>
      </c>
      <c r="N44" s="96"/>
      <c r="O44">
        <f t="shared" si="6"/>
        <v>1</v>
      </c>
      <c r="P44" s="41"/>
      <c r="Q44" s="69">
        <v>80.3060087987418</v>
      </c>
      <c r="R44" s="69">
        <f t="shared" si="24"/>
        <v>-386.58165435239209</v>
      </c>
      <c r="S44" s="132"/>
      <c r="T44" s="90"/>
      <c r="V44" s="31"/>
      <c r="W44" s="31"/>
      <c r="X44" s="1"/>
      <c r="Y44" s="1"/>
      <c r="Z44" s="30"/>
      <c r="AA44" s="30"/>
      <c r="AB44" s="30"/>
    </row>
    <row r="45" spans="1:33" ht="15" customHeight="1" x14ac:dyDescent="0.35">
      <c r="A45" s="56">
        <f t="shared" si="25"/>
        <v>1200.0000000000005</v>
      </c>
      <c r="B45" s="71">
        <v>6099373</v>
      </c>
      <c r="C45" s="72" t="s">
        <v>45</v>
      </c>
      <c r="D45" s="70">
        <v>119.66813344514458</v>
      </c>
      <c r="E45" s="73"/>
      <c r="F45" s="74">
        <f t="shared" si="7"/>
        <v>46142.346461769128</v>
      </c>
      <c r="G45" s="74">
        <f t="shared" si="8"/>
        <v>46142.445985766775</v>
      </c>
      <c r="H45" s="62">
        <f>$K$5</f>
        <v>68.384999999999977</v>
      </c>
      <c r="I45" s="75">
        <f t="shared" si="26"/>
        <v>1.7499178686136523</v>
      </c>
      <c r="J45" s="76">
        <f>$K$6</f>
        <v>0.73261973240917799</v>
      </c>
      <c r="K45" s="77"/>
      <c r="L45" s="65">
        <f t="shared" si="10"/>
        <v>0.63865807495143234</v>
      </c>
      <c r="M45" s="65">
        <f t="shared" si="11"/>
        <v>9.9523997648545193E-2</v>
      </c>
      <c r="N45" s="96"/>
      <c r="O45">
        <f t="shared" si="6"/>
        <v>1</v>
      </c>
      <c r="P45" s="41"/>
      <c r="Q45" s="69">
        <v>414.16886083208402</v>
      </c>
      <c r="R45" s="69">
        <f t="shared" si="24"/>
        <v>294.50072738693945</v>
      </c>
      <c r="S45" s="133"/>
      <c r="T45" s="90"/>
      <c r="V45" s="31"/>
      <c r="W45" s="31"/>
      <c r="X45" s="1"/>
      <c r="Y45" s="1"/>
      <c r="Z45" s="30"/>
      <c r="AA45" s="30"/>
      <c r="AB45" s="30"/>
    </row>
    <row r="46" spans="1:33" ht="15" customHeight="1" x14ac:dyDescent="0.35">
      <c r="A46" s="56">
        <f t="shared" si="25"/>
        <v>1200.0000000000005</v>
      </c>
      <c r="B46" s="71">
        <v>6098013</v>
      </c>
      <c r="C46" s="72" t="s">
        <v>44</v>
      </c>
      <c r="D46" s="70">
        <v>470.31634767125956</v>
      </c>
      <c r="E46" s="73"/>
      <c r="F46" s="74">
        <f t="shared" si="7"/>
        <v>46142.445985766775</v>
      </c>
      <c r="G46" s="74">
        <f t="shared" si="8"/>
        <v>46142.83713219592</v>
      </c>
      <c r="H46" s="62">
        <f>$K$5</f>
        <v>68.384999999999977</v>
      </c>
      <c r="I46" s="75">
        <f t="shared" si="26"/>
        <v>6.8774782141004565</v>
      </c>
      <c r="J46" s="76">
        <f>$K$6</f>
        <v>0.73261973240917799</v>
      </c>
      <c r="K46" s="77"/>
      <c r="L46" s="65">
        <f t="shared" si="10"/>
        <v>2.5100360854178803</v>
      </c>
      <c r="M46" s="65">
        <f t="shared" si="11"/>
        <v>0.39114642914659736</v>
      </c>
      <c r="N46" s="96"/>
      <c r="O46">
        <f t="shared" si="6"/>
        <v>1</v>
      </c>
      <c r="P46" s="41"/>
      <c r="Q46" s="69">
        <v>1738.1804459298328</v>
      </c>
      <c r="R46" s="69">
        <f t="shared" si="24"/>
        <v>1267.8640982585732</v>
      </c>
      <c r="S46" s="133"/>
      <c r="T46" s="90"/>
      <c r="V46" s="31"/>
      <c r="W46" s="31"/>
      <c r="X46" s="1"/>
      <c r="Y46" s="1"/>
      <c r="Z46" s="30"/>
      <c r="AA46" s="30"/>
      <c r="AB46" s="30"/>
    </row>
    <row r="47" spans="1:33" ht="15" customHeight="1" x14ac:dyDescent="0.35">
      <c r="A47" s="56">
        <f t="shared" si="25"/>
        <v>1200.0000000000005</v>
      </c>
      <c r="B47" s="71">
        <v>6098018</v>
      </c>
      <c r="C47" s="72" t="s">
        <v>66</v>
      </c>
      <c r="D47" s="70">
        <v>13.730000000000018</v>
      </c>
      <c r="E47" s="73"/>
      <c r="F47" s="74">
        <f t="shared" si="7"/>
        <v>46142.83713219592</v>
      </c>
      <c r="G47" s="74">
        <f t="shared" si="8"/>
        <v>46142.848550979252</v>
      </c>
      <c r="H47" s="62">
        <f>$K$5</f>
        <v>68.384999999999977</v>
      </c>
      <c r="I47" s="75">
        <f t="shared" si="26"/>
        <v>0.20077502376252135</v>
      </c>
      <c r="J47" s="76">
        <f>$K$6</f>
        <v>0.73261973240917799</v>
      </c>
      <c r="K47" s="77"/>
      <c r="L47" s="65">
        <f t="shared" si="10"/>
        <v>7.3275776237478912E-2</v>
      </c>
      <c r="M47" s="65">
        <f t="shared" si="11"/>
        <v>1.1418783333333344E-2</v>
      </c>
      <c r="N47" s="96"/>
      <c r="O47">
        <f t="shared" si="6"/>
        <v>1</v>
      </c>
      <c r="P47" s="104"/>
      <c r="Q47" s="69">
        <v>142.838045880278</v>
      </c>
      <c r="R47" s="69">
        <f t="shared" si="24"/>
        <v>129.10804588027798</v>
      </c>
      <c r="S47" s="133"/>
      <c r="T47" s="90"/>
      <c r="U47" s="69"/>
      <c r="V47" s="31"/>
      <c r="W47" s="31"/>
      <c r="X47" s="36"/>
      <c r="Z47" s="55"/>
      <c r="AA47" s="55"/>
      <c r="AF47" s="88"/>
      <c r="AG47" s="89"/>
    </row>
    <row r="48" spans="1:33" ht="15" hidden="1" customHeight="1" x14ac:dyDescent="0.35">
      <c r="A48" s="56">
        <f>H48*24*J48</f>
        <v>1152.4279327886545</v>
      </c>
      <c r="B48" s="71">
        <v>6097968</v>
      </c>
      <c r="C48" s="72" t="s">
        <v>46</v>
      </c>
      <c r="D48" s="70"/>
      <c r="E48" s="73"/>
      <c r="F48" s="74">
        <f t="shared" si="7"/>
        <v>46142.848550979252</v>
      </c>
      <c r="G48" s="74">
        <f t="shared" si="8"/>
        <v>46142.848550979252</v>
      </c>
      <c r="H48" s="62">
        <f>$M$5</f>
        <v>63.413540367448192</v>
      </c>
      <c r="I48" s="75">
        <f t="shared" si="3"/>
        <v>0</v>
      </c>
      <c r="J48" s="76">
        <f>$M$6</f>
        <v>0.75721731123388603</v>
      </c>
      <c r="K48" s="77"/>
      <c r="L48" s="65">
        <f t="shared" si="10"/>
        <v>0</v>
      </c>
      <c r="M48" s="65">
        <f t="shared" si="11"/>
        <v>0</v>
      </c>
      <c r="N48" s="18"/>
      <c r="O48" s="54"/>
      <c r="P48" s="41"/>
      <c r="Q48" s="70">
        <v>79</v>
      </c>
      <c r="R48" s="69">
        <f t="shared" si="24"/>
        <v>79</v>
      </c>
      <c r="S48" s="18"/>
      <c r="T48" s="72"/>
      <c r="V48" s="31"/>
      <c r="W48" s="31"/>
      <c r="X48" s="1"/>
      <c r="Y48" s="1"/>
      <c r="Z48" s="30"/>
      <c r="AA48" s="30"/>
      <c r="AB48" s="30"/>
    </row>
    <row r="49" spans="1:55" ht="15" hidden="1" customHeight="1" x14ac:dyDescent="0.35">
      <c r="A49" s="56">
        <f>H49*24*J49</f>
        <v>1152.4279327886545</v>
      </c>
      <c r="B49" s="71">
        <v>6097982</v>
      </c>
      <c r="C49" s="72" t="s">
        <v>47</v>
      </c>
      <c r="D49" s="70"/>
      <c r="E49" s="73"/>
      <c r="F49" s="74">
        <f t="shared" si="7"/>
        <v>46142.848550979252</v>
      </c>
      <c r="G49" s="74">
        <f t="shared" si="8"/>
        <v>46142.848550979252</v>
      </c>
      <c r="H49" s="62">
        <f>$M$5</f>
        <v>63.413540367448192</v>
      </c>
      <c r="I49" s="75">
        <f t="shared" si="3"/>
        <v>0</v>
      </c>
      <c r="J49" s="76">
        <f>$M$6</f>
        <v>0.75721731123388603</v>
      </c>
      <c r="K49" s="77"/>
      <c r="L49" s="65">
        <f t="shared" si="10"/>
        <v>0</v>
      </c>
      <c r="M49" s="65">
        <f t="shared" si="11"/>
        <v>0</v>
      </c>
      <c r="N49" s="18"/>
      <c r="O49" s="54"/>
      <c r="P49" s="41"/>
      <c r="Q49" s="70">
        <v>102</v>
      </c>
      <c r="R49" s="69">
        <f t="shared" si="24"/>
        <v>102</v>
      </c>
      <c r="S49" s="18"/>
      <c r="T49" s="72"/>
      <c r="V49" s="31"/>
      <c r="W49" s="31"/>
      <c r="X49" s="1"/>
      <c r="Y49" s="1"/>
      <c r="Z49" s="30"/>
      <c r="AA49" s="30"/>
      <c r="AB49" s="30"/>
    </row>
    <row r="50" spans="1:55" s="87" customFormat="1" ht="14.25" hidden="1" customHeight="1" x14ac:dyDescent="0.35">
      <c r="A50" s="78">
        <f>H50*24*J50*$D$8</f>
        <v>1150.1230769230772</v>
      </c>
      <c r="B50" s="57">
        <v>6097970</v>
      </c>
      <c r="C50" s="58" t="s">
        <v>48</v>
      </c>
      <c r="D50" s="70"/>
      <c r="E50" s="60"/>
      <c r="F50" s="61">
        <f t="shared" si="7"/>
        <v>46142.848550979252</v>
      </c>
      <c r="G50" s="61">
        <f t="shared" si="8"/>
        <v>46142.848550979252</v>
      </c>
      <c r="H50" s="62">
        <f>$M$5</f>
        <v>63.413540367448192</v>
      </c>
      <c r="I50" s="63">
        <f t="shared" si="3"/>
        <v>0</v>
      </c>
      <c r="J50" s="64">
        <f>$M$6</f>
        <v>0.75721731123388603</v>
      </c>
      <c r="K50" s="63"/>
      <c r="L50" s="79">
        <f t="shared" si="10"/>
        <v>0</v>
      </c>
      <c r="M50" s="79">
        <f t="shared" si="11"/>
        <v>0</v>
      </c>
      <c r="N50" s="80"/>
      <c r="O50">
        <f t="shared" si="6"/>
        <v>1</v>
      </c>
      <c r="P50" s="81"/>
      <c r="Q50" s="69"/>
      <c r="R50" s="69">
        <f t="shared" si="24"/>
        <v>0</v>
      </c>
      <c r="S50" s="82"/>
      <c r="T50" s="83"/>
      <c r="U50" s="70"/>
      <c r="V50" s="84"/>
      <c r="W50" s="84"/>
      <c r="X50" s="85"/>
      <c r="Y50" s="86"/>
      <c r="AF50" s="88"/>
      <c r="AG50" s="89"/>
    </row>
    <row r="51" spans="1:55" ht="18.5" hidden="1" x14ac:dyDescent="0.35">
      <c r="A51" s="56">
        <f t="shared" ref="A51" si="27">H51*24*J51*$D$8</f>
        <v>1100.9165543999995</v>
      </c>
      <c r="B51" s="83">
        <v>6098495</v>
      </c>
      <c r="C51" s="90" t="s">
        <v>67</v>
      </c>
      <c r="D51" s="69"/>
      <c r="E51" s="91"/>
      <c r="F51" s="92">
        <f t="shared" si="7"/>
        <v>46142.848550979252</v>
      </c>
      <c r="G51" s="92">
        <f t="shared" si="8"/>
        <v>46142.848550979252</v>
      </c>
      <c r="H51" s="93">
        <f>$G$5</f>
        <v>56.74499999999999</v>
      </c>
      <c r="I51" s="52">
        <f t="shared" si="3"/>
        <v>0</v>
      </c>
      <c r="J51" s="94">
        <f>$G$6</f>
        <v>0.80999999999999994</v>
      </c>
      <c r="K51" s="95"/>
      <c r="L51" s="65">
        <f>(D51/H51)/J51-I51</f>
        <v>0</v>
      </c>
      <c r="M51" s="65">
        <f>(I51+L51)/24</f>
        <v>0</v>
      </c>
      <c r="N51" s="96"/>
      <c r="O51">
        <f t="shared" si="6"/>
        <v>1</v>
      </c>
      <c r="P51" s="104"/>
      <c r="Q51" s="2"/>
      <c r="R51" s="2">
        <f>+Q51-D51</f>
        <v>0</v>
      </c>
      <c r="U51" s="106"/>
      <c r="Z51" s="55"/>
      <c r="AA51" s="55"/>
    </row>
    <row r="52" spans="1:55" s="87" customFormat="1" ht="15" hidden="1" customHeight="1" x14ac:dyDescent="0.35">
      <c r="A52" s="56">
        <f>H52*24*J52*$D$8</f>
        <v>1149.8461790399997</v>
      </c>
      <c r="B52" s="57">
        <v>6098497</v>
      </c>
      <c r="C52" s="58" t="s">
        <v>65</v>
      </c>
      <c r="D52" s="67"/>
      <c r="E52" s="60"/>
      <c r="F52" s="61">
        <f t="shared" si="7"/>
        <v>46142.848550979252</v>
      </c>
      <c r="G52" s="61">
        <f t="shared" si="8"/>
        <v>46142.848550979252</v>
      </c>
      <c r="H52" s="62">
        <f>$I$5</f>
        <v>65.474999999999994</v>
      </c>
      <c r="I52" s="63">
        <f>IFERROR(D52/H52,0)</f>
        <v>0</v>
      </c>
      <c r="J52" s="64">
        <f>$I$6</f>
        <v>0.73319999999999996</v>
      </c>
      <c r="K52" s="63"/>
      <c r="L52" s="65">
        <f>(D52/H52)/J52-I52</f>
        <v>0</v>
      </c>
      <c r="M52" s="65">
        <f>(I52+L52)/24</f>
        <v>0</v>
      </c>
      <c r="N52" s="96"/>
      <c r="O52">
        <f t="shared" si="6"/>
        <v>1</v>
      </c>
      <c r="P52" s="81"/>
      <c r="Q52" s="69">
        <v>0</v>
      </c>
      <c r="R52" s="69">
        <f>Q52-D52</f>
        <v>0</v>
      </c>
      <c r="S52" s="112"/>
      <c r="T52" s="90"/>
      <c r="U52" s="70"/>
      <c r="V52" s="84"/>
      <c r="W52" s="84"/>
      <c r="X52" s="85"/>
      <c r="Y52" s="86"/>
      <c r="AF52" s="88"/>
      <c r="AG52" s="89"/>
    </row>
    <row r="53" spans="1:55" ht="15" hidden="1" customHeight="1" x14ac:dyDescent="0.35">
      <c r="A53" s="56">
        <f t="shared" ref="A53:A61" si="28">H53*24*J53*$D$8</f>
        <v>920.93638936020147</v>
      </c>
      <c r="B53" s="57">
        <v>6098007</v>
      </c>
      <c r="C53" s="58" t="s">
        <v>61</v>
      </c>
      <c r="D53" s="67"/>
      <c r="E53" s="60"/>
      <c r="F53" s="61">
        <f t="shared" si="7"/>
        <v>46142.848550979252</v>
      </c>
      <c r="G53" s="61">
        <f t="shared" si="8"/>
        <v>46142.848550979252</v>
      </c>
      <c r="H53" s="62">
        <f t="shared" si="14"/>
        <v>54.428558564855877</v>
      </c>
      <c r="I53" s="63">
        <f t="shared" si="3"/>
        <v>0</v>
      </c>
      <c r="J53" s="64">
        <f t="shared" si="15"/>
        <v>0.70641679784639788</v>
      </c>
      <c r="K53" s="63"/>
      <c r="L53" s="65">
        <f t="shared" ref="L53:L59" si="29">(D53/H53)/J53-I53</f>
        <v>0</v>
      </c>
      <c r="M53" s="65">
        <f t="shared" ref="M53:M59" si="30">(I53+L53)/24</f>
        <v>0</v>
      </c>
      <c r="N53" s="96"/>
      <c r="O53">
        <f t="shared" si="6"/>
        <v>1</v>
      </c>
      <c r="P53" s="97"/>
      <c r="Q53" s="67">
        <v>699.63276282456138</v>
      </c>
      <c r="R53" s="67">
        <f t="shared" ref="R53:R60" si="31">Q53-D53</f>
        <v>699.63276282456138</v>
      </c>
      <c r="S53" s="105"/>
      <c r="T53" s="58"/>
      <c r="U53" s="69"/>
      <c r="V53" s="31"/>
      <c r="W53" s="31"/>
      <c r="X53" s="36"/>
      <c r="Y53" s="113"/>
      <c r="AA53" s="83">
        <v>6097999</v>
      </c>
      <c r="AB53" s="90" t="s">
        <v>63</v>
      </c>
      <c r="AG53" s="89"/>
      <c r="AZ53" s="107">
        <v>45963</v>
      </c>
      <c r="BA53">
        <v>13</v>
      </c>
      <c r="BB53">
        <f>BB22/24</f>
        <v>38.375</v>
      </c>
      <c r="BC53">
        <f>BB53*BA53</f>
        <v>498.875</v>
      </c>
    </row>
    <row r="54" spans="1:55" ht="15" hidden="1" customHeight="1" x14ac:dyDescent="0.35">
      <c r="A54" s="56">
        <f t="shared" si="28"/>
        <v>920.93638936020147</v>
      </c>
      <c r="B54" s="57">
        <v>6134124</v>
      </c>
      <c r="C54" s="58" t="s">
        <v>62</v>
      </c>
      <c r="D54" s="67"/>
      <c r="E54" s="60"/>
      <c r="F54" s="61">
        <f t="shared" si="7"/>
        <v>46142.848550979252</v>
      </c>
      <c r="G54" s="61">
        <f t="shared" si="8"/>
        <v>46142.848550979252</v>
      </c>
      <c r="H54" s="62">
        <f t="shared" si="14"/>
        <v>54.428558564855877</v>
      </c>
      <c r="I54" s="63">
        <f t="shared" si="3"/>
        <v>0</v>
      </c>
      <c r="J54" s="64">
        <f t="shared" si="15"/>
        <v>0.70641679784639788</v>
      </c>
      <c r="K54" s="63"/>
      <c r="L54" s="65">
        <f t="shared" si="29"/>
        <v>0</v>
      </c>
      <c r="M54" s="65">
        <f t="shared" si="30"/>
        <v>0</v>
      </c>
      <c r="N54" s="96"/>
      <c r="O54">
        <f t="shared" si="6"/>
        <v>1</v>
      </c>
      <c r="P54" s="97"/>
      <c r="Q54" s="67">
        <v>410.10255405405405</v>
      </c>
      <c r="R54" s="67">
        <f t="shared" si="31"/>
        <v>410.10255405405405</v>
      </c>
      <c r="S54" s="105"/>
      <c r="T54" s="58"/>
      <c r="U54" s="69"/>
      <c r="V54" s="31"/>
      <c r="W54" s="31"/>
      <c r="X54" s="36"/>
      <c r="Y54" s="113"/>
      <c r="AA54" s="83">
        <v>6098007</v>
      </c>
      <c r="AB54" s="90" t="s">
        <v>61</v>
      </c>
      <c r="AF54" s="88"/>
      <c r="AG54" s="89"/>
      <c r="AX54">
        <f>R54/0.973</f>
        <v>421.48258381711622</v>
      </c>
      <c r="AZ54" s="107">
        <v>45964</v>
      </c>
      <c r="BA54">
        <v>24</v>
      </c>
      <c r="BC54">
        <f>BB53*BA54</f>
        <v>921</v>
      </c>
    </row>
    <row r="55" spans="1:55" s="87" customFormat="1" ht="14.25" hidden="1" customHeight="1" x14ac:dyDescent="0.35">
      <c r="A55" s="78">
        <f t="shared" si="28"/>
        <v>1150.1230769230772</v>
      </c>
      <c r="B55" s="57">
        <v>6097968</v>
      </c>
      <c r="C55" s="58" t="s">
        <v>46</v>
      </c>
      <c r="D55" s="67"/>
      <c r="E55" s="60"/>
      <c r="F55" s="61">
        <f t="shared" si="7"/>
        <v>46142.848550979252</v>
      </c>
      <c r="G55" s="61">
        <f t="shared" si="8"/>
        <v>46142.848550979252</v>
      </c>
      <c r="H55" s="62">
        <f>$M$5</f>
        <v>63.413540367448192</v>
      </c>
      <c r="I55" s="63">
        <f>IFERROR(D55/H55,0)</f>
        <v>0</v>
      </c>
      <c r="J55" s="64">
        <f>$M$6</f>
        <v>0.75721731123388603</v>
      </c>
      <c r="K55" s="63"/>
      <c r="L55" s="79">
        <f t="shared" si="29"/>
        <v>0</v>
      </c>
      <c r="M55" s="79">
        <f t="shared" si="30"/>
        <v>0</v>
      </c>
      <c r="N55" s="80"/>
      <c r="O55">
        <f t="shared" si="6"/>
        <v>1</v>
      </c>
      <c r="P55" s="81"/>
      <c r="Q55" s="69"/>
      <c r="R55" s="69">
        <f t="shared" si="31"/>
        <v>0</v>
      </c>
      <c r="S55" s="82"/>
      <c r="T55" s="83"/>
      <c r="U55" s="70"/>
      <c r="V55" s="84"/>
      <c r="W55" s="84"/>
      <c r="X55" s="85"/>
      <c r="Y55" s="86"/>
      <c r="AF55" s="88"/>
      <c r="AG55" s="89"/>
    </row>
    <row r="56" spans="1:55" s="87" customFormat="1" ht="14.25" hidden="1" customHeight="1" x14ac:dyDescent="0.35">
      <c r="A56" s="78">
        <f t="shared" si="28"/>
        <v>1150.1230769230772</v>
      </c>
      <c r="B56" s="57">
        <v>6097986</v>
      </c>
      <c r="C56" s="58" t="s">
        <v>49</v>
      </c>
      <c r="D56" s="67"/>
      <c r="E56" s="60"/>
      <c r="F56" s="61">
        <f t="shared" si="7"/>
        <v>46142.848550979252</v>
      </c>
      <c r="G56" s="61">
        <f t="shared" si="8"/>
        <v>46142.848550979252</v>
      </c>
      <c r="H56" s="62">
        <f>$M$5</f>
        <v>63.413540367448192</v>
      </c>
      <c r="I56" s="63">
        <f>IFERROR(D56/H56,0)</f>
        <v>0</v>
      </c>
      <c r="J56" s="64">
        <f>$M$6</f>
        <v>0.75721731123388603</v>
      </c>
      <c r="K56" s="63"/>
      <c r="L56" s="79">
        <f t="shared" si="29"/>
        <v>0</v>
      </c>
      <c r="M56" s="79">
        <f t="shared" si="30"/>
        <v>0</v>
      </c>
      <c r="N56" s="80"/>
      <c r="O56">
        <f t="shared" si="6"/>
        <v>1</v>
      </c>
      <c r="P56" s="81"/>
      <c r="Q56" s="69"/>
      <c r="R56" s="69">
        <f t="shared" si="31"/>
        <v>0</v>
      </c>
      <c r="S56" s="82"/>
      <c r="T56" s="83"/>
      <c r="U56" s="70"/>
      <c r="V56" s="84"/>
      <c r="W56" s="84"/>
      <c r="X56" s="85"/>
      <c r="Y56" s="86"/>
      <c r="AF56" s="88"/>
      <c r="AG56" s="89"/>
    </row>
    <row r="57" spans="1:55" s="87" customFormat="1" ht="15" hidden="1" customHeight="1" x14ac:dyDescent="0.35">
      <c r="A57" s="78">
        <f t="shared" si="28"/>
        <v>1150.1230769230772</v>
      </c>
      <c r="B57" s="57">
        <v>6097982</v>
      </c>
      <c r="C57" s="58" t="s">
        <v>47</v>
      </c>
      <c r="D57" s="67"/>
      <c r="E57" s="60"/>
      <c r="F57" s="61">
        <f t="shared" si="7"/>
        <v>46142.848550979252</v>
      </c>
      <c r="G57" s="61">
        <f t="shared" si="8"/>
        <v>46142.848550979252</v>
      </c>
      <c r="H57" s="62">
        <f>$M$5</f>
        <v>63.413540367448192</v>
      </c>
      <c r="I57" s="63">
        <f>IFERROR(D57/H57,0)</f>
        <v>0</v>
      </c>
      <c r="J57" s="64">
        <f>$M$6</f>
        <v>0.75721731123388603</v>
      </c>
      <c r="K57" s="63"/>
      <c r="L57" s="79">
        <f t="shared" si="29"/>
        <v>0</v>
      </c>
      <c r="M57" s="79">
        <f t="shared" si="30"/>
        <v>0</v>
      </c>
      <c r="N57" s="80"/>
      <c r="O57">
        <f t="shared" si="6"/>
        <v>1</v>
      </c>
      <c r="P57" s="81"/>
      <c r="Q57" s="69"/>
      <c r="R57" s="69">
        <f t="shared" si="31"/>
        <v>0</v>
      </c>
      <c r="S57" s="82"/>
      <c r="T57" s="83"/>
      <c r="U57" s="70"/>
      <c r="V57" s="84"/>
      <c r="W57" s="84"/>
      <c r="X57" s="85"/>
      <c r="Y57" s="86"/>
      <c r="AF57" s="88"/>
      <c r="AG57" s="89"/>
    </row>
    <row r="58" spans="1:55" s="137" customFormat="1" ht="15.75" hidden="1" customHeight="1" x14ac:dyDescent="0.35">
      <c r="A58" s="56">
        <f t="shared" si="28"/>
        <v>920.93638936020147</v>
      </c>
      <c r="B58" s="57">
        <v>6097999</v>
      </c>
      <c r="C58" s="58" t="s">
        <v>63</v>
      </c>
      <c r="D58" s="67"/>
      <c r="E58" s="60"/>
      <c r="F58" s="61">
        <f t="shared" si="7"/>
        <v>46142.848550979252</v>
      </c>
      <c r="G58" s="61">
        <f t="shared" si="8"/>
        <v>46142.848550979252</v>
      </c>
      <c r="H58" s="62">
        <f t="shared" si="14"/>
        <v>54.428558564855877</v>
      </c>
      <c r="I58" s="63">
        <f t="shared" ref="I58:I59" si="32">IFERROR(D58/H58,0)</f>
        <v>0</v>
      </c>
      <c r="J58" s="64">
        <f t="shared" si="15"/>
        <v>0.70641679784639788</v>
      </c>
      <c r="K58" s="63"/>
      <c r="L58" s="135">
        <f t="shared" si="29"/>
        <v>0</v>
      </c>
      <c r="M58" s="135">
        <f t="shared" si="30"/>
        <v>0</v>
      </c>
      <c r="N58" s="136"/>
      <c r="O58" s="137">
        <f t="shared" si="6"/>
        <v>1</v>
      </c>
      <c r="P58" s="97"/>
      <c r="Q58" s="67">
        <v>172.50208333333299</v>
      </c>
      <c r="R58" s="67">
        <f t="shared" si="31"/>
        <v>172.50208333333299</v>
      </c>
      <c r="S58" s="105"/>
      <c r="T58" s="58"/>
      <c r="U58" s="69"/>
      <c r="V58" s="138"/>
      <c r="W58" s="138"/>
      <c r="X58" s="139"/>
      <c r="Z58" s="140"/>
      <c r="AG58" s="141"/>
      <c r="AI58" s="142"/>
    </row>
    <row r="59" spans="1:55" ht="15" hidden="1" customHeight="1" x14ac:dyDescent="0.35">
      <c r="A59" s="56">
        <f t="shared" si="28"/>
        <v>1200.0000000000007</v>
      </c>
      <c r="B59" s="57">
        <v>6098500</v>
      </c>
      <c r="C59" s="58" t="s">
        <v>42</v>
      </c>
      <c r="D59" s="67"/>
      <c r="E59" s="60"/>
      <c r="F59" s="61">
        <f t="shared" si="7"/>
        <v>46142.848550979252</v>
      </c>
      <c r="G59" s="61">
        <f t="shared" si="8"/>
        <v>46142.848550979252</v>
      </c>
      <c r="H59" s="62">
        <f>$F$5</f>
        <v>69.985500000000002</v>
      </c>
      <c r="I59" s="63">
        <f t="shared" si="32"/>
        <v>0</v>
      </c>
      <c r="J59" s="64">
        <f>$F$6</f>
        <v>0.71586543499441502</v>
      </c>
      <c r="K59" s="63"/>
      <c r="L59" s="65">
        <f t="shared" si="29"/>
        <v>0</v>
      </c>
      <c r="M59" s="65">
        <f t="shared" si="30"/>
        <v>0</v>
      </c>
      <c r="N59" s="1"/>
      <c r="O59">
        <f t="shared" si="6"/>
        <v>1</v>
      </c>
      <c r="P59" s="41"/>
      <c r="Q59" s="67">
        <v>4280.2281691876506</v>
      </c>
      <c r="R59" s="67">
        <f t="shared" si="31"/>
        <v>4280.2281691876506</v>
      </c>
      <c r="S59" s="98"/>
      <c r="T59" s="58"/>
      <c r="U59" s="146"/>
      <c r="V59" s="114"/>
      <c r="W59" s="114"/>
      <c r="X59" s="147"/>
      <c r="AF59" s="88"/>
      <c r="AG59" s="89"/>
    </row>
    <row r="60" spans="1:55" s="87" customFormat="1" ht="14.25" hidden="1" customHeight="1" x14ac:dyDescent="0.35">
      <c r="A60" s="78">
        <f t="shared" si="28"/>
        <v>1150.1230769230772</v>
      </c>
      <c r="B60" s="83">
        <v>6132286</v>
      </c>
      <c r="C60" s="90" t="s">
        <v>50</v>
      </c>
      <c r="D60" s="69"/>
      <c r="E60" s="83"/>
      <c r="F60" s="61">
        <f t="shared" si="7"/>
        <v>46142.848550979252</v>
      </c>
      <c r="G60" s="61">
        <f t="shared" si="8"/>
        <v>46142.848550979252</v>
      </c>
      <c r="H60" s="93">
        <f>$M$5</f>
        <v>63.413540367448192</v>
      </c>
      <c r="I60" s="148">
        <f t="shared" si="3"/>
        <v>0</v>
      </c>
      <c r="J60" s="149">
        <f>$M$6</f>
        <v>0.75721731123388603</v>
      </c>
      <c r="K60" s="148"/>
      <c r="L60" s="79">
        <f t="shared" si="4"/>
        <v>0</v>
      </c>
      <c r="M60" s="79">
        <f t="shared" si="5"/>
        <v>0</v>
      </c>
      <c r="N60" s="80"/>
      <c r="O60">
        <f t="shared" si="6"/>
        <v>1</v>
      </c>
      <c r="P60" s="81"/>
      <c r="Q60" s="69"/>
      <c r="R60" s="69">
        <f t="shared" si="31"/>
        <v>0</v>
      </c>
      <c r="S60" s="82"/>
      <c r="T60" s="83"/>
      <c r="U60" s="70"/>
      <c r="V60" s="84"/>
      <c r="W60" s="84"/>
      <c r="X60" s="85"/>
      <c r="Y60" s="86"/>
      <c r="AF60" s="88"/>
      <c r="AG60" s="89"/>
    </row>
    <row r="61" spans="1:55" ht="15" hidden="1" customHeight="1" x14ac:dyDescent="0.35">
      <c r="A61" s="56">
        <f t="shared" si="28"/>
        <v>1149.9722857142854</v>
      </c>
      <c r="B61" s="71">
        <v>6098498</v>
      </c>
      <c r="C61" s="72" t="s">
        <v>58</v>
      </c>
      <c r="D61" s="70"/>
      <c r="E61" s="73"/>
      <c r="F61" s="61">
        <f t="shared" si="7"/>
        <v>46142.848550979252</v>
      </c>
      <c r="G61" s="61">
        <f t="shared" si="8"/>
        <v>46142.848550979252</v>
      </c>
      <c r="H61" s="62">
        <f>+$D$5</f>
        <v>60.299169768107696</v>
      </c>
      <c r="I61" s="75">
        <f t="shared" si="3"/>
        <v>0</v>
      </c>
      <c r="J61" s="76">
        <f>+$D$6</f>
        <v>0.79622215628090898</v>
      </c>
      <c r="K61" s="77"/>
      <c r="L61" s="65">
        <f t="shared" si="4"/>
        <v>0</v>
      </c>
      <c r="M61" s="65">
        <f t="shared" si="5"/>
        <v>0</v>
      </c>
      <c r="N61" s="102"/>
      <c r="P61" s="104"/>
      <c r="Q61" s="70"/>
      <c r="R61" s="70"/>
      <c r="S61" s="73"/>
      <c r="T61" s="91"/>
      <c r="U61" s="69"/>
      <c r="V61" s="114"/>
      <c r="W61" s="114"/>
      <c r="X61" s="147"/>
      <c r="Y61" s="55"/>
      <c r="Z61" s="55"/>
      <c r="AA61" s="55"/>
      <c r="AG61" s="89"/>
    </row>
    <row r="62" spans="1:55" s="1" customFormat="1" ht="12.65" customHeight="1" x14ac:dyDescent="0.35">
      <c r="A62" s="150"/>
      <c r="B62" s="150"/>
      <c r="C62" s="151" t="s">
        <v>68</v>
      </c>
      <c r="D62" s="150">
        <f>SUM(D13:D61)</f>
        <v>30199.482230551119</v>
      </c>
      <c r="E62" s="152">
        <f>SUM(E12:E61)</f>
        <v>16</v>
      </c>
      <c r="F62" s="153">
        <f>G61+K61/24+E61/24</f>
        <v>46142.848550979252</v>
      </c>
      <c r="G62" s="153">
        <f>F62+M62</f>
        <v>46142.848550979252</v>
      </c>
      <c r="H62" s="153"/>
      <c r="I62" s="153"/>
      <c r="J62" s="153"/>
      <c r="K62" s="153"/>
      <c r="L62" s="154"/>
      <c r="M62" s="155"/>
      <c r="N62" s="156"/>
      <c r="O62" s="54"/>
      <c r="Q62" s="150">
        <f>SUM(Q48:Q49)</f>
        <v>181</v>
      </c>
      <c r="R62" s="150">
        <f>SUM(R48:R49)</f>
        <v>181</v>
      </c>
      <c r="S62" s="152"/>
      <c r="T62" s="157"/>
      <c r="U62"/>
      <c r="Z62" s="55"/>
    </row>
    <row r="63" spans="1:55" s="1" customFormat="1" x14ac:dyDescent="0.35">
      <c r="A63" s="158"/>
      <c r="B63" s="159"/>
      <c r="C63" s="159"/>
      <c r="D63" s="160"/>
      <c r="E63" s="160"/>
      <c r="F63" s="161"/>
      <c r="G63" s="161"/>
      <c r="H63" s="162"/>
      <c r="I63" s="162"/>
      <c r="J63" s="156"/>
      <c r="K63" s="163"/>
      <c r="L63" s="163"/>
      <c r="M63" s="164"/>
      <c r="N63" s="164"/>
      <c r="O63" s="164"/>
      <c r="P63" s="164"/>
      <c r="Q63" s="70"/>
      <c r="R63" s="70"/>
      <c r="S63"/>
      <c r="T63" s="165"/>
      <c r="V63" s="166"/>
      <c r="W63" s="166"/>
      <c r="X63" s="166"/>
    </row>
    <row r="64" spans="1:55" s="1" customFormat="1" x14ac:dyDescent="0.35">
      <c r="A64" s="159"/>
      <c r="B64" s="159"/>
      <c r="C64" s="167"/>
      <c r="D64" s="43"/>
      <c r="E64" s="43"/>
      <c r="F64" s="161"/>
      <c r="G64" s="161"/>
      <c r="H64" s="161"/>
      <c r="I64" s="161"/>
      <c r="J64" s="168"/>
      <c r="K64" s="169"/>
      <c r="L64" s="170"/>
      <c r="M64" s="73"/>
      <c r="N64" s="171"/>
      <c r="O64" s="171"/>
      <c r="P64" s="164"/>
      <c r="Q64" s="70"/>
      <c r="R64" s="70"/>
      <c r="S64"/>
      <c r="T64" s="55"/>
      <c r="V64" s="3"/>
      <c r="W64" s="3"/>
      <c r="X64" s="172"/>
    </row>
    <row r="65" spans="1:16384" s="1" customFormat="1" ht="15.5" x14ac:dyDescent="0.35">
      <c r="A65" s="159"/>
      <c r="B65" s="28"/>
      <c r="C65" s="29"/>
      <c r="D65" s="173">
        <v>0.91840997293789972</v>
      </c>
      <c r="E65" s="4" t="s">
        <v>2</v>
      </c>
      <c r="F65" s="4" t="s">
        <v>69</v>
      </c>
      <c r="G65" s="4" t="s">
        <v>70</v>
      </c>
      <c r="H65" s="4" t="s">
        <v>71</v>
      </c>
      <c r="I65" s="4" t="s">
        <v>72</v>
      </c>
      <c r="J65" s="4" t="s">
        <v>73</v>
      </c>
      <c r="K65" s="169">
        <f>+K64*4</f>
        <v>0</v>
      </c>
      <c r="L65" s="174">
        <v>140</v>
      </c>
      <c r="M65" s="164"/>
      <c r="N65" s="164"/>
      <c r="O65" s="164"/>
      <c r="P65" s="164"/>
      <c r="Q65" s="69"/>
      <c r="R65" s="69"/>
      <c r="S65">
        <v>6400</v>
      </c>
      <c r="T65" s="55"/>
      <c r="V65" s="175"/>
      <c r="W65" s="175"/>
      <c r="X65" s="176"/>
      <c r="Y65" s="114"/>
    </row>
    <row r="66" spans="1:16384" s="1" customFormat="1" ht="15.5" x14ac:dyDescent="0.35">
      <c r="A66" s="159"/>
      <c r="B66" s="28"/>
      <c r="C66" s="5" t="s">
        <v>74</v>
      </c>
      <c r="D66" s="5"/>
      <c r="E66" s="177">
        <v>11</v>
      </c>
      <c r="F66" s="178">
        <v>20</v>
      </c>
      <c r="G66" s="178">
        <v>20</v>
      </c>
      <c r="H66" s="178">
        <v>20</v>
      </c>
      <c r="I66" s="178">
        <v>20</v>
      </c>
      <c r="J66" s="178">
        <v>20</v>
      </c>
      <c r="K66" s="179">
        <v>1299</v>
      </c>
      <c r="L66" s="179">
        <v>850</v>
      </c>
      <c r="M66" s="164">
        <f>+L66-345</f>
        <v>505</v>
      </c>
      <c r="N66" s="164"/>
      <c r="O66" s="164"/>
      <c r="P66" s="164"/>
      <c r="Q66" s="70"/>
      <c r="R66" s="70"/>
      <c r="S66"/>
      <c r="T66" s="55"/>
      <c r="V66" s="175"/>
      <c r="W66" s="175"/>
      <c r="X66" s="176"/>
      <c r="Y66" s="114"/>
    </row>
    <row r="67" spans="1:16384" s="1" customFormat="1" ht="15.5" x14ac:dyDescent="0.35">
      <c r="A67" s="159"/>
      <c r="B67" s="180"/>
      <c r="C67" s="5" t="s">
        <v>13</v>
      </c>
      <c r="D67" s="5"/>
      <c r="E67" s="181">
        <v>0.9</v>
      </c>
      <c r="F67" s="182">
        <v>0.90600000000000003</v>
      </c>
      <c r="G67" s="182">
        <v>0.90600000000000003</v>
      </c>
      <c r="H67" s="181">
        <v>0.91</v>
      </c>
      <c r="I67" s="181">
        <v>0.91</v>
      </c>
      <c r="J67" s="182">
        <v>0.90200000000000002</v>
      </c>
      <c r="K67" s="179">
        <v>426</v>
      </c>
      <c r="L67" s="179">
        <v>550</v>
      </c>
      <c r="M67" s="164"/>
      <c r="N67" s="164"/>
      <c r="O67" s="164"/>
      <c r="P67" s="164"/>
      <c r="Q67" s="69"/>
      <c r="R67" s="69"/>
      <c r="S67"/>
      <c r="V67" s="175"/>
      <c r="W67" s="175"/>
      <c r="X67" s="176"/>
      <c r="Y67" s="114"/>
    </row>
    <row r="68" spans="1:16384" s="1" customFormat="1" ht="15.5" x14ac:dyDescent="0.35">
      <c r="A68" s="159"/>
      <c r="B68" s="180"/>
      <c r="C68" s="5" t="s">
        <v>75</v>
      </c>
      <c r="D68" s="5"/>
      <c r="E68" s="183">
        <v>0.85</v>
      </c>
      <c r="F68" s="183">
        <f>99.1%-4.8%+1%-12%</f>
        <v>0.83299999999999996</v>
      </c>
      <c r="G68" s="183">
        <v>0.89</v>
      </c>
      <c r="H68" s="183">
        <f>99.1%-1%</f>
        <v>0.98099999999999998</v>
      </c>
      <c r="I68" s="183">
        <f>99.1%+0.2%</f>
        <v>0.99299999999999999</v>
      </c>
      <c r="J68" s="183">
        <f>99.1%-4%-1%-1%</f>
        <v>0.93099999999999994</v>
      </c>
      <c r="K68" s="179">
        <v>162</v>
      </c>
      <c r="L68" s="179">
        <v>68</v>
      </c>
      <c r="M68" s="164"/>
      <c r="N68" s="164"/>
      <c r="O68" s="164"/>
      <c r="P68" s="164"/>
      <c r="Q68" s="67"/>
      <c r="R68" s="67"/>
      <c r="S68"/>
      <c r="T68"/>
      <c r="V68" s="3"/>
      <c r="W68" s="3"/>
      <c r="X68" s="172"/>
      <c r="Y68" s="114"/>
    </row>
    <row r="69" spans="1:16384" s="1" customFormat="1" ht="15.5" x14ac:dyDescent="0.35">
      <c r="A69" s="159"/>
      <c r="B69" s="180"/>
      <c r="C69" s="5" t="s">
        <v>16</v>
      </c>
      <c r="D69" s="184" t="s">
        <v>76</v>
      </c>
      <c r="E69" s="185">
        <f t="shared" ref="E69:J69" si="33">E66*E67*E68</f>
        <v>8.4150000000000009</v>
      </c>
      <c r="F69" s="185">
        <f t="shared" si="33"/>
        <v>15.093960000000001</v>
      </c>
      <c r="G69" s="185">
        <f t="shared" si="33"/>
        <v>16.126799999999999</v>
      </c>
      <c r="H69" s="185">
        <f t="shared" si="33"/>
        <v>17.854199999999999</v>
      </c>
      <c r="I69" s="185">
        <f t="shared" si="33"/>
        <v>18.072599999999998</v>
      </c>
      <c r="J69" s="185">
        <f t="shared" si="33"/>
        <v>16.79524</v>
      </c>
      <c r="K69" s="179">
        <f>+K66+K67+K68</f>
        <v>1887</v>
      </c>
      <c r="L69" s="179">
        <f>+L66+L67+L68+L65</f>
        <v>1608</v>
      </c>
      <c r="M69" s="164"/>
      <c r="N69" s="164"/>
      <c r="O69" s="164"/>
      <c r="P69" s="164"/>
      <c r="Q69" s="67"/>
      <c r="R69" s="67"/>
      <c r="S69"/>
      <c r="V69" s="3"/>
      <c r="W69" s="3"/>
      <c r="X69" s="172"/>
      <c r="Y69" s="114"/>
      <c r="Z69" s="114"/>
    </row>
    <row r="70" spans="1:16384" s="1" customFormat="1" ht="15.5" x14ac:dyDescent="0.35">
      <c r="A70" s="159"/>
      <c r="B70" s="159"/>
      <c r="C70" s="5" t="s">
        <v>17</v>
      </c>
      <c r="D70" s="184" t="s">
        <v>17</v>
      </c>
      <c r="E70" s="186">
        <v>0.5</v>
      </c>
      <c r="F70" s="187">
        <f>62%+5%-0.65%</f>
        <v>0.66350000000000009</v>
      </c>
      <c r="G70" s="187">
        <f>63.4%+1%+0.3%+2.7%</f>
        <v>0.67400000000000004</v>
      </c>
      <c r="H70" s="187">
        <f>60%+2.1%+2%-0.7%-2%-1%</f>
        <v>0.60399999999999998</v>
      </c>
      <c r="I70" s="188">
        <f>60%+3.3%+2%-1.9%-3%-0.5%</f>
        <v>0.59899999999999998</v>
      </c>
      <c r="J70" s="189">
        <f>50%+14%+2%-1.7%</f>
        <v>0.64300000000000002</v>
      </c>
      <c r="K70" s="179"/>
      <c r="L70" s="179">
        <f>+K69-L69</f>
        <v>279</v>
      </c>
      <c r="M70" s="155"/>
      <c r="N70" s="164"/>
      <c r="O70" s="164"/>
      <c r="P70" s="164"/>
      <c r="Q70" s="67"/>
      <c r="R70" s="67"/>
      <c r="S70"/>
      <c r="V70" s="3"/>
      <c r="W70" s="3"/>
      <c r="X70" s="172"/>
      <c r="Y70" s="114"/>
    </row>
    <row r="71" spans="1:16384" s="1" customFormat="1" ht="15.5" x14ac:dyDescent="0.35">
      <c r="A71" s="159"/>
      <c r="B71" s="159"/>
      <c r="C71" s="25" t="s">
        <v>18</v>
      </c>
      <c r="D71" s="184"/>
      <c r="E71" s="190">
        <f t="shared" ref="E71:J71" si="34">E69*E70</f>
        <v>4.2075000000000005</v>
      </c>
      <c r="F71" s="190">
        <f t="shared" si="34"/>
        <v>10.014842460000002</v>
      </c>
      <c r="G71" s="190">
        <f t="shared" si="34"/>
        <v>10.8694632</v>
      </c>
      <c r="H71" s="190">
        <f t="shared" si="34"/>
        <v>10.783936799999999</v>
      </c>
      <c r="I71" s="190">
        <f t="shared" si="34"/>
        <v>10.825487399999998</v>
      </c>
      <c r="J71" s="190">
        <f t="shared" si="34"/>
        <v>10.79933932</v>
      </c>
      <c r="K71" s="179"/>
      <c r="L71" s="179">
        <v>140</v>
      </c>
      <c r="M71" s="155"/>
      <c r="P71" s="164"/>
      <c r="Q71" s="67"/>
      <c r="R71" s="67"/>
      <c r="S71"/>
      <c r="V71" s="3"/>
      <c r="W71" s="3"/>
      <c r="X71" s="172"/>
      <c r="Y71" s="114"/>
    </row>
    <row r="72" spans="1:16384" s="1" customFormat="1" ht="15.5" x14ac:dyDescent="0.35">
      <c r="A72" s="159"/>
      <c r="B72" s="159"/>
      <c r="C72" s="5" t="s">
        <v>19</v>
      </c>
      <c r="D72" s="184" t="s">
        <v>77</v>
      </c>
      <c r="E72" s="191">
        <v>0.998</v>
      </c>
      <c r="F72" s="191">
        <v>0.998</v>
      </c>
      <c r="G72" s="191">
        <v>0.998</v>
      </c>
      <c r="H72" s="191">
        <v>0.998</v>
      </c>
      <c r="I72" s="191">
        <v>0.998</v>
      </c>
      <c r="J72" s="191">
        <v>0.998</v>
      </c>
      <c r="K72" s="192"/>
      <c r="L72" s="163"/>
      <c r="M72" s="155"/>
      <c r="P72" s="2"/>
      <c r="Q72" s="67"/>
      <c r="R72" s="67"/>
      <c r="S72"/>
      <c r="V72" s="3"/>
      <c r="W72" s="3"/>
      <c r="X72" s="172"/>
      <c r="Y72" s="114"/>
    </row>
    <row r="73" spans="1:16384" ht="15.5" x14ac:dyDescent="0.35">
      <c r="A73" s="159"/>
      <c r="B73" s="159"/>
      <c r="C73" s="5" t="s">
        <v>21</v>
      </c>
      <c r="D73" s="193"/>
      <c r="E73" s="194">
        <f t="shared" ref="E73:J73" si="35">E71*E72*24</f>
        <v>100.77804</v>
      </c>
      <c r="F73" s="194">
        <f t="shared" si="35"/>
        <v>239.87550660192005</v>
      </c>
      <c r="G73" s="194">
        <f t="shared" si="35"/>
        <v>260.34538256640002</v>
      </c>
      <c r="H73" s="194">
        <f t="shared" si="35"/>
        <v>258.29685423359996</v>
      </c>
      <c r="I73" s="194">
        <f t="shared" si="35"/>
        <v>259.29207420479997</v>
      </c>
      <c r="J73" s="194">
        <f t="shared" si="35"/>
        <v>258.66577539264</v>
      </c>
      <c r="M73" s="195"/>
      <c r="O73" t="s">
        <v>78</v>
      </c>
      <c r="P73">
        <v>450</v>
      </c>
      <c r="Q73" s="67"/>
      <c r="R73" s="67"/>
      <c r="T73">
        <v>11</v>
      </c>
      <c r="U73">
        <v>24</v>
      </c>
      <c r="V73" s="175"/>
      <c r="W73" s="175"/>
      <c r="X73" s="196"/>
      <c r="AX73">
        <v>11</v>
      </c>
      <c r="AY73">
        <v>9</v>
      </c>
    </row>
    <row r="74" spans="1:16384" x14ac:dyDescent="0.35">
      <c r="A74" s="159"/>
      <c r="B74" s="159"/>
      <c r="C74" s="159"/>
      <c r="D74" s="193"/>
      <c r="E74" s="193"/>
      <c r="F74" s="193"/>
      <c r="G74" s="193"/>
      <c r="M74" s="195"/>
      <c r="Q74" s="67"/>
      <c r="R74" s="67"/>
      <c r="U74">
        <f>T73*U73</f>
        <v>264</v>
      </c>
      <c r="V74" s="197"/>
      <c r="AX74">
        <f>U74+AY73</f>
        <v>273</v>
      </c>
    </row>
    <row r="75" spans="1:16384" x14ac:dyDescent="0.35">
      <c r="A75" s="159"/>
      <c r="B75" s="159"/>
      <c r="C75" s="159"/>
      <c r="D75" s="198"/>
      <c r="E75" s="198"/>
      <c r="F75" s="161"/>
      <c r="G75" s="161"/>
      <c r="M75" s="195"/>
      <c r="R75" s="55"/>
    </row>
    <row r="76" spans="1:16384" s="1" customFormat="1" ht="39" x14ac:dyDescent="0.35">
      <c r="A76" s="37" t="s">
        <v>79</v>
      </c>
      <c r="B76" s="37" t="s">
        <v>24</v>
      </c>
      <c r="C76" s="37" t="s">
        <v>80</v>
      </c>
      <c r="D76" s="37" t="s">
        <v>81</v>
      </c>
      <c r="E76" s="37" t="s">
        <v>27</v>
      </c>
      <c r="F76" s="37" t="s">
        <v>28</v>
      </c>
      <c r="G76" s="37" t="s">
        <v>29</v>
      </c>
      <c r="H76" s="37" t="s">
        <v>30</v>
      </c>
      <c r="I76" s="37" t="s">
        <v>31</v>
      </c>
      <c r="J76" s="37" t="s">
        <v>82</v>
      </c>
      <c r="K76" s="37" t="s">
        <v>83</v>
      </c>
      <c r="L76" s="39" t="s">
        <v>34</v>
      </c>
      <c r="M76" s="39" t="s">
        <v>35</v>
      </c>
      <c r="O76" s="40" t="s">
        <v>36</v>
      </c>
      <c r="P76" s="41">
        <v>1</v>
      </c>
      <c r="Q76" s="37" t="s">
        <v>84</v>
      </c>
      <c r="R76" s="37" t="s">
        <v>38</v>
      </c>
      <c r="S76" s="37" t="s">
        <v>85</v>
      </c>
      <c r="T76" s="37"/>
      <c r="U76">
        <v>240</v>
      </c>
      <c r="V76" s="197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f>U76/24</f>
        <v>10</v>
      </c>
    </row>
    <row r="77" spans="1:16384" s="1" customFormat="1" ht="15" hidden="1" customHeight="1" x14ac:dyDescent="0.35">
      <c r="A77" s="148">
        <f>H77*24*J77</f>
        <v>260.86711679999996</v>
      </c>
      <c r="B77" s="28"/>
      <c r="C77" s="34" t="s">
        <v>86</v>
      </c>
      <c r="D77" s="199"/>
      <c r="E77" s="200"/>
      <c r="F77" s="92">
        <v>46112.625</v>
      </c>
      <c r="G77" s="92">
        <f>F77+M77</f>
        <v>46112.625</v>
      </c>
      <c r="H77" s="93">
        <f t="shared" ref="H77" si="36">$G$69*O77</f>
        <v>16.126799999999999</v>
      </c>
      <c r="I77" s="148">
        <f t="shared" ref="I77:I117" si="37">IFERROR(D77/H77,0)</f>
        <v>0</v>
      </c>
      <c r="J77" s="94">
        <f>$G$70</f>
        <v>0.67400000000000004</v>
      </c>
      <c r="K77" s="201"/>
      <c r="L77" s="171">
        <f t="shared" ref="L77:L111" si="38">I77/J77-I77</f>
        <v>0</v>
      </c>
      <c r="M77" s="171">
        <f t="shared" ref="M77:M111" si="39">(I77+L77)/24</f>
        <v>0</v>
      </c>
      <c r="N77" s="53">
        <f t="shared" ref="N77:N111" si="40">A77-P77</f>
        <v>260.86711679999996</v>
      </c>
      <c r="O77" s="54">
        <v>1</v>
      </c>
      <c r="P77" s="202"/>
      <c r="Q77"/>
      <c r="R77" s="55"/>
      <c r="S77"/>
    </row>
    <row r="78" spans="1:16384" s="1" customFormat="1" ht="15" hidden="1" customHeight="1" x14ac:dyDescent="0.35">
      <c r="A78" s="148">
        <f t="shared" ref="A78:A111" si="41">H78*24*J78</f>
        <v>240.35621904000004</v>
      </c>
      <c r="B78" s="28">
        <v>6098046</v>
      </c>
      <c r="C78" s="90" t="s">
        <v>87</v>
      </c>
      <c r="D78" s="69"/>
      <c r="E78" s="203"/>
      <c r="F78" s="92">
        <f>G77+K77/24+E77/24</f>
        <v>46112.625</v>
      </c>
      <c r="G78" s="92">
        <f>F78+M78</f>
        <v>46112.625</v>
      </c>
      <c r="H78" s="93">
        <f>$F$69*O78</f>
        <v>15.093960000000001</v>
      </c>
      <c r="I78" s="52">
        <f t="shared" si="37"/>
        <v>0</v>
      </c>
      <c r="J78" s="94">
        <f>$F$70</f>
        <v>0.66350000000000009</v>
      </c>
      <c r="K78" s="69"/>
      <c r="L78" s="171">
        <f t="shared" si="38"/>
        <v>0</v>
      </c>
      <c r="M78" s="171">
        <f t="shared" si="39"/>
        <v>0</v>
      </c>
      <c r="N78" s="204">
        <f t="shared" si="40"/>
        <v>240.35621904000004</v>
      </c>
      <c r="O78" s="205">
        <f>$P$76</f>
        <v>1</v>
      </c>
      <c r="P78" s="202"/>
      <c r="Q78"/>
      <c r="R78" s="55"/>
      <c r="S78"/>
    </row>
    <row r="79" spans="1:16384" s="1" customFormat="1" ht="15" hidden="1" customHeight="1" x14ac:dyDescent="0.35">
      <c r="A79" s="148">
        <f t="shared" si="41"/>
        <v>240.35621904000004</v>
      </c>
      <c r="B79" s="28">
        <v>6098047</v>
      </c>
      <c r="C79" s="90" t="s">
        <v>88</v>
      </c>
      <c r="D79" s="69"/>
      <c r="E79" s="203"/>
      <c r="F79" s="92">
        <f t="shared" ref="F79:F117" si="42">G78+K78/24+E78/24</f>
        <v>46112.625</v>
      </c>
      <c r="G79" s="92">
        <f t="shared" ref="G79:G117" si="43">F79+M79</f>
        <v>46112.625</v>
      </c>
      <c r="H79" s="93">
        <f>$F$69*O79</f>
        <v>15.093960000000001</v>
      </c>
      <c r="I79" s="52">
        <f t="shared" si="37"/>
        <v>0</v>
      </c>
      <c r="J79" s="94">
        <f>$F$70</f>
        <v>0.66350000000000009</v>
      </c>
      <c r="K79" s="69"/>
      <c r="L79" s="171">
        <f t="shared" si="38"/>
        <v>0</v>
      </c>
      <c r="M79" s="171">
        <f t="shared" si="39"/>
        <v>0</v>
      </c>
      <c r="N79" s="204">
        <f t="shared" si="40"/>
        <v>240.35621904000004</v>
      </c>
      <c r="O79" s="205">
        <f t="shared" ref="O79:O117" si="44">$P$76</f>
        <v>1</v>
      </c>
      <c r="P79" s="202"/>
      <c r="Q79"/>
      <c r="R79" s="55"/>
      <c r="S79"/>
      <c r="AX79">
        <v>11</v>
      </c>
      <c r="AY79">
        <f>AX79*AX76</f>
        <v>110</v>
      </c>
    </row>
    <row r="80" spans="1:16384" s="1" customFormat="1" x14ac:dyDescent="0.35">
      <c r="A80" s="207">
        <f>H80*24*J80</f>
        <v>258.81448319999998</v>
      </c>
      <c r="B80" s="43">
        <v>6098052</v>
      </c>
      <c r="C80" s="208" t="s">
        <v>97</v>
      </c>
      <c r="D80" s="99">
        <v>400</v>
      </c>
      <c r="E80" s="209"/>
      <c r="F80" s="161">
        <f t="shared" si="42"/>
        <v>46112.625</v>
      </c>
      <c r="G80" s="161">
        <f t="shared" si="43"/>
        <v>46114.170508562944</v>
      </c>
      <c r="H80" s="168">
        <f>$H$69*O80</f>
        <v>17.854199999999999</v>
      </c>
      <c r="I80" s="171">
        <f>IFERROR(D80/H80,0)</f>
        <v>22.403692128462772</v>
      </c>
      <c r="J80" s="170">
        <f>$H$70</f>
        <v>0.60399999999999998</v>
      </c>
      <c r="K80" s="99"/>
      <c r="L80" s="171">
        <f>I80/J80-I80</f>
        <v>14.688513382237183</v>
      </c>
      <c r="M80" s="171">
        <f>(I80+L80)/24</f>
        <v>1.5455085629458314</v>
      </c>
      <c r="N80" s="53">
        <f>A80-P80</f>
        <v>-0.38551680000000488</v>
      </c>
      <c r="O80" s="54">
        <f t="shared" si="44"/>
        <v>1</v>
      </c>
      <c r="P80" s="161">
        <v>259.2</v>
      </c>
      <c r="Q80" s="69"/>
      <c r="R80" s="69">
        <f t="shared" ref="R80:R83" si="45">Q80-D80</f>
        <v>-400</v>
      </c>
      <c r="S80" s="82">
        <f>+Q80/D80</f>
        <v>0</v>
      </c>
      <c r="T80" s="92"/>
      <c r="U80" s="167"/>
      <c r="V80" s="43"/>
      <c r="W80" s="208"/>
      <c r="X80" s="157"/>
      <c r="Y80" s="211"/>
      <c r="Z80" s="69"/>
      <c r="AA80" s="161"/>
      <c r="AB80" s="168"/>
      <c r="AC80" s="169"/>
      <c r="AD80" s="170"/>
      <c r="AE80" s="157"/>
      <c r="AF80" s="157"/>
      <c r="AH80" s="157"/>
      <c r="AI80" s="211"/>
      <c r="AJ80" s="161"/>
      <c r="AK80" s="161"/>
      <c r="AL80" s="168"/>
      <c r="AM80" s="169"/>
      <c r="AN80" s="170"/>
      <c r="AO80" s="167"/>
      <c r="AP80" s="43"/>
      <c r="AQ80" s="208"/>
      <c r="AR80" s="157"/>
      <c r="AS80" s="211"/>
      <c r="AT80" s="161"/>
      <c r="AU80" s="161"/>
      <c r="AV80" s="168"/>
      <c r="AW80" s="169"/>
      <c r="AX80" s="170"/>
      <c r="AY80" s="167"/>
      <c r="AZ80" s="43"/>
      <c r="BA80" s="208"/>
      <c r="BB80" s="157"/>
      <c r="BC80" s="211"/>
      <c r="BD80" s="161"/>
      <c r="BE80" s="161"/>
      <c r="BF80" s="168"/>
      <c r="BG80" s="169"/>
      <c r="BH80" s="170"/>
      <c r="BI80" s="167"/>
      <c r="BJ80" s="43"/>
      <c r="BK80" s="208"/>
      <c r="BL80" s="157"/>
      <c r="BM80" s="211"/>
      <c r="BN80" s="161"/>
      <c r="BO80" s="161"/>
      <c r="BP80" s="168"/>
      <c r="BQ80" s="169"/>
      <c r="BR80" s="170"/>
      <c r="BS80" s="167"/>
      <c r="BT80" s="43"/>
      <c r="BU80" s="208"/>
      <c r="BV80" s="157"/>
      <c r="BW80" s="211"/>
      <c r="BX80" s="161"/>
      <c r="BY80" s="161"/>
      <c r="BZ80" s="168"/>
      <c r="CA80" s="169"/>
      <c r="CB80" s="170"/>
      <c r="CC80" s="167"/>
      <c r="CD80" s="43"/>
      <c r="CE80" s="208"/>
      <c r="CF80" s="157"/>
      <c r="CG80" s="211"/>
      <c r="CH80" s="161"/>
      <c r="CI80" s="161"/>
      <c r="CJ80" s="168"/>
      <c r="CK80" s="169"/>
      <c r="CL80" s="170"/>
      <c r="CM80" s="167"/>
      <c r="CN80" s="43"/>
      <c r="CO80" s="208"/>
      <c r="CP80" s="157"/>
      <c r="CQ80" s="211"/>
      <c r="CR80" s="161"/>
      <c r="CS80" s="161"/>
      <c r="CT80" s="168"/>
      <c r="CU80" s="169"/>
      <c r="CV80" s="170"/>
      <c r="CW80" s="167"/>
      <c r="CX80" s="43"/>
      <c r="CY80" s="208"/>
      <c r="CZ80" s="157"/>
      <c r="DA80" s="211"/>
      <c r="DB80" s="161"/>
      <c r="DC80" s="161"/>
      <c r="DD80" s="168"/>
      <c r="DE80" s="169"/>
      <c r="DF80" s="170"/>
      <c r="DG80" s="167"/>
      <c r="DH80" s="43"/>
      <c r="DI80" s="208"/>
      <c r="DJ80" s="157"/>
      <c r="DK80" s="211"/>
      <c r="DL80" s="161"/>
      <c r="DM80" s="161"/>
      <c r="DN80" s="168"/>
      <c r="DO80" s="169"/>
      <c r="DP80" s="170"/>
      <c r="DQ80" s="167"/>
      <c r="DR80" s="43"/>
      <c r="DS80" s="208"/>
      <c r="DT80" s="157"/>
      <c r="DU80" s="211"/>
      <c r="DV80" s="161"/>
      <c r="DW80" s="161"/>
      <c r="DX80" s="168"/>
      <c r="DY80" s="169"/>
      <c r="DZ80" s="170"/>
      <c r="EA80" s="167"/>
      <c r="EB80" s="43"/>
      <c r="EC80" s="208"/>
      <c r="ED80" s="157"/>
      <c r="EE80" s="211"/>
      <c r="EF80" s="161"/>
      <c r="EG80" s="161"/>
      <c r="EH80" s="168"/>
      <c r="EI80" s="169"/>
      <c r="EJ80" s="170"/>
      <c r="EK80" s="167"/>
      <c r="EL80" s="43"/>
      <c r="EM80" s="208"/>
      <c r="EN80" s="157"/>
      <c r="EO80" s="211"/>
      <c r="EP80" s="161"/>
      <c r="EQ80" s="161"/>
      <c r="ER80" s="168"/>
      <c r="ES80" s="169"/>
      <c r="ET80" s="170"/>
      <c r="EU80" s="167"/>
      <c r="EV80" s="43"/>
      <c r="EW80" s="208"/>
      <c r="EX80" s="157"/>
      <c r="EY80" s="211"/>
      <c r="EZ80" s="161"/>
      <c r="FA80" s="161"/>
      <c r="FB80" s="168"/>
      <c r="FC80" s="169"/>
      <c r="FD80" s="170"/>
      <c r="FE80" s="167"/>
      <c r="FF80" s="43"/>
      <c r="FG80" s="208"/>
      <c r="FH80" s="157"/>
      <c r="FI80" s="211"/>
      <c r="FJ80" s="161"/>
      <c r="FK80" s="161"/>
      <c r="FL80" s="168"/>
      <c r="FM80" s="169"/>
      <c r="FN80" s="170"/>
      <c r="FO80" s="167"/>
      <c r="FP80" s="43"/>
      <c r="FQ80" s="208"/>
      <c r="FR80" s="157"/>
      <c r="FS80" s="211"/>
      <c r="FT80" s="161"/>
      <c r="FU80" s="161"/>
      <c r="FV80" s="168"/>
      <c r="FW80" s="169"/>
      <c r="FX80" s="170"/>
      <c r="FY80" s="167"/>
      <c r="FZ80" s="43"/>
      <c r="GA80" s="208"/>
      <c r="GB80" s="157"/>
      <c r="GC80" s="211"/>
      <c r="GD80" s="161"/>
      <c r="GE80" s="161"/>
      <c r="GF80" s="168"/>
      <c r="GG80" s="169"/>
      <c r="GH80" s="170"/>
      <c r="GI80" s="167"/>
      <c r="GJ80" s="43"/>
      <c r="GK80" s="208"/>
      <c r="GL80" s="157"/>
      <c r="GM80" s="211"/>
      <c r="GN80" s="161"/>
      <c r="GO80" s="161"/>
      <c r="GP80" s="168"/>
      <c r="GQ80" s="169"/>
      <c r="GR80" s="170"/>
      <c r="GS80" s="167"/>
      <c r="GT80" s="43"/>
      <c r="GU80" s="208"/>
      <c r="GV80" s="157"/>
      <c r="GW80" s="211"/>
      <c r="GX80" s="161"/>
      <c r="GY80" s="161"/>
      <c r="GZ80" s="168"/>
      <c r="HA80" s="169"/>
      <c r="HB80" s="170"/>
      <c r="HC80" s="167"/>
      <c r="HD80" s="43"/>
      <c r="HE80" s="208"/>
      <c r="HF80" s="157"/>
      <c r="HG80" s="211"/>
      <c r="HH80" s="161"/>
      <c r="HI80" s="161"/>
      <c r="HJ80" s="168"/>
      <c r="HK80" s="169"/>
      <c r="HL80" s="170"/>
      <c r="HM80" s="167"/>
      <c r="HN80" s="43"/>
      <c r="HO80" s="208"/>
      <c r="HP80" s="157"/>
      <c r="HQ80" s="211"/>
      <c r="HR80" s="161"/>
      <c r="HS80" s="161"/>
      <c r="HT80" s="168"/>
      <c r="HU80" s="169"/>
      <c r="HV80" s="170"/>
      <c r="HW80" s="167"/>
      <c r="HX80" s="43"/>
      <c r="HY80" s="208"/>
      <c r="HZ80" s="157"/>
      <c r="IA80" s="211"/>
      <c r="IB80" s="161"/>
      <c r="IC80" s="161"/>
      <c r="ID80" s="168"/>
      <c r="IE80" s="169"/>
      <c r="IF80" s="170"/>
      <c r="IG80" s="167"/>
      <c r="IH80" s="43"/>
      <c r="II80" s="208"/>
      <c r="IJ80" s="157"/>
      <c r="IK80" s="211"/>
      <c r="IL80" s="161"/>
      <c r="IM80" s="161"/>
      <c r="IN80" s="168"/>
      <c r="IO80" s="169"/>
      <c r="IP80" s="170"/>
      <c r="IQ80" s="167"/>
      <c r="IR80" s="43"/>
      <c r="IS80" s="208"/>
      <c r="IT80" s="157"/>
      <c r="IU80" s="211"/>
      <c r="IV80" s="161"/>
      <c r="IW80" s="161"/>
      <c r="IX80" s="168"/>
      <c r="IY80" s="169"/>
      <c r="IZ80" s="170"/>
      <c r="JA80" s="167"/>
      <c r="JB80" s="43"/>
      <c r="JC80" s="208"/>
      <c r="JD80" s="157"/>
      <c r="JE80" s="211"/>
      <c r="JF80" s="161"/>
      <c r="JG80" s="161"/>
      <c r="JH80" s="168"/>
      <c r="JI80" s="169"/>
      <c r="JJ80" s="170"/>
      <c r="JK80" s="167"/>
      <c r="JL80" s="43"/>
      <c r="JM80" s="208"/>
      <c r="JN80" s="157"/>
      <c r="JO80" s="211"/>
      <c r="JP80" s="161"/>
      <c r="JQ80" s="161"/>
      <c r="JR80" s="168"/>
      <c r="JS80" s="169"/>
      <c r="JT80" s="170"/>
      <c r="JU80" s="167"/>
      <c r="JV80" s="43"/>
      <c r="JW80" s="208"/>
      <c r="JX80" s="157"/>
      <c r="JY80" s="211"/>
      <c r="JZ80" s="161"/>
      <c r="KA80" s="161"/>
      <c r="KB80" s="168"/>
      <c r="KC80" s="169"/>
      <c r="KD80" s="170"/>
      <c r="KE80" s="167"/>
      <c r="KF80" s="43"/>
      <c r="KG80" s="208"/>
      <c r="KH80" s="157"/>
      <c r="KI80" s="211"/>
      <c r="KJ80" s="161"/>
      <c r="KK80" s="161"/>
      <c r="KL80" s="168"/>
      <c r="KM80" s="169"/>
      <c r="KN80" s="170"/>
      <c r="KO80" s="167"/>
      <c r="KP80" s="43"/>
      <c r="KQ80" s="208"/>
      <c r="KR80" s="157"/>
      <c r="KS80" s="211"/>
      <c r="KT80" s="161"/>
      <c r="KU80" s="161"/>
      <c r="KV80" s="168"/>
      <c r="KW80" s="169"/>
      <c r="KX80" s="170"/>
      <c r="KY80" s="167"/>
      <c r="KZ80" s="43"/>
      <c r="LA80" s="208"/>
      <c r="LB80" s="157"/>
      <c r="LC80" s="211"/>
      <c r="LD80" s="161"/>
      <c r="LE80" s="161"/>
      <c r="LF80" s="168"/>
      <c r="LG80" s="169"/>
      <c r="LH80" s="170"/>
      <c r="LI80" s="167"/>
      <c r="LJ80" s="43"/>
      <c r="LK80" s="208"/>
      <c r="LL80" s="157"/>
      <c r="LM80" s="211"/>
      <c r="LN80" s="161"/>
      <c r="LO80" s="161"/>
      <c r="LP80" s="168"/>
      <c r="LQ80" s="169"/>
      <c r="LR80" s="170"/>
      <c r="LS80" s="167"/>
      <c r="LT80" s="43"/>
      <c r="LU80" s="208"/>
      <c r="LV80" s="157"/>
      <c r="LW80" s="211"/>
      <c r="LX80" s="161"/>
      <c r="LY80" s="161"/>
      <c r="LZ80" s="168"/>
      <c r="MA80" s="169"/>
      <c r="MB80" s="170"/>
      <c r="MC80" s="167"/>
      <c r="MD80" s="43"/>
      <c r="ME80" s="208"/>
      <c r="MF80" s="157"/>
      <c r="MG80" s="211"/>
      <c r="MH80" s="161"/>
      <c r="MI80" s="161"/>
      <c r="MJ80" s="168"/>
      <c r="MK80" s="169"/>
      <c r="ML80" s="170"/>
      <c r="MM80" s="167"/>
      <c r="MN80" s="43"/>
      <c r="MO80" s="208"/>
      <c r="MP80" s="157"/>
      <c r="MQ80" s="211"/>
      <c r="MR80" s="161"/>
      <c r="MS80" s="161"/>
      <c r="MT80" s="168"/>
      <c r="MU80" s="169"/>
      <c r="MV80" s="170"/>
      <c r="MW80" s="167"/>
      <c r="MX80" s="43"/>
      <c r="MY80" s="208"/>
      <c r="MZ80" s="157"/>
      <c r="NA80" s="211"/>
      <c r="NB80" s="161"/>
      <c r="NC80" s="161"/>
      <c r="ND80" s="168"/>
      <c r="NE80" s="169"/>
      <c r="NF80" s="170"/>
      <c r="NG80" s="167"/>
      <c r="NH80" s="43"/>
      <c r="NI80" s="208"/>
      <c r="NJ80" s="157"/>
      <c r="NK80" s="211"/>
      <c r="NL80" s="161"/>
      <c r="NM80" s="161"/>
      <c r="NN80" s="168"/>
      <c r="NO80" s="169"/>
      <c r="NP80" s="170"/>
      <c r="NQ80" s="167"/>
      <c r="NR80" s="43"/>
      <c r="NS80" s="208"/>
      <c r="NT80" s="157"/>
      <c r="NU80" s="211"/>
      <c r="NV80" s="161"/>
      <c r="NW80" s="161"/>
      <c r="NX80" s="168"/>
      <c r="NY80" s="169"/>
      <c r="NZ80" s="170"/>
      <c r="OA80" s="167"/>
      <c r="OB80" s="43"/>
      <c r="OC80" s="208"/>
      <c r="OD80" s="157"/>
      <c r="OE80" s="211"/>
      <c r="OF80" s="161"/>
      <c r="OG80" s="161"/>
      <c r="OH80" s="168"/>
      <c r="OI80" s="169"/>
      <c r="OJ80" s="170"/>
      <c r="OK80" s="167"/>
      <c r="OL80" s="43"/>
      <c r="OM80" s="208"/>
      <c r="ON80" s="157"/>
      <c r="OO80" s="211"/>
      <c r="OP80" s="161"/>
      <c r="OQ80" s="161"/>
      <c r="OR80" s="168"/>
      <c r="OS80" s="169"/>
      <c r="OT80" s="170"/>
      <c r="OU80" s="167"/>
      <c r="OV80" s="43"/>
      <c r="OW80" s="208"/>
      <c r="OX80" s="157"/>
      <c r="OY80" s="211"/>
      <c r="OZ80" s="161"/>
      <c r="PA80" s="161"/>
      <c r="PB80" s="168"/>
      <c r="PC80" s="169"/>
      <c r="PD80" s="170"/>
      <c r="PE80" s="167"/>
      <c r="PF80" s="43"/>
      <c r="PG80" s="208"/>
      <c r="PH80" s="157"/>
      <c r="PI80" s="211"/>
      <c r="PJ80" s="161"/>
      <c r="PK80" s="161"/>
      <c r="PL80" s="168"/>
      <c r="PM80" s="169"/>
      <c r="PN80" s="170"/>
      <c r="PO80" s="167"/>
      <c r="PP80" s="43"/>
      <c r="PQ80" s="208"/>
      <c r="PR80" s="157"/>
      <c r="PS80" s="211"/>
      <c r="PT80" s="161"/>
      <c r="PU80" s="161"/>
      <c r="PV80" s="168"/>
      <c r="PW80" s="169"/>
      <c r="PX80" s="170"/>
      <c r="PY80" s="167"/>
      <c r="PZ80" s="43"/>
      <c r="QA80" s="208"/>
      <c r="QB80" s="157"/>
      <c r="QC80" s="211"/>
      <c r="QD80" s="161"/>
      <c r="QE80" s="161"/>
      <c r="QF80" s="168"/>
      <c r="QG80" s="169"/>
      <c r="QH80" s="170"/>
      <c r="QI80" s="167"/>
      <c r="QJ80" s="43"/>
      <c r="QK80" s="208"/>
      <c r="QL80" s="157"/>
      <c r="QM80" s="211"/>
      <c r="QN80" s="161"/>
      <c r="QO80" s="161"/>
      <c r="QP80" s="168"/>
      <c r="QQ80" s="169"/>
      <c r="QR80" s="170"/>
      <c r="QS80" s="167"/>
      <c r="QT80" s="43"/>
      <c r="QU80" s="208"/>
      <c r="QV80" s="157"/>
      <c r="QW80" s="211"/>
      <c r="QX80" s="161"/>
      <c r="QY80" s="161"/>
      <c r="QZ80" s="168"/>
      <c r="RA80" s="169"/>
      <c r="RB80" s="170"/>
      <c r="RC80" s="167"/>
      <c r="RD80" s="43"/>
      <c r="RE80" s="208"/>
      <c r="RF80" s="157"/>
      <c r="RG80" s="211"/>
      <c r="RH80" s="161"/>
      <c r="RI80" s="161"/>
      <c r="RJ80" s="168"/>
      <c r="RK80" s="169"/>
      <c r="RL80" s="170"/>
      <c r="RM80" s="167"/>
      <c r="RN80" s="43"/>
      <c r="RO80" s="208"/>
      <c r="RP80" s="157"/>
      <c r="RQ80" s="211"/>
      <c r="RR80" s="161"/>
      <c r="RS80" s="161"/>
      <c r="RT80" s="168"/>
      <c r="RU80" s="169"/>
      <c r="RV80" s="170"/>
      <c r="RW80" s="167"/>
      <c r="RX80" s="43"/>
      <c r="RY80" s="208"/>
      <c r="RZ80" s="157"/>
      <c r="SA80" s="211"/>
      <c r="SB80" s="161"/>
      <c r="SC80" s="161"/>
      <c r="SD80" s="168"/>
      <c r="SE80" s="169"/>
      <c r="SF80" s="170"/>
      <c r="SG80" s="167"/>
      <c r="SH80" s="43"/>
      <c r="SI80" s="208"/>
      <c r="SJ80" s="157"/>
      <c r="SK80" s="211"/>
      <c r="SL80" s="161"/>
      <c r="SM80" s="161"/>
      <c r="SN80" s="168"/>
      <c r="SO80" s="169"/>
      <c r="SP80" s="170"/>
      <c r="SQ80" s="167"/>
      <c r="SR80" s="43"/>
      <c r="SS80" s="208"/>
      <c r="ST80" s="157"/>
      <c r="SU80" s="211"/>
      <c r="SV80" s="161"/>
      <c r="SW80" s="161"/>
      <c r="SX80" s="168"/>
      <c r="SY80" s="169"/>
      <c r="SZ80" s="170"/>
      <c r="TA80" s="167"/>
      <c r="TB80" s="43"/>
      <c r="TC80" s="208"/>
      <c r="TD80" s="157"/>
      <c r="TE80" s="211"/>
      <c r="TF80" s="161"/>
      <c r="TG80" s="161"/>
      <c r="TH80" s="168"/>
      <c r="TI80" s="169"/>
      <c r="TJ80" s="170"/>
      <c r="TK80" s="167"/>
      <c r="TL80" s="43"/>
      <c r="TM80" s="208"/>
      <c r="TN80" s="157"/>
      <c r="TO80" s="211"/>
      <c r="TP80" s="161"/>
      <c r="TQ80" s="161"/>
      <c r="TR80" s="168"/>
      <c r="TS80" s="169"/>
      <c r="TT80" s="170"/>
      <c r="TU80" s="167"/>
      <c r="TV80" s="43"/>
      <c r="TW80" s="208"/>
      <c r="TX80" s="157"/>
      <c r="TY80" s="211"/>
      <c r="TZ80" s="161"/>
      <c r="UA80" s="161"/>
      <c r="UB80" s="168"/>
      <c r="UC80" s="169"/>
      <c r="UD80" s="170"/>
      <c r="UE80" s="167"/>
      <c r="UF80" s="43"/>
      <c r="UG80" s="208"/>
      <c r="UH80" s="157"/>
      <c r="UI80" s="211"/>
      <c r="UJ80" s="161"/>
      <c r="UK80" s="161"/>
      <c r="UL80" s="168"/>
      <c r="UM80" s="169"/>
      <c r="UN80" s="170"/>
      <c r="UO80" s="167"/>
      <c r="UP80" s="43"/>
      <c r="UQ80" s="208"/>
      <c r="UR80" s="157"/>
      <c r="US80" s="211"/>
      <c r="UT80" s="161"/>
      <c r="UU80" s="161"/>
      <c r="UV80" s="168"/>
      <c r="UW80" s="169"/>
      <c r="UX80" s="170"/>
      <c r="UY80" s="167"/>
      <c r="UZ80" s="43"/>
      <c r="VA80" s="208"/>
      <c r="VB80" s="157"/>
      <c r="VC80" s="211"/>
      <c r="VD80" s="161"/>
      <c r="VE80" s="161"/>
      <c r="VF80" s="168"/>
      <c r="VG80" s="169"/>
      <c r="VH80" s="170"/>
      <c r="VI80" s="167"/>
      <c r="VJ80" s="43"/>
      <c r="VK80" s="208"/>
      <c r="VL80" s="157"/>
      <c r="VM80" s="211"/>
      <c r="VN80" s="161"/>
      <c r="VO80" s="161"/>
      <c r="VP80" s="168"/>
      <c r="VQ80" s="169"/>
      <c r="VR80" s="170"/>
      <c r="VS80" s="167"/>
      <c r="VT80" s="43"/>
      <c r="VU80" s="208"/>
      <c r="VV80" s="157"/>
      <c r="VW80" s="211"/>
      <c r="VX80" s="161"/>
      <c r="VY80" s="161"/>
      <c r="VZ80" s="168"/>
      <c r="WA80" s="169"/>
      <c r="WB80" s="170"/>
      <c r="WC80" s="167"/>
      <c r="WD80" s="43"/>
      <c r="WE80" s="208"/>
      <c r="WF80" s="157"/>
      <c r="WG80" s="211"/>
      <c r="WH80" s="161"/>
      <c r="WI80" s="161"/>
      <c r="WJ80" s="168"/>
      <c r="WK80" s="169"/>
      <c r="WL80" s="170"/>
      <c r="WM80" s="167"/>
      <c r="WN80" s="43"/>
      <c r="WO80" s="208"/>
      <c r="WP80" s="157"/>
      <c r="WQ80" s="211"/>
      <c r="WR80" s="161"/>
      <c r="WS80" s="161"/>
      <c r="WT80" s="168"/>
      <c r="WU80" s="169"/>
      <c r="WV80" s="170"/>
      <c r="WW80" s="167"/>
      <c r="WX80" s="43"/>
      <c r="WY80" s="208"/>
      <c r="WZ80" s="157"/>
      <c r="XA80" s="211"/>
      <c r="XB80" s="161"/>
      <c r="XC80" s="161"/>
      <c r="XD80" s="168"/>
      <c r="XE80" s="169"/>
      <c r="XF80" s="170"/>
      <c r="XG80" s="167"/>
      <c r="XH80" s="43"/>
      <c r="XI80" s="208"/>
      <c r="XJ80" s="157"/>
      <c r="XK80" s="211"/>
      <c r="XL80" s="161"/>
      <c r="XM80" s="161"/>
      <c r="XN80" s="168"/>
      <c r="XO80" s="169"/>
      <c r="XP80" s="170"/>
      <c r="XQ80" s="167"/>
      <c r="XR80" s="43"/>
      <c r="XS80" s="208"/>
      <c r="XT80" s="157"/>
      <c r="XU80" s="211"/>
      <c r="XV80" s="161"/>
      <c r="XW80" s="161"/>
      <c r="XX80" s="168"/>
      <c r="XY80" s="169"/>
      <c r="XZ80" s="170"/>
      <c r="YA80" s="167"/>
      <c r="YB80" s="43"/>
      <c r="YC80" s="208"/>
      <c r="YD80" s="157"/>
      <c r="YE80" s="211"/>
      <c r="YF80" s="161"/>
      <c r="YG80" s="161"/>
      <c r="YH80" s="168"/>
      <c r="YI80" s="169"/>
      <c r="YJ80" s="170"/>
      <c r="YK80" s="167"/>
      <c r="YL80" s="43"/>
      <c r="YM80" s="208"/>
      <c r="YN80" s="157"/>
      <c r="YO80" s="211"/>
      <c r="YP80" s="161"/>
      <c r="YQ80" s="161"/>
      <c r="YR80" s="168"/>
      <c r="YS80" s="169"/>
      <c r="YT80" s="170"/>
      <c r="YU80" s="167"/>
      <c r="YV80" s="43"/>
      <c r="YW80" s="208"/>
      <c r="YX80" s="157"/>
      <c r="YY80" s="211"/>
      <c r="YZ80" s="161"/>
      <c r="ZA80" s="161"/>
      <c r="ZB80" s="168"/>
      <c r="ZC80" s="169"/>
      <c r="ZD80" s="170"/>
      <c r="ZE80" s="167"/>
      <c r="ZF80" s="43"/>
      <c r="ZG80" s="208"/>
      <c r="ZH80" s="157"/>
      <c r="ZI80" s="211"/>
      <c r="ZJ80" s="161"/>
      <c r="ZK80" s="161"/>
      <c r="ZL80" s="168"/>
      <c r="ZM80" s="169"/>
      <c r="ZN80" s="170"/>
      <c r="ZO80" s="167"/>
      <c r="ZP80" s="43"/>
      <c r="ZQ80" s="208"/>
      <c r="ZR80" s="157"/>
      <c r="ZS80" s="211"/>
      <c r="ZT80" s="161"/>
      <c r="ZU80" s="161"/>
      <c r="ZV80" s="168"/>
      <c r="ZW80" s="169"/>
      <c r="ZX80" s="170"/>
      <c r="ZY80" s="167"/>
      <c r="ZZ80" s="43"/>
      <c r="AAA80" s="208"/>
      <c r="AAB80" s="157"/>
      <c r="AAC80" s="211"/>
      <c r="AAD80" s="161"/>
      <c r="AAE80" s="161"/>
      <c r="AAF80" s="168"/>
      <c r="AAG80" s="169"/>
      <c r="AAH80" s="170"/>
      <c r="AAI80" s="167"/>
      <c r="AAJ80" s="43"/>
      <c r="AAK80" s="208"/>
      <c r="AAL80" s="157"/>
      <c r="AAM80" s="211"/>
      <c r="AAN80" s="161"/>
      <c r="AAO80" s="161"/>
      <c r="AAP80" s="168"/>
      <c r="AAQ80" s="169"/>
      <c r="AAR80" s="170"/>
      <c r="AAS80" s="167"/>
      <c r="AAT80" s="43"/>
      <c r="AAU80" s="208"/>
      <c r="AAV80" s="157"/>
      <c r="AAW80" s="211"/>
      <c r="AAX80" s="161"/>
      <c r="AAY80" s="161"/>
      <c r="AAZ80" s="168"/>
      <c r="ABA80" s="169"/>
      <c r="ABB80" s="170"/>
      <c r="ABC80" s="167"/>
      <c r="ABD80" s="43"/>
      <c r="ABE80" s="208"/>
      <c r="ABF80" s="157"/>
      <c r="ABG80" s="211"/>
      <c r="ABH80" s="161"/>
      <c r="ABI80" s="161"/>
      <c r="ABJ80" s="168"/>
      <c r="ABK80" s="169"/>
      <c r="ABL80" s="170"/>
      <c r="ABM80" s="167"/>
      <c r="ABN80" s="43"/>
      <c r="ABO80" s="208"/>
      <c r="ABP80" s="157"/>
      <c r="ABQ80" s="211"/>
      <c r="ABR80" s="161"/>
      <c r="ABS80" s="161"/>
      <c r="ABT80" s="168"/>
      <c r="ABU80" s="169"/>
      <c r="ABV80" s="170"/>
      <c r="ABW80" s="167"/>
      <c r="ABX80" s="43"/>
      <c r="ABY80" s="208"/>
      <c r="ABZ80" s="157"/>
      <c r="ACA80" s="211"/>
      <c r="ACB80" s="161"/>
      <c r="ACC80" s="161"/>
      <c r="ACD80" s="168"/>
      <c r="ACE80" s="169"/>
      <c r="ACF80" s="170"/>
      <c r="ACG80" s="167"/>
      <c r="ACH80" s="43"/>
      <c r="ACI80" s="208"/>
      <c r="ACJ80" s="157"/>
      <c r="ACK80" s="211"/>
      <c r="ACL80" s="161"/>
      <c r="ACM80" s="161"/>
      <c r="ACN80" s="168"/>
      <c r="ACO80" s="169"/>
      <c r="ACP80" s="170"/>
      <c r="ACQ80" s="167"/>
      <c r="ACR80" s="43"/>
      <c r="ACS80" s="208"/>
      <c r="ACT80" s="157"/>
      <c r="ACU80" s="211"/>
      <c r="ACV80" s="161"/>
      <c r="ACW80" s="161"/>
      <c r="ACX80" s="168"/>
      <c r="ACY80" s="169"/>
      <c r="ACZ80" s="170"/>
      <c r="ADA80" s="167"/>
      <c r="ADB80" s="43"/>
      <c r="ADC80" s="208"/>
      <c r="ADD80" s="157"/>
      <c r="ADE80" s="211"/>
      <c r="ADF80" s="161"/>
      <c r="ADG80" s="161"/>
      <c r="ADH80" s="168"/>
      <c r="ADI80" s="169"/>
      <c r="ADJ80" s="170"/>
      <c r="ADK80" s="167"/>
      <c r="ADL80" s="43"/>
      <c r="ADM80" s="208"/>
      <c r="ADN80" s="157"/>
      <c r="ADO80" s="211"/>
      <c r="ADP80" s="161"/>
      <c r="ADQ80" s="161"/>
      <c r="ADR80" s="168"/>
      <c r="ADS80" s="169"/>
      <c r="ADT80" s="170"/>
      <c r="ADU80" s="167"/>
      <c r="ADV80" s="43"/>
      <c r="ADW80" s="208"/>
      <c r="ADX80" s="157"/>
      <c r="ADY80" s="211"/>
      <c r="ADZ80" s="161"/>
      <c r="AEA80" s="161"/>
      <c r="AEB80" s="168"/>
      <c r="AEC80" s="169"/>
      <c r="AED80" s="170"/>
      <c r="AEE80" s="167"/>
      <c r="AEF80" s="43"/>
      <c r="AEG80" s="208"/>
      <c r="AEH80" s="157"/>
      <c r="AEI80" s="211"/>
      <c r="AEJ80" s="161"/>
      <c r="AEK80" s="161"/>
      <c r="AEL80" s="168"/>
      <c r="AEM80" s="169"/>
      <c r="AEN80" s="170"/>
      <c r="AEO80" s="167"/>
      <c r="AEP80" s="43"/>
      <c r="AEQ80" s="208"/>
      <c r="AER80" s="157"/>
      <c r="AES80" s="211"/>
      <c r="AET80" s="161"/>
      <c r="AEU80" s="161"/>
      <c r="AEV80" s="168"/>
      <c r="AEW80" s="169"/>
      <c r="AEX80" s="170"/>
      <c r="AEY80" s="167"/>
      <c r="AEZ80" s="43"/>
      <c r="AFA80" s="208"/>
      <c r="AFB80" s="157"/>
      <c r="AFC80" s="211"/>
      <c r="AFD80" s="161"/>
      <c r="AFE80" s="161"/>
      <c r="AFF80" s="168"/>
      <c r="AFG80" s="169"/>
      <c r="AFH80" s="170"/>
      <c r="AFI80" s="167"/>
      <c r="AFJ80" s="43"/>
      <c r="AFK80" s="208"/>
      <c r="AFL80" s="157"/>
      <c r="AFM80" s="211"/>
      <c r="AFN80" s="161"/>
      <c r="AFO80" s="161"/>
      <c r="AFP80" s="168"/>
      <c r="AFQ80" s="169"/>
      <c r="AFR80" s="170"/>
      <c r="AFS80" s="167"/>
      <c r="AFT80" s="43"/>
      <c r="AFU80" s="208"/>
      <c r="AFV80" s="157"/>
      <c r="AFW80" s="211"/>
      <c r="AFX80" s="161"/>
      <c r="AFY80" s="161"/>
      <c r="AFZ80" s="168"/>
      <c r="AGA80" s="169"/>
      <c r="AGB80" s="170"/>
      <c r="AGC80" s="167"/>
      <c r="AGD80" s="43"/>
      <c r="AGE80" s="208"/>
      <c r="AGF80" s="157"/>
      <c r="AGG80" s="211"/>
      <c r="AGH80" s="161"/>
      <c r="AGI80" s="161"/>
      <c r="AGJ80" s="168"/>
      <c r="AGK80" s="169"/>
      <c r="AGL80" s="170"/>
      <c r="AGM80" s="167"/>
      <c r="AGN80" s="43"/>
      <c r="AGO80" s="208"/>
      <c r="AGP80" s="157"/>
      <c r="AGQ80" s="211"/>
      <c r="AGR80" s="161"/>
      <c r="AGS80" s="161"/>
      <c r="AGT80" s="168"/>
      <c r="AGU80" s="169"/>
      <c r="AGV80" s="170"/>
      <c r="AGW80" s="167"/>
      <c r="AGX80" s="43"/>
      <c r="AGY80" s="208"/>
      <c r="AGZ80" s="157"/>
      <c r="AHA80" s="211"/>
      <c r="AHB80" s="161"/>
      <c r="AHC80" s="161"/>
      <c r="AHD80" s="168"/>
      <c r="AHE80" s="169"/>
      <c r="AHF80" s="170"/>
      <c r="AHG80" s="167"/>
      <c r="AHH80" s="43"/>
      <c r="AHI80" s="208"/>
      <c r="AHJ80" s="157"/>
      <c r="AHK80" s="211"/>
      <c r="AHL80" s="161"/>
      <c r="AHM80" s="161"/>
      <c r="AHN80" s="168"/>
      <c r="AHO80" s="169"/>
      <c r="AHP80" s="170"/>
      <c r="AHQ80" s="167"/>
      <c r="AHR80" s="43"/>
      <c r="AHS80" s="208"/>
      <c r="AHT80" s="157"/>
      <c r="AHU80" s="211"/>
      <c r="AHV80" s="161"/>
      <c r="AHW80" s="161"/>
      <c r="AHX80" s="168"/>
      <c r="AHY80" s="169"/>
      <c r="AHZ80" s="170"/>
      <c r="AIA80" s="167"/>
      <c r="AIB80" s="43"/>
      <c r="AIC80" s="208"/>
      <c r="AID80" s="157"/>
      <c r="AIE80" s="211"/>
      <c r="AIF80" s="161"/>
      <c r="AIG80" s="161"/>
      <c r="AIH80" s="168"/>
      <c r="AII80" s="169"/>
      <c r="AIJ80" s="170"/>
      <c r="AIK80" s="167"/>
      <c r="AIL80" s="43"/>
      <c r="AIM80" s="208"/>
      <c r="AIN80" s="157"/>
      <c r="AIO80" s="211"/>
      <c r="AIP80" s="161"/>
      <c r="AIQ80" s="161"/>
      <c r="AIR80" s="168"/>
      <c r="AIS80" s="169"/>
      <c r="AIT80" s="170"/>
      <c r="AIU80" s="167"/>
      <c r="AIV80" s="43"/>
      <c r="AIW80" s="208"/>
      <c r="AIX80" s="157"/>
      <c r="AIY80" s="211"/>
      <c r="AIZ80" s="161"/>
      <c r="AJA80" s="161"/>
      <c r="AJB80" s="168"/>
      <c r="AJC80" s="169"/>
      <c r="AJD80" s="170"/>
      <c r="AJE80" s="167"/>
      <c r="AJF80" s="43"/>
      <c r="AJG80" s="208"/>
      <c r="AJH80" s="157"/>
      <c r="AJI80" s="211"/>
      <c r="AJJ80" s="161"/>
      <c r="AJK80" s="161"/>
      <c r="AJL80" s="168"/>
      <c r="AJM80" s="169"/>
      <c r="AJN80" s="170"/>
      <c r="AJO80" s="167"/>
      <c r="AJP80" s="43"/>
      <c r="AJQ80" s="208"/>
      <c r="AJR80" s="157"/>
      <c r="AJS80" s="211"/>
      <c r="AJT80" s="161"/>
      <c r="AJU80" s="161"/>
      <c r="AJV80" s="168"/>
      <c r="AJW80" s="169"/>
      <c r="AJX80" s="170"/>
      <c r="AJY80" s="167"/>
      <c r="AJZ80" s="43"/>
      <c r="AKA80" s="208"/>
      <c r="AKB80" s="157"/>
      <c r="AKC80" s="211"/>
      <c r="AKD80" s="161"/>
      <c r="AKE80" s="161"/>
      <c r="AKF80" s="168"/>
      <c r="AKG80" s="169"/>
      <c r="AKH80" s="170"/>
      <c r="AKI80" s="167"/>
      <c r="AKJ80" s="43"/>
      <c r="AKK80" s="208"/>
      <c r="AKL80" s="157"/>
      <c r="AKM80" s="211"/>
      <c r="AKN80" s="161"/>
      <c r="AKO80" s="161"/>
      <c r="AKP80" s="168"/>
      <c r="AKQ80" s="169"/>
      <c r="AKR80" s="170"/>
      <c r="AKS80" s="167"/>
      <c r="AKT80" s="43"/>
      <c r="AKU80" s="208"/>
      <c r="AKV80" s="157"/>
      <c r="AKW80" s="211"/>
      <c r="AKX80" s="161"/>
      <c r="AKY80" s="161"/>
      <c r="AKZ80" s="168"/>
      <c r="ALA80" s="169"/>
      <c r="ALB80" s="170"/>
      <c r="ALC80" s="167"/>
      <c r="ALD80" s="43"/>
      <c r="ALE80" s="208"/>
      <c r="ALF80" s="157"/>
      <c r="ALG80" s="211"/>
      <c r="ALH80" s="161"/>
      <c r="ALI80" s="161"/>
      <c r="ALJ80" s="168"/>
      <c r="ALK80" s="169"/>
      <c r="ALL80" s="170"/>
      <c r="ALM80" s="167"/>
      <c r="ALN80" s="43"/>
      <c r="ALO80" s="208"/>
      <c r="ALP80" s="157"/>
      <c r="ALQ80" s="211"/>
      <c r="ALR80" s="161"/>
      <c r="ALS80" s="161"/>
      <c r="ALT80" s="168"/>
      <c r="ALU80" s="169"/>
      <c r="ALV80" s="170"/>
      <c r="ALW80" s="167"/>
      <c r="ALX80" s="43"/>
      <c r="ALY80" s="208"/>
      <c r="ALZ80" s="157"/>
      <c r="AMA80" s="211"/>
      <c r="AMB80" s="161"/>
      <c r="AMC80" s="161"/>
      <c r="AMD80" s="168"/>
      <c r="AME80" s="169"/>
      <c r="AMF80" s="170"/>
      <c r="AMG80" s="167"/>
      <c r="AMH80" s="43"/>
      <c r="AMI80" s="208"/>
      <c r="AMJ80" s="157"/>
      <c r="AMK80" s="211"/>
      <c r="AML80" s="161"/>
      <c r="AMM80" s="161"/>
      <c r="AMN80" s="168"/>
      <c r="AMO80" s="169"/>
      <c r="AMP80" s="170"/>
      <c r="AMQ80" s="167"/>
      <c r="AMR80" s="43"/>
      <c r="AMS80" s="208"/>
      <c r="AMT80" s="157"/>
      <c r="AMU80" s="211"/>
      <c r="AMV80" s="161"/>
      <c r="AMW80" s="161"/>
      <c r="AMX80" s="168"/>
      <c r="AMY80" s="169"/>
      <c r="AMZ80" s="170"/>
      <c r="ANA80" s="167"/>
      <c r="ANB80" s="43"/>
      <c r="ANC80" s="208"/>
      <c r="AND80" s="157"/>
      <c r="ANE80" s="211"/>
      <c r="ANF80" s="161"/>
      <c r="ANG80" s="161"/>
      <c r="ANH80" s="168"/>
      <c r="ANI80" s="169"/>
      <c r="ANJ80" s="170"/>
      <c r="ANK80" s="167"/>
      <c r="ANL80" s="43"/>
      <c r="ANM80" s="208"/>
      <c r="ANN80" s="157"/>
      <c r="ANO80" s="211"/>
      <c r="ANP80" s="161"/>
      <c r="ANQ80" s="161"/>
      <c r="ANR80" s="168"/>
      <c r="ANS80" s="169"/>
      <c r="ANT80" s="170"/>
      <c r="ANU80" s="167"/>
      <c r="ANV80" s="43"/>
      <c r="ANW80" s="208"/>
      <c r="ANX80" s="157"/>
      <c r="ANY80" s="211"/>
      <c r="ANZ80" s="161"/>
      <c r="AOA80" s="161"/>
      <c r="AOB80" s="168"/>
      <c r="AOC80" s="169"/>
      <c r="AOD80" s="170"/>
      <c r="AOE80" s="167"/>
      <c r="AOF80" s="43"/>
      <c r="AOG80" s="208"/>
      <c r="AOH80" s="157"/>
      <c r="AOI80" s="211"/>
      <c r="AOJ80" s="161"/>
      <c r="AOK80" s="161"/>
      <c r="AOL80" s="168"/>
      <c r="AOM80" s="169"/>
      <c r="AON80" s="170"/>
      <c r="AOO80" s="167"/>
      <c r="AOP80" s="43"/>
      <c r="AOQ80" s="208"/>
      <c r="AOR80" s="157"/>
      <c r="AOS80" s="211"/>
      <c r="AOT80" s="161"/>
      <c r="AOU80" s="161"/>
      <c r="AOV80" s="168"/>
      <c r="AOW80" s="169"/>
      <c r="AOX80" s="170"/>
      <c r="AOY80" s="167"/>
      <c r="AOZ80" s="43"/>
      <c r="APA80" s="208"/>
      <c r="APB80" s="157"/>
      <c r="APC80" s="211"/>
      <c r="APD80" s="161"/>
      <c r="APE80" s="161"/>
      <c r="APF80" s="168"/>
      <c r="APG80" s="169"/>
      <c r="APH80" s="170"/>
      <c r="API80" s="167"/>
      <c r="APJ80" s="43"/>
      <c r="APK80" s="208"/>
      <c r="APL80" s="157"/>
      <c r="APM80" s="211"/>
      <c r="APN80" s="161"/>
      <c r="APO80" s="161"/>
      <c r="APP80" s="168"/>
      <c r="APQ80" s="169"/>
      <c r="APR80" s="170"/>
      <c r="APS80" s="167"/>
      <c r="APT80" s="43"/>
      <c r="APU80" s="208"/>
      <c r="APV80" s="157"/>
      <c r="APW80" s="211"/>
      <c r="APX80" s="161"/>
      <c r="APY80" s="161"/>
      <c r="APZ80" s="168"/>
      <c r="AQA80" s="169"/>
      <c r="AQB80" s="170"/>
      <c r="AQC80" s="167"/>
      <c r="AQD80" s="43"/>
      <c r="AQE80" s="208"/>
      <c r="AQF80" s="157"/>
      <c r="AQG80" s="211"/>
      <c r="AQH80" s="161"/>
      <c r="AQI80" s="161"/>
      <c r="AQJ80" s="168"/>
      <c r="AQK80" s="169"/>
      <c r="AQL80" s="170"/>
      <c r="AQM80" s="167"/>
      <c r="AQN80" s="43"/>
      <c r="AQO80" s="208"/>
      <c r="AQP80" s="157"/>
      <c r="AQQ80" s="211"/>
      <c r="AQR80" s="161"/>
      <c r="AQS80" s="161"/>
      <c r="AQT80" s="168"/>
      <c r="AQU80" s="169"/>
      <c r="AQV80" s="170"/>
      <c r="AQW80" s="167"/>
      <c r="AQX80" s="43"/>
      <c r="AQY80" s="208"/>
      <c r="AQZ80" s="157"/>
      <c r="ARA80" s="211"/>
      <c r="ARB80" s="161"/>
      <c r="ARC80" s="161"/>
      <c r="ARD80" s="168"/>
      <c r="ARE80" s="169"/>
      <c r="ARF80" s="170"/>
      <c r="ARG80" s="167"/>
      <c r="ARH80" s="43"/>
      <c r="ARI80" s="208"/>
      <c r="ARJ80" s="157"/>
      <c r="ARK80" s="211"/>
      <c r="ARL80" s="161"/>
      <c r="ARM80" s="161"/>
      <c r="ARN80" s="168"/>
      <c r="ARO80" s="169"/>
      <c r="ARP80" s="170"/>
      <c r="ARQ80" s="167"/>
      <c r="ARR80" s="43"/>
      <c r="ARS80" s="208"/>
      <c r="ART80" s="157"/>
      <c r="ARU80" s="211"/>
      <c r="ARV80" s="161"/>
      <c r="ARW80" s="161"/>
      <c r="ARX80" s="168"/>
      <c r="ARY80" s="169"/>
      <c r="ARZ80" s="170"/>
      <c r="ASA80" s="167"/>
      <c r="ASB80" s="43"/>
      <c r="ASC80" s="208"/>
      <c r="ASD80" s="157"/>
      <c r="ASE80" s="211"/>
      <c r="ASF80" s="161"/>
      <c r="ASG80" s="161"/>
      <c r="ASH80" s="168"/>
      <c r="ASI80" s="169"/>
      <c r="ASJ80" s="170"/>
      <c r="ASK80" s="167"/>
      <c r="ASL80" s="43"/>
      <c r="ASM80" s="208"/>
      <c r="ASN80" s="157"/>
      <c r="ASO80" s="211"/>
      <c r="ASP80" s="161"/>
      <c r="ASQ80" s="161"/>
      <c r="ASR80" s="168"/>
      <c r="ASS80" s="169"/>
      <c r="AST80" s="170"/>
      <c r="ASU80" s="167"/>
      <c r="ASV80" s="43"/>
      <c r="ASW80" s="208"/>
      <c r="ASX80" s="157"/>
      <c r="ASY80" s="211"/>
      <c r="ASZ80" s="161"/>
      <c r="ATA80" s="161"/>
      <c r="ATB80" s="168"/>
      <c r="ATC80" s="169"/>
      <c r="ATD80" s="170"/>
      <c r="ATE80" s="167"/>
      <c r="ATF80" s="43"/>
      <c r="ATG80" s="208"/>
      <c r="ATH80" s="157"/>
      <c r="ATI80" s="211"/>
      <c r="ATJ80" s="161"/>
      <c r="ATK80" s="161"/>
      <c r="ATL80" s="168"/>
      <c r="ATM80" s="169"/>
      <c r="ATN80" s="170"/>
      <c r="ATO80" s="167"/>
      <c r="ATP80" s="43"/>
      <c r="ATQ80" s="208"/>
      <c r="ATR80" s="157"/>
      <c r="ATS80" s="211"/>
      <c r="ATT80" s="161"/>
      <c r="ATU80" s="161"/>
      <c r="ATV80" s="168"/>
      <c r="ATW80" s="169"/>
      <c r="ATX80" s="170"/>
      <c r="ATY80" s="167"/>
      <c r="ATZ80" s="43"/>
      <c r="AUA80" s="208"/>
      <c r="AUB80" s="157"/>
      <c r="AUC80" s="211"/>
      <c r="AUD80" s="161"/>
      <c r="AUE80" s="161"/>
      <c r="AUF80" s="168"/>
      <c r="AUG80" s="169"/>
      <c r="AUH80" s="170"/>
      <c r="AUI80" s="167"/>
      <c r="AUJ80" s="43"/>
      <c r="AUK80" s="208"/>
      <c r="AUL80" s="157"/>
      <c r="AUM80" s="211"/>
      <c r="AUN80" s="161"/>
      <c r="AUO80" s="161"/>
      <c r="AUP80" s="168"/>
      <c r="AUQ80" s="169"/>
      <c r="AUR80" s="170"/>
      <c r="AUS80" s="167"/>
      <c r="AUT80" s="43"/>
      <c r="AUU80" s="208"/>
      <c r="AUV80" s="157"/>
      <c r="AUW80" s="211"/>
      <c r="AUX80" s="161"/>
      <c r="AUY80" s="161"/>
      <c r="AUZ80" s="168"/>
      <c r="AVA80" s="169"/>
      <c r="AVB80" s="170"/>
      <c r="AVC80" s="167"/>
      <c r="AVD80" s="43"/>
      <c r="AVE80" s="208"/>
      <c r="AVF80" s="157"/>
      <c r="AVG80" s="211"/>
      <c r="AVH80" s="161"/>
      <c r="AVI80" s="161"/>
      <c r="AVJ80" s="168"/>
      <c r="AVK80" s="169"/>
      <c r="AVL80" s="170"/>
      <c r="AVM80" s="167"/>
      <c r="AVN80" s="43"/>
      <c r="AVO80" s="208"/>
      <c r="AVP80" s="157"/>
      <c r="AVQ80" s="211"/>
      <c r="AVR80" s="161"/>
      <c r="AVS80" s="161"/>
      <c r="AVT80" s="168"/>
      <c r="AVU80" s="169"/>
      <c r="AVV80" s="170"/>
      <c r="AVW80" s="167"/>
      <c r="AVX80" s="43"/>
      <c r="AVY80" s="208"/>
      <c r="AVZ80" s="157"/>
      <c r="AWA80" s="211"/>
      <c r="AWB80" s="161"/>
      <c r="AWC80" s="161"/>
      <c r="AWD80" s="168"/>
      <c r="AWE80" s="169"/>
      <c r="AWF80" s="170"/>
      <c r="AWG80" s="167"/>
      <c r="AWH80" s="43"/>
      <c r="AWI80" s="208"/>
      <c r="AWJ80" s="157"/>
      <c r="AWK80" s="211"/>
      <c r="AWL80" s="161"/>
      <c r="AWM80" s="161"/>
      <c r="AWN80" s="168"/>
      <c r="AWO80" s="169"/>
      <c r="AWP80" s="170"/>
      <c r="AWQ80" s="167"/>
      <c r="AWR80" s="43"/>
      <c r="AWS80" s="208"/>
      <c r="AWT80" s="157"/>
      <c r="AWU80" s="211"/>
      <c r="AWV80" s="161"/>
      <c r="AWW80" s="161"/>
      <c r="AWX80" s="168"/>
      <c r="AWY80" s="169"/>
      <c r="AWZ80" s="170"/>
      <c r="AXA80" s="167"/>
      <c r="AXB80" s="43"/>
      <c r="AXC80" s="208"/>
      <c r="AXD80" s="157"/>
      <c r="AXE80" s="211"/>
      <c r="AXF80" s="161"/>
      <c r="AXG80" s="161"/>
      <c r="AXH80" s="168"/>
      <c r="AXI80" s="169"/>
      <c r="AXJ80" s="170"/>
      <c r="AXK80" s="167"/>
      <c r="AXL80" s="43"/>
      <c r="AXM80" s="208"/>
      <c r="AXN80" s="157"/>
      <c r="AXO80" s="211"/>
      <c r="AXP80" s="161"/>
      <c r="AXQ80" s="161"/>
      <c r="AXR80" s="168"/>
      <c r="AXS80" s="169"/>
      <c r="AXT80" s="170"/>
      <c r="AXU80" s="167"/>
      <c r="AXV80" s="43"/>
      <c r="AXW80" s="208"/>
      <c r="AXX80" s="157"/>
      <c r="AXY80" s="211"/>
      <c r="AXZ80" s="161"/>
      <c r="AYA80" s="161"/>
      <c r="AYB80" s="168"/>
      <c r="AYC80" s="169"/>
      <c r="AYD80" s="170"/>
      <c r="AYE80" s="167"/>
      <c r="AYF80" s="43"/>
      <c r="AYG80" s="208"/>
      <c r="AYH80" s="157"/>
      <c r="AYI80" s="211"/>
      <c r="AYJ80" s="161"/>
      <c r="AYK80" s="161"/>
      <c r="AYL80" s="168"/>
      <c r="AYM80" s="169"/>
      <c r="AYN80" s="170"/>
      <c r="AYO80" s="167"/>
      <c r="AYP80" s="43"/>
      <c r="AYQ80" s="208"/>
      <c r="AYR80" s="157"/>
      <c r="AYS80" s="211"/>
      <c r="AYT80" s="161"/>
      <c r="AYU80" s="161"/>
      <c r="AYV80" s="168"/>
      <c r="AYW80" s="169"/>
      <c r="AYX80" s="170"/>
      <c r="AYY80" s="167"/>
      <c r="AYZ80" s="43"/>
      <c r="AZA80" s="208"/>
      <c r="AZB80" s="157"/>
      <c r="AZC80" s="211"/>
      <c r="AZD80" s="161"/>
      <c r="AZE80" s="161"/>
      <c r="AZF80" s="168"/>
      <c r="AZG80" s="169"/>
      <c r="AZH80" s="170"/>
      <c r="AZI80" s="167"/>
      <c r="AZJ80" s="43"/>
      <c r="AZK80" s="208"/>
      <c r="AZL80" s="157"/>
      <c r="AZM80" s="211"/>
      <c r="AZN80" s="161"/>
      <c r="AZO80" s="161"/>
      <c r="AZP80" s="168"/>
      <c r="AZQ80" s="169"/>
      <c r="AZR80" s="170"/>
      <c r="AZS80" s="167"/>
      <c r="AZT80" s="43"/>
      <c r="AZU80" s="208"/>
      <c r="AZV80" s="157"/>
      <c r="AZW80" s="211"/>
      <c r="AZX80" s="161"/>
      <c r="AZY80" s="161"/>
      <c r="AZZ80" s="168"/>
      <c r="BAA80" s="169"/>
      <c r="BAB80" s="170"/>
      <c r="BAC80" s="167"/>
      <c r="BAD80" s="43"/>
      <c r="BAE80" s="208"/>
      <c r="BAF80" s="157"/>
      <c r="BAG80" s="211"/>
      <c r="BAH80" s="161"/>
      <c r="BAI80" s="161"/>
      <c r="BAJ80" s="168"/>
      <c r="BAK80" s="169"/>
      <c r="BAL80" s="170"/>
      <c r="BAM80" s="167"/>
      <c r="BAN80" s="43"/>
      <c r="BAO80" s="208"/>
      <c r="BAP80" s="157"/>
      <c r="BAQ80" s="211"/>
      <c r="BAR80" s="161"/>
      <c r="BAS80" s="161"/>
      <c r="BAT80" s="168"/>
      <c r="BAU80" s="169"/>
      <c r="BAV80" s="170"/>
      <c r="BAW80" s="167"/>
      <c r="BAX80" s="43"/>
      <c r="BAY80" s="208"/>
      <c r="BAZ80" s="157"/>
      <c r="BBA80" s="211"/>
      <c r="BBB80" s="161"/>
      <c r="BBC80" s="161"/>
      <c r="BBD80" s="168"/>
      <c r="BBE80" s="169"/>
      <c r="BBF80" s="170"/>
      <c r="BBG80" s="167"/>
      <c r="BBH80" s="43"/>
      <c r="BBI80" s="208"/>
      <c r="BBJ80" s="157"/>
      <c r="BBK80" s="211"/>
      <c r="BBL80" s="161"/>
      <c r="BBM80" s="161"/>
      <c r="BBN80" s="168"/>
      <c r="BBO80" s="169"/>
      <c r="BBP80" s="170"/>
      <c r="BBQ80" s="167"/>
      <c r="BBR80" s="43"/>
      <c r="BBS80" s="208"/>
      <c r="BBT80" s="157"/>
      <c r="BBU80" s="211"/>
      <c r="BBV80" s="161"/>
      <c r="BBW80" s="161"/>
      <c r="BBX80" s="168"/>
      <c r="BBY80" s="169"/>
      <c r="BBZ80" s="170"/>
      <c r="BCA80" s="167"/>
      <c r="BCB80" s="43"/>
      <c r="BCC80" s="208"/>
      <c r="BCD80" s="157"/>
      <c r="BCE80" s="211"/>
      <c r="BCF80" s="161"/>
      <c r="BCG80" s="161"/>
      <c r="BCH80" s="168"/>
      <c r="BCI80" s="169"/>
      <c r="BCJ80" s="170"/>
      <c r="BCK80" s="167"/>
      <c r="BCL80" s="43"/>
      <c r="BCM80" s="208"/>
      <c r="BCN80" s="157"/>
      <c r="BCO80" s="211"/>
      <c r="BCP80" s="161"/>
      <c r="BCQ80" s="161"/>
      <c r="BCR80" s="168"/>
      <c r="BCS80" s="169"/>
      <c r="BCT80" s="170"/>
      <c r="BCU80" s="167"/>
      <c r="BCV80" s="43"/>
      <c r="BCW80" s="208"/>
      <c r="BCX80" s="157"/>
      <c r="BCY80" s="211"/>
      <c r="BCZ80" s="161"/>
      <c r="BDA80" s="161"/>
      <c r="BDB80" s="168"/>
      <c r="BDC80" s="169"/>
      <c r="BDD80" s="170"/>
      <c r="BDE80" s="167"/>
      <c r="BDF80" s="43"/>
      <c r="BDG80" s="208"/>
      <c r="BDH80" s="157"/>
      <c r="BDI80" s="211"/>
      <c r="BDJ80" s="161"/>
      <c r="BDK80" s="161"/>
      <c r="BDL80" s="168"/>
      <c r="BDM80" s="169"/>
      <c r="BDN80" s="170"/>
      <c r="BDO80" s="167"/>
      <c r="BDP80" s="43"/>
      <c r="BDQ80" s="208"/>
      <c r="BDR80" s="157"/>
      <c r="BDS80" s="211"/>
      <c r="BDT80" s="161"/>
      <c r="BDU80" s="161"/>
      <c r="BDV80" s="168"/>
      <c r="BDW80" s="169"/>
      <c r="BDX80" s="170"/>
      <c r="BDY80" s="167"/>
      <c r="BDZ80" s="43"/>
      <c r="BEA80" s="208"/>
      <c r="BEB80" s="157"/>
      <c r="BEC80" s="211"/>
      <c r="BED80" s="161"/>
      <c r="BEE80" s="161"/>
      <c r="BEF80" s="168"/>
      <c r="BEG80" s="169"/>
      <c r="BEH80" s="170"/>
      <c r="BEI80" s="167"/>
      <c r="BEJ80" s="43"/>
      <c r="BEK80" s="208"/>
      <c r="BEL80" s="157"/>
      <c r="BEM80" s="211"/>
      <c r="BEN80" s="161"/>
      <c r="BEO80" s="161"/>
      <c r="BEP80" s="168"/>
      <c r="BEQ80" s="169"/>
      <c r="BER80" s="170"/>
      <c r="BES80" s="167"/>
      <c r="BET80" s="43"/>
      <c r="BEU80" s="208"/>
      <c r="BEV80" s="157"/>
      <c r="BEW80" s="211"/>
      <c r="BEX80" s="161"/>
      <c r="BEY80" s="161"/>
      <c r="BEZ80" s="168"/>
      <c r="BFA80" s="169"/>
      <c r="BFB80" s="170"/>
      <c r="BFC80" s="167"/>
      <c r="BFD80" s="43"/>
      <c r="BFE80" s="208"/>
      <c r="BFF80" s="157"/>
      <c r="BFG80" s="211"/>
      <c r="BFH80" s="161"/>
      <c r="BFI80" s="161"/>
      <c r="BFJ80" s="168"/>
      <c r="BFK80" s="169"/>
      <c r="BFL80" s="170"/>
      <c r="BFM80" s="167"/>
      <c r="BFN80" s="43"/>
      <c r="BFO80" s="208"/>
      <c r="BFP80" s="157"/>
      <c r="BFQ80" s="211"/>
      <c r="BFR80" s="161"/>
      <c r="BFS80" s="161"/>
      <c r="BFT80" s="168"/>
      <c r="BFU80" s="169"/>
      <c r="BFV80" s="170"/>
      <c r="BFW80" s="167"/>
      <c r="BFX80" s="43"/>
      <c r="BFY80" s="208"/>
      <c r="BFZ80" s="157"/>
      <c r="BGA80" s="211"/>
      <c r="BGB80" s="161"/>
      <c r="BGC80" s="161"/>
      <c r="BGD80" s="168"/>
      <c r="BGE80" s="169"/>
      <c r="BGF80" s="170"/>
      <c r="BGG80" s="167"/>
      <c r="BGH80" s="43"/>
      <c r="BGI80" s="208"/>
      <c r="BGJ80" s="157"/>
      <c r="BGK80" s="211"/>
      <c r="BGL80" s="161"/>
      <c r="BGM80" s="161"/>
      <c r="BGN80" s="168"/>
      <c r="BGO80" s="169"/>
      <c r="BGP80" s="170"/>
      <c r="BGQ80" s="167"/>
      <c r="BGR80" s="43"/>
      <c r="BGS80" s="208"/>
      <c r="BGT80" s="157"/>
      <c r="BGU80" s="211"/>
      <c r="BGV80" s="161"/>
      <c r="BGW80" s="161"/>
      <c r="BGX80" s="168"/>
      <c r="BGY80" s="169"/>
      <c r="BGZ80" s="170"/>
      <c r="BHA80" s="167"/>
      <c r="BHB80" s="43"/>
      <c r="BHC80" s="208"/>
      <c r="BHD80" s="157"/>
      <c r="BHE80" s="211"/>
      <c r="BHF80" s="161"/>
      <c r="BHG80" s="161"/>
      <c r="BHH80" s="168"/>
      <c r="BHI80" s="169"/>
      <c r="BHJ80" s="170"/>
      <c r="BHK80" s="167"/>
      <c r="BHL80" s="43"/>
      <c r="BHM80" s="208"/>
      <c r="BHN80" s="157"/>
      <c r="BHO80" s="211"/>
      <c r="BHP80" s="161"/>
      <c r="BHQ80" s="161"/>
      <c r="BHR80" s="168"/>
      <c r="BHS80" s="169"/>
      <c r="BHT80" s="170"/>
      <c r="BHU80" s="167"/>
      <c r="BHV80" s="43"/>
      <c r="BHW80" s="208"/>
      <c r="BHX80" s="157"/>
      <c r="BHY80" s="211"/>
      <c r="BHZ80" s="161"/>
      <c r="BIA80" s="161"/>
      <c r="BIB80" s="168"/>
      <c r="BIC80" s="169"/>
      <c r="BID80" s="170"/>
      <c r="BIE80" s="167"/>
      <c r="BIF80" s="43"/>
      <c r="BIG80" s="208"/>
      <c r="BIH80" s="157"/>
      <c r="BII80" s="211"/>
      <c r="BIJ80" s="161"/>
      <c r="BIK80" s="161"/>
      <c r="BIL80" s="168"/>
      <c r="BIM80" s="169"/>
      <c r="BIN80" s="170"/>
      <c r="BIO80" s="167"/>
      <c r="BIP80" s="43"/>
      <c r="BIQ80" s="208"/>
      <c r="BIR80" s="157"/>
      <c r="BIS80" s="211"/>
      <c r="BIT80" s="161"/>
      <c r="BIU80" s="161"/>
      <c r="BIV80" s="168"/>
      <c r="BIW80" s="169"/>
      <c r="BIX80" s="170"/>
      <c r="BIY80" s="167"/>
      <c r="BIZ80" s="43"/>
      <c r="BJA80" s="208"/>
      <c r="BJB80" s="157"/>
      <c r="BJC80" s="211"/>
      <c r="BJD80" s="161"/>
      <c r="BJE80" s="161"/>
      <c r="BJF80" s="168"/>
      <c r="BJG80" s="169"/>
      <c r="BJH80" s="170"/>
      <c r="BJI80" s="167"/>
      <c r="BJJ80" s="43"/>
      <c r="BJK80" s="208"/>
      <c r="BJL80" s="157"/>
      <c r="BJM80" s="211"/>
      <c r="BJN80" s="161"/>
      <c r="BJO80" s="161"/>
      <c r="BJP80" s="168"/>
      <c r="BJQ80" s="169"/>
      <c r="BJR80" s="170"/>
      <c r="BJS80" s="167"/>
      <c r="BJT80" s="43"/>
      <c r="BJU80" s="208"/>
      <c r="BJV80" s="157"/>
      <c r="BJW80" s="211"/>
      <c r="BJX80" s="161"/>
      <c r="BJY80" s="161"/>
      <c r="BJZ80" s="168"/>
      <c r="BKA80" s="169"/>
      <c r="BKB80" s="170"/>
      <c r="BKC80" s="167"/>
      <c r="BKD80" s="43"/>
      <c r="BKE80" s="208"/>
      <c r="BKF80" s="157"/>
      <c r="BKG80" s="211"/>
      <c r="BKH80" s="161"/>
      <c r="BKI80" s="161"/>
      <c r="BKJ80" s="168"/>
      <c r="BKK80" s="169"/>
      <c r="BKL80" s="170"/>
      <c r="BKM80" s="167"/>
      <c r="BKN80" s="43"/>
      <c r="BKO80" s="208"/>
      <c r="BKP80" s="157"/>
      <c r="BKQ80" s="211"/>
      <c r="BKR80" s="161"/>
      <c r="BKS80" s="161"/>
      <c r="BKT80" s="168"/>
      <c r="BKU80" s="169"/>
      <c r="BKV80" s="170"/>
      <c r="BKW80" s="167"/>
      <c r="BKX80" s="43"/>
      <c r="BKY80" s="208"/>
      <c r="BKZ80" s="157"/>
      <c r="BLA80" s="211"/>
      <c r="BLB80" s="161"/>
      <c r="BLC80" s="161"/>
      <c r="BLD80" s="168"/>
      <c r="BLE80" s="169"/>
      <c r="BLF80" s="170"/>
      <c r="BLG80" s="167"/>
      <c r="BLH80" s="43"/>
      <c r="BLI80" s="208"/>
      <c r="BLJ80" s="157"/>
      <c r="BLK80" s="211"/>
      <c r="BLL80" s="161"/>
      <c r="BLM80" s="161"/>
      <c r="BLN80" s="168"/>
      <c r="BLO80" s="169"/>
      <c r="BLP80" s="170"/>
      <c r="BLQ80" s="167"/>
      <c r="BLR80" s="43"/>
      <c r="BLS80" s="208"/>
      <c r="BLT80" s="157"/>
      <c r="BLU80" s="211"/>
      <c r="BLV80" s="161"/>
      <c r="BLW80" s="161"/>
      <c r="BLX80" s="168"/>
      <c r="BLY80" s="169"/>
      <c r="BLZ80" s="170"/>
      <c r="BMA80" s="167"/>
      <c r="BMB80" s="43"/>
      <c r="BMC80" s="208"/>
      <c r="BMD80" s="157"/>
      <c r="BME80" s="211"/>
      <c r="BMF80" s="161"/>
      <c r="BMG80" s="161"/>
      <c r="BMH80" s="168"/>
      <c r="BMI80" s="169"/>
      <c r="BMJ80" s="170"/>
      <c r="BMK80" s="167"/>
      <c r="BML80" s="43"/>
      <c r="BMM80" s="208"/>
      <c r="BMN80" s="157"/>
      <c r="BMO80" s="211"/>
      <c r="BMP80" s="161"/>
      <c r="BMQ80" s="161"/>
      <c r="BMR80" s="168"/>
      <c r="BMS80" s="169"/>
      <c r="BMT80" s="170"/>
      <c r="BMU80" s="167"/>
      <c r="BMV80" s="43"/>
      <c r="BMW80" s="208"/>
      <c r="BMX80" s="157"/>
      <c r="BMY80" s="211"/>
      <c r="BMZ80" s="161"/>
      <c r="BNA80" s="161"/>
      <c r="BNB80" s="168"/>
      <c r="BNC80" s="169"/>
      <c r="BND80" s="170"/>
      <c r="BNE80" s="167"/>
      <c r="BNF80" s="43"/>
      <c r="BNG80" s="208"/>
      <c r="BNH80" s="157"/>
      <c r="BNI80" s="211"/>
      <c r="BNJ80" s="161"/>
      <c r="BNK80" s="161"/>
      <c r="BNL80" s="168"/>
      <c r="BNM80" s="169"/>
      <c r="BNN80" s="170"/>
      <c r="BNO80" s="167"/>
      <c r="BNP80" s="43"/>
      <c r="BNQ80" s="208"/>
      <c r="BNR80" s="157"/>
      <c r="BNS80" s="211"/>
      <c r="BNT80" s="161"/>
      <c r="BNU80" s="161"/>
      <c r="BNV80" s="168"/>
      <c r="BNW80" s="169"/>
      <c r="BNX80" s="170"/>
      <c r="BNY80" s="167"/>
      <c r="BNZ80" s="43"/>
      <c r="BOA80" s="208"/>
      <c r="BOB80" s="157"/>
      <c r="BOC80" s="211"/>
      <c r="BOD80" s="161"/>
      <c r="BOE80" s="161"/>
      <c r="BOF80" s="168"/>
      <c r="BOG80" s="169"/>
      <c r="BOH80" s="170"/>
      <c r="BOI80" s="167"/>
      <c r="BOJ80" s="43"/>
      <c r="BOK80" s="208"/>
      <c r="BOL80" s="157"/>
      <c r="BOM80" s="211"/>
      <c r="BON80" s="161"/>
      <c r="BOO80" s="161"/>
      <c r="BOP80" s="168"/>
      <c r="BOQ80" s="169"/>
      <c r="BOR80" s="170"/>
      <c r="BOS80" s="167"/>
      <c r="BOT80" s="43"/>
      <c r="BOU80" s="208"/>
      <c r="BOV80" s="157"/>
      <c r="BOW80" s="211"/>
      <c r="BOX80" s="161"/>
      <c r="BOY80" s="161"/>
      <c r="BOZ80" s="168"/>
      <c r="BPA80" s="169"/>
      <c r="BPB80" s="170"/>
      <c r="BPC80" s="167"/>
      <c r="BPD80" s="43"/>
      <c r="BPE80" s="208"/>
      <c r="BPF80" s="157"/>
      <c r="BPG80" s="211"/>
      <c r="BPH80" s="161"/>
      <c r="BPI80" s="161"/>
      <c r="BPJ80" s="168"/>
      <c r="BPK80" s="169"/>
      <c r="BPL80" s="170"/>
      <c r="BPM80" s="167"/>
      <c r="BPN80" s="43"/>
      <c r="BPO80" s="208"/>
      <c r="BPP80" s="157"/>
      <c r="BPQ80" s="211"/>
      <c r="BPR80" s="161"/>
      <c r="BPS80" s="161"/>
      <c r="BPT80" s="168"/>
      <c r="BPU80" s="169"/>
      <c r="BPV80" s="170"/>
      <c r="BPW80" s="167"/>
      <c r="BPX80" s="43"/>
      <c r="BPY80" s="208"/>
      <c r="BPZ80" s="157"/>
      <c r="BQA80" s="211"/>
      <c r="BQB80" s="161"/>
      <c r="BQC80" s="161"/>
      <c r="BQD80" s="168"/>
      <c r="BQE80" s="169"/>
      <c r="BQF80" s="170"/>
      <c r="BQG80" s="167"/>
      <c r="BQH80" s="43"/>
      <c r="BQI80" s="208"/>
      <c r="BQJ80" s="157"/>
      <c r="BQK80" s="211"/>
      <c r="BQL80" s="161"/>
      <c r="BQM80" s="161"/>
      <c r="BQN80" s="168"/>
      <c r="BQO80" s="169"/>
      <c r="BQP80" s="170"/>
      <c r="BQQ80" s="167"/>
      <c r="BQR80" s="43"/>
      <c r="BQS80" s="208"/>
      <c r="BQT80" s="157"/>
      <c r="BQU80" s="211"/>
      <c r="BQV80" s="161"/>
      <c r="BQW80" s="161"/>
      <c r="BQX80" s="168"/>
      <c r="BQY80" s="169"/>
      <c r="BQZ80" s="170"/>
      <c r="BRA80" s="167"/>
      <c r="BRB80" s="43"/>
      <c r="BRC80" s="208"/>
      <c r="BRD80" s="157"/>
      <c r="BRE80" s="211"/>
      <c r="BRF80" s="161"/>
      <c r="BRG80" s="161"/>
      <c r="BRH80" s="168"/>
      <c r="BRI80" s="169"/>
      <c r="BRJ80" s="170"/>
      <c r="BRK80" s="167"/>
      <c r="BRL80" s="43"/>
      <c r="BRM80" s="208"/>
      <c r="BRN80" s="157"/>
      <c r="BRO80" s="211"/>
      <c r="BRP80" s="161"/>
      <c r="BRQ80" s="161"/>
      <c r="BRR80" s="168"/>
      <c r="BRS80" s="169"/>
      <c r="BRT80" s="170"/>
      <c r="BRU80" s="167"/>
      <c r="BRV80" s="43"/>
      <c r="BRW80" s="208"/>
      <c r="BRX80" s="157"/>
      <c r="BRY80" s="211"/>
      <c r="BRZ80" s="161"/>
      <c r="BSA80" s="161"/>
      <c r="BSB80" s="168"/>
      <c r="BSC80" s="169"/>
      <c r="BSD80" s="170"/>
      <c r="BSE80" s="167"/>
      <c r="BSF80" s="43"/>
      <c r="BSG80" s="208"/>
      <c r="BSH80" s="157"/>
      <c r="BSI80" s="211"/>
      <c r="BSJ80" s="161"/>
      <c r="BSK80" s="161"/>
      <c r="BSL80" s="168"/>
      <c r="BSM80" s="169"/>
      <c r="BSN80" s="170"/>
      <c r="BSO80" s="167"/>
      <c r="BSP80" s="43"/>
      <c r="BSQ80" s="208"/>
      <c r="BSR80" s="157"/>
      <c r="BSS80" s="211"/>
      <c r="BST80" s="161"/>
      <c r="BSU80" s="161"/>
      <c r="BSV80" s="168"/>
      <c r="BSW80" s="169"/>
      <c r="BSX80" s="170"/>
      <c r="BSY80" s="167"/>
      <c r="BSZ80" s="43"/>
      <c r="BTA80" s="208"/>
      <c r="BTB80" s="157"/>
      <c r="BTC80" s="211"/>
      <c r="BTD80" s="161"/>
      <c r="BTE80" s="161"/>
      <c r="BTF80" s="168"/>
      <c r="BTG80" s="169"/>
      <c r="BTH80" s="170"/>
      <c r="BTI80" s="167"/>
      <c r="BTJ80" s="43"/>
      <c r="BTK80" s="208"/>
      <c r="BTL80" s="157"/>
      <c r="BTM80" s="211"/>
      <c r="BTN80" s="161"/>
      <c r="BTO80" s="161"/>
      <c r="BTP80" s="168"/>
      <c r="BTQ80" s="169"/>
      <c r="BTR80" s="170"/>
      <c r="BTS80" s="167"/>
      <c r="BTT80" s="43"/>
      <c r="BTU80" s="208"/>
      <c r="BTV80" s="157"/>
      <c r="BTW80" s="211"/>
      <c r="BTX80" s="161"/>
      <c r="BTY80" s="161"/>
      <c r="BTZ80" s="168"/>
      <c r="BUA80" s="169"/>
      <c r="BUB80" s="170"/>
      <c r="BUC80" s="167"/>
      <c r="BUD80" s="43"/>
      <c r="BUE80" s="208"/>
      <c r="BUF80" s="157"/>
      <c r="BUG80" s="211"/>
      <c r="BUH80" s="161"/>
      <c r="BUI80" s="161"/>
      <c r="BUJ80" s="168"/>
      <c r="BUK80" s="169"/>
      <c r="BUL80" s="170"/>
      <c r="BUM80" s="167"/>
      <c r="BUN80" s="43"/>
      <c r="BUO80" s="208"/>
      <c r="BUP80" s="157"/>
      <c r="BUQ80" s="211"/>
      <c r="BUR80" s="161"/>
      <c r="BUS80" s="161"/>
      <c r="BUT80" s="168"/>
      <c r="BUU80" s="169"/>
      <c r="BUV80" s="170"/>
      <c r="BUW80" s="167"/>
      <c r="BUX80" s="43"/>
      <c r="BUY80" s="208"/>
      <c r="BUZ80" s="157"/>
      <c r="BVA80" s="211"/>
      <c r="BVB80" s="161"/>
      <c r="BVC80" s="161"/>
      <c r="BVD80" s="168"/>
      <c r="BVE80" s="169"/>
      <c r="BVF80" s="170"/>
      <c r="BVG80" s="167"/>
      <c r="BVH80" s="43"/>
      <c r="BVI80" s="208"/>
      <c r="BVJ80" s="157"/>
      <c r="BVK80" s="211"/>
      <c r="BVL80" s="161"/>
      <c r="BVM80" s="161"/>
      <c r="BVN80" s="168"/>
      <c r="BVO80" s="169"/>
      <c r="BVP80" s="170"/>
      <c r="BVQ80" s="167"/>
      <c r="BVR80" s="43"/>
      <c r="BVS80" s="208"/>
      <c r="BVT80" s="157"/>
      <c r="BVU80" s="211"/>
      <c r="BVV80" s="161"/>
      <c r="BVW80" s="161"/>
      <c r="BVX80" s="168"/>
      <c r="BVY80" s="169"/>
      <c r="BVZ80" s="170"/>
      <c r="BWA80" s="167"/>
      <c r="BWB80" s="43"/>
      <c r="BWC80" s="208"/>
      <c r="BWD80" s="157"/>
      <c r="BWE80" s="211"/>
      <c r="BWF80" s="161"/>
      <c r="BWG80" s="161"/>
      <c r="BWH80" s="168"/>
      <c r="BWI80" s="169"/>
      <c r="BWJ80" s="170"/>
      <c r="BWK80" s="167"/>
      <c r="BWL80" s="43"/>
      <c r="BWM80" s="208"/>
      <c r="BWN80" s="157"/>
      <c r="BWO80" s="211"/>
      <c r="BWP80" s="161"/>
      <c r="BWQ80" s="161"/>
      <c r="BWR80" s="168"/>
      <c r="BWS80" s="169"/>
      <c r="BWT80" s="170"/>
      <c r="BWU80" s="167"/>
      <c r="BWV80" s="43"/>
      <c r="BWW80" s="208"/>
      <c r="BWX80" s="157"/>
      <c r="BWY80" s="211"/>
      <c r="BWZ80" s="161"/>
      <c r="BXA80" s="161"/>
      <c r="BXB80" s="168"/>
      <c r="BXC80" s="169"/>
      <c r="BXD80" s="170"/>
      <c r="BXE80" s="167"/>
      <c r="BXF80" s="43"/>
      <c r="BXG80" s="208"/>
      <c r="BXH80" s="157"/>
      <c r="BXI80" s="211"/>
      <c r="BXJ80" s="161"/>
      <c r="BXK80" s="161"/>
      <c r="BXL80" s="168"/>
      <c r="BXM80" s="169"/>
      <c r="BXN80" s="170"/>
      <c r="BXO80" s="167"/>
      <c r="BXP80" s="43"/>
      <c r="BXQ80" s="208"/>
      <c r="BXR80" s="157"/>
      <c r="BXS80" s="211"/>
      <c r="BXT80" s="161"/>
      <c r="BXU80" s="161"/>
      <c r="BXV80" s="168"/>
      <c r="BXW80" s="169"/>
      <c r="BXX80" s="170"/>
      <c r="BXY80" s="167"/>
      <c r="BXZ80" s="43"/>
      <c r="BYA80" s="208"/>
      <c r="BYB80" s="157"/>
      <c r="BYC80" s="211"/>
      <c r="BYD80" s="161"/>
      <c r="BYE80" s="161"/>
      <c r="BYF80" s="168"/>
      <c r="BYG80" s="169"/>
      <c r="BYH80" s="170"/>
      <c r="BYI80" s="167"/>
      <c r="BYJ80" s="43"/>
      <c r="BYK80" s="208"/>
      <c r="BYL80" s="157"/>
      <c r="BYM80" s="211"/>
      <c r="BYN80" s="161"/>
      <c r="BYO80" s="161"/>
      <c r="BYP80" s="168"/>
      <c r="BYQ80" s="169"/>
      <c r="BYR80" s="170"/>
      <c r="BYS80" s="167"/>
      <c r="BYT80" s="43"/>
      <c r="BYU80" s="208"/>
      <c r="BYV80" s="157"/>
      <c r="BYW80" s="211"/>
      <c r="BYX80" s="161"/>
      <c r="BYY80" s="161"/>
      <c r="BYZ80" s="168"/>
      <c r="BZA80" s="169"/>
      <c r="BZB80" s="170"/>
      <c r="BZC80" s="167"/>
      <c r="BZD80" s="43"/>
      <c r="BZE80" s="208"/>
      <c r="BZF80" s="157"/>
      <c r="BZG80" s="211"/>
      <c r="BZH80" s="161"/>
      <c r="BZI80" s="161"/>
      <c r="BZJ80" s="168"/>
      <c r="BZK80" s="169"/>
      <c r="BZL80" s="170"/>
      <c r="BZM80" s="167"/>
      <c r="BZN80" s="43"/>
      <c r="BZO80" s="208"/>
      <c r="BZP80" s="157"/>
      <c r="BZQ80" s="211"/>
      <c r="BZR80" s="161"/>
      <c r="BZS80" s="161"/>
      <c r="BZT80" s="168"/>
      <c r="BZU80" s="169"/>
      <c r="BZV80" s="170"/>
      <c r="BZW80" s="167"/>
      <c r="BZX80" s="43"/>
      <c r="BZY80" s="208"/>
      <c r="BZZ80" s="157"/>
      <c r="CAA80" s="211"/>
      <c r="CAB80" s="161"/>
      <c r="CAC80" s="161"/>
      <c r="CAD80" s="168"/>
      <c r="CAE80" s="169"/>
      <c r="CAF80" s="170"/>
      <c r="CAG80" s="167"/>
      <c r="CAH80" s="43"/>
      <c r="CAI80" s="208"/>
      <c r="CAJ80" s="157"/>
      <c r="CAK80" s="211"/>
      <c r="CAL80" s="161"/>
      <c r="CAM80" s="161"/>
      <c r="CAN80" s="168"/>
      <c r="CAO80" s="169"/>
      <c r="CAP80" s="170"/>
      <c r="CAQ80" s="167"/>
      <c r="CAR80" s="43"/>
      <c r="CAS80" s="208"/>
      <c r="CAT80" s="157"/>
      <c r="CAU80" s="211"/>
      <c r="CAV80" s="161"/>
      <c r="CAW80" s="161"/>
      <c r="CAX80" s="168"/>
      <c r="CAY80" s="169"/>
      <c r="CAZ80" s="170"/>
      <c r="CBA80" s="167"/>
      <c r="CBB80" s="43"/>
      <c r="CBC80" s="208"/>
      <c r="CBD80" s="157"/>
      <c r="CBE80" s="211"/>
      <c r="CBF80" s="161"/>
      <c r="CBG80" s="161"/>
      <c r="CBH80" s="168"/>
      <c r="CBI80" s="169"/>
      <c r="CBJ80" s="170"/>
      <c r="CBK80" s="167"/>
      <c r="CBL80" s="43"/>
      <c r="CBM80" s="208"/>
      <c r="CBN80" s="157"/>
      <c r="CBO80" s="211"/>
      <c r="CBP80" s="161"/>
      <c r="CBQ80" s="161"/>
      <c r="CBR80" s="168"/>
      <c r="CBS80" s="169"/>
      <c r="CBT80" s="170"/>
      <c r="CBU80" s="167"/>
      <c r="CBV80" s="43"/>
      <c r="CBW80" s="208"/>
      <c r="CBX80" s="157"/>
      <c r="CBY80" s="211"/>
      <c r="CBZ80" s="161"/>
      <c r="CCA80" s="161"/>
      <c r="CCB80" s="168"/>
      <c r="CCC80" s="169"/>
      <c r="CCD80" s="170"/>
      <c r="CCE80" s="167"/>
      <c r="CCF80" s="43"/>
      <c r="CCG80" s="208"/>
      <c r="CCH80" s="157"/>
      <c r="CCI80" s="211"/>
      <c r="CCJ80" s="161"/>
      <c r="CCK80" s="161"/>
      <c r="CCL80" s="168"/>
      <c r="CCM80" s="169"/>
      <c r="CCN80" s="170"/>
      <c r="CCO80" s="167"/>
      <c r="CCP80" s="43"/>
      <c r="CCQ80" s="208"/>
      <c r="CCR80" s="157"/>
      <c r="CCS80" s="211"/>
      <c r="CCT80" s="161"/>
      <c r="CCU80" s="161"/>
      <c r="CCV80" s="168"/>
      <c r="CCW80" s="169"/>
      <c r="CCX80" s="170"/>
      <c r="CCY80" s="167"/>
      <c r="CCZ80" s="43"/>
      <c r="CDA80" s="208"/>
      <c r="CDB80" s="157"/>
      <c r="CDC80" s="211"/>
      <c r="CDD80" s="161"/>
      <c r="CDE80" s="161"/>
      <c r="CDF80" s="168"/>
      <c r="CDG80" s="169"/>
      <c r="CDH80" s="170"/>
      <c r="CDI80" s="167"/>
      <c r="CDJ80" s="43"/>
      <c r="CDK80" s="208"/>
      <c r="CDL80" s="157"/>
      <c r="CDM80" s="211"/>
      <c r="CDN80" s="161"/>
      <c r="CDO80" s="161"/>
      <c r="CDP80" s="168"/>
      <c r="CDQ80" s="169"/>
      <c r="CDR80" s="170"/>
      <c r="CDS80" s="167"/>
      <c r="CDT80" s="43"/>
      <c r="CDU80" s="208"/>
      <c r="CDV80" s="157"/>
      <c r="CDW80" s="211"/>
      <c r="CDX80" s="161"/>
      <c r="CDY80" s="161"/>
      <c r="CDZ80" s="168"/>
      <c r="CEA80" s="169"/>
      <c r="CEB80" s="170"/>
      <c r="CEC80" s="167"/>
      <c r="CED80" s="43"/>
      <c r="CEE80" s="208"/>
      <c r="CEF80" s="157"/>
      <c r="CEG80" s="211"/>
      <c r="CEH80" s="161"/>
      <c r="CEI80" s="161"/>
      <c r="CEJ80" s="168"/>
      <c r="CEK80" s="169"/>
      <c r="CEL80" s="170"/>
      <c r="CEM80" s="167"/>
      <c r="CEN80" s="43"/>
      <c r="CEO80" s="208"/>
      <c r="CEP80" s="157"/>
      <c r="CEQ80" s="211"/>
      <c r="CER80" s="161"/>
      <c r="CES80" s="161"/>
      <c r="CET80" s="168"/>
      <c r="CEU80" s="169"/>
      <c r="CEV80" s="170"/>
      <c r="CEW80" s="167"/>
      <c r="CEX80" s="43"/>
      <c r="CEY80" s="208"/>
      <c r="CEZ80" s="157"/>
      <c r="CFA80" s="211"/>
      <c r="CFB80" s="161"/>
      <c r="CFC80" s="161"/>
      <c r="CFD80" s="168"/>
      <c r="CFE80" s="169"/>
      <c r="CFF80" s="170"/>
      <c r="CFG80" s="167"/>
      <c r="CFH80" s="43"/>
      <c r="CFI80" s="208"/>
      <c r="CFJ80" s="157"/>
      <c r="CFK80" s="211"/>
      <c r="CFL80" s="161"/>
      <c r="CFM80" s="161"/>
      <c r="CFN80" s="168"/>
      <c r="CFO80" s="169"/>
      <c r="CFP80" s="170"/>
      <c r="CFQ80" s="167"/>
      <c r="CFR80" s="43"/>
      <c r="CFS80" s="208"/>
      <c r="CFT80" s="157"/>
      <c r="CFU80" s="211"/>
      <c r="CFV80" s="161"/>
      <c r="CFW80" s="161"/>
      <c r="CFX80" s="168"/>
      <c r="CFY80" s="169"/>
      <c r="CFZ80" s="170"/>
      <c r="CGA80" s="167"/>
      <c r="CGB80" s="43"/>
      <c r="CGC80" s="208"/>
      <c r="CGD80" s="157"/>
      <c r="CGE80" s="211"/>
      <c r="CGF80" s="161"/>
      <c r="CGG80" s="161"/>
      <c r="CGH80" s="168"/>
      <c r="CGI80" s="169"/>
      <c r="CGJ80" s="170"/>
      <c r="CGK80" s="167"/>
      <c r="CGL80" s="43"/>
      <c r="CGM80" s="208"/>
      <c r="CGN80" s="157"/>
      <c r="CGO80" s="211"/>
      <c r="CGP80" s="161"/>
      <c r="CGQ80" s="161"/>
      <c r="CGR80" s="168"/>
      <c r="CGS80" s="169"/>
      <c r="CGT80" s="170"/>
      <c r="CGU80" s="167"/>
      <c r="CGV80" s="43"/>
      <c r="CGW80" s="208"/>
      <c r="CGX80" s="157"/>
      <c r="CGY80" s="211"/>
      <c r="CGZ80" s="161"/>
      <c r="CHA80" s="161"/>
      <c r="CHB80" s="168"/>
      <c r="CHC80" s="169"/>
      <c r="CHD80" s="170"/>
      <c r="CHE80" s="167"/>
      <c r="CHF80" s="43"/>
      <c r="CHG80" s="208"/>
      <c r="CHH80" s="157"/>
      <c r="CHI80" s="211"/>
      <c r="CHJ80" s="161"/>
      <c r="CHK80" s="161"/>
      <c r="CHL80" s="168"/>
      <c r="CHM80" s="169"/>
      <c r="CHN80" s="170"/>
      <c r="CHO80" s="167"/>
      <c r="CHP80" s="43"/>
      <c r="CHQ80" s="208"/>
      <c r="CHR80" s="157"/>
      <c r="CHS80" s="211"/>
      <c r="CHT80" s="161"/>
      <c r="CHU80" s="161"/>
      <c r="CHV80" s="168"/>
      <c r="CHW80" s="169"/>
      <c r="CHX80" s="170"/>
      <c r="CHY80" s="167"/>
      <c r="CHZ80" s="43"/>
      <c r="CIA80" s="208"/>
      <c r="CIB80" s="157"/>
      <c r="CIC80" s="211"/>
      <c r="CID80" s="161"/>
      <c r="CIE80" s="161"/>
      <c r="CIF80" s="168"/>
      <c r="CIG80" s="169"/>
      <c r="CIH80" s="170"/>
      <c r="CII80" s="167"/>
      <c r="CIJ80" s="43"/>
      <c r="CIK80" s="208"/>
      <c r="CIL80" s="157"/>
      <c r="CIM80" s="211"/>
      <c r="CIN80" s="161"/>
      <c r="CIO80" s="161"/>
      <c r="CIP80" s="168"/>
      <c r="CIQ80" s="169"/>
      <c r="CIR80" s="170"/>
      <c r="CIS80" s="167"/>
      <c r="CIT80" s="43"/>
      <c r="CIU80" s="208"/>
      <c r="CIV80" s="157"/>
      <c r="CIW80" s="211"/>
      <c r="CIX80" s="161"/>
      <c r="CIY80" s="161"/>
      <c r="CIZ80" s="168"/>
      <c r="CJA80" s="169"/>
      <c r="CJB80" s="170"/>
      <c r="CJC80" s="167"/>
      <c r="CJD80" s="43"/>
      <c r="CJE80" s="208"/>
      <c r="CJF80" s="157"/>
      <c r="CJG80" s="211"/>
      <c r="CJH80" s="161"/>
      <c r="CJI80" s="161"/>
      <c r="CJJ80" s="168"/>
      <c r="CJK80" s="169"/>
      <c r="CJL80" s="170"/>
      <c r="CJM80" s="167"/>
      <c r="CJN80" s="43"/>
      <c r="CJO80" s="208"/>
      <c r="CJP80" s="157"/>
      <c r="CJQ80" s="211"/>
      <c r="CJR80" s="161"/>
      <c r="CJS80" s="161"/>
      <c r="CJT80" s="168"/>
      <c r="CJU80" s="169"/>
      <c r="CJV80" s="170"/>
      <c r="CJW80" s="167"/>
      <c r="CJX80" s="43"/>
      <c r="CJY80" s="208"/>
      <c r="CJZ80" s="157"/>
      <c r="CKA80" s="211"/>
      <c r="CKB80" s="161"/>
      <c r="CKC80" s="161"/>
      <c r="CKD80" s="168"/>
      <c r="CKE80" s="169"/>
      <c r="CKF80" s="170"/>
      <c r="CKG80" s="167"/>
      <c r="CKH80" s="43"/>
      <c r="CKI80" s="208"/>
      <c r="CKJ80" s="157"/>
      <c r="CKK80" s="211"/>
      <c r="CKL80" s="161"/>
      <c r="CKM80" s="161"/>
      <c r="CKN80" s="168"/>
      <c r="CKO80" s="169"/>
      <c r="CKP80" s="170"/>
      <c r="CKQ80" s="167"/>
      <c r="CKR80" s="43"/>
      <c r="CKS80" s="208"/>
      <c r="CKT80" s="157"/>
      <c r="CKU80" s="211"/>
      <c r="CKV80" s="161"/>
      <c r="CKW80" s="161"/>
      <c r="CKX80" s="168"/>
      <c r="CKY80" s="169"/>
      <c r="CKZ80" s="170"/>
      <c r="CLA80" s="167"/>
      <c r="CLB80" s="43"/>
      <c r="CLC80" s="208"/>
      <c r="CLD80" s="157"/>
      <c r="CLE80" s="211"/>
      <c r="CLF80" s="161"/>
      <c r="CLG80" s="161"/>
      <c r="CLH80" s="168"/>
      <c r="CLI80" s="169"/>
      <c r="CLJ80" s="170"/>
      <c r="CLK80" s="167"/>
      <c r="CLL80" s="43"/>
      <c r="CLM80" s="208"/>
      <c r="CLN80" s="157"/>
      <c r="CLO80" s="211"/>
      <c r="CLP80" s="161"/>
      <c r="CLQ80" s="161"/>
      <c r="CLR80" s="168"/>
      <c r="CLS80" s="169"/>
      <c r="CLT80" s="170"/>
      <c r="CLU80" s="167"/>
      <c r="CLV80" s="43"/>
      <c r="CLW80" s="208"/>
      <c r="CLX80" s="157"/>
      <c r="CLY80" s="211"/>
      <c r="CLZ80" s="161"/>
      <c r="CMA80" s="161"/>
      <c r="CMB80" s="168"/>
      <c r="CMC80" s="169"/>
      <c r="CMD80" s="170"/>
      <c r="CME80" s="167"/>
      <c r="CMF80" s="43"/>
      <c r="CMG80" s="208"/>
      <c r="CMH80" s="157"/>
      <c r="CMI80" s="211"/>
      <c r="CMJ80" s="161"/>
      <c r="CMK80" s="161"/>
      <c r="CML80" s="168"/>
      <c r="CMM80" s="169"/>
      <c r="CMN80" s="170"/>
      <c r="CMO80" s="167"/>
      <c r="CMP80" s="43"/>
      <c r="CMQ80" s="208"/>
      <c r="CMR80" s="157"/>
      <c r="CMS80" s="211"/>
      <c r="CMT80" s="161"/>
      <c r="CMU80" s="161"/>
      <c r="CMV80" s="168"/>
      <c r="CMW80" s="169"/>
      <c r="CMX80" s="170"/>
      <c r="CMY80" s="167"/>
      <c r="CMZ80" s="43"/>
      <c r="CNA80" s="208"/>
      <c r="CNB80" s="157"/>
      <c r="CNC80" s="211"/>
      <c r="CND80" s="161"/>
      <c r="CNE80" s="161"/>
      <c r="CNF80" s="168"/>
      <c r="CNG80" s="169"/>
      <c r="CNH80" s="170"/>
      <c r="CNI80" s="167"/>
      <c r="CNJ80" s="43"/>
      <c r="CNK80" s="208"/>
      <c r="CNL80" s="157"/>
      <c r="CNM80" s="211"/>
      <c r="CNN80" s="161"/>
      <c r="CNO80" s="161"/>
      <c r="CNP80" s="168"/>
      <c r="CNQ80" s="169"/>
      <c r="CNR80" s="170"/>
      <c r="CNS80" s="167"/>
      <c r="CNT80" s="43"/>
      <c r="CNU80" s="208"/>
      <c r="CNV80" s="157"/>
      <c r="CNW80" s="211"/>
      <c r="CNX80" s="161"/>
      <c r="CNY80" s="161"/>
      <c r="CNZ80" s="168"/>
      <c r="COA80" s="169"/>
      <c r="COB80" s="170"/>
      <c r="COC80" s="167"/>
      <c r="COD80" s="43"/>
      <c r="COE80" s="208"/>
      <c r="COF80" s="157"/>
      <c r="COG80" s="211"/>
      <c r="COH80" s="161"/>
      <c r="COI80" s="161"/>
      <c r="COJ80" s="168"/>
      <c r="COK80" s="169"/>
      <c r="COL80" s="170"/>
      <c r="COM80" s="167"/>
      <c r="CON80" s="43"/>
      <c r="COO80" s="208"/>
      <c r="COP80" s="157"/>
      <c r="COQ80" s="211"/>
      <c r="COR80" s="161"/>
      <c r="COS80" s="161"/>
      <c r="COT80" s="168"/>
      <c r="COU80" s="169"/>
      <c r="COV80" s="170"/>
      <c r="COW80" s="167"/>
      <c r="COX80" s="43"/>
      <c r="COY80" s="208"/>
      <c r="COZ80" s="157"/>
      <c r="CPA80" s="211"/>
      <c r="CPB80" s="161"/>
      <c r="CPC80" s="161"/>
      <c r="CPD80" s="168"/>
      <c r="CPE80" s="169"/>
      <c r="CPF80" s="170"/>
      <c r="CPG80" s="167"/>
      <c r="CPH80" s="43"/>
      <c r="CPI80" s="208"/>
      <c r="CPJ80" s="157"/>
      <c r="CPK80" s="211"/>
      <c r="CPL80" s="161"/>
      <c r="CPM80" s="161"/>
      <c r="CPN80" s="168"/>
      <c r="CPO80" s="169"/>
      <c r="CPP80" s="170"/>
      <c r="CPQ80" s="167"/>
      <c r="CPR80" s="43"/>
      <c r="CPS80" s="208"/>
      <c r="CPT80" s="157"/>
      <c r="CPU80" s="211"/>
      <c r="CPV80" s="161"/>
      <c r="CPW80" s="161"/>
      <c r="CPX80" s="168"/>
      <c r="CPY80" s="169"/>
      <c r="CPZ80" s="170"/>
      <c r="CQA80" s="167"/>
      <c r="CQB80" s="43"/>
      <c r="CQC80" s="208"/>
      <c r="CQD80" s="157"/>
      <c r="CQE80" s="211"/>
      <c r="CQF80" s="161"/>
      <c r="CQG80" s="161"/>
      <c r="CQH80" s="168"/>
      <c r="CQI80" s="169"/>
      <c r="CQJ80" s="170"/>
      <c r="CQK80" s="167"/>
      <c r="CQL80" s="43"/>
      <c r="CQM80" s="208"/>
      <c r="CQN80" s="157"/>
      <c r="CQO80" s="211"/>
      <c r="CQP80" s="161"/>
      <c r="CQQ80" s="161"/>
      <c r="CQR80" s="168"/>
      <c r="CQS80" s="169"/>
      <c r="CQT80" s="170"/>
      <c r="CQU80" s="167"/>
      <c r="CQV80" s="43"/>
      <c r="CQW80" s="208"/>
      <c r="CQX80" s="157"/>
      <c r="CQY80" s="211"/>
      <c r="CQZ80" s="161"/>
      <c r="CRA80" s="161"/>
      <c r="CRB80" s="168"/>
      <c r="CRC80" s="169"/>
      <c r="CRD80" s="170"/>
      <c r="CRE80" s="167"/>
      <c r="CRF80" s="43"/>
      <c r="CRG80" s="208"/>
      <c r="CRH80" s="157"/>
      <c r="CRI80" s="211"/>
      <c r="CRJ80" s="161"/>
      <c r="CRK80" s="161"/>
      <c r="CRL80" s="168"/>
      <c r="CRM80" s="169"/>
      <c r="CRN80" s="170"/>
      <c r="CRO80" s="167"/>
      <c r="CRP80" s="43"/>
      <c r="CRQ80" s="208"/>
      <c r="CRR80" s="157"/>
      <c r="CRS80" s="211"/>
      <c r="CRT80" s="161"/>
      <c r="CRU80" s="161"/>
      <c r="CRV80" s="168"/>
      <c r="CRW80" s="169"/>
      <c r="CRX80" s="170"/>
      <c r="CRY80" s="167"/>
      <c r="CRZ80" s="43"/>
      <c r="CSA80" s="208"/>
      <c r="CSB80" s="157"/>
      <c r="CSC80" s="211"/>
      <c r="CSD80" s="161"/>
      <c r="CSE80" s="161"/>
      <c r="CSF80" s="168"/>
      <c r="CSG80" s="169"/>
      <c r="CSH80" s="170"/>
      <c r="CSI80" s="167"/>
      <c r="CSJ80" s="43"/>
      <c r="CSK80" s="208"/>
      <c r="CSL80" s="157"/>
      <c r="CSM80" s="211"/>
      <c r="CSN80" s="161"/>
      <c r="CSO80" s="161"/>
      <c r="CSP80" s="168"/>
      <c r="CSQ80" s="169"/>
      <c r="CSR80" s="170"/>
      <c r="CSS80" s="167"/>
      <c r="CST80" s="43"/>
      <c r="CSU80" s="208"/>
      <c r="CSV80" s="157"/>
      <c r="CSW80" s="211"/>
      <c r="CSX80" s="161"/>
      <c r="CSY80" s="161"/>
      <c r="CSZ80" s="168"/>
      <c r="CTA80" s="169"/>
      <c r="CTB80" s="170"/>
      <c r="CTC80" s="167"/>
      <c r="CTD80" s="43"/>
      <c r="CTE80" s="208"/>
      <c r="CTF80" s="157"/>
      <c r="CTG80" s="211"/>
      <c r="CTH80" s="161"/>
      <c r="CTI80" s="161"/>
      <c r="CTJ80" s="168"/>
      <c r="CTK80" s="169"/>
      <c r="CTL80" s="170"/>
      <c r="CTM80" s="167"/>
      <c r="CTN80" s="43"/>
      <c r="CTO80" s="208"/>
      <c r="CTP80" s="157"/>
      <c r="CTQ80" s="211"/>
      <c r="CTR80" s="161"/>
      <c r="CTS80" s="161"/>
      <c r="CTT80" s="168"/>
      <c r="CTU80" s="169"/>
      <c r="CTV80" s="170"/>
      <c r="CTW80" s="167"/>
      <c r="CTX80" s="43"/>
      <c r="CTY80" s="208"/>
      <c r="CTZ80" s="157"/>
      <c r="CUA80" s="211"/>
      <c r="CUB80" s="161"/>
      <c r="CUC80" s="161"/>
      <c r="CUD80" s="168"/>
      <c r="CUE80" s="169"/>
      <c r="CUF80" s="170"/>
      <c r="CUG80" s="167"/>
      <c r="CUH80" s="43"/>
      <c r="CUI80" s="208"/>
      <c r="CUJ80" s="157"/>
      <c r="CUK80" s="211"/>
      <c r="CUL80" s="161"/>
      <c r="CUM80" s="161"/>
      <c r="CUN80" s="168"/>
      <c r="CUO80" s="169"/>
      <c r="CUP80" s="170"/>
      <c r="CUQ80" s="167"/>
      <c r="CUR80" s="43"/>
      <c r="CUS80" s="208"/>
      <c r="CUT80" s="157"/>
      <c r="CUU80" s="211"/>
      <c r="CUV80" s="161"/>
      <c r="CUW80" s="161"/>
      <c r="CUX80" s="168"/>
      <c r="CUY80" s="169"/>
      <c r="CUZ80" s="170"/>
      <c r="CVA80" s="167"/>
      <c r="CVB80" s="43"/>
      <c r="CVC80" s="208"/>
      <c r="CVD80" s="157"/>
      <c r="CVE80" s="211"/>
      <c r="CVF80" s="161"/>
      <c r="CVG80" s="161"/>
      <c r="CVH80" s="168"/>
      <c r="CVI80" s="169"/>
      <c r="CVJ80" s="170"/>
      <c r="CVK80" s="167"/>
      <c r="CVL80" s="43"/>
      <c r="CVM80" s="208"/>
      <c r="CVN80" s="157"/>
      <c r="CVO80" s="211"/>
      <c r="CVP80" s="161"/>
      <c r="CVQ80" s="161"/>
      <c r="CVR80" s="168"/>
      <c r="CVS80" s="169"/>
      <c r="CVT80" s="170"/>
      <c r="CVU80" s="167"/>
      <c r="CVV80" s="43"/>
      <c r="CVW80" s="208"/>
      <c r="CVX80" s="157"/>
      <c r="CVY80" s="211"/>
      <c r="CVZ80" s="161"/>
      <c r="CWA80" s="161"/>
      <c r="CWB80" s="168"/>
      <c r="CWC80" s="169"/>
      <c r="CWD80" s="170"/>
      <c r="CWE80" s="167"/>
      <c r="CWF80" s="43"/>
      <c r="CWG80" s="208"/>
      <c r="CWH80" s="157"/>
      <c r="CWI80" s="211"/>
      <c r="CWJ80" s="161"/>
      <c r="CWK80" s="161"/>
      <c r="CWL80" s="168"/>
      <c r="CWM80" s="169"/>
      <c r="CWN80" s="170"/>
      <c r="CWO80" s="167"/>
      <c r="CWP80" s="43"/>
      <c r="CWQ80" s="208"/>
      <c r="CWR80" s="157"/>
      <c r="CWS80" s="211"/>
      <c r="CWT80" s="161"/>
      <c r="CWU80" s="161"/>
      <c r="CWV80" s="168"/>
      <c r="CWW80" s="169"/>
      <c r="CWX80" s="170"/>
      <c r="CWY80" s="167"/>
      <c r="CWZ80" s="43"/>
      <c r="CXA80" s="208"/>
      <c r="CXB80" s="157"/>
      <c r="CXC80" s="211"/>
      <c r="CXD80" s="161"/>
      <c r="CXE80" s="161"/>
      <c r="CXF80" s="168"/>
      <c r="CXG80" s="169"/>
      <c r="CXH80" s="170"/>
      <c r="CXI80" s="167"/>
      <c r="CXJ80" s="43"/>
      <c r="CXK80" s="208"/>
      <c r="CXL80" s="157"/>
      <c r="CXM80" s="211"/>
      <c r="CXN80" s="161"/>
      <c r="CXO80" s="161"/>
      <c r="CXP80" s="168"/>
      <c r="CXQ80" s="169"/>
      <c r="CXR80" s="170"/>
      <c r="CXS80" s="167"/>
      <c r="CXT80" s="43"/>
      <c r="CXU80" s="208"/>
      <c r="CXV80" s="157"/>
      <c r="CXW80" s="211"/>
      <c r="CXX80" s="161"/>
      <c r="CXY80" s="161"/>
      <c r="CXZ80" s="168"/>
      <c r="CYA80" s="169"/>
      <c r="CYB80" s="170"/>
      <c r="CYC80" s="167"/>
      <c r="CYD80" s="43"/>
      <c r="CYE80" s="208"/>
      <c r="CYF80" s="157"/>
      <c r="CYG80" s="211"/>
      <c r="CYH80" s="161"/>
      <c r="CYI80" s="161"/>
      <c r="CYJ80" s="168"/>
      <c r="CYK80" s="169"/>
      <c r="CYL80" s="170"/>
      <c r="CYM80" s="167"/>
      <c r="CYN80" s="43"/>
      <c r="CYO80" s="208"/>
      <c r="CYP80" s="157"/>
      <c r="CYQ80" s="211"/>
      <c r="CYR80" s="161"/>
      <c r="CYS80" s="161"/>
      <c r="CYT80" s="168"/>
      <c r="CYU80" s="169"/>
      <c r="CYV80" s="170"/>
      <c r="CYW80" s="167"/>
      <c r="CYX80" s="43"/>
      <c r="CYY80" s="208"/>
      <c r="CYZ80" s="157"/>
      <c r="CZA80" s="211"/>
      <c r="CZB80" s="161"/>
      <c r="CZC80" s="161"/>
      <c r="CZD80" s="168"/>
      <c r="CZE80" s="169"/>
      <c r="CZF80" s="170"/>
      <c r="CZG80" s="167"/>
      <c r="CZH80" s="43"/>
      <c r="CZI80" s="208"/>
      <c r="CZJ80" s="157"/>
      <c r="CZK80" s="211"/>
      <c r="CZL80" s="161"/>
      <c r="CZM80" s="161"/>
      <c r="CZN80" s="168"/>
      <c r="CZO80" s="169"/>
      <c r="CZP80" s="170"/>
      <c r="CZQ80" s="167"/>
      <c r="CZR80" s="43"/>
      <c r="CZS80" s="208"/>
      <c r="CZT80" s="157"/>
      <c r="CZU80" s="211"/>
      <c r="CZV80" s="161"/>
      <c r="CZW80" s="161"/>
      <c r="CZX80" s="168"/>
      <c r="CZY80" s="169"/>
      <c r="CZZ80" s="170"/>
      <c r="DAA80" s="167"/>
      <c r="DAB80" s="43"/>
      <c r="DAC80" s="208"/>
      <c r="DAD80" s="157"/>
      <c r="DAE80" s="211"/>
      <c r="DAF80" s="161"/>
      <c r="DAG80" s="161"/>
      <c r="DAH80" s="168"/>
      <c r="DAI80" s="169"/>
      <c r="DAJ80" s="170"/>
      <c r="DAK80" s="167"/>
      <c r="DAL80" s="43"/>
      <c r="DAM80" s="208"/>
      <c r="DAN80" s="157"/>
      <c r="DAO80" s="211"/>
      <c r="DAP80" s="161"/>
      <c r="DAQ80" s="161"/>
      <c r="DAR80" s="168"/>
      <c r="DAS80" s="169"/>
      <c r="DAT80" s="170"/>
      <c r="DAU80" s="167"/>
      <c r="DAV80" s="43"/>
      <c r="DAW80" s="208"/>
      <c r="DAX80" s="157"/>
      <c r="DAY80" s="211"/>
      <c r="DAZ80" s="161"/>
      <c r="DBA80" s="161"/>
      <c r="DBB80" s="168"/>
      <c r="DBC80" s="169"/>
      <c r="DBD80" s="170"/>
      <c r="DBE80" s="167"/>
      <c r="DBF80" s="43"/>
      <c r="DBG80" s="208"/>
      <c r="DBH80" s="157"/>
      <c r="DBI80" s="211"/>
      <c r="DBJ80" s="161"/>
      <c r="DBK80" s="161"/>
      <c r="DBL80" s="168"/>
      <c r="DBM80" s="169"/>
      <c r="DBN80" s="170"/>
      <c r="DBO80" s="167"/>
      <c r="DBP80" s="43"/>
      <c r="DBQ80" s="208"/>
      <c r="DBR80" s="157"/>
      <c r="DBS80" s="211"/>
      <c r="DBT80" s="161"/>
      <c r="DBU80" s="161"/>
      <c r="DBV80" s="168"/>
      <c r="DBW80" s="169"/>
      <c r="DBX80" s="170"/>
      <c r="DBY80" s="167"/>
      <c r="DBZ80" s="43"/>
      <c r="DCA80" s="208"/>
      <c r="DCB80" s="157"/>
      <c r="DCC80" s="211"/>
      <c r="DCD80" s="161"/>
      <c r="DCE80" s="161"/>
      <c r="DCF80" s="168"/>
      <c r="DCG80" s="169"/>
      <c r="DCH80" s="170"/>
      <c r="DCI80" s="167"/>
      <c r="DCJ80" s="43"/>
      <c r="DCK80" s="208"/>
      <c r="DCL80" s="157"/>
      <c r="DCM80" s="211"/>
      <c r="DCN80" s="161"/>
      <c r="DCO80" s="161"/>
      <c r="DCP80" s="168"/>
      <c r="DCQ80" s="169"/>
      <c r="DCR80" s="170"/>
      <c r="DCS80" s="167"/>
      <c r="DCT80" s="43"/>
      <c r="DCU80" s="208"/>
      <c r="DCV80" s="157"/>
      <c r="DCW80" s="211"/>
      <c r="DCX80" s="161"/>
      <c r="DCY80" s="161"/>
      <c r="DCZ80" s="168"/>
      <c r="DDA80" s="169"/>
      <c r="DDB80" s="170"/>
      <c r="DDC80" s="167"/>
      <c r="DDD80" s="43"/>
      <c r="DDE80" s="208"/>
      <c r="DDF80" s="157"/>
      <c r="DDG80" s="211"/>
      <c r="DDH80" s="161"/>
      <c r="DDI80" s="161"/>
      <c r="DDJ80" s="168"/>
      <c r="DDK80" s="169"/>
      <c r="DDL80" s="170"/>
      <c r="DDM80" s="167"/>
      <c r="DDN80" s="43"/>
      <c r="DDO80" s="208"/>
      <c r="DDP80" s="157"/>
      <c r="DDQ80" s="211"/>
      <c r="DDR80" s="161"/>
      <c r="DDS80" s="161"/>
      <c r="DDT80" s="168"/>
      <c r="DDU80" s="169"/>
      <c r="DDV80" s="170"/>
      <c r="DDW80" s="167"/>
      <c r="DDX80" s="43"/>
      <c r="DDY80" s="208"/>
      <c r="DDZ80" s="157"/>
      <c r="DEA80" s="211"/>
      <c r="DEB80" s="161"/>
      <c r="DEC80" s="161"/>
      <c r="DED80" s="168"/>
      <c r="DEE80" s="169"/>
      <c r="DEF80" s="170"/>
      <c r="DEG80" s="167"/>
      <c r="DEH80" s="43"/>
      <c r="DEI80" s="208"/>
      <c r="DEJ80" s="157"/>
      <c r="DEK80" s="211"/>
      <c r="DEL80" s="161"/>
      <c r="DEM80" s="161"/>
      <c r="DEN80" s="168"/>
      <c r="DEO80" s="169"/>
      <c r="DEP80" s="170"/>
      <c r="DEQ80" s="167"/>
      <c r="DER80" s="43"/>
      <c r="DES80" s="208"/>
      <c r="DET80" s="157"/>
      <c r="DEU80" s="211"/>
      <c r="DEV80" s="161"/>
      <c r="DEW80" s="161"/>
      <c r="DEX80" s="168"/>
      <c r="DEY80" s="169"/>
      <c r="DEZ80" s="170"/>
      <c r="DFA80" s="167"/>
      <c r="DFB80" s="43"/>
      <c r="DFC80" s="208"/>
      <c r="DFD80" s="157"/>
      <c r="DFE80" s="211"/>
      <c r="DFF80" s="161"/>
      <c r="DFG80" s="161"/>
      <c r="DFH80" s="168"/>
      <c r="DFI80" s="169"/>
      <c r="DFJ80" s="170"/>
      <c r="DFK80" s="167"/>
      <c r="DFL80" s="43"/>
      <c r="DFM80" s="208"/>
      <c r="DFN80" s="157"/>
      <c r="DFO80" s="211"/>
      <c r="DFP80" s="161"/>
      <c r="DFQ80" s="161"/>
      <c r="DFR80" s="168"/>
      <c r="DFS80" s="169"/>
      <c r="DFT80" s="170"/>
      <c r="DFU80" s="167"/>
      <c r="DFV80" s="43"/>
      <c r="DFW80" s="208"/>
      <c r="DFX80" s="157"/>
      <c r="DFY80" s="211"/>
      <c r="DFZ80" s="161"/>
      <c r="DGA80" s="161"/>
      <c r="DGB80" s="168"/>
      <c r="DGC80" s="169"/>
      <c r="DGD80" s="170"/>
      <c r="DGE80" s="167"/>
      <c r="DGF80" s="43"/>
      <c r="DGG80" s="208"/>
      <c r="DGH80" s="157"/>
      <c r="DGI80" s="211"/>
      <c r="DGJ80" s="161"/>
      <c r="DGK80" s="161"/>
      <c r="DGL80" s="168"/>
      <c r="DGM80" s="169"/>
      <c r="DGN80" s="170"/>
      <c r="DGO80" s="167"/>
      <c r="DGP80" s="43"/>
      <c r="DGQ80" s="208"/>
      <c r="DGR80" s="157"/>
      <c r="DGS80" s="211"/>
      <c r="DGT80" s="161"/>
      <c r="DGU80" s="161"/>
      <c r="DGV80" s="168"/>
      <c r="DGW80" s="169"/>
      <c r="DGX80" s="170"/>
      <c r="DGY80" s="167"/>
      <c r="DGZ80" s="43"/>
      <c r="DHA80" s="208"/>
      <c r="DHB80" s="157"/>
      <c r="DHC80" s="211"/>
      <c r="DHD80" s="161"/>
      <c r="DHE80" s="161"/>
      <c r="DHF80" s="168"/>
      <c r="DHG80" s="169"/>
      <c r="DHH80" s="170"/>
      <c r="DHI80" s="167"/>
      <c r="DHJ80" s="43"/>
      <c r="DHK80" s="208"/>
      <c r="DHL80" s="157"/>
      <c r="DHM80" s="211"/>
      <c r="DHN80" s="161"/>
      <c r="DHO80" s="161"/>
      <c r="DHP80" s="168"/>
      <c r="DHQ80" s="169"/>
      <c r="DHR80" s="170"/>
      <c r="DHS80" s="167"/>
      <c r="DHT80" s="43"/>
      <c r="DHU80" s="208"/>
      <c r="DHV80" s="157"/>
      <c r="DHW80" s="211"/>
      <c r="DHX80" s="161"/>
      <c r="DHY80" s="161"/>
      <c r="DHZ80" s="168"/>
      <c r="DIA80" s="169"/>
      <c r="DIB80" s="170"/>
      <c r="DIC80" s="167"/>
      <c r="DID80" s="43"/>
      <c r="DIE80" s="208"/>
      <c r="DIF80" s="157"/>
      <c r="DIG80" s="211"/>
      <c r="DIH80" s="161"/>
      <c r="DII80" s="161"/>
      <c r="DIJ80" s="168"/>
      <c r="DIK80" s="169"/>
      <c r="DIL80" s="170"/>
      <c r="DIM80" s="167"/>
      <c r="DIN80" s="43"/>
      <c r="DIO80" s="208"/>
      <c r="DIP80" s="157"/>
      <c r="DIQ80" s="211"/>
      <c r="DIR80" s="161"/>
      <c r="DIS80" s="161"/>
      <c r="DIT80" s="168"/>
      <c r="DIU80" s="169"/>
      <c r="DIV80" s="170"/>
      <c r="DIW80" s="167"/>
      <c r="DIX80" s="43"/>
      <c r="DIY80" s="208"/>
      <c r="DIZ80" s="157"/>
      <c r="DJA80" s="211"/>
      <c r="DJB80" s="161"/>
      <c r="DJC80" s="161"/>
      <c r="DJD80" s="168"/>
      <c r="DJE80" s="169"/>
      <c r="DJF80" s="170"/>
      <c r="DJG80" s="167"/>
      <c r="DJH80" s="43"/>
      <c r="DJI80" s="208"/>
      <c r="DJJ80" s="157"/>
      <c r="DJK80" s="211"/>
      <c r="DJL80" s="161"/>
      <c r="DJM80" s="161"/>
      <c r="DJN80" s="168"/>
      <c r="DJO80" s="169"/>
      <c r="DJP80" s="170"/>
      <c r="DJQ80" s="167"/>
      <c r="DJR80" s="43"/>
      <c r="DJS80" s="208"/>
      <c r="DJT80" s="157"/>
      <c r="DJU80" s="211"/>
      <c r="DJV80" s="161"/>
      <c r="DJW80" s="161"/>
      <c r="DJX80" s="168"/>
      <c r="DJY80" s="169"/>
      <c r="DJZ80" s="170"/>
      <c r="DKA80" s="167"/>
      <c r="DKB80" s="43"/>
      <c r="DKC80" s="208"/>
      <c r="DKD80" s="157"/>
      <c r="DKE80" s="211"/>
      <c r="DKF80" s="161"/>
      <c r="DKG80" s="161"/>
      <c r="DKH80" s="168"/>
      <c r="DKI80" s="169"/>
      <c r="DKJ80" s="170"/>
      <c r="DKK80" s="167"/>
      <c r="DKL80" s="43"/>
      <c r="DKM80" s="208"/>
      <c r="DKN80" s="157"/>
      <c r="DKO80" s="211"/>
      <c r="DKP80" s="161"/>
      <c r="DKQ80" s="161"/>
      <c r="DKR80" s="168"/>
      <c r="DKS80" s="169"/>
      <c r="DKT80" s="170"/>
      <c r="DKU80" s="167"/>
      <c r="DKV80" s="43"/>
      <c r="DKW80" s="208"/>
      <c r="DKX80" s="157"/>
      <c r="DKY80" s="211"/>
      <c r="DKZ80" s="161"/>
      <c r="DLA80" s="161"/>
      <c r="DLB80" s="168"/>
      <c r="DLC80" s="169"/>
      <c r="DLD80" s="170"/>
      <c r="DLE80" s="167"/>
      <c r="DLF80" s="43"/>
      <c r="DLG80" s="208"/>
      <c r="DLH80" s="157"/>
      <c r="DLI80" s="211"/>
      <c r="DLJ80" s="161"/>
      <c r="DLK80" s="161"/>
      <c r="DLL80" s="168"/>
      <c r="DLM80" s="169"/>
      <c r="DLN80" s="170"/>
      <c r="DLO80" s="167"/>
      <c r="DLP80" s="43"/>
      <c r="DLQ80" s="208"/>
      <c r="DLR80" s="157"/>
      <c r="DLS80" s="211"/>
      <c r="DLT80" s="161"/>
      <c r="DLU80" s="161"/>
      <c r="DLV80" s="168"/>
      <c r="DLW80" s="169"/>
      <c r="DLX80" s="170"/>
      <c r="DLY80" s="167"/>
      <c r="DLZ80" s="43"/>
      <c r="DMA80" s="208"/>
      <c r="DMB80" s="157"/>
      <c r="DMC80" s="211"/>
      <c r="DMD80" s="161"/>
      <c r="DME80" s="161"/>
      <c r="DMF80" s="168"/>
      <c r="DMG80" s="169"/>
      <c r="DMH80" s="170"/>
      <c r="DMI80" s="167"/>
      <c r="DMJ80" s="43"/>
      <c r="DMK80" s="208"/>
      <c r="DML80" s="157"/>
      <c r="DMM80" s="211"/>
      <c r="DMN80" s="161"/>
      <c r="DMO80" s="161"/>
      <c r="DMP80" s="168"/>
      <c r="DMQ80" s="169"/>
      <c r="DMR80" s="170"/>
      <c r="DMS80" s="167"/>
      <c r="DMT80" s="43"/>
      <c r="DMU80" s="208"/>
      <c r="DMV80" s="157"/>
      <c r="DMW80" s="211"/>
      <c r="DMX80" s="161"/>
      <c r="DMY80" s="161"/>
      <c r="DMZ80" s="168"/>
      <c r="DNA80" s="169"/>
      <c r="DNB80" s="170"/>
      <c r="DNC80" s="167"/>
      <c r="DND80" s="43"/>
      <c r="DNE80" s="208"/>
      <c r="DNF80" s="157"/>
      <c r="DNG80" s="211"/>
      <c r="DNH80" s="161"/>
      <c r="DNI80" s="161"/>
      <c r="DNJ80" s="168"/>
      <c r="DNK80" s="169"/>
      <c r="DNL80" s="170"/>
      <c r="DNM80" s="167"/>
      <c r="DNN80" s="43"/>
      <c r="DNO80" s="208"/>
      <c r="DNP80" s="157"/>
      <c r="DNQ80" s="211"/>
      <c r="DNR80" s="161"/>
      <c r="DNS80" s="161"/>
      <c r="DNT80" s="168"/>
      <c r="DNU80" s="169"/>
      <c r="DNV80" s="170"/>
      <c r="DNW80" s="167"/>
      <c r="DNX80" s="43"/>
      <c r="DNY80" s="208"/>
      <c r="DNZ80" s="157"/>
      <c r="DOA80" s="211"/>
      <c r="DOB80" s="161"/>
      <c r="DOC80" s="161"/>
      <c r="DOD80" s="168"/>
      <c r="DOE80" s="169"/>
      <c r="DOF80" s="170"/>
      <c r="DOG80" s="167"/>
      <c r="DOH80" s="43"/>
      <c r="DOI80" s="208"/>
      <c r="DOJ80" s="157"/>
      <c r="DOK80" s="211"/>
      <c r="DOL80" s="161"/>
      <c r="DOM80" s="161"/>
      <c r="DON80" s="168"/>
      <c r="DOO80" s="169"/>
      <c r="DOP80" s="170"/>
      <c r="DOQ80" s="167"/>
      <c r="DOR80" s="43"/>
      <c r="DOS80" s="208"/>
      <c r="DOT80" s="157"/>
      <c r="DOU80" s="211"/>
      <c r="DOV80" s="161"/>
      <c r="DOW80" s="161"/>
      <c r="DOX80" s="168"/>
      <c r="DOY80" s="169"/>
      <c r="DOZ80" s="170"/>
      <c r="DPA80" s="167"/>
      <c r="DPB80" s="43"/>
      <c r="DPC80" s="208"/>
      <c r="DPD80" s="157"/>
      <c r="DPE80" s="211"/>
      <c r="DPF80" s="161"/>
      <c r="DPG80" s="161"/>
      <c r="DPH80" s="168"/>
      <c r="DPI80" s="169"/>
      <c r="DPJ80" s="170"/>
      <c r="DPK80" s="167"/>
      <c r="DPL80" s="43"/>
      <c r="DPM80" s="208"/>
      <c r="DPN80" s="157"/>
      <c r="DPO80" s="211"/>
      <c r="DPP80" s="161"/>
      <c r="DPQ80" s="161"/>
      <c r="DPR80" s="168"/>
      <c r="DPS80" s="169"/>
      <c r="DPT80" s="170"/>
      <c r="DPU80" s="167"/>
      <c r="DPV80" s="43"/>
      <c r="DPW80" s="208"/>
      <c r="DPX80" s="157"/>
      <c r="DPY80" s="211"/>
      <c r="DPZ80" s="161"/>
      <c r="DQA80" s="161"/>
      <c r="DQB80" s="168"/>
      <c r="DQC80" s="169"/>
      <c r="DQD80" s="170"/>
      <c r="DQE80" s="167"/>
      <c r="DQF80" s="43"/>
      <c r="DQG80" s="208"/>
      <c r="DQH80" s="157"/>
      <c r="DQI80" s="211"/>
      <c r="DQJ80" s="161"/>
      <c r="DQK80" s="161"/>
      <c r="DQL80" s="168"/>
      <c r="DQM80" s="169"/>
      <c r="DQN80" s="170"/>
      <c r="DQO80" s="167"/>
      <c r="DQP80" s="43"/>
      <c r="DQQ80" s="208"/>
      <c r="DQR80" s="157"/>
      <c r="DQS80" s="211"/>
      <c r="DQT80" s="161"/>
      <c r="DQU80" s="161"/>
      <c r="DQV80" s="168"/>
      <c r="DQW80" s="169"/>
      <c r="DQX80" s="170"/>
      <c r="DQY80" s="167"/>
      <c r="DQZ80" s="43"/>
      <c r="DRA80" s="208"/>
      <c r="DRB80" s="157"/>
      <c r="DRC80" s="211"/>
      <c r="DRD80" s="161"/>
      <c r="DRE80" s="161"/>
      <c r="DRF80" s="168"/>
      <c r="DRG80" s="169"/>
      <c r="DRH80" s="170"/>
      <c r="DRI80" s="167"/>
      <c r="DRJ80" s="43"/>
      <c r="DRK80" s="208"/>
      <c r="DRL80" s="157"/>
      <c r="DRM80" s="211"/>
      <c r="DRN80" s="161"/>
      <c r="DRO80" s="161"/>
      <c r="DRP80" s="168"/>
      <c r="DRQ80" s="169"/>
      <c r="DRR80" s="170"/>
      <c r="DRS80" s="167"/>
      <c r="DRT80" s="43"/>
      <c r="DRU80" s="208"/>
      <c r="DRV80" s="157"/>
      <c r="DRW80" s="211"/>
      <c r="DRX80" s="161"/>
      <c r="DRY80" s="161"/>
      <c r="DRZ80" s="168"/>
      <c r="DSA80" s="169"/>
      <c r="DSB80" s="170"/>
      <c r="DSC80" s="167"/>
      <c r="DSD80" s="43"/>
      <c r="DSE80" s="208"/>
      <c r="DSF80" s="157"/>
      <c r="DSG80" s="211"/>
      <c r="DSH80" s="161"/>
      <c r="DSI80" s="161"/>
      <c r="DSJ80" s="168"/>
      <c r="DSK80" s="169"/>
      <c r="DSL80" s="170"/>
      <c r="DSM80" s="167"/>
      <c r="DSN80" s="43"/>
      <c r="DSO80" s="208"/>
      <c r="DSP80" s="157"/>
      <c r="DSQ80" s="211"/>
      <c r="DSR80" s="161"/>
      <c r="DSS80" s="161"/>
      <c r="DST80" s="168"/>
      <c r="DSU80" s="169"/>
      <c r="DSV80" s="170"/>
      <c r="DSW80" s="167"/>
      <c r="DSX80" s="43"/>
      <c r="DSY80" s="208"/>
      <c r="DSZ80" s="157"/>
      <c r="DTA80" s="211"/>
      <c r="DTB80" s="161"/>
      <c r="DTC80" s="161"/>
      <c r="DTD80" s="168"/>
      <c r="DTE80" s="169"/>
      <c r="DTF80" s="170"/>
      <c r="DTG80" s="167"/>
      <c r="DTH80" s="43"/>
      <c r="DTI80" s="208"/>
      <c r="DTJ80" s="157"/>
      <c r="DTK80" s="211"/>
      <c r="DTL80" s="161"/>
      <c r="DTM80" s="161"/>
      <c r="DTN80" s="168"/>
      <c r="DTO80" s="169"/>
      <c r="DTP80" s="170"/>
      <c r="DTQ80" s="167"/>
      <c r="DTR80" s="43"/>
      <c r="DTS80" s="208"/>
      <c r="DTT80" s="157"/>
      <c r="DTU80" s="211"/>
      <c r="DTV80" s="161"/>
      <c r="DTW80" s="161"/>
      <c r="DTX80" s="168"/>
      <c r="DTY80" s="169"/>
      <c r="DTZ80" s="170"/>
      <c r="DUA80" s="167"/>
      <c r="DUB80" s="43"/>
      <c r="DUC80" s="208"/>
      <c r="DUD80" s="157"/>
      <c r="DUE80" s="211"/>
      <c r="DUF80" s="161"/>
      <c r="DUG80" s="161"/>
      <c r="DUH80" s="168"/>
      <c r="DUI80" s="169"/>
      <c r="DUJ80" s="170"/>
      <c r="DUK80" s="167"/>
      <c r="DUL80" s="43"/>
      <c r="DUM80" s="208"/>
      <c r="DUN80" s="157"/>
      <c r="DUO80" s="211"/>
      <c r="DUP80" s="161"/>
      <c r="DUQ80" s="161"/>
      <c r="DUR80" s="168"/>
      <c r="DUS80" s="169"/>
      <c r="DUT80" s="170"/>
      <c r="DUU80" s="167"/>
      <c r="DUV80" s="43"/>
      <c r="DUW80" s="208"/>
      <c r="DUX80" s="157"/>
      <c r="DUY80" s="211"/>
      <c r="DUZ80" s="161"/>
      <c r="DVA80" s="161"/>
      <c r="DVB80" s="168"/>
      <c r="DVC80" s="169"/>
      <c r="DVD80" s="170"/>
      <c r="DVE80" s="167"/>
      <c r="DVF80" s="43"/>
      <c r="DVG80" s="208"/>
      <c r="DVH80" s="157"/>
      <c r="DVI80" s="211"/>
      <c r="DVJ80" s="161"/>
      <c r="DVK80" s="161"/>
      <c r="DVL80" s="168"/>
      <c r="DVM80" s="169"/>
      <c r="DVN80" s="170"/>
      <c r="DVO80" s="167"/>
      <c r="DVP80" s="43"/>
      <c r="DVQ80" s="208"/>
      <c r="DVR80" s="157"/>
      <c r="DVS80" s="211"/>
      <c r="DVT80" s="161"/>
      <c r="DVU80" s="161"/>
      <c r="DVV80" s="168"/>
      <c r="DVW80" s="169"/>
      <c r="DVX80" s="170"/>
      <c r="DVY80" s="167"/>
      <c r="DVZ80" s="43"/>
      <c r="DWA80" s="208"/>
      <c r="DWB80" s="157"/>
      <c r="DWC80" s="211"/>
      <c r="DWD80" s="161"/>
      <c r="DWE80" s="161"/>
      <c r="DWF80" s="168"/>
      <c r="DWG80" s="169"/>
      <c r="DWH80" s="170"/>
      <c r="DWI80" s="167"/>
      <c r="DWJ80" s="43"/>
      <c r="DWK80" s="208"/>
      <c r="DWL80" s="157"/>
      <c r="DWM80" s="211"/>
      <c r="DWN80" s="161"/>
      <c r="DWO80" s="161"/>
      <c r="DWP80" s="168"/>
      <c r="DWQ80" s="169"/>
      <c r="DWR80" s="170"/>
      <c r="DWS80" s="167"/>
      <c r="DWT80" s="43"/>
      <c r="DWU80" s="208"/>
      <c r="DWV80" s="157"/>
      <c r="DWW80" s="211"/>
      <c r="DWX80" s="161"/>
      <c r="DWY80" s="161"/>
      <c r="DWZ80" s="168"/>
      <c r="DXA80" s="169"/>
      <c r="DXB80" s="170"/>
      <c r="DXC80" s="167"/>
      <c r="DXD80" s="43"/>
      <c r="DXE80" s="208"/>
      <c r="DXF80" s="157"/>
      <c r="DXG80" s="211"/>
      <c r="DXH80" s="161"/>
      <c r="DXI80" s="161"/>
      <c r="DXJ80" s="168"/>
      <c r="DXK80" s="169"/>
      <c r="DXL80" s="170"/>
      <c r="DXM80" s="167"/>
      <c r="DXN80" s="43"/>
      <c r="DXO80" s="208"/>
      <c r="DXP80" s="157"/>
      <c r="DXQ80" s="211"/>
      <c r="DXR80" s="161"/>
      <c r="DXS80" s="161"/>
      <c r="DXT80" s="168"/>
      <c r="DXU80" s="169"/>
      <c r="DXV80" s="170"/>
      <c r="DXW80" s="167"/>
      <c r="DXX80" s="43"/>
      <c r="DXY80" s="208"/>
      <c r="DXZ80" s="157"/>
      <c r="DYA80" s="211"/>
      <c r="DYB80" s="161"/>
      <c r="DYC80" s="161"/>
      <c r="DYD80" s="168"/>
      <c r="DYE80" s="169"/>
      <c r="DYF80" s="170"/>
      <c r="DYG80" s="167"/>
      <c r="DYH80" s="43"/>
      <c r="DYI80" s="208"/>
      <c r="DYJ80" s="157"/>
      <c r="DYK80" s="211"/>
      <c r="DYL80" s="161"/>
      <c r="DYM80" s="161"/>
      <c r="DYN80" s="168"/>
      <c r="DYO80" s="169"/>
      <c r="DYP80" s="170"/>
      <c r="DYQ80" s="167"/>
      <c r="DYR80" s="43"/>
      <c r="DYS80" s="208"/>
      <c r="DYT80" s="157"/>
      <c r="DYU80" s="211"/>
      <c r="DYV80" s="161"/>
      <c r="DYW80" s="161"/>
      <c r="DYX80" s="168"/>
      <c r="DYY80" s="169"/>
      <c r="DYZ80" s="170"/>
      <c r="DZA80" s="167"/>
      <c r="DZB80" s="43"/>
      <c r="DZC80" s="208"/>
      <c r="DZD80" s="157"/>
      <c r="DZE80" s="211"/>
      <c r="DZF80" s="161"/>
      <c r="DZG80" s="161"/>
      <c r="DZH80" s="168"/>
      <c r="DZI80" s="169"/>
      <c r="DZJ80" s="170"/>
      <c r="DZK80" s="167"/>
      <c r="DZL80" s="43"/>
      <c r="DZM80" s="208"/>
      <c r="DZN80" s="157"/>
      <c r="DZO80" s="211"/>
      <c r="DZP80" s="161"/>
      <c r="DZQ80" s="161"/>
      <c r="DZR80" s="168"/>
      <c r="DZS80" s="169"/>
      <c r="DZT80" s="170"/>
      <c r="DZU80" s="167"/>
      <c r="DZV80" s="43"/>
      <c r="DZW80" s="208"/>
      <c r="DZX80" s="157"/>
      <c r="DZY80" s="211"/>
      <c r="DZZ80" s="161"/>
      <c r="EAA80" s="161"/>
      <c r="EAB80" s="168"/>
      <c r="EAC80" s="169"/>
      <c r="EAD80" s="170"/>
      <c r="EAE80" s="167"/>
      <c r="EAF80" s="43"/>
      <c r="EAG80" s="208"/>
      <c r="EAH80" s="157"/>
      <c r="EAI80" s="211"/>
      <c r="EAJ80" s="161"/>
      <c r="EAK80" s="161"/>
      <c r="EAL80" s="168"/>
      <c r="EAM80" s="169"/>
      <c r="EAN80" s="170"/>
      <c r="EAO80" s="167"/>
      <c r="EAP80" s="43"/>
      <c r="EAQ80" s="208"/>
      <c r="EAR80" s="157"/>
      <c r="EAS80" s="211"/>
      <c r="EAT80" s="161"/>
      <c r="EAU80" s="161"/>
      <c r="EAV80" s="168"/>
      <c r="EAW80" s="169"/>
      <c r="EAX80" s="170"/>
      <c r="EAY80" s="167"/>
      <c r="EAZ80" s="43"/>
      <c r="EBA80" s="208"/>
      <c r="EBB80" s="157"/>
      <c r="EBC80" s="211"/>
      <c r="EBD80" s="161"/>
      <c r="EBE80" s="161"/>
      <c r="EBF80" s="168"/>
      <c r="EBG80" s="169"/>
      <c r="EBH80" s="170"/>
      <c r="EBI80" s="167"/>
      <c r="EBJ80" s="43"/>
      <c r="EBK80" s="208"/>
      <c r="EBL80" s="157"/>
      <c r="EBM80" s="211"/>
      <c r="EBN80" s="161"/>
      <c r="EBO80" s="161"/>
      <c r="EBP80" s="168"/>
      <c r="EBQ80" s="169"/>
      <c r="EBR80" s="170"/>
      <c r="EBS80" s="167"/>
      <c r="EBT80" s="43"/>
      <c r="EBU80" s="208"/>
      <c r="EBV80" s="157"/>
      <c r="EBW80" s="211"/>
      <c r="EBX80" s="161"/>
      <c r="EBY80" s="161"/>
      <c r="EBZ80" s="168"/>
      <c r="ECA80" s="169"/>
      <c r="ECB80" s="170"/>
      <c r="ECC80" s="167"/>
      <c r="ECD80" s="43"/>
      <c r="ECE80" s="208"/>
      <c r="ECF80" s="157"/>
      <c r="ECG80" s="211"/>
      <c r="ECH80" s="161"/>
      <c r="ECI80" s="161"/>
      <c r="ECJ80" s="168"/>
      <c r="ECK80" s="169"/>
      <c r="ECL80" s="170"/>
      <c r="ECM80" s="167"/>
      <c r="ECN80" s="43"/>
      <c r="ECO80" s="208"/>
      <c r="ECP80" s="157"/>
      <c r="ECQ80" s="211"/>
      <c r="ECR80" s="161"/>
      <c r="ECS80" s="161"/>
      <c r="ECT80" s="168"/>
      <c r="ECU80" s="169"/>
      <c r="ECV80" s="170"/>
      <c r="ECW80" s="167"/>
      <c r="ECX80" s="43"/>
      <c r="ECY80" s="208"/>
      <c r="ECZ80" s="157"/>
      <c r="EDA80" s="211"/>
      <c r="EDB80" s="161"/>
      <c r="EDC80" s="161"/>
      <c r="EDD80" s="168"/>
      <c r="EDE80" s="169"/>
      <c r="EDF80" s="170"/>
      <c r="EDG80" s="167"/>
      <c r="EDH80" s="43"/>
      <c r="EDI80" s="208"/>
      <c r="EDJ80" s="157"/>
      <c r="EDK80" s="211"/>
      <c r="EDL80" s="161"/>
      <c r="EDM80" s="161"/>
      <c r="EDN80" s="168"/>
      <c r="EDO80" s="169"/>
      <c r="EDP80" s="170"/>
      <c r="EDQ80" s="167"/>
      <c r="EDR80" s="43"/>
      <c r="EDS80" s="208"/>
      <c r="EDT80" s="157"/>
      <c r="EDU80" s="211"/>
      <c r="EDV80" s="161"/>
      <c r="EDW80" s="161"/>
      <c r="EDX80" s="168"/>
      <c r="EDY80" s="169"/>
      <c r="EDZ80" s="170"/>
      <c r="EEA80" s="167"/>
      <c r="EEB80" s="43"/>
      <c r="EEC80" s="208"/>
      <c r="EED80" s="157"/>
      <c r="EEE80" s="211"/>
      <c r="EEF80" s="161"/>
      <c r="EEG80" s="161"/>
      <c r="EEH80" s="168"/>
      <c r="EEI80" s="169"/>
      <c r="EEJ80" s="170"/>
      <c r="EEK80" s="167"/>
      <c r="EEL80" s="43"/>
      <c r="EEM80" s="208"/>
      <c r="EEN80" s="157"/>
      <c r="EEO80" s="211"/>
      <c r="EEP80" s="161"/>
      <c r="EEQ80" s="161"/>
      <c r="EER80" s="168"/>
      <c r="EES80" s="169"/>
      <c r="EET80" s="170"/>
      <c r="EEU80" s="167"/>
      <c r="EEV80" s="43"/>
      <c r="EEW80" s="208"/>
      <c r="EEX80" s="157"/>
      <c r="EEY80" s="211"/>
      <c r="EEZ80" s="161"/>
      <c r="EFA80" s="161"/>
      <c r="EFB80" s="168"/>
      <c r="EFC80" s="169"/>
      <c r="EFD80" s="170"/>
      <c r="EFE80" s="167"/>
      <c r="EFF80" s="43"/>
      <c r="EFG80" s="208"/>
      <c r="EFH80" s="157"/>
      <c r="EFI80" s="211"/>
      <c r="EFJ80" s="161"/>
      <c r="EFK80" s="161"/>
      <c r="EFL80" s="168"/>
      <c r="EFM80" s="169"/>
      <c r="EFN80" s="170"/>
      <c r="EFO80" s="167"/>
      <c r="EFP80" s="43"/>
      <c r="EFQ80" s="208"/>
      <c r="EFR80" s="157"/>
      <c r="EFS80" s="211"/>
      <c r="EFT80" s="161"/>
      <c r="EFU80" s="161"/>
      <c r="EFV80" s="168"/>
      <c r="EFW80" s="169"/>
      <c r="EFX80" s="170"/>
      <c r="EFY80" s="167"/>
      <c r="EFZ80" s="43"/>
      <c r="EGA80" s="208"/>
      <c r="EGB80" s="157"/>
      <c r="EGC80" s="211"/>
      <c r="EGD80" s="161"/>
      <c r="EGE80" s="161"/>
      <c r="EGF80" s="168"/>
      <c r="EGG80" s="169"/>
      <c r="EGH80" s="170"/>
      <c r="EGI80" s="167"/>
      <c r="EGJ80" s="43"/>
      <c r="EGK80" s="208"/>
      <c r="EGL80" s="157"/>
      <c r="EGM80" s="211"/>
      <c r="EGN80" s="161"/>
      <c r="EGO80" s="161"/>
      <c r="EGP80" s="168"/>
      <c r="EGQ80" s="169"/>
      <c r="EGR80" s="170"/>
      <c r="EGS80" s="167"/>
      <c r="EGT80" s="43"/>
      <c r="EGU80" s="208"/>
      <c r="EGV80" s="157"/>
      <c r="EGW80" s="211"/>
      <c r="EGX80" s="161"/>
      <c r="EGY80" s="161"/>
      <c r="EGZ80" s="168"/>
      <c r="EHA80" s="169"/>
      <c r="EHB80" s="170"/>
      <c r="EHC80" s="167"/>
      <c r="EHD80" s="43"/>
      <c r="EHE80" s="208"/>
      <c r="EHF80" s="157"/>
      <c r="EHG80" s="211"/>
      <c r="EHH80" s="161"/>
      <c r="EHI80" s="161"/>
      <c r="EHJ80" s="168"/>
      <c r="EHK80" s="169"/>
      <c r="EHL80" s="170"/>
      <c r="EHM80" s="167"/>
      <c r="EHN80" s="43"/>
      <c r="EHO80" s="208"/>
      <c r="EHP80" s="157"/>
      <c r="EHQ80" s="211"/>
      <c r="EHR80" s="161"/>
      <c r="EHS80" s="161"/>
      <c r="EHT80" s="168"/>
      <c r="EHU80" s="169"/>
      <c r="EHV80" s="170"/>
      <c r="EHW80" s="167"/>
      <c r="EHX80" s="43"/>
      <c r="EHY80" s="208"/>
      <c r="EHZ80" s="157"/>
      <c r="EIA80" s="211"/>
      <c r="EIB80" s="161"/>
      <c r="EIC80" s="161"/>
      <c r="EID80" s="168"/>
      <c r="EIE80" s="169"/>
      <c r="EIF80" s="170"/>
      <c r="EIG80" s="167"/>
      <c r="EIH80" s="43"/>
      <c r="EII80" s="208"/>
      <c r="EIJ80" s="157"/>
      <c r="EIK80" s="211"/>
      <c r="EIL80" s="161"/>
      <c r="EIM80" s="161"/>
      <c r="EIN80" s="168"/>
      <c r="EIO80" s="169"/>
      <c r="EIP80" s="170"/>
      <c r="EIQ80" s="167"/>
      <c r="EIR80" s="43"/>
      <c r="EIS80" s="208"/>
      <c r="EIT80" s="157"/>
      <c r="EIU80" s="211"/>
      <c r="EIV80" s="161"/>
      <c r="EIW80" s="161"/>
      <c r="EIX80" s="168"/>
      <c r="EIY80" s="169"/>
      <c r="EIZ80" s="170"/>
      <c r="EJA80" s="167"/>
      <c r="EJB80" s="43"/>
      <c r="EJC80" s="208"/>
      <c r="EJD80" s="157"/>
      <c r="EJE80" s="211"/>
      <c r="EJF80" s="161"/>
      <c r="EJG80" s="161"/>
      <c r="EJH80" s="168"/>
      <c r="EJI80" s="169"/>
      <c r="EJJ80" s="170"/>
      <c r="EJK80" s="167"/>
      <c r="EJL80" s="43"/>
      <c r="EJM80" s="208"/>
      <c r="EJN80" s="157"/>
      <c r="EJO80" s="211"/>
      <c r="EJP80" s="161"/>
      <c r="EJQ80" s="161"/>
      <c r="EJR80" s="168"/>
      <c r="EJS80" s="169"/>
      <c r="EJT80" s="170"/>
      <c r="EJU80" s="167"/>
      <c r="EJV80" s="43"/>
      <c r="EJW80" s="208"/>
      <c r="EJX80" s="157"/>
      <c r="EJY80" s="211"/>
      <c r="EJZ80" s="161"/>
      <c r="EKA80" s="161"/>
      <c r="EKB80" s="168"/>
      <c r="EKC80" s="169"/>
      <c r="EKD80" s="170"/>
      <c r="EKE80" s="167"/>
      <c r="EKF80" s="43"/>
      <c r="EKG80" s="208"/>
      <c r="EKH80" s="157"/>
      <c r="EKI80" s="211"/>
      <c r="EKJ80" s="161"/>
      <c r="EKK80" s="161"/>
      <c r="EKL80" s="168"/>
      <c r="EKM80" s="169"/>
      <c r="EKN80" s="170"/>
      <c r="EKO80" s="167"/>
      <c r="EKP80" s="43"/>
      <c r="EKQ80" s="208"/>
      <c r="EKR80" s="157"/>
      <c r="EKS80" s="211"/>
      <c r="EKT80" s="161"/>
      <c r="EKU80" s="161"/>
      <c r="EKV80" s="168"/>
      <c r="EKW80" s="169"/>
      <c r="EKX80" s="170"/>
      <c r="EKY80" s="167"/>
      <c r="EKZ80" s="43"/>
      <c r="ELA80" s="208"/>
      <c r="ELB80" s="157"/>
      <c r="ELC80" s="211"/>
      <c r="ELD80" s="161"/>
      <c r="ELE80" s="161"/>
      <c r="ELF80" s="168"/>
      <c r="ELG80" s="169"/>
      <c r="ELH80" s="170"/>
      <c r="ELI80" s="167"/>
      <c r="ELJ80" s="43"/>
      <c r="ELK80" s="208"/>
      <c r="ELL80" s="157"/>
      <c r="ELM80" s="211"/>
      <c r="ELN80" s="161"/>
      <c r="ELO80" s="161"/>
      <c r="ELP80" s="168"/>
      <c r="ELQ80" s="169"/>
      <c r="ELR80" s="170"/>
      <c r="ELS80" s="167"/>
      <c r="ELT80" s="43"/>
      <c r="ELU80" s="208"/>
      <c r="ELV80" s="157"/>
      <c r="ELW80" s="211"/>
      <c r="ELX80" s="161"/>
      <c r="ELY80" s="161"/>
      <c r="ELZ80" s="168"/>
      <c r="EMA80" s="169"/>
      <c r="EMB80" s="170"/>
      <c r="EMC80" s="167"/>
      <c r="EMD80" s="43"/>
      <c r="EME80" s="208"/>
      <c r="EMF80" s="157"/>
      <c r="EMG80" s="211"/>
      <c r="EMH80" s="161"/>
      <c r="EMI80" s="161"/>
      <c r="EMJ80" s="168"/>
      <c r="EMK80" s="169"/>
      <c r="EML80" s="170"/>
      <c r="EMM80" s="167"/>
      <c r="EMN80" s="43"/>
      <c r="EMO80" s="208"/>
      <c r="EMP80" s="157"/>
      <c r="EMQ80" s="211"/>
      <c r="EMR80" s="161"/>
      <c r="EMS80" s="161"/>
      <c r="EMT80" s="168"/>
      <c r="EMU80" s="169"/>
      <c r="EMV80" s="170"/>
      <c r="EMW80" s="167"/>
      <c r="EMX80" s="43"/>
      <c r="EMY80" s="208"/>
      <c r="EMZ80" s="157"/>
      <c r="ENA80" s="211"/>
      <c r="ENB80" s="161"/>
      <c r="ENC80" s="161"/>
      <c r="END80" s="168"/>
      <c r="ENE80" s="169"/>
      <c r="ENF80" s="170"/>
      <c r="ENG80" s="167"/>
      <c r="ENH80" s="43"/>
      <c r="ENI80" s="208"/>
      <c r="ENJ80" s="157"/>
      <c r="ENK80" s="211"/>
      <c r="ENL80" s="161"/>
      <c r="ENM80" s="161"/>
      <c r="ENN80" s="168"/>
      <c r="ENO80" s="169"/>
      <c r="ENP80" s="170"/>
      <c r="ENQ80" s="167"/>
      <c r="ENR80" s="43"/>
      <c r="ENS80" s="208"/>
      <c r="ENT80" s="157"/>
      <c r="ENU80" s="211"/>
      <c r="ENV80" s="161"/>
      <c r="ENW80" s="161"/>
      <c r="ENX80" s="168"/>
      <c r="ENY80" s="169"/>
      <c r="ENZ80" s="170"/>
      <c r="EOA80" s="167"/>
      <c r="EOB80" s="43"/>
      <c r="EOC80" s="208"/>
      <c r="EOD80" s="157"/>
      <c r="EOE80" s="211"/>
      <c r="EOF80" s="161"/>
      <c r="EOG80" s="161"/>
      <c r="EOH80" s="168"/>
      <c r="EOI80" s="169"/>
      <c r="EOJ80" s="170"/>
      <c r="EOK80" s="167"/>
      <c r="EOL80" s="43"/>
      <c r="EOM80" s="208"/>
      <c r="EON80" s="157"/>
      <c r="EOO80" s="211"/>
      <c r="EOP80" s="161"/>
      <c r="EOQ80" s="161"/>
      <c r="EOR80" s="168"/>
      <c r="EOS80" s="169"/>
      <c r="EOT80" s="170"/>
      <c r="EOU80" s="167"/>
      <c r="EOV80" s="43"/>
      <c r="EOW80" s="208"/>
      <c r="EOX80" s="157"/>
      <c r="EOY80" s="211"/>
      <c r="EOZ80" s="161"/>
      <c r="EPA80" s="161"/>
      <c r="EPB80" s="168"/>
      <c r="EPC80" s="169"/>
      <c r="EPD80" s="170"/>
      <c r="EPE80" s="167"/>
      <c r="EPF80" s="43"/>
      <c r="EPG80" s="208"/>
      <c r="EPH80" s="157"/>
      <c r="EPI80" s="211"/>
      <c r="EPJ80" s="161"/>
      <c r="EPK80" s="161"/>
      <c r="EPL80" s="168"/>
      <c r="EPM80" s="169"/>
      <c r="EPN80" s="170"/>
      <c r="EPO80" s="167"/>
      <c r="EPP80" s="43"/>
      <c r="EPQ80" s="208"/>
      <c r="EPR80" s="157"/>
      <c r="EPS80" s="211"/>
      <c r="EPT80" s="161"/>
      <c r="EPU80" s="161"/>
      <c r="EPV80" s="168"/>
      <c r="EPW80" s="169"/>
      <c r="EPX80" s="170"/>
      <c r="EPY80" s="167"/>
      <c r="EPZ80" s="43"/>
      <c r="EQA80" s="208"/>
      <c r="EQB80" s="157"/>
      <c r="EQC80" s="211"/>
      <c r="EQD80" s="161"/>
      <c r="EQE80" s="161"/>
      <c r="EQF80" s="168"/>
      <c r="EQG80" s="169"/>
      <c r="EQH80" s="170"/>
      <c r="EQI80" s="167"/>
      <c r="EQJ80" s="43"/>
      <c r="EQK80" s="208"/>
      <c r="EQL80" s="157"/>
      <c r="EQM80" s="211"/>
      <c r="EQN80" s="161"/>
      <c r="EQO80" s="161"/>
      <c r="EQP80" s="168"/>
      <c r="EQQ80" s="169"/>
      <c r="EQR80" s="170"/>
      <c r="EQS80" s="167"/>
      <c r="EQT80" s="43"/>
      <c r="EQU80" s="208"/>
      <c r="EQV80" s="157"/>
      <c r="EQW80" s="211"/>
      <c r="EQX80" s="161"/>
      <c r="EQY80" s="161"/>
      <c r="EQZ80" s="168"/>
      <c r="ERA80" s="169"/>
      <c r="ERB80" s="170"/>
      <c r="ERC80" s="167"/>
      <c r="ERD80" s="43"/>
      <c r="ERE80" s="208"/>
      <c r="ERF80" s="157"/>
      <c r="ERG80" s="211"/>
      <c r="ERH80" s="161"/>
      <c r="ERI80" s="161"/>
      <c r="ERJ80" s="168"/>
      <c r="ERK80" s="169"/>
      <c r="ERL80" s="170"/>
      <c r="ERM80" s="167"/>
      <c r="ERN80" s="43"/>
      <c r="ERO80" s="208"/>
      <c r="ERP80" s="157"/>
      <c r="ERQ80" s="211"/>
      <c r="ERR80" s="161"/>
      <c r="ERS80" s="161"/>
      <c r="ERT80" s="168"/>
      <c r="ERU80" s="169"/>
      <c r="ERV80" s="170"/>
      <c r="ERW80" s="167"/>
      <c r="ERX80" s="43"/>
      <c r="ERY80" s="208"/>
      <c r="ERZ80" s="157"/>
      <c r="ESA80" s="211"/>
      <c r="ESB80" s="161"/>
      <c r="ESC80" s="161"/>
      <c r="ESD80" s="168"/>
      <c r="ESE80" s="169"/>
      <c r="ESF80" s="170"/>
      <c r="ESG80" s="167"/>
      <c r="ESH80" s="43"/>
      <c r="ESI80" s="208"/>
      <c r="ESJ80" s="157"/>
      <c r="ESK80" s="211"/>
      <c r="ESL80" s="161"/>
      <c r="ESM80" s="161"/>
      <c r="ESN80" s="168"/>
      <c r="ESO80" s="169"/>
      <c r="ESP80" s="170"/>
      <c r="ESQ80" s="167"/>
      <c r="ESR80" s="43"/>
      <c r="ESS80" s="208"/>
      <c r="EST80" s="157"/>
      <c r="ESU80" s="211"/>
      <c r="ESV80" s="161"/>
      <c r="ESW80" s="161"/>
      <c r="ESX80" s="168"/>
      <c r="ESY80" s="169"/>
      <c r="ESZ80" s="170"/>
      <c r="ETA80" s="167"/>
      <c r="ETB80" s="43"/>
      <c r="ETC80" s="208"/>
      <c r="ETD80" s="157"/>
      <c r="ETE80" s="211"/>
      <c r="ETF80" s="161"/>
      <c r="ETG80" s="161"/>
      <c r="ETH80" s="168"/>
      <c r="ETI80" s="169"/>
      <c r="ETJ80" s="170"/>
      <c r="ETK80" s="167"/>
      <c r="ETL80" s="43"/>
      <c r="ETM80" s="208"/>
      <c r="ETN80" s="157"/>
      <c r="ETO80" s="211"/>
      <c r="ETP80" s="161"/>
      <c r="ETQ80" s="161"/>
      <c r="ETR80" s="168"/>
      <c r="ETS80" s="169"/>
      <c r="ETT80" s="170"/>
      <c r="ETU80" s="167"/>
      <c r="ETV80" s="43"/>
      <c r="ETW80" s="208"/>
      <c r="ETX80" s="157"/>
      <c r="ETY80" s="211"/>
      <c r="ETZ80" s="161"/>
      <c r="EUA80" s="161"/>
      <c r="EUB80" s="168"/>
      <c r="EUC80" s="169"/>
      <c r="EUD80" s="170"/>
      <c r="EUE80" s="167"/>
      <c r="EUF80" s="43"/>
      <c r="EUG80" s="208"/>
      <c r="EUH80" s="157"/>
      <c r="EUI80" s="211"/>
      <c r="EUJ80" s="161"/>
      <c r="EUK80" s="161"/>
      <c r="EUL80" s="168"/>
      <c r="EUM80" s="169"/>
      <c r="EUN80" s="170"/>
      <c r="EUO80" s="167"/>
      <c r="EUP80" s="43"/>
      <c r="EUQ80" s="208"/>
      <c r="EUR80" s="157"/>
      <c r="EUS80" s="211"/>
      <c r="EUT80" s="161"/>
      <c r="EUU80" s="161"/>
      <c r="EUV80" s="168"/>
      <c r="EUW80" s="169"/>
      <c r="EUX80" s="170"/>
      <c r="EUY80" s="167"/>
      <c r="EUZ80" s="43"/>
      <c r="EVA80" s="208"/>
      <c r="EVB80" s="157"/>
      <c r="EVC80" s="211"/>
      <c r="EVD80" s="161"/>
      <c r="EVE80" s="161"/>
      <c r="EVF80" s="168"/>
      <c r="EVG80" s="169"/>
      <c r="EVH80" s="170"/>
      <c r="EVI80" s="167"/>
      <c r="EVJ80" s="43"/>
      <c r="EVK80" s="208"/>
      <c r="EVL80" s="157"/>
      <c r="EVM80" s="211"/>
      <c r="EVN80" s="161"/>
      <c r="EVO80" s="161"/>
      <c r="EVP80" s="168"/>
      <c r="EVQ80" s="169"/>
      <c r="EVR80" s="170"/>
      <c r="EVS80" s="167"/>
      <c r="EVT80" s="43"/>
      <c r="EVU80" s="208"/>
      <c r="EVV80" s="157"/>
      <c r="EVW80" s="211"/>
      <c r="EVX80" s="161"/>
      <c r="EVY80" s="161"/>
      <c r="EVZ80" s="168"/>
      <c r="EWA80" s="169"/>
      <c r="EWB80" s="170"/>
      <c r="EWC80" s="167"/>
      <c r="EWD80" s="43"/>
      <c r="EWE80" s="208"/>
      <c r="EWF80" s="157"/>
      <c r="EWG80" s="211"/>
      <c r="EWH80" s="161"/>
      <c r="EWI80" s="161"/>
      <c r="EWJ80" s="168"/>
      <c r="EWK80" s="169"/>
      <c r="EWL80" s="170"/>
      <c r="EWM80" s="167"/>
      <c r="EWN80" s="43"/>
      <c r="EWO80" s="208"/>
      <c r="EWP80" s="157"/>
      <c r="EWQ80" s="211"/>
      <c r="EWR80" s="161"/>
      <c r="EWS80" s="161"/>
      <c r="EWT80" s="168"/>
      <c r="EWU80" s="169"/>
      <c r="EWV80" s="170"/>
      <c r="EWW80" s="167"/>
      <c r="EWX80" s="43"/>
      <c r="EWY80" s="208"/>
      <c r="EWZ80" s="157"/>
      <c r="EXA80" s="211"/>
      <c r="EXB80" s="161"/>
      <c r="EXC80" s="161"/>
      <c r="EXD80" s="168"/>
      <c r="EXE80" s="169"/>
      <c r="EXF80" s="170"/>
      <c r="EXG80" s="167"/>
      <c r="EXH80" s="43"/>
      <c r="EXI80" s="208"/>
      <c r="EXJ80" s="157"/>
      <c r="EXK80" s="211"/>
      <c r="EXL80" s="161"/>
      <c r="EXM80" s="161"/>
      <c r="EXN80" s="168"/>
      <c r="EXO80" s="169"/>
      <c r="EXP80" s="170"/>
      <c r="EXQ80" s="167"/>
      <c r="EXR80" s="43"/>
      <c r="EXS80" s="208"/>
      <c r="EXT80" s="157"/>
      <c r="EXU80" s="211"/>
      <c r="EXV80" s="161"/>
      <c r="EXW80" s="161"/>
      <c r="EXX80" s="168"/>
      <c r="EXY80" s="169"/>
      <c r="EXZ80" s="170"/>
      <c r="EYA80" s="167"/>
      <c r="EYB80" s="43"/>
      <c r="EYC80" s="208"/>
      <c r="EYD80" s="157"/>
      <c r="EYE80" s="211"/>
      <c r="EYF80" s="161"/>
      <c r="EYG80" s="161"/>
      <c r="EYH80" s="168"/>
      <c r="EYI80" s="169"/>
      <c r="EYJ80" s="170"/>
      <c r="EYK80" s="167"/>
      <c r="EYL80" s="43"/>
      <c r="EYM80" s="208"/>
      <c r="EYN80" s="157"/>
      <c r="EYO80" s="211"/>
      <c r="EYP80" s="161"/>
      <c r="EYQ80" s="161"/>
      <c r="EYR80" s="168"/>
      <c r="EYS80" s="169"/>
      <c r="EYT80" s="170"/>
      <c r="EYU80" s="167"/>
      <c r="EYV80" s="43"/>
      <c r="EYW80" s="208"/>
      <c r="EYX80" s="157"/>
      <c r="EYY80" s="211"/>
      <c r="EYZ80" s="161"/>
      <c r="EZA80" s="161"/>
      <c r="EZB80" s="168"/>
      <c r="EZC80" s="169"/>
      <c r="EZD80" s="170"/>
      <c r="EZE80" s="167"/>
      <c r="EZF80" s="43"/>
      <c r="EZG80" s="208"/>
      <c r="EZH80" s="157"/>
      <c r="EZI80" s="211"/>
      <c r="EZJ80" s="161"/>
      <c r="EZK80" s="161"/>
      <c r="EZL80" s="168"/>
      <c r="EZM80" s="169"/>
      <c r="EZN80" s="170"/>
      <c r="EZO80" s="167"/>
      <c r="EZP80" s="43"/>
      <c r="EZQ80" s="208"/>
      <c r="EZR80" s="157"/>
      <c r="EZS80" s="211"/>
      <c r="EZT80" s="161"/>
      <c r="EZU80" s="161"/>
      <c r="EZV80" s="168"/>
      <c r="EZW80" s="169"/>
      <c r="EZX80" s="170"/>
      <c r="EZY80" s="167"/>
      <c r="EZZ80" s="43"/>
      <c r="FAA80" s="208"/>
      <c r="FAB80" s="157"/>
      <c r="FAC80" s="211"/>
      <c r="FAD80" s="161"/>
      <c r="FAE80" s="161"/>
      <c r="FAF80" s="168"/>
      <c r="FAG80" s="169"/>
      <c r="FAH80" s="170"/>
      <c r="FAI80" s="167"/>
      <c r="FAJ80" s="43"/>
      <c r="FAK80" s="208"/>
      <c r="FAL80" s="157"/>
      <c r="FAM80" s="211"/>
      <c r="FAN80" s="161"/>
      <c r="FAO80" s="161"/>
      <c r="FAP80" s="168"/>
      <c r="FAQ80" s="169"/>
      <c r="FAR80" s="170"/>
      <c r="FAS80" s="167"/>
      <c r="FAT80" s="43"/>
      <c r="FAU80" s="208"/>
      <c r="FAV80" s="157"/>
      <c r="FAW80" s="211"/>
      <c r="FAX80" s="161"/>
      <c r="FAY80" s="161"/>
      <c r="FAZ80" s="168"/>
      <c r="FBA80" s="169"/>
      <c r="FBB80" s="170"/>
      <c r="FBC80" s="167"/>
      <c r="FBD80" s="43"/>
      <c r="FBE80" s="208"/>
      <c r="FBF80" s="157"/>
      <c r="FBG80" s="211"/>
      <c r="FBH80" s="161"/>
      <c r="FBI80" s="161"/>
      <c r="FBJ80" s="168"/>
      <c r="FBK80" s="169"/>
      <c r="FBL80" s="170"/>
      <c r="FBM80" s="167"/>
      <c r="FBN80" s="43"/>
      <c r="FBO80" s="208"/>
      <c r="FBP80" s="157"/>
      <c r="FBQ80" s="211"/>
      <c r="FBR80" s="161"/>
      <c r="FBS80" s="161"/>
      <c r="FBT80" s="168"/>
      <c r="FBU80" s="169"/>
      <c r="FBV80" s="170"/>
      <c r="FBW80" s="167"/>
      <c r="FBX80" s="43"/>
      <c r="FBY80" s="208"/>
      <c r="FBZ80" s="157"/>
      <c r="FCA80" s="211"/>
      <c r="FCB80" s="161"/>
      <c r="FCC80" s="161"/>
      <c r="FCD80" s="168"/>
      <c r="FCE80" s="169"/>
      <c r="FCF80" s="170"/>
      <c r="FCG80" s="167"/>
      <c r="FCH80" s="43"/>
      <c r="FCI80" s="208"/>
      <c r="FCJ80" s="157"/>
      <c r="FCK80" s="211"/>
      <c r="FCL80" s="161"/>
      <c r="FCM80" s="161"/>
      <c r="FCN80" s="168"/>
      <c r="FCO80" s="169"/>
      <c r="FCP80" s="170"/>
      <c r="FCQ80" s="167"/>
      <c r="FCR80" s="43"/>
      <c r="FCS80" s="208"/>
      <c r="FCT80" s="157"/>
      <c r="FCU80" s="211"/>
      <c r="FCV80" s="161"/>
      <c r="FCW80" s="161"/>
      <c r="FCX80" s="168"/>
      <c r="FCY80" s="169"/>
      <c r="FCZ80" s="170"/>
      <c r="FDA80" s="167"/>
      <c r="FDB80" s="43"/>
      <c r="FDC80" s="208"/>
      <c r="FDD80" s="157"/>
      <c r="FDE80" s="211"/>
      <c r="FDF80" s="161"/>
      <c r="FDG80" s="161"/>
      <c r="FDH80" s="168"/>
      <c r="FDI80" s="169"/>
      <c r="FDJ80" s="170"/>
      <c r="FDK80" s="167"/>
      <c r="FDL80" s="43"/>
      <c r="FDM80" s="208"/>
      <c r="FDN80" s="157"/>
      <c r="FDO80" s="211"/>
      <c r="FDP80" s="161"/>
      <c r="FDQ80" s="161"/>
      <c r="FDR80" s="168"/>
      <c r="FDS80" s="169"/>
      <c r="FDT80" s="170"/>
      <c r="FDU80" s="167"/>
      <c r="FDV80" s="43"/>
      <c r="FDW80" s="208"/>
      <c r="FDX80" s="157"/>
      <c r="FDY80" s="211"/>
      <c r="FDZ80" s="161"/>
      <c r="FEA80" s="161"/>
      <c r="FEB80" s="168"/>
      <c r="FEC80" s="169"/>
      <c r="FED80" s="170"/>
      <c r="FEE80" s="167"/>
      <c r="FEF80" s="43"/>
      <c r="FEG80" s="208"/>
      <c r="FEH80" s="157"/>
      <c r="FEI80" s="211"/>
      <c r="FEJ80" s="161"/>
      <c r="FEK80" s="161"/>
      <c r="FEL80" s="168"/>
      <c r="FEM80" s="169"/>
      <c r="FEN80" s="170"/>
      <c r="FEO80" s="167"/>
      <c r="FEP80" s="43"/>
      <c r="FEQ80" s="208"/>
      <c r="FER80" s="157"/>
      <c r="FES80" s="211"/>
      <c r="FET80" s="161"/>
      <c r="FEU80" s="161"/>
      <c r="FEV80" s="168"/>
      <c r="FEW80" s="169"/>
      <c r="FEX80" s="170"/>
      <c r="FEY80" s="167"/>
      <c r="FEZ80" s="43"/>
      <c r="FFA80" s="208"/>
      <c r="FFB80" s="157"/>
      <c r="FFC80" s="211"/>
      <c r="FFD80" s="161"/>
      <c r="FFE80" s="161"/>
      <c r="FFF80" s="168"/>
      <c r="FFG80" s="169"/>
      <c r="FFH80" s="170"/>
      <c r="FFI80" s="167"/>
      <c r="FFJ80" s="43"/>
      <c r="FFK80" s="208"/>
      <c r="FFL80" s="157"/>
      <c r="FFM80" s="211"/>
      <c r="FFN80" s="161"/>
      <c r="FFO80" s="161"/>
      <c r="FFP80" s="168"/>
      <c r="FFQ80" s="169"/>
      <c r="FFR80" s="170"/>
      <c r="FFS80" s="167"/>
      <c r="FFT80" s="43"/>
      <c r="FFU80" s="208"/>
      <c r="FFV80" s="157"/>
      <c r="FFW80" s="211"/>
      <c r="FFX80" s="161"/>
      <c r="FFY80" s="161"/>
      <c r="FFZ80" s="168"/>
      <c r="FGA80" s="169"/>
      <c r="FGB80" s="170"/>
      <c r="FGC80" s="167"/>
      <c r="FGD80" s="43"/>
      <c r="FGE80" s="208"/>
      <c r="FGF80" s="157"/>
      <c r="FGG80" s="211"/>
      <c r="FGH80" s="161"/>
      <c r="FGI80" s="161"/>
      <c r="FGJ80" s="168"/>
      <c r="FGK80" s="169"/>
      <c r="FGL80" s="170"/>
      <c r="FGM80" s="167"/>
      <c r="FGN80" s="43"/>
      <c r="FGO80" s="208"/>
      <c r="FGP80" s="157"/>
      <c r="FGQ80" s="211"/>
      <c r="FGR80" s="161"/>
      <c r="FGS80" s="161"/>
      <c r="FGT80" s="168"/>
      <c r="FGU80" s="169"/>
      <c r="FGV80" s="170"/>
      <c r="FGW80" s="167"/>
      <c r="FGX80" s="43"/>
      <c r="FGY80" s="208"/>
      <c r="FGZ80" s="157"/>
      <c r="FHA80" s="211"/>
      <c r="FHB80" s="161"/>
      <c r="FHC80" s="161"/>
      <c r="FHD80" s="168"/>
      <c r="FHE80" s="169"/>
      <c r="FHF80" s="170"/>
      <c r="FHG80" s="167"/>
      <c r="FHH80" s="43"/>
      <c r="FHI80" s="208"/>
      <c r="FHJ80" s="157"/>
      <c r="FHK80" s="211"/>
      <c r="FHL80" s="161"/>
      <c r="FHM80" s="161"/>
      <c r="FHN80" s="168"/>
      <c r="FHO80" s="169"/>
      <c r="FHP80" s="170"/>
      <c r="FHQ80" s="167"/>
      <c r="FHR80" s="43"/>
      <c r="FHS80" s="208"/>
      <c r="FHT80" s="157"/>
      <c r="FHU80" s="211"/>
      <c r="FHV80" s="161"/>
      <c r="FHW80" s="161"/>
      <c r="FHX80" s="168"/>
      <c r="FHY80" s="169"/>
      <c r="FHZ80" s="170"/>
      <c r="FIA80" s="167"/>
      <c r="FIB80" s="43"/>
      <c r="FIC80" s="208"/>
      <c r="FID80" s="157"/>
      <c r="FIE80" s="211"/>
      <c r="FIF80" s="161"/>
      <c r="FIG80" s="161"/>
      <c r="FIH80" s="168"/>
      <c r="FII80" s="169"/>
      <c r="FIJ80" s="170"/>
      <c r="FIK80" s="167"/>
      <c r="FIL80" s="43"/>
      <c r="FIM80" s="208"/>
      <c r="FIN80" s="157"/>
      <c r="FIO80" s="211"/>
      <c r="FIP80" s="161"/>
      <c r="FIQ80" s="161"/>
      <c r="FIR80" s="168"/>
      <c r="FIS80" s="169"/>
      <c r="FIT80" s="170"/>
      <c r="FIU80" s="167"/>
      <c r="FIV80" s="43"/>
      <c r="FIW80" s="208"/>
      <c r="FIX80" s="157"/>
      <c r="FIY80" s="211"/>
      <c r="FIZ80" s="161"/>
      <c r="FJA80" s="161"/>
      <c r="FJB80" s="168"/>
      <c r="FJC80" s="169"/>
      <c r="FJD80" s="170"/>
      <c r="FJE80" s="167"/>
      <c r="FJF80" s="43"/>
      <c r="FJG80" s="208"/>
      <c r="FJH80" s="157"/>
      <c r="FJI80" s="211"/>
      <c r="FJJ80" s="161"/>
      <c r="FJK80" s="161"/>
      <c r="FJL80" s="168"/>
      <c r="FJM80" s="169"/>
      <c r="FJN80" s="170"/>
      <c r="FJO80" s="167"/>
      <c r="FJP80" s="43"/>
      <c r="FJQ80" s="208"/>
      <c r="FJR80" s="157"/>
      <c r="FJS80" s="211"/>
      <c r="FJT80" s="161"/>
      <c r="FJU80" s="161"/>
      <c r="FJV80" s="168"/>
      <c r="FJW80" s="169"/>
      <c r="FJX80" s="170"/>
      <c r="FJY80" s="167"/>
      <c r="FJZ80" s="43"/>
      <c r="FKA80" s="208"/>
      <c r="FKB80" s="157"/>
      <c r="FKC80" s="211"/>
      <c r="FKD80" s="161"/>
      <c r="FKE80" s="161"/>
      <c r="FKF80" s="168"/>
      <c r="FKG80" s="169"/>
      <c r="FKH80" s="170"/>
      <c r="FKI80" s="167"/>
      <c r="FKJ80" s="43"/>
      <c r="FKK80" s="208"/>
      <c r="FKL80" s="157"/>
      <c r="FKM80" s="211"/>
      <c r="FKN80" s="161"/>
      <c r="FKO80" s="161"/>
      <c r="FKP80" s="168"/>
      <c r="FKQ80" s="169"/>
      <c r="FKR80" s="170"/>
      <c r="FKS80" s="167"/>
      <c r="FKT80" s="43"/>
      <c r="FKU80" s="208"/>
      <c r="FKV80" s="157"/>
      <c r="FKW80" s="211"/>
      <c r="FKX80" s="161"/>
      <c r="FKY80" s="161"/>
      <c r="FKZ80" s="168"/>
      <c r="FLA80" s="169"/>
      <c r="FLB80" s="170"/>
      <c r="FLC80" s="167"/>
      <c r="FLD80" s="43"/>
      <c r="FLE80" s="208"/>
      <c r="FLF80" s="157"/>
      <c r="FLG80" s="211"/>
      <c r="FLH80" s="161"/>
      <c r="FLI80" s="161"/>
      <c r="FLJ80" s="168"/>
      <c r="FLK80" s="169"/>
      <c r="FLL80" s="170"/>
      <c r="FLM80" s="167"/>
      <c r="FLN80" s="43"/>
      <c r="FLO80" s="208"/>
      <c r="FLP80" s="157"/>
      <c r="FLQ80" s="211"/>
      <c r="FLR80" s="161"/>
      <c r="FLS80" s="161"/>
      <c r="FLT80" s="168"/>
      <c r="FLU80" s="169"/>
      <c r="FLV80" s="170"/>
      <c r="FLW80" s="167"/>
      <c r="FLX80" s="43"/>
      <c r="FLY80" s="208"/>
      <c r="FLZ80" s="157"/>
      <c r="FMA80" s="211"/>
      <c r="FMB80" s="161"/>
      <c r="FMC80" s="161"/>
      <c r="FMD80" s="168"/>
      <c r="FME80" s="169"/>
      <c r="FMF80" s="170"/>
      <c r="FMG80" s="167"/>
      <c r="FMH80" s="43"/>
      <c r="FMI80" s="208"/>
      <c r="FMJ80" s="157"/>
      <c r="FMK80" s="211"/>
      <c r="FML80" s="161"/>
      <c r="FMM80" s="161"/>
      <c r="FMN80" s="168"/>
      <c r="FMO80" s="169"/>
      <c r="FMP80" s="170"/>
      <c r="FMQ80" s="167"/>
      <c r="FMR80" s="43"/>
      <c r="FMS80" s="208"/>
      <c r="FMT80" s="157"/>
      <c r="FMU80" s="211"/>
      <c r="FMV80" s="161"/>
      <c r="FMW80" s="161"/>
      <c r="FMX80" s="168"/>
      <c r="FMY80" s="169"/>
      <c r="FMZ80" s="170"/>
      <c r="FNA80" s="167"/>
      <c r="FNB80" s="43"/>
      <c r="FNC80" s="208"/>
      <c r="FND80" s="157"/>
      <c r="FNE80" s="211"/>
      <c r="FNF80" s="161"/>
      <c r="FNG80" s="161"/>
      <c r="FNH80" s="168"/>
      <c r="FNI80" s="169"/>
      <c r="FNJ80" s="170"/>
      <c r="FNK80" s="167"/>
      <c r="FNL80" s="43"/>
      <c r="FNM80" s="208"/>
      <c r="FNN80" s="157"/>
      <c r="FNO80" s="211"/>
      <c r="FNP80" s="161"/>
      <c r="FNQ80" s="161"/>
      <c r="FNR80" s="168"/>
      <c r="FNS80" s="169"/>
      <c r="FNT80" s="170"/>
      <c r="FNU80" s="167"/>
      <c r="FNV80" s="43"/>
      <c r="FNW80" s="208"/>
      <c r="FNX80" s="157"/>
      <c r="FNY80" s="211"/>
      <c r="FNZ80" s="161"/>
      <c r="FOA80" s="161"/>
      <c r="FOB80" s="168"/>
      <c r="FOC80" s="169"/>
      <c r="FOD80" s="170"/>
      <c r="FOE80" s="167"/>
      <c r="FOF80" s="43"/>
      <c r="FOG80" s="208"/>
      <c r="FOH80" s="157"/>
      <c r="FOI80" s="211"/>
      <c r="FOJ80" s="161"/>
      <c r="FOK80" s="161"/>
      <c r="FOL80" s="168"/>
      <c r="FOM80" s="169"/>
      <c r="FON80" s="170"/>
      <c r="FOO80" s="167"/>
      <c r="FOP80" s="43"/>
      <c r="FOQ80" s="208"/>
      <c r="FOR80" s="157"/>
      <c r="FOS80" s="211"/>
      <c r="FOT80" s="161"/>
      <c r="FOU80" s="161"/>
      <c r="FOV80" s="168"/>
      <c r="FOW80" s="169"/>
      <c r="FOX80" s="170"/>
      <c r="FOY80" s="167"/>
      <c r="FOZ80" s="43"/>
      <c r="FPA80" s="208"/>
      <c r="FPB80" s="157"/>
      <c r="FPC80" s="211"/>
      <c r="FPD80" s="161"/>
      <c r="FPE80" s="161"/>
      <c r="FPF80" s="168"/>
      <c r="FPG80" s="169"/>
      <c r="FPH80" s="170"/>
      <c r="FPI80" s="167"/>
      <c r="FPJ80" s="43"/>
      <c r="FPK80" s="208"/>
      <c r="FPL80" s="157"/>
      <c r="FPM80" s="211"/>
      <c r="FPN80" s="161"/>
      <c r="FPO80" s="161"/>
      <c r="FPP80" s="168"/>
      <c r="FPQ80" s="169"/>
      <c r="FPR80" s="170"/>
      <c r="FPS80" s="167"/>
      <c r="FPT80" s="43"/>
      <c r="FPU80" s="208"/>
      <c r="FPV80" s="157"/>
      <c r="FPW80" s="211"/>
      <c r="FPX80" s="161"/>
      <c r="FPY80" s="161"/>
      <c r="FPZ80" s="168"/>
      <c r="FQA80" s="169"/>
      <c r="FQB80" s="170"/>
      <c r="FQC80" s="167"/>
      <c r="FQD80" s="43"/>
      <c r="FQE80" s="208"/>
      <c r="FQF80" s="157"/>
      <c r="FQG80" s="211"/>
      <c r="FQH80" s="161"/>
      <c r="FQI80" s="161"/>
      <c r="FQJ80" s="168"/>
      <c r="FQK80" s="169"/>
      <c r="FQL80" s="170"/>
      <c r="FQM80" s="167"/>
      <c r="FQN80" s="43"/>
      <c r="FQO80" s="208"/>
      <c r="FQP80" s="157"/>
      <c r="FQQ80" s="211"/>
      <c r="FQR80" s="161"/>
      <c r="FQS80" s="161"/>
      <c r="FQT80" s="168"/>
      <c r="FQU80" s="169"/>
      <c r="FQV80" s="170"/>
      <c r="FQW80" s="167"/>
      <c r="FQX80" s="43"/>
      <c r="FQY80" s="208"/>
      <c r="FQZ80" s="157"/>
      <c r="FRA80" s="211"/>
      <c r="FRB80" s="161"/>
      <c r="FRC80" s="161"/>
      <c r="FRD80" s="168"/>
      <c r="FRE80" s="169"/>
      <c r="FRF80" s="170"/>
      <c r="FRG80" s="167"/>
      <c r="FRH80" s="43"/>
      <c r="FRI80" s="208"/>
      <c r="FRJ80" s="157"/>
      <c r="FRK80" s="211"/>
      <c r="FRL80" s="161"/>
      <c r="FRM80" s="161"/>
      <c r="FRN80" s="168"/>
      <c r="FRO80" s="169"/>
      <c r="FRP80" s="170"/>
      <c r="FRQ80" s="167"/>
      <c r="FRR80" s="43"/>
      <c r="FRS80" s="208"/>
      <c r="FRT80" s="157"/>
      <c r="FRU80" s="211"/>
      <c r="FRV80" s="161"/>
      <c r="FRW80" s="161"/>
      <c r="FRX80" s="168"/>
      <c r="FRY80" s="169"/>
      <c r="FRZ80" s="170"/>
      <c r="FSA80" s="167"/>
      <c r="FSB80" s="43"/>
      <c r="FSC80" s="208"/>
      <c r="FSD80" s="157"/>
      <c r="FSE80" s="211"/>
      <c r="FSF80" s="161"/>
      <c r="FSG80" s="161"/>
      <c r="FSH80" s="168"/>
      <c r="FSI80" s="169"/>
      <c r="FSJ80" s="170"/>
      <c r="FSK80" s="167"/>
      <c r="FSL80" s="43"/>
      <c r="FSM80" s="208"/>
      <c r="FSN80" s="157"/>
      <c r="FSO80" s="211"/>
      <c r="FSP80" s="161"/>
      <c r="FSQ80" s="161"/>
      <c r="FSR80" s="168"/>
      <c r="FSS80" s="169"/>
      <c r="FST80" s="170"/>
      <c r="FSU80" s="167"/>
      <c r="FSV80" s="43"/>
      <c r="FSW80" s="208"/>
      <c r="FSX80" s="157"/>
      <c r="FSY80" s="211"/>
      <c r="FSZ80" s="161"/>
      <c r="FTA80" s="161"/>
      <c r="FTB80" s="168"/>
      <c r="FTC80" s="169"/>
      <c r="FTD80" s="170"/>
      <c r="FTE80" s="167"/>
      <c r="FTF80" s="43"/>
      <c r="FTG80" s="208"/>
      <c r="FTH80" s="157"/>
      <c r="FTI80" s="211"/>
      <c r="FTJ80" s="161"/>
      <c r="FTK80" s="161"/>
      <c r="FTL80" s="168"/>
      <c r="FTM80" s="169"/>
      <c r="FTN80" s="170"/>
      <c r="FTO80" s="167"/>
      <c r="FTP80" s="43"/>
      <c r="FTQ80" s="208"/>
      <c r="FTR80" s="157"/>
      <c r="FTS80" s="211"/>
      <c r="FTT80" s="161"/>
      <c r="FTU80" s="161"/>
      <c r="FTV80" s="168"/>
      <c r="FTW80" s="169"/>
      <c r="FTX80" s="170"/>
      <c r="FTY80" s="167"/>
      <c r="FTZ80" s="43"/>
      <c r="FUA80" s="208"/>
      <c r="FUB80" s="157"/>
      <c r="FUC80" s="211"/>
      <c r="FUD80" s="161"/>
      <c r="FUE80" s="161"/>
      <c r="FUF80" s="168"/>
      <c r="FUG80" s="169"/>
      <c r="FUH80" s="170"/>
      <c r="FUI80" s="167"/>
      <c r="FUJ80" s="43"/>
      <c r="FUK80" s="208"/>
      <c r="FUL80" s="157"/>
      <c r="FUM80" s="211"/>
      <c r="FUN80" s="161"/>
      <c r="FUO80" s="161"/>
      <c r="FUP80" s="168"/>
      <c r="FUQ80" s="169"/>
      <c r="FUR80" s="170"/>
      <c r="FUS80" s="167"/>
      <c r="FUT80" s="43"/>
      <c r="FUU80" s="208"/>
      <c r="FUV80" s="157"/>
      <c r="FUW80" s="211"/>
      <c r="FUX80" s="161"/>
      <c r="FUY80" s="161"/>
      <c r="FUZ80" s="168"/>
      <c r="FVA80" s="169"/>
      <c r="FVB80" s="170"/>
      <c r="FVC80" s="167"/>
      <c r="FVD80" s="43"/>
      <c r="FVE80" s="208"/>
      <c r="FVF80" s="157"/>
      <c r="FVG80" s="211"/>
      <c r="FVH80" s="161"/>
      <c r="FVI80" s="161"/>
      <c r="FVJ80" s="168"/>
      <c r="FVK80" s="169"/>
      <c r="FVL80" s="170"/>
      <c r="FVM80" s="167"/>
      <c r="FVN80" s="43"/>
      <c r="FVO80" s="208"/>
      <c r="FVP80" s="157"/>
      <c r="FVQ80" s="211"/>
      <c r="FVR80" s="161"/>
      <c r="FVS80" s="161"/>
      <c r="FVT80" s="168"/>
      <c r="FVU80" s="169"/>
      <c r="FVV80" s="170"/>
      <c r="FVW80" s="167"/>
      <c r="FVX80" s="43"/>
      <c r="FVY80" s="208"/>
      <c r="FVZ80" s="157"/>
      <c r="FWA80" s="211"/>
      <c r="FWB80" s="161"/>
      <c r="FWC80" s="161"/>
      <c r="FWD80" s="168"/>
      <c r="FWE80" s="169"/>
      <c r="FWF80" s="170"/>
      <c r="FWG80" s="167"/>
      <c r="FWH80" s="43"/>
      <c r="FWI80" s="208"/>
      <c r="FWJ80" s="157"/>
      <c r="FWK80" s="211"/>
      <c r="FWL80" s="161"/>
      <c r="FWM80" s="161"/>
      <c r="FWN80" s="168"/>
      <c r="FWO80" s="169"/>
      <c r="FWP80" s="170"/>
      <c r="FWQ80" s="167"/>
      <c r="FWR80" s="43"/>
      <c r="FWS80" s="208"/>
      <c r="FWT80" s="157"/>
      <c r="FWU80" s="211"/>
      <c r="FWV80" s="161"/>
      <c r="FWW80" s="161"/>
      <c r="FWX80" s="168"/>
      <c r="FWY80" s="169"/>
      <c r="FWZ80" s="170"/>
      <c r="FXA80" s="167"/>
      <c r="FXB80" s="43"/>
      <c r="FXC80" s="208"/>
      <c r="FXD80" s="157"/>
      <c r="FXE80" s="211"/>
      <c r="FXF80" s="161"/>
      <c r="FXG80" s="161"/>
      <c r="FXH80" s="168"/>
      <c r="FXI80" s="169"/>
      <c r="FXJ80" s="170"/>
      <c r="FXK80" s="167"/>
      <c r="FXL80" s="43"/>
      <c r="FXM80" s="208"/>
      <c r="FXN80" s="157"/>
      <c r="FXO80" s="211"/>
      <c r="FXP80" s="161"/>
      <c r="FXQ80" s="161"/>
      <c r="FXR80" s="168"/>
      <c r="FXS80" s="169"/>
      <c r="FXT80" s="170"/>
      <c r="FXU80" s="167"/>
      <c r="FXV80" s="43"/>
      <c r="FXW80" s="208"/>
      <c r="FXX80" s="157"/>
      <c r="FXY80" s="211"/>
      <c r="FXZ80" s="161"/>
      <c r="FYA80" s="161"/>
      <c r="FYB80" s="168"/>
      <c r="FYC80" s="169"/>
      <c r="FYD80" s="170"/>
      <c r="FYE80" s="167"/>
      <c r="FYF80" s="43"/>
      <c r="FYG80" s="208"/>
      <c r="FYH80" s="157"/>
      <c r="FYI80" s="211"/>
      <c r="FYJ80" s="161"/>
      <c r="FYK80" s="161"/>
      <c r="FYL80" s="168"/>
      <c r="FYM80" s="169"/>
      <c r="FYN80" s="170"/>
      <c r="FYO80" s="167"/>
      <c r="FYP80" s="43"/>
      <c r="FYQ80" s="208"/>
      <c r="FYR80" s="157"/>
      <c r="FYS80" s="211"/>
      <c r="FYT80" s="161"/>
      <c r="FYU80" s="161"/>
      <c r="FYV80" s="168"/>
      <c r="FYW80" s="169"/>
      <c r="FYX80" s="170"/>
      <c r="FYY80" s="167"/>
      <c r="FYZ80" s="43"/>
      <c r="FZA80" s="208"/>
      <c r="FZB80" s="157"/>
      <c r="FZC80" s="211"/>
      <c r="FZD80" s="161"/>
      <c r="FZE80" s="161"/>
      <c r="FZF80" s="168"/>
      <c r="FZG80" s="169"/>
      <c r="FZH80" s="170"/>
      <c r="FZI80" s="167"/>
      <c r="FZJ80" s="43"/>
      <c r="FZK80" s="208"/>
      <c r="FZL80" s="157"/>
      <c r="FZM80" s="211"/>
      <c r="FZN80" s="161"/>
      <c r="FZO80" s="161"/>
      <c r="FZP80" s="168"/>
      <c r="FZQ80" s="169"/>
      <c r="FZR80" s="170"/>
      <c r="FZS80" s="167"/>
      <c r="FZT80" s="43"/>
      <c r="FZU80" s="208"/>
      <c r="FZV80" s="157"/>
      <c r="FZW80" s="211"/>
      <c r="FZX80" s="161"/>
      <c r="FZY80" s="161"/>
      <c r="FZZ80" s="168"/>
      <c r="GAA80" s="169"/>
      <c r="GAB80" s="170"/>
      <c r="GAC80" s="167"/>
      <c r="GAD80" s="43"/>
      <c r="GAE80" s="208"/>
      <c r="GAF80" s="157"/>
      <c r="GAG80" s="211"/>
      <c r="GAH80" s="161"/>
      <c r="GAI80" s="161"/>
      <c r="GAJ80" s="168"/>
      <c r="GAK80" s="169"/>
      <c r="GAL80" s="170"/>
      <c r="GAM80" s="167"/>
      <c r="GAN80" s="43"/>
      <c r="GAO80" s="208"/>
      <c r="GAP80" s="157"/>
      <c r="GAQ80" s="211"/>
      <c r="GAR80" s="161"/>
      <c r="GAS80" s="161"/>
      <c r="GAT80" s="168"/>
      <c r="GAU80" s="169"/>
      <c r="GAV80" s="170"/>
      <c r="GAW80" s="167"/>
      <c r="GAX80" s="43"/>
      <c r="GAY80" s="208"/>
      <c r="GAZ80" s="157"/>
      <c r="GBA80" s="211"/>
      <c r="GBB80" s="161"/>
      <c r="GBC80" s="161"/>
      <c r="GBD80" s="168"/>
      <c r="GBE80" s="169"/>
      <c r="GBF80" s="170"/>
      <c r="GBG80" s="167"/>
      <c r="GBH80" s="43"/>
      <c r="GBI80" s="208"/>
      <c r="GBJ80" s="157"/>
      <c r="GBK80" s="211"/>
      <c r="GBL80" s="161"/>
      <c r="GBM80" s="161"/>
      <c r="GBN80" s="168"/>
      <c r="GBO80" s="169"/>
      <c r="GBP80" s="170"/>
      <c r="GBQ80" s="167"/>
      <c r="GBR80" s="43"/>
      <c r="GBS80" s="208"/>
      <c r="GBT80" s="157"/>
      <c r="GBU80" s="211"/>
      <c r="GBV80" s="161"/>
      <c r="GBW80" s="161"/>
      <c r="GBX80" s="168"/>
      <c r="GBY80" s="169"/>
      <c r="GBZ80" s="170"/>
      <c r="GCA80" s="167"/>
      <c r="GCB80" s="43"/>
      <c r="GCC80" s="208"/>
      <c r="GCD80" s="157"/>
      <c r="GCE80" s="211"/>
      <c r="GCF80" s="161"/>
      <c r="GCG80" s="161"/>
      <c r="GCH80" s="168"/>
      <c r="GCI80" s="169"/>
      <c r="GCJ80" s="170"/>
      <c r="GCK80" s="167"/>
      <c r="GCL80" s="43"/>
      <c r="GCM80" s="208"/>
      <c r="GCN80" s="157"/>
      <c r="GCO80" s="211"/>
      <c r="GCP80" s="161"/>
      <c r="GCQ80" s="161"/>
      <c r="GCR80" s="168"/>
      <c r="GCS80" s="169"/>
      <c r="GCT80" s="170"/>
      <c r="GCU80" s="167"/>
      <c r="GCV80" s="43"/>
      <c r="GCW80" s="208"/>
      <c r="GCX80" s="157"/>
      <c r="GCY80" s="211"/>
      <c r="GCZ80" s="161"/>
      <c r="GDA80" s="161"/>
      <c r="GDB80" s="168"/>
      <c r="GDC80" s="169"/>
      <c r="GDD80" s="170"/>
      <c r="GDE80" s="167"/>
      <c r="GDF80" s="43"/>
      <c r="GDG80" s="208"/>
      <c r="GDH80" s="157"/>
      <c r="GDI80" s="211"/>
      <c r="GDJ80" s="161"/>
      <c r="GDK80" s="161"/>
      <c r="GDL80" s="168"/>
      <c r="GDM80" s="169"/>
      <c r="GDN80" s="170"/>
      <c r="GDO80" s="167"/>
      <c r="GDP80" s="43"/>
      <c r="GDQ80" s="208"/>
      <c r="GDR80" s="157"/>
      <c r="GDS80" s="211"/>
      <c r="GDT80" s="161"/>
      <c r="GDU80" s="161"/>
      <c r="GDV80" s="168"/>
      <c r="GDW80" s="169"/>
      <c r="GDX80" s="170"/>
      <c r="GDY80" s="167"/>
      <c r="GDZ80" s="43"/>
      <c r="GEA80" s="208"/>
      <c r="GEB80" s="157"/>
      <c r="GEC80" s="211"/>
      <c r="GED80" s="161"/>
      <c r="GEE80" s="161"/>
      <c r="GEF80" s="168"/>
      <c r="GEG80" s="169"/>
      <c r="GEH80" s="170"/>
      <c r="GEI80" s="167"/>
      <c r="GEJ80" s="43"/>
      <c r="GEK80" s="208"/>
      <c r="GEL80" s="157"/>
      <c r="GEM80" s="211"/>
      <c r="GEN80" s="161"/>
      <c r="GEO80" s="161"/>
      <c r="GEP80" s="168"/>
      <c r="GEQ80" s="169"/>
      <c r="GER80" s="170"/>
      <c r="GES80" s="167"/>
      <c r="GET80" s="43"/>
      <c r="GEU80" s="208"/>
      <c r="GEV80" s="157"/>
      <c r="GEW80" s="211"/>
      <c r="GEX80" s="161"/>
      <c r="GEY80" s="161"/>
      <c r="GEZ80" s="168"/>
      <c r="GFA80" s="169"/>
      <c r="GFB80" s="170"/>
      <c r="GFC80" s="167"/>
      <c r="GFD80" s="43"/>
      <c r="GFE80" s="208"/>
      <c r="GFF80" s="157"/>
      <c r="GFG80" s="211"/>
      <c r="GFH80" s="161"/>
      <c r="GFI80" s="161"/>
      <c r="GFJ80" s="168"/>
      <c r="GFK80" s="169"/>
      <c r="GFL80" s="170"/>
      <c r="GFM80" s="167"/>
      <c r="GFN80" s="43"/>
      <c r="GFO80" s="208"/>
      <c r="GFP80" s="157"/>
      <c r="GFQ80" s="211"/>
      <c r="GFR80" s="161"/>
      <c r="GFS80" s="161"/>
      <c r="GFT80" s="168"/>
      <c r="GFU80" s="169"/>
      <c r="GFV80" s="170"/>
      <c r="GFW80" s="167"/>
      <c r="GFX80" s="43"/>
      <c r="GFY80" s="208"/>
      <c r="GFZ80" s="157"/>
      <c r="GGA80" s="211"/>
      <c r="GGB80" s="161"/>
      <c r="GGC80" s="161"/>
      <c r="GGD80" s="168"/>
      <c r="GGE80" s="169"/>
      <c r="GGF80" s="170"/>
      <c r="GGG80" s="167"/>
      <c r="GGH80" s="43"/>
      <c r="GGI80" s="208"/>
      <c r="GGJ80" s="157"/>
      <c r="GGK80" s="211"/>
      <c r="GGL80" s="161"/>
      <c r="GGM80" s="161"/>
      <c r="GGN80" s="168"/>
      <c r="GGO80" s="169"/>
      <c r="GGP80" s="170"/>
      <c r="GGQ80" s="167"/>
      <c r="GGR80" s="43"/>
      <c r="GGS80" s="208"/>
      <c r="GGT80" s="157"/>
      <c r="GGU80" s="211"/>
      <c r="GGV80" s="161"/>
      <c r="GGW80" s="161"/>
      <c r="GGX80" s="168"/>
      <c r="GGY80" s="169"/>
      <c r="GGZ80" s="170"/>
      <c r="GHA80" s="167"/>
      <c r="GHB80" s="43"/>
      <c r="GHC80" s="208"/>
      <c r="GHD80" s="157"/>
      <c r="GHE80" s="211"/>
      <c r="GHF80" s="161"/>
      <c r="GHG80" s="161"/>
      <c r="GHH80" s="168"/>
      <c r="GHI80" s="169"/>
      <c r="GHJ80" s="170"/>
      <c r="GHK80" s="167"/>
      <c r="GHL80" s="43"/>
      <c r="GHM80" s="208"/>
      <c r="GHN80" s="157"/>
      <c r="GHO80" s="211"/>
      <c r="GHP80" s="161"/>
      <c r="GHQ80" s="161"/>
      <c r="GHR80" s="168"/>
      <c r="GHS80" s="169"/>
      <c r="GHT80" s="170"/>
      <c r="GHU80" s="167"/>
      <c r="GHV80" s="43"/>
      <c r="GHW80" s="208"/>
      <c r="GHX80" s="157"/>
      <c r="GHY80" s="211"/>
      <c r="GHZ80" s="161"/>
      <c r="GIA80" s="161"/>
      <c r="GIB80" s="168"/>
      <c r="GIC80" s="169"/>
      <c r="GID80" s="170"/>
      <c r="GIE80" s="167"/>
      <c r="GIF80" s="43"/>
      <c r="GIG80" s="208"/>
      <c r="GIH80" s="157"/>
      <c r="GII80" s="211"/>
      <c r="GIJ80" s="161"/>
      <c r="GIK80" s="161"/>
      <c r="GIL80" s="168"/>
      <c r="GIM80" s="169"/>
      <c r="GIN80" s="170"/>
      <c r="GIO80" s="167"/>
      <c r="GIP80" s="43"/>
      <c r="GIQ80" s="208"/>
      <c r="GIR80" s="157"/>
      <c r="GIS80" s="211"/>
      <c r="GIT80" s="161"/>
      <c r="GIU80" s="161"/>
      <c r="GIV80" s="168"/>
      <c r="GIW80" s="169"/>
      <c r="GIX80" s="170"/>
      <c r="GIY80" s="167"/>
      <c r="GIZ80" s="43"/>
      <c r="GJA80" s="208"/>
      <c r="GJB80" s="157"/>
      <c r="GJC80" s="211"/>
      <c r="GJD80" s="161"/>
      <c r="GJE80" s="161"/>
      <c r="GJF80" s="168"/>
      <c r="GJG80" s="169"/>
      <c r="GJH80" s="170"/>
      <c r="GJI80" s="167"/>
      <c r="GJJ80" s="43"/>
      <c r="GJK80" s="208"/>
      <c r="GJL80" s="157"/>
      <c r="GJM80" s="211"/>
      <c r="GJN80" s="161"/>
      <c r="GJO80" s="161"/>
      <c r="GJP80" s="168"/>
      <c r="GJQ80" s="169"/>
      <c r="GJR80" s="170"/>
      <c r="GJS80" s="167"/>
      <c r="GJT80" s="43"/>
      <c r="GJU80" s="208"/>
      <c r="GJV80" s="157"/>
      <c r="GJW80" s="211"/>
      <c r="GJX80" s="161"/>
      <c r="GJY80" s="161"/>
      <c r="GJZ80" s="168"/>
      <c r="GKA80" s="169"/>
      <c r="GKB80" s="170"/>
      <c r="GKC80" s="167"/>
      <c r="GKD80" s="43"/>
      <c r="GKE80" s="208"/>
      <c r="GKF80" s="157"/>
      <c r="GKG80" s="211"/>
      <c r="GKH80" s="161"/>
      <c r="GKI80" s="161"/>
      <c r="GKJ80" s="168"/>
      <c r="GKK80" s="169"/>
      <c r="GKL80" s="170"/>
      <c r="GKM80" s="167"/>
      <c r="GKN80" s="43"/>
      <c r="GKO80" s="208"/>
      <c r="GKP80" s="157"/>
      <c r="GKQ80" s="211"/>
      <c r="GKR80" s="161"/>
      <c r="GKS80" s="161"/>
      <c r="GKT80" s="168"/>
      <c r="GKU80" s="169"/>
      <c r="GKV80" s="170"/>
      <c r="GKW80" s="167"/>
      <c r="GKX80" s="43"/>
      <c r="GKY80" s="208"/>
      <c r="GKZ80" s="157"/>
      <c r="GLA80" s="211"/>
      <c r="GLB80" s="161"/>
      <c r="GLC80" s="161"/>
      <c r="GLD80" s="168"/>
      <c r="GLE80" s="169"/>
      <c r="GLF80" s="170"/>
      <c r="GLG80" s="167"/>
      <c r="GLH80" s="43"/>
      <c r="GLI80" s="208"/>
      <c r="GLJ80" s="157"/>
      <c r="GLK80" s="211"/>
      <c r="GLL80" s="161"/>
      <c r="GLM80" s="161"/>
      <c r="GLN80" s="168"/>
      <c r="GLO80" s="169"/>
      <c r="GLP80" s="170"/>
      <c r="GLQ80" s="167"/>
      <c r="GLR80" s="43"/>
      <c r="GLS80" s="208"/>
      <c r="GLT80" s="157"/>
      <c r="GLU80" s="211"/>
      <c r="GLV80" s="161"/>
      <c r="GLW80" s="161"/>
      <c r="GLX80" s="168"/>
      <c r="GLY80" s="169"/>
      <c r="GLZ80" s="170"/>
      <c r="GMA80" s="167"/>
      <c r="GMB80" s="43"/>
      <c r="GMC80" s="208"/>
      <c r="GMD80" s="157"/>
      <c r="GME80" s="211"/>
      <c r="GMF80" s="161"/>
      <c r="GMG80" s="161"/>
      <c r="GMH80" s="168"/>
      <c r="GMI80" s="169"/>
      <c r="GMJ80" s="170"/>
      <c r="GMK80" s="167"/>
      <c r="GML80" s="43"/>
      <c r="GMM80" s="208"/>
      <c r="GMN80" s="157"/>
      <c r="GMO80" s="211"/>
      <c r="GMP80" s="161"/>
      <c r="GMQ80" s="161"/>
      <c r="GMR80" s="168"/>
      <c r="GMS80" s="169"/>
      <c r="GMT80" s="170"/>
      <c r="GMU80" s="167"/>
      <c r="GMV80" s="43"/>
      <c r="GMW80" s="208"/>
      <c r="GMX80" s="157"/>
      <c r="GMY80" s="211"/>
      <c r="GMZ80" s="161"/>
      <c r="GNA80" s="161"/>
      <c r="GNB80" s="168"/>
      <c r="GNC80" s="169"/>
      <c r="GND80" s="170"/>
      <c r="GNE80" s="167"/>
      <c r="GNF80" s="43"/>
      <c r="GNG80" s="208"/>
      <c r="GNH80" s="157"/>
      <c r="GNI80" s="211"/>
      <c r="GNJ80" s="161"/>
      <c r="GNK80" s="161"/>
      <c r="GNL80" s="168"/>
      <c r="GNM80" s="169"/>
      <c r="GNN80" s="170"/>
      <c r="GNO80" s="167"/>
      <c r="GNP80" s="43"/>
      <c r="GNQ80" s="208"/>
      <c r="GNR80" s="157"/>
      <c r="GNS80" s="211"/>
      <c r="GNT80" s="161"/>
      <c r="GNU80" s="161"/>
      <c r="GNV80" s="168"/>
      <c r="GNW80" s="169"/>
      <c r="GNX80" s="170"/>
      <c r="GNY80" s="167"/>
      <c r="GNZ80" s="43"/>
      <c r="GOA80" s="208"/>
      <c r="GOB80" s="157"/>
      <c r="GOC80" s="211"/>
      <c r="GOD80" s="161"/>
      <c r="GOE80" s="161"/>
      <c r="GOF80" s="168"/>
      <c r="GOG80" s="169"/>
      <c r="GOH80" s="170"/>
      <c r="GOI80" s="167"/>
      <c r="GOJ80" s="43"/>
      <c r="GOK80" s="208"/>
      <c r="GOL80" s="157"/>
      <c r="GOM80" s="211"/>
      <c r="GON80" s="161"/>
      <c r="GOO80" s="161"/>
      <c r="GOP80" s="168"/>
      <c r="GOQ80" s="169"/>
      <c r="GOR80" s="170"/>
      <c r="GOS80" s="167"/>
      <c r="GOT80" s="43"/>
      <c r="GOU80" s="208"/>
      <c r="GOV80" s="157"/>
      <c r="GOW80" s="211"/>
      <c r="GOX80" s="161"/>
      <c r="GOY80" s="161"/>
      <c r="GOZ80" s="168"/>
      <c r="GPA80" s="169"/>
      <c r="GPB80" s="170"/>
      <c r="GPC80" s="167"/>
      <c r="GPD80" s="43"/>
      <c r="GPE80" s="208"/>
      <c r="GPF80" s="157"/>
      <c r="GPG80" s="211"/>
      <c r="GPH80" s="161"/>
      <c r="GPI80" s="161"/>
      <c r="GPJ80" s="168"/>
      <c r="GPK80" s="169"/>
      <c r="GPL80" s="170"/>
      <c r="GPM80" s="167"/>
      <c r="GPN80" s="43"/>
      <c r="GPO80" s="208"/>
      <c r="GPP80" s="157"/>
      <c r="GPQ80" s="211"/>
      <c r="GPR80" s="161"/>
      <c r="GPS80" s="161"/>
      <c r="GPT80" s="168"/>
      <c r="GPU80" s="169"/>
      <c r="GPV80" s="170"/>
      <c r="GPW80" s="167"/>
      <c r="GPX80" s="43"/>
      <c r="GPY80" s="208"/>
      <c r="GPZ80" s="157"/>
      <c r="GQA80" s="211"/>
      <c r="GQB80" s="161"/>
      <c r="GQC80" s="161"/>
      <c r="GQD80" s="168"/>
      <c r="GQE80" s="169"/>
      <c r="GQF80" s="170"/>
      <c r="GQG80" s="167"/>
      <c r="GQH80" s="43"/>
      <c r="GQI80" s="208"/>
      <c r="GQJ80" s="157"/>
      <c r="GQK80" s="211"/>
      <c r="GQL80" s="161"/>
      <c r="GQM80" s="161"/>
      <c r="GQN80" s="168"/>
      <c r="GQO80" s="169"/>
      <c r="GQP80" s="170"/>
      <c r="GQQ80" s="167"/>
      <c r="GQR80" s="43"/>
      <c r="GQS80" s="208"/>
      <c r="GQT80" s="157"/>
      <c r="GQU80" s="211"/>
      <c r="GQV80" s="161"/>
      <c r="GQW80" s="161"/>
      <c r="GQX80" s="168"/>
      <c r="GQY80" s="169"/>
      <c r="GQZ80" s="170"/>
      <c r="GRA80" s="167"/>
      <c r="GRB80" s="43"/>
      <c r="GRC80" s="208"/>
      <c r="GRD80" s="157"/>
      <c r="GRE80" s="211"/>
      <c r="GRF80" s="161"/>
      <c r="GRG80" s="161"/>
      <c r="GRH80" s="168"/>
      <c r="GRI80" s="169"/>
      <c r="GRJ80" s="170"/>
      <c r="GRK80" s="167"/>
      <c r="GRL80" s="43"/>
      <c r="GRM80" s="208"/>
      <c r="GRN80" s="157"/>
      <c r="GRO80" s="211"/>
      <c r="GRP80" s="161"/>
      <c r="GRQ80" s="161"/>
      <c r="GRR80" s="168"/>
      <c r="GRS80" s="169"/>
      <c r="GRT80" s="170"/>
      <c r="GRU80" s="167"/>
      <c r="GRV80" s="43"/>
      <c r="GRW80" s="208"/>
      <c r="GRX80" s="157"/>
      <c r="GRY80" s="211"/>
      <c r="GRZ80" s="161"/>
      <c r="GSA80" s="161"/>
      <c r="GSB80" s="168"/>
      <c r="GSC80" s="169"/>
      <c r="GSD80" s="170"/>
      <c r="GSE80" s="167"/>
      <c r="GSF80" s="43"/>
      <c r="GSG80" s="208"/>
      <c r="GSH80" s="157"/>
      <c r="GSI80" s="211"/>
      <c r="GSJ80" s="161"/>
      <c r="GSK80" s="161"/>
      <c r="GSL80" s="168"/>
      <c r="GSM80" s="169"/>
      <c r="GSN80" s="170"/>
      <c r="GSO80" s="167"/>
      <c r="GSP80" s="43"/>
      <c r="GSQ80" s="208"/>
      <c r="GSR80" s="157"/>
      <c r="GSS80" s="211"/>
      <c r="GST80" s="161"/>
      <c r="GSU80" s="161"/>
      <c r="GSV80" s="168"/>
      <c r="GSW80" s="169"/>
      <c r="GSX80" s="170"/>
      <c r="GSY80" s="167"/>
      <c r="GSZ80" s="43"/>
      <c r="GTA80" s="208"/>
      <c r="GTB80" s="157"/>
      <c r="GTC80" s="211"/>
      <c r="GTD80" s="161"/>
      <c r="GTE80" s="161"/>
      <c r="GTF80" s="168"/>
      <c r="GTG80" s="169"/>
      <c r="GTH80" s="170"/>
      <c r="GTI80" s="167"/>
      <c r="GTJ80" s="43"/>
      <c r="GTK80" s="208"/>
      <c r="GTL80" s="157"/>
      <c r="GTM80" s="211"/>
      <c r="GTN80" s="161"/>
      <c r="GTO80" s="161"/>
      <c r="GTP80" s="168"/>
      <c r="GTQ80" s="169"/>
      <c r="GTR80" s="170"/>
      <c r="GTS80" s="167"/>
      <c r="GTT80" s="43"/>
      <c r="GTU80" s="208"/>
      <c r="GTV80" s="157"/>
      <c r="GTW80" s="211"/>
      <c r="GTX80" s="161"/>
      <c r="GTY80" s="161"/>
      <c r="GTZ80" s="168"/>
      <c r="GUA80" s="169"/>
      <c r="GUB80" s="170"/>
      <c r="GUC80" s="167"/>
      <c r="GUD80" s="43"/>
      <c r="GUE80" s="208"/>
      <c r="GUF80" s="157"/>
      <c r="GUG80" s="211"/>
      <c r="GUH80" s="161"/>
      <c r="GUI80" s="161"/>
      <c r="GUJ80" s="168"/>
      <c r="GUK80" s="169"/>
      <c r="GUL80" s="170"/>
      <c r="GUM80" s="167"/>
      <c r="GUN80" s="43"/>
      <c r="GUO80" s="208"/>
      <c r="GUP80" s="157"/>
      <c r="GUQ80" s="211"/>
      <c r="GUR80" s="161"/>
      <c r="GUS80" s="161"/>
      <c r="GUT80" s="168"/>
      <c r="GUU80" s="169"/>
      <c r="GUV80" s="170"/>
      <c r="GUW80" s="167"/>
      <c r="GUX80" s="43"/>
      <c r="GUY80" s="208"/>
      <c r="GUZ80" s="157"/>
      <c r="GVA80" s="211"/>
      <c r="GVB80" s="161"/>
      <c r="GVC80" s="161"/>
      <c r="GVD80" s="168"/>
      <c r="GVE80" s="169"/>
      <c r="GVF80" s="170"/>
      <c r="GVG80" s="167"/>
      <c r="GVH80" s="43"/>
      <c r="GVI80" s="208"/>
      <c r="GVJ80" s="157"/>
      <c r="GVK80" s="211"/>
      <c r="GVL80" s="161"/>
      <c r="GVM80" s="161"/>
      <c r="GVN80" s="168"/>
      <c r="GVO80" s="169"/>
      <c r="GVP80" s="170"/>
      <c r="GVQ80" s="167"/>
      <c r="GVR80" s="43"/>
      <c r="GVS80" s="208"/>
      <c r="GVT80" s="157"/>
      <c r="GVU80" s="211"/>
      <c r="GVV80" s="161"/>
      <c r="GVW80" s="161"/>
      <c r="GVX80" s="168"/>
      <c r="GVY80" s="169"/>
      <c r="GVZ80" s="170"/>
      <c r="GWA80" s="167"/>
      <c r="GWB80" s="43"/>
      <c r="GWC80" s="208"/>
      <c r="GWD80" s="157"/>
      <c r="GWE80" s="211"/>
      <c r="GWF80" s="161"/>
      <c r="GWG80" s="161"/>
      <c r="GWH80" s="168"/>
      <c r="GWI80" s="169"/>
      <c r="GWJ80" s="170"/>
      <c r="GWK80" s="167"/>
      <c r="GWL80" s="43"/>
      <c r="GWM80" s="208"/>
      <c r="GWN80" s="157"/>
      <c r="GWO80" s="211"/>
      <c r="GWP80" s="161"/>
      <c r="GWQ80" s="161"/>
      <c r="GWR80" s="168"/>
      <c r="GWS80" s="169"/>
      <c r="GWT80" s="170"/>
      <c r="GWU80" s="167"/>
      <c r="GWV80" s="43"/>
      <c r="GWW80" s="208"/>
      <c r="GWX80" s="157"/>
      <c r="GWY80" s="211"/>
      <c r="GWZ80" s="161"/>
      <c r="GXA80" s="161"/>
      <c r="GXB80" s="168"/>
      <c r="GXC80" s="169"/>
      <c r="GXD80" s="170"/>
      <c r="GXE80" s="167"/>
      <c r="GXF80" s="43"/>
      <c r="GXG80" s="208"/>
      <c r="GXH80" s="157"/>
      <c r="GXI80" s="211"/>
      <c r="GXJ80" s="161"/>
      <c r="GXK80" s="161"/>
      <c r="GXL80" s="168"/>
      <c r="GXM80" s="169"/>
      <c r="GXN80" s="170"/>
      <c r="GXO80" s="167"/>
      <c r="GXP80" s="43"/>
      <c r="GXQ80" s="208"/>
      <c r="GXR80" s="157"/>
      <c r="GXS80" s="211"/>
      <c r="GXT80" s="161"/>
      <c r="GXU80" s="161"/>
      <c r="GXV80" s="168"/>
      <c r="GXW80" s="169"/>
      <c r="GXX80" s="170"/>
      <c r="GXY80" s="167"/>
      <c r="GXZ80" s="43"/>
      <c r="GYA80" s="208"/>
      <c r="GYB80" s="157"/>
      <c r="GYC80" s="211"/>
      <c r="GYD80" s="161"/>
      <c r="GYE80" s="161"/>
      <c r="GYF80" s="168"/>
      <c r="GYG80" s="169"/>
      <c r="GYH80" s="170"/>
      <c r="GYI80" s="167"/>
      <c r="GYJ80" s="43"/>
      <c r="GYK80" s="208"/>
      <c r="GYL80" s="157"/>
      <c r="GYM80" s="211"/>
      <c r="GYN80" s="161"/>
      <c r="GYO80" s="161"/>
      <c r="GYP80" s="168"/>
      <c r="GYQ80" s="169"/>
      <c r="GYR80" s="170"/>
      <c r="GYS80" s="167"/>
      <c r="GYT80" s="43"/>
      <c r="GYU80" s="208"/>
      <c r="GYV80" s="157"/>
      <c r="GYW80" s="211"/>
      <c r="GYX80" s="161"/>
      <c r="GYY80" s="161"/>
      <c r="GYZ80" s="168"/>
      <c r="GZA80" s="169"/>
      <c r="GZB80" s="170"/>
      <c r="GZC80" s="167"/>
      <c r="GZD80" s="43"/>
      <c r="GZE80" s="208"/>
      <c r="GZF80" s="157"/>
      <c r="GZG80" s="211"/>
      <c r="GZH80" s="161"/>
      <c r="GZI80" s="161"/>
      <c r="GZJ80" s="168"/>
      <c r="GZK80" s="169"/>
      <c r="GZL80" s="170"/>
      <c r="GZM80" s="167"/>
      <c r="GZN80" s="43"/>
      <c r="GZO80" s="208"/>
      <c r="GZP80" s="157"/>
      <c r="GZQ80" s="211"/>
      <c r="GZR80" s="161"/>
      <c r="GZS80" s="161"/>
      <c r="GZT80" s="168"/>
      <c r="GZU80" s="169"/>
      <c r="GZV80" s="170"/>
      <c r="GZW80" s="167"/>
      <c r="GZX80" s="43"/>
      <c r="GZY80" s="208"/>
      <c r="GZZ80" s="157"/>
      <c r="HAA80" s="211"/>
      <c r="HAB80" s="161"/>
      <c r="HAC80" s="161"/>
      <c r="HAD80" s="168"/>
      <c r="HAE80" s="169"/>
      <c r="HAF80" s="170"/>
      <c r="HAG80" s="167"/>
      <c r="HAH80" s="43"/>
      <c r="HAI80" s="208"/>
      <c r="HAJ80" s="157"/>
      <c r="HAK80" s="211"/>
      <c r="HAL80" s="161"/>
      <c r="HAM80" s="161"/>
      <c r="HAN80" s="168"/>
      <c r="HAO80" s="169"/>
      <c r="HAP80" s="170"/>
      <c r="HAQ80" s="167"/>
      <c r="HAR80" s="43"/>
      <c r="HAS80" s="208"/>
      <c r="HAT80" s="157"/>
      <c r="HAU80" s="211"/>
      <c r="HAV80" s="161"/>
      <c r="HAW80" s="161"/>
      <c r="HAX80" s="168"/>
      <c r="HAY80" s="169"/>
      <c r="HAZ80" s="170"/>
      <c r="HBA80" s="167"/>
      <c r="HBB80" s="43"/>
      <c r="HBC80" s="208"/>
      <c r="HBD80" s="157"/>
      <c r="HBE80" s="211"/>
      <c r="HBF80" s="161"/>
      <c r="HBG80" s="161"/>
      <c r="HBH80" s="168"/>
      <c r="HBI80" s="169"/>
      <c r="HBJ80" s="170"/>
      <c r="HBK80" s="167"/>
      <c r="HBL80" s="43"/>
      <c r="HBM80" s="208"/>
      <c r="HBN80" s="157"/>
      <c r="HBO80" s="211"/>
      <c r="HBP80" s="161"/>
      <c r="HBQ80" s="161"/>
      <c r="HBR80" s="168"/>
      <c r="HBS80" s="169"/>
      <c r="HBT80" s="170"/>
      <c r="HBU80" s="167"/>
      <c r="HBV80" s="43"/>
      <c r="HBW80" s="208"/>
      <c r="HBX80" s="157"/>
      <c r="HBY80" s="211"/>
      <c r="HBZ80" s="161"/>
      <c r="HCA80" s="161"/>
      <c r="HCB80" s="168"/>
      <c r="HCC80" s="169"/>
      <c r="HCD80" s="170"/>
      <c r="HCE80" s="167"/>
      <c r="HCF80" s="43"/>
      <c r="HCG80" s="208"/>
      <c r="HCH80" s="157"/>
      <c r="HCI80" s="211"/>
      <c r="HCJ80" s="161"/>
      <c r="HCK80" s="161"/>
      <c r="HCL80" s="168"/>
      <c r="HCM80" s="169"/>
      <c r="HCN80" s="170"/>
      <c r="HCO80" s="167"/>
      <c r="HCP80" s="43"/>
      <c r="HCQ80" s="208"/>
      <c r="HCR80" s="157"/>
      <c r="HCS80" s="211"/>
      <c r="HCT80" s="161"/>
      <c r="HCU80" s="161"/>
      <c r="HCV80" s="168"/>
      <c r="HCW80" s="169"/>
      <c r="HCX80" s="170"/>
      <c r="HCY80" s="167"/>
      <c r="HCZ80" s="43"/>
      <c r="HDA80" s="208"/>
      <c r="HDB80" s="157"/>
      <c r="HDC80" s="211"/>
      <c r="HDD80" s="161"/>
      <c r="HDE80" s="161"/>
      <c r="HDF80" s="168"/>
      <c r="HDG80" s="169"/>
      <c r="HDH80" s="170"/>
      <c r="HDI80" s="167"/>
      <c r="HDJ80" s="43"/>
      <c r="HDK80" s="208"/>
      <c r="HDL80" s="157"/>
      <c r="HDM80" s="211"/>
      <c r="HDN80" s="161"/>
      <c r="HDO80" s="161"/>
      <c r="HDP80" s="168"/>
      <c r="HDQ80" s="169"/>
      <c r="HDR80" s="170"/>
      <c r="HDS80" s="167"/>
      <c r="HDT80" s="43"/>
      <c r="HDU80" s="208"/>
      <c r="HDV80" s="157"/>
      <c r="HDW80" s="211"/>
      <c r="HDX80" s="161"/>
      <c r="HDY80" s="161"/>
      <c r="HDZ80" s="168"/>
      <c r="HEA80" s="169"/>
      <c r="HEB80" s="170"/>
      <c r="HEC80" s="167"/>
      <c r="HED80" s="43"/>
      <c r="HEE80" s="208"/>
      <c r="HEF80" s="157"/>
      <c r="HEG80" s="211"/>
      <c r="HEH80" s="161"/>
      <c r="HEI80" s="161"/>
      <c r="HEJ80" s="168"/>
      <c r="HEK80" s="169"/>
      <c r="HEL80" s="170"/>
      <c r="HEM80" s="167"/>
      <c r="HEN80" s="43"/>
      <c r="HEO80" s="208"/>
      <c r="HEP80" s="157"/>
      <c r="HEQ80" s="211"/>
      <c r="HER80" s="161"/>
      <c r="HES80" s="161"/>
      <c r="HET80" s="168"/>
      <c r="HEU80" s="169"/>
      <c r="HEV80" s="170"/>
      <c r="HEW80" s="167"/>
      <c r="HEX80" s="43"/>
      <c r="HEY80" s="208"/>
      <c r="HEZ80" s="157"/>
      <c r="HFA80" s="211"/>
      <c r="HFB80" s="161"/>
      <c r="HFC80" s="161"/>
      <c r="HFD80" s="168"/>
      <c r="HFE80" s="169"/>
      <c r="HFF80" s="170"/>
      <c r="HFG80" s="167"/>
      <c r="HFH80" s="43"/>
      <c r="HFI80" s="208"/>
      <c r="HFJ80" s="157"/>
      <c r="HFK80" s="211"/>
      <c r="HFL80" s="161"/>
      <c r="HFM80" s="161"/>
      <c r="HFN80" s="168"/>
      <c r="HFO80" s="169"/>
      <c r="HFP80" s="170"/>
      <c r="HFQ80" s="167"/>
      <c r="HFR80" s="43"/>
      <c r="HFS80" s="208"/>
      <c r="HFT80" s="157"/>
      <c r="HFU80" s="211"/>
      <c r="HFV80" s="161"/>
      <c r="HFW80" s="161"/>
      <c r="HFX80" s="168"/>
      <c r="HFY80" s="169"/>
      <c r="HFZ80" s="170"/>
      <c r="HGA80" s="167"/>
      <c r="HGB80" s="43"/>
      <c r="HGC80" s="208"/>
      <c r="HGD80" s="157"/>
      <c r="HGE80" s="211"/>
      <c r="HGF80" s="161"/>
      <c r="HGG80" s="161"/>
      <c r="HGH80" s="168"/>
      <c r="HGI80" s="169"/>
      <c r="HGJ80" s="170"/>
      <c r="HGK80" s="167"/>
      <c r="HGL80" s="43"/>
      <c r="HGM80" s="208"/>
      <c r="HGN80" s="157"/>
      <c r="HGO80" s="211"/>
      <c r="HGP80" s="161"/>
      <c r="HGQ80" s="161"/>
      <c r="HGR80" s="168"/>
      <c r="HGS80" s="169"/>
      <c r="HGT80" s="170"/>
      <c r="HGU80" s="167"/>
      <c r="HGV80" s="43"/>
      <c r="HGW80" s="208"/>
      <c r="HGX80" s="157"/>
      <c r="HGY80" s="211"/>
      <c r="HGZ80" s="161"/>
      <c r="HHA80" s="161"/>
      <c r="HHB80" s="168"/>
      <c r="HHC80" s="169"/>
      <c r="HHD80" s="170"/>
      <c r="HHE80" s="167"/>
      <c r="HHF80" s="43"/>
      <c r="HHG80" s="208"/>
      <c r="HHH80" s="157"/>
      <c r="HHI80" s="211"/>
      <c r="HHJ80" s="161"/>
      <c r="HHK80" s="161"/>
      <c r="HHL80" s="168"/>
      <c r="HHM80" s="169"/>
      <c r="HHN80" s="170"/>
      <c r="HHO80" s="167"/>
      <c r="HHP80" s="43"/>
      <c r="HHQ80" s="208"/>
      <c r="HHR80" s="157"/>
      <c r="HHS80" s="211"/>
      <c r="HHT80" s="161"/>
      <c r="HHU80" s="161"/>
      <c r="HHV80" s="168"/>
      <c r="HHW80" s="169"/>
      <c r="HHX80" s="170"/>
      <c r="HHY80" s="167"/>
      <c r="HHZ80" s="43"/>
      <c r="HIA80" s="208"/>
      <c r="HIB80" s="157"/>
      <c r="HIC80" s="211"/>
      <c r="HID80" s="161"/>
      <c r="HIE80" s="161"/>
      <c r="HIF80" s="168"/>
      <c r="HIG80" s="169"/>
      <c r="HIH80" s="170"/>
      <c r="HII80" s="167"/>
      <c r="HIJ80" s="43"/>
      <c r="HIK80" s="208"/>
      <c r="HIL80" s="157"/>
      <c r="HIM80" s="211"/>
      <c r="HIN80" s="161"/>
      <c r="HIO80" s="161"/>
      <c r="HIP80" s="168"/>
      <c r="HIQ80" s="169"/>
      <c r="HIR80" s="170"/>
      <c r="HIS80" s="167"/>
      <c r="HIT80" s="43"/>
      <c r="HIU80" s="208"/>
      <c r="HIV80" s="157"/>
      <c r="HIW80" s="211"/>
      <c r="HIX80" s="161"/>
      <c r="HIY80" s="161"/>
      <c r="HIZ80" s="168"/>
      <c r="HJA80" s="169"/>
      <c r="HJB80" s="170"/>
      <c r="HJC80" s="167"/>
      <c r="HJD80" s="43"/>
      <c r="HJE80" s="208"/>
      <c r="HJF80" s="157"/>
      <c r="HJG80" s="211"/>
      <c r="HJH80" s="161"/>
      <c r="HJI80" s="161"/>
      <c r="HJJ80" s="168"/>
      <c r="HJK80" s="169"/>
      <c r="HJL80" s="170"/>
      <c r="HJM80" s="167"/>
      <c r="HJN80" s="43"/>
      <c r="HJO80" s="208"/>
      <c r="HJP80" s="157"/>
      <c r="HJQ80" s="211"/>
      <c r="HJR80" s="161"/>
      <c r="HJS80" s="161"/>
      <c r="HJT80" s="168"/>
      <c r="HJU80" s="169"/>
      <c r="HJV80" s="170"/>
      <c r="HJW80" s="167"/>
      <c r="HJX80" s="43"/>
      <c r="HJY80" s="208"/>
      <c r="HJZ80" s="157"/>
      <c r="HKA80" s="211"/>
      <c r="HKB80" s="161"/>
      <c r="HKC80" s="161"/>
      <c r="HKD80" s="168"/>
      <c r="HKE80" s="169"/>
      <c r="HKF80" s="170"/>
      <c r="HKG80" s="167"/>
      <c r="HKH80" s="43"/>
      <c r="HKI80" s="208"/>
      <c r="HKJ80" s="157"/>
      <c r="HKK80" s="211"/>
      <c r="HKL80" s="161"/>
      <c r="HKM80" s="161"/>
      <c r="HKN80" s="168"/>
      <c r="HKO80" s="169"/>
      <c r="HKP80" s="170"/>
      <c r="HKQ80" s="167"/>
      <c r="HKR80" s="43"/>
      <c r="HKS80" s="208"/>
      <c r="HKT80" s="157"/>
      <c r="HKU80" s="211"/>
      <c r="HKV80" s="161"/>
      <c r="HKW80" s="161"/>
      <c r="HKX80" s="168"/>
      <c r="HKY80" s="169"/>
      <c r="HKZ80" s="170"/>
      <c r="HLA80" s="167"/>
      <c r="HLB80" s="43"/>
      <c r="HLC80" s="208"/>
      <c r="HLD80" s="157"/>
      <c r="HLE80" s="211"/>
      <c r="HLF80" s="161"/>
      <c r="HLG80" s="161"/>
      <c r="HLH80" s="168"/>
      <c r="HLI80" s="169"/>
      <c r="HLJ80" s="170"/>
      <c r="HLK80" s="167"/>
      <c r="HLL80" s="43"/>
      <c r="HLM80" s="208"/>
      <c r="HLN80" s="157"/>
      <c r="HLO80" s="211"/>
      <c r="HLP80" s="161"/>
      <c r="HLQ80" s="161"/>
      <c r="HLR80" s="168"/>
      <c r="HLS80" s="169"/>
      <c r="HLT80" s="170"/>
      <c r="HLU80" s="167"/>
      <c r="HLV80" s="43"/>
      <c r="HLW80" s="208"/>
      <c r="HLX80" s="157"/>
      <c r="HLY80" s="211"/>
      <c r="HLZ80" s="161"/>
      <c r="HMA80" s="161"/>
      <c r="HMB80" s="168"/>
      <c r="HMC80" s="169"/>
      <c r="HMD80" s="170"/>
      <c r="HME80" s="167"/>
      <c r="HMF80" s="43"/>
      <c r="HMG80" s="208"/>
      <c r="HMH80" s="157"/>
      <c r="HMI80" s="211"/>
      <c r="HMJ80" s="161"/>
      <c r="HMK80" s="161"/>
      <c r="HML80" s="168"/>
      <c r="HMM80" s="169"/>
      <c r="HMN80" s="170"/>
      <c r="HMO80" s="167"/>
      <c r="HMP80" s="43"/>
      <c r="HMQ80" s="208"/>
      <c r="HMR80" s="157"/>
      <c r="HMS80" s="211"/>
      <c r="HMT80" s="161"/>
      <c r="HMU80" s="161"/>
      <c r="HMV80" s="168"/>
      <c r="HMW80" s="169"/>
      <c r="HMX80" s="170"/>
      <c r="HMY80" s="167"/>
      <c r="HMZ80" s="43"/>
      <c r="HNA80" s="208"/>
      <c r="HNB80" s="157"/>
      <c r="HNC80" s="211"/>
      <c r="HND80" s="161"/>
      <c r="HNE80" s="161"/>
      <c r="HNF80" s="168"/>
      <c r="HNG80" s="169"/>
      <c r="HNH80" s="170"/>
      <c r="HNI80" s="167"/>
      <c r="HNJ80" s="43"/>
      <c r="HNK80" s="208"/>
      <c r="HNL80" s="157"/>
      <c r="HNM80" s="211"/>
      <c r="HNN80" s="161"/>
      <c r="HNO80" s="161"/>
      <c r="HNP80" s="168"/>
      <c r="HNQ80" s="169"/>
      <c r="HNR80" s="170"/>
      <c r="HNS80" s="167"/>
      <c r="HNT80" s="43"/>
      <c r="HNU80" s="208"/>
      <c r="HNV80" s="157"/>
      <c r="HNW80" s="211"/>
      <c r="HNX80" s="161"/>
      <c r="HNY80" s="161"/>
      <c r="HNZ80" s="168"/>
      <c r="HOA80" s="169"/>
      <c r="HOB80" s="170"/>
      <c r="HOC80" s="167"/>
      <c r="HOD80" s="43"/>
      <c r="HOE80" s="208"/>
      <c r="HOF80" s="157"/>
      <c r="HOG80" s="211"/>
      <c r="HOH80" s="161"/>
      <c r="HOI80" s="161"/>
      <c r="HOJ80" s="168"/>
      <c r="HOK80" s="169"/>
      <c r="HOL80" s="170"/>
      <c r="HOM80" s="167"/>
      <c r="HON80" s="43"/>
      <c r="HOO80" s="208"/>
      <c r="HOP80" s="157"/>
      <c r="HOQ80" s="211"/>
      <c r="HOR80" s="161"/>
      <c r="HOS80" s="161"/>
      <c r="HOT80" s="168"/>
      <c r="HOU80" s="169"/>
      <c r="HOV80" s="170"/>
      <c r="HOW80" s="167"/>
      <c r="HOX80" s="43"/>
      <c r="HOY80" s="208"/>
      <c r="HOZ80" s="157"/>
      <c r="HPA80" s="211"/>
      <c r="HPB80" s="161"/>
      <c r="HPC80" s="161"/>
      <c r="HPD80" s="168"/>
      <c r="HPE80" s="169"/>
      <c r="HPF80" s="170"/>
      <c r="HPG80" s="167"/>
      <c r="HPH80" s="43"/>
      <c r="HPI80" s="208"/>
      <c r="HPJ80" s="157"/>
      <c r="HPK80" s="211"/>
      <c r="HPL80" s="161"/>
      <c r="HPM80" s="161"/>
      <c r="HPN80" s="168"/>
      <c r="HPO80" s="169"/>
      <c r="HPP80" s="170"/>
      <c r="HPQ80" s="167"/>
      <c r="HPR80" s="43"/>
      <c r="HPS80" s="208"/>
      <c r="HPT80" s="157"/>
      <c r="HPU80" s="211"/>
      <c r="HPV80" s="161"/>
      <c r="HPW80" s="161"/>
      <c r="HPX80" s="168"/>
      <c r="HPY80" s="169"/>
      <c r="HPZ80" s="170"/>
      <c r="HQA80" s="167"/>
      <c r="HQB80" s="43"/>
      <c r="HQC80" s="208"/>
      <c r="HQD80" s="157"/>
      <c r="HQE80" s="211"/>
      <c r="HQF80" s="161"/>
      <c r="HQG80" s="161"/>
      <c r="HQH80" s="168"/>
      <c r="HQI80" s="169"/>
      <c r="HQJ80" s="170"/>
      <c r="HQK80" s="167"/>
      <c r="HQL80" s="43"/>
      <c r="HQM80" s="208"/>
      <c r="HQN80" s="157"/>
      <c r="HQO80" s="211"/>
      <c r="HQP80" s="161"/>
      <c r="HQQ80" s="161"/>
      <c r="HQR80" s="168"/>
      <c r="HQS80" s="169"/>
      <c r="HQT80" s="170"/>
      <c r="HQU80" s="167"/>
      <c r="HQV80" s="43"/>
      <c r="HQW80" s="208"/>
      <c r="HQX80" s="157"/>
      <c r="HQY80" s="211"/>
      <c r="HQZ80" s="161"/>
      <c r="HRA80" s="161"/>
      <c r="HRB80" s="168"/>
      <c r="HRC80" s="169"/>
      <c r="HRD80" s="170"/>
      <c r="HRE80" s="167"/>
      <c r="HRF80" s="43"/>
      <c r="HRG80" s="208"/>
      <c r="HRH80" s="157"/>
      <c r="HRI80" s="211"/>
      <c r="HRJ80" s="161"/>
      <c r="HRK80" s="161"/>
      <c r="HRL80" s="168"/>
      <c r="HRM80" s="169"/>
      <c r="HRN80" s="170"/>
      <c r="HRO80" s="167"/>
      <c r="HRP80" s="43"/>
      <c r="HRQ80" s="208"/>
      <c r="HRR80" s="157"/>
      <c r="HRS80" s="211"/>
      <c r="HRT80" s="161"/>
      <c r="HRU80" s="161"/>
      <c r="HRV80" s="168"/>
      <c r="HRW80" s="169"/>
      <c r="HRX80" s="170"/>
      <c r="HRY80" s="167"/>
      <c r="HRZ80" s="43"/>
      <c r="HSA80" s="208"/>
      <c r="HSB80" s="157"/>
      <c r="HSC80" s="211"/>
      <c r="HSD80" s="161"/>
      <c r="HSE80" s="161"/>
      <c r="HSF80" s="168"/>
      <c r="HSG80" s="169"/>
      <c r="HSH80" s="170"/>
      <c r="HSI80" s="167"/>
      <c r="HSJ80" s="43"/>
      <c r="HSK80" s="208"/>
      <c r="HSL80" s="157"/>
      <c r="HSM80" s="211"/>
      <c r="HSN80" s="161"/>
      <c r="HSO80" s="161"/>
      <c r="HSP80" s="168"/>
      <c r="HSQ80" s="169"/>
      <c r="HSR80" s="170"/>
      <c r="HSS80" s="167"/>
      <c r="HST80" s="43"/>
      <c r="HSU80" s="208"/>
      <c r="HSV80" s="157"/>
      <c r="HSW80" s="211"/>
      <c r="HSX80" s="161"/>
      <c r="HSY80" s="161"/>
      <c r="HSZ80" s="168"/>
      <c r="HTA80" s="169"/>
      <c r="HTB80" s="170"/>
      <c r="HTC80" s="167"/>
      <c r="HTD80" s="43"/>
      <c r="HTE80" s="208"/>
      <c r="HTF80" s="157"/>
      <c r="HTG80" s="211"/>
      <c r="HTH80" s="161"/>
      <c r="HTI80" s="161"/>
      <c r="HTJ80" s="168"/>
      <c r="HTK80" s="169"/>
      <c r="HTL80" s="170"/>
      <c r="HTM80" s="167"/>
      <c r="HTN80" s="43"/>
      <c r="HTO80" s="208"/>
      <c r="HTP80" s="157"/>
      <c r="HTQ80" s="211"/>
      <c r="HTR80" s="161"/>
      <c r="HTS80" s="161"/>
      <c r="HTT80" s="168"/>
      <c r="HTU80" s="169"/>
      <c r="HTV80" s="170"/>
      <c r="HTW80" s="167"/>
      <c r="HTX80" s="43"/>
      <c r="HTY80" s="208"/>
      <c r="HTZ80" s="157"/>
      <c r="HUA80" s="211"/>
      <c r="HUB80" s="161"/>
      <c r="HUC80" s="161"/>
      <c r="HUD80" s="168"/>
      <c r="HUE80" s="169"/>
      <c r="HUF80" s="170"/>
      <c r="HUG80" s="167"/>
      <c r="HUH80" s="43"/>
      <c r="HUI80" s="208"/>
      <c r="HUJ80" s="157"/>
      <c r="HUK80" s="211"/>
      <c r="HUL80" s="161"/>
      <c r="HUM80" s="161"/>
      <c r="HUN80" s="168"/>
      <c r="HUO80" s="169"/>
      <c r="HUP80" s="170"/>
      <c r="HUQ80" s="167"/>
      <c r="HUR80" s="43"/>
      <c r="HUS80" s="208"/>
      <c r="HUT80" s="157"/>
      <c r="HUU80" s="211"/>
      <c r="HUV80" s="161"/>
      <c r="HUW80" s="161"/>
      <c r="HUX80" s="168"/>
      <c r="HUY80" s="169"/>
      <c r="HUZ80" s="170"/>
      <c r="HVA80" s="167"/>
      <c r="HVB80" s="43"/>
      <c r="HVC80" s="208"/>
      <c r="HVD80" s="157"/>
      <c r="HVE80" s="211"/>
      <c r="HVF80" s="161"/>
      <c r="HVG80" s="161"/>
      <c r="HVH80" s="168"/>
      <c r="HVI80" s="169"/>
      <c r="HVJ80" s="170"/>
      <c r="HVK80" s="167"/>
      <c r="HVL80" s="43"/>
      <c r="HVM80" s="208"/>
      <c r="HVN80" s="157"/>
      <c r="HVO80" s="211"/>
      <c r="HVP80" s="161"/>
      <c r="HVQ80" s="161"/>
      <c r="HVR80" s="168"/>
      <c r="HVS80" s="169"/>
      <c r="HVT80" s="170"/>
      <c r="HVU80" s="167"/>
      <c r="HVV80" s="43"/>
      <c r="HVW80" s="208"/>
      <c r="HVX80" s="157"/>
      <c r="HVY80" s="211"/>
      <c r="HVZ80" s="161"/>
      <c r="HWA80" s="161"/>
      <c r="HWB80" s="168"/>
      <c r="HWC80" s="169"/>
      <c r="HWD80" s="170"/>
      <c r="HWE80" s="167"/>
      <c r="HWF80" s="43"/>
      <c r="HWG80" s="208"/>
      <c r="HWH80" s="157"/>
      <c r="HWI80" s="211"/>
      <c r="HWJ80" s="161"/>
      <c r="HWK80" s="161"/>
      <c r="HWL80" s="168"/>
      <c r="HWM80" s="169"/>
      <c r="HWN80" s="170"/>
      <c r="HWO80" s="167"/>
      <c r="HWP80" s="43"/>
      <c r="HWQ80" s="208"/>
      <c r="HWR80" s="157"/>
      <c r="HWS80" s="211"/>
      <c r="HWT80" s="161"/>
      <c r="HWU80" s="161"/>
      <c r="HWV80" s="168"/>
      <c r="HWW80" s="169"/>
      <c r="HWX80" s="170"/>
      <c r="HWY80" s="167"/>
      <c r="HWZ80" s="43"/>
      <c r="HXA80" s="208"/>
      <c r="HXB80" s="157"/>
      <c r="HXC80" s="211"/>
      <c r="HXD80" s="161"/>
      <c r="HXE80" s="161"/>
      <c r="HXF80" s="168"/>
      <c r="HXG80" s="169"/>
      <c r="HXH80" s="170"/>
      <c r="HXI80" s="167"/>
      <c r="HXJ80" s="43"/>
      <c r="HXK80" s="208"/>
      <c r="HXL80" s="157"/>
      <c r="HXM80" s="211"/>
      <c r="HXN80" s="161"/>
      <c r="HXO80" s="161"/>
      <c r="HXP80" s="168"/>
      <c r="HXQ80" s="169"/>
      <c r="HXR80" s="170"/>
      <c r="HXS80" s="167"/>
      <c r="HXT80" s="43"/>
      <c r="HXU80" s="208"/>
      <c r="HXV80" s="157"/>
      <c r="HXW80" s="211"/>
      <c r="HXX80" s="161"/>
      <c r="HXY80" s="161"/>
      <c r="HXZ80" s="168"/>
      <c r="HYA80" s="169"/>
      <c r="HYB80" s="170"/>
      <c r="HYC80" s="167"/>
      <c r="HYD80" s="43"/>
      <c r="HYE80" s="208"/>
      <c r="HYF80" s="157"/>
      <c r="HYG80" s="211"/>
      <c r="HYH80" s="161"/>
      <c r="HYI80" s="161"/>
      <c r="HYJ80" s="168"/>
      <c r="HYK80" s="169"/>
      <c r="HYL80" s="170"/>
      <c r="HYM80" s="167"/>
      <c r="HYN80" s="43"/>
      <c r="HYO80" s="208"/>
      <c r="HYP80" s="157"/>
      <c r="HYQ80" s="211"/>
      <c r="HYR80" s="161"/>
      <c r="HYS80" s="161"/>
      <c r="HYT80" s="168"/>
      <c r="HYU80" s="169"/>
      <c r="HYV80" s="170"/>
      <c r="HYW80" s="167"/>
      <c r="HYX80" s="43"/>
      <c r="HYY80" s="208"/>
      <c r="HYZ80" s="157"/>
      <c r="HZA80" s="211"/>
      <c r="HZB80" s="161"/>
      <c r="HZC80" s="161"/>
      <c r="HZD80" s="168"/>
      <c r="HZE80" s="169"/>
      <c r="HZF80" s="170"/>
      <c r="HZG80" s="167"/>
      <c r="HZH80" s="43"/>
      <c r="HZI80" s="208"/>
      <c r="HZJ80" s="157"/>
      <c r="HZK80" s="211"/>
      <c r="HZL80" s="161"/>
      <c r="HZM80" s="161"/>
      <c r="HZN80" s="168"/>
      <c r="HZO80" s="169"/>
      <c r="HZP80" s="170"/>
      <c r="HZQ80" s="167"/>
      <c r="HZR80" s="43"/>
      <c r="HZS80" s="208"/>
      <c r="HZT80" s="157"/>
      <c r="HZU80" s="211"/>
      <c r="HZV80" s="161"/>
      <c r="HZW80" s="161"/>
      <c r="HZX80" s="168"/>
      <c r="HZY80" s="169"/>
      <c r="HZZ80" s="170"/>
      <c r="IAA80" s="167"/>
      <c r="IAB80" s="43"/>
      <c r="IAC80" s="208"/>
      <c r="IAD80" s="157"/>
      <c r="IAE80" s="211"/>
      <c r="IAF80" s="161"/>
      <c r="IAG80" s="161"/>
      <c r="IAH80" s="168"/>
      <c r="IAI80" s="169"/>
      <c r="IAJ80" s="170"/>
      <c r="IAK80" s="167"/>
      <c r="IAL80" s="43"/>
      <c r="IAM80" s="208"/>
      <c r="IAN80" s="157"/>
      <c r="IAO80" s="211"/>
      <c r="IAP80" s="161"/>
      <c r="IAQ80" s="161"/>
      <c r="IAR80" s="168"/>
      <c r="IAS80" s="169"/>
      <c r="IAT80" s="170"/>
      <c r="IAU80" s="167"/>
      <c r="IAV80" s="43"/>
      <c r="IAW80" s="208"/>
      <c r="IAX80" s="157"/>
      <c r="IAY80" s="211"/>
      <c r="IAZ80" s="161"/>
      <c r="IBA80" s="161"/>
      <c r="IBB80" s="168"/>
      <c r="IBC80" s="169"/>
      <c r="IBD80" s="170"/>
      <c r="IBE80" s="167"/>
      <c r="IBF80" s="43"/>
      <c r="IBG80" s="208"/>
      <c r="IBH80" s="157"/>
      <c r="IBI80" s="211"/>
      <c r="IBJ80" s="161"/>
      <c r="IBK80" s="161"/>
      <c r="IBL80" s="168"/>
      <c r="IBM80" s="169"/>
      <c r="IBN80" s="170"/>
      <c r="IBO80" s="167"/>
      <c r="IBP80" s="43"/>
      <c r="IBQ80" s="208"/>
      <c r="IBR80" s="157"/>
      <c r="IBS80" s="211"/>
      <c r="IBT80" s="161"/>
      <c r="IBU80" s="161"/>
      <c r="IBV80" s="168"/>
      <c r="IBW80" s="169"/>
      <c r="IBX80" s="170"/>
      <c r="IBY80" s="167"/>
      <c r="IBZ80" s="43"/>
      <c r="ICA80" s="208"/>
      <c r="ICB80" s="157"/>
      <c r="ICC80" s="211"/>
      <c r="ICD80" s="161"/>
      <c r="ICE80" s="161"/>
      <c r="ICF80" s="168"/>
      <c r="ICG80" s="169"/>
      <c r="ICH80" s="170"/>
      <c r="ICI80" s="167"/>
      <c r="ICJ80" s="43"/>
      <c r="ICK80" s="208"/>
      <c r="ICL80" s="157"/>
      <c r="ICM80" s="211"/>
      <c r="ICN80" s="161"/>
      <c r="ICO80" s="161"/>
      <c r="ICP80" s="168"/>
      <c r="ICQ80" s="169"/>
      <c r="ICR80" s="170"/>
      <c r="ICS80" s="167"/>
      <c r="ICT80" s="43"/>
      <c r="ICU80" s="208"/>
      <c r="ICV80" s="157"/>
      <c r="ICW80" s="211"/>
      <c r="ICX80" s="161"/>
      <c r="ICY80" s="161"/>
      <c r="ICZ80" s="168"/>
      <c r="IDA80" s="169"/>
      <c r="IDB80" s="170"/>
      <c r="IDC80" s="167"/>
      <c r="IDD80" s="43"/>
      <c r="IDE80" s="208"/>
      <c r="IDF80" s="157"/>
      <c r="IDG80" s="211"/>
      <c r="IDH80" s="161"/>
      <c r="IDI80" s="161"/>
      <c r="IDJ80" s="168"/>
      <c r="IDK80" s="169"/>
      <c r="IDL80" s="170"/>
      <c r="IDM80" s="167"/>
      <c r="IDN80" s="43"/>
      <c r="IDO80" s="208"/>
      <c r="IDP80" s="157"/>
      <c r="IDQ80" s="211"/>
      <c r="IDR80" s="161"/>
      <c r="IDS80" s="161"/>
      <c r="IDT80" s="168"/>
      <c r="IDU80" s="169"/>
      <c r="IDV80" s="170"/>
      <c r="IDW80" s="167"/>
      <c r="IDX80" s="43"/>
      <c r="IDY80" s="208"/>
      <c r="IDZ80" s="157"/>
      <c r="IEA80" s="211"/>
      <c r="IEB80" s="161"/>
      <c r="IEC80" s="161"/>
      <c r="IED80" s="168"/>
      <c r="IEE80" s="169"/>
      <c r="IEF80" s="170"/>
      <c r="IEG80" s="167"/>
      <c r="IEH80" s="43"/>
      <c r="IEI80" s="208"/>
      <c r="IEJ80" s="157"/>
      <c r="IEK80" s="211"/>
      <c r="IEL80" s="161"/>
      <c r="IEM80" s="161"/>
      <c r="IEN80" s="168"/>
      <c r="IEO80" s="169"/>
      <c r="IEP80" s="170"/>
      <c r="IEQ80" s="167"/>
      <c r="IER80" s="43"/>
      <c r="IES80" s="208"/>
      <c r="IET80" s="157"/>
      <c r="IEU80" s="211"/>
      <c r="IEV80" s="161"/>
      <c r="IEW80" s="161"/>
      <c r="IEX80" s="168"/>
      <c r="IEY80" s="169"/>
      <c r="IEZ80" s="170"/>
      <c r="IFA80" s="167"/>
      <c r="IFB80" s="43"/>
      <c r="IFC80" s="208"/>
      <c r="IFD80" s="157"/>
      <c r="IFE80" s="211"/>
      <c r="IFF80" s="161"/>
      <c r="IFG80" s="161"/>
      <c r="IFH80" s="168"/>
      <c r="IFI80" s="169"/>
      <c r="IFJ80" s="170"/>
      <c r="IFK80" s="167"/>
      <c r="IFL80" s="43"/>
      <c r="IFM80" s="208"/>
      <c r="IFN80" s="157"/>
      <c r="IFO80" s="211"/>
      <c r="IFP80" s="161"/>
      <c r="IFQ80" s="161"/>
      <c r="IFR80" s="168"/>
      <c r="IFS80" s="169"/>
      <c r="IFT80" s="170"/>
      <c r="IFU80" s="167"/>
      <c r="IFV80" s="43"/>
      <c r="IFW80" s="208"/>
      <c r="IFX80" s="157"/>
      <c r="IFY80" s="211"/>
      <c r="IFZ80" s="161"/>
      <c r="IGA80" s="161"/>
      <c r="IGB80" s="168"/>
      <c r="IGC80" s="169"/>
      <c r="IGD80" s="170"/>
      <c r="IGE80" s="167"/>
      <c r="IGF80" s="43"/>
      <c r="IGG80" s="208"/>
      <c r="IGH80" s="157"/>
      <c r="IGI80" s="211"/>
      <c r="IGJ80" s="161"/>
      <c r="IGK80" s="161"/>
      <c r="IGL80" s="168"/>
      <c r="IGM80" s="169"/>
      <c r="IGN80" s="170"/>
      <c r="IGO80" s="167"/>
      <c r="IGP80" s="43"/>
      <c r="IGQ80" s="208"/>
      <c r="IGR80" s="157"/>
      <c r="IGS80" s="211"/>
      <c r="IGT80" s="161"/>
      <c r="IGU80" s="161"/>
      <c r="IGV80" s="168"/>
      <c r="IGW80" s="169"/>
      <c r="IGX80" s="170"/>
      <c r="IGY80" s="167"/>
      <c r="IGZ80" s="43"/>
      <c r="IHA80" s="208"/>
      <c r="IHB80" s="157"/>
      <c r="IHC80" s="211"/>
      <c r="IHD80" s="161"/>
      <c r="IHE80" s="161"/>
      <c r="IHF80" s="168"/>
      <c r="IHG80" s="169"/>
      <c r="IHH80" s="170"/>
      <c r="IHI80" s="167"/>
      <c r="IHJ80" s="43"/>
      <c r="IHK80" s="208"/>
      <c r="IHL80" s="157"/>
      <c r="IHM80" s="211"/>
      <c r="IHN80" s="161"/>
      <c r="IHO80" s="161"/>
      <c r="IHP80" s="168"/>
      <c r="IHQ80" s="169"/>
      <c r="IHR80" s="170"/>
      <c r="IHS80" s="167"/>
      <c r="IHT80" s="43"/>
      <c r="IHU80" s="208"/>
      <c r="IHV80" s="157"/>
      <c r="IHW80" s="211"/>
      <c r="IHX80" s="161"/>
      <c r="IHY80" s="161"/>
      <c r="IHZ80" s="168"/>
      <c r="IIA80" s="169"/>
      <c r="IIB80" s="170"/>
      <c r="IIC80" s="167"/>
      <c r="IID80" s="43"/>
      <c r="IIE80" s="208"/>
      <c r="IIF80" s="157"/>
      <c r="IIG80" s="211"/>
      <c r="IIH80" s="161"/>
      <c r="III80" s="161"/>
      <c r="IIJ80" s="168"/>
      <c r="IIK80" s="169"/>
      <c r="IIL80" s="170"/>
      <c r="IIM80" s="167"/>
      <c r="IIN80" s="43"/>
      <c r="IIO80" s="208"/>
      <c r="IIP80" s="157"/>
      <c r="IIQ80" s="211"/>
      <c r="IIR80" s="161"/>
      <c r="IIS80" s="161"/>
      <c r="IIT80" s="168"/>
      <c r="IIU80" s="169"/>
      <c r="IIV80" s="170"/>
      <c r="IIW80" s="167"/>
      <c r="IIX80" s="43"/>
      <c r="IIY80" s="208"/>
      <c r="IIZ80" s="157"/>
      <c r="IJA80" s="211"/>
      <c r="IJB80" s="161"/>
      <c r="IJC80" s="161"/>
      <c r="IJD80" s="168"/>
      <c r="IJE80" s="169"/>
      <c r="IJF80" s="170"/>
      <c r="IJG80" s="167"/>
      <c r="IJH80" s="43"/>
      <c r="IJI80" s="208"/>
      <c r="IJJ80" s="157"/>
      <c r="IJK80" s="211"/>
      <c r="IJL80" s="161"/>
      <c r="IJM80" s="161"/>
      <c r="IJN80" s="168"/>
      <c r="IJO80" s="169"/>
      <c r="IJP80" s="170"/>
      <c r="IJQ80" s="167"/>
      <c r="IJR80" s="43"/>
      <c r="IJS80" s="208"/>
      <c r="IJT80" s="157"/>
      <c r="IJU80" s="211"/>
      <c r="IJV80" s="161"/>
      <c r="IJW80" s="161"/>
      <c r="IJX80" s="168"/>
      <c r="IJY80" s="169"/>
      <c r="IJZ80" s="170"/>
      <c r="IKA80" s="167"/>
      <c r="IKB80" s="43"/>
      <c r="IKC80" s="208"/>
      <c r="IKD80" s="157"/>
      <c r="IKE80" s="211"/>
      <c r="IKF80" s="161"/>
      <c r="IKG80" s="161"/>
      <c r="IKH80" s="168"/>
      <c r="IKI80" s="169"/>
      <c r="IKJ80" s="170"/>
      <c r="IKK80" s="167"/>
      <c r="IKL80" s="43"/>
      <c r="IKM80" s="208"/>
      <c r="IKN80" s="157"/>
      <c r="IKO80" s="211"/>
      <c r="IKP80" s="161"/>
      <c r="IKQ80" s="161"/>
      <c r="IKR80" s="168"/>
      <c r="IKS80" s="169"/>
      <c r="IKT80" s="170"/>
      <c r="IKU80" s="167"/>
      <c r="IKV80" s="43"/>
      <c r="IKW80" s="208"/>
      <c r="IKX80" s="157"/>
      <c r="IKY80" s="211"/>
      <c r="IKZ80" s="161"/>
      <c r="ILA80" s="161"/>
      <c r="ILB80" s="168"/>
      <c r="ILC80" s="169"/>
      <c r="ILD80" s="170"/>
      <c r="ILE80" s="167"/>
      <c r="ILF80" s="43"/>
      <c r="ILG80" s="208"/>
      <c r="ILH80" s="157"/>
      <c r="ILI80" s="211"/>
      <c r="ILJ80" s="161"/>
      <c r="ILK80" s="161"/>
      <c r="ILL80" s="168"/>
      <c r="ILM80" s="169"/>
      <c r="ILN80" s="170"/>
      <c r="ILO80" s="167"/>
      <c r="ILP80" s="43"/>
      <c r="ILQ80" s="208"/>
      <c r="ILR80" s="157"/>
      <c r="ILS80" s="211"/>
      <c r="ILT80" s="161"/>
      <c r="ILU80" s="161"/>
      <c r="ILV80" s="168"/>
      <c r="ILW80" s="169"/>
      <c r="ILX80" s="170"/>
      <c r="ILY80" s="167"/>
      <c r="ILZ80" s="43"/>
      <c r="IMA80" s="208"/>
      <c r="IMB80" s="157"/>
      <c r="IMC80" s="211"/>
      <c r="IMD80" s="161"/>
      <c r="IME80" s="161"/>
      <c r="IMF80" s="168"/>
      <c r="IMG80" s="169"/>
      <c r="IMH80" s="170"/>
      <c r="IMI80" s="167"/>
      <c r="IMJ80" s="43"/>
      <c r="IMK80" s="208"/>
      <c r="IML80" s="157"/>
      <c r="IMM80" s="211"/>
      <c r="IMN80" s="161"/>
      <c r="IMO80" s="161"/>
      <c r="IMP80" s="168"/>
      <c r="IMQ80" s="169"/>
      <c r="IMR80" s="170"/>
      <c r="IMS80" s="167"/>
      <c r="IMT80" s="43"/>
      <c r="IMU80" s="208"/>
      <c r="IMV80" s="157"/>
      <c r="IMW80" s="211"/>
      <c r="IMX80" s="161"/>
      <c r="IMY80" s="161"/>
      <c r="IMZ80" s="168"/>
      <c r="INA80" s="169"/>
      <c r="INB80" s="170"/>
      <c r="INC80" s="167"/>
      <c r="IND80" s="43"/>
      <c r="INE80" s="208"/>
      <c r="INF80" s="157"/>
      <c r="ING80" s="211"/>
      <c r="INH80" s="161"/>
      <c r="INI80" s="161"/>
      <c r="INJ80" s="168"/>
      <c r="INK80" s="169"/>
      <c r="INL80" s="170"/>
      <c r="INM80" s="167"/>
      <c r="INN80" s="43"/>
      <c r="INO80" s="208"/>
      <c r="INP80" s="157"/>
      <c r="INQ80" s="211"/>
      <c r="INR80" s="161"/>
      <c r="INS80" s="161"/>
      <c r="INT80" s="168"/>
      <c r="INU80" s="169"/>
      <c r="INV80" s="170"/>
      <c r="INW80" s="167"/>
      <c r="INX80" s="43"/>
      <c r="INY80" s="208"/>
      <c r="INZ80" s="157"/>
      <c r="IOA80" s="211"/>
      <c r="IOB80" s="161"/>
      <c r="IOC80" s="161"/>
      <c r="IOD80" s="168"/>
      <c r="IOE80" s="169"/>
      <c r="IOF80" s="170"/>
      <c r="IOG80" s="167"/>
      <c r="IOH80" s="43"/>
      <c r="IOI80" s="208"/>
      <c r="IOJ80" s="157"/>
      <c r="IOK80" s="211"/>
      <c r="IOL80" s="161"/>
      <c r="IOM80" s="161"/>
      <c r="ION80" s="168"/>
      <c r="IOO80" s="169"/>
      <c r="IOP80" s="170"/>
      <c r="IOQ80" s="167"/>
      <c r="IOR80" s="43"/>
      <c r="IOS80" s="208"/>
      <c r="IOT80" s="157"/>
      <c r="IOU80" s="211"/>
      <c r="IOV80" s="161"/>
      <c r="IOW80" s="161"/>
      <c r="IOX80" s="168"/>
      <c r="IOY80" s="169"/>
      <c r="IOZ80" s="170"/>
      <c r="IPA80" s="167"/>
      <c r="IPB80" s="43"/>
      <c r="IPC80" s="208"/>
      <c r="IPD80" s="157"/>
      <c r="IPE80" s="211"/>
      <c r="IPF80" s="161"/>
      <c r="IPG80" s="161"/>
      <c r="IPH80" s="168"/>
      <c r="IPI80" s="169"/>
      <c r="IPJ80" s="170"/>
      <c r="IPK80" s="167"/>
      <c r="IPL80" s="43"/>
      <c r="IPM80" s="208"/>
      <c r="IPN80" s="157"/>
      <c r="IPO80" s="211"/>
      <c r="IPP80" s="161"/>
      <c r="IPQ80" s="161"/>
      <c r="IPR80" s="168"/>
      <c r="IPS80" s="169"/>
      <c r="IPT80" s="170"/>
      <c r="IPU80" s="167"/>
      <c r="IPV80" s="43"/>
      <c r="IPW80" s="208"/>
      <c r="IPX80" s="157"/>
      <c r="IPY80" s="211"/>
      <c r="IPZ80" s="161"/>
      <c r="IQA80" s="161"/>
      <c r="IQB80" s="168"/>
      <c r="IQC80" s="169"/>
      <c r="IQD80" s="170"/>
      <c r="IQE80" s="167"/>
      <c r="IQF80" s="43"/>
      <c r="IQG80" s="208"/>
      <c r="IQH80" s="157"/>
      <c r="IQI80" s="211"/>
      <c r="IQJ80" s="161"/>
      <c r="IQK80" s="161"/>
      <c r="IQL80" s="168"/>
      <c r="IQM80" s="169"/>
      <c r="IQN80" s="170"/>
      <c r="IQO80" s="167"/>
      <c r="IQP80" s="43"/>
      <c r="IQQ80" s="208"/>
      <c r="IQR80" s="157"/>
      <c r="IQS80" s="211"/>
      <c r="IQT80" s="161"/>
      <c r="IQU80" s="161"/>
      <c r="IQV80" s="168"/>
      <c r="IQW80" s="169"/>
      <c r="IQX80" s="170"/>
      <c r="IQY80" s="167"/>
      <c r="IQZ80" s="43"/>
      <c r="IRA80" s="208"/>
      <c r="IRB80" s="157"/>
      <c r="IRC80" s="211"/>
      <c r="IRD80" s="161"/>
      <c r="IRE80" s="161"/>
      <c r="IRF80" s="168"/>
      <c r="IRG80" s="169"/>
      <c r="IRH80" s="170"/>
      <c r="IRI80" s="167"/>
      <c r="IRJ80" s="43"/>
      <c r="IRK80" s="208"/>
      <c r="IRL80" s="157"/>
      <c r="IRM80" s="211"/>
      <c r="IRN80" s="161"/>
      <c r="IRO80" s="161"/>
      <c r="IRP80" s="168"/>
      <c r="IRQ80" s="169"/>
      <c r="IRR80" s="170"/>
      <c r="IRS80" s="167"/>
      <c r="IRT80" s="43"/>
      <c r="IRU80" s="208"/>
      <c r="IRV80" s="157"/>
      <c r="IRW80" s="211"/>
      <c r="IRX80" s="161"/>
      <c r="IRY80" s="161"/>
      <c r="IRZ80" s="168"/>
      <c r="ISA80" s="169"/>
      <c r="ISB80" s="170"/>
      <c r="ISC80" s="167"/>
      <c r="ISD80" s="43"/>
      <c r="ISE80" s="208"/>
      <c r="ISF80" s="157"/>
      <c r="ISG80" s="211"/>
      <c r="ISH80" s="161"/>
      <c r="ISI80" s="161"/>
      <c r="ISJ80" s="168"/>
      <c r="ISK80" s="169"/>
      <c r="ISL80" s="170"/>
      <c r="ISM80" s="167"/>
      <c r="ISN80" s="43"/>
      <c r="ISO80" s="208"/>
      <c r="ISP80" s="157"/>
      <c r="ISQ80" s="211"/>
      <c r="ISR80" s="161"/>
      <c r="ISS80" s="161"/>
      <c r="IST80" s="168"/>
      <c r="ISU80" s="169"/>
      <c r="ISV80" s="170"/>
      <c r="ISW80" s="167"/>
      <c r="ISX80" s="43"/>
      <c r="ISY80" s="208"/>
      <c r="ISZ80" s="157"/>
      <c r="ITA80" s="211"/>
      <c r="ITB80" s="161"/>
      <c r="ITC80" s="161"/>
      <c r="ITD80" s="168"/>
      <c r="ITE80" s="169"/>
      <c r="ITF80" s="170"/>
      <c r="ITG80" s="167"/>
      <c r="ITH80" s="43"/>
      <c r="ITI80" s="208"/>
      <c r="ITJ80" s="157"/>
      <c r="ITK80" s="211"/>
      <c r="ITL80" s="161"/>
      <c r="ITM80" s="161"/>
      <c r="ITN80" s="168"/>
      <c r="ITO80" s="169"/>
      <c r="ITP80" s="170"/>
      <c r="ITQ80" s="167"/>
      <c r="ITR80" s="43"/>
      <c r="ITS80" s="208"/>
      <c r="ITT80" s="157"/>
      <c r="ITU80" s="211"/>
      <c r="ITV80" s="161"/>
      <c r="ITW80" s="161"/>
      <c r="ITX80" s="168"/>
      <c r="ITY80" s="169"/>
      <c r="ITZ80" s="170"/>
      <c r="IUA80" s="167"/>
      <c r="IUB80" s="43"/>
      <c r="IUC80" s="208"/>
      <c r="IUD80" s="157"/>
      <c r="IUE80" s="211"/>
      <c r="IUF80" s="161"/>
      <c r="IUG80" s="161"/>
      <c r="IUH80" s="168"/>
      <c r="IUI80" s="169"/>
      <c r="IUJ80" s="170"/>
      <c r="IUK80" s="167"/>
      <c r="IUL80" s="43"/>
      <c r="IUM80" s="208"/>
      <c r="IUN80" s="157"/>
      <c r="IUO80" s="211"/>
      <c r="IUP80" s="161"/>
      <c r="IUQ80" s="161"/>
      <c r="IUR80" s="168"/>
      <c r="IUS80" s="169"/>
      <c r="IUT80" s="170"/>
      <c r="IUU80" s="167"/>
      <c r="IUV80" s="43"/>
      <c r="IUW80" s="208"/>
      <c r="IUX80" s="157"/>
      <c r="IUY80" s="211"/>
      <c r="IUZ80" s="161"/>
      <c r="IVA80" s="161"/>
      <c r="IVB80" s="168"/>
      <c r="IVC80" s="169"/>
      <c r="IVD80" s="170"/>
      <c r="IVE80" s="167"/>
      <c r="IVF80" s="43"/>
      <c r="IVG80" s="208"/>
      <c r="IVH80" s="157"/>
      <c r="IVI80" s="211"/>
      <c r="IVJ80" s="161"/>
      <c r="IVK80" s="161"/>
      <c r="IVL80" s="168"/>
      <c r="IVM80" s="169"/>
      <c r="IVN80" s="170"/>
      <c r="IVO80" s="167"/>
      <c r="IVP80" s="43"/>
      <c r="IVQ80" s="208"/>
      <c r="IVR80" s="157"/>
      <c r="IVS80" s="211"/>
      <c r="IVT80" s="161"/>
      <c r="IVU80" s="161"/>
      <c r="IVV80" s="168"/>
      <c r="IVW80" s="169"/>
      <c r="IVX80" s="170"/>
      <c r="IVY80" s="167"/>
      <c r="IVZ80" s="43"/>
      <c r="IWA80" s="208"/>
      <c r="IWB80" s="157"/>
      <c r="IWC80" s="211"/>
      <c r="IWD80" s="161"/>
      <c r="IWE80" s="161"/>
      <c r="IWF80" s="168"/>
      <c r="IWG80" s="169"/>
      <c r="IWH80" s="170"/>
      <c r="IWI80" s="167"/>
      <c r="IWJ80" s="43"/>
      <c r="IWK80" s="208"/>
      <c r="IWL80" s="157"/>
      <c r="IWM80" s="211"/>
      <c r="IWN80" s="161"/>
      <c r="IWO80" s="161"/>
      <c r="IWP80" s="168"/>
      <c r="IWQ80" s="169"/>
      <c r="IWR80" s="170"/>
      <c r="IWS80" s="167"/>
      <c r="IWT80" s="43"/>
      <c r="IWU80" s="208"/>
      <c r="IWV80" s="157"/>
      <c r="IWW80" s="211"/>
      <c r="IWX80" s="161"/>
      <c r="IWY80" s="161"/>
      <c r="IWZ80" s="168"/>
      <c r="IXA80" s="169"/>
      <c r="IXB80" s="170"/>
      <c r="IXC80" s="167"/>
      <c r="IXD80" s="43"/>
      <c r="IXE80" s="208"/>
      <c r="IXF80" s="157"/>
      <c r="IXG80" s="211"/>
      <c r="IXH80" s="161"/>
      <c r="IXI80" s="161"/>
      <c r="IXJ80" s="168"/>
      <c r="IXK80" s="169"/>
      <c r="IXL80" s="170"/>
      <c r="IXM80" s="167"/>
      <c r="IXN80" s="43"/>
      <c r="IXO80" s="208"/>
      <c r="IXP80" s="157"/>
      <c r="IXQ80" s="211"/>
      <c r="IXR80" s="161"/>
      <c r="IXS80" s="161"/>
      <c r="IXT80" s="168"/>
      <c r="IXU80" s="169"/>
      <c r="IXV80" s="170"/>
      <c r="IXW80" s="167"/>
      <c r="IXX80" s="43"/>
      <c r="IXY80" s="208"/>
      <c r="IXZ80" s="157"/>
      <c r="IYA80" s="211"/>
      <c r="IYB80" s="161"/>
      <c r="IYC80" s="161"/>
      <c r="IYD80" s="168"/>
      <c r="IYE80" s="169"/>
      <c r="IYF80" s="170"/>
      <c r="IYG80" s="167"/>
      <c r="IYH80" s="43"/>
      <c r="IYI80" s="208"/>
      <c r="IYJ80" s="157"/>
      <c r="IYK80" s="211"/>
      <c r="IYL80" s="161"/>
      <c r="IYM80" s="161"/>
      <c r="IYN80" s="168"/>
      <c r="IYO80" s="169"/>
      <c r="IYP80" s="170"/>
      <c r="IYQ80" s="167"/>
      <c r="IYR80" s="43"/>
      <c r="IYS80" s="208"/>
      <c r="IYT80" s="157"/>
      <c r="IYU80" s="211"/>
      <c r="IYV80" s="161"/>
      <c r="IYW80" s="161"/>
      <c r="IYX80" s="168"/>
      <c r="IYY80" s="169"/>
      <c r="IYZ80" s="170"/>
      <c r="IZA80" s="167"/>
      <c r="IZB80" s="43"/>
      <c r="IZC80" s="208"/>
      <c r="IZD80" s="157"/>
      <c r="IZE80" s="211"/>
      <c r="IZF80" s="161"/>
      <c r="IZG80" s="161"/>
      <c r="IZH80" s="168"/>
      <c r="IZI80" s="169"/>
      <c r="IZJ80" s="170"/>
      <c r="IZK80" s="167"/>
      <c r="IZL80" s="43"/>
      <c r="IZM80" s="208"/>
      <c r="IZN80" s="157"/>
      <c r="IZO80" s="211"/>
      <c r="IZP80" s="161"/>
      <c r="IZQ80" s="161"/>
      <c r="IZR80" s="168"/>
      <c r="IZS80" s="169"/>
      <c r="IZT80" s="170"/>
      <c r="IZU80" s="167"/>
      <c r="IZV80" s="43"/>
      <c r="IZW80" s="208"/>
      <c r="IZX80" s="157"/>
      <c r="IZY80" s="211"/>
      <c r="IZZ80" s="161"/>
      <c r="JAA80" s="161"/>
      <c r="JAB80" s="168"/>
      <c r="JAC80" s="169"/>
      <c r="JAD80" s="170"/>
      <c r="JAE80" s="167"/>
      <c r="JAF80" s="43"/>
      <c r="JAG80" s="208"/>
      <c r="JAH80" s="157"/>
      <c r="JAI80" s="211"/>
      <c r="JAJ80" s="161"/>
      <c r="JAK80" s="161"/>
      <c r="JAL80" s="168"/>
      <c r="JAM80" s="169"/>
      <c r="JAN80" s="170"/>
      <c r="JAO80" s="167"/>
      <c r="JAP80" s="43"/>
      <c r="JAQ80" s="208"/>
      <c r="JAR80" s="157"/>
      <c r="JAS80" s="211"/>
      <c r="JAT80" s="161"/>
      <c r="JAU80" s="161"/>
      <c r="JAV80" s="168"/>
      <c r="JAW80" s="169"/>
      <c r="JAX80" s="170"/>
      <c r="JAY80" s="167"/>
      <c r="JAZ80" s="43"/>
      <c r="JBA80" s="208"/>
      <c r="JBB80" s="157"/>
      <c r="JBC80" s="211"/>
      <c r="JBD80" s="161"/>
      <c r="JBE80" s="161"/>
      <c r="JBF80" s="168"/>
      <c r="JBG80" s="169"/>
      <c r="JBH80" s="170"/>
      <c r="JBI80" s="167"/>
      <c r="JBJ80" s="43"/>
      <c r="JBK80" s="208"/>
      <c r="JBL80" s="157"/>
      <c r="JBM80" s="211"/>
      <c r="JBN80" s="161"/>
      <c r="JBO80" s="161"/>
      <c r="JBP80" s="168"/>
      <c r="JBQ80" s="169"/>
      <c r="JBR80" s="170"/>
      <c r="JBS80" s="167"/>
      <c r="JBT80" s="43"/>
      <c r="JBU80" s="208"/>
      <c r="JBV80" s="157"/>
      <c r="JBW80" s="211"/>
      <c r="JBX80" s="161"/>
      <c r="JBY80" s="161"/>
      <c r="JBZ80" s="168"/>
      <c r="JCA80" s="169"/>
      <c r="JCB80" s="170"/>
      <c r="JCC80" s="167"/>
      <c r="JCD80" s="43"/>
      <c r="JCE80" s="208"/>
      <c r="JCF80" s="157"/>
      <c r="JCG80" s="211"/>
      <c r="JCH80" s="161"/>
      <c r="JCI80" s="161"/>
      <c r="JCJ80" s="168"/>
      <c r="JCK80" s="169"/>
      <c r="JCL80" s="170"/>
      <c r="JCM80" s="167"/>
      <c r="JCN80" s="43"/>
      <c r="JCO80" s="208"/>
      <c r="JCP80" s="157"/>
      <c r="JCQ80" s="211"/>
      <c r="JCR80" s="161"/>
      <c r="JCS80" s="161"/>
      <c r="JCT80" s="168"/>
      <c r="JCU80" s="169"/>
      <c r="JCV80" s="170"/>
      <c r="JCW80" s="167"/>
      <c r="JCX80" s="43"/>
      <c r="JCY80" s="208"/>
      <c r="JCZ80" s="157"/>
      <c r="JDA80" s="211"/>
      <c r="JDB80" s="161"/>
      <c r="JDC80" s="161"/>
      <c r="JDD80" s="168"/>
      <c r="JDE80" s="169"/>
      <c r="JDF80" s="170"/>
      <c r="JDG80" s="167"/>
      <c r="JDH80" s="43"/>
      <c r="JDI80" s="208"/>
      <c r="JDJ80" s="157"/>
      <c r="JDK80" s="211"/>
      <c r="JDL80" s="161"/>
      <c r="JDM80" s="161"/>
      <c r="JDN80" s="168"/>
      <c r="JDO80" s="169"/>
      <c r="JDP80" s="170"/>
      <c r="JDQ80" s="167"/>
      <c r="JDR80" s="43"/>
      <c r="JDS80" s="208"/>
      <c r="JDT80" s="157"/>
      <c r="JDU80" s="211"/>
      <c r="JDV80" s="161"/>
      <c r="JDW80" s="161"/>
      <c r="JDX80" s="168"/>
      <c r="JDY80" s="169"/>
      <c r="JDZ80" s="170"/>
      <c r="JEA80" s="167"/>
      <c r="JEB80" s="43"/>
      <c r="JEC80" s="208"/>
      <c r="JED80" s="157"/>
      <c r="JEE80" s="211"/>
      <c r="JEF80" s="161"/>
      <c r="JEG80" s="161"/>
      <c r="JEH80" s="168"/>
      <c r="JEI80" s="169"/>
      <c r="JEJ80" s="170"/>
      <c r="JEK80" s="167"/>
      <c r="JEL80" s="43"/>
      <c r="JEM80" s="208"/>
      <c r="JEN80" s="157"/>
      <c r="JEO80" s="211"/>
      <c r="JEP80" s="161"/>
      <c r="JEQ80" s="161"/>
      <c r="JER80" s="168"/>
      <c r="JES80" s="169"/>
      <c r="JET80" s="170"/>
      <c r="JEU80" s="167"/>
      <c r="JEV80" s="43"/>
      <c r="JEW80" s="208"/>
      <c r="JEX80" s="157"/>
      <c r="JEY80" s="211"/>
      <c r="JEZ80" s="161"/>
      <c r="JFA80" s="161"/>
      <c r="JFB80" s="168"/>
      <c r="JFC80" s="169"/>
      <c r="JFD80" s="170"/>
      <c r="JFE80" s="167"/>
      <c r="JFF80" s="43"/>
      <c r="JFG80" s="208"/>
      <c r="JFH80" s="157"/>
      <c r="JFI80" s="211"/>
      <c r="JFJ80" s="161"/>
      <c r="JFK80" s="161"/>
      <c r="JFL80" s="168"/>
      <c r="JFM80" s="169"/>
      <c r="JFN80" s="170"/>
      <c r="JFO80" s="167"/>
      <c r="JFP80" s="43"/>
      <c r="JFQ80" s="208"/>
      <c r="JFR80" s="157"/>
      <c r="JFS80" s="211"/>
      <c r="JFT80" s="161"/>
      <c r="JFU80" s="161"/>
      <c r="JFV80" s="168"/>
      <c r="JFW80" s="169"/>
      <c r="JFX80" s="170"/>
      <c r="JFY80" s="167"/>
      <c r="JFZ80" s="43"/>
      <c r="JGA80" s="208"/>
      <c r="JGB80" s="157"/>
      <c r="JGC80" s="211"/>
      <c r="JGD80" s="161"/>
      <c r="JGE80" s="161"/>
      <c r="JGF80" s="168"/>
      <c r="JGG80" s="169"/>
      <c r="JGH80" s="170"/>
      <c r="JGI80" s="167"/>
      <c r="JGJ80" s="43"/>
      <c r="JGK80" s="208"/>
      <c r="JGL80" s="157"/>
      <c r="JGM80" s="211"/>
      <c r="JGN80" s="161"/>
      <c r="JGO80" s="161"/>
      <c r="JGP80" s="168"/>
      <c r="JGQ80" s="169"/>
      <c r="JGR80" s="170"/>
      <c r="JGS80" s="167"/>
      <c r="JGT80" s="43"/>
      <c r="JGU80" s="208"/>
      <c r="JGV80" s="157"/>
      <c r="JGW80" s="211"/>
      <c r="JGX80" s="161"/>
      <c r="JGY80" s="161"/>
      <c r="JGZ80" s="168"/>
      <c r="JHA80" s="169"/>
      <c r="JHB80" s="170"/>
      <c r="JHC80" s="167"/>
      <c r="JHD80" s="43"/>
      <c r="JHE80" s="208"/>
      <c r="JHF80" s="157"/>
      <c r="JHG80" s="211"/>
      <c r="JHH80" s="161"/>
      <c r="JHI80" s="161"/>
      <c r="JHJ80" s="168"/>
      <c r="JHK80" s="169"/>
      <c r="JHL80" s="170"/>
      <c r="JHM80" s="167"/>
      <c r="JHN80" s="43"/>
      <c r="JHO80" s="208"/>
      <c r="JHP80" s="157"/>
      <c r="JHQ80" s="211"/>
      <c r="JHR80" s="161"/>
      <c r="JHS80" s="161"/>
      <c r="JHT80" s="168"/>
      <c r="JHU80" s="169"/>
      <c r="JHV80" s="170"/>
      <c r="JHW80" s="167"/>
      <c r="JHX80" s="43"/>
      <c r="JHY80" s="208"/>
      <c r="JHZ80" s="157"/>
      <c r="JIA80" s="211"/>
      <c r="JIB80" s="161"/>
      <c r="JIC80" s="161"/>
      <c r="JID80" s="168"/>
      <c r="JIE80" s="169"/>
      <c r="JIF80" s="170"/>
      <c r="JIG80" s="167"/>
      <c r="JIH80" s="43"/>
      <c r="JII80" s="208"/>
      <c r="JIJ80" s="157"/>
      <c r="JIK80" s="211"/>
      <c r="JIL80" s="161"/>
      <c r="JIM80" s="161"/>
      <c r="JIN80" s="168"/>
      <c r="JIO80" s="169"/>
      <c r="JIP80" s="170"/>
      <c r="JIQ80" s="167"/>
      <c r="JIR80" s="43"/>
      <c r="JIS80" s="208"/>
      <c r="JIT80" s="157"/>
      <c r="JIU80" s="211"/>
      <c r="JIV80" s="161"/>
      <c r="JIW80" s="161"/>
      <c r="JIX80" s="168"/>
      <c r="JIY80" s="169"/>
      <c r="JIZ80" s="170"/>
      <c r="JJA80" s="167"/>
      <c r="JJB80" s="43"/>
      <c r="JJC80" s="208"/>
      <c r="JJD80" s="157"/>
      <c r="JJE80" s="211"/>
      <c r="JJF80" s="161"/>
      <c r="JJG80" s="161"/>
      <c r="JJH80" s="168"/>
      <c r="JJI80" s="169"/>
      <c r="JJJ80" s="170"/>
      <c r="JJK80" s="167"/>
      <c r="JJL80" s="43"/>
      <c r="JJM80" s="208"/>
      <c r="JJN80" s="157"/>
      <c r="JJO80" s="211"/>
      <c r="JJP80" s="161"/>
      <c r="JJQ80" s="161"/>
      <c r="JJR80" s="168"/>
      <c r="JJS80" s="169"/>
      <c r="JJT80" s="170"/>
      <c r="JJU80" s="167"/>
      <c r="JJV80" s="43"/>
      <c r="JJW80" s="208"/>
      <c r="JJX80" s="157"/>
      <c r="JJY80" s="211"/>
      <c r="JJZ80" s="161"/>
      <c r="JKA80" s="161"/>
      <c r="JKB80" s="168"/>
      <c r="JKC80" s="169"/>
      <c r="JKD80" s="170"/>
      <c r="JKE80" s="167"/>
      <c r="JKF80" s="43"/>
      <c r="JKG80" s="208"/>
      <c r="JKH80" s="157"/>
      <c r="JKI80" s="211"/>
      <c r="JKJ80" s="161"/>
      <c r="JKK80" s="161"/>
      <c r="JKL80" s="168"/>
      <c r="JKM80" s="169"/>
      <c r="JKN80" s="170"/>
      <c r="JKO80" s="167"/>
      <c r="JKP80" s="43"/>
      <c r="JKQ80" s="208"/>
      <c r="JKR80" s="157"/>
      <c r="JKS80" s="211"/>
      <c r="JKT80" s="161"/>
      <c r="JKU80" s="161"/>
      <c r="JKV80" s="168"/>
      <c r="JKW80" s="169"/>
      <c r="JKX80" s="170"/>
      <c r="JKY80" s="167"/>
      <c r="JKZ80" s="43"/>
      <c r="JLA80" s="208"/>
      <c r="JLB80" s="157"/>
      <c r="JLC80" s="211"/>
      <c r="JLD80" s="161"/>
      <c r="JLE80" s="161"/>
      <c r="JLF80" s="168"/>
      <c r="JLG80" s="169"/>
      <c r="JLH80" s="170"/>
      <c r="JLI80" s="167"/>
      <c r="JLJ80" s="43"/>
      <c r="JLK80" s="208"/>
      <c r="JLL80" s="157"/>
      <c r="JLM80" s="211"/>
      <c r="JLN80" s="161"/>
      <c r="JLO80" s="161"/>
      <c r="JLP80" s="168"/>
      <c r="JLQ80" s="169"/>
      <c r="JLR80" s="170"/>
      <c r="JLS80" s="167"/>
      <c r="JLT80" s="43"/>
      <c r="JLU80" s="208"/>
      <c r="JLV80" s="157"/>
      <c r="JLW80" s="211"/>
      <c r="JLX80" s="161"/>
      <c r="JLY80" s="161"/>
      <c r="JLZ80" s="168"/>
      <c r="JMA80" s="169"/>
      <c r="JMB80" s="170"/>
      <c r="JMC80" s="167"/>
      <c r="JMD80" s="43"/>
      <c r="JME80" s="208"/>
      <c r="JMF80" s="157"/>
      <c r="JMG80" s="211"/>
      <c r="JMH80" s="161"/>
      <c r="JMI80" s="161"/>
      <c r="JMJ80" s="168"/>
      <c r="JMK80" s="169"/>
      <c r="JML80" s="170"/>
      <c r="JMM80" s="167"/>
      <c r="JMN80" s="43"/>
      <c r="JMO80" s="208"/>
      <c r="JMP80" s="157"/>
      <c r="JMQ80" s="211"/>
      <c r="JMR80" s="161"/>
      <c r="JMS80" s="161"/>
      <c r="JMT80" s="168"/>
      <c r="JMU80" s="169"/>
      <c r="JMV80" s="170"/>
      <c r="JMW80" s="167"/>
      <c r="JMX80" s="43"/>
      <c r="JMY80" s="208"/>
      <c r="JMZ80" s="157"/>
      <c r="JNA80" s="211"/>
      <c r="JNB80" s="161"/>
      <c r="JNC80" s="161"/>
      <c r="JND80" s="168"/>
      <c r="JNE80" s="169"/>
      <c r="JNF80" s="170"/>
      <c r="JNG80" s="167"/>
      <c r="JNH80" s="43"/>
      <c r="JNI80" s="208"/>
      <c r="JNJ80" s="157"/>
      <c r="JNK80" s="211"/>
      <c r="JNL80" s="161"/>
      <c r="JNM80" s="161"/>
      <c r="JNN80" s="168"/>
      <c r="JNO80" s="169"/>
      <c r="JNP80" s="170"/>
      <c r="JNQ80" s="167"/>
      <c r="JNR80" s="43"/>
      <c r="JNS80" s="208"/>
      <c r="JNT80" s="157"/>
      <c r="JNU80" s="211"/>
      <c r="JNV80" s="161"/>
      <c r="JNW80" s="161"/>
      <c r="JNX80" s="168"/>
      <c r="JNY80" s="169"/>
      <c r="JNZ80" s="170"/>
      <c r="JOA80" s="167"/>
      <c r="JOB80" s="43"/>
      <c r="JOC80" s="208"/>
      <c r="JOD80" s="157"/>
      <c r="JOE80" s="211"/>
      <c r="JOF80" s="161"/>
      <c r="JOG80" s="161"/>
      <c r="JOH80" s="168"/>
      <c r="JOI80" s="169"/>
      <c r="JOJ80" s="170"/>
      <c r="JOK80" s="167"/>
      <c r="JOL80" s="43"/>
      <c r="JOM80" s="208"/>
      <c r="JON80" s="157"/>
      <c r="JOO80" s="211"/>
      <c r="JOP80" s="161"/>
      <c r="JOQ80" s="161"/>
      <c r="JOR80" s="168"/>
      <c r="JOS80" s="169"/>
      <c r="JOT80" s="170"/>
      <c r="JOU80" s="167"/>
      <c r="JOV80" s="43"/>
      <c r="JOW80" s="208"/>
      <c r="JOX80" s="157"/>
      <c r="JOY80" s="211"/>
      <c r="JOZ80" s="161"/>
      <c r="JPA80" s="161"/>
      <c r="JPB80" s="168"/>
      <c r="JPC80" s="169"/>
      <c r="JPD80" s="170"/>
      <c r="JPE80" s="167"/>
      <c r="JPF80" s="43"/>
      <c r="JPG80" s="208"/>
      <c r="JPH80" s="157"/>
      <c r="JPI80" s="211"/>
      <c r="JPJ80" s="161"/>
      <c r="JPK80" s="161"/>
      <c r="JPL80" s="168"/>
      <c r="JPM80" s="169"/>
      <c r="JPN80" s="170"/>
      <c r="JPO80" s="167"/>
      <c r="JPP80" s="43"/>
      <c r="JPQ80" s="208"/>
      <c r="JPR80" s="157"/>
      <c r="JPS80" s="211"/>
      <c r="JPT80" s="161"/>
      <c r="JPU80" s="161"/>
      <c r="JPV80" s="168"/>
      <c r="JPW80" s="169"/>
      <c r="JPX80" s="170"/>
      <c r="JPY80" s="167"/>
      <c r="JPZ80" s="43"/>
      <c r="JQA80" s="208"/>
      <c r="JQB80" s="157"/>
      <c r="JQC80" s="211"/>
      <c r="JQD80" s="161"/>
      <c r="JQE80" s="161"/>
      <c r="JQF80" s="168"/>
      <c r="JQG80" s="169"/>
      <c r="JQH80" s="170"/>
      <c r="JQI80" s="167"/>
      <c r="JQJ80" s="43"/>
      <c r="JQK80" s="208"/>
      <c r="JQL80" s="157"/>
      <c r="JQM80" s="211"/>
      <c r="JQN80" s="161"/>
      <c r="JQO80" s="161"/>
      <c r="JQP80" s="168"/>
      <c r="JQQ80" s="169"/>
      <c r="JQR80" s="170"/>
      <c r="JQS80" s="167"/>
      <c r="JQT80" s="43"/>
      <c r="JQU80" s="208"/>
      <c r="JQV80" s="157"/>
      <c r="JQW80" s="211"/>
      <c r="JQX80" s="161"/>
      <c r="JQY80" s="161"/>
      <c r="JQZ80" s="168"/>
      <c r="JRA80" s="169"/>
      <c r="JRB80" s="170"/>
      <c r="JRC80" s="167"/>
      <c r="JRD80" s="43"/>
      <c r="JRE80" s="208"/>
      <c r="JRF80" s="157"/>
      <c r="JRG80" s="211"/>
      <c r="JRH80" s="161"/>
      <c r="JRI80" s="161"/>
      <c r="JRJ80" s="168"/>
      <c r="JRK80" s="169"/>
      <c r="JRL80" s="170"/>
      <c r="JRM80" s="167"/>
      <c r="JRN80" s="43"/>
      <c r="JRO80" s="208"/>
      <c r="JRP80" s="157"/>
      <c r="JRQ80" s="211"/>
      <c r="JRR80" s="161"/>
      <c r="JRS80" s="161"/>
      <c r="JRT80" s="168"/>
      <c r="JRU80" s="169"/>
      <c r="JRV80" s="170"/>
      <c r="JRW80" s="167"/>
      <c r="JRX80" s="43"/>
      <c r="JRY80" s="208"/>
      <c r="JRZ80" s="157"/>
      <c r="JSA80" s="211"/>
      <c r="JSB80" s="161"/>
      <c r="JSC80" s="161"/>
      <c r="JSD80" s="168"/>
      <c r="JSE80" s="169"/>
      <c r="JSF80" s="170"/>
      <c r="JSG80" s="167"/>
      <c r="JSH80" s="43"/>
      <c r="JSI80" s="208"/>
      <c r="JSJ80" s="157"/>
      <c r="JSK80" s="211"/>
      <c r="JSL80" s="161"/>
      <c r="JSM80" s="161"/>
      <c r="JSN80" s="168"/>
      <c r="JSO80" s="169"/>
      <c r="JSP80" s="170"/>
      <c r="JSQ80" s="167"/>
      <c r="JSR80" s="43"/>
      <c r="JSS80" s="208"/>
      <c r="JST80" s="157"/>
      <c r="JSU80" s="211"/>
      <c r="JSV80" s="161"/>
      <c r="JSW80" s="161"/>
      <c r="JSX80" s="168"/>
      <c r="JSY80" s="169"/>
      <c r="JSZ80" s="170"/>
      <c r="JTA80" s="167"/>
      <c r="JTB80" s="43"/>
      <c r="JTC80" s="208"/>
      <c r="JTD80" s="157"/>
      <c r="JTE80" s="211"/>
      <c r="JTF80" s="161"/>
      <c r="JTG80" s="161"/>
      <c r="JTH80" s="168"/>
      <c r="JTI80" s="169"/>
      <c r="JTJ80" s="170"/>
      <c r="JTK80" s="167"/>
      <c r="JTL80" s="43"/>
      <c r="JTM80" s="208"/>
      <c r="JTN80" s="157"/>
      <c r="JTO80" s="211"/>
      <c r="JTP80" s="161"/>
      <c r="JTQ80" s="161"/>
      <c r="JTR80" s="168"/>
      <c r="JTS80" s="169"/>
      <c r="JTT80" s="170"/>
      <c r="JTU80" s="167"/>
      <c r="JTV80" s="43"/>
      <c r="JTW80" s="208"/>
      <c r="JTX80" s="157"/>
      <c r="JTY80" s="211"/>
      <c r="JTZ80" s="161"/>
      <c r="JUA80" s="161"/>
      <c r="JUB80" s="168"/>
      <c r="JUC80" s="169"/>
      <c r="JUD80" s="170"/>
      <c r="JUE80" s="167"/>
      <c r="JUF80" s="43"/>
      <c r="JUG80" s="208"/>
      <c r="JUH80" s="157"/>
      <c r="JUI80" s="211"/>
      <c r="JUJ80" s="161"/>
      <c r="JUK80" s="161"/>
      <c r="JUL80" s="168"/>
      <c r="JUM80" s="169"/>
      <c r="JUN80" s="170"/>
      <c r="JUO80" s="167"/>
      <c r="JUP80" s="43"/>
      <c r="JUQ80" s="208"/>
      <c r="JUR80" s="157"/>
      <c r="JUS80" s="211"/>
      <c r="JUT80" s="161"/>
      <c r="JUU80" s="161"/>
      <c r="JUV80" s="168"/>
      <c r="JUW80" s="169"/>
      <c r="JUX80" s="170"/>
      <c r="JUY80" s="167"/>
      <c r="JUZ80" s="43"/>
      <c r="JVA80" s="208"/>
      <c r="JVB80" s="157"/>
      <c r="JVC80" s="211"/>
      <c r="JVD80" s="161"/>
      <c r="JVE80" s="161"/>
      <c r="JVF80" s="168"/>
      <c r="JVG80" s="169"/>
      <c r="JVH80" s="170"/>
      <c r="JVI80" s="167"/>
      <c r="JVJ80" s="43"/>
      <c r="JVK80" s="208"/>
      <c r="JVL80" s="157"/>
      <c r="JVM80" s="211"/>
      <c r="JVN80" s="161"/>
      <c r="JVO80" s="161"/>
      <c r="JVP80" s="168"/>
      <c r="JVQ80" s="169"/>
      <c r="JVR80" s="170"/>
      <c r="JVS80" s="167"/>
      <c r="JVT80" s="43"/>
      <c r="JVU80" s="208"/>
      <c r="JVV80" s="157"/>
      <c r="JVW80" s="211"/>
      <c r="JVX80" s="161"/>
      <c r="JVY80" s="161"/>
      <c r="JVZ80" s="168"/>
      <c r="JWA80" s="169"/>
      <c r="JWB80" s="170"/>
      <c r="JWC80" s="167"/>
      <c r="JWD80" s="43"/>
      <c r="JWE80" s="208"/>
      <c r="JWF80" s="157"/>
      <c r="JWG80" s="211"/>
      <c r="JWH80" s="161"/>
      <c r="JWI80" s="161"/>
      <c r="JWJ80" s="168"/>
      <c r="JWK80" s="169"/>
      <c r="JWL80" s="170"/>
      <c r="JWM80" s="167"/>
      <c r="JWN80" s="43"/>
      <c r="JWO80" s="208"/>
      <c r="JWP80" s="157"/>
      <c r="JWQ80" s="211"/>
      <c r="JWR80" s="161"/>
      <c r="JWS80" s="161"/>
      <c r="JWT80" s="168"/>
      <c r="JWU80" s="169"/>
      <c r="JWV80" s="170"/>
      <c r="JWW80" s="167"/>
      <c r="JWX80" s="43"/>
      <c r="JWY80" s="208"/>
      <c r="JWZ80" s="157"/>
      <c r="JXA80" s="211"/>
      <c r="JXB80" s="161"/>
      <c r="JXC80" s="161"/>
      <c r="JXD80" s="168"/>
      <c r="JXE80" s="169"/>
      <c r="JXF80" s="170"/>
      <c r="JXG80" s="167"/>
      <c r="JXH80" s="43"/>
      <c r="JXI80" s="208"/>
      <c r="JXJ80" s="157"/>
      <c r="JXK80" s="211"/>
      <c r="JXL80" s="161"/>
      <c r="JXM80" s="161"/>
      <c r="JXN80" s="168"/>
      <c r="JXO80" s="169"/>
      <c r="JXP80" s="170"/>
      <c r="JXQ80" s="167"/>
      <c r="JXR80" s="43"/>
      <c r="JXS80" s="208"/>
      <c r="JXT80" s="157"/>
      <c r="JXU80" s="211"/>
      <c r="JXV80" s="161"/>
      <c r="JXW80" s="161"/>
      <c r="JXX80" s="168"/>
      <c r="JXY80" s="169"/>
      <c r="JXZ80" s="170"/>
      <c r="JYA80" s="167"/>
      <c r="JYB80" s="43"/>
      <c r="JYC80" s="208"/>
      <c r="JYD80" s="157"/>
      <c r="JYE80" s="211"/>
      <c r="JYF80" s="161"/>
      <c r="JYG80" s="161"/>
      <c r="JYH80" s="168"/>
      <c r="JYI80" s="169"/>
      <c r="JYJ80" s="170"/>
      <c r="JYK80" s="167"/>
      <c r="JYL80" s="43"/>
      <c r="JYM80" s="208"/>
      <c r="JYN80" s="157"/>
      <c r="JYO80" s="211"/>
      <c r="JYP80" s="161"/>
      <c r="JYQ80" s="161"/>
      <c r="JYR80" s="168"/>
      <c r="JYS80" s="169"/>
      <c r="JYT80" s="170"/>
      <c r="JYU80" s="167"/>
      <c r="JYV80" s="43"/>
      <c r="JYW80" s="208"/>
      <c r="JYX80" s="157"/>
      <c r="JYY80" s="211"/>
      <c r="JYZ80" s="161"/>
      <c r="JZA80" s="161"/>
      <c r="JZB80" s="168"/>
      <c r="JZC80" s="169"/>
      <c r="JZD80" s="170"/>
      <c r="JZE80" s="167"/>
      <c r="JZF80" s="43"/>
      <c r="JZG80" s="208"/>
      <c r="JZH80" s="157"/>
      <c r="JZI80" s="211"/>
      <c r="JZJ80" s="161"/>
      <c r="JZK80" s="161"/>
      <c r="JZL80" s="168"/>
      <c r="JZM80" s="169"/>
      <c r="JZN80" s="170"/>
      <c r="JZO80" s="167"/>
      <c r="JZP80" s="43"/>
      <c r="JZQ80" s="208"/>
      <c r="JZR80" s="157"/>
      <c r="JZS80" s="211"/>
      <c r="JZT80" s="161"/>
      <c r="JZU80" s="161"/>
      <c r="JZV80" s="168"/>
      <c r="JZW80" s="169"/>
      <c r="JZX80" s="170"/>
      <c r="JZY80" s="167"/>
      <c r="JZZ80" s="43"/>
      <c r="KAA80" s="208"/>
      <c r="KAB80" s="157"/>
      <c r="KAC80" s="211"/>
      <c r="KAD80" s="161"/>
      <c r="KAE80" s="161"/>
      <c r="KAF80" s="168"/>
      <c r="KAG80" s="169"/>
      <c r="KAH80" s="170"/>
      <c r="KAI80" s="167"/>
      <c r="KAJ80" s="43"/>
      <c r="KAK80" s="208"/>
      <c r="KAL80" s="157"/>
      <c r="KAM80" s="211"/>
      <c r="KAN80" s="161"/>
      <c r="KAO80" s="161"/>
      <c r="KAP80" s="168"/>
      <c r="KAQ80" s="169"/>
      <c r="KAR80" s="170"/>
      <c r="KAS80" s="167"/>
      <c r="KAT80" s="43"/>
      <c r="KAU80" s="208"/>
      <c r="KAV80" s="157"/>
      <c r="KAW80" s="211"/>
      <c r="KAX80" s="161"/>
      <c r="KAY80" s="161"/>
      <c r="KAZ80" s="168"/>
      <c r="KBA80" s="169"/>
      <c r="KBB80" s="170"/>
      <c r="KBC80" s="167"/>
      <c r="KBD80" s="43"/>
      <c r="KBE80" s="208"/>
      <c r="KBF80" s="157"/>
      <c r="KBG80" s="211"/>
      <c r="KBH80" s="161"/>
      <c r="KBI80" s="161"/>
      <c r="KBJ80" s="168"/>
      <c r="KBK80" s="169"/>
      <c r="KBL80" s="170"/>
      <c r="KBM80" s="167"/>
      <c r="KBN80" s="43"/>
      <c r="KBO80" s="208"/>
      <c r="KBP80" s="157"/>
      <c r="KBQ80" s="211"/>
      <c r="KBR80" s="161"/>
      <c r="KBS80" s="161"/>
      <c r="KBT80" s="168"/>
      <c r="KBU80" s="169"/>
      <c r="KBV80" s="170"/>
      <c r="KBW80" s="167"/>
      <c r="KBX80" s="43"/>
      <c r="KBY80" s="208"/>
      <c r="KBZ80" s="157"/>
      <c r="KCA80" s="211"/>
      <c r="KCB80" s="161"/>
      <c r="KCC80" s="161"/>
      <c r="KCD80" s="168"/>
      <c r="KCE80" s="169"/>
      <c r="KCF80" s="170"/>
      <c r="KCG80" s="167"/>
      <c r="KCH80" s="43"/>
      <c r="KCI80" s="208"/>
      <c r="KCJ80" s="157"/>
      <c r="KCK80" s="211"/>
      <c r="KCL80" s="161"/>
      <c r="KCM80" s="161"/>
      <c r="KCN80" s="168"/>
      <c r="KCO80" s="169"/>
      <c r="KCP80" s="170"/>
      <c r="KCQ80" s="167"/>
      <c r="KCR80" s="43"/>
      <c r="KCS80" s="208"/>
      <c r="KCT80" s="157"/>
      <c r="KCU80" s="211"/>
      <c r="KCV80" s="161"/>
      <c r="KCW80" s="161"/>
      <c r="KCX80" s="168"/>
      <c r="KCY80" s="169"/>
      <c r="KCZ80" s="170"/>
      <c r="KDA80" s="167"/>
      <c r="KDB80" s="43"/>
      <c r="KDC80" s="208"/>
      <c r="KDD80" s="157"/>
      <c r="KDE80" s="211"/>
      <c r="KDF80" s="161"/>
      <c r="KDG80" s="161"/>
      <c r="KDH80" s="168"/>
      <c r="KDI80" s="169"/>
      <c r="KDJ80" s="170"/>
      <c r="KDK80" s="167"/>
      <c r="KDL80" s="43"/>
      <c r="KDM80" s="208"/>
      <c r="KDN80" s="157"/>
      <c r="KDO80" s="211"/>
      <c r="KDP80" s="161"/>
      <c r="KDQ80" s="161"/>
      <c r="KDR80" s="168"/>
      <c r="KDS80" s="169"/>
      <c r="KDT80" s="170"/>
      <c r="KDU80" s="167"/>
      <c r="KDV80" s="43"/>
      <c r="KDW80" s="208"/>
      <c r="KDX80" s="157"/>
      <c r="KDY80" s="211"/>
      <c r="KDZ80" s="161"/>
      <c r="KEA80" s="161"/>
      <c r="KEB80" s="168"/>
      <c r="KEC80" s="169"/>
      <c r="KED80" s="170"/>
      <c r="KEE80" s="167"/>
      <c r="KEF80" s="43"/>
      <c r="KEG80" s="208"/>
      <c r="KEH80" s="157"/>
      <c r="KEI80" s="211"/>
      <c r="KEJ80" s="161"/>
      <c r="KEK80" s="161"/>
      <c r="KEL80" s="168"/>
      <c r="KEM80" s="169"/>
      <c r="KEN80" s="170"/>
      <c r="KEO80" s="167"/>
      <c r="KEP80" s="43"/>
      <c r="KEQ80" s="208"/>
      <c r="KER80" s="157"/>
      <c r="KES80" s="211"/>
      <c r="KET80" s="161"/>
      <c r="KEU80" s="161"/>
      <c r="KEV80" s="168"/>
      <c r="KEW80" s="169"/>
      <c r="KEX80" s="170"/>
      <c r="KEY80" s="167"/>
      <c r="KEZ80" s="43"/>
      <c r="KFA80" s="208"/>
      <c r="KFB80" s="157"/>
      <c r="KFC80" s="211"/>
      <c r="KFD80" s="161"/>
      <c r="KFE80" s="161"/>
      <c r="KFF80" s="168"/>
      <c r="KFG80" s="169"/>
      <c r="KFH80" s="170"/>
      <c r="KFI80" s="167"/>
      <c r="KFJ80" s="43"/>
      <c r="KFK80" s="208"/>
      <c r="KFL80" s="157"/>
      <c r="KFM80" s="211"/>
      <c r="KFN80" s="161"/>
      <c r="KFO80" s="161"/>
      <c r="KFP80" s="168"/>
      <c r="KFQ80" s="169"/>
      <c r="KFR80" s="170"/>
      <c r="KFS80" s="167"/>
      <c r="KFT80" s="43"/>
      <c r="KFU80" s="208"/>
      <c r="KFV80" s="157"/>
      <c r="KFW80" s="211"/>
      <c r="KFX80" s="161"/>
      <c r="KFY80" s="161"/>
      <c r="KFZ80" s="168"/>
      <c r="KGA80" s="169"/>
      <c r="KGB80" s="170"/>
      <c r="KGC80" s="167"/>
      <c r="KGD80" s="43"/>
      <c r="KGE80" s="208"/>
      <c r="KGF80" s="157"/>
      <c r="KGG80" s="211"/>
      <c r="KGH80" s="161"/>
      <c r="KGI80" s="161"/>
      <c r="KGJ80" s="168"/>
      <c r="KGK80" s="169"/>
      <c r="KGL80" s="170"/>
      <c r="KGM80" s="167"/>
      <c r="KGN80" s="43"/>
      <c r="KGO80" s="208"/>
      <c r="KGP80" s="157"/>
      <c r="KGQ80" s="211"/>
      <c r="KGR80" s="161"/>
      <c r="KGS80" s="161"/>
      <c r="KGT80" s="168"/>
      <c r="KGU80" s="169"/>
      <c r="KGV80" s="170"/>
      <c r="KGW80" s="167"/>
      <c r="KGX80" s="43"/>
      <c r="KGY80" s="208"/>
      <c r="KGZ80" s="157"/>
      <c r="KHA80" s="211"/>
      <c r="KHB80" s="161"/>
      <c r="KHC80" s="161"/>
      <c r="KHD80" s="168"/>
      <c r="KHE80" s="169"/>
      <c r="KHF80" s="170"/>
      <c r="KHG80" s="167"/>
      <c r="KHH80" s="43"/>
      <c r="KHI80" s="208"/>
      <c r="KHJ80" s="157"/>
      <c r="KHK80" s="211"/>
      <c r="KHL80" s="161"/>
      <c r="KHM80" s="161"/>
      <c r="KHN80" s="168"/>
      <c r="KHO80" s="169"/>
      <c r="KHP80" s="170"/>
      <c r="KHQ80" s="167"/>
      <c r="KHR80" s="43"/>
      <c r="KHS80" s="208"/>
      <c r="KHT80" s="157"/>
      <c r="KHU80" s="211"/>
      <c r="KHV80" s="161"/>
      <c r="KHW80" s="161"/>
      <c r="KHX80" s="168"/>
      <c r="KHY80" s="169"/>
      <c r="KHZ80" s="170"/>
      <c r="KIA80" s="167"/>
      <c r="KIB80" s="43"/>
      <c r="KIC80" s="208"/>
      <c r="KID80" s="157"/>
      <c r="KIE80" s="211"/>
      <c r="KIF80" s="161"/>
      <c r="KIG80" s="161"/>
      <c r="KIH80" s="168"/>
      <c r="KII80" s="169"/>
      <c r="KIJ80" s="170"/>
      <c r="KIK80" s="167"/>
      <c r="KIL80" s="43"/>
      <c r="KIM80" s="208"/>
      <c r="KIN80" s="157"/>
      <c r="KIO80" s="211"/>
      <c r="KIP80" s="161"/>
      <c r="KIQ80" s="161"/>
      <c r="KIR80" s="168"/>
      <c r="KIS80" s="169"/>
      <c r="KIT80" s="170"/>
      <c r="KIU80" s="167"/>
      <c r="KIV80" s="43"/>
      <c r="KIW80" s="208"/>
      <c r="KIX80" s="157"/>
      <c r="KIY80" s="211"/>
      <c r="KIZ80" s="161"/>
      <c r="KJA80" s="161"/>
      <c r="KJB80" s="168"/>
      <c r="KJC80" s="169"/>
      <c r="KJD80" s="170"/>
      <c r="KJE80" s="167"/>
      <c r="KJF80" s="43"/>
      <c r="KJG80" s="208"/>
      <c r="KJH80" s="157"/>
      <c r="KJI80" s="211"/>
      <c r="KJJ80" s="161"/>
      <c r="KJK80" s="161"/>
      <c r="KJL80" s="168"/>
      <c r="KJM80" s="169"/>
      <c r="KJN80" s="170"/>
      <c r="KJO80" s="167"/>
      <c r="KJP80" s="43"/>
      <c r="KJQ80" s="208"/>
      <c r="KJR80" s="157"/>
      <c r="KJS80" s="211"/>
      <c r="KJT80" s="161"/>
      <c r="KJU80" s="161"/>
      <c r="KJV80" s="168"/>
      <c r="KJW80" s="169"/>
      <c r="KJX80" s="170"/>
      <c r="KJY80" s="167"/>
      <c r="KJZ80" s="43"/>
      <c r="KKA80" s="208"/>
      <c r="KKB80" s="157"/>
      <c r="KKC80" s="211"/>
      <c r="KKD80" s="161"/>
      <c r="KKE80" s="161"/>
      <c r="KKF80" s="168"/>
      <c r="KKG80" s="169"/>
      <c r="KKH80" s="170"/>
      <c r="KKI80" s="167"/>
      <c r="KKJ80" s="43"/>
      <c r="KKK80" s="208"/>
      <c r="KKL80" s="157"/>
      <c r="KKM80" s="211"/>
      <c r="KKN80" s="161"/>
      <c r="KKO80" s="161"/>
      <c r="KKP80" s="168"/>
      <c r="KKQ80" s="169"/>
      <c r="KKR80" s="170"/>
      <c r="KKS80" s="167"/>
      <c r="KKT80" s="43"/>
      <c r="KKU80" s="208"/>
      <c r="KKV80" s="157"/>
      <c r="KKW80" s="211"/>
      <c r="KKX80" s="161"/>
      <c r="KKY80" s="161"/>
      <c r="KKZ80" s="168"/>
      <c r="KLA80" s="169"/>
      <c r="KLB80" s="170"/>
      <c r="KLC80" s="167"/>
      <c r="KLD80" s="43"/>
      <c r="KLE80" s="208"/>
      <c r="KLF80" s="157"/>
      <c r="KLG80" s="211"/>
      <c r="KLH80" s="161"/>
      <c r="KLI80" s="161"/>
      <c r="KLJ80" s="168"/>
      <c r="KLK80" s="169"/>
      <c r="KLL80" s="170"/>
      <c r="KLM80" s="167"/>
      <c r="KLN80" s="43"/>
      <c r="KLO80" s="208"/>
      <c r="KLP80" s="157"/>
      <c r="KLQ80" s="211"/>
      <c r="KLR80" s="161"/>
      <c r="KLS80" s="161"/>
      <c r="KLT80" s="168"/>
      <c r="KLU80" s="169"/>
      <c r="KLV80" s="170"/>
      <c r="KLW80" s="167"/>
      <c r="KLX80" s="43"/>
      <c r="KLY80" s="208"/>
      <c r="KLZ80" s="157"/>
      <c r="KMA80" s="211"/>
      <c r="KMB80" s="161"/>
      <c r="KMC80" s="161"/>
      <c r="KMD80" s="168"/>
      <c r="KME80" s="169"/>
      <c r="KMF80" s="170"/>
      <c r="KMG80" s="167"/>
      <c r="KMH80" s="43"/>
      <c r="KMI80" s="208"/>
      <c r="KMJ80" s="157"/>
      <c r="KMK80" s="211"/>
      <c r="KML80" s="161"/>
      <c r="KMM80" s="161"/>
      <c r="KMN80" s="168"/>
      <c r="KMO80" s="169"/>
      <c r="KMP80" s="170"/>
      <c r="KMQ80" s="167"/>
      <c r="KMR80" s="43"/>
      <c r="KMS80" s="208"/>
      <c r="KMT80" s="157"/>
      <c r="KMU80" s="211"/>
      <c r="KMV80" s="161"/>
      <c r="KMW80" s="161"/>
      <c r="KMX80" s="168"/>
      <c r="KMY80" s="169"/>
      <c r="KMZ80" s="170"/>
      <c r="KNA80" s="167"/>
      <c r="KNB80" s="43"/>
      <c r="KNC80" s="208"/>
      <c r="KND80" s="157"/>
      <c r="KNE80" s="211"/>
      <c r="KNF80" s="161"/>
      <c r="KNG80" s="161"/>
      <c r="KNH80" s="168"/>
      <c r="KNI80" s="169"/>
      <c r="KNJ80" s="170"/>
      <c r="KNK80" s="167"/>
      <c r="KNL80" s="43"/>
      <c r="KNM80" s="208"/>
      <c r="KNN80" s="157"/>
      <c r="KNO80" s="211"/>
      <c r="KNP80" s="161"/>
      <c r="KNQ80" s="161"/>
      <c r="KNR80" s="168"/>
      <c r="KNS80" s="169"/>
      <c r="KNT80" s="170"/>
      <c r="KNU80" s="167"/>
      <c r="KNV80" s="43"/>
      <c r="KNW80" s="208"/>
      <c r="KNX80" s="157"/>
      <c r="KNY80" s="211"/>
      <c r="KNZ80" s="161"/>
      <c r="KOA80" s="161"/>
      <c r="KOB80" s="168"/>
      <c r="KOC80" s="169"/>
      <c r="KOD80" s="170"/>
      <c r="KOE80" s="167"/>
      <c r="KOF80" s="43"/>
      <c r="KOG80" s="208"/>
      <c r="KOH80" s="157"/>
      <c r="KOI80" s="211"/>
      <c r="KOJ80" s="161"/>
      <c r="KOK80" s="161"/>
      <c r="KOL80" s="168"/>
      <c r="KOM80" s="169"/>
      <c r="KON80" s="170"/>
      <c r="KOO80" s="167"/>
      <c r="KOP80" s="43"/>
      <c r="KOQ80" s="208"/>
      <c r="KOR80" s="157"/>
      <c r="KOS80" s="211"/>
      <c r="KOT80" s="161"/>
      <c r="KOU80" s="161"/>
      <c r="KOV80" s="168"/>
      <c r="KOW80" s="169"/>
      <c r="KOX80" s="170"/>
      <c r="KOY80" s="167"/>
      <c r="KOZ80" s="43"/>
      <c r="KPA80" s="208"/>
      <c r="KPB80" s="157"/>
      <c r="KPC80" s="211"/>
      <c r="KPD80" s="161"/>
      <c r="KPE80" s="161"/>
      <c r="KPF80" s="168"/>
      <c r="KPG80" s="169"/>
      <c r="KPH80" s="170"/>
      <c r="KPI80" s="167"/>
      <c r="KPJ80" s="43"/>
      <c r="KPK80" s="208"/>
      <c r="KPL80" s="157"/>
      <c r="KPM80" s="211"/>
      <c r="KPN80" s="161"/>
      <c r="KPO80" s="161"/>
      <c r="KPP80" s="168"/>
      <c r="KPQ80" s="169"/>
      <c r="KPR80" s="170"/>
      <c r="KPS80" s="167"/>
      <c r="KPT80" s="43"/>
      <c r="KPU80" s="208"/>
      <c r="KPV80" s="157"/>
      <c r="KPW80" s="211"/>
      <c r="KPX80" s="161"/>
      <c r="KPY80" s="161"/>
      <c r="KPZ80" s="168"/>
      <c r="KQA80" s="169"/>
      <c r="KQB80" s="170"/>
      <c r="KQC80" s="167"/>
      <c r="KQD80" s="43"/>
      <c r="KQE80" s="208"/>
      <c r="KQF80" s="157"/>
      <c r="KQG80" s="211"/>
      <c r="KQH80" s="161"/>
      <c r="KQI80" s="161"/>
      <c r="KQJ80" s="168"/>
      <c r="KQK80" s="169"/>
      <c r="KQL80" s="170"/>
      <c r="KQM80" s="167"/>
      <c r="KQN80" s="43"/>
      <c r="KQO80" s="208"/>
      <c r="KQP80" s="157"/>
      <c r="KQQ80" s="211"/>
      <c r="KQR80" s="161"/>
      <c r="KQS80" s="161"/>
      <c r="KQT80" s="168"/>
      <c r="KQU80" s="169"/>
      <c r="KQV80" s="170"/>
      <c r="KQW80" s="167"/>
      <c r="KQX80" s="43"/>
      <c r="KQY80" s="208"/>
      <c r="KQZ80" s="157"/>
      <c r="KRA80" s="211"/>
      <c r="KRB80" s="161"/>
      <c r="KRC80" s="161"/>
      <c r="KRD80" s="168"/>
      <c r="KRE80" s="169"/>
      <c r="KRF80" s="170"/>
      <c r="KRG80" s="167"/>
      <c r="KRH80" s="43"/>
      <c r="KRI80" s="208"/>
      <c r="KRJ80" s="157"/>
      <c r="KRK80" s="211"/>
      <c r="KRL80" s="161"/>
      <c r="KRM80" s="161"/>
      <c r="KRN80" s="168"/>
      <c r="KRO80" s="169"/>
      <c r="KRP80" s="170"/>
      <c r="KRQ80" s="167"/>
      <c r="KRR80" s="43"/>
      <c r="KRS80" s="208"/>
      <c r="KRT80" s="157"/>
      <c r="KRU80" s="211"/>
      <c r="KRV80" s="161"/>
      <c r="KRW80" s="161"/>
      <c r="KRX80" s="168"/>
      <c r="KRY80" s="169"/>
      <c r="KRZ80" s="170"/>
      <c r="KSA80" s="167"/>
      <c r="KSB80" s="43"/>
      <c r="KSC80" s="208"/>
      <c r="KSD80" s="157"/>
      <c r="KSE80" s="211"/>
      <c r="KSF80" s="161"/>
      <c r="KSG80" s="161"/>
      <c r="KSH80" s="168"/>
      <c r="KSI80" s="169"/>
      <c r="KSJ80" s="170"/>
      <c r="KSK80" s="167"/>
      <c r="KSL80" s="43"/>
      <c r="KSM80" s="208"/>
      <c r="KSN80" s="157"/>
      <c r="KSO80" s="211"/>
      <c r="KSP80" s="161"/>
      <c r="KSQ80" s="161"/>
      <c r="KSR80" s="168"/>
      <c r="KSS80" s="169"/>
      <c r="KST80" s="170"/>
      <c r="KSU80" s="167"/>
      <c r="KSV80" s="43"/>
      <c r="KSW80" s="208"/>
      <c r="KSX80" s="157"/>
      <c r="KSY80" s="211"/>
      <c r="KSZ80" s="161"/>
      <c r="KTA80" s="161"/>
      <c r="KTB80" s="168"/>
      <c r="KTC80" s="169"/>
      <c r="KTD80" s="170"/>
      <c r="KTE80" s="167"/>
      <c r="KTF80" s="43"/>
      <c r="KTG80" s="208"/>
      <c r="KTH80" s="157"/>
      <c r="KTI80" s="211"/>
      <c r="KTJ80" s="161"/>
      <c r="KTK80" s="161"/>
      <c r="KTL80" s="168"/>
      <c r="KTM80" s="169"/>
      <c r="KTN80" s="170"/>
      <c r="KTO80" s="167"/>
      <c r="KTP80" s="43"/>
      <c r="KTQ80" s="208"/>
      <c r="KTR80" s="157"/>
      <c r="KTS80" s="211"/>
      <c r="KTT80" s="161"/>
      <c r="KTU80" s="161"/>
      <c r="KTV80" s="168"/>
      <c r="KTW80" s="169"/>
      <c r="KTX80" s="170"/>
      <c r="KTY80" s="167"/>
      <c r="KTZ80" s="43"/>
      <c r="KUA80" s="208"/>
      <c r="KUB80" s="157"/>
      <c r="KUC80" s="211"/>
      <c r="KUD80" s="161"/>
      <c r="KUE80" s="161"/>
      <c r="KUF80" s="168"/>
      <c r="KUG80" s="169"/>
      <c r="KUH80" s="170"/>
      <c r="KUI80" s="167"/>
      <c r="KUJ80" s="43"/>
      <c r="KUK80" s="208"/>
      <c r="KUL80" s="157"/>
      <c r="KUM80" s="211"/>
      <c r="KUN80" s="161"/>
      <c r="KUO80" s="161"/>
      <c r="KUP80" s="168"/>
      <c r="KUQ80" s="169"/>
      <c r="KUR80" s="170"/>
      <c r="KUS80" s="167"/>
      <c r="KUT80" s="43"/>
      <c r="KUU80" s="208"/>
      <c r="KUV80" s="157"/>
      <c r="KUW80" s="211"/>
      <c r="KUX80" s="161"/>
      <c r="KUY80" s="161"/>
      <c r="KUZ80" s="168"/>
      <c r="KVA80" s="169"/>
      <c r="KVB80" s="170"/>
      <c r="KVC80" s="167"/>
      <c r="KVD80" s="43"/>
      <c r="KVE80" s="208"/>
      <c r="KVF80" s="157"/>
      <c r="KVG80" s="211"/>
      <c r="KVH80" s="161"/>
      <c r="KVI80" s="161"/>
      <c r="KVJ80" s="168"/>
      <c r="KVK80" s="169"/>
      <c r="KVL80" s="170"/>
      <c r="KVM80" s="167"/>
      <c r="KVN80" s="43"/>
      <c r="KVO80" s="208"/>
      <c r="KVP80" s="157"/>
      <c r="KVQ80" s="211"/>
      <c r="KVR80" s="161"/>
      <c r="KVS80" s="161"/>
      <c r="KVT80" s="168"/>
      <c r="KVU80" s="169"/>
      <c r="KVV80" s="170"/>
      <c r="KVW80" s="167"/>
      <c r="KVX80" s="43"/>
      <c r="KVY80" s="208"/>
      <c r="KVZ80" s="157"/>
      <c r="KWA80" s="211"/>
      <c r="KWB80" s="161"/>
      <c r="KWC80" s="161"/>
      <c r="KWD80" s="168"/>
      <c r="KWE80" s="169"/>
      <c r="KWF80" s="170"/>
      <c r="KWG80" s="167"/>
      <c r="KWH80" s="43"/>
      <c r="KWI80" s="208"/>
      <c r="KWJ80" s="157"/>
      <c r="KWK80" s="211"/>
      <c r="KWL80" s="161"/>
      <c r="KWM80" s="161"/>
      <c r="KWN80" s="168"/>
      <c r="KWO80" s="169"/>
      <c r="KWP80" s="170"/>
      <c r="KWQ80" s="167"/>
      <c r="KWR80" s="43"/>
      <c r="KWS80" s="208"/>
      <c r="KWT80" s="157"/>
      <c r="KWU80" s="211"/>
      <c r="KWV80" s="161"/>
      <c r="KWW80" s="161"/>
      <c r="KWX80" s="168"/>
      <c r="KWY80" s="169"/>
      <c r="KWZ80" s="170"/>
      <c r="KXA80" s="167"/>
      <c r="KXB80" s="43"/>
      <c r="KXC80" s="208"/>
      <c r="KXD80" s="157"/>
      <c r="KXE80" s="211"/>
      <c r="KXF80" s="161"/>
      <c r="KXG80" s="161"/>
      <c r="KXH80" s="168"/>
      <c r="KXI80" s="169"/>
      <c r="KXJ80" s="170"/>
      <c r="KXK80" s="167"/>
      <c r="KXL80" s="43"/>
      <c r="KXM80" s="208"/>
      <c r="KXN80" s="157"/>
      <c r="KXO80" s="211"/>
      <c r="KXP80" s="161"/>
      <c r="KXQ80" s="161"/>
      <c r="KXR80" s="168"/>
      <c r="KXS80" s="169"/>
      <c r="KXT80" s="170"/>
      <c r="KXU80" s="167"/>
      <c r="KXV80" s="43"/>
      <c r="KXW80" s="208"/>
      <c r="KXX80" s="157"/>
      <c r="KXY80" s="211"/>
      <c r="KXZ80" s="161"/>
      <c r="KYA80" s="161"/>
      <c r="KYB80" s="168"/>
      <c r="KYC80" s="169"/>
      <c r="KYD80" s="170"/>
      <c r="KYE80" s="167"/>
      <c r="KYF80" s="43"/>
      <c r="KYG80" s="208"/>
      <c r="KYH80" s="157"/>
      <c r="KYI80" s="211"/>
      <c r="KYJ80" s="161"/>
      <c r="KYK80" s="161"/>
      <c r="KYL80" s="168"/>
      <c r="KYM80" s="169"/>
      <c r="KYN80" s="170"/>
      <c r="KYO80" s="167"/>
      <c r="KYP80" s="43"/>
      <c r="KYQ80" s="208"/>
      <c r="KYR80" s="157"/>
      <c r="KYS80" s="211"/>
      <c r="KYT80" s="161"/>
      <c r="KYU80" s="161"/>
      <c r="KYV80" s="168"/>
      <c r="KYW80" s="169"/>
      <c r="KYX80" s="170"/>
      <c r="KYY80" s="167"/>
      <c r="KYZ80" s="43"/>
      <c r="KZA80" s="208"/>
      <c r="KZB80" s="157"/>
      <c r="KZC80" s="211"/>
      <c r="KZD80" s="161"/>
      <c r="KZE80" s="161"/>
      <c r="KZF80" s="168"/>
      <c r="KZG80" s="169"/>
      <c r="KZH80" s="170"/>
      <c r="KZI80" s="167"/>
      <c r="KZJ80" s="43"/>
      <c r="KZK80" s="208"/>
      <c r="KZL80" s="157"/>
      <c r="KZM80" s="211"/>
      <c r="KZN80" s="161"/>
      <c r="KZO80" s="161"/>
      <c r="KZP80" s="168"/>
      <c r="KZQ80" s="169"/>
      <c r="KZR80" s="170"/>
      <c r="KZS80" s="167"/>
      <c r="KZT80" s="43"/>
      <c r="KZU80" s="208"/>
      <c r="KZV80" s="157"/>
      <c r="KZW80" s="211"/>
      <c r="KZX80" s="161"/>
      <c r="KZY80" s="161"/>
      <c r="KZZ80" s="168"/>
      <c r="LAA80" s="169"/>
      <c r="LAB80" s="170"/>
      <c r="LAC80" s="167"/>
      <c r="LAD80" s="43"/>
      <c r="LAE80" s="208"/>
      <c r="LAF80" s="157"/>
      <c r="LAG80" s="211"/>
      <c r="LAH80" s="161"/>
      <c r="LAI80" s="161"/>
      <c r="LAJ80" s="168"/>
      <c r="LAK80" s="169"/>
      <c r="LAL80" s="170"/>
      <c r="LAM80" s="167"/>
      <c r="LAN80" s="43"/>
      <c r="LAO80" s="208"/>
      <c r="LAP80" s="157"/>
      <c r="LAQ80" s="211"/>
      <c r="LAR80" s="161"/>
      <c r="LAS80" s="161"/>
      <c r="LAT80" s="168"/>
      <c r="LAU80" s="169"/>
      <c r="LAV80" s="170"/>
      <c r="LAW80" s="167"/>
      <c r="LAX80" s="43"/>
      <c r="LAY80" s="208"/>
      <c r="LAZ80" s="157"/>
      <c r="LBA80" s="211"/>
      <c r="LBB80" s="161"/>
      <c r="LBC80" s="161"/>
      <c r="LBD80" s="168"/>
      <c r="LBE80" s="169"/>
      <c r="LBF80" s="170"/>
      <c r="LBG80" s="167"/>
      <c r="LBH80" s="43"/>
      <c r="LBI80" s="208"/>
      <c r="LBJ80" s="157"/>
      <c r="LBK80" s="211"/>
      <c r="LBL80" s="161"/>
      <c r="LBM80" s="161"/>
      <c r="LBN80" s="168"/>
      <c r="LBO80" s="169"/>
      <c r="LBP80" s="170"/>
      <c r="LBQ80" s="167"/>
      <c r="LBR80" s="43"/>
      <c r="LBS80" s="208"/>
      <c r="LBT80" s="157"/>
      <c r="LBU80" s="211"/>
      <c r="LBV80" s="161"/>
      <c r="LBW80" s="161"/>
      <c r="LBX80" s="168"/>
      <c r="LBY80" s="169"/>
      <c r="LBZ80" s="170"/>
      <c r="LCA80" s="167"/>
      <c r="LCB80" s="43"/>
      <c r="LCC80" s="208"/>
      <c r="LCD80" s="157"/>
      <c r="LCE80" s="211"/>
      <c r="LCF80" s="161"/>
      <c r="LCG80" s="161"/>
      <c r="LCH80" s="168"/>
      <c r="LCI80" s="169"/>
      <c r="LCJ80" s="170"/>
      <c r="LCK80" s="167"/>
      <c r="LCL80" s="43"/>
      <c r="LCM80" s="208"/>
      <c r="LCN80" s="157"/>
      <c r="LCO80" s="211"/>
      <c r="LCP80" s="161"/>
      <c r="LCQ80" s="161"/>
      <c r="LCR80" s="168"/>
      <c r="LCS80" s="169"/>
      <c r="LCT80" s="170"/>
      <c r="LCU80" s="167"/>
      <c r="LCV80" s="43"/>
      <c r="LCW80" s="208"/>
      <c r="LCX80" s="157"/>
      <c r="LCY80" s="211"/>
      <c r="LCZ80" s="161"/>
      <c r="LDA80" s="161"/>
      <c r="LDB80" s="168"/>
      <c r="LDC80" s="169"/>
      <c r="LDD80" s="170"/>
      <c r="LDE80" s="167"/>
      <c r="LDF80" s="43"/>
      <c r="LDG80" s="208"/>
      <c r="LDH80" s="157"/>
      <c r="LDI80" s="211"/>
      <c r="LDJ80" s="161"/>
      <c r="LDK80" s="161"/>
      <c r="LDL80" s="168"/>
      <c r="LDM80" s="169"/>
      <c r="LDN80" s="170"/>
      <c r="LDO80" s="167"/>
      <c r="LDP80" s="43"/>
      <c r="LDQ80" s="208"/>
      <c r="LDR80" s="157"/>
      <c r="LDS80" s="211"/>
      <c r="LDT80" s="161"/>
      <c r="LDU80" s="161"/>
      <c r="LDV80" s="168"/>
      <c r="LDW80" s="169"/>
      <c r="LDX80" s="170"/>
      <c r="LDY80" s="167"/>
      <c r="LDZ80" s="43"/>
      <c r="LEA80" s="208"/>
      <c r="LEB80" s="157"/>
      <c r="LEC80" s="211"/>
      <c r="LED80" s="161"/>
      <c r="LEE80" s="161"/>
      <c r="LEF80" s="168"/>
      <c r="LEG80" s="169"/>
      <c r="LEH80" s="170"/>
      <c r="LEI80" s="167"/>
      <c r="LEJ80" s="43"/>
      <c r="LEK80" s="208"/>
      <c r="LEL80" s="157"/>
      <c r="LEM80" s="211"/>
      <c r="LEN80" s="161"/>
      <c r="LEO80" s="161"/>
      <c r="LEP80" s="168"/>
      <c r="LEQ80" s="169"/>
      <c r="LER80" s="170"/>
      <c r="LES80" s="167"/>
      <c r="LET80" s="43"/>
      <c r="LEU80" s="208"/>
      <c r="LEV80" s="157"/>
      <c r="LEW80" s="211"/>
      <c r="LEX80" s="161"/>
      <c r="LEY80" s="161"/>
      <c r="LEZ80" s="168"/>
      <c r="LFA80" s="169"/>
      <c r="LFB80" s="170"/>
      <c r="LFC80" s="167"/>
      <c r="LFD80" s="43"/>
      <c r="LFE80" s="208"/>
      <c r="LFF80" s="157"/>
      <c r="LFG80" s="211"/>
      <c r="LFH80" s="161"/>
      <c r="LFI80" s="161"/>
      <c r="LFJ80" s="168"/>
      <c r="LFK80" s="169"/>
      <c r="LFL80" s="170"/>
      <c r="LFM80" s="167"/>
      <c r="LFN80" s="43"/>
      <c r="LFO80" s="208"/>
      <c r="LFP80" s="157"/>
      <c r="LFQ80" s="211"/>
      <c r="LFR80" s="161"/>
      <c r="LFS80" s="161"/>
      <c r="LFT80" s="168"/>
      <c r="LFU80" s="169"/>
      <c r="LFV80" s="170"/>
      <c r="LFW80" s="167"/>
      <c r="LFX80" s="43"/>
      <c r="LFY80" s="208"/>
      <c r="LFZ80" s="157"/>
      <c r="LGA80" s="211"/>
      <c r="LGB80" s="161"/>
      <c r="LGC80" s="161"/>
      <c r="LGD80" s="168"/>
      <c r="LGE80" s="169"/>
      <c r="LGF80" s="170"/>
      <c r="LGG80" s="167"/>
      <c r="LGH80" s="43"/>
      <c r="LGI80" s="208"/>
      <c r="LGJ80" s="157"/>
      <c r="LGK80" s="211"/>
      <c r="LGL80" s="161"/>
      <c r="LGM80" s="161"/>
      <c r="LGN80" s="168"/>
      <c r="LGO80" s="169"/>
      <c r="LGP80" s="170"/>
      <c r="LGQ80" s="167"/>
      <c r="LGR80" s="43"/>
      <c r="LGS80" s="208"/>
      <c r="LGT80" s="157"/>
      <c r="LGU80" s="211"/>
      <c r="LGV80" s="161"/>
      <c r="LGW80" s="161"/>
      <c r="LGX80" s="168"/>
      <c r="LGY80" s="169"/>
      <c r="LGZ80" s="170"/>
      <c r="LHA80" s="167"/>
      <c r="LHB80" s="43"/>
      <c r="LHC80" s="208"/>
      <c r="LHD80" s="157"/>
      <c r="LHE80" s="211"/>
      <c r="LHF80" s="161"/>
      <c r="LHG80" s="161"/>
      <c r="LHH80" s="168"/>
      <c r="LHI80" s="169"/>
      <c r="LHJ80" s="170"/>
      <c r="LHK80" s="167"/>
      <c r="LHL80" s="43"/>
      <c r="LHM80" s="208"/>
      <c r="LHN80" s="157"/>
      <c r="LHO80" s="211"/>
      <c r="LHP80" s="161"/>
      <c r="LHQ80" s="161"/>
      <c r="LHR80" s="168"/>
      <c r="LHS80" s="169"/>
      <c r="LHT80" s="170"/>
      <c r="LHU80" s="167"/>
      <c r="LHV80" s="43"/>
      <c r="LHW80" s="208"/>
      <c r="LHX80" s="157"/>
      <c r="LHY80" s="211"/>
      <c r="LHZ80" s="161"/>
      <c r="LIA80" s="161"/>
      <c r="LIB80" s="168"/>
      <c r="LIC80" s="169"/>
      <c r="LID80" s="170"/>
      <c r="LIE80" s="167"/>
      <c r="LIF80" s="43"/>
      <c r="LIG80" s="208"/>
      <c r="LIH80" s="157"/>
      <c r="LII80" s="211"/>
      <c r="LIJ80" s="161"/>
      <c r="LIK80" s="161"/>
      <c r="LIL80" s="168"/>
      <c r="LIM80" s="169"/>
      <c r="LIN80" s="170"/>
      <c r="LIO80" s="167"/>
      <c r="LIP80" s="43"/>
      <c r="LIQ80" s="208"/>
      <c r="LIR80" s="157"/>
      <c r="LIS80" s="211"/>
      <c r="LIT80" s="161"/>
      <c r="LIU80" s="161"/>
      <c r="LIV80" s="168"/>
      <c r="LIW80" s="169"/>
      <c r="LIX80" s="170"/>
      <c r="LIY80" s="167"/>
      <c r="LIZ80" s="43"/>
      <c r="LJA80" s="208"/>
      <c r="LJB80" s="157"/>
      <c r="LJC80" s="211"/>
      <c r="LJD80" s="161"/>
      <c r="LJE80" s="161"/>
      <c r="LJF80" s="168"/>
      <c r="LJG80" s="169"/>
      <c r="LJH80" s="170"/>
      <c r="LJI80" s="167"/>
      <c r="LJJ80" s="43"/>
      <c r="LJK80" s="208"/>
      <c r="LJL80" s="157"/>
      <c r="LJM80" s="211"/>
      <c r="LJN80" s="161"/>
      <c r="LJO80" s="161"/>
      <c r="LJP80" s="168"/>
      <c r="LJQ80" s="169"/>
      <c r="LJR80" s="170"/>
      <c r="LJS80" s="167"/>
      <c r="LJT80" s="43"/>
      <c r="LJU80" s="208"/>
      <c r="LJV80" s="157"/>
      <c r="LJW80" s="211"/>
      <c r="LJX80" s="161"/>
      <c r="LJY80" s="161"/>
      <c r="LJZ80" s="168"/>
      <c r="LKA80" s="169"/>
      <c r="LKB80" s="170"/>
      <c r="LKC80" s="167"/>
      <c r="LKD80" s="43"/>
      <c r="LKE80" s="208"/>
      <c r="LKF80" s="157"/>
      <c r="LKG80" s="211"/>
      <c r="LKH80" s="161"/>
      <c r="LKI80" s="161"/>
      <c r="LKJ80" s="168"/>
      <c r="LKK80" s="169"/>
      <c r="LKL80" s="170"/>
      <c r="LKM80" s="167"/>
      <c r="LKN80" s="43"/>
      <c r="LKO80" s="208"/>
      <c r="LKP80" s="157"/>
      <c r="LKQ80" s="211"/>
      <c r="LKR80" s="161"/>
      <c r="LKS80" s="161"/>
      <c r="LKT80" s="168"/>
      <c r="LKU80" s="169"/>
      <c r="LKV80" s="170"/>
      <c r="LKW80" s="167"/>
      <c r="LKX80" s="43"/>
      <c r="LKY80" s="208"/>
      <c r="LKZ80" s="157"/>
      <c r="LLA80" s="211"/>
      <c r="LLB80" s="161"/>
      <c r="LLC80" s="161"/>
      <c r="LLD80" s="168"/>
      <c r="LLE80" s="169"/>
      <c r="LLF80" s="170"/>
      <c r="LLG80" s="167"/>
      <c r="LLH80" s="43"/>
      <c r="LLI80" s="208"/>
      <c r="LLJ80" s="157"/>
      <c r="LLK80" s="211"/>
      <c r="LLL80" s="161"/>
      <c r="LLM80" s="161"/>
      <c r="LLN80" s="168"/>
      <c r="LLO80" s="169"/>
      <c r="LLP80" s="170"/>
      <c r="LLQ80" s="167"/>
      <c r="LLR80" s="43"/>
      <c r="LLS80" s="208"/>
      <c r="LLT80" s="157"/>
      <c r="LLU80" s="211"/>
      <c r="LLV80" s="161"/>
      <c r="LLW80" s="161"/>
      <c r="LLX80" s="168"/>
      <c r="LLY80" s="169"/>
      <c r="LLZ80" s="170"/>
      <c r="LMA80" s="167"/>
      <c r="LMB80" s="43"/>
      <c r="LMC80" s="208"/>
      <c r="LMD80" s="157"/>
      <c r="LME80" s="211"/>
      <c r="LMF80" s="161"/>
      <c r="LMG80" s="161"/>
      <c r="LMH80" s="168"/>
      <c r="LMI80" s="169"/>
      <c r="LMJ80" s="170"/>
      <c r="LMK80" s="167"/>
      <c r="LML80" s="43"/>
      <c r="LMM80" s="208"/>
      <c r="LMN80" s="157"/>
      <c r="LMO80" s="211"/>
      <c r="LMP80" s="161"/>
      <c r="LMQ80" s="161"/>
      <c r="LMR80" s="168"/>
      <c r="LMS80" s="169"/>
      <c r="LMT80" s="170"/>
      <c r="LMU80" s="167"/>
      <c r="LMV80" s="43"/>
      <c r="LMW80" s="208"/>
      <c r="LMX80" s="157"/>
      <c r="LMY80" s="211"/>
      <c r="LMZ80" s="161"/>
      <c r="LNA80" s="161"/>
      <c r="LNB80" s="168"/>
      <c r="LNC80" s="169"/>
      <c r="LND80" s="170"/>
      <c r="LNE80" s="167"/>
      <c r="LNF80" s="43"/>
      <c r="LNG80" s="208"/>
      <c r="LNH80" s="157"/>
      <c r="LNI80" s="211"/>
      <c r="LNJ80" s="161"/>
      <c r="LNK80" s="161"/>
      <c r="LNL80" s="168"/>
      <c r="LNM80" s="169"/>
      <c r="LNN80" s="170"/>
      <c r="LNO80" s="167"/>
      <c r="LNP80" s="43"/>
      <c r="LNQ80" s="208"/>
      <c r="LNR80" s="157"/>
      <c r="LNS80" s="211"/>
      <c r="LNT80" s="161"/>
      <c r="LNU80" s="161"/>
      <c r="LNV80" s="168"/>
      <c r="LNW80" s="169"/>
      <c r="LNX80" s="170"/>
      <c r="LNY80" s="167"/>
      <c r="LNZ80" s="43"/>
      <c r="LOA80" s="208"/>
      <c r="LOB80" s="157"/>
      <c r="LOC80" s="211"/>
      <c r="LOD80" s="161"/>
      <c r="LOE80" s="161"/>
      <c r="LOF80" s="168"/>
      <c r="LOG80" s="169"/>
      <c r="LOH80" s="170"/>
      <c r="LOI80" s="167"/>
      <c r="LOJ80" s="43"/>
      <c r="LOK80" s="208"/>
      <c r="LOL80" s="157"/>
      <c r="LOM80" s="211"/>
      <c r="LON80" s="161"/>
      <c r="LOO80" s="161"/>
      <c r="LOP80" s="168"/>
      <c r="LOQ80" s="169"/>
      <c r="LOR80" s="170"/>
      <c r="LOS80" s="167"/>
      <c r="LOT80" s="43"/>
      <c r="LOU80" s="208"/>
      <c r="LOV80" s="157"/>
      <c r="LOW80" s="211"/>
      <c r="LOX80" s="161"/>
      <c r="LOY80" s="161"/>
      <c r="LOZ80" s="168"/>
      <c r="LPA80" s="169"/>
      <c r="LPB80" s="170"/>
      <c r="LPC80" s="167"/>
      <c r="LPD80" s="43"/>
      <c r="LPE80" s="208"/>
      <c r="LPF80" s="157"/>
      <c r="LPG80" s="211"/>
      <c r="LPH80" s="161"/>
      <c r="LPI80" s="161"/>
      <c r="LPJ80" s="168"/>
      <c r="LPK80" s="169"/>
      <c r="LPL80" s="170"/>
      <c r="LPM80" s="167"/>
      <c r="LPN80" s="43"/>
      <c r="LPO80" s="208"/>
      <c r="LPP80" s="157"/>
      <c r="LPQ80" s="211"/>
      <c r="LPR80" s="161"/>
      <c r="LPS80" s="161"/>
      <c r="LPT80" s="168"/>
      <c r="LPU80" s="169"/>
      <c r="LPV80" s="170"/>
      <c r="LPW80" s="167"/>
      <c r="LPX80" s="43"/>
      <c r="LPY80" s="208"/>
      <c r="LPZ80" s="157"/>
      <c r="LQA80" s="211"/>
      <c r="LQB80" s="161"/>
      <c r="LQC80" s="161"/>
      <c r="LQD80" s="168"/>
      <c r="LQE80" s="169"/>
      <c r="LQF80" s="170"/>
      <c r="LQG80" s="167"/>
      <c r="LQH80" s="43"/>
      <c r="LQI80" s="208"/>
      <c r="LQJ80" s="157"/>
      <c r="LQK80" s="211"/>
      <c r="LQL80" s="161"/>
      <c r="LQM80" s="161"/>
      <c r="LQN80" s="168"/>
      <c r="LQO80" s="169"/>
      <c r="LQP80" s="170"/>
      <c r="LQQ80" s="167"/>
      <c r="LQR80" s="43"/>
      <c r="LQS80" s="208"/>
      <c r="LQT80" s="157"/>
      <c r="LQU80" s="211"/>
      <c r="LQV80" s="161"/>
      <c r="LQW80" s="161"/>
      <c r="LQX80" s="168"/>
      <c r="LQY80" s="169"/>
      <c r="LQZ80" s="170"/>
      <c r="LRA80" s="167"/>
      <c r="LRB80" s="43"/>
      <c r="LRC80" s="208"/>
      <c r="LRD80" s="157"/>
      <c r="LRE80" s="211"/>
      <c r="LRF80" s="161"/>
      <c r="LRG80" s="161"/>
      <c r="LRH80" s="168"/>
      <c r="LRI80" s="169"/>
      <c r="LRJ80" s="170"/>
      <c r="LRK80" s="167"/>
      <c r="LRL80" s="43"/>
      <c r="LRM80" s="208"/>
      <c r="LRN80" s="157"/>
      <c r="LRO80" s="211"/>
      <c r="LRP80" s="161"/>
      <c r="LRQ80" s="161"/>
      <c r="LRR80" s="168"/>
      <c r="LRS80" s="169"/>
      <c r="LRT80" s="170"/>
      <c r="LRU80" s="167"/>
      <c r="LRV80" s="43"/>
      <c r="LRW80" s="208"/>
      <c r="LRX80" s="157"/>
      <c r="LRY80" s="211"/>
      <c r="LRZ80" s="161"/>
      <c r="LSA80" s="161"/>
      <c r="LSB80" s="168"/>
      <c r="LSC80" s="169"/>
      <c r="LSD80" s="170"/>
      <c r="LSE80" s="167"/>
      <c r="LSF80" s="43"/>
      <c r="LSG80" s="208"/>
      <c r="LSH80" s="157"/>
      <c r="LSI80" s="211"/>
      <c r="LSJ80" s="161"/>
      <c r="LSK80" s="161"/>
      <c r="LSL80" s="168"/>
      <c r="LSM80" s="169"/>
      <c r="LSN80" s="170"/>
      <c r="LSO80" s="167"/>
      <c r="LSP80" s="43"/>
      <c r="LSQ80" s="208"/>
      <c r="LSR80" s="157"/>
      <c r="LSS80" s="211"/>
      <c r="LST80" s="161"/>
      <c r="LSU80" s="161"/>
      <c r="LSV80" s="168"/>
      <c r="LSW80" s="169"/>
      <c r="LSX80" s="170"/>
      <c r="LSY80" s="167"/>
      <c r="LSZ80" s="43"/>
      <c r="LTA80" s="208"/>
      <c r="LTB80" s="157"/>
      <c r="LTC80" s="211"/>
      <c r="LTD80" s="161"/>
      <c r="LTE80" s="161"/>
      <c r="LTF80" s="168"/>
      <c r="LTG80" s="169"/>
      <c r="LTH80" s="170"/>
      <c r="LTI80" s="167"/>
      <c r="LTJ80" s="43"/>
      <c r="LTK80" s="208"/>
      <c r="LTL80" s="157"/>
      <c r="LTM80" s="211"/>
      <c r="LTN80" s="161"/>
      <c r="LTO80" s="161"/>
      <c r="LTP80" s="168"/>
      <c r="LTQ80" s="169"/>
      <c r="LTR80" s="170"/>
      <c r="LTS80" s="167"/>
      <c r="LTT80" s="43"/>
      <c r="LTU80" s="208"/>
      <c r="LTV80" s="157"/>
      <c r="LTW80" s="211"/>
      <c r="LTX80" s="161"/>
      <c r="LTY80" s="161"/>
      <c r="LTZ80" s="168"/>
      <c r="LUA80" s="169"/>
      <c r="LUB80" s="170"/>
      <c r="LUC80" s="167"/>
      <c r="LUD80" s="43"/>
      <c r="LUE80" s="208"/>
      <c r="LUF80" s="157"/>
      <c r="LUG80" s="211"/>
      <c r="LUH80" s="161"/>
      <c r="LUI80" s="161"/>
      <c r="LUJ80" s="168"/>
      <c r="LUK80" s="169"/>
      <c r="LUL80" s="170"/>
      <c r="LUM80" s="167"/>
      <c r="LUN80" s="43"/>
      <c r="LUO80" s="208"/>
      <c r="LUP80" s="157"/>
      <c r="LUQ80" s="211"/>
      <c r="LUR80" s="161"/>
      <c r="LUS80" s="161"/>
      <c r="LUT80" s="168"/>
      <c r="LUU80" s="169"/>
      <c r="LUV80" s="170"/>
      <c r="LUW80" s="167"/>
      <c r="LUX80" s="43"/>
      <c r="LUY80" s="208"/>
      <c r="LUZ80" s="157"/>
      <c r="LVA80" s="211"/>
      <c r="LVB80" s="161"/>
      <c r="LVC80" s="161"/>
      <c r="LVD80" s="168"/>
      <c r="LVE80" s="169"/>
      <c r="LVF80" s="170"/>
      <c r="LVG80" s="167"/>
      <c r="LVH80" s="43"/>
      <c r="LVI80" s="208"/>
      <c r="LVJ80" s="157"/>
      <c r="LVK80" s="211"/>
      <c r="LVL80" s="161"/>
      <c r="LVM80" s="161"/>
      <c r="LVN80" s="168"/>
      <c r="LVO80" s="169"/>
      <c r="LVP80" s="170"/>
      <c r="LVQ80" s="167"/>
      <c r="LVR80" s="43"/>
      <c r="LVS80" s="208"/>
      <c r="LVT80" s="157"/>
      <c r="LVU80" s="211"/>
      <c r="LVV80" s="161"/>
      <c r="LVW80" s="161"/>
      <c r="LVX80" s="168"/>
      <c r="LVY80" s="169"/>
      <c r="LVZ80" s="170"/>
      <c r="LWA80" s="167"/>
      <c r="LWB80" s="43"/>
      <c r="LWC80" s="208"/>
      <c r="LWD80" s="157"/>
      <c r="LWE80" s="211"/>
      <c r="LWF80" s="161"/>
      <c r="LWG80" s="161"/>
      <c r="LWH80" s="168"/>
      <c r="LWI80" s="169"/>
      <c r="LWJ80" s="170"/>
      <c r="LWK80" s="167"/>
      <c r="LWL80" s="43"/>
      <c r="LWM80" s="208"/>
      <c r="LWN80" s="157"/>
      <c r="LWO80" s="211"/>
      <c r="LWP80" s="161"/>
      <c r="LWQ80" s="161"/>
      <c r="LWR80" s="168"/>
      <c r="LWS80" s="169"/>
      <c r="LWT80" s="170"/>
      <c r="LWU80" s="167"/>
      <c r="LWV80" s="43"/>
      <c r="LWW80" s="208"/>
      <c r="LWX80" s="157"/>
      <c r="LWY80" s="211"/>
      <c r="LWZ80" s="161"/>
      <c r="LXA80" s="161"/>
      <c r="LXB80" s="168"/>
      <c r="LXC80" s="169"/>
      <c r="LXD80" s="170"/>
      <c r="LXE80" s="167"/>
      <c r="LXF80" s="43"/>
      <c r="LXG80" s="208"/>
      <c r="LXH80" s="157"/>
      <c r="LXI80" s="211"/>
      <c r="LXJ80" s="161"/>
      <c r="LXK80" s="161"/>
      <c r="LXL80" s="168"/>
      <c r="LXM80" s="169"/>
      <c r="LXN80" s="170"/>
      <c r="LXO80" s="167"/>
      <c r="LXP80" s="43"/>
      <c r="LXQ80" s="208"/>
      <c r="LXR80" s="157"/>
      <c r="LXS80" s="211"/>
      <c r="LXT80" s="161"/>
      <c r="LXU80" s="161"/>
      <c r="LXV80" s="168"/>
      <c r="LXW80" s="169"/>
      <c r="LXX80" s="170"/>
      <c r="LXY80" s="167"/>
      <c r="LXZ80" s="43"/>
      <c r="LYA80" s="208"/>
      <c r="LYB80" s="157"/>
      <c r="LYC80" s="211"/>
      <c r="LYD80" s="161"/>
      <c r="LYE80" s="161"/>
      <c r="LYF80" s="168"/>
      <c r="LYG80" s="169"/>
      <c r="LYH80" s="170"/>
      <c r="LYI80" s="167"/>
      <c r="LYJ80" s="43"/>
      <c r="LYK80" s="208"/>
      <c r="LYL80" s="157"/>
      <c r="LYM80" s="211"/>
      <c r="LYN80" s="161"/>
      <c r="LYO80" s="161"/>
      <c r="LYP80" s="168"/>
      <c r="LYQ80" s="169"/>
      <c r="LYR80" s="170"/>
      <c r="LYS80" s="167"/>
      <c r="LYT80" s="43"/>
      <c r="LYU80" s="208"/>
      <c r="LYV80" s="157"/>
      <c r="LYW80" s="211"/>
      <c r="LYX80" s="161"/>
      <c r="LYY80" s="161"/>
      <c r="LYZ80" s="168"/>
      <c r="LZA80" s="169"/>
      <c r="LZB80" s="170"/>
      <c r="LZC80" s="167"/>
      <c r="LZD80" s="43"/>
      <c r="LZE80" s="208"/>
      <c r="LZF80" s="157"/>
      <c r="LZG80" s="211"/>
      <c r="LZH80" s="161"/>
      <c r="LZI80" s="161"/>
      <c r="LZJ80" s="168"/>
      <c r="LZK80" s="169"/>
      <c r="LZL80" s="170"/>
      <c r="LZM80" s="167"/>
      <c r="LZN80" s="43"/>
      <c r="LZO80" s="208"/>
      <c r="LZP80" s="157"/>
      <c r="LZQ80" s="211"/>
      <c r="LZR80" s="161"/>
      <c r="LZS80" s="161"/>
      <c r="LZT80" s="168"/>
      <c r="LZU80" s="169"/>
      <c r="LZV80" s="170"/>
      <c r="LZW80" s="167"/>
      <c r="LZX80" s="43"/>
      <c r="LZY80" s="208"/>
      <c r="LZZ80" s="157"/>
      <c r="MAA80" s="211"/>
      <c r="MAB80" s="161"/>
      <c r="MAC80" s="161"/>
      <c r="MAD80" s="168"/>
      <c r="MAE80" s="169"/>
      <c r="MAF80" s="170"/>
      <c r="MAG80" s="167"/>
      <c r="MAH80" s="43"/>
      <c r="MAI80" s="208"/>
      <c r="MAJ80" s="157"/>
      <c r="MAK80" s="211"/>
      <c r="MAL80" s="161"/>
      <c r="MAM80" s="161"/>
      <c r="MAN80" s="168"/>
      <c r="MAO80" s="169"/>
      <c r="MAP80" s="170"/>
      <c r="MAQ80" s="167"/>
      <c r="MAR80" s="43"/>
      <c r="MAS80" s="208"/>
      <c r="MAT80" s="157"/>
      <c r="MAU80" s="211"/>
      <c r="MAV80" s="161"/>
      <c r="MAW80" s="161"/>
      <c r="MAX80" s="168"/>
      <c r="MAY80" s="169"/>
      <c r="MAZ80" s="170"/>
      <c r="MBA80" s="167"/>
      <c r="MBB80" s="43"/>
      <c r="MBC80" s="208"/>
      <c r="MBD80" s="157"/>
      <c r="MBE80" s="211"/>
      <c r="MBF80" s="161"/>
      <c r="MBG80" s="161"/>
      <c r="MBH80" s="168"/>
      <c r="MBI80" s="169"/>
      <c r="MBJ80" s="170"/>
      <c r="MBK80" s="167"/>
      <c r="MBL80" s="43"/>
      <c r="MBM80" s="208"/>
      <c r="MBN80" s="157"/>
      <c r="MBO80" s="211"/>
      <c r="MBP80" s="161"/>
      <c r="MBQ80" s="161"/>
      <c r="MBR80" s="168"/>
      <c r="MBS80" s="169"/>
      <c r="MBT80" s="170"/>
      <c r="MBU80" s="167"/>
      <c r="MBV80" s="43"/>
      <c r="MBW80" s="208"/>
      <c r="MBX80" s="157"/>
      <c r="MBY80" s="211"/>
      <c r="MBZ80" s="161"/>
      <c r="MCA80" s="161"/>
      <c r="MCB80" s="168"/>
      <c r="MCC80" s="169"/>
      <c r="MCD80" s="170"/>
      <c r="MCE80" s="167"/>
      <c r="MCF80" s="43"/>
      <c r="MCG80" s="208"/>
      <c r="MCH80" s="157"/>
      <c r="MCI80" s="211"/>
      <c r="MCJ80" s="161"/>
      <c r="MCK80" s="161"/>
      <c r="MCL80" s="168"/>
      <c r="MCM80" s="169"/>
      <c r="MCN80" s="170"/>
      <c r="MCO80" s="167"/>
      <c r="MCP80" s="43"/>
      <c r="MCQ80" s="208"/>
      <c r="MCR80" s="157"/>
      <c r="MCS80" s="211"/>
      <c r="MCT80" s="161"/>
      <c r="MCU80" s="161"/>
      <c r="MCV80" s="168"/>
      <c r="MCW80" s="169"/>
      <c r="MCX80" s="170"/>
      <c r="MCY80" s="167"/>
      <c r="MCZ80" s="43"/>
      <c r="MDA80" s="208"/>
      <c r="MDB80" s="157"/>
      <c r="MDC80" s="211"/>
      <c r="MDD80" s="161"/>
      <c r="MDE80" s="161"/>
      <c r="MDF80" s="168"/>
      <c r="MDG80" s="169"/>
      <c r="MDH80" s="170"/>
      <c r="MDI80" s="167"/>
      <c r="MDJ80" s="43"/>
      <c r="MDK80" s="208"/>
      <c r="MDL80" s="157"/>
      <c r="MDM80" s="211"/>
      <c r="MDN80" s="161"/>
      <c r="MDO80" s="161"/>
      <c r="MDP80" s="168"/>
      <c r="MDQ80" s="169"/>
      <c r="MDR80" s="170"/>
      <c r="MDS80" s="167"/>
      <c r="MDT80" s="43"/>
      <c r="MDU80" s="208"/>
      <c r="MDV80" s="157"/>
      <c r="MDW80" s="211"/>
      <c r="MDX80" s="161"/>
      <c r="MDY80" s="161"/>
      <c r="MDZ80" s="168"/>
      <c r="MEA80" s="169"/>
      <c r="MEB80" s="170"/>
      <c r="MEC80" s="167"/>
      <c r="MED80" s="43"/>
      <c r="MEE80" s="208"/>
      <c r="MEF80" s="157"/>
      <c r="MEG80" s="211"/>
      <c r="MEH80" s="161"/>
      <c r="MEI80" s="161"/>
      <c r="MEJ80" s="168"/>
      <c r="MEK80" s="169"/>
      <c r="MEL80" s="170"/>
      <c r="MEM80" s="167"/>
      <c r="MEN80" s="43"/>
      <c r="MEO80" s="208"/>
      <c r="MEP80" s="157"/>
      <c r="MEQ80" s="211"/>
      <c r="MER80" s="161"/>
      <c r="MES80" s="161"/>
      <c r="MET80" s="168"/>
      <c r="MEU80" s="169"/>
      <c r="MEV80" s="170"/>
      <c r="MEW80" s="167"/>
      <c r="MEX80" s="43"/>
      <c r="MEY80" s="208"/>
      <c r="MEZ80" s="157"/>
      <c r="MFA80" s="211"/>
      <c r="MFB80" s="161"/>
      <c r="MFC80" s="161"/>
      <c r="MFD80" s="168"/>
      <c r="MFE80" s="169"/>
      <c r="MFF80" s="170"/>
      <c r="MFG80" s="167"/>
      <c r="MFH80" s="43"/>
      <c r="MFI80" s="208"/>
      <c r="MFJ80" s="157"/>
      <c r="MFK80" s="211"/>
      <c r="MFL80" s="161"/>
      <c r="MFM80" s="161"/>
      <c r="MFN80" s="168"/>
      <c r="MFO80" s="169"/>
      <c r="MFP80" s="170"/>
      <c r="MFQ80" s="167"/>
      <c r="MFR80" s="43"/>
      <c r="MFS80" s="208"/>
      <c r="MFT80" s="157"/>
      <c r="MFU80" s="211"/>
      <c r="MFV80" s="161"/>
      <c r="MFW80" s="161"/>
      <c r="MFX80" s="168"/>
      <c r="MFY80" s="169"/>
      <c r="MFZ80" s="170"/>
      <c r="MGA80" s="167"/>
      <c r="MGB80" s="43"/>
      <c r="MGC80" s="208"/>
      <c r="MGD80" s="157"/>
      <c r="MGE80" s="211"/>
      <c r="MGF80" s="161"/>
      <c r="MGG80" s="161"/>
      <c r="MGH80" s="168"/>
      <c r="MGI80" s="169"/>
      <c r="MGJ80" s="170"/>
      <c r="MGK80" s="167"/>
      <c r="MGL80" s="43"/>
      <c r="MGM80" s="208"/>
      <c r="MGN80" s="157"/>
      <c r="MGO80" s="211"/>
      <c r="MGP80" s="161"/>
      <c r="MGQ80" s="161"/>
      <c r="MGR80" s="168"/>
      <c r="MGS80" s="169"/>
      <c r="MGT80" s="170"/>
      <c r="MGU80" s="167"/>
      <c r="MGV80" s="43"/>
      <c r="MGW80" s="208"/>
      <c r="MGX80" s="157"/>
      <c r="MGY80" s="211"/>
      <c r="MGZ80" s="161"/>
      <c r="MHA80" s="161"/>
      <c r="MHB80" s="168"/>
      <c r="MHC80" s="169"/>
      <c r="MHD80" s="170"/>
      <c r="MHE80" s="167"/>
      <c r="MHF80" s="43"/>
      <c r="MHG80" s="208"/>
      <c r="MHH80" s="157"/>
      <c r="MHI80" s="211"/>
      <c r="MHJ80" s="161"/>
      <c r="MHK80" s="161"/>
      <c r="MHL80" s="168"/>
      <c r="MHM80" s="169"/>
      <c r="MHN80" s="170"/>
      <c r="MHO80" s="167"/>
      <c r="MHP80" s="43"/>
      <c r="MHQ80" s="208"/>
      <c r="MHR80" s="157"/>
      <c r="MHS80" s="211"/>
      <c r="MHT80" s="161"/>
      <c r="MHU80" s="161"/>
      <c r="MHV80" s="168"/>
      <c r="MHW80" s="169"/>
      <c r="MHX80" s="170"/>
      <c r="MHY80" s="167"/>
      <c r="MHZ80" s="43"/>
      <c r="MIA80" s="208"/>
      <c r="MIB80" s="157"/>
      <c r="MIC80" s="211"/>
      <c r="MID80" s="161"/>
      <c r="MIE80" s="161"/>
      <c r="MIF80" s="168"/>
      <c r="MIG80" s="169"/>
      <c r="MIH80" s="170"/>
      <c r="MII80" s="167"/>
      <c r="MIJ80" s="43"/>
      <c r="MIK80" s="208"/>
      <c r="MIL80" s="157"/>
      <c r="MIM80" s="211"/>
      <c r="MIN80" s="161"/>
      <c r="MIO80" s="161"/>
      <c r="MIP80" s="168"/>
      <c r="MIQ80" s="169"/>
      <c r="MIR80" s="170"/>
      <c r="MIS80" s="167"/>
      <c r="MIT80" s="43"/>
      <c r="MIU80" s="208"/>
      <c r="MIV80" s="157"/>
      <c r="MIW80" s="211"/>
      <c r="MIX80" s="161"/>
      <c r="MIY80" s="161"/>
      <c r="MIZ80" s="168"/>
      <c r="MJA80" s="169"/>
      <c r="MJB80" s="170"/>
      <c r="MJC80" s="167"/>
      <c r="MJD80" s="43"/>
      <c r="MJE80" s="208"/>
      <c r="MJF80" s="157"/>
      <c r="MJG80" s="211"/>
      <c r="MJH80" s="161"/>
      <c r="MJI80" s="161"/>
      <c r="MJJ80" s="168"/>
      <c r="MJK80" s="169"/>
      <c r="MJL80" s="170"/>
      <c r="MJM80" s="167"/>
      <c r="MJN80" s="43"/>
      <c r="MJO80" s="208"/>
      <c r="MJP80" s="157"/>
      <c r="MJQ80" s="211"/>
      <c r="MJR80" s="161"/>
      <c r="MJS80" s="161"/>
      <c r="MJT80" s="168"/>
      <c r="MJU80" s="169"/>
      <c r="MJV80" s="170"/>
      <c r="MJW80" s="167"/>
      <c r="MJX80" s="43"/>
      <c r="MJY80" s="208"/>
      <c r="MJZ80" s="157"/>
      <c r="MKA80" s="211"/>
      <c r="MKB80" s="161"/>
      <c r="MKC80" s="161"/>
      <c r="MKD80" s="168"/>
      <c r="MKE80" s="169"/>
      <c r="MKF80" s="170"/>
      <c r="MKG80" s="167"/>
      <c r="MKH80" s="43"/>
      <c r="MKI80" s="208"/>
      <c r="MKJ80" s="157"/>
      <c r="MKK80" s="211"/>
      <c r="MKL80" s="161"/>
      <c r="MKM80" s="161"/>
      <c r="MKN80" s="168"/>
      <c r="MKO80" s="169"/>
      <c r="MKP80" s="170"/>
      <c r="MKQ80" s="167"/>
      <c r="MKR80" s="43"/>
      <c r="MKS80" s="208"/>
      <c r="MKT80" s="157"/>
      <c r="MKU80" s="211"/>
      <c r="MKV80" s="161"/>
      <c r="MKW80" s="161"/>
      <c r="MKX80" s="168"/>
      <c r="MKY80" s="169"/>
      <c r="MKZ80" s="170"/>
      <c r="MLA80" s="167"/>
      <c r="MLB80" s="43"/>
      <c r="MLC80" s="208"/>
      <c r="MLD80" s="157"/>
      <c r="MLE80" s="211"/>
      <c r="MLF80" s="161"/>
      <c r="MLG80" s="161"/>
      <c r="MLH80" s="168"/>
      <c r="MLI80" s="169"/>
      <c r="MLJ80" s="170"/>
      <c r="MLK80" s="167"/>
      <c r="MLL80" s="43"/>
      <c r="MLM80" s="208"/>
      <c r="MLN80" s="157"/>
      <c r="MLO80" s="211"/>
      <c r="MLP80" s="161"/>
      <c r="MLQ80" s="161"/>
      <c r="MLR80" s="168"/>
      <c r="MLS80" s="169"/>
      <c r="MLT80" s="170"/>
      <c r="MLU80" s="167"/>
      <c r="MLV80" s="43"/>
      <c r="MLW80" s="208"/>
      <c r="MLX80" s="157"/>
      <c r="MLY80" s="211"/>
      <c r="MLZ80" s="161"/>
      <c r="MMA80" s="161"/>
      <c r="MMB80" s="168"/>
      <c r="MMC80" s="169"/>
      <c r="MMD80" s="170"/>
      <c r="MME80" s="167"/>
      <c r="MMF80" s="43"/>
      <c r="MMG80" s="208"/>
      <c r="MMH80" s="157"/>
      <c r="MMI80" s="211"/>
      <c r="MMJ80" s="161"/>
      <c r="MMK80" s="161"/>
      <c r="MML80" s="168"/>
      <c r="MMM80" s="169"/>
      <c r="MMN80" s="170"/>
      <c r="MMO80" s="167"/>
      <c r="MMP80" s="43"/>
      <c r="MMQ80" s="208"/>
      <c r="MMR80" s="157"/>
      <c r="MMS80" s="211"/>
      <c r="MMT80" s="161"/>
      <c r="MMU80" s="161"/>
      <c r="MMV80" s="168"/>
      <c r="MMW80" s="169"/>
      <c r="MMX80" s="170"/>
      <c r="MMY80" s="167"/>
      <c r="MMZ80" s="43"/>
      <c r="MNA80" s="208"/>
      <c r="MNB80" s="157"/>
      <c r="MNC80" s="211"/>
      <c r="MND80" s="161"/>
      <c r="MNE80" s="161"/>
      <c r="MNF80" s="168"/>
      <c r="MNG80" s="169"/>
      <c r="MNH80" s="170"/>
      <c r="MNI80" s="167"/>
      <c r="MNJ80" s="43"/>
      <c r="MNK80" s="208"/>
      <c r="MNL80" s="157"/>
      <c r="MNM80" s="211"/>
      <c r="MNN80" s="161"/>
      <c r="MNO80" s="161"/>
      <c r="MNP80" s="168"/>
      <c r="MNQ80" s="169"/>
      <c r="MNR80" s="170"/>
      <c r="MNS80" s="167"/>
      <c r="MNT80" s="43"/>
      <c r="MNU80" s="208"/>
      <c r="MNV80" s="157"/>
      <c r="MNW80" s="211"/>
      <c r="MNX80" s="161"/>
      <c r="MNY80" s="161"/>
      <c r="MNZ80" s="168"/>
      <c r="MOA80" s="169"/>
      <c r="MOB80" s="170"/>
      <c r="MOC80" s="167"/>
      <c r="MOD80" s="43"/>
      <c r="MOE80" s="208"/>
      <c r="MOF80" s="157"/>
      <c r="MOG80" s="211"/>
      <c r="MOH80" s="161"/>
      <c r="MOI80" s="161"/>
      <c r="MOJ80" s="168"/>
      <c r="MOK80" s="169"/>
      <c r="MOL80" s="170"/>
      <c r="MOM80" s="167"/>
      <c r="MON80" s="43"/>
      <c r="MOO80" s="208"/>
      <c r="MOP80" s="157"/>
      <c r="MOQ80" s="211"/>
      <c r="MOR80" s="161"/>
      <c r="MOS80" s="161"/>
      <c r="MOT80" s="168"/>
      <c r="MOU80" s="169"/>
      <c r="MOV80" s="170"/>
      <c r="MOW80" s="167"/>
      <c r="MOX80" s="43"/>
      <c r="MOY80" s="208"/>
      <c r="MOZ80" s="157"/>
      <c r="MPA80" s="211"/>
      <c r="MPB80" s="161"/>
      <c r="MPC80" s="161"/>
      <c r="MPD80" s="168"/>
      <c r="MPE80" s="169"/>
      <c r="MPF80" s="170"/>
      <c r="MPG80" s="167"/>
      <c r="MPH80" s="43"/>
      <c r="MPI80" s="208"/>
      <c r="MPJ80" s="157"/>
      <c r="MPK80" s="211"/>
      <c r="MPL80" s="161"/>
      <c r="MPM80" s="161"/>
      <c r="MPN80" s="168"/>
      <c r="MPO80" s="169"/>
      <c r="MPP80" s="170"/>
      <c r="MPQ80" s="167"/>
      <c r="MPR80" s="43"/>
      <c r="MPS80" s="208"/>
      <c r="MPT80" s="157"/>
      <c r="MPU80" s="211"/>
      <c r="MPV80" s="161"/>
      <c r="MPW80" s="161"/>
      <c r="MPX80" s="168"/>
      <c r="MPY80" s="169"/>
      <c r="MPZ80" s="170"/>
      <c r="MQA80" s="167"/>
      <c r="MQB80" s="43"/>
      <c r="MQC80" s="208"/>
      <c r="MQD80" s="157"/>
      <c r="MQE80" s="211"/>
      <c r="MQF80" s="161"/>
      <c r="MQG80" s="161"/>
      <c r="MQH80" s="168"/>
      <c r="MQI80" s="169"/>
      <c r="MQJ80" s="170"/>
      <c r="MQK80" s="167"/>
      <c r="MQL80" s="43"/>
      <c r="MQM80" s="208"/>
      <c r="MQN80" s="157"/>
      <c r="MQO80" s="211"/>
      <c r="MQP80" s="161"/>
      <c r="MQQ80" s="161"/>
      <c r="MQR80" s="168"/>
      <c r="MQS80" s="169"/>
      <c r="MQT80" s="170"/>
      <c r="MQU80" s="167"/>
      <c r="MQV80" s="43"/>
      <c r="MQW80" s="208"/>
      <c r="MQX80" s="157"/>
      <c r="MQY80" s="211"/>
      <c r="MQZ80" s="161"/>
      <c r="MRA80" s="161"/>
      <c r="MRB80" s="168"/>
      <c r="MRC80" s="169"/>
      <c r="MRD80" s="170"/>
      <c r="MRE80" s="167"/>
      <c r="MRF80" s="43"/>
      <c r="MRG80" s="208"/>
      <c r="MRH80" s="157"/>
      <c r="MRI80" s="211"/>
      <c r="MRJ80" s="161"/>
      <c r="MRK80" s="161"/>
      <c r="MRL80" s="168"/>
      <c r="MRM80" s="169"/>
      <c r="MRN80" s="170"/>
      <c r="MRO80" s="167"/>
      <c r="MRP80" s="43"/>
      <c r="MRQ80" s="208"/>
      <c r="MRR80" s="157"/>
      <c r="MRS80" s="211"/>
      <c r="MRT80" s="161"/>
      <c r="MRU80" s="161"/>
      <c r="MRV80" s="168"/>
      <c r="MRW80" s="169"/>
      <c r="MRX80" s="170"/>
      <c r="MRY80" s="167"/>
      <c r="MRZ80" s="43"/>
      <c r="MSA80" s="208"/>
      <c r="MSB80" s="157"/>
      <c r="MSC80" s="211"/>
      <c r="MSD80" s="161"/>
      <c r="MSE80" s="161"/>
      <c r="MSF80" s="168"/>
      <c r="MSG80" s="169"/>
      <c r="MSH80" s="170"/>
      <c r="MSI80" s="167"/>
      <c r="MSJ80" s="43"/>
      <c r="MSK80" s="208"/>
      <c r="MSL80" s="157"/>
      <c r="MSM80" s="211"/>
      <c r="MSN80" s="161"/>
      <c r="MSO80" s="161"/>
      <c r="MSP80" s="168"/>
      <c r="MSQ80" s="169"/>
      <c r="MSR80" s="170"/>
      <c r="MSS80" s="167"/>
      <c r="MST80" s="43"/>
      <c r="MSU80" s="208"/>
      <c r="MSV80" s="157"/>
      <c r="MSW80" s="211"/>
      <c r="MSX80" s="161"/>
      <c r="MSY80" s="161"/>
      <c r="MSZ80" s="168"/>
      <c r="MTA80" s="169"/>
      <c r="MTB80" s="170"/>
      <c r="MTC80" s="167"/>
      <c r="MTD80" s="43"/>
      <c r="MTE80" s="208"/>
      <c r="MTF80" s="157"/>
      <c r="MTG80" s="211"/>
      <c r="MTH80" s="161"/>
      <c r="MTI80" s="161"/>
      <c r="MTJ80" s="168"/>
      <c r="MTK80" s="169"/>
      <c r="MTL80" s="170"/>
      <c r="MTM80" s="167"/>
      <c r="MTN80" s="43"/>
      <c r="MTO80" s="208"/>
      <c r="MTP80" s="157"/>
      <c r="MTQ80" s="211"/>
      <c r="MTR80" s="161"/>
      <c r="MTS80" s="161"/>
      <c r="MTT80" s="168"/>
      <c r="MTU80" s="169"/>
      <c r="MTV80" s="170"/>
      <c r="MTW80" s="167"/>
      <c r="MTX80" s="43"/>
      <c r="MTY80" s="208"/>
      <c r="MTZ80" s="157"/>
      <c r="MUA80" s="211"/>
      <c r="MUB80" s="161"/>
      <c r="MUC80" s="161"/>
      <c r="MUD80" s="168"/>
      <c r="MUE80" s="169"/>
      <c r="MUF80" s="170"/>
      <c r="MUG80" s="167"/>
      <c r="MUH80" s="43"/>
      <c r="MUI80" s="208"/>
      <c r="MUJ80" s="157"/>
      <c r="MUK80" s="211"/>
      <c r="MUL80" s="161"/>
      <c r="MUM80" s="161"/>
      <c r="MUN80" s="168"/>
      <c r="MUO80" s="169"/>
      <c r="MUP80" s="170"/>
      <c r="MUQ80" s="167"/>
      <c r="MUR80" s="43"/>
      <c r="MUS80" s="208"/>
      <c r="MUT80" s="157"/>
      <c r="MUU80" s="211"/>
      <c r="MUV80" s="161"/>
      <c r="MUW80" s="161"/>
      <c r="MUX80" s="168"/>
      <c r="MUY80" s="169"/>
      <c r="MUZ80" s="170"/>
      <c r="MVA80" s="167"/>
      <c r="MVB80" s="43"/>
      <c r="MVC80" s="208"/>
      <c r="MVD80" s="157"/>
      <c r="MVE80" s="211"/>
      <c r="MVF80" s="161"/>
      <c r="MVG80" s="161"/>
      <c r="MVH80" s="168"/>
      <c r="MVI80" s="169"/>
      <c r="MVJ80" s="170"/>
      <c r="MVK80" s="167"/>
      <c r="MVL80" s="43"/>
      <c r="MVM80" s="208"/>
      <c r="MVN80" s="157"/>
      <c r="MVO80" s="211"/>
      <c r="MVP80" s="161"/>
      <c r="MVQ80" s="161"/>
      <c r="MVR80" s="168"/>
      <c r="MVS80" s="169"/>
      <c r="MVT80" s="170"/>
      <c r="MVU80" s="167"/>
      <c r="MVV80" s="43"/>
      <c r="MVW80" s="208"/>
      <c r="MVX80" s="157"/>
      <c r="MVY80" s="211"/>
      <c r="MVZ80" s="161"/>
      <c r="MWA80" s="161"/>
      <c r="MWB80" s="168"/>
      <c r="MWC80" s="169"/>
      <c r="MWD80" s="170"/>
      <c r="MWE80" s="167"/>
      <c r="MWF80" s="43"/>
      <c r="MWG80" s="208"/>
      <c r="MWH80" s="157"/>
      <c r="MWI80" s="211"/>
      <c r="MWJ80" s="161"/>
      <c r="MWK80" s="161"/>
      <c r="MWL80" s="168"/>
      <c r="MWM80" s="169"/>
      <c r="MWN80" s="170"/>
      <c r="MWO80" s="167"/>
      <c r="MWP80" s="43"/>
      <c r="MWQ80" s="208"/>
      <c r="MWR80" s="157"/>
      <c r="MWS80" s="211"/>
      <c r="MWT80" s="161"/>
      <c r="MWU80" s="161"/>
      <c r="MWV80" s="168"/>
      <c r="MWW80" s="169"/>
      <c r="MWX80" s="170"/>
      <c r="MWY80" s="167"/>
      <c r="MWZ80" s="43"/>
      <c r="MXA80" s="208"/>
      <c r="MXB80" s="157"/>
      <c r="MXC80" s="211"/>
      <c r="MXD80" s="161"/>
      <c r="MXE80" s="161"/>
      <c r="MXF80" s="168"/>
      <c r="MXG80" s="169"/>
      <c r="MXH80" s="170"/>
      <c r="MXI80" s="167"/>
      <c r="MXJ80" s="43"/>
      <c r="MXK80" s="208"/>
      <c r="MXL80" s="157"/>
      <c r="MXM80" s="211"/>
      <c r="MXN80" s="161"/>
      <c r="MXO80" s="161"/>
      <c r="MXP80" s="168"/>
      <c r="MXQ80" s="169"/>
      <c r="MXR80" s="170"/>
      <c r="MXS80" s="167"/>
      <c r="MXT80" s="43"/>
      <c r="MXU80" s="208"/>
      <c r="MXV80" s="157"/>
      <c r="MXW80" s="211"/>
      <c r="MXX80" s="161"/>
      <c r="MXY80" s="161"/>
      <c r="MXZ80" s="168"/>
      <c r="MYA80" s="169"/>
      <c r="MYB80" s="170"/>
      <c r="MYC80" s="167"/>
      <c r="MYD80" s="43"/>
      <c r="MYE80" s="208"/>
      <c r="MYF80" s="157"/>
      <c r="MYG80" s="211"/>
      <c r="MYH80" s="161"/>
      <c r="MYI80" s="161"/>
      <c r="MYJ80" s="168"/>
      <c r="MYK80" s="169"/>
      <c r="MYL80" s="170"/>
      <c r="MYM80" s="167"/>
      <c r="MYN80" s="43"/>
      <c r="MYO80" s="208"/>
      <c r="MYP80" s="157"/>
      <c r="MYQ80" s="211"/>
      <c r="MYR80" s="161"/>
      <c r="MYS80" s="161"/>
      <c r="MYT80" s="168"/>
      <c r="MYU80" s="169"/>
      <c r="MYV80" s="170"/>
      <c r="MYW80" s="167"/>
      <c r="MYX80" s="43"/>
      <c r="MYY80" s="208"/>
      <c r="MYZ80" s="157"/>
      <c r="MZA80" s="211"/>
      <c r="MZB80" s="161"/>
      <c r="MZC80" s="161"/>
      <c r="MZD80" s="168"/>
      <c r="MZE80" s="169"/>
      <c r="MZF80" s="170"/>
      <c r="MZG80" s="167"/>
      <c r="MZH80" s="43"/>
      <c r="MZI80" s="208"/>
      <c r="MZJ80" s="157"/>
      <c r="MZK80" s="211"/>
      <c r="MZL80" s="161"/>
      <c r="MZM80" s="161"/>
      <c r="MZN80" s="168"/>
      <c r="MZO80" s="169"/>
      <c r="MZP80" s="170"/>
      <c r="MZQ80" s="167"/>
      <c r="MZR80" s="43"/>
      <c r="MZS80" s="208"/>
      <c r="MZT80" s="157"/>
      <c r="MZU80" s="211"/>
      <c r="MZV80" s="161"/>
      <c r="MZW80" s="161"/>
      <c r="MZX80" s="168"/>
      <c r="MZY80" s="169"/>
      <c r="MZZ80" s="170"/>
      <c r="NAA80" s="167"/>
      <c r="NAB80" s="43"/>
      <c r="NAC80" s="208"/>
      <c r="NAD80" s="157"/>
      <c r="NAE80" s="211"/>
      <c r="NAF80" s="161"/>
      <c r="NAG80" s="161"/>
      <c r="NAH80" s="168"/>
      <c r="NAI80" s="169"/>
      <c r="NAJ80" s="170"/>
      <c r="NAK80" s="167"/>
      <c r="NAL80" s="43"/>
      <c r="NAM80" s="208"/>
      <c r="NAN80" s="157"/>
      <c r="NAO80" s="211"/>
      <c r="NAP80" s="161"/>
      <c r="NAQ80" s="161"/>
      <c r="NAR80" s="168"/>
      <c r="NAS80" s="169"/>
      <c r="NAT80" s="170"/>
      <c r="NAU80" s="167"/>
      <c r="NAV80" s="43"/>
      <c r="NAW80" s="208"/>
      <c r="NAX80" s="157"/>
      <c r="NAY80" s="211"/>
      <c r="NAZ80" s="161"/>
      <c r="NBA80" s="161"/>
      <c r="NBB80" s="168"/>
      <c r="NBC80" s="169"/>
      <c r="NBD80" s="170"/>
      <c r="NBE80" s="167"/>
      <c r="NBF80" s="43"/>
      <c r="NBG80" s="208"/>
      <c r="NBH80" s="157"/>
      <c r="NBI80" s="211"/>
      <c r="NBJ80" s="161"/>
      <c r="NBK80" s="161"/>
      <c r="NBL80" s="168"/>
      <c r="NBM80" s="169"/>
      <c r="NBN80" s="170"/>
      <c r="NBO80" s="167"/>
      <c r="NBP80" s="43"/>
      <c r="NBQ80" s="208"/>
      <c r="NBR80" s="157"/>
      <c r="NBS80" s="211"/>
      <c r="NBT80" s="161"/>
      <c r="NBU80" s="161"/>
      <c r="NBV80" s="168"/>
      <c r="NBW80" s="169"/>
      <c r="NBX80" s="170"/>
      <c r="NBY80" s="167"/>
      <c r="NBZ80" s="43"/>
      <c r="NCA80" s="208"/>
      <c r="NCB80" s="157"/>
      <c r="NCC80" s="211"/>
      <c r="NCD80" s="161"/>
      <c r="NCE80" s="161"/>
      <c r="NCF80" s="168"/>
      <c r="NCG80" s="169"/>
      <c r="NCH80" s="170"/>
      <c r="NCI80" s="167"/>
      <c r="NCJ80" s="43"/>
      <c r="NCK80" s="208"/>
      <c r="NCL80" s="157"/>
      <c r="NCM80" s="211"/>
      <c r="NCN80" s="161"/>
      <c r="NCO80" s="161"/>
      <c r="NCP80" s="168"/>
      <c r="NCQ80" s="169"/>
      <c r="NCR80" s="170"/>
      <c r="NCS80" s="167"/>
      <c r="NCT80" s="43"/>
      <c r="NCU80" s="208"/>
      <c r="NCV80" s="157"/>
      <c r="NCW80" s="211"/>
      <c r="NCX80" s="161"/>
      <c r="NCY80" s="161"/>
      <c r="NCZ80" s="168"/>
      <c r="NDA80" s="169"/>
      <c r="NDB80" s="170"/>
      <c r="NDC80" s="167"/>
      <c r="NDD80" s="43"/>
      <c r="NDE80" s="208"/>
      <c r="NDF80" s="157"/>
      <c r="NDG80" s="211"/>
      <c r="NDH80" s="161"/>
      <c r="NDI80" s="161"/>
      <c r="NDJ80" s="168"/>
      <c r="NDK80" s="169"/>
      <c r="NDL80" s="170"/>
      <c r="NDM80" s="167"/>
      <c r="NDN80" s="43"/>
      <c r="NDO80" s="208"/>
      <c r="NDP80" s="157"/>
      <c r="NDQ80" s="211"/>
      <c r="NDR80" s="161"/>
      <c r="NDS80" s="161"/>
      <c r="NDT80" s="168"/>
      <c r="NDU80" s="169"/>
      <c r="NDV80" s="170"/>
      <c r="NDW80" s="167"/>
      <c r="NDX80" s="43"/>
      <c r="NDY80" s="208"/>
      <c r="NDZ80" s="157"/>
      <c r="NEA80" s="211"/>
      <c r="NEB80" s="161"/>
      <c r="NEC80" s="161"/>
      <c r="NED80" s="168"/>
      <c r="NEE80" s="169"/>
      <c r="NEF80" s="170"/>
      <c r="NEG80" s="167"/>
      <c r="NEH80" s="43"/>
      <c r="NEI80" s="208"/>
      <c r="NEJ80" s="157"/>
      <c r="NEK80" s="211"/>
      <c r="NEL80" s="161"/>
      <c r="NEM80" s="161"/>
      <c r="NEN80" s="168"/>
      <c r="NEO80" s="169"/>
      <c r="NEP80" s="170"/>
      <c r="NEQ80" s="167"/>
      <c r="NER80" s="43"/>
      <c r="NES80" s="208"/>
      <c r="NET80" s="157"/>
      <c r="NEU80" s="211"/>
      <c r="NEV80" s="161"/>
      <c r="NEW80" s="161"/>
      <c r="NEX80" s="168"/>
      <c r="NEY80" s="169"/>
      <c r="NEZ80" s="170"/>
      <c r="NFA80" s="167"/>
      <c r="NFB80" s="43"/>
      <c r="NFC80" s="208"/>
      <c r="NFD80" s="157"/>
      <c r="NFE80" s="211"/>
      <c r="NFF80" s="161"/>
      <c r="NFG80" s="161"/>
      <c r="NFH80" s="168"/>
      <c r="NFI80" s="169"/>
      <c r="NFJ80" s="170"/>
      <c r="NFK80" s="167"/>
      <c r="NFL80" s="43"/>
      <c r="NFM80" s="208"/>
      <c r="NFN80" s="157"/>
      <c r="NFO80" s="211"/>
      <c r="NFP80" s="161"/>
      <c r="NFQ80" s="161"/>
      <c r="NFR80" s="168"/>
      <c r="NFS80" s="169"/>
      <c r="NFT80" s="170"/>
      <c r="NFU80" s="167"/>
      <c r="NFV80" s="43"/>
      <c r="NFW80" s="208"/>
      <c r="NFX80" s="157"/>
      <c r="NFY80" s="211"/>
      <c r="NFZ80" s="161"/>
      <c r="NGA80" s="161"/>
      <c r="NGB80" s="168"/>
      <c r="NGC80" s="169"/>
      <c r="NGD80" s="170"/>
      <c r="NGE80" s="167"/>
      <c r="NGF80" s="43"/>
      <c r="NGG80" s="208"/>
      <c r="NGH80" s="157"/>
      <c r="NGI80" s="211"/>
      <c r="NGJ80" s="161"/>
      <c r="NGK80" s="161"/>
      <c r="NGL80" s="168"/>
      <c r="NGM80" s="169"/>
      <c r="NGN80" s="170"/>
      <c r="NGO80" s="167"/>
      <c r="NGP80" s="43"/>
      <c r="NGQ80" s="208"/>
      <c r="NGR80" s="157"/>
      <c r="NGS80" s="211"/>
      <c r="NGT80" s="161"/>
      <c r="NGU80" s="161"/>
      <c r="NGV80" s="168"/>
      <c r="NGW80" s="169"/>
      <c r="NGX80" s="170"/>
      <c r="NGY80" s="167"/>
      <c r="NGZ80" s="43"/>
      <c r="NHA80" s="208"/>
      <c r="NHB80" s="157"/>
      <c r="NHC80" s="211"/>
      <c r="NHD80" s="161"/>
      <c r="NHE80" s="161"/>
      <c r="NHF80" s="168"/>
      <c r="NHG80" s="169"/>
      <c r="NHH80" s="170"/>
      <c r="NHI80" s="167"/>
      <c r="NHJ80" s="43"/>
      <c r="NHK80" s="208"/>
      <c r="NHL80" s="157"/>
      <c r="NHM80" s="211"/>
      <c r="NHN80" s="161"/>
      <c r="NHO80" s="161"/>
      <c r="NHP80" s="168"/>
      <c r="NHQ80" s="169"/>
      <c r="NHR80" s="170"/>
      <c r="NHS80" s="167"/>
      <c r="NHT80" s="43"/>
      <c r="NHU80" s="208"/>
      <c r="NHV80" s="157"/>
      <c r="NHW80" s="211"/>
      <c r="NHX80" s="161"/>
      <c r="NHY80" s="161"/>
      <c r="NHZ80" s="168"/>
      <c r="NIA80" s="169"/>
      <c r="NIB80" s="170"/>
      <c r="NIC80" s="167"/>
      <c r="NID80" s="43"/>
      <c r="NIE80" s="208"/>
      <c r="NIF80" s="157"/>
      <c r="NIG80" s="211"/>
      <c r="NIH80" s="161"/>
      <c r="NII80" s="161"/>
      <c r="NIJ80" s="168"/>
      <c r="NIK80" s="169"/>
      <c r="NIL80" s="170"/>
      <c r="NIM80" s="167"/>
      <c r="NIN80" s="43"/>
      <c r="NIO80" s="208"/>
      <c r="NIP80" s="157"/>
      <c r="NIQ80" s="211"/>
      <c r="NIR80" s="161"/>
      <c r="NIS80" s="161"/>
      <c r="NIT80" s="168"/>
      <c r="NIU80" s="169"/>
      <c r="NIV80" s="170"/>
      <c r="NIW80" s="167"/>
      <c r="NIX80" s="43"/>
      <c r="NIY80" s="208"/>
      <c r="NIZ80" s="157"/>
      <c r="NJA80" s="211"/>
      <c r="NJB80" s="161"/>
      <c r="NJC80" s="161"/>
      <c r="NJD80" s="168"/>
      <c r="NJE80" s="169"/>
      <c r="NJF80" s="170"/>
      <c r="NJG80" s="167"/>
      <c r="NJH80" s="43"/>
      <c r="NJI80" s="208"/>
      <c r="NJJ80" s="157"/>
      <c r="NJK80" s="211"/>
      <c r="NJL80" s="161"/>
      <c r="NJM80" s="161"/>
      <c r="NJN80" s="168"/>
      <c r="NJO80" s="169"/>
      <c r="NJP80" s="170"/>
      <c r="NJQ80" s="167"/>
      <c r="NJR80" s="43"/>
      <c r="NJS80" s="208"/>
      <c r="NJT80" s="157"/>
      <c r="NJU80" s="211"/>
      <c r="NJV80" s="161"/>
      <c r="NJW80" s="161"/>
      <c r="NJX80" s="168"/>
      <c r="NJY80" s="169"/>
      <c r="NJZ80" s="170"/>
      <c r="NKA80" s="167"/>
      <c r="NKB80" s="43"/>
      <c r="NKC80" s="208"/>
      <c r="NKD80" s="157"/>
      <c r="NKE80" s="211"/>
      <c r="NKF80" s="161"/>
      <c r="NKG80" s="161"/>
      <c r="NKH80" s="168"/>
      <c r="NKI80" s="169"/>
      <c r="NKJ80" s="170"/>
      <c r="NKK80" s="167"/>
      <c r="NKL80" s="43"/>
      <c r="NKM80" s="208"/>
      <c r="NKN80" s="157"/>
      <c r="NKO80" s="211"/>
      <c r="NKP80" s="161"/>
      <c r="NKQ80" s="161"/>
      <c r="NKR80" s="168"/>
      <c r="NKS80" s="169"/>
      <c r="NKT80" s="170"/>
      <c r="NKU80" s="167"/>
      <c r="NKV80" s="43"/>
      <c r="NKW80" s="208"/>
      <c r="NKX80" s="157"/>
      <c r="NKY80" s="211"/>
      <c r="NKZ80" s="161"/>
      <c r="NLA80" s="161"/>
      <c r="NLB80" s="168"/>
      <c r="NLC80" s="169"/>
      <c r="NLD80" s="170"/>
      <c r="NLE80" s="167"/>
      <c r="NLF80" s="43"/>
      <c r="NLG80" s="208"/>
      <c r="NLH80" s="157"/>
      <c r="NLI80" s="211"/>
      <c r="NLJ80" s="161"/>
      <c r="NLK80" s="161"/>
      <c r="NLL80" s="168"/>
      <c r="NLM80" s="169"/>
      <c r="NLN80" s="170"/>
      <c r="NLO80" s="167"/>
      <c r="NLP80" s="43"/>
      <c r="NLQ80" s="208"/>
      <c r="NLR80" s="157"/>
      <c r="NLS80" s="211"/>
      <c r="NLT80" s="161"/>
      <c r="NLU80" s="161"/>
      <c r="NLV80" s="168"/>
      <c r="NLW80" s="169"/>
      <c r="NLX80" s="170"/>
      <c r="NLY80" s="167"/>
      <c r="NLZ80" s="43"/>
      <c r="NMA80" s="208"/>
      <c r="NMB80" s="157"/>
      <c r="NMC80" s="211"/>
      <c r="NMD80" s="161"/>
      <c r="NME80" s="161"/>
      <c r="NMF80" s="168"/>
      <c r="NMG80" s="169"/>
      <c r="NMH80" s="170"/>
      <c r="NMI80" s="167"/>
      <c r="NMJ80" s="43"/>
      <c r="NMK80" s="208"/>
      <c r="NML80" s="157"/>
      <c r="NMM80" s="211"/>
      <c r="NMN80" s="161"/>
      <c r="NMO80" s="161"/>
      <c r="NMP80" s="168"/>
      <c r="NMQ80" s="169"/>
      <c r="NMR80" s="170"/>
      <c r="NMS80" s="167"/>
      <c r="NMT80" s="43"/>
      <c r="NMU80" s="208"/>
      <c r="NMV80" s="157"/>
      <c r="NMW80" s="211"/>
      <c r="NMX80" s="161"/>
      <c r="NMY80" s="161"/>
      <c r="NMZ80" s="168"/>
      <c r="NNA80" s="169"/>
      <c r="NNB80" s="170"/>
      <c r="NNC80" s="167"/>
      <c r="NND80" s="43"/>
      <c r="NNE80" s="208"/>
      <c r="NNF80" s="157"/>
      <c r="NNG80" s="211"/>
      <c r="NNH80" s="161"/>
      <c r="NNI80" s="161"/>
      <c r="NNJ80" s="168"/>
      <c r="NNK80" s="169"/>
      <c r="NNL80" s="170"/>
      <c r="NNM80" s="167"/>
      <c r="NNN80" s="43"/>
      <c r="NNO80" s="208"/>
      <c r="NNP80" s="157"/>
      <c r="NNQ80" s="211"/>
      <c r="NNR80" s="161"/>
      <c r="NNS80" s="161"/>
      <c r="NNT80" s="168"/>
      <c r="NNU80" s="169"/>
      <c r="NNV80" s="170"/>
      <c r="NNW80" s="167"/>
      <c r="NNX80" s="43"/>
      <c r="NNY80" s="208"/>
      <c r="NNZ80" s="157"/>
      <c r="NOA80" s="211"/>
      <c r="NOB80" s="161"/>
      <c r="NOC80" s="161"/>
      <c r="NOD80" s="168"/>
      <c r="NOE80" s="169"/>
      <c r="NOF80" s="170"/>
      <c r="NOG80" s="167"/>
      <c r="NOH80" s="43"/>
      <c r="NOI80" s="208"/>
      <c r="NOJ80" s="157"/>
      <c r="NOK80" s="211"/>
      <c r="NOL80" s="161"/>
      <c r="NOM80" s="161"/>
      <c r="NON80" s="168"/>
      <c r="NOO80" s="169"/>
      <c r="NOP80" s="170"/>
      <c r="NOQ80" s="167"/>
      <c r="NOR80" s="43"/>
      <c r="NOS80" s="208"/>
      <c r="NOT80" s="157"/>
      <c r="NOU80" s="211"/>
      <c r="NOV80" s="161"/>
      <c r="NOW80" s="161"/>
      <c r="NOX80" s="168"/>
      <c r="NOY80" s="169"/>
      <c r="NOZ80" s="170"/>
      <c r="NPA80" s="167"/>
      <c r="NPB80" s="43"/>
      <c r="NPC80" s="208"/>
      <c r="NPD80" s="157"/>
      <c r="NPE80" s="211"/>
      <c r="NPF80" s="161"/>
      <c r="NPG80" s="161"/>
      <c r="NPH80" s="168"/>
      <c r="NPI80" s="169"/>
      <c r="NPJ80" s="170"/>
      <c r="NPK80" s="167"/>
      <c r="NPL80" s="43"/>
      <c r="NPM80" s="208"/>
      <c r="NPN80" s="157"/>
      <c r="NPO80" s="211"/>
      <c r="NPP80" s="161"/>
      <c r="NPQ80" s="161"/>
      <c r="NPR80" s="168"/>
      <c r="NPS80" s="169"/>
      <c r="NPT80" s="170"/>
      <c r="NPU80" s="167"/>
      <c r="NPV80" s="43"/>
      <c r="NPW80" s="208"/>
      <c r="NPX80" s="157"/>
      <c r="NPY80" s="211"/>
      <c r="NPZ80" s="161"/>
      <c r="NQA80" s="161"/>
      <c r="NQB80" s="168"/>
      <c r="NQC80" s="169"/>
      <c r="NQD80" s="170"/>
      <c r="NQE80" s="167"/>
      <c r="NQF80" s="43"/>
      <c r="NQG80" s="208"/>
      <c r="NQH80" s="157"/>
      <c r="NQI80" s="211"/>
      <c r="NQJ80" s="161"/>
      <c r="NQK80" s="161"/>
      <c r="NQL80" s="168"/>
      <c r="NQM80" s="169"/>
      <c r="NQN80" s="170"/>
      <c r="NQO80" s="167"/>
      <c r="NQP80" s="43"/>
      <c r="NQQ80" s="208"/>
      <c r="NQR80" s="157"/>
      <c r="NQS80" s="211"/>
      <c r="NQT80" s="161"/>
      <c r="NQU80" s="161"/>
      <c r="NQV80" s="168"/>
      <c r="NQW80" s="169"/>
      <c r="NQX80" s="170"/>
      <c r="NQY80" s="167"/>
      <c r="NQZ80" s="43"/>
      <c r="NRA80" s="208"/>
      <c r="NRB80" s="157"/>
      <c r="NRC80" s="211"/>
      <c r="NRD80" s="161"/>
      <c r="NRE80" s="161"/>
      <c r="NRF80" s="168"/>
      <c r="NRG80" s="169"/>
      <c r="NRH80" s="170"/>
      <c r="NRI80" s="167"/>
      <c r="NRJ80" s="43"/>
      <c r="NRK80" s="208"/>
      <c r="NRL80" s="157"/>
      <c r="NRM80" s="211"/>
      <c r="NRN80" s="161"/>
      <c r="NRO80" s="161"/>
      <c r="NRP80" s="168"/>
      <c r="NRQ80" s="169"/>
      <c r="NRR80" s="170"/>
      <c r="NRS80" s="167"/>
      <c r="NRT80" s="43"/>
      <c r="NRU80" s="208"/>
      <c r="NRV80" s="157"/>
      <c r="NRW80" s="211"/>
      <c r="NRX80" s="161"/>
      <c r="NRY80" s="161"/>
      <c r="NRZ80" s="168"/>
      <c r="NSA80" s="169"/>
      <c r="NSB80" s="170"/>
      <c r="NSC80" s="167"/>
      <c r="NSD80" s="43"/>
      <c r="NSE80" s="208"/>
      <c r="NSF80" s="157"/>
      <c r="NSG80" s="211"/>
      <c r="NSH80" s="161"/>
      <c r="NSI80" s="161"/>
      <c r="NSJ80" s="168"/>
      <c r="NSK80" s="169"/>
      <c r="NSL80" s="170"/>
      <c r="NSM80" s="167"/>
      <c r="NSN80" s="43"/>
      <c r="NSO80" s="208"/>
      <c r="NSP80" s="157"/>
      <c r="NSQ80" s="211"/>
      <c r="NSR80" s="161"/>
      <c r="NSS80" s="161"/>
      <c r="NST80" s="168"/>
      <c r="NSU80" s="169"/>
      <c r="NSV80" s="170"/>
      <c r="NSW80" s="167"/>
      <c r="NSX80" s="43"/>
      <c r="NSY80" s="208"/>
      <c r="NSZ80" s="157"/>
      <c r="NTA80" s="211"/>
      <c r="NTB80" s="161"/>
      <c r="NTC80" s="161"/>
      <c r="NTD80" s="168"/>
      <c r="NTE80" s="169"/>
      <c r="NTF80" s="170"/>
      <c r="NTG80" s="167"/>
      <c r="NTH80" s="43"/>
      <c r="NTI80" s="208"/>
      <c r="NTJ80" s="157"/>
      <c r="NTK80" s="211"/>
      <c r="NTL80" s="161"/>
      <c r="NTM80" s="161"/>
      <c r="NTN80" s="168"/>
      <c r="NTO80" s="169"/>
      <c r="NTP80" s="170"/>
      <c r="NTQ80" s="167"/>
      <c r="NTR80" s="43"/>
      <c r="NTS80" s="208"/>
      <c r="NTT80" s="157"/>
      <c r="NTU80" s="211"/>
      <c r="NTV80" s="161"/>
      <c r="NTW80" s="161"/>
      <c r="NTX80" s="168"/>
      <c r="NTY80" s="169"/>
      <c r="NTZ80" s="170"/>
      <c r="NUA80" s="167"/>
      <c r="NUB80" s="43"/>
      <c r="NUC80" s="208"/>
      <c r="NUD80" s="157"/>
      <c r="NUE80" s="211"/>
      <c r="NUF80" s="161"/>
      <c r="NUG80" s="161"/>
      <c r="NUH80" s="168"/>
      <c r="NUI80" s="169"/>
      <c r="NUJ80" s="170"/>
      <c r="NUK80" s="167"/>
      <c r="NUL80" s="43"/>
      <c r="NUM80" s="208"/>
      <c r="NUN80" s="157"/>
      <c r="NUO80" s="211"/>
      <c r="NUP80" s="161"/>
      <c r="NUQ80" s="161"/>
      <c r="NUR80" s="168"/>
      <c r="NUS80" s="169"/>
      <c r="NUT80" s="170"/>
      <c r="NUU80" s="167"/>
      <c r="NUV80" s="43"/>
      <c r="NUW80" s="208"/>
      <c r="NUX80" s="157"/>
      <c r="NUY80" s="211"/>
      <c r="NUZ80" s="161"/>
      <c r="NVA80" s="161"/>
      <c r="NVB80" s="168"/>
      <c r="NVC80" s="169"/>
      <c r="NVD80" s="170"/>
      <c r="NVE80" s="167"/>
      <c r="NVF80" s="43"/>
      <c r="NVG80" s="208"/>
      <c r="NVH80" s="157"/>
      <c r="NVI80" s="211"/>
      <c r="NVJ80" s="161"/>
      <c r="NVK80" s="161"/>
      <c r="NVL80" s="168"/>
      <c r="NVM80" s="169"/>
      <c r="NVN80" s="170"/>
      <c r="NVO80" s="167"/>
      <c r="NVP80" s="43"/>
      <c r="NVQ80" s="208"/>
      <c r="NVR80" s="157"/>
      <c r="NVS80" s="211"/>
      <c r="NVT80" s="161"/>
      <c r="NVU80" s="161"/>
      <c r="NVV80" s="168"/>
      <c r="NVW80" s="169"/>
      <c r="NVX80" s="170"/>
      <c r="NVY80" s="167"/>
      <c r="NVZ80" s="43"/>
      <c r="NWA80" s="208"/>
      <c r="NWB80" s="157"/>
      <c r="NWC80" s="211"/>
      <c r="NWD80" s="161"/>
      <c r="NWE80" s="161"/>
      <c r="NWF80" s="168"/>
      <c r="NWG80" s="169"/>
      <c r="NWH80" s="170"/>
      <c r="NWI80" s="167"/>
      <c r="NWJ80" s="43"/>
      <c r="NWK80" s="208"/>
      <c r="NWL80" s="157"/>
      <c r="NWM80" s="211"/>
      <c r="NWN80" s="161"/>
      <c r="NWO80" s="161"/>
      <c r="NWP80" s="168"/>
      <c r="NWQ80" s="169"/>
      <c r="NWR80" s="170"/>
      <c r="NWS80" s="167"/>
      <c r="NWT80" s="43"/>
      <c r="NWU80" s="208"/>
      <c r="NWV80" s="157"/>
      <c r="NWW80" s="211"/>
      <c r="NWX80" s="161"/>
      <c r="NWY80" s="161"/>
      <c r="NWZ80" s="168"/>
      <c r="NXA80" s="169"/>
      <c r="NXB80" s="170"/>
      <c r="NXC80" s="167"/>
      <c r="NXD80" s="43"/>
      <c r="NXE80" s="208"/>
      <c r="NXF80" s="157"/>
      <c r="NXG80" s="211"/>
      <c r="NXH80" s="161"/>
      <c r="NXI80" s="161"/>
      <c r="NXJ80" s="168"/>
      <c r="NXK80" s="169"/>
      <c r="NXL80" s="170"/>
      <c r="NXM80" s="167"/>
      <c r="NXN80" s="43"/>
      <c r="NXO80" s="208"/>
      <c r="NXP80" s="157"/>
      <c r="NXQ80" s="211"/>
      <c r="NXR80" s="161"/>
      <c r="NXS80" s="161"/>
      <c r="NXT80" s="168"/>
      <c r="NXU80" s="169"/>
      <c r="NXV80" s="170"/>
      <c r="NXW80" s="167"/>
      <c r="NXX80" s="43"/>
      <c r="NXY80" s="208"/>
      <c r="NXZ80" s="157"/>
      <c r="NYA80" s="211"/>
      <c r="NYB80" s="161"/>
      <c r="NYC80" s="161"/>
      <c r="NYD80" s="168"/>
      <c r="NYE80" s="169"/>
      <c r="NYF80" s="170"/>
      <c r="NYG80" s="167"/>
      <c r="NYH80" s="43"/>
      <c r="NYI80" s="208"/>
      <c r="NYJ80" s="157"/>
      <c r="NYK80" s="211"/>
      <c r="NYL80" s="161"/>
      <c r="NYM80" s="161"/>
      <c r="NYN80" s="168"/>
      <c r="NYO80" s="169"/>
      <c r="NYP80" s="170"/>
      <c r="NYQ80" s="167"/>
      <c r="NYR80" s="43"/>
      <c r="NYS80" s="208"/>
      <c r="NYT80" s="157"/>
      <c r="NYU80" s="211"/>
      <c r="NYV80" s="161"/>
      <c r="NYW80" s="161"/>
      <c r="NYX80" s="168"/>
      <c r="NYY80" s="169"/>
      <c r="NYZ80" s="170"/>
      <c r="NZA80" s="167"/>
      <c r="NZB80" s="43"/>
      <c r="NZC80" s="208"/>
      <c r="NZD80" s="157"/>
      <c r="NZE80" s="211"/>
      <c r="NZF80" s="161"/>
      <c r="NZG80" s="161"/>
      <c r="NZH80" s="168"/>
      <c r="NZI80" s="169"/>
      <c r="NZJ80" s="170"/>
      <c r="NZK80" s="167"/>
      <c r="NZL80" s="43"/>
      <c r="NZM80" s="208"/>
      <c r="NZN80" s="157"/>
      <c r="NZO80" s="211"/>
      <c r="NZP80" s="161"/>
      <c r="NZQ80" s="161"/>
      <c r="NZR80" s="168"/>
      <c r="NZS80" s="169"/>
      <c r="NZT80" s="170"/>
      <c r="NZU80" s="167"/>
      <c r="NZV80" s="43"/>
      <c r="NZW80" s="208"/>
      <c r="NZX80" s="157"/>
      <c r="NZY80" s="211"/>
      <c r="NZZ80" s="161"/>
      <c r="OAA80" s="161"/>
      <c r="OAB80" s="168"/>
      <c r="OAC80" s="169"/>
      <c r="OAD80" s="170"/>
      <c r="OAE80" s="167"/>
      <c r="OAF80" s="43"/>
      <c r="OAG80" s="208"/>
      <c r="OAH80" s="157"/>
      <c r="OAI80" s="211"/>
      <c r="OAJ80" s="161"/>
      <c r="OAK80" s="161"/>
      <c r="OAL80" s="168"/>
      <c r="OAM80" s="169"/>
      <c r="OAN80" s="170"/>
      <c r="OAO80" s="167"/>
      <c r="OAP80" s="43"/>
      <c r="OAQ80" s="208"/>
      <c r="OAR80" s="157"/>
      <c r="OAS80" s="211"/>
      <c r="OAT80" s="161"/>
      <c r="OAU80" s="161"/>
      <c r="OAV80" s="168"/>
      <c r="OAW80" s="169"/>
      <c r="OAX80" s="170"/>
      <c r="OAY80" s="167"/>
      <c r="OAZ80" s="43"/>
      <c r="OBA80" s="208"/>
      <c r="OBB80" s="157"/>
      <c r="OBC80" s="211"/>
      <c r="OBD80" s="161"/>
      <c r="OBE80" s="161"/>
      <c r="OBF80" s="168"/>
      <c r="OBG80" s="169"/>
      <c r="OBH80" s="170"/>
      <c r="OBI80" s="167"/>
      <c r="OBJ80" s="43"/>
      <c r="OBK80" s="208"/>
      <c r="OBL80" s="157"/>
      <c r="OBM80" s="211"/>
      <c r="OBN80" s="161"/>
      <c r="OBO80" s="161"/>
      <c r="OBP80" s="168"/>
      <c r="OBQ80" s="169"/>
      <c r="OBR80" s="170"/>
      <c r="OBS80" s="167"/>
      <c r="OBT80" s="43"/>
      <c r="OBU80" s="208"/>
      <c r="OBV80" s="157"/>
      <c r="OBW80" s="211"/>
      <c r="OBX80" s="161"/>
      <c r="OBY80" s="161"/>
      <c r="OBZ80" s="168"/>
      <c r="OCA80" s="169"/>
      <c r="OCB80" s="170"/>
      <c r="OCC80" s="167"/>
      <c r="OCD80" s="43"/>
      <c r="OCE80" s="208"/>
      <c r="OCF80" s="157"/>
      <c r="OCG80" s="211"/>
      <c r="OCH80" s="161"/>
      <c r="OCI80" s="161"/>
      <c r="OCJ80" s="168"/>
      <c r="OCK80" s="169"/>
      <c r="OCL80" s="170"/>
      <c r="OCM80" s="167"/>
      <c r="OCN80" s="43"/>
      <c r="OCO80" s="208"/>
      <c r="OCP80" s="157"/>
      <c r="OCQ80" s="211"/>
      <c r="OCR80" s="161"/>
      <c r="OCS80" s="161"/>
      <c r="OCT80" s="168"/>
      <c r="OCU80" s="169"/>
      <c r="OCV80" s="170"/>
      <c r="OCW80" s="167"/>
      <c r="OCX80" s="43"/>
      <c r="OCY80" s="208"/>
      <c r="OCZ80" s="157"/>
      <c r="ODA80" s="211"/>
      <c r="ODB80" s="161"/>
      <c r="ODC80" s="161"/>
      <c r="ODD80" s="168"/>
      <c r="ODE80" s="169"/>
      <c r="ODF80" s="170"/>
      <c r="ODG80" s="167"/>
      <c r="ODH80" s="43"/>
      <c r="ODI80" s="208"/>
      <c r="ODJ80" s="157"/>
      <c r="ODK80" s="211"/>
      <c r="ODL80" s="161"/>
      <c r="ODM80" s="161"/>
      <c r="ODN80" s="168"/>
      <c r="ODO80" s="169"/>
      <c r="ODP80" s="170"/>
      <c r="ODQ80" s="167"/>
      <c r="ODR80" s="43"/>
      <c r="ODS80" s="208"/>
      <c r="ODT80" s="157"/>
      <c r="ODU80" s="211"/>
      <c r="ODV80" s="161"/>
      <c r="ODW80" s="161"/>
      <c r="ODX80" s="168"/>
      <c r="ODY80" s="169"/>
      <c r="ODZ80" s="170"/>
      <c r="OEA80" s="167"/>
      <c r="OEB80" s="43"/>
      <c r="OEC80" s="208"/>
      <c r="OED80" s="157"/>
      <c r="OEE80" s="211"/>
      <c r="OEF80" s="161"/>
      <c r="OEG80" s="161"/>
      <c r="OEH80" s="168"/>
      <c r="OEI80" s="169"/>
      <c r="OEJ80" s="170"/>
      <c r="OEK80" s="167"/>
      <c r="OEL80" s="43"/>
      <c r="OEM80" s="208"/>
      <c r="OEN80" s="157"/>
      <c r="OEO80" s="211"/>
      <c r="OEP80" s="161"/>
      <c r="OEQ80" s="161"/>
      <c r="OER80" s="168"/>
      <c r="OES80" s="169"/>
      <c r="OET80" s="170"/>
      <c r="OEU80" s="167"/>
      <c r="OEV80" s="43"/>
      <c r="OEW80" s="208"/>
      <c r="OEX80" s="157"/>
      <c r="OEY80" s="211"/>
      <c r="OEZ80" s="161"/>
      <c r="OFA80" s="161"/>
      <c r="OFB80" s="168"/>
      <c r="OFC80" s="169"/>
      <c r="OFD80" s="170"/>
      <c r="OFE80" s="167"/>
      <c r="OFF80" s="43"/>
      <c r="OFG80" s="208"/>
      <c r="OFH80" s="157"/>
      <c r="OFI80" s="211"/>
      <c r="OFJ80" s="161"/>
      <c r="OFK80" s="161"/>
      <c r="OFL80" s="168"/>
      <c r="OFM80" s="169"/>
      <c r="OFN80" s="170"/>
      <c r="OFO80" s="167"/>
      <c r="OFP80" s="43"/>
      <c r="OFQ80" s="208"/>
      <c r="OFR80" s="157"/>
      <c r="OFS80" s="211"/>
      <c r="OFT80" s="161"/>
      <c r="OFU80" s="161"/>
      <c r="OFV80" s="168"/>
      <c r="OFW80" s="169"/>
      <c r="OFX80" s="170"/>
      <c r="OFY80" s="167"/>
      <c r="OFZ80" s="43"/>
      <c r="OGA80" s="208"/>
      <c r="OGB80" s="157"/>
      <c r="OGC80" s="211"/>
      <c r="OGD80" s="161"/>
      <c r="OGE80" s="161"/>
      <c r="OGF80" s="168"/>
      <c r="OGG80" s="169"/>
      <c r="OGH80" s="170"/>
      <c r="OGI80" s="167"/>
      <c r="OGJ80" s="43"/>
      <c r="OGK80" s="208"/>
      <c r="OGL80" s="157"/>
      <c r="OGM80" s="211"/>
      <c r="OGN80" s="161"/>
      <c r="OGO80" s="161"/>
      <c r="OGP80" s="168"/>
      <c r="OGQ80" s="169"/>
      <c r="OGR80" s="170"/>
      <c r="OGS80" s="167"/>
      <c r="OGT80" s="43"/>
      <c r="OGU80" s="208"/>
      <c r="OGV80" s="157"/>
      <c r="OGW80" s="211"/>
      <c r="OGX80" s="161"/>
      <c r="OGY80" s="161"/>
      <c r="OGZ80" s="168"/>
      <c r="OHA80" s="169"/>
      <c r="OHB80" s="170"/>
      <c r="OHC80" s="167"/>
      <c r="OHD80" s="43"/>
      <c r="OHE80" s="208"/>
      <c r="OHF80" s="157"/>
      <c r="OHG80" s="211"/>
      <c r="OHH80" s="161"/>
      <c r="OHI80" s="161"/>
      <c r="OHJ80" s="168"/>
      <c r="OHK80" s="169"/>
      <c r="OHL80" s="170"/>
      <c r="OHM80" s="167"/>
      <c r="OHN80" s="43"/>
      <c r="OHO80" s="208"/>
      <c r="OHP80" s="157"/>
      <c r="OHQ80" s="211"/>
      <c r="OHR80" s="161"/>
      <c r="OHS80" s="161"/>
      <c r="OHT80" s="168"/>
      <c r="OHU80" s="169"/>
      <c r="OHV80" s="170"/>
      <c r="OHW80" s="167"/>
      <c r="OHX80" s="43"/>
      <c r="OHY80" s="208"/>
      <c r="OHZ80" s="157"/>
      <c r="OIA80" s="211"/>
      <c r="OIB80" s="161"/>
      <c r="OIC80" s="161"/>
      <c r="OID80" s="168"/>
      <c r="OIE80" s="169"/>
      <c r="OIF80" s="170"/>
      <c r="OIG80" s="167"/>
      <c r="OIH80" s="43"/>
      <c r="OII80" s="208"/>
      <c r="OIJ80" s="157"/>
      <c r="OIK80" s="211"/>
      <c r="OIL80" s="161"/>
      <c r="OIM80" s="161"/>
      <c r="OIN80" s="168"/>
      <c r="OIO80" s="169"/>
      <c r="OIP80" s="170"/>
      <c r="OIQ80" s="167"/>
      <c r="OIR80" s="43"/>
      <c r="OIS80" s="208"/>
      <c r="OIT80" s="157"/>
      <c r="OIU80" s="211"/>
      <c r="OIV80" s="161"/>
      <c r="OIW80" s="161"/>
      <c r="OIX80" s="168"/>
      <c r="OIY80" s="169"/>
      <c r="OIZ80" s="170"/>
      <c r="OJA80" s="167"/>
      <c r="OJB80" s="43"/>
      <c r="OJC80" s="208"/>
      <c r="OJD80" s="157"/>
      <c r="OJE80" s="211"/>
      <c r="OJF80" s="161"/>
      <c r="OJG80" s="161"/>
      <c r="OJH80" s="168"/>
      <c r="OJI80" s="169"/>
      <c r="OJJ80" s="170"/>
      <c r="OJK80" s="167"/>
      <c r="OJL80" s="43"/>
      <c r="OJM80" s="208"/>
      <c r="OJN80" s="157"/>
      <c r="OJO80" s="211"/>
      <c r="OJP80" s="161"/>
      <c r="OJQ80" s="161"/>
      <c r="OJR80" s="168"/>
      <c r="OJS80" s="169"/>
      <c r="OJT80" s="170"/>
      <c r="OJU80" s="167"/>
      <c r="OJV80" s="43"/>
      <c r="OJW80" s="208"/>
      <c r="OJX80" s="157"/>
      <c r="OJY80" s="211"/>
      <c r="OJZ80" s="161"/>
      <c r="OKA80" s="161"/>
      <c r="OKB80" s="168"/>
      <c r="OKC80" s="169"/>
      <c r="OKD80" s="170"/>
      <c r="OKE80" s="167"/>
      <c r="OKF80" s="43"/>
      <c r="OKG80" s="208"/>
      <c r="OKH80" s="157"/>
      <c r="OKI80" s="211"/>
      <c r="OKJ80" s="161"/>
      <c r="OKK80" s="161"/>
      <c r="OKL80" s="168"/>
      <c r="OKM80" s="169"/>
      <c r="OKN80" s="170"/>
      <c r="OKO80" s="167"/>
      <c r="OKP80" s="43"/>
      <c r="OKQ80" s="208"/>
      <c r="OKR80" s="157"/>
      <c r="OKS80" s="211"/>
      <c r="OKT80" s="161"/>
      <c r="OKU80" s="161"/>
      <c r="OKV80" s="168"/>
      <c r="OKW80" s="169"/>
      <c r="OKX80" s="170"/>
      <c r="OKY80" s="167"/>
      <c r="OKZ80" s="43"/>
      <c r="OLA80" s="208"/>
      <c r="OLB80" s="157"/>
      <c r="OLC80" s="211"/>
      <c r="OLD80" s="161"/>
      <c r="OLE80" s="161"/>
      <c r="OLF80" s="168"/>
      <c r="OLG80" s="169"/>
      <c r="OLH80" s="170"/>
      <c r="OLI80" s="167"/>
      <c r="OLJ80" s="43"/>
      <c r="OLK80" s="208"/>
      <c r="OLL80" s="157"/>
      <c r="OLM80" s="211"/>
      <c r="OLN80" s="161"/>
      <c r="OLO80" s="161"/>
      <c r="OLP80" s="168"/>
      <c r="OLQ80" s="169"/>
      <c r="OLR80" s="170"/>
      <c r="OLS80" s="167"/>
      <c r="OLT80" s="43"/>
      <c r="OLU80" s="208"/>
      <c r="OLV80" s="157"/>
      <c r="OLW80" s="211"/>
      <c r="OLX80" s="161"/>
      <c r="OLY80" s="161"/>
      <c r="OLZ80" s="168"/>
      <c r="OMA80" s="169"/>
      <c r="OMB80" s="170"/>
      <c r="OMC80" s="167"/>
      <c r="OMD80" s="43"/>
      <c r="OME80" s="208"/>
      <c r="OMF80" s="157"/>
      <c r="OMG80" s="211"/>
      <c r="OMH80" s="161"/>
      <c r="OMI80" s="161"/>
      <c r="OMJ80" s="168"/>
      <c r="OMK80" s="169"/>
      <c r="OML80" s="170"/>
      <c r="OMM80" s="167"/>
      <c r="OMN80" s="43"/>
      <c r="OMO80" s="208"/>
      <c r="OMP80" s="157"/>
      <c r="OMQ80" s="211"/>
      <c r="OMR80" s="161"/>
      <c r="OMS80" s="161"/>
      <c r="OMT80" s="168"/>
      <c r="OMU80" s="169"/>
      <c r="OMV80" s="170"/>
      <c r="OMW80" s="167"/>
      <c r="OMX80" s="43"/>
      <c r="OMY80" s="208"/>
      <c r="OMZ80" s="157"/>
      <c r="ONA80" s="211"/>
      <c r="ONB80" s="161"/>
      <c r="ONC80" s="161"/>
      <c r="OND80" s="168"/>
      <c r="ONE80" s="169"/>
      <c r="ONF80" s="170"/>
      <c r="ONG80" s="167"/>
      <c r="ONH80" s="43"/>
      <c r="ONI80" s="208"/>
      <c r="ONJ80" s="157"/>
      <c r="ONK80" s="211"/>
      <c r="ONL80" s="161"/>
      <c r="ONM80" s="161"/>
      <c r="ONN80" s="168"/>
      <c r="ONO80" s="169"/>
      <c r="ONP80" s="170"/>
      <c r="ONQ80" s="167"/>
      <c r="ONR80" s="43"/>
      <c r="ONS80" s="208"/>
      <c r="ONT80" s="157"/>
      <c r="ONU80" s="211"/>
      <c r="ONV80" s="161"/>
      <c r="ONW80" s="161"/>
      <c r="ONX80" s="168"/>
      <c r="ONY80" s="169"/>
      <c r="ONZ80" s="170"/>
      <c r="OOA80" s="167"/>
      <c r="OOB80" s="43"/>
      <c r="OOC80" s="208"/>
      <c r="OOD80" s="157"/>
      <c r="OOE80" s="211"/>
      <c r="OOF80" s="161"/>
      <c r="OOG80" s="161"/>
      <c r="OOH80" s="168"/>
      <c r="OOI80" s="169"/>
      <c r="OOJ80" s="170"/>
      <c r="OOK80" s="167"/>
      <c r="OOL80" s="43"/>
      <c r="OOM80" s="208"/>
      <c r="OON80" s="157"/>
      <c r="OOO80" s="211"/>
      <c r="OOP80" s="161"/>
      <c r="OOQ80" s="161"/>
      <c r="OOR80" s="168"/>
      <c r="OOS80" s="169"/>
      <c r="OOT80" s="170"/>
      <c r="OOU80" s="167"/>
      <c r="OOV80" s="43"/>
      <c r="OOW80" s="208"/>
      <c r="OOX80" s="157"/>
      <c r="OOY80" s="211"/>
      <c r="OOZ80" s="161"/>
      <c r="OPA80" s="161"/>
      <c r="OPB80" s="168"/>
      <c r="OPC80" s="169"/>
      <c r="OPD80" s="170"/>
      <c r="OPE80" s="167"/>
      <c r="OPF80" s="43"/>
      <c r="OPG80" s="208"/>
      <c r="OPH80" s="157"/>
      <c r="OPI80" s="211"/>
      <c r="OPJ80" s="161"/>
      <c r="OPK80" s="161"/>
      <c r="OPL80" s="168"/>
      <c r="OPM80" s="169"/>
      <c r="OPN80" s="170"/>
      <c r="OPO80" s="167"/>
      <c r="OPP80" s="43"/>
      <c r="OPQ80" s="208"/>
      <c r="OPR80" s="157"/>
      <c r="OPS80" s="211"/>
      <c r="OPT80" s="161"/>
      <c r="OPU80" s="161"/>
      <c r="OPV80" s="168"/>
      <c r="OPW80" s="169"/>
      <c r="OPX80" s="170"/>
      <c r="OPY80" s="167"/>
      <c r="OPZ80" s="43"/>
      <c r="OQA80" s="208"/>
      <c r="OQB80" s="157"/>
      <c r="OQC80" s="211"/>
      <c r="OQD80" s="161"/>
      <c r="OQE80" s="161"/>
      <c r="OQF80" s="168"/>
      <c r="OQG80" s="169"/>
      <c r="OQH80" s="170"/>
      <c r="OQI80" s="167"/>
      <c r="OQJ80" s="43"/>
      <c r="OQK80" s="208"/>
      <c r="OQL80" s="157"/>
      <c r="OQM80" s="211"/>
      <c r="OQN80" s="161"/>
      <c r="OQO80" s="161"/>
      <c r="OQP80" s="168"/>
      <c r="OQQ80" s="169"/>
      <c r="OQR80" s="170"/>
      <c r="OQS80" s="167"/>
      <c r="OQT80" s="43"/>
      <c r="OQU80" s="208"/>
      <c r="OQV80" s="157"/>
      <c r="OQW80" s="211"/>
      <c r="OQX80" s="161"/>
      <c r="OQY80" s="161"/>
      <c r="OQZ80" s="168"/>
      <c r="ORA80" s="169"/>
      <c r="ORB80" s="170"/>
      <c r="ORC80" s="167"/>
      <c r="ORD80" s="43"/>
      <c r="ORE80" s="208"/>
      <c r="ORF80" s="157"/>
      <c r="ORG80" s="211"/>
      <c r="ORH80" s="161"/>
      <c r="ORI80" s="161"/>
      <c r="ORJ80" s="168"/>
      <c r="ORK80" s="169"/>
      <c r="ORL80" s="170"/>
      <c r="ORM80" s="167"/>
      <c r="ORN80" s="43"/>
      <c r="ORO80" s="208"/>
      <c r="ORP80" s="157"/>
      <c r="ORQ80" s="211"/>
      <c r="ORR80" s="161"/>
      <c r="ORS80" s="161"/>
      <c r="ORT80" s="168"/>
      <c r="ORU80" s="169"/>
      <c r="ORV80" s="170"/>
      <c r="ORW80" s="167"/>
      <c r="ORX80" s="43"/>
      <c r="ORY80" s="208"/>
      <c r="ORZ80" s="157"/>
      <c r="OSA80" s="211"/>
      <c r="OSB80" s="161"/>
      <c r="OSC80" s="161"/>
      <c r="OSD80" s="168"/>
      <c r="OSE80" s="169"/>
      <c r="OSF80" s="170"/>
      <c r="OSG80" s="167"/>
      <c r="OSH80" s="43"/>
      <c r="OSI80" s="208"/>
      <c r="OSJ80" s="157"/>
      <c r="OSK80" s="211"/>
      <c r="OSL80" s="161"/>
      <c r="OSM80" s="161"/>
      <c r="OSN80" s="168"/>
      <c r="OSO80" s="169"/>
      <c r="OSP80" s="170"/>
      <c r="OSQ80" s="167"/>
      <c r="OSR80" s="43"/>
      <c r="OSS80" s="208"/>
      <c r="OST80" s="157"/>
      <c r="OSU80" s="211"/>
      <c r="OSV80" s="161"/>
      <c r="OSW80" s="161"/>
      <c r="OSX80" s="168"/>
      <c r="OSY80" s="169"/>
      <c r="OSZ80" s="170"/>
      <c r="OTA80" s="167"/>
      <c r="OTB80" s="43"/>
      <c r="OTC80" s="208"/>
      <c r="OTD80" s="157"/>
      <c r="OTE80" s="211"/>
      <c r="OTF80" s="161"/>
      <c r="OTG80" s="161"/>
      <c r="OTH80" s="168"/>
      <c r="OTI80" s="169"/>
      <c r="OTJ80" s="170"/>
      <c r="OTK80" s="167"/>
      <c r="OTL80" s="43"/>
      <c r="OTM80" s="208"/>
      <c r="OTN80" s="157"/>
      <c r="OTO80" s="211"/>
      <c r="OTP80" s="161"/>
      <c r="OTQ80" s="161"/>
      <c r="OTR80" s="168"/>
      <c r="OTS80" s="169"/>
      <c r="OTT80" s="170"/>
      <c r="OTU80" s="167"/>
      <c r="OTV80" s="43"/>
      <c r="OTW80" s="208"/>
      <c r="OTX80" s="157"/>
      <c r="OTY80" s="211"/>
      <c r="OTZ80" s="161"/>
      <c r="OUA80" s="161"/>
      <c r="OUB80" s="168"/>
      <c r="OUC80" s="169"/>
      <c r="OUD80" s="170"/>
      <c r="OUE80" s="167"/>
      <c r="OUF80" s="43"/>
      <c r="OUG80" s="208"/>
      <c r="OUH80" s="157"/>
      <c r="OUI80" s="211"/>
      <c r="OUJ80" s="161"/>
      <c r="OUK80" s="161"/>
      <c r="OUL80" s="168"/>
      <c r="OUM80" s="169"/>
      <c r="OUN80" s="170"/>
      <c r="OUO80" s="167"/>
      <c r="OUP80" s="43"/>
      <c r="OUQ80" s="208"/>
      <c r="OUR80" s="157"/>
      <c r="OUS80" s="211"/>
      <c r="OUT80" s="161"/>
      <c r="OUU80" s="161"/>
      <c r="OUV80" s="168"/>
      <c r="OUW80" s="169"/>
      <c r="OUX80" s="170"/>
      <c r="OUY80" s="167"/>
      <c r="OUZ80" s="43"/>
      <c r="OVA80" s="208"/>
      <c r="OVB80" s="157"/>
      <c r="OVC80" s="211"/>
      <c r="OVD80" s="161"/>
      <c r="OVE80" s="161"/>
      <c r="OVF80" s="168"/>
      <c r="OVG80" s="169"/>
      <c r="OVH80" s="170"/>
      <c r="OVI80" s="167"/>
      <c r="OVJ80" s="43"/>
      <c r="OVK80" s="208"/>
      <c r="OVL80" s="157"/>
      <c r="OVM80" s="211"/>
      <c r="OVN80" s="161"/>
      <c r="OVO80" s="161"/>
      <c r="OVP80" s="168"/>
      <c r="OVQ80" s="169"/>
      <c r="OVR80" s="170"/>
      <c r="OVS80" s="167"/>
      <c r="OVT80" s="43"/>
      <c r="OVU80" s="208"/>
      <c r="OVV80" s="157"/>
      <c r="OVW80" s="211"/>
      <c r="OVX80" s="161"/>
      <c r="OVY80" s="161"/>
      <c r="OVZ80" s="168"/>
      <c r="OWA80" s="169"/>
      <c r="OWB80" s="170"/>
      <c r="OWC80" s="167"/>
      <c r="OWD80" s="43"/>
      <c r="OWE80" s="208"/>
      <c r="OWF80" s="157"/>
      <c r="OWG80" s="211"/>
      <c r="OWH80" s="161"/>
      <c r="OWI80" s="161"/>
      <c r="OWJ80" s="168"/>
      <c r="OWK80" s="169"/>
      <c r="OWL80" s="170"/>
      <c r="OWM80" s="167"/>
      <c r="OWN80" s="43"/>
      <c r="OWO80" s="208"/>
      <c r="OWP80" s="157"/>
      <c r="OWQ80" s="211"/>
      <c r="OWR80" s="161"/>
      <c r="OWS80" s="161"/>
      <c r="OWT80" s="168"/>
      <c r="OWU80" s="169"/>
      <c r="OWV80" s="170"/>
      <c r="OWW80" s="167"/>
      <c r="OWX80" s="43"/>
      <c r="OWY80" s="208"/>
      <c r="OWZ80" s="157"/>
      <c r="OXA80" s="211"/>
      <c r="OXB80" s="161"/>
      <c r="OXC80" s="161"/>
      <c r="OXD80" s="168"/>
      <c r="OXE80" s="169"/>
      <c r="OXF80" s="170"/>
      <c r="OXG80" s="167"/>
      <c r="OXH80" s="43"/>
      <c r="OXI80" s="208"/>
      <c r="OXJ80" s="157"/>
      <c r="OXK80" s="211"/>
      <c r="OXL80" s="161"/>
      <c r="OXM80" s="161"/>
      <c r="OXN80" s="168"/>
      <c r="OXO80" s="169"/>
      <c r="OXP80" s="170"/>
      <c r="OXQ80" s="167"/>
      <c r="OXR80" s="43"/>
      <c r="OXS80" s="208"/>
      <c r="OXT80" s="157"/>
      <c r="OXU80" s="211"/>
      <c r="OXV80" s="161"/>
      <c r="OXW80" s="161"/>
      <c r="OXX80" s="168"/>
      <c r="OXY80" s="169"/>
      <c r="OXZ80" s="170"/>
      <c r="OYA80" s="167"/>
      <c r="OYB80" s="43"/>
      <c r="OYC80" s="208"/>
      <c r="OYD80" s="157"/>
      <c r="OYE80" s="211"/>
      <c r="OYF80" s="161"/>
      <c r="OYG80" s="161"/>
      <c r="OYH80" s="168"/>
      <c r="OYI80" s="169"/>
      <c r="OYJ80" s="170"/>
      <c r="OYK80" s="167"/>
      <c r="OYL80" s="43"/>
      <c r="OYM80" s="208"/>
      <c r="OYN80" s="157"/>
      <c r="OYO80" s="211"/>
      <c r="OYP80" s="161"/>
      <c r="OYQ80" s="161"/>
      <c r="OYR80" s="168"/>
      <c r="OYS80" s="169"/>
      <c r="OYT80" s="170"/>
      <c r="OYU80" s="167"/>
      <c r="OYV80" s="43"/>
      <c r="OYW80" s="208"/>
      <c r="OYX80" s="157"/>
      <c r="OYY80" s="211"/>
      <c r="OYZ80" s="161"/>
      <c r="OZA80" s="161"/>
      <c r="OZB80" s="168"/>
      <c r="OZC80" s="169"/>
      <c r="OZD80" s="170"/>
      <c r="OZE80" s="167"/>
      <c r="OZF80" s="43"/>
      <c r="OZG80" s="208"/>
      <c r="OZH80" s="157"/>
      <c r="OZI80" s="211"/>
      <c r="OZJ80" s="161"/>
      <c r="OZK80" s="161"/>
      <c r="OZL80" s="168"/>
      <c r="OZM80" s="169"/>
      <c r="OZN80" s="170"/>
      <c r="OZO80" s="167"/>
      <c r="OZP80" s="43"/>
      <c r="OZQ80" s="208"/>
      <c r="OZR80" s="157"/>
      <c r="OZS80" s="211"/>
      <c r="OZT80" s="161"/>
      <c r="OZU80" s="161"/>
      <c r="OZV80" s="168"/>
      <c r="OZW80" s="169"/>
      <c r="OZX80" s="170"/>
      <c r="OZY80" s="167"/>
      <c r="OZZ80" s="43"/>
      <c r="PAA80" s="208"/>
      <c r="PAB80" s="157"/>
      <c r="PAC80" s="211"/>
      <c r="PAD80" s="161"/>
      <c r="PAE80" s="161"/>
      <c r="PAF80" s="168"/>
      <c r="PAG80" s="169"/>
      <c r="PAH80" s="170"/>
      <c r="PAI80" s="167"/>
      <c r="PAJ80" s="43"/>
      <c r="PAK80" s="208"/>
      <c r="PAL80" s="157"/>
      <c r="PAM80" s="211"/>
      <c r="PAN80" s="161"/>
      <c r="PAO80" s="161"/>
      <c r="PAP80" s="168"/>
      <c r="PAQ80" s="169"/>
      <c r="PAR80" s="170"/>
      <c r="PAS80" s="167"/>
      <c r="PAT80" s="43"/>
      <c r="PAU80" s="208"/>
      <c r="PAV80" s="157"/>
      <c r="PAW80" s="211"/>
      <c r="PAX80" s="161"/>
      <c r="PAY80" s="161"/>
      <c r="PAZ80" s="168"/>
      <c r="PBA80" s="169"/>
      <c r="PBB80" s="170"/>
      <c r="PBC80" s="167"/>
      <c r="PBD80" s="43"/>
      <c r="PBE80" s="208"/>
      <c r="PBF80" s="157"/>
      <c r="PBG80" s="211"/>
      <c r="PBH80" s="161"/>
      <c r="PBI80" s="161"/>
      <c r="PBJ80" s="168"/>
      <c r="PBK80" s="169"/>
      <c r="PBL80" s="170"/>
      <c r="PBM80" s="167"/>
      <c r="PBN80" s="43"/>
      <c r="PBO80" s="208"/>
      <c r="PBP80" s="157"/>
      <c r="PBQ80" s="211"/>
      <c r="PBR80" s="161"/>
      <c r="PBS80" s="161"/>
      <c r="PBT80" s="168"/>
      <c r="PBU80" s="169"/>
      <c r="PBV80" s="170"/>
      <c r="PBW80" s="167"/>
      <c r="PBX80" s="43"/>
      <c r="PBY80" s="208"/>
      <c r="PBZ80" s="157"/>
      <c r="PCA80" s="211"/>
      <c r="PCB80" s="161"/>
      <c r="PCC80" s="161"/>
      <c r="PCD80" s="168"/>
      <c r="PCE80" s="169"/>
      <c r="PCF80" s="170"/>
      <c r="PCG80" s="167"/>
      <c r="PCH80" s="43"/>
      <c r="PCI80" s="208"/>
      <c r="PCJ80" s="157"/>
      <c r="PCK80" s="211"/>
      <c r="PCL80" s="161"/>
      <c r="PCM80" s="161"/>
      <c r="PCN80" s="168"/>
      <c r="PCO80" s="169"/>
      <c r="PCP80" s="170"/>
      <c r="PCQ80" s="167"/>
      <c r="PCR80" s="43"/>
      <c r="PCS80" s="208"/>
      <c r="PCT80" s="157"/>
      <c r="PCU80" s="211"/>
      <c r="PCV80" s="161"/>
      <c r="PCW80" s="161"/>
      <c r="PCX80" s="168"/>
      <c r="PCY80" s="169"/>
      <c r="PCZ80" s="170"/>
      <c r="PDA80" s="167"/>
      <c r="PDB80" s="43"/>
      <c r="PDC80" s="208"/>
      <c r="PDD80" s="157"/>
      <c r="PDE80" s="211"/>
      <c r="PDF80" s="161"/>
      <c r="PDG80" s="161"/>
      <c r="PDH80" s="168"/>
      <c r="PDI80" s="169"/>
      <c r="PDJ80" s="170"/>
      <c r="PDK80" s="167"/>
      <c r="PDL80" s="43"/>
      <c r="PDM80" s="208"/>
      <c r="PDN80" s="157"/>
      <c r="PDO80" s="211"/>
      <c r="PDP80" s="161"/>
      <c r="PDQ80" s="161"/>
      <c r="PDR80" s="168"/>
      <c r="PDS80" s="169"/>
      <c r="PDT80" s="170"/>
      <c r="PDU80" s="167"/>
      <c r="PDV80" s="43"/>
      <c r="PDW80" s="208"/>
      <c r="PDX80" s="157"/>
      <c r="PDY80" s="211"/>
      <c r="PDZ80" s="161"/>
      <c r="PEA80" s="161"/>
      <c r="PEB80" s="168"/>
      <c r="PEC80" s="169"/>
      <c r="PED80" s="170"/>
      <c r="PEE80" s="167"/>
      <c r="PEF80" s="43"/>
      <c r="PEG80" s="208"/>
      <c r="PEH80" s="157"/>
      <c r="PEI80" s="211"/>
      <c r="PEJ80" s="161"/>
      <c r="PEK80" s="161"/>
      <c r="PEL80" s="168"/>
      <c r="PEM80" s="169"/>
      <c r="PEN80" s="170"/>
      <c r="PEO80" s="167"/>
      <c r="PEP80" s="43"/>
      <c r="PEQ80" s="208"/>
      <c r="PER80" s="157"/>
      <c r="PES80" s="211"/>
      <c r="PET80" s="161"/>
      <c r="PEU80" s="161"/>
      <c r="PEV80" s="168"/>
      <c r="PEW80" s="169"/>
      <c r="PEX80" s="170"/>
      <c r="PEY80" s="167"/>
      <c r="PEZ80" s="43"/>
      <c r="PFA80" s="208"/>
      <c r="PFB80" s="157"/>
      <c r="PFC80" s="211"/>
      <c r="PFD80" s="161"/>
      <c r="PFE80" s="161"/>
      <c r="PFF80" s="168"/>
      <c r="PFG80" s="169"/>
      <c r="PFH80" s="170"/>
      <c r="PFI80" s="167"/>
      <c r="PFJ80" s="43"/>
      <c r="PFK80" s="208"/>
      <c r="PFL80" s="157"/>
      <c r="PFM80" s="211"/>
      <c r="PFN80" s="161"/>
      <c r="PFO80" s="161"/>
      <c r="PFP80" s="168"/>
      <c r="PFQ80" s="169"/>
      <c r="PFR80" s="170"/>
      <c r="PFS80" s="167"/>
      <c r="PFT80" s="43"/>
      <c r="PFU80" s="208"/>
      <c r="PFV80" s="157"/>
      <c r="PFW80" s="211"/>
      <c r="PFX80" s="161"/>
      <c r="PFY80" s="161"/>
      <c r="PFZ80" s="168"/>
      <c r="PGA80" s="169"/>
      <c r="PGB80" s="170"/>
      <c r="PGC80" s="167"/>
      <c r="PGD80" s="43"/>
      <c r="PGE80" s="208"/>
      <c r="PGF80" s="157"/>
      <c r="PGG80" s="211"/>
      <c r="PGH80" s="161"/>
      <c r="PGI80" s="161"/>
      <c r="PGJ80" s="168"/>
      <c r="PGK80" s="169"/>
      <c r="PGL80" s="170"/>
      <c r="PGM80" s="167"/>
      <c r="PGN80" s="43"/>
      <c r="PGO80" s="208"/>
      <c r="PGP80" s="157"/>
      <c r="PGQ80" s="211"/>
      <c r="PGR80" s="161"/>
      <c r="PGS80" s="161"/>
      <c r="PGT80" s="168"/>
      <c r="PGU80" s="169"/>
      <c r="PGV80" s="170"/>
      <c r="PGW80" s="167"/>
      <c r="PGX80" s="43"/>
      <c r="PGY80" s="208"/>
      <c r="PGZ80" s="157"/>
      <c r="PHA80" s="211"/>
      <c r="PHB80" s="161"/>
      <c r="PHC80" s="161"/>
      <c r="PHD80" s="168"/>
      <c r="PHE80" s="169"/>
      <c r="PHF80" s="170"/>
      <c r="PHG80" s="167"/>
      <c r="PHH80" s="43"/>
      <c r="PHI80" s="208"/>
      <c r="PHJ80" s="157"/>
      <c r="PHK80" s="211"/>
      <c r="PHL80" s="161"/>
      <c r="PHM80" s="161"/>
      <c r="PHN80" s="168"/>
      <c r="PHO80" s="169"/>
      <c r="PHP80" s="170"/>
      <c r="PHQ80" s="167"/>
      <c r="PHR80" s="43"/>
      <c r="PHS80" s="208"/>
      <c r="PHT80" s="157"/>
      <c r="PHU80" s="211"/>
      <c r="PHV80" s="161"/>
      <c r="PHW80" s="161"/>
      <c r="PHX80" s="168"/>
      <c r="PHY80" s="169"/>
      <c r="PHZ80" s="170"/>
      <c r="PIA80" s="167"/>
      <c r="PIB80" s="43"/>
      <c r="PIC80" s="208"/>
      <c r="PID80" s="157"/>
      <c r="PIE80" s="211"/>
      <c r="PIF80" s="161"/>
      <c r="PIG80" s="161"/>
      <c r="PIH80" s="168"/>
      <c r="PII80" s="169"/>
      <c r="PIJ80" s="170"/>
      <c r="PIK80" s="167"/>
      <c r="PIL80" s="43"/>
      <c r="PIM80" s="208"/>
      <c r="PIN80" s="157"/>
      <c r="PIO80" s="211"/>
      <c r="PIP80" s="161"/>
      <c r="PIQ80" s="161"/>
      <c r="PIR80" s="168"/>
      <c r="PIS80" s="169"/>
      <c r="PIT80" s="170"/>
      <c r="PIU80" s="167"/>
      <c r="PIV80" s="43"/>
      <c r="PIW80" s="208"/>
      <c r="PIX80" s="157"/>
      <c r="PIY80" s="211"/>
      <c r="PIZ80" s="161"/>
      <c r="PJA80" s="161"/>
      <c r="PJB80" s="168"/>
      <c r="PJC80" s="169"/>
      <c r="PJD80" s="170"/>
      <c r="PJE80" s="167"/>
      <c r="PJF80" s="43"/>
      <c r="PJG80" s="208"/>
      <c r="PJH80" s="157"/>
      <c r="PJI80" s="211"/>
      <c r="PJJ80" s="161"/>
      <c r="PJK80" s="161"/>
      <c r="PJL80" s="168"/>
      <c r="PJM80" s="169"/>
      <c r="PJN80" s="170"/>
      <c r="PJO80" s="167"/>
      <c r="PJP80" s="43"/>
      <c r="PJQ80" s="208"/>
      <c r="PJR80" s="157"/>
      <c r="PJS80" s="211"/>
      <c r="PJT80" s="161"/>
      <c r="PJU80" s="161"/>
      <c r="PJV80" s="168"/>
      <c r="PJW80" s="169"/>
      <c r="PJX80" s="170"/>
      <c r="PJY80" s="167"/>
      <c r="PJZ80" s="43"/>
      <c r="PKA80" s="208"/>
      <c r="PKB80" s="157"/>
      <c r="PKC80" s="211"/>
      <c r="PKD80" s="161"/>
      <c r="PKE80" s="161"/>
      <c r="PKF80" s="168"/>
      <c r="PKG80" s="169"/>
      <c r="PKH80" s="170"/>
      <c r="PKI80" s="167"/>
      <c r="PKJ80" s="43"/>
      <c r="PKK80" s="208"/>
      <c r="PKL80" s="157"/>
      <c r="PKM80" s="211"/>
      <c r="PKN80" s="161"/>
      <c r="PKO80" s="161"/>
      <c r="PKP80" s="168"/>
      <c r="PKQ80" s="169"/>
      <c r="PKR80" s="170"/>
      <c r="PKS80" s="167"/>
      <c r="PKT80" s="43"/>
      <c r="PKU80" s="208"/>
      <c r="PKV80" s="157"/>
      <c r="PKW80" s="211"/>
      <c r="PKX80" s="161"/>
      <c r="PKY80" s="161"/>
      <c r="PKZ80" s="168"/>
      <c r="PLA80" s="169"/>
      <c r="PLB80" s="170"/>
      <c r="PLC80" s="167"/>
      <c r="PLD80" s="43"/>
      <c r="PLE80" s="208"/>
      <c r="PLF80" s="157"/>
      <c r="PLG80" s="211"/>
      <c r="PLH80" s="161"/>
      <c r="PLI80" s="161"/>
      <c r="PLJ80" s="168"/>
      <c r="PLK80" s="169"/>
      <c r="PLL80" s="170"/>
      <c r="PLM80" s="167"/>
      <c r="PLN80" s="43"/>
      <c r="PLO80" s="208"/>
      <c r="PLP80" s="157"/>
      <c r="PLQ80" s="211"/>
      <c r="PLR80" s="161"/>
      <c r="PLS80" s="161"/>
      <c r="PLT80" s="168"/>
      <c r="PLU80" s="169"/>
      <c r="PLV80" s="170"/>
      <c r="PLW80" s="167"/>
      <c r="PLX80" s="43"/>
      <c r="PLY80" s="208"/>
      <c r="PLZ80" s="157"/>
      <c r="PMA80" s="211"/>
      <c r="PMB80" s="161"/>
      <c r="PMC80" s="161"/>
      <c r="PMD80" s="168"/>
      <c r="PME80" s="169"/>
      <c r="PMF80" s="170"/>
      <c r="PMG80" s="167"/>
      <c r="PMH80" s="43"/>
      <c r="PMI80" s="208"/>
      <c r="PMJ80" s="157"/>
      <c r="PMK80" s="211"/>
      <c r="PML80" s="161"/>
      <c r="PMM80" s="161"/>
      <c r="PMN80" s="168"/>
      <c r="PMO80" s="169"/>
      <c r="PMP80" s="170"/>
      <c r="PMQ80" s="167"/>
      <c r="PMR80" s="43"/>
      <c r="PMS80" s="208"/>
      <c r="PMT80" s="157"/>
      <c r="PMU80" s="211"/>
      <c r="PMV80" s="161"/>
      <c r="PMW80" s="161"/>
      <c r="PMX80" s="168"/>
      <c r="PMY80" s="169"/>
      <c r="PMZ80" s="170"/>
      <c r="PNA80" s="167"/>
      <c r="PNB80" s="43"/>
      <c r="PNC80" s="208"/>
      <c r="PND80" s="157"/>
      <c r="PNE80" s="211"/>
      <c r="PNF80" s="161"/>
      <c r="PNG80" s="161"/>
      <c r="PNH80" s="168"/>
      <c r="PNI80" s="169"/>
      <c r="PNJ80" s="170"/>
      <c r="PNK80" s="167"/>
      <c r="PNL80" s="43"/>
      <c r="PNM80" s="208"/>
      <c r="PNN80" s="157"/>
      <c r="PNO80" s="211"/>
      <c r="PNP80" s="161"/>
      <c r="PNQ80" s="161"/>
      <c r="PNR80" s="168"/>
      <c r="PNS80" s="169"/>
      <c r="PNT80" s="170"/>
      <c r="PNU80" s="167"/>
      <c r="PNV80" s="43"/>
      <c r="PNW80" s="208"/>
      <c r="PNX80" s="157"/>
      <c r="PNY80" s="211"/>
      <c r="PNZ80" s="161"/>
      <c r="POA80" s="161"/>
      <c r="POB80" s="168"/>
      <c r="POC80" s="169"/>
      <c r="POD80" s="170"/>
      <c r="POE80" s="167"/>
      <c r="POF80" s="43"/>
      <c r="POG80" s="208"/>
      <c r="POH80" s="157"/>
      <c r="POI80" s="211"/>
      <c r="POJ80" s="161"/>
      <c r="POK80" s="161"/>
      <c r="POL80" s="168"/>
      <c r="POM80" s="169"/>
      <c r="PON80" s="170"/>
      <c r="POO80" s="167"/>
      <c r="POP80" s="43"/>
      <c r="POQ80" s="208"/>
      <c r="POR80" s="157"/>
      <c r="POS80" s="211"/>
      <c r="POT80" s="161"/>
      <c r="POU80" s="161"/>
      <c r="POV80" s="168"/>
      <c r="POW80" s="169"/>
      <c r="POX80" s="170"/>
      <c r="POY80" s="167"/>
      <c r="POZ80" s="43"/>
      <c r="PPA80" s="208"/>
      <c r="PPB80" s="157"/>
      <c r="PPC80" s="211"/>
      <c r="PPD80" s="161"/>
      <c r="PPE80" s="161"/>
      <c r="PPF80" s="168"/>
      <c r="PPG80" s="169"/>
      <c r="PPH80" s="170"/>
      <c r="PPI80" s="167"/>
      <c r="PPJ80" s="43"/>
      <c r="PPK80" s="208"/>
      <c r="PPL80" s="157"/>
      <c r="PPM80" s="211"/>
      <c r="PPN80" s="161"/>
      <c r="PPO80" s="161"/>
      <c r="PPP80" s="168"/>
      <c r="PPQ80" s="169"/>
      <c r="PPR80" s="170"/>
      <c r="PPS80" s="167"/>
      <c r="PPT80" s="43"/>
      <c r="PPU80" s="208"/>
      <c r="PPV80" s="157"/>
      <c r="PPW80" s="211"/>
      <c r="PPX80" s="161"/>
      <c r="PPY80" s="161"/>
      <c r="PPZ80" s="168"/>
      <c r="PQA80" s="169"/>
      <c r="PQB80" s="170"/>
      <c r="PQC80" s="167"/>
      <c r="PQD80" s="43"/>
      <c r="PQE80" s="208"/>
      <c r="PQF80" s="157"/>
      <c r="PQG80" s="211"/>
      <c r="PQH80" s="161"/>
      <c r="PQI80" s="161"/>
      <c r="PQJ80" s="168"/>
      <c r="PQK80" s="169"/>
      <c r="PQL80" s="170"/>
      <c r="PQM80" s="167"/>
      <c r="PQN80" s="43"/>
      <c r="PQO80" s="208"/>
      <c r="PQP80" s="157"/>
      <c r="PQQ80" s="211"/>
      <c r="PQR80" s="161"/>
      <c r="PQS80" s="161"/>
      <c r="PQT80" s="168"/>
      <c r="PQU80" s="169"/>
      <c r="PQV80" s="170"/>
      <c r="PQW80" s="167"/>
      <c r="PQX80" s="43"/>
      <c r="PQY80" s="208"/>
      <c r="PQZ80" s="157"/>
      <c r="PRA80" s="211"/>
      <c r="PRB80" s="161"/>
      <c r="PRC80" s="161"/>
      <c r="PRD80" s="168"/>
      <c r="PRE80" s="169"/>
      <c r="PRF80" s="170"/>
      <c r="PRG80" s="167"/>
      <c r="PRH80" s="43"/>
      <c r="PRI80" s="208"/>
      <c r="PRJ80" s="157"/>
      <c r="PRK80" s="211"/>
      <c r="PRL80" s="161"/>
      <c r="PRM80" s="161"/>
      <c r="PRN80" s="168"/>
      <c r="PRO80" s="169"/>
      <c r="PRP80" s="170"/>
      <c r="PRQ80" s="167"/>
      <c r="PRR80" s="43"/>
      <c r="PRS80" s="208"/>
      <c r="PRT80" s="157"/>
      <c r="PRU80" s="211"/>
      <c r="PRV80" s="161"/>
      <c r="PRW80" s="161"/>
      <c r="PRX80" s="168"/>
      <c r="PRY80" s="169"/>
      <c r="PRZ80" s="170"/>
      <c r="PSA80" s="167"/>
      <c r="PSB80" s="43"/>
      <c r="PSC80" s="208"/>
      <c r="PSD80" s="157"/>
      <c r="PSE80" s="211"/>
      <c r="PSF80" s="161"/>
      <c r="PSG80" s="161"/>
      <c r="PSH80" s="168"/>
      <c r="PSI80" s="169"/>
      <c r="PSJ80" s="170"/>
      <c r="PSK80" s="167"/>
      <c r="PSL80" s="43"/>
      <c r="PSM80" s="208"/>
      <c r="PSN80" s="157"/>
      <c r="PSO80" s="211"/>
      <c r="PSP80" s="161"/>
      <c r="PSQ80" s="161"/>
      <c r="PSR80" s="168"/>
      <c r="PSS80" s="169"/>
      <c r="PST80" s="170"/>
      <c r="PSU80" s="167"/>
      <c r="PSV80" s="43"/>
      <c r="PSW80" s="208"/>
      <c r="PSX80" s="157"/>
      <c r="PSY80" s="211"/>
      <c r="PSZ80" s="161"/>
      <c r="PTA80" s="161"/>
      <c r="PTB80" s="168"/>
      <c r="PTC80" s="169"/>
      <c r="PTD80" s="170"/>
      <c r="PTE80" s="167"/>
      <c r="PTF80" s="43"/>
      <c r="PTG80" s="208"/>
      <c r="PTH80" s="157"/>
      <c r="PTI80" s="211"/>
      <c r="PTJ80" s="161"/>
      <c r="PTK80" s="161"/>
      <c r="PTL80" s="168"/>
      <c r="PTM80" s="169"/>
      <c r="PTN80" s="170"/>
      <c r="PTO80" s="167"/>
      <c r="PTP80" s="43"/>
      <c r="PTQ80" s="208"/>
      <c r="PTR80" s="157"/>
      <c r="PTS80" s="211"/>
      <c r="PTT80" s="161"/>
      <c r="PTU80" s="161"/>
      <c r="PTV80" s="168"/>
      <c r="PTW80" s="169"/>
      <c r="PTX80" s="170"/>
      <c r="PTY80" s="167"/>
      <c r="PTZ80" s="43"/>
      <c r="PUA80" s="208"/>
      <c r="PUB80" s="157"/>
      <c r="PUC80" s="211"/>
      <c r="PUD80" s="161"/>
      <c r="PUE80" s="161"/>
      <c r="PUF80" s="168"/>
      <c r="PUG80" s="169"/>
      <c r="PUH80" s="170"/>
      <c r="PUI80" s="167"/>
      <c r="PUJ80" s="43"/>
      <c r="PUK80" s="208"/>
      <c r="PUL80" s="157"/>
      <c r="PUM80" s="211"/>
      <c r="PUN80" s="161"/>
      <c r="PUO80" s="161"/>
      <c r="PUP80" s="168"/>
      <c r="PUQ80" s="169"/>
      <c r="PUR80" s="170"/>
      <c r="PUS80" s="167"/>
      <c r="PUT80" s="43"/>
      <c r="PUU80" s="208"/>
      <c r="PUV80" s="157"/>
      <c r="PUW80" s="211"/>
      <c r="PUX80" s="161"/>
      <c r="PUY80" s="161"/>
      <c r="PUZ80" s="168"/>
      <c r="PVA80" s="169"/>
      <c r="PVB80" s="170"/>
      <c r="PVC80" s="167"/>
      <c r="PVD80" s="43"/>
      <c r="PVE80" s="208"/>
      <c r="PVF80" s="157"/>
      <c r="PVG80" s="211"/>
      <c r="PVH80" s="161"/>
      <c r="PVI80" s="161"/>
      <c r="PVJ80" s="168"/>
      <c r="PVK80" s="169"/>
      <c r="PVL80" s="170"/>
      <c r="PVM80" s="167"/>
      <c r="PVN80" s="43"/>
      <c r="PVO80" s="208"/>
      <c r="PVP80" s="157"/>
      <c r="PVQ80" s="211"/>
      <c r="PVR80" s="161"/>
      <c r="PVS80" s="161"/>
      <c r="PVT80" s="168"/>
      <c r="PVU80" s="169"/>
      <c r="PVV80" s="170"/>
      <c r="PVW80" s="167"/>
      <c r="PVX80" s="43"/>
      <c r="PVY80" s="208"/>
      <c r="PVZ80" s="157"/>
      <c r="PWA80" s="211"/>
      <c r="PWB80" s="161"/>
      <c r="PWC80" s="161"/>
      <c r="PWD80" s="168"/>
      <c r="PWE80" s="169"/>
      <c r="PWF80" s="170"/>
      <c r="PWG80" s="167"/>
      <c r="PWH80" s="43"/>
      <c r="PWI80" s="208"/>
      <c r="PWJ80" s="157"/>
      <c r="PWK80" s="211"/>
      <c r="PWL80" s="161"/>
      <c r="PWM80" s="161"/>
      <c r="PWN80" s="168"/>
      <c r="PWO80" s="169"/>
      <c r="PWP80" s="170"/>
      <c r="PWQ80" s="167"/>
      <c r="PWR80" s="43"/>
      <c r="PWS80" s="208"/>
      <c r="PWT80" s="157"/>
      <c r="PWU80" s="211"/>
      <c r="PWV80" s="161"/>
      <c r="PWW80" s="161"/>
      <c r="PWX80" s="168"/>
      <c r="PWY80" s="169"/>
      <c r="PWZ80" s="170"/>
      <c r="PXA80" s="167"/>
      <c r="PXB80" s="43"/>
      <c r="PXC80" s="208"/>
      <c r="PXD80" s="157"/>
      <c r="PXE80" s="211"/>
      <c r="PXF80" s="161"/>
      <c r="PXG80" s="161"/>
      <c r="PXH80" s="168"/>
      <c r="PXI80" s="169"/>
      <c r="PXJ80" s="170"/>
      <c r="PXK80" s="167"/>
      <c r="PXL80" s="43"/>
      <c r="PXM80" s="208"/>
      <c r="PXN80" s="157"/>
      <c r="PXO80" s="211"/>
      <c r="PXP80" s="161"/>
      <c r="PXQ80" s="161"/>
      <c r="PXR80" s="168"/>
      <c r="PXS80" s="169"/>
      <c r="PXT80" s="170"/>
      <c r="PXU80" s="167"/>
      <c r="PXV80" s="43"/>
      <c r="PXW80" s="208"/>
      <c r="PXX80" s="157"/>
      <c r="PXY80" s="211"/>
      <c r="PXZ80" s="161"/>
      <c r="PYA80" s="161"/>
      <c r="PYB80" s="168"/>
      <c r="PYC80" s="169"/>
      <c r="PYD80" s="170"/>
      <c r="PYE80" s="167"/>
      <c r="PYF80" s="43"/>
      <c r="PYG80" s="208"/>
      <c r="PYH80" s="157"/>
      <c r="PYI80" s="211"/>
      <c r="PYJ80" s="161"/>
      <c r="PYK80" s="161"/>
      <c r="PYL80" s="168"/>
      <c r="PYM80" s="169"/>
      <c r="PYN80" s="170"/>
      <c r="PYO80" s="167"/>
      <c r="PYP80" s="43"/>
      <c r="PYQ80" s="208"/>
      <c r="PYR80" s="157"/>
      <c r="PYS80" s="211"/>
      <c r="PYT80" s="161"/>
      <c r="PYU80" s="161"/>
      <c r="PYV80" s="168"/>
      <c r="PYW80" s="169"/>
      <c r="PYX80" s="170"/>
      <c r="PYY80" s="167"/>
      <c r="PYZ80" s="43"/>
      <c r="PZA80" s="208"/>
      <c r="PZB80" s="157"/>
      <c r="PZC80" s="211"/>
      <c r="PZD80" s="161"/>
      <c r="PZE80" s="161"/>
      <c r="PZF80" s="168"/>
      <c r="PZG80" s="169"/>
      <c r="PZH80" s="170"/>
      <c r="PZI80" s="167"/>
      <c r="PZJ80" s="43"/>
      <c r="PZK80" s="208"/>
      <c r="PZL80" s="157"/>
      <c r="PZM80" s="211"/>
      <c r="PZN80" s="161"/>
      <c r="PZO80" s="161"/>
      <c r="PZP80" s="168"/>
      <c r="PZQ80" s="169"/>
      <c r="PZR80" s="170"/>
      <c r="PZS80" s="167"/>
      <c r="PZT80" s="43"/>
      <c r="PZU80" s="208"/>
      <c r="PZV80" s="157"/>
      <c r="PZW80" s="211"/>
      <c r="PZX80" s="161"/>
      <c r="PZY80" s="161"/>
      <c r="PZZ80" s="168"/>
      <c r="QAA80" s="169"/>
      <c r="QAB80" s="170"/>
      <c r="QAC80" s="167"/>
      <c r="QAD80" s="43"/>
      <c r="QAE80" s="208"/>
      <c r="QAF80" s="157"/>
      <c r="QAG80" s="211"/>
      <c r="QAH80" s="161"/>
      <c r="QAI80" s="161"/>
      <c r="QAJ80" s="168"/>
      <c r="QAK80" s="169"/>
      <c r="QAL80" s="170"/>
      <c r="QAM80" s="167"/>
      <c r="QAN80" s="43"/>
      <c r="QAO80" s="208"/>
      <c r="QAP80" s="157"/>
      <c r="QAQ80" s="211"/>
      <c r="QAR80" s="161"/>
      <c r="QAS80" s="161"/>
      <c r="QAT80" s="168"/>
      <c r="QAU80" s="169"/>
      <c r="QAV80" s="170"/>
      <c r="QAW80" s="167"/>
      <c r="QAX80" s="43"/>
      <c r="QAY80" s="208"/>
      <c r="QAZ80" s="157"/>
      <c r="QBA80" s="211"/>
      <c r="QBB80" s="161"/>
      <c r="QBC80" s="161"/>
      <c r="QBD80" s="168"/>
      <c r="QBE80" s="169"/>
      <c r="QBF80" s="170"/>
      <c r="QBG80" s="167"/>
      <c r="QBH80" s="43"/>
      <c r="QBI80" s="208"/>
      <c r="QBJ80" s="157"/>
      <c r="QBK80" s="211"/>
      <c r="QBL80" s="161"/>
      <c r="QBM80" s="161"/>
      <c r="QBN80" s="168"/>
      <c r="QBO80" s="169"/>
      <c r="QBP80" s="170"/>
      <c r="QBQ80" s="167"/>
      <c r="QBR80" s="43"/>
      <c r="QBS80" s="208"/>
      <c r="QBT80" s="157"/>
      <c r="QBU80" s="211"/>
      <c r="QBV80" s="161"/>
      <c r="QBW80" s="161"/>
      <c r="QBX80" s="168"/>
      <c r="QBY80" s="169"/>
      <c r="QBZ80" s="170"/>
      <c r="QCA80" s="167"/>
      <c r="QCB80" s="43"/>
      <c r="QCC80" s="208"/>
      <c r="QCD80" s="157"/>
      <c r="QCE80" s="211"/>
      <c r="QCF80" s="161"/>
      <c r="QCG80" s="161"/>
      <c r="QCH80" s="168"/>
      <c r="QCI80" s="169"/>
      <c r="QCJ80" s="170"/>
      <c r="QCK80" s="167"/>
      <c r="QCL80" s="43"/>
      <c r="QCM80" s="208"/>
      <c r="QCN80" s="157"/>
      <c r="QCO80" s="211"/>
      <c r="QCP80" s="161"/>
      <c r="QCQ80" s="161"/>
      <c r="QCR80" s="168"/>
      <c r="QCS80" s="169"/>
      <c r="QCT80" s="170"/>
      <c r="QCU80" s="167"/>
      <c r="QCV80" s="43"/>
      <c r="QCW80" s="208"/>
      <c r="QCX80" s="157"/>
      <c r="QCY80" s="211"/>
      <c r="QCZ80" s="161"/>
      <c r="QDA80" s="161"/>
      <c r="QDB80" s="168"/>
      <c r="QDC80" s="169"/>
      <c r="QDD80" s="170"/>
      <c r="QDE80" s="167"/>
      <c r="QDF80" s="43"/>
      <c r="QDG80" s="208"/>
      <c r="QDH80" s="157"/>
      <c r="QDI80" s="211"/>
      <c r="QDJ80" s="161"/>
      <c r="QDK80" s="161"/>
      <c r="QDL80" s="168"/>
      <c r="QDM80" s="169"/>
      <c r="QDN80" s="170"/>
      <c r="QDO80" s="167"/>
      <c r="QDP80" s="43"/>
      <c r="QDQ80" s="208"/>
      <c r="QDR80" s="157"/>
      <c r="QDS80" s="211"/>
      <c r="QDT80" s="161"/>
      <c r="QDU80" s="161"/>
      <c r="QDV80" s="168"/>
      <c r="QDW80" s="169"/>
      <c r="QDX80" s="170"/>
      <c r="QDY80" s="167"/>
      <c r="QDZ80" s="43"/>
      <c r="QEA80" s="208"/>
      <c r="QEB80" s="157"/>
      <c r="QEC80" s="211"/>
      <c r="QED80" s="161"/>
      <c r="QEE80" s="161"/>
      <c r="QEF80" s="168"/>
      <c r="QEG80" s="169"/>
      <c r="QEH80" s="170"/>
      <c r="QEI80" s="167"/>
      <c r="QEJ80" s="43"/>
      <c r="QEK80" s="208"/>
      <c r="QEL80" s="157"/>
      <c r="QEM80" s="211"/>
      <c r="QEN80" s="161"/>
      <c r="QEO80" s="161"/>
      <c r="QEP80" s="168"/>
      <c r="QEQ80" s="169"/>
      <c r="QER80" s="170"/>
      <c r="QES80" s="167"/>
      <c r="QET80" s="43"/>
      <c r="QEU80" s="208"/>
      <c r="QEV80" s="157"/>
      <c r="QEW80" s="211"/>
      <c r="QEX80" s="161"/>
      <c r="QEY80" s="161"/>
      <c r="QEZ80" s="168"/>
      <c r="QFA80" s="169"/>
      <c r="QFB80" s="170"/>
      <c r="QFC80" s="167"/>
      <c r="QFD80" s="43"/>
      <c r="QFE80" s="208"/>
      <c r="QFF80" s="157"/>
      <c r="QFG80" s="211"/>
      <c r="QFH80" s="161"/>
      <c r="QFI80" s="161"/>
      <c r="QFJ80" s="168"/>
      <c r="QFK80" s="169"/>
      <c r="QFL80" s="170"/>
      <c r="QFM80" s="167"/>
      <c r="QFN80" s="43"/>
      <c r="QFO80" s="208"/>
      <c r="QFP80" s="157"/>
      <c r="QFQ80" s="211"/>
      <c r="QFR80" s="161"/>
      <c r="QFS80" s="161"/>
      <c r="QFT80" s="168"/>
      <c r="QFU80" s="169"/>
      <c r="QFV80" s="170"/>
      <c r="QFW80" s="167"/>
      <c r="QFX80" s="43"/>
      <c r="QFY80" s="208"/>
      <c r="QFZ80" s="157"/>
      <c r="QGA80" s="211"/>
      <c r="QGB80" s="161"/>
      <c r="QGC80" s="161"/>
      <c r="QGD80" s="168"/>
      <c r="QGE80" s="169"/>
      <c r="QGF80" s="170"/>
      <c r="QGG80" s="167"/>
      <c r="QGH80" s="43"/>
      <c r="QGI80" s="208"/>
      <c r="QGJ80" s="157"/>
      <c r="QGK80" s="211"/>
      <c r="QGL80" s="161"/>
      <c r="QGM80" s="161"/>
      <c r="QGN80" s="168"/>
      <c r="QGO80" s="169"/>
      <c r="QGP80" s="170"/>
      <c r="QGQ80" s="167"/>
      <c r="QGR80" s="43"/>
      <c r="QGS80" s="208"/>
      <c r="QGT80" s="157"/>
      <c r="QGU80" s="211"/>
      <c r="QGV80" s="161"/>
      <c r="QGW80" s="161"/>
      <c r="QGX80" s="168"/>
      <c r="QGY80" s="169"/>
      <c r="QGZ80" s="170"/>
      <c r="QHA80" s="167"/>
      <c r="QHB80" s="43"/>
      <c r="QHC80" s="208"/>
      <c r="QHD80" s="157"/>
      <c r="QHE80" s="211"/>
      <c r="QHF80" s="161"/>
      <c r="QHG80" s="161"/>
      <c r="QHH80" s="168"/>
      <c r="QHI80" s="169"/>
      <c r="QHJ80" s="170"/>
      <c r="QHK80" s="167"/>
      <c r="QHL80" s="43"/>
      <c r="QHM80" s="208"/>
      <c r="QHN80" s="157"/>
      <c r="QHO80" s="211"/>
      <c r="QHP80" s="161"/>
      <c r="QHQ80" s="161"/>
      <c r="QHR80" s="168"/>
      <c r="QHS80" s="169"/>
      <c r="QHT80" s="170"/>
      <c r="QHU80" s="167"/>
      <c r="QHV80" s="43"/>
      <c r="QHW80" s="208"/>
      <c r="QHX80" s="157"/>
      <c r="QHY80" s="211"/>
      <c r="QHZ80" s="161"/>
      <c r="QIA80" s="161"/>
      <c r="QIB80" s="168"/>
      <c r="QIC80" s="169"/>
      <c r="QID80" s="170"/>
      <c r="QIE80" s="167"/>
      <c r="QIF80" s="43"/>
      <c r="QIG80" s="208"/>
      <c r="QIH80" s="157"/>
      <c r="QII80" s="211"/>
      <c r="QIJ80" s="161"/>
      <c r="QIK80" s="161"/>
      <c r="QIL80" s="168"/>
      <c r="QIM80" s="169"/>
      <c r="QIN80" s="170"/>
      <c r="QIO80" s="167"/>
      <c r="QIP80" s="43"/>
      <c r="QIQ80" s="208"/>
      <c r="QIR80" s="157"/>
      <c r="QIS80" s="211"/>
      <c r="QIT80" s="161"/>
      <c r="QIU80" s="161"/>
      <c r="QIV80" s="168"/>
      <c r="QIW80" s="169"/>
      <c r="QIX80" s="170"/>
      <c r="QIY80" s="167"/>
      <c r="QIZ80" s="43"/>
      <c r="QJA80" s="208"/>
      <c r="QJB80" s="157"/>
      <c r="QJC80" s="211"/>
      <c r="QJD80" s="161"/>
      <c r="QJE80" s="161"/>
      <c r="QJF80" s="168"/>
      <c r="QJG80" s="169"/>
      <c r="QJH80" s="170"/>
      <c r="QJI80" s="167"/>
      <c r="QJJ80" s="43"/>
      <c r="QJK80" s="208"/>
      <c r="QJL80" s="157"/>
      <c r="QJM80" s="211"/>
      <c r="QJN80" s="161"/>
      <c r="QJO80" s="161"/>
      <c r="QJP80" s="168"/>
      <c r="QJQ80" s="169"/>
      <c r="QJR80" s="170"/>
      <c r="QJS80" s="167"/>
      <c r="QJT80" s="43"/>
      <c r="QJU80" s="208"/>
      <c r="QJV80" s="157"/>
      <c r="QJW80" s="211"/>
      <c r="QJX80" s="161"/>
      <c r="QJY80" s="161"/>
      <c r="QJZ80" s="168"/>
      <c r="QKA80" s="169"/>
      <c r="QKB80" s="170"/>
      <c r="QKC80" s="167"/>
      <c r="QKD80" s="43"/>
      <c r="QKE80" s="208"/>
      <c r="QKF80" s="157"/>
      <c r="QKG80" s="211"/>
      <c r="QKH80" s="161"/>
      <c r="QKI80" s="161"/>
      <c r="QKJ80" s="168"/>
      <c r="QKK80" s="169"/>
      <c r="QKL80" s="170"/>
      <c r="QKM80" s="167"/>
      <c r="QKN80" s="43"/>
      <c r="QKO80" s="208"/>
      <c r="QKP80" s="157"/>
      <c r="QKQ80" s="211"/>
      <c r="QKR80" s="161"/>
      <c r="QKS80" s="161"/>
      <c r="QKT80" s="168"/>
      <c r="QKU80" s="169"/>
      <c r="QKV80" s="170"/>
      <c r="QKW80" s="167"/>
      <c r="QKX80" s="43"/>
      <c r="QKY80" s="208"/>
      <c r="QKZ80" s="157"/>
      <c r="QLA80" s="211"/>
      <c r="QLB80" s="161"/>
      <c r="QLC80" s="161"/>
      <c r="QLD80" s="168"/>
      <c r="QLE80" s="169"/>
      <c r="QLF80" s="170"/>
      <c r="QLG80" s="167"/>
      <c r="QLH80" s="43"/>
      <c r="QLI80" s="208"/>
      <c r="QLJ80" s="157"/>
      <c r="QLK80" s="211"/>
      <c r="QLL80" s="161"/>
      <c r="QLM80" s="161"/>
      <c r="QLN80" s="168"/>
      <c r="QLO80" s="169"/>
      <c r="QLP80" s="170"/>
      <c r="QLQ80" s="167"/>
      <c r="QLR80" s="43"/>
      <c r="QLS80" s="208"/>
      <c r="QLT80" s="157"/>
      <c r="QLU80" s="211"/>
      <c r="QLV80" s="161"/>
      <c r="QLW80" s="161"/>
      <c r="QLX80" s="168"/>
      <c r="QLY80" s="169"/>
      <c r="QLZ80" s="170"/>
      <c r="QMA80" s="167"/>
      <c r="QMB80" s="43"/>
      <c r="QMC80" s="208"/>
      <c r="QMD80" s="157"/>
      <c r="QME80" s="211"/>
      <c r="QMF80" s="161"/>
      <c r="QMG80" s="161"/>
      <c r="QMH80" s="168"/>
      <c r="QMI80" s="169"/>
      <c r="QMJ80" s="170"/>
      <c r="QMK80" s="167"/>
      <c r="QML80" s="43"/>
      <c r="QMM80" s="208"/>
      <c r="QMN80" s="157"/>
      <c r="QMO80" s="211"/>
      <c r="QMP80" s="161"/>
      <c r="QMQ80" s="161"/>
      <c r="QMR80" s="168"/>
      <c r="QMS80" s="169"/>
      <c r="QMT80" s="170"/>
      <c r="QMU80" s="167"/>
      <c r="QMV80" s="43"/>
      <c r="QMW80" s="208"/>
      <c r="QMX80" s="157"/>
      <c r="QMY80" s="211"/>
      <c r="QMZ80" s="161"/>
      <c r="QNA80" s="161"/>
      <c r="QNB80" s="168"/>
      <c r="QNC80" s="169"/>
      <c r="QND80" s="170"/>
      <c r="QNE80" s="167"/>
      <c r="QNF80" s="43"/>
      <c r="QNG80" s="208"/>
      <c r="QNH80" s="157"/>
      <c r="QNI80" s="211"/>
      <c r="QNJ80" s="161"/>
      <c r="QNK80" s="161"/>
      <c r="QNL80" s="168"/>
      <c r="QNM80" s="169"/>
      <c r="QNN80" s="170"/>
      <c r="QNO80" s="167"/>
      <c r="QNP80" s="43"/>
      <c r="QNQ80" s="208"/>
      <c r="QNR80" s="157"/>
      <c r="QNS80" s="211"/>
      <c r="QNT80" s="161"/>
      <c r="QNU80" s="161"/>
      <c r="QNV80" s="168"/>
      <c r="QNW80" s="169"/>
      <c r="QNX80" s="170"/>
      <c r="QNY80" s="167"/>
      <c r="QNZ80" s="43"/>
      <c r="QOA80" s="208"/>
      <c r="QOB80" s="157"/>
      <c r="QOC80" s="211"/>
      <c r="QOD80" s="161"/>
      <c r="QOE80" s="161"/>
      <c r="QOF80" s="168"/>
      <c r="QOG80" s="169"/>
      <c r="QOH80" s="170"/>
      <c r="QOI80" s="167"/>
      <c r="QOJ80" s="43"/>
      <c r="QOK80" s="208"/>
      <c r="QOL80" s="157"/>
      <c r="QOM80" s="211"/>
      <c r="QON80" s="161"/>
      <c r="QOO80" s="161"/>
      <c r="QOP80" s="168"/>
      <c r="QOQ80" s="169"/>
      <c r="QOR80" s="170"/>
      <c r="QOS80" s="167"/>
      <c r="QOT80" s="43"/>
      <c r="QOU80" s="208"/>
      <c r="QOV80" s="157"/>
      <c r="QOW80" s="211"/>
      <c r="QOX80" s="161"/>
      <c r="QOY80" s="161"/>
      <c r="QOZ80" s="168"/>
      <c r="QPA80" s="169"/>
      <c r="QPB80" s="170"/>
      <c r="QPC80" s="167"/>
      <c r="QPD80" s="43"/>
      <c r="QPE80" s="208"/>
      <c r="QPF80" s="157"/>
      <c r="QPG80" s="211"/>
      <c r="QPH80" s="161"/>
      <c r="QPI80" s="161"/>
      <c r="QPJ80" s="168"/>
      <c r="QPK80" s="169"/>
      <c r="QPL80" s="170"/>
      <c r="QPM80" s="167"/>
      <c r="QPN80" s="43"/>
      <c r="QPO80" s="208"/>
      <c r="QPP80" s="157"/>
      <c r="QPQ80" s="211"/>
      <c r="QPR80" s="161"/>
      <c r="QPS80" s="161"/>
      <c r="QPT80" s="168"/>
      <c r="QPU80" s="169"/>
      <c r="QPV80" s="170"/>
      <c r="QPW80" s="167"/>
      <c r="QPX80" s="43"/>
      <c r="QPY80" s="208"/>
      <c r="QPZ80" s="157"/>
      <c r="QQA80" s="211"/>
      <c r="QQB80" s="161"/>
      <c r="QQC80" s="161"/>
      <c r="QQD80" s="168"/>
      <c r="QQE80" s="169"/>
      <c r="QQF80" s="170"/>
      <c r="QQG80" s="167"/>
      <c r="QQH80" s="43"/>
      <c r="QQI80" s="208"/>
      <c r="QQJ80" s="157"/>
      <c r="QQK80" s="211"/>
      <c r="QQL80" s="161"/>
      <c r="QQM80" s="161"/>
      <c r="QQN80" s="168"/>
      <c r="QQO80" s="169"/>
      <c r="QQP80" s="170"/>
      <c r="QQQ80" s="167"/>
      <c r="QQR80" s="43"/>
      <c r="QQS80" s="208"/>
      <c r="QQT80" s="157"/>
      <c r="QQU80" s="211"/>
      <c r="QQV80" s="161"/>
      <c r="QQW80" s="161"/>
      <c r="QQX80" s="168"/>
      <c r="QQY80" s="169"/>
      <c r="QQZ80" s="170"/>
      <c r="QRA80" s="167"/>
      <c r="QRB80" s="43"/>
      <c r="QRC80" s="208"/>
      <c r="QRD80" s="157"/>
      <c r="QRE80" s="211"/>
      <c r="QRF80" s="161"/>
      <c r="QRG80" s="161"/>
      <c r="QRH80" s="168"/>
      <c r="QRI80" s="169"/>
      <c r="QRJ80" s="170"/>
      <c r="QRK80" s="167"/>
      <c r="QRL80" s="43"/>
      <c r="QRM80" s="208"/>
      <c r="QRN80" s="157"/>
      <c r="QRO80" s="211"/>
      <c r="QRP80" s="161"/>
      <c r="QRQ80" s="161"/>
      <c r="QRR80" s="168"/>
      <c r="QRS80" s="169"/>
      <c r="QRT80" s="170"/>
      <c r="QRU80" s="167"/>
      <c r="QRV80" s="43"/>
      <c r="QRW80" s="208"/>
      <c r="QRX80" s="157"/>
      <c r="QRY80" s="211"/>
      <c r="QRZ80" s="161"/>
      <c r="QSA80" s="161"/>
      <c r="QSB80" s="168"/>
      <c r="QSC80" s="169"/>
      <c r="QSD80" s="170"/>
      <c r="QSE80" s="167"/>
      <c r="QSF80" s="43"/>
      <c r="QSG80" s="208"/>
      <c r="QSH80" s="157"/>
      <c r="QSI80" s="211"/>
      <c r="QSJ80" s="161"/>
      <c r="QSK80" s="161"/>
      <c r="QSL80" s="168"/>
      <c r="QSM80" s="169"/>
      <c r="QSN80" s="170"/>
      <c r="QSO80" s="167"/>
      <c r="QSP80" s="43"/>
      <c r="QSQ80" s="208"/>
      <c r="QSR80" s="157"/>
      <c r="QSS80" s="211"/>
      <c r="QST80" s="161"/>
      <c r="QSU80" s="161"/>
      <c r="QSV80" s="168"/>
      <c r="QSW80" s="169"/>
      <c r="QSX80" s="170"/>
      <c r="QSY80" s="167"/>
      <c r="QSZ80" s="43"/>
      <c r="QTA80" s="208"/>
      <c r="QTB80" s="157"/>
      <c r="QTC80" s="211"/>
      <c r="QTD80" s="161"/>
      <c r="QTE80" s="161"/>
      <c r="QTF80" s="168"/>
      <c r="QTG80" s="169"/>
      <c r="QTH80" s="170"/>
      <c r="QTI80" s="167"/>
      <c r="QTJ80" s="43"/>
      <c r="QTK80" s="208"/>
      <c r="QTL80" s="157"/>
      <c r="QTM80" s="211"/>
      <c r="QTN80" s="161"/>
      <c r="QTO80" s="161"/>
      <c r="QTP80" s="168"/>
      <c r="QTQ80" s="169"/>
      <c r="QTR80" s="170"/>
      <c r="QTS80" s="167"/>
      <c r="QTT80" s="43"/>
      <c r="QTU80" s="208"/>
      <c r="QTV80" s="157"/>
      <c r="QTW80" s="211"/>
      <c r="QTX80" s="161"/>
      <c r="QTY80" s="161"/>
      <c r="QTZ80" s="168"/>
      <c r="QUA80" s="169"/>
      <c r="QUB80" s="170"/>
      <c r="QUC80" s="167"/>
      <c r="QUD80" s="43"/>
      <c r="QUE80" s="208"/>
      <c r="QUF80" s="157"/>
      <c r="QUG80" s="211"/>
      <c r="QUH80" s="161"/>
      <c r="QUI80" s="161"/>
      <c r="QUJ80" s="168"/>
      <c r="QUK80" s="169"/>
      <c r="QUL80" s="170"/>
      <c r="QUM80" s="167"/>
      <c r="QUN80" s="43"/>
      <c r="QUO80" s="208"/>
      <c r="QUP80" s="157"/>
      <c r="QUQ80" s="211"/>
      <c r="QUR80" s="161"/>
      <c r="QUS80" s="161"/>
      <c r="QUT80" s="168"/>
      <c r="QUU80" s="169"/>
      <c r="QUV80" s="170"/>
      <c r="QUW80" s="167"/>
      <c r="QUX80" s="43"/>
      <c r="QUY80" s="208"/>
      <c r="QUZ80" s="157"/>
      <c r="QVA80" s="211"/>
      <c r="QVB80" s="161"/>
      <c r="QVC80" s="161"/>
      <c r="QVD80" s="168"/>
      <c r="QVE80" s="169"/>
      <c r="QVF80" s="170"/>
      <c r="QVG80" s="167"/>
      <c r="QVH80" s="43"/>
      <c r="QVI80" s="208"/>
      <c r="QVJ80" s="157"/>
      <c r="QVK80" s="211"/>
      <c r="QVL80" s="161"/>
      <c r="QVM80" s="161"/>
      <c r="QVN80" s="168"/>
      <c r="QVO80" s="169"/>
      <c r="QVP80" s="170"/>
      <c r="QVQ80" s="167"/>
      <c r="QVR80" s="43"/>
      <c r="QVS80" s="208"/>
      <c r="QVT80" s="157"/>
      <c r="QVU80" s="211"/>
      <c r="QVV80" s="161"/>
      <c r="QVW80" s="161"/>
      <c r="QVX80" s="168"/>
      <c r="QVY80" s="169"/>
      <c r="QVZ80" s="170"/>
      <c r="QWA80" s="167"/>
      <c r="QWB80" s="43"/>
      <c r="QWC80" s="208"/>
      <c r="QWD80" s="157"/>
      <c r="QWE80" s="211"/>
      <c r="QWF80" s="161"/>
      <c r="QWG80" s="161"/>
      <c r="QWH80" s="168"/>
      <c r="QWI80" s="169"/>
      <c r="QWJ80" s="170"/>
      <c r="QWK80" s="167"/>
      <c r="QWL80" s="43"/>
      <c r="QWM80" s="208"/>
      <c r="QWN80" s="157"/>
      <c r="QWO80" s="211"/>
      <c r="QWP80" s="161"/>
      <c r="QWQ80" s="161"/>
      <c r="QWR80" s="168"/>
      <c r="QWS80" s="169"/>
      <c r="QWT80" s="170"/>
      <c r="QWU80" s="167"/>
      <c r="QWV80" s="43"/>
      <c r="QWW80" s="208"/>
      <c r="QWX80" s="157"/>
      <c r="QWY80" s="211"/>
      <c r="QWZ80" s="161"/>
      <c r="QXA80" s="161"/>
      <c r="QXB80" s="168"/>
      <c r="QXC80" s="169"/>
      <c r="QXD80" s="170"/>
      <c r="QXE80" s="167"/>
      <c r="QXF80" s="43"/>
      <c r="QXG80" s="208"/>
      <c r="QXH80" s="157"/>
      <c r="QXI80" s="211"/>
      <c r="QXJ80" s="161"/>
      <c r="QXK80" s="161"/>
      <c r="QXL80" s="168"/>
      <c r="QXM80" s="169"/>
      <c r="QXN80" s="170"/>
      <c r="QXO80" s="167"/>
      <c r="QXP80" s="43"/>
      <c r="QXQ80" s="208"/>
      <c r="QXR80" s="157"/>
      <c r="QXS80" s="211"/>
      <c r="QXT80" s="161"/>
      <c r="QXU80" s="161"/>
      <c r="QXV80" s="168"/>
      <c r="QXW80" s="169"/>
      <c r="QXX80" s="170"/>
      <c r="QXY80" s="167"/>
      <c r="QXZ80" s="43"/>
      <c r="QYA80" s="208"/>
      <c r="QYB80" s="157"/>
      <c r="QYC80" s="211"/>
      <c r="QYD80" s="161"/>
      <c r="QYE80" s="161"/>
      <c r="QYF80" s="168"/>
      <c r="QYG80" s="169"/>
      <c r="QYH80" s="170"/>
      <c r="QYI80" s="167"/>
      <c r="QYJ80" s="43"/>
      <c r="QYK80" s="208"/>
      <c r="QYL80" s="157"/>
      <c r="QYM80" s="211"/>
      <c r="QYN80" s="161"/>
      <c r="QYO80" s="161"/>
      <c r="QYP80" s="168"/>
      <c r="QYQ80" s="169"/>
      <c r="QYR80" s="170"/>
      <c r="QYS80" s="167"/>
      <c r="QYT80" s="43"/>
      <c r="QYU80" s="208"/>
      <c r="QYV80" s="157"/>
      <c r="QYW80" s="211"/>
      <c r="QYX80" s="161"/>
      <c r="QYY80" s="161"/>
      <c r="QYZ80" s="168"/>
      <c r="QZA80" s="169"/>
      <c r="QZB80" s="170"/>
      <c r="QZC80" s="167"/>
      <c r="QZD80" s="43"/>
      <c r="QZE80" s="208"/>
      <c r="QZF80" s="157"/>
      <c r="QZG80" s="211"/>
      <c r="QZH80" s="161"/>
      <c r="QZI80" s="161"/>
      <c r="QZJ80" s="168"/>
      <c r="QZK80" s="169"/>
      <c r="QZL80" s="170"/>
      <c r="QZM80" s="167"/>
      <c r="QZN80" s="43"/>
      <c r="QZO80" s="208"/>
      <c r="QZP80" s="157"/>
      <c r="QZQ80" s="211"/>
      <c r="QZR80" s="161"/>
      <c r="QZS80" s="161"/>
      <c r="QZT80" s="168"/>
      <c r="QZU80" s="169"/>
      <c r="QZV80" s="170"/>
      <c r="QZW80" s="167"/>
      <c r="QZX80" s="43"/>
      <c r="QZY80" s="208"/>
      <c r="QZZ80" s="157"/>
      <c r="RAA80" s="211"/>
      <c r="RAB80" s="161"/>
      <c r="RAC80" s="161"/>
      <c r="RAD80" s="168"/>
      <c r="RAE80" s="169"/>
      <c r="RAF80" s="170"/>
      <c r="RAG80" s="167"/>
      <c r="RAH80" s="43"/>
      <c r="RAI80" s="208"/>
      <c r="RAJ80" s="157"/>
      <c r="RAK80" s="211"/>
      <c r="RAL80" s="161"/>
      <c r="RAM80" s="161"/>
      <c r="RAN80" s="168"/>
      <c r="RAO80" s="169"/>
      <c r="RAP80" s="170"/>
      <c r="RAQ80" s="167"/>
      <c r="RAR80" s="43"/>
      <c r="RAS80" s="208"/>
      <c r="RAT80" s="157"/>
      <c r="RAU80" s="211"/>
      <c r="RAV80" s="161"/>
      <c r="RAW80" s="161"/>
      <c r="RAX80" s="168"/>
      <c r="RAY80" s="169"/>
      <c r="RAZ80" s="170"/>
      <c r="RBA80" s="167"/>
      <c r="RBB80" s="43"/>
      <c r="RBC80" s="208"/>
      <c r="RBD80" s="157"/>
      <c r="RBE80" s="211"/>
      <c r="RBF80" s="161"/>
      <c r="RBG80" s="161"/>
      <c r="RBH80" s="168"/>
      <c r="RBI80" s="169"/>
      <c r="RBJ80" s="170"/>
      <c r="RBK80" s="167"/>
      <c r="RBL80" s="43"/>
      <c r="RBM80" s="208"/>
      <c r="RBN80" s="157"/>
      <c r="RBO80" s="211"/>
      <c r="RBP80" s="161"/>
      <c r="RBQ80" s="161"/>
      <c r="RBR80" s="168"/>
      <c r="RBS80" s="169"/>
      <c r="RBT80" s="170"/>
      <c r="RBU80" s="167"/>
      <c r="RBV80" s="43"/>
      <c r="RBW80" s="208"/>
      <c r="RBX80" s="157"/>
      <c r="RBY80" s="211"/>
      <c r="RBZ80" s="161"/>
      <c r="RCA80" s="161"/>
      <c r="RCB80" s="168"/>
      <c r="RCC80" s="169"/>
      <c r="RCD80" s="170"/>
      <c r="RCE80" s="167"/>
      <c r="RCF80" s="43"/>
      <c r="RCG80" s="208"/>
      <c r="RCH80" s="157"/>
      <c r="RCI80" s="211"/>
      <c r="RCJ80" s="161"/>
      <c r="RCK80" s="161"/>
      <c r="RCL80" s="168"/>
      <c r="RCM80" s="169"/>
      <c r="RCN80" s="170"/>
      <c r="RCO80" s="167"/>
      <c r="RCP80" s="43"/>
      <c r="RCQ80" s="208"/>
      <c r="RCR80" s="157"/>
      <c r="RCS80" s="211"/>
      <c r="RCT80" s="161"/>
      <c r="RCU80" s="161"/>
      <c r="RCV80" s="168"/>
      <c r="RCW80" s="169"/>
      <c r="RCX80" s="170"/>
      <c r="RCY80" s="167"/>
      <c r="RCZ80" s="43"/>
      <c r="RDA80" s="208"/>
      <c r="RDB80" s="157"/>
      <c r="RDC80" s="211"/>
      <c r="RDD80" s="161"/>
      <c r="RDE80" s="161"/>
      <c r="RDF80" s="168"/>
      <c r="RDG80" s="169"/>
      <c r="RDH80" s="170"/>
      <c r="RDI80" s="167"/>
      <c r="RDJ80" s="43"/>
      <c r="RDK80" s="208"/>
      <c r="RDL80" s="157"/>
      <c r="RDM80" s="211"/>
      <c r="RDN80" s="161"/>
      <c r="RDO80" s="161"/>
      <c r="RDP80" s="168"/>
      <c r="RDQ80" s="169"/>
      <c r="RDR80" s="170"/>
      <c r="RDS80" s="167"/>
      <c r="RDT80" s="43"/>
      <c r="RDU80" s="208"/>
      <c r="RDV80" s="157"/>
      <c r="RDW80" s="211"/>
      <c r="RDX80" s="161"/>
      <c r="RDY80" s="161"/>
      <c r="RDZ80" s="168"/>
      <c r="REA80" s="169"/>
      <c r="REB80" s="170"/>
      <c r="REC80" s="167"/>
      <c r="RED80" s="43"/>
      <c r="REE80" s="208"/>
      <c r="REF80" s="157"/>
      <c r="REG80" s="211"/>
      <c r="REH80" s="161"/>
      <c r="REI80" s="161"/>
      <c r="REJ80" s="168"/>
      <c r="REK80" s="169"/>
      <c r="REL80" s="170"/>
      <c r="REM80" s="167"/>
      <c r="REN80" s="43"/>
      <c r="REO80" s="208"/>
      <c r="REP80" s="157"/>
      <c r="REQ80" s="211"/>
      <c r="RER80" s="161"/>
      <c r="RES80" s="161"/>
      <c r="RET80" s="168"/>
      <c r="REU80" s="169"/>
      <c r="REV80" s="170"/>
      <c r="REW80" s="167"/>
      <c r="REX80" s="43"/>
      <c r="REY80" s="208"/>
      <c r="REZ80" s="157"/>
      <c r="RFA80" s="211"/>
      <c r="RFB80" s="161"/>
      <c r="RFC80" s="161"/>
      <c r="RFD80" s="168"/>
      <c r="RFE80" s="169"/>
      <c r="RFF80" s="170"/>
      <c r="RFG80" s="167"/>
      <c r="RFH80" s="43"/>
      <c r="RFI80" s="208"/>
      <c r="RFJ80" s="157"/>
      <c r="RFK80" s="211"/>
      <c r="RFL80" s="161"/>
      <c r="RFM80" s="161"/>
      <c r="RFN80" s="168"/>
      <c r="RFO80" s="169"/>
      <c r="RFP80" s="170"/>
      <c r="RFQ80" s="167"/>
      <c r="RFR80" s="43"/>
      <c r="RFS80" s="208"/>
      <c r="RFT80" s="157"/>
      <c r="RFU80" s="211"/>
      <c r="RFV80" s="161"/>
      <c r="RFW80" s="161"/>
      <c r="RFX80" s="168"/>
      <c r="RFY80" s="169"/>
      <c r="RFZ80" s="170"/>
      <c r="RGA80" s="167"/>
      <c r="RGB80" s="43"/>
      <c r="RGC80" s="208"/>
      <c r="RGD80" s="157"/>
      <c r="RGE80" s="211"/>
      <c r="RGF80" s="161"/>
      <c r="RGG80" s="161"/>
      <c r="RGH80" s="168"/>
      <c r="RGI80" s="169"/>
      <c r="RGJ80" s="170"/>
      <c r="RGK80" s="167"/>
      <c r="RGL80" s="43"/>
      <c r="RGM80" s="208"/>
      <c r="RGN80" s="157"/>
      <c r="RGO80" s="211"/>
      <c r="RGP80" s="161"/>
      <c r="RGQ80" s="161"/>
      <c r="RGR80" s="168"/>
      <c r="RGS80" s="169"/>
      <c r="RGT80" s="170"/>
      <c r="RGU80" s="167"/>
      <c r="RGV80" s="43"/>
      <c r="RGW80" s="208"/>
      <c r="RGX80" s="157"/>
      <c r="RGY80" s="211"/>
      <c r="RGZ80" s="161"/>
      <c r="RHA80" s="161"/>
      <c r="RHB80" s="168"/>
      <c r="RHC80" s="169"/>
      <c r="RHD80" s="170"/>
      <c r="RHE80" s="167"/>
      <c r="RHF80" s="43"/>
      <c r="RHG80" s="208"/>
      <c r="RHH80" s="157"/>
      <c r="RHI80" s="211"/>
      <c r="RHJ80" s="161"/>
      <c r="RHK80" s="161"/>
      <c r="RHL80" s="168"/>
      <c r="RHM80" s="169"/>
      <c r="RHN80" s="170"/>
      <c r="RHO80" s="167"/>
      <c r="RHP80" s="43"/>
      <c r="RHQ80" s="208"/>
      <c r="RHR80" s="157"/>
      <c r="RHS80" s="211"/>
      <c r="RHT80" s="161"/>
      <c r="RHU80" s="161"/>
      <c r="RHV80" s="168"/>
      <c r="RHW80" s="169"/>
      <c r="RHX80" s="170"/>
      <c r="RHY80" s="167"/>
      <c r="RHZ80" s="43"/>
      <c r="RIA80" s="208"/>
      <c r="RIB80" s="157"/>
      <c r="RIC80" s="211"/>
      <c r="RID80" s="161"/>
      <c r="RIE80" s="161"/>
      <c r="RIF80" s="168"/>
      <c r="RIG80" s="169"/>
      <c r="RIH80" s="170"/>
      <c r="RII80" s="167"/>
      <c r="RIJ80" s="43"/>
      <c r="RIK80" s="208"/>
      <c r="RIL80" s="157"/>
      <c r="RIM80" s="211"/>
      <c r="RIN80" s="161"/>
      <c r="RIO80" s="161"/>
      <c r="RIP80" s="168"/>
      <c r="RIQ80" s="169"/>
      <c r="RIR80" s="170"/>
      <c r="RIS80" s="167"/>
      <c r="RIT80" s="43"/>
      <c r="RIU80" s="208"/>
      <c r="RIV80" s="157"/>
      <c r="RIW80" s="211"/>
      <c r="RIX80" s="161"/>
      <c r="RIY80" s="161"/>
      <c r="RIZ80" s="168"/>
      <c r="RJA80" s="169"/>
      <c r="RJB80" s="170"/>
      <c r="RJC80" s="167"/>
      <c r="RJD80" s="43"/>
      <c r="RJE80" s="208"/>
      <c r="RJF80" s="157"/>
      <c r="RJG80" s="211"/>
      <c r="RJH80" s="161"/>
      <c r="RJI80" s="161"/>
      <c r="RJJ80" s="168"/>
      <c r="RJK80" s="169"/>
      <c r="RJL80" s="170"/>
      <c r="RJM80" s="167"/>
      <c r="RJN80" s="43"/>
      <c r="RJO80" s="208"/>
      <c r="RJP80" s="157"/>
      <c r="RJQ80" s="211"/>
      <c r="RJR80" s="161"/>
      <c r="RJS80" s="161"/>
      <c r="RJT80" s="168"/>
      <c r="RJU80" s="169"/>
      <c r="RJV80" s="170"/>
      <c r="RJW80" s="167"/>
      <c r="RJX80" s="43"/>
      <c r="RJY80" s="208"/>
      <c r="RJZ80" s="157"/>
      <c r="RKA80" s="211"/>
      <c r="RKB80" s="161"/>
      <c r="RKC80" s="161"/>
      <c r="RKD80" s="168"/>
      <c r="RKE80" s="169"/>
      <c r="RKF80" s="170"/>
      <c r="RKG80" s="167"/>
      <c r="RKH80" s="43"/>
      <c r="RKI80" s="208"/>
      <c r="RKJ80" s="157"/>
      <c r="RKK80" s="211"/>
      <c r="RKL80" s="161"/>
      <c r="RKM80" s="161"/>
      <c r="RKN80" s="168"/>
      <c r="RKO80" s="169"/>
      <c r="RKP80" s="170"/>
      <c r="RKQ80" s="167"/>
      <c r="RKR80" s="43"/>
      <c r="RKS80" s="208"/>
      <c r="RKT80" s="157"/>
      <c r="RKU80" s="211"/>
      <c r="RKV80" s="161"/>
      <c r="RKW80" s="161"/>
      <c r="RKX80" s="168"/>
      <c r="RKY80" s="169"/>
      <c r="RKZ80" s="170"/>
      <c r="RLA80" s="167"/>
      <c r="RLB80" s="43"/>
      <c r="RLC80" s="208"/>
      <c r="RLD80" s="157"/>
      <c r="RLE80" s="211"/>
      <c r="RLF80" s="161"/>
      <c r="RLG80" s="161"/>
      <c r="RLH80" s="168"/>
      <c r="RLI80" s="169"/>
      <c r="RLJ80" s="170"/>
      <c r="RLK80" s="167"/>
      <c r="RLL80" s="43"/>
      <c r="RLM80" s="208"/>
      <c r="RLN80" s="157"/>
      <c r="RLO80" s="211"/>
      <c r="RLP80" s="161"/>
      <c r="RLQ80" s="161"/>
      <c r="RLR80" s="168"/>
      <c r="RLS80" s="169"/>
      <c r="RLT80" s="170"/>
      <c r="RLU80" s="167"/>
      <c r="RLV80" s="43"/>
      <c r="RLW80" s="208"/>
      <c r="RLX80" s="157"/>
      <c r="RLY80" s="211"/>
      <c r="RLZ80" s="161"/>
      <c r="RMA80" s="161"/>
      <c r="RMB80" s="168"/>
      <c r="RMC80" s="169"/>
      <c r="RMD80" s="170"/>
      <c r="RME80" s="167"/>
      <c r="RMF80" s="43"/>
      <c r="RMG80" s="208"/>
      <c r="RMH80" s="157"/>
      <c r="RMI80" s="211"/>
      <c r="RMJ80" s="161"/>
      <c r="RMK80" s="161"/>
      <c r="RML80" s="168"/>
      <c r="RMM80" s="169"/>
      <c r="RMN80" s="170"/>
      <c r="RMO80" s="167"/>
      <c r="RMP80" s="43"/>
      <c r="RMQ80" s="208"/>
      <c r="RMR80" s="157"/>
      <c r="RMS80" s="211"/>
      <c r="RMT80" s="161"/>
      <c r="RMU80" s="161"/>
      <c r="RMV80" s="168"/>
      <c r="RMW80" s="169"/>
      <c r="RMX80" s="170"/>
      <c r="RMY80" s="167"/>
      <c r="RMZ80" s="43"/>
      <c r="RNA80" s="208"/>
      <c r="RNB80" s="157"/>
      <c r="RNC80" s="211"/>
      <c r="RND80" s="161"/>
      <c r="RNE80" s="161"/>
      <c r="RNF80" s="168"/>
      <c r="RNG80" s="169"/>
      <c r="RNH80" s="170"/>
      <c r="RNI80" s="167"/>
      <c r="RNJ80" s="43"/>
      <c r="RNK80" s="208"/>
      <c r="RNL80" s="157"/>
      <c r="RNM80" s="211"/>
      <c r="RNN80" s="161"/>
      <c r="RNO80" s="161"/>
      <c r="RNP80" s="168"/>
      <c r="RNQ80" s="169"/>
      <c r="RNR80" s="170"/>
      <c r="RNS80" s="167"/>
      <c r="RNT80" s="43"/>
      <c r="RNU80" s="208"/>
      <c r="RNV80" s="157"/>
      <c r="RNW80" s="211"/>
      <c r="RNX80" s="161"/>
      <c r="RNY80" s="161"/>
      <c r="RNZ80" s="168"/>
      <c r="ROA80" s="169"/>
      <c r="ROB80" s="170"/>
      <c r="ROC80" s="167"/>
      <c r="ROD80" s="43"/>
      <c r="ROE80" s="208"/>
      <c r="ROF80" s="157"/>
      <c r="ROG80" s="211"/>
      <c r="ROH80" s="161"/>
      <c r="ROI80" s="161"/>
      <c r="ROJ80" s="168"/>
      <c r="ROK80" s="169"/>
      <c r="ROL80" s="170"/>
      <c r="ROM80" s="167"/>
      <c r="RON80" s="43"/>
      <c r="ROO80" s="208"/>
      <c r="ROP80" s="157"/>
      <c r="ROQ80" s="211"/>
      <c r="ROR80" s="161"/>
      <c r="ROS80" s="161"/>
      <c r="ROT80" s="168"/>
      <c r="ROU80" s="169"/>
      <c r="ROV80" s="170"/>
      <c r="ROW80" s="167"/>
      <c r="ROX80" s="43"/>
      <c r="ROY80" s="208"/>
      <c r="ROZ80" s="157"/>
      <c r="RPA80" s="211"/>
      <c r="RPB80" s="161"/>
      <c r="RPC80" s="161"/>
      <c r="RPD80" s="168"/>
      <c r="RPE80" s="169"/>
      <c r="RPF80" s="170"/>
      <c r="RPG80" s="167"/>
      <c r="RPH80" s="43"/>
      <c r="RPI80" s="208"/>
      <c r="RPJ80" s="157"/>
      <c r="RPK80" s="211"/>
      <c r="RPL80" s="161"/>
      <c r="RPM80" s="161"/>
      <c r="RPN80" s="168"/>
      <c r="RPO80" s="169"/>
      <c r="RPP80" s="170"/>
      <c r="RPQ80" s="167"/>
      <c r="RPR80" s="43"/>
      <c r="RPS80" s="208"/>
      <c r="RPT80" s="157"/>
      <c r="RPU80" s="211"/>
      <c r="RPV80" s="161"/>
      <c r="RPW80" s="161"/>
      <c r="RPX80" s="168"/>
      <c r="RPY80" s="169"/>
      <c r="RPZ80" s="170"/>
      <c r="RQA80" s="167"/>
      <c r="RQB80" s="43"/>
      <c r="RQC80" s="208"/>
      <c r="RQD80" s="157"/>
      <c r="RQE80" s="211"/>
      <c r="RQF80" s="161"/>
      <c r="RQG80" s="161"/>
      <c r="RQH80" s="168"/>
      <c r="RQI80" s="169"/>
      <c r="RQJ80" s="170"/>
      <c r="RQK80" s="167"/>
      <c r="RQL80" s="43"/>
      <c r="RQM80" s="208"/>
      <c r="RQN80" s="157"/>
      <c r="RQO80" s="211"/>
      <c r="RQP80" s="161"/>
      <c r="RQQ80" s="161"/>
      <c r="RQR80" s="168"/>
      <c r="RQS80" s="169"/>
      <c r="RQT80" s="170"/>
      <c r="RQU80" s="167"/>
      <c r="RQV80" s="43"/>
      <c r="RQW80" s="208"/>
      <c r="RQX80" s="157"/>
      <c r="RQY80" s="211"/>
      <c r="RQZ80" s="161"/>
      <c r="RRA80" s="161"/>
      <c r="RRB80" s="168"/>
      <c r="RRC80" s="169"/>
      <c r="RRD80" s="170"/>
      <c r="RRE80" s="167"/>
      <c r="RRF80" s="43"/>
      <c r="RRG80" s="208"/>
      <c r="RRH80" s="157"/>
      <c r="RRI80" s="211"/>
      <c r="RRJ80" s="161"/>
      <c r="RRK80" s="161"/>
      <c r="RRL80" s="168"/>
      <c r="RRM80" s="169"/>
      <c r="RRN80" s="170"/>
      <c r="RRO80" s="167"/>
      <c r="RRP80" s="43"/>
      <c r="RRQ80" s="208"/>
      <c r="RRR80" s="157"/>
      <c r="RRS80" s="211"/>
      <c r="RRT80" s="161"/>
      <c r="RRU80" s="161"/>
      <c r="RRV80" s="168"/>
      <c r="RRW80" s="169"/>
      <c r="RRX80" s="170"/>
      <c r="RRY80" s="167"/>
      <c r="RRZ80" s="43"/>
      <c r="RSA80" s="208"/>
      <c r="RSB80" s="157"/>
      <c r="RSC80" s="211"/>
      <c r="RSD80" s="161"/>
      <c r="RSE80" s="161"/>
      <c r="RSF80" s="168"/>
      <c r="RSG80" s="169"/>
      <c r="RSH80" s="170"/>
      <c r="RSI80" s="167"/>
      <c r="RSJ80" s="43"/>
      <c r="RSK80" s="208"/>
      <c r="RSL80" s="157"/>
      <c r="RSM80" s="211"/>
      <c r="RSN80" s="161"/>
      <c r="RSO80" s="161"/>
      <c r="RSP80" s="168"/>
      <c r="RSQ80" s="169"/>
      <c r="RSR80" s="170"/>
      <c r="RSS80" s="167"/>
      <c r="RST80" s="43"/>
      <c r="RSU80" s="208"/>
      <c r="RSV80" s="157"/>
      <c r="RSW80" s="211"/>
      <c r="RSX80" s="161"/>
      <c r="RSY80" s="161"/>
      <c r="RSZ80" s="168"/>
      <c r="RTA80" s="169"/>
      <c r="RTB80" s="170"/>
      <c r="RTC80" s="167"/>
      <c r="RTD80" s="43"/>
      <c r="RTE80" s="208"/>
      <c r="RTF80" s="157"/>
      <c r="RTG80" s="211"/>
      <c r="RTH80" s="161"/>
      <c r="RTI80" s="161"/>
      <c r="RTJ80" s="168"/>
      <c r="RTK80" s="169"/>
      <c r="RTL80" s="170"/>
      <c r="RTM80" s="167"/>
      <c r="RTN80" s="43"/>
      <c r="RTO80" s="208"/>
      <c r="RTP80" s="157"/>
      <c r="RTQ80" s="211"/>
      <c r="RTR80" s="161"/>
      <c r="RTS80" s="161"/>
      <c r="RTT80" s="168"/>
      <c r="RTU80" s="169"/>
      <c r="RTV80" s="170"/>
      <c r="RTW80" s="167"/>
      <c r="RTX80" s="43"/>
      <c r="RTY80" s="208"/>
      <c r="RTZ80" s="157"/>
      <c r="RUA80" s="211"/>
      <c r="RUB80" s="161"/>
      <c r="RUC80" s="161"/>
      <c r="RUD80" s="168"/>
      <c r="RUE80" s="169"/>
      <c r="RUF80" s="170"/>
      <c r="RUG80" s="167"/>
      <c r="RUH80" s="43"/>
      <c r="RUI80" s="208"/>
      <c r="RUJ80" s="157"/>
      <c r="RUK80" s="211"/>
      <c r="RUL80" s="161"/>
      <c r="RUM80" s="161"/>
      <c r="RUN80" s="168"/>
      <c r="RUO80" s="169"/>
      <c r="RUP80" s="170"/>
      <c r="RUQ80" s="167"/>
      <c r="RUR80" s="43"/>
      <c r="RUS80" s="208"/>
      <c r="RUT80" s="157"/>
      <c r="RUU80" s="211"/>
      <c r="RUV80" s="161"/>
      <c r="RUW80" s="161"/>
      <c r="RUX80" s="168"/>
      <c r="RUY80" s="169"/>
      <c r="RUZ80" s="170"/>
      <c r="RVA80" s="167"/>
      <c r="RVB80" s="43"/>
      <c r="RVC80" s="208"/>
      <c r="RVD80" s="157"/>
      <c r="RVE80" s="211"/>
      <c r="RVF80" s="161"/>
      <c r="RVG80" s="161"/>
      <c r="RVH80" s="168"/>
      <c r="RVI80" s="169"/>
      <c r="RVJ80" s="170"/>
      <c r="RVK80" s="167"/>
      <c r="RVL80" s="43"/>
      <c r="RVM80" s="208"/>
      <c r="RVN80" s="157"/>
      <c r="RVO80" s="211"/>
      <c r="RVP80" s="161"/>
      <c r="RVQ80" s="161"/>
      <c r="RVR80" s="168"/>
      <c r="RVS80" s="169"/>
      <c r="RVT80" s="170"/>
      <c r="RVU80" s="167"/>
      <c r="RVV80" s="43"/>
      <c r="RVW80" s="208"/>
      <c r="RVX80" s="157"/>
      <c r="RVY80" s="211"/>
      <c r="RVZ80" s="161"/>
      <c r="RWA80" s="161"/>
      <c r="RWB80" s="168"/>
      <c r="RWC80" s="169"/>
      <c r="RWD80" s="170"/>
      <c r="RWE80" s="167"/>
      <c r="RWF80" s="43"/>
      <c r="RWG80" s="208"/>
      <c r="RWH80" s="157"/>
      <c r="RWI80" s="211"/>
      <c r="RWJ80" s="161"/>
      <c r="RWK80" s="161"/>
      <c r="RWL80" s="168"/>
      <c r="RWM80" s="169"/>
      <c r="RWN80" s="170"/>
      <c r="RWO80" s="167"/>
      <c r="RWP80" s="43"/>
      <c r="RWQ80" s="208"/>
      <c r="RWR80" s="157"/>
      <c r="RWS80" s="211"/>
      <c r="RWT80" s="161"/>
      <c r="RWU80" s="161"/>
      <c r="RWV80" s="168"/>
      <c r="RWW80" s="169"/>
      <c r="RWX80" s="170"/>
      <c r="RWY80" s="167"/>
      <c r="RWZ80" s="43"/>
      <c r="RXA80" s="208"/>
      <c r="RXB80" s="157"/>
      <c r="RXC80" s="211"/>
      <c r="RXD80" s="161"/>
      <c r="RXE80" s="161"/>
      <c r="RXF80" s="168"/>
      <c r="RXG80" s="169"/>
      <c r="RXH80" s="170"/>
      <c r="RXI80" s="167"/>
      <c r="RXJ80" s="43"/>
      <c r="RXK80" s="208"/>
      <c r="RXL80" s="157"/>
      <c r="RXM80" s="211"/>
      <c r="RXN80" s="161"/>
      <c r="RXO80" s="161"/>
      <c r="RXP80" s="168"/>
      <c r="RXQ80" s="169"/>
      <c r="RXR80" s="170"/>
      <c r="RXS80" s="167"/>
      <c r="RXT80" s="43"/>
      <c r="RXU80" s="208"/>
      <c r="RXV80" s="157"/>
      <c r="RXW80" s="211"/>
      <c r="RXX80" s="161"/>
      <c r="RXY80" s="161"/>
      <c r="RXZ80" s="168"/>
      <c r="RYA80" s="169"/>
      <c r="RYB80" s="170"/>
      <c r="RYC80" s="167"/>
      <c r="RYD80" s="43"/>
      <c r="RYE80" s="208"/>
      <c r="RYF80" s="157"/>
      <c r="RYG80" s="211"/>
      <c r="RYH80" s="161"/>
      <c r="RYI80" s="161"/>
      <c r="RYJ80" s="168"/>
      <c r="RYK80" s="169"/>
      <c r="RYL80" s="170"/>
      <c r="RYM80" s="167"/>
      <c r="RYN80" s="43"/>
      <c r="RYO80" s="208"/>
      <c r="RYP80" s="157"/>
      <c r="RYQ80" s="211"/>
      <c r="RYR80" s="161"/>
      <c r="RYS80" s="161"/>
      <c r="RYT80" s="168"/>
      <c r="RYU80" s="169"/>
      <c r="RYV80" s="170"/>
      <c r="RYW80" s="167"/>
      <c r="RYX80" s="43"/>
      <c r="RYY80" s="208"/>
      <c r="RYZ80" s="157"/>
      <c r="RZA80" s="211"/>
      <c r="RZB80" s="161"/>
      <c r="RZC80" s="161"/>
      <c r="RZD80" s="168"/>
      <c r="RZE80" s="169"/>
      <c r="RZF80" s="170"/>
      <c r="RZG80" s="167"/>
      <c r="RZH80" s="43"/>
      <c r="RZI80" s="208"/>
      <c r="RZJ80" s="157"/>
      <c r="RZK80" s="211"/>
      <c r="RZL80" s="161"/>
      <c r="RZM80" s="161"/>
      <c r="RZN80" s="168"/>
      <c r="RZO80" s="169"/>
      <c r="RZP80" s="170"/>
      <c r="RZQ80" s="167"/>
      <c r="RZR80" s="43"/>
      <c r="RZS80" s="208"/>
      <c r="RZT80" s="157"/>
      <c r="RZU80" s="211"/>
      <c r="RZV80" s="161"/>
      <c r="RZW80" s="161"/>
      <c r="RZX80" s="168"/>
      <c r="RZY80" s="169"/>
      <c r="RZZ80" s="170"/>
      <c r="SAA80" s="167"/>
      <c r="SAB80" s="43"/>
      <c r="SAC80" s="208"/>
      <c r="SAD80" s="157"/>
      <c r="SAE80" s="211"/>
      <c r="SAF80" s="161"/>
      <c r="SAG80" s="161"/>
      <c r="SAH80" s="168"/>
      <c r="SAI80" s="169"/>
      <c r="SAJ80" s="170"/>
      <c r="SAK80" s="167"/>
      <c r="SAL80" s="43"/>
      <c r="SAM80" s="208"/>
      <c r="SAN80" s="157"/>
      <c r="SAO80" s="211"/>
      <c r="SAP80" s="161"/>
      <c r="SAQ80" s="161"/>
      <c r="SAR80" s="168"/>
      <c r="SAS80" s="169"/>
      <c r="SAT80" s="170"/>
      <c r="SAU80" s="167"/>
      <c r="SAV80" s="43"/>
      <c r="SAW80" s="208"/>
      <c r="SAX80" s="157"/>
      <c r="SAY80" s="211"/>
      <c r="SAZ80" s="161"/>
      <c r="SBA80" s="161"/>
      <c r="SBB80" s="168"/>
      <c r="SBC80" s="169"/>
      <c r="SBD80" s="170"/>
      <c r="SBE80" s="167"/>
      <c r="SBF80" s="43"/>
      <c r="SBG80" s="208"/>
      <c r="SBH80" s="157"/>
      <c r="SBI80" s="211"/>
      <c r="SBJ80" s="161"/>
      <c r="SBK80" s="161"/>
      <c r="SBL80" s="168"/>
      <c r="SBM80" s="169"/>
      <c r="SBN80" s="170"/>
      <c r="SBO80" s="167"/>
      <c r="SBP80" s="43"/>
      <c r="SBQ80" s="208"/>
      <c r="SBR80" s="157"/>
      <c r="SBS80" s="211"/>
      <c r="SBT80" s="161"/>
      <c r="SBU80" s="161"/>
      <c r="SBV80" s="168"/>
      <c r="SBW80" s="169"/>
      <c r="SBX80" s="170"/>
      <c r="SBY80" s="167"/>
      <c r="SBZ80" s="43"/>
      <c r="SCA80" s="208"/>
      <c r="SCB80" s="157"/>
      <c r="SCC80" s="211"/>
      <c r="SCD80" s="161"/>
      <c r="SCE80" s="161"/>
      <c r="SCF80" s="168"/>
      <c r="SCG80" s="169"/>
      <c r="SCH80" s="170"/>
      <c r="SCI80" s="167"/>
      <c r="SCJ80" s="43"/>
      <c r="SCK80" s="208"/>
      <c r="SCL80" s="157"/>
      <c r="SCM80" s="211"/>
      <c r="SCN80" s="161"/>
      <c r="SCO80" s="161"/>
      <c r="SCP80" s="168"/>
      <c r="SCQ80" s="169"/>
      <c r="SCR80" s="170"/>
      <c r="SCS80" s="167"/>
      <c r="SCT80" s="43"/>
      <c r="SCU80" s="208"/>
      <c r="SCV80" s="157"/>
      <c r="SCW80" s="211"/>
      <c r="SCX80" s="161"/>
      <c r="SCY80" s="161"/>
      <c r="SCZ80" s="168"/>
      <c r="SDA80" s="169"/>
      <c r="SDB80" s="170"/>
      <c r="SDC80" s="167"/>
      <c r="SDD80" s="43"/>
      <c r="SDE80" s="208"/>
      <c r="SDF80" s="157"/>
      <c r="SDG80" s="211"/>
      <c r="SDH80" s="161"/>
      <c r="SDI80" s="161"/>
      <c r="SDJ80" s="168"/>
      <c r="SDK80" s="169"/>
      <c r="SDL80" s="170"/>
      <c r="SDM80" s="167"/>
      <c r="SDN80" s="43"/>
      <c r="SDO80" s="208"/>
      <c r="SDP80" s="157"/>
      <c r="SDQ80" s="211"/>
      <c r="SDR80" s="161"/>
      <c r="SDS80" s="161"/>
      <c r="SDT80" s="168"/>
      <c r="SDU80" s="169"/>
      <c r="SDV80" s="170"/>
      <c r="SDW80" s="167"/>
      <c r="SDX80" s="43"/>
      <c r="SDY80" s="208"/>
      <c r="SDZ80" s="157"/>
      <c r="SEA80" s="211"/>
      <c r="SEB80" s="161"/>
      <c r="SEC80" s="161"/>
      <c r="SED80" s="168"/>
      <c r="SEE80" s="169"/>
      <c r="SEF80" s="170"/>
      <c r="SEG80" s="167"/>
      <c r="SEH80" s="43"/>
      <c r="SEI80" s="208"/>
      <c r="SEJ80" s="157"/>
      <c r="SEK80" s="211"/>
      <c r="SEL80" s="161"/>
      <c r="SEM80" s="161"/>
      <c r="SEN80" s="168"/>
      <c r="SEO80" s="169"/>
      <c r="SEP80" s="170"/>
      <c r="SEQ80" s="167"/>
      <c r="SER80" s="43"/>
      <c r="SES80" s="208"/>
      <c r="SET80" s="157"/>
      <c r="SEU80" s="211"/>
      <c r="SEV80" s="161"/>
      <c r="SEW80" s="161"/>
      <c r="SEX80" s="168"/>
      <c r="SEY80" s="169"/>
      <c r="SEZ80" s="170"/>
      <c r="SFA80" s="167"/>
      <c r="SFB80" s="43"/>
      <c r="SFC80" s="208"/>
      <c r="SFD80" s="157"/>
      <c r="SFE80" s="211"/>
      <c r="SFF80" s="161"/>
      <c r="SFG80" s="161"/>
      <c r="SFH80" s="168"/>
      <c r="SFI80" s="169"/>
      <c r="SFJ80" s="170"/>
      <c r="SFK80" s="167"/>
      <c r="SFL80" s="43"/>
      <c r="SFM80" s="208"/>
      <c r="SFN80" s="157"/>
      <c r="SFO80" s="211"/>
      <c r="SFP80" s="161"/>
      <c r="SFQ80" s="161"/>
      <c r="SFR80" s="168"/>
      <c r="SFS80" s="169"/>
      <c r="SFT80" s="170"/>
      <c r="SFU80" s="167"/>
      <c r="SFV80" s="43"/>
      <c r="SFW80" s="208"/>
      <c r="SFX80" s="157"/>
      <c r="SFY80" s="211"/>
      <c r="SFZ80" s="161"/>
      <c r="SGA80" s="161"/>
      <c r="SGB80" s="168"/>
      <c r="SGC80" s="169"/>
      <c r="SGD80" s="170"/>
      <c r="SGE80" s="167"/>
      <c r="SGF80" s="43"/>
      <c r="SGG80" s="208"/>
      <c r="SGH80" s="157"/>
      <c r="SGI80" s="211"/>
      <c r="SGJ80" s="161"/>
      <c r="SGK80" s="161"/>
      <c r="SGL80" s="168"/>
      <c r="SGM80" s="169"/>
      <c r="SGN80" s="170"/>
      <c r="SGO80" s="167"/>
      <c r="SGP80" s="43"/>
      <c r="SGQ80" s="208"/>
      <c r="SGR80" s="157"/>
      <c r="SGS80" s="211"/>
      <c r="SGT80" s="161"/>
      <c r="SGU80" s="161"/>
      <c r="SGV80" s="168"/>
      <c r="SGW80" s="169"/>
      <c r="SGX80" s="170"/>
      <c r="SGY80" s="167"/>
      <c r="SGZ80" s="43"/>
      <c r="SHA80" s="208"/>
      <c r="SHB80" s="157"/>
      <c r="SHC80" s="211"/>
      <c r="SHD80" s="161"/>
      <c r="SHE80" s="161"/>
      <c r="SHF80" s="168"/>
      <c r="SHG80" s="169"/>
      <c r="SHH80" s="170"/>
      <c r="SHI80" s="167"/>
      <c r="SHJ80" s="43"/>
      <c r="SHK80" s="208"/>
      <c r="SHL80" s="157"/>
      <c r="SHM80" s="211"/>
      <c r="SHN80" s="161"/>
      <c r="SHO80" s="161"/>
      <c r="SHP80" s="168"/>
      <c r="SHQ80" s="169"/>
      <c r="SHR80" s="170"/>
      <c r="SHS80" s="167"/>
      <c r="SHT80" s="43"/>
      <c r="SHU80" s="208"/>
      <c r="SHV80" s="157"/>
      <c r="SHW80" s="211"/>
      <c r="SHX80" s="161"/>
      <c r="SHY80" s="161"/>
      <c r="SHZ80" s="168"/>
      <c r="SIA80" s="169"/>
      <c r="SIB80" s="170"/>
      <c r="SIC80" s="167"/>
      <c r="SID80" s="43"/>
      <c r="SIE80" s="208"/>
      <c r="SIF80" s="157"/>
      <c r="SIG80" s="211"/>
      <c r="SIH80" s="161"/>
      <c r="SII80" s="161"/>
      <c r="SIJ80" s="168"/>
      <c r="SIK80" s="169"/>
      <c r="SIL80" s="170"/>
      <c r="SIM80" s="167"/>
      <c r="SIN80" s="43"/>
      <c r="SIO80" s="208"/>
      <c r="SIP80" s="157"/>
      <c r="SIQ80" s="211"/>
      <c r="SIR80" s="161"/>
      <c r="SIS80" s="161"/>
      <c r="SIT80" s="168"/>
      <c r="SIU80" s="169"/>
      <c r="SIV80" s="170"/>
      <c r="SIW80" s="167"/>
      <c r="SIX80" s="43"/>
      <c r="SIY80" s="208"/>
      <c r="SIZ80" s="157"/>
      <c r="SJA80" s="211"/>
      <c r="SJB80" s="161"/>
      <c r="SJC80" s="161"/>
      <c r="SJD80" s="168"/>
      <c r="SJE80" s="169"/>
      <c r="SJF80" s="170"/>
      <c r="SJG80" s="167"/>
      <c r="SJH80" s="43"/>
      <c r="SJI80" s="208"/>
      <c r="SJJ80" s="157"/>
      <c r="SJK80" s="211"/>
      <c r="SJL80" s="161"/>
      <c r="SJM80" s="161"/>
      <c r="SJN80" s="168"/>
      <c r="SJO80" s="169"/>
      <c r="SJP80" s="170"/>
      <c r="SJQ80" s="167"/>
      <c r="SJR80" s="43"/>
      <c r="SJS80" s="208"/>
      <c r="SJT80" s="157"/>
      <c r="SJU80" s="211"/>
      <c r="SJV80" s="161"/>
      <c r="SJW80" s="161"/>
      <c r="SJX80" s="168"/>
      <c r="SJY80" s="169"/>
      <c r="SJZ80" s="170"/>
      <c r="SKA80" s="167"/>
      <c r="SKB80" s="43"/>
      <c r="SKC80" s="208"/>
      <c r="SKD80" s="157"/>
      <c r="SKE80" s="211"/>
      <c r="SKF80" s="161"/>
      <c r="SKG80" s="161"/>
      <c r="SKH80" s="168"/>
      <c r="SKI80" s="169"/>
      <c r="SKJ80" s="170"/>
      <c r="SKK80" s="167"/>
      <c r="SKL80" s="43"/>
      <c r="SKM80" s="208"/>
      <c r="SKN80" s="157"/>
      <c r="SKO80" s="211"/>
      <c r="SKP80" s="161"/>
      <c r="SKQ80" s="161"/>
      <c r="SKR80" s="168"/>
      <c r="SKS80" s="169"/>
      <c r="SKT80" s="170"/>
      <c r="SKU80" s="167"/>
      <c r="SKV80" s="43"/>
      <c r="SKW80" s="208"/>
      <c r="SKX80" s="157"/>
      <c r="SKY80" s="211"/>
      <c r="SKZ80" s="161"/>
      <c r="SLA80" s="161"/>
      <c r="SLB80" s="168"/>
      <c r="SLC80" s="169"/>
      <c r="SLD80" s="170"/>
      <c r="SLE80" s="167"/>
      <c r="SLF80" s="43"/>
      <c r="SLG80" s="208"/>
      <c r="SLH80" s="157"/>
      <c r="SLI80" s="211"/>
      <c r="SLJ80" s="161"/>
      <c r="SLK80" s="161"/>
      <c r="SLL80" s="168"/>
      <c r="SLM80" s="169"/>
      <c r="SLN80" s="170"/>
      <c r="SLO80" s="167"/>
      <c r="SLP80" s="43"/>
      <c r="SLQ80" s="208"/>
      <c r="SLR80" s="157"/>
      <c r="SLS80" s="211"/>
      <c r="SLT80" s="161"/>
      <c r="SLU80" s="161"/>
      <c r="SLV80" s="168"/>
      <c r="SLW80" s="169"/>
      <c r="SLX80" s="170"/>
      <c r="SLY80" s="167"/>
      <c r="SLZ80" s="43"/>
      <c r="SMA80" s="208"/>
      <c r="SMB80" s="157"/>
      <c r="SMC80" s="211"/>
      <c r="SMD80" s="161"/>
      <c r="SME80" s="161"/>
      <c r="SMF80" s="168"/>
      <c r="SMG80" s="169"/>
      <c r="SMH80" s="170"/>
      <c r="SMI80" s="167"/>
      <c r="SMJ80" s="43"/>
      <c r="SMK80" s="208"/>
      <c r="SML80" s="157"/>
      <c r="SMM80" s="211"/>
      <c r="SMN80" s="161"/>
      <c r="SMO80" s="161"/>
      <c r="SMP80" s="168"/>
      <c r="SMQ80" s="169"/>
      <c r="SMR80" s="170"/>
      <c r="SMS80" s="167"/>
      <c r="SMT80" s="43"/>
      <c r="SMU80" s="208"/>
      <c r="SMV80" s="157"/>
      <c r="SMW80" s="211"/>
      <c r="SMX80" s="161"/>
      <c r="SMY80" s="161"/>
      <c r="SMZ80" s="168"/>
      <c r="SNA80" s="169"/>
      <c r="SNB80" s="170"/>
      <c r="SNC80" s="167"/>
      <c r="SND80" s="43"/>
      <c r="SNE80" s="208"/>
      <c r="SNF80" s="157"/>
      <c r="SNG80" s="211"/>
      <c r="SNH80" s="161"/>
      <c r="SNI80" s="161"/>
      <c r="SNJ80" s="168"/>
      <c r="SNK80" s="169"/>
      <c r="SNL80" s="170"/>
      <c r="SNM80" s="167"/>
      <c r="SNN80" s="43"/>
      <c r="SNO80" s="208"/>
      <c r="SNP80" s="157"/>
      <c r="SNQ80" s="211"/>
      <c r="SNR80" s="161"/>
      <c r="SNS80" s="161"/>
      <c r="SNT80" s="168"/>
      <c r="SNU80" s="169"/>
      <c r="SNV80" s="170"/>
      <c r="SNW80" s="167"/>
      <c r="SNX80" s="43"/>
      <c r="SNY80" s="208"/>
      <c r="SNZ80" s="157"/>
      <c r="SOA80" s="211"/>
      <c r="SOB80" s="161"/>
      <c r="SOC80" s="161"/>
      <c r="SOD80" s="168"/>
      <c r="SOE80" s="169"/>
      <c r="SOF80" s="170"/>
      <c r="SOG80" s="167"/>
      <c r="SOH80" s="43"/>
      <c r="SOI80" s="208"/>
      <c r="SOJ80" s="157"/>
      <c r="SOK80" s="211"/>
      <c r="SOL80" s="161"/>
      <c r="SOM80" s="161"/>
      <c r="SON80" s="168"/>
      <c r="SOO80" s="169"/>
      <c r="SOP80" s="170"/>
      <c r="SOQ80" s="167"/>
      <c r="SOR80" s="43"/>
      <c r="SOS80" s="208"/>
      <c r="SOT80" s="157"/>
      <c r="SOU80" s="211"/>
      <c r="SOV80" s="161"/>
      <c r="SOW80" s="161"/>
      <c r="SOX80" s="168"/>
      <c r="SOY80" s="169"/>
      <c r="SOZ80" s="170"/>
      <c r="SPA80" s="167"/>
      <c r="SPB80" s="43"/>
      <c r="SPC80" s="208"/>
      <c r="SPD80" s="157"/>
      <c r="SPE80" s="211"/>
      <c r="SPF80" s="161"/>
      <c r="SPG80" s="161"/>
      <c r="SPH80" s="168"/>
      <c r="SPI80" s="169"/>
      <c r="SPJ80" s="170"/>
      <c r="SPK80" s="167"/>
      <c r="SPL80" s="43"/>
      <c r="SPM80" s="208"/>
      <c r="SPN80" s="157"/>
      <c r="SPO80" s="211"/>
      <c r="SPP80" s="161"/>
      <c r="SPQ80" s="161"/>
      <c r="SPR80" s="168"/>
      <c r="SPS80" s="169"/>
      <c r="SPT80" s="170"/>
      <c r="SPU80" s="167"/>
      <c r="SPV80" s="43"/>
      <c r="SPW80" s="208"/>
      <c r="SPX80" s="157"/>
      <c r="SPY80" s="211"/>
      <c r="SPZ80" s="161"/>
      <c r="SQA80" s="161"/>
      <c r="SQB80" s="168"/>
      <c r="SQC80" s="169"/>
      <c r="SQD80" s="170"/>
      <c r="SQE80" s="167"/>
      <c r="SQF80" s="43"/>
      <c r="SQG80" s="208"/>
      <c r="SQH80" s="157"/>
      <c r="SQI80" s="211"/>
      <c r="SQJ80" s="161"/>
      <c r="SQK80" s="161"/>
      <c r="SQL80" s="168"/>
      <c r="SQM80" s="169"/>
      <c r="SQN80" s="170"/>
      <c r="SQO80" s="167"/>
      <c r="SQP80" s="43"/>
      <c r="SQQ80" s="208"/>
      <c r="SQR80" s="157"/>
      <c r="SQS80" s="211"/>
      <c r="SQT80" s="161"/>
      <c r="SQU80" s="161"/>
      <c r="SQV80" s="168"/>
      <c r="SQW80" s="169"/>
      <c r="SQX80" s="170"/>
      <c r="SQY80" s="167"/>
      <c r="SQZ80" s="43"/>
      <c r="SRA80" s="208"/>
      <c r="SRB80" s="157"/>
      <c r="SRC80" s="211"/>
      <c r="SRD80" s="161"/>
      <c r="SRE80" s="161"/>
      <c r="SRF80" s="168"/>
      <c r="SRG80" s="169"/>
      <c r="SRH80" s="170"/>
      <c r="SRI80" s="167"/>
      <c r="SRJ80" s="43"/>
      <c r="SRK80" s="208"/>
      <c r="SRL80" s="157"/>
      <c r="SRM80" s="211"/>
      <c r="SRN80" s="161"/>
      <c r="SRO80" s="161"/>
      <c r="SRP80" s="168"/>
      <c r="SRQ80" s="169"/>
      <c r="SRR80" s="170"/>
      <c r="SRS80" s="167"/>
      <c r="SRT80" s="43"/>
      <c r="SRU80" s="208"/>
      <c r="SRV80" s="157"/>
      <c r="SRW80" s="211"/>
      <c r="SRX80" s="161"/>
      <c r="SRY80" s="161"/>
      <c r="SRZ80" s="168"/>
      <c r="SSA80" s="169"/>
      <c r="SSB80" s="170"/>
      <c r="SSC80" s="167"/>
      <c r="SSD80" s="43"/>
      <c r="SSE80" s="208"/>
      <c r="SSF80" s="157"/>
      <c r="SSG80" s="211"/>
      <c r="SSH80" s="161"/>
      <c r="SSI80" s="161"/>
      <c r="SSJ80" s="168"/>
      <c r="SSK80" s="169"/>
      <c r="SSL80" s="170"/>
      <c r="SSM80" s="167"/>
      <c r="SSN80" s="43"/>
      <c r="SSO80" s="208"/>
      <c r="SSP80" s="157"/>
      <c r="SSQ80" s="211"/>
      <c r="SSR80" s="161"/>
      <c r="SSS80" s="161"/>
      <c r="SST80" s="168"/>
      <c r="SSU80" s="169"/>
      <c r="SSV80" s="170"/>
      <c r="SSW80" s="167"/>
      <c r="SSX80" s="43"/>
      <c r="SSY80" s="208"/>
      <c r="SSZ80" s="157"/>
      <c r="STA80" s="211"/>
      <c r="STB80" s="161"/>
      <c r="STC80" s="161"/>
      <c r="STD80" s="168"/>
      <c r="STE80" s="169"/>
      <c r="STF80" s="170"/>
      <c r="STG80" s="167"/>
      <c r="STH80" s="43"/>
      <c r="STI80" s="208"/>
      <c r="STJ80" s="157"/>
      <c r="STK80" s="211"/>
      <c r="STL80" s="161"/>
      <c r="STM80" s="161"/>
      <c r="STN80" s="168"/>
      <c r="STO80" s="169"/>
      <c r="STP80" s="170"/>
      <c r="STQ80" s="167"/>
      <c r="STR80" s="43"/>
      <c r="STS80" s="208"/>
      <c r="STT80" s="157"/>
      <c r="STU80" s="211"/>
      <c r="STV80" s="161"/>
      <c r="STW80" s="161"/>
      <c r="STX80" s="168"/>
      <c r="STY80" s="169"/>
      <c r="STZ80" s="170"/>
      <c r="SUA80" s="167"/>
      <c r="SUB80" s="43"/>
      <c r="SUC80" s="208"/>
      <c r="SUD80" s="157"/>
      <c r="SUE80" s="211"/>
      <c r="SUF80" s="161"/>
      <c r="SUG80" s="161"/>
      <c r="SUH80" s="168"/>
      <c r="SUI80" s="169"/>
      <c r="SUJ80" s="170"/>
      <c r="SUK80" s="167"/>
      <c r="SUL80" s="43"/>
      <c r="SUM80" s="208"/>
      <c r="SUN80" s="157"/>
      <c r="SUO80" s="211"/>
      <c r="SUP80" s="161"/>
      <c r="SUQ80" s="161"/>
      <c r="SUR80" s="168"/>
      <c r="SUS80" s="169"/>
      <c r="SUT80" s="170"/>
      <c r="SUU80" s="167"/>
      <c r="SUV80" s="43"/>
      <c r="SUW80" s="208"/>
      <c r="SUX80" s="157"/>
      <c r="SUY80" s="211"/>
      <c r="SUZ80" s="161"/>
      <c r="SVA80" s="161"/>
      <c r="SVB80" s="168"/>
      <c r="SVC80" s="169"/>
      <c r="SVD80" s="170"/>
      <c r="SVE80" s="167"/>
      <c r="SVF80" s="43"/>
      <c r="SVG80" s="208"/>
      <c r="SVH80" s="157"/>
      <c r="SVI80" s="211"/>
      <c r="SVJ80" s="161"/>
      <c r="SVK80" s="161"/>
      <c r="SVL80" s="168"/>
      <c r="SVM80" s="169"/>
      <c r="SVN80" s="170"/>
      <c r="SVO80" s="167"/>
      <c r="SVP80" s="43"/>
      <c r="SVQ80" s="208"/>
      <c r="SVR80" s="157"/>
      <c r="SVS80" s="211"/>
      <c r="SVT80" s="161"/>
      <c r="SVU80" s="161"/>
      <c r="SVV80" s="168"/>
      <c r="SVW80" s="169"/>
      <c r="SVX80" s="170"/>
      <c r="SVY80" s="167"/>
      <c r="SVZ80" s="43"/>
      <c r="SWA80" s="208"/>
      <c r="SWB80" s="157"/>
      <c r="SWC80" s="211"/>
      <c r="SWD80" s="161"/>
      <c r="SWE80" s="161"/>
      <c r="SWF80" s="168"/>
      <c r="SWG80" s="169"/>
      <c r="SWH80" s="170"/>
      <c r="SWI80" s="167"/>
      <c r="SWJ80" s="43"/>
      <c r="SWK80" s="208"/>
      <c r="SWL80" s="157"/>
      <c r="SWM80" s="211"/>
      <c r="SWN80" s="161"/>
      <c r="SWO80" s="161"/>
      <c r="SWP80" s="168"/>
      <c r="SWQ80" s="169"/>
      <c r="SWR80" s="170"/>
      <c r="SWS80" s="167"/>
      <c r="SWT80" s="43"/>
      <c r="SWU80" s="208"/>
      <c r="SWV80" s="157"/>
      <c r="SWW80" s="211"/>
      <c r="SWX80" s="161"/>
      <c r="SWY80" s="161"/>
      <c r="SWZ80" s="168"/>
      <c r="SXA80" s="169"/>
      <c r="SXB80" s="170"/>
      <c r="SXC80" s="167"/>
      <c r="SXD80" s="43"/>
      <c r="SXE80" s="208"/>
      <c r="SXF80" s="157"/>
      <c r="SXG80" s="211"/>
      <c r="SXH80" s="161"/>
      <c r="SXI80" s="161"/>
      <c r="SXJ80" s="168"/>
      <c r="SXK80" s="169"/>
      <c r="SXL80" s="170"/>
      <c r="SXM80" s="167"/>
      <c r="SXN80" s="43"/>
      <c r="SXO80" s="208"/>
      <c r="SXP80" s="157"/>
      <c r="SXQ80" s="211"/>
      <c r="SXR80" s="161"/>
      <c r="SXS80" s="161"/>
      <c r="SXT80" s="168"/>
      <c r="SXU80" s="169"/>
      <c r="SXV80" s="170"/>
      <c r="SXW80" s="167"/>
      <c r="SXX80" s="43"/>
      <c r="SXY80" s="208"/>
      <c r="SXZ80" s="157"/>
      <c r="SYA80" s="211"/>
      <c r="SYB80" s="161"/>
      <c r="SYC80" s="161"/>
      <c r="SYD80" s="168"/>
      <c r="SYE80" s="169"/>
      <c r="SYF80" s="170"/>
      <c r="SYG80" s="167"/>
      <c r="SYH80" s="43"/>
      <c r="SYI80" s="208"/>
      <c r="SYJ80" s="157"/>
      <c r="SYK80" s="211"/>
      <c r="SYL80" s="161"/>
      <c r="SYM80" s="161"/>
      <c r="SYN80" s="168"/>
      <c r="SYO80" s="169"/>
      <c r="SYP80" s="170"/>
      <c r="SYQ80" s="167"/>
      <c r="SYR80" s="43"/>
      <c r="SYS80" s="208"/>
      <c r="SYT80" s="157"/>
      <c r="SYU80" s="211"/>
      <c r="SYV80" s="161"/>
      <c r="SYW80" s="161"/>
      <c r="SYX80" s="168"/>
      <c r="SYY80" s="169"/>
      <c r="SYZ80" s="170"/>
      <c r="SZA80" s="167"/>
      <c r="SZB80" s="43"/>
      <c r="SZC80" s="208"/>
      <c r="SZD80" s="157"/>
      <c r="SZE80" s="211"/>
      <c r="SZF80" s="161"/>
      <c r="SZG80" s="161"/>
      <c r="SZH80" s="168"/>
      <c r="SZI80" s="169"/>
      <c r="SZJ80" s="170"/>
      <c r="SZK80" s="167"/>
      <c r="SZL80" s="43"/>
      <c r="SZM80" s="208"/>
      <c r="SZN80" s="157"/>
      <c r="SZO80" s="211"/>
      <c r="SZP80" s="161"/>
      <c r="SZQ80" s="161"/>
      <c r="SZR80" s="168"/>
      <c r="SZS80" s="169"/>
      <c r="SZT80" s="170"/>
      <c r="SZU80" s="167"/>
      <c r="SZV80" s="43"/>
      <c r="SZW80" s="208"/>
      <c r="SZX80" s="157"/>
      <c r="SZY80" s="211"/>
      <c r="SZZ80" s="161"/>
      <c r="TAA80" s="161"/>
      <c r="TAB80" s="168"/>
      <c r="TAC80" s="169"/>
      <c r="TAD80" s="170"/>
      <c r="TAE80" s="167"/>
      <c r="TAF80" s="43"/>
      <c r="TAG80" s="208"/>
      <c r="TAH80" s="157"/>
      <c r="TAI80" s="211"/>
      <c r="TAJ80" s="161"/>
      <c r="TAK80" s="161"/>
      <c r="TAL80" s="168"/>
      <c r="TAM80" s="169"/>
      <c r="TAN80" s="170"/>
      <c r="TAO80" s="167"/>
      <c r="TAP80" s="43"/>
      <c r="TAQ80" s="208"/>
      <c r="TAR80" s="157"/>
      <c r="TAS80" s="211"/>
      <c r="TAT80" s="161"/>
      <c r="TAU80" s="161"/>
      <c r="TAV80" s="168"/>
      <c r="TAW80" s="169"/>
      <c r="TAX80" s="170"/>
      <c r="TAY80" s="167"/>
      <c r="TAZ80" s="43"/>
      <c r="TBA80" s="208"/>
      <c r="TBB80" s="157"/>
      <c r="TBC80" s="211"/>
      <c r="TBD80" s="161"/>
      <c r="TBE80" s="161"/>
      <c r="TBF80" s="168"/>
      <c r="TBG80" s="169"/>
      <c r="TBH80" s="170"/>
      <c r="TBI80" s="167"/>
      <c r="TBJ80" s="43"/>
      <c r="TBK80" s="208"/>
      <c r="TBL80" s="157"/>
      <c r="TBM80" s="211"/>
      <c r="TBN80" s="161"/>
      <c r="TBO80" s="161"/>
      <c r="TBP80" s="168"/>
      <c r="TBQ80" s="169"/>
      <c r="TBR80" s="170"/>
      <c r="TBS80" s="167"/>
      <c r="TBT80" s="43"/>
      <c r="TBU80" s="208"/>
      <c r="TBV80" s="157"/>
      <c r="TBW80" s="211"/>
      <c r="TBX80" s="161"/>
      <c r="TBY80" s="161"/>
      <c r="TBZ80" s="168"/>
      <c r="TCA80" s="169"/>
      <c r="TCB80" s="170"/>
      <c r="TCC80" s="167"/>
      <c r="TCD80" s="43"/>
      <c r="TCE80" s="208"/>
      <c r="TCF80" s="157"/>
      <c r="TCG80" s="211"/>
      <c r="TCH80" s="161"/>
      <c r="TCI80" s="161"/>
      <c r="TCJ80" s="168"/>
      <c r="TCK80" s="169"/>
      <c r="TCL80" s="170"/>
      <c r="TCM80" s="167"/>
      <c r="TCN80" s="43"/>
      <c r="TCO80" s="208"/>
      <c r="TCP80" s="157"/>
      <c r="TCQ80" s="211"/>
      <c r="TCR80" s="161"/>
      <c r="TCS80" s="161"/>
      <c r="TCT80" s="168"/>
      <c r="TCU80" s="169"/>
      <c r="TCV80" s="170"/>
      <c r="TCW80" s="167"/>
      <c r="TCX80" s="43"/>
      <c r="TCY80" s="208"/>
      <c r="TCZ80" s="157"/>
      <c r="TDA80" s="211"/>
      <c r="TDB80" s="161"/>
      <c r="TDC80" s="161"/>
      <c r="TDD80" s="168"/>
      <c r="TDE80" s="169"/>
      <c r="TDF80" s="170"/>
      <c r="TDG80" s="167"/>
      <c r="TDH80" s="43"/>
      <c r="TDI80" s="208"/>
      <c r="TDJ80" s="157"/>
      <c r="TDK80" s="211"/>
      <c r="TDL80" s="161"/>
      <c r="TDM80" s="161"/>
      <c r="TDN80" s="168"/>
      <c r="TDO80" s="169"/>
      <c r="TDP80" s="170"/>
      <c r="TDQ80" s="167"/>
      <c r="TDR80" s="43"/>
      <c r="TDS80" s="208"/>
      <c r="TDT80" s="157"/>
      <c r="TDU80" s="211"/>
      <c r="TDV80" s="161"/>
      <c r="TDW80" s="161"/>
      <c r="TDX80" s="168"/>
      <c r="TDY80" s="169"/>
      <c r="TDZ80" s="170"/>
      <c r="TEA80" s="167"/>
      <c r="TEB80" s="43"/>
      <c r="TEC80" s="208"/>
      <c r="TED80" s="157"/>
      <c r="TEE80" s="211"/>
      <c r="TEF80" s="161"/>
      <c r="TEG80" s="161"/>
      <c r="TEH80" s="168"/>
      <c r="TEI80" s="169"/>
      <c r="TEJ80" s="170"/>
      <c r="TEK80" s="167"/>
      <c r="TEL80" s="43"/>
      <c r="TEM80" s="208"/>
      <c r="TEN80" s="157"/>
      <c r="TEO80" s="211"/>
      <c r="TEP80" s="161"/>
      <c r="TEQ80" s="161"/>
      <c r="TER80" s="168"/>
      <c r="TES80" s="169"/>
      <c r="TET80" s="170"/>
      <c r="TEU80" s="167"/>
      <c r="TEV80" s="43"/>
      <c r="TEW80" s="208"/>
      <c r="TEX80" s="157"/>
      <c r="TEY80" s="211"/>
      <c r="TEZ80" s="161"/>
      <c r="TFA80" s="161"/>
      <c r="TFB80" s="168"/>
      <c r="TFC80" s="169"/>
      <c r="TFD80" s="170"/>
      <c r="TFE80" s="167"/>
      <c r="TFF80" s="43"/>
      <c r="TFG80" s="208"/>
      <c r="TFH80" s="157"/>
      <c r="TFI80" s="211"/>
      <c r="TFJ80" s="161"/>
      <c r="TFK80" s="161"/>
      <c r="TFL80" s="168"/>
      <c r="TFM80" s="169"/>
      <c r="TFN80" s="170"/>
      <c r="TFO80" s="167"/>
      <c r="TFP80" s="43"/>
      <c r="TFQ80" s="208"/>
      <c r="TFR80" s="157"/>
      <c r="TFS80" s="211"/>
      <c r="TFT80" s="161"/>
      <c r="TFU80" s="161"/>
      <c r="TFV80" s="168"/>
      <c r="TFW80" s="169"/>
      <c r="TFX80" s="170"/>
      <c r="TFY80" s="167"/>
      <c r="TFZ80" s="43"/>
      <c r="TGA80" s="208"/>
      <c r="TGB80" s="157"/>
      <c r="TGC80" s="211"/>
      <c r="TGD80" s="161"/>
      <c r="TGE80" s="161"/>
      <c r="TGF80" s="168"/>
      <c r="TGG80" s="169"/>
      <c r="TGH80" s="170"/>
      <c r="TGI80" s="167"/>
      <c r="TGJ80" s="43"/>
      <c r="TGK80" s="208"/>
      <c r="TGL80" s="157"/>
      <c r="TGM80" s="211"/>
      <c r="TGN80" s="161"/>
      <c r="TGO80" s="161"/>
      <c r="TGP80" s="168"/>
      <c r="TGQ80" s="169"/>
      <c r="TGR80" s="170"/>
      <c r="TGS80" s="167"/>
      <c r="TGT80" s="43"/>
      <c r="TGU80" s="208"/>
      <c r="TGV80" s="157"/>
      <c r="TGW80" s="211"/>
      <c r="TGX80" s="161"/>
      <c r="TGY80" s="161"/>
      <c r="TGZ80" s="168"/>
      <c r="THA80" s="169"/>
      <c r="THB80" s="170"/>
      <c r="THC80" s="167"/>
      <c r="THD80" s="43"/>
      <c r="THE80" s="208"/>
      <c r="THF80" s="157"/>
      <c r="THG80" s="211"/>
      <c r="THH80" s="161"/>
      <c r="THI80" s="161"/>
      <c r="THJ80" s="168"/>
      <c r="THK80" s="169"/>
      <c r="THL80" s="170"/>
      <c r="THM80" s="167"/>
      <c r="THN80" s="43"/>
      <c r="THO80" s="208"/>
      <c r="THP80" s="157"/>
      <c r="THQ80" s="211"/>
      <c r="THR80" s="161"/>
      <c r="THS80" s="161"/>
      <c r="THT80" s="168"/>
      <c r="THU80" s="169"/>
      <c r="THV80" s="170"/>
      <c r="THW80" s="167"/>
      <c r="THX80" s="43"/>
      <c r="THY80" s="208"/>
      <c r="THZ80" s="157"/>
      <c r="TIA80" s="211"/>
      <c r="TIB80" s="161"/>
      <c r="TIC80" s="161"/>
      <c r="TID80" s="168"/>
      <c r="TIE80" s="169"/>
      <c r="TIF80" s="170"/>
      <c r="TIG80" s="167"/>
      <c r="TIH80" s="43"/>
      <c r="TII80" s="208"/>
      <c r="TIJ80" s="157"/>
      <c r="TIK80" s="211"/>
      <c r="TIL80" s="161"/>
      <c r="TIM80" s="161"/>
      <c r="TIN80" s="168"/>
      <c r="TIO80" s="169"/>
      <c r="TIP80" s="170"/>
      <c r="TIQ80" s="167"/>
      <c r="TIR80" s="43"/>
      <c r="TIS80" s="208"/>
      <c r="TIT80" s="157"/>
      <c r="TIU80" s="211"/>
      <c r="TIV80" s="161"/>
      <c r="TIW80" s="161"/>
      <c r="TIX80" s="168"/>
      <c r="TIY80" s="169"/>
      <c r="TIZ80" s="170"/>
      <c r="TJA80" s="167"/>
      <c r="TJB80" s="43"/>
      <c r="TJC80" s="208"/>
      <c r="TJD80" s="157"/>
      <c r="TJE80" s="211"/>
      <c r="TJF80" s="161"/>
      <c r="TJG80" s="161"/>
      <c r="TJH80" s="168"/>
      <c r="TJI80" s="169"/>
      <c r="TJJ80" s="170"/>
      <c r="TJK80" s="167"/>
      <c r="TJL80" s="43"/>
      <c r="TJM80" s="208"/>
      <c r="TJN80" s="157"/>
      <c r="TJO80" s="211"/>
      <c r="TJP80" s="161"/>
      <c r="TJQ80" s="161"/>
      <c r="TJR80" s="168"/>
      <c r="TJS80" s="169"/>
      <c r="TJT80" s="170"/>
      <c r="TJU80" s="167"/>
      <c r="TJV80" s="43"/>
      <c r="TJW80" s="208"/>
      <c r="TJX80" s="157"/>
      <c r="TJY80" s="211"/>
      <c r="TJZ80" s="161"/>
      <c r="TKA80" s="161"/>
      <c r="TKB80" s="168"/>
      <c r="TKC80" s="169"/>
      <c r="TKD80" s="170"/>
      <c r="TKE80" s="167"/>
      <c r="TKF80" s="43"/>
      <c r="TKG80" s="208"/>
      <c r="TKH80" s="157"/>
      <c r="TKI80" s="211"/>
      <c r="TKJ80" s="161"/>
      <c r="TKK80" s="161"/>
      <c r="TKL80" s="168"/>
      <c r="TKM80" s="169"/>
      <c r="TKN80" s="170"/>
      <c r="TKO80" s="167"/>
      <c r="TKP80" s="43"/>
      <c r="TKQ80" s="208"/>
      <c r="TKR80" s="157"/>
      <c r="TKS80" s="211"/>
      <c r="TKT80" s="161"/>
      <c r="TKU80" s="161"/>
      <c r="TKV80" s="168"/>
      <c r="TKW80" s="169"/>
      <c r="TKX80" s="170"/>
      <c r="TKY80" s="167"/>
      <c r="TKZ80" s="43"/>
      <c r="TLA80" s="208"/>
      <c r="TLB80" s="157"/>
      <c r="TLC80" s="211"/>
      <c r="TLD80" s="161"/>
      <c r="TLE80" s="161"/>
      <c r="TLF80" s="168"/>
      <c r="TLG80" s="169"/>
      <c r="TLH80" s="170"/>
      <c r="TLI80" s="167"/>
      <c r="TLJ80" s="43"/>
      <c r="TLK80" s="208"/>
      <c r="TLL80" s="157"/>
      <c r="TLM80" s="211"/>
      <c r="TLN80" s="161"/>
      <c r="TLO80" s="161"/>
      <c r="TLP80" s="168"/>
      <c r="TLQ80" s="169"/>
      <c r="TLR80" s="170"/>
      <c r="TLS80" s="167"/>
      <c r="TLT80" s="43"/>
      <c r="TLU80" s="208"/>
      <c r="TLV80" s="157"/>
      <c r="TLW80" s="211"/>
      <c r="TLX80" s="161"/>
      <c r="TLY80" s="161"/>
      <c r="TLZ80" s="168"/>
      <c r="TMA80" s="169"/>
      <c r="TMB80" s="170"/>
      <c r="TMC80" s="167"/>
      <c r="TMD80" s="43"/>
      <c r="TME80" s="208"/>
      <c r="TMF80" s="157"/>
      <c r="TMG80" s="211"/>
      <c r="TMH80" s="161"/>
      <c r="TMI80" s="161"/>
      <c r="TMJ80" s="168"/>
      <c r="TMK80" s="169"/>
      <c r="TML80" s="170"/>
      <c r="TMM80" s="167"/>
      <c r="TMN80" s="43"/>
      <c r="TMO80" s="208"/>
      <c r="TMP80" s="157"/>
      <c r="TMQ80" s="211"/>
      <c r="TMR80" s="161"/>
      <c r="TMS80" s="161"/>
      <c r="TMT80" s="168"/>
      <c r="TMU80" s="169"/>
      <c r="TMV80" s="170"/>
      <c r="TMW80" s="167"/>
      <c r="TMX80" s="43"/>
      <c r="TMY80" s="208"/>
      <c r="TMZ80" s="157"/>
      <c r="TNA80" s="211"/>
      <c r="TNB80" s="161"/>
      <c r="TNC80" s="161"/>
      <c r="TND80" s="168"/>
      <c r="TNE80" s="169"/>
      <c r="TNF80" s="170"/>
      <c r="TNG80" s="167"/>
      <c r="TNH80" s="43"/>
      <c r="TNI80" s="208"/>
      <c r="TNJ80" s="157"/>
      <c r="TNK80" s="211"/>
      <c r="TNL80" s="161"/>
      <c r="TNM80" s="161"/>
      <c r="TNN80" s="168"/>
      <c r="TNO80" s="169"/>
      <c r="TNP80" s="170"/>
      <c r="TNQ80" s="167"/>
      <c r="TNR80" s="43"/>
      <c r="TNS80" s="208"/>
      <c r="TNT80" s="157"/>
      <c r="TNU80" s="211"/>
      <c r="TNV80" s="161"/>
      <c r="TNW80" s="161"/>
      <c r="TNX80" s="168"/>
      <c r="TNY80" s="169"/>
      <c r="TNZ80" s="170"/>
      <c r="TOA80" s="167"/>
      <c r="TOB80" s="43"/>
      <c r="TOC80" s="208"/>
      <c r="TOD80" s="157"/>
      <c r="TOE80" s="211"/>
      <c r="TOF80" s="161"/>
      <c r="TOG80" s="161"/>
      <c r="TOH80" s="168"/>
      <c r="TOI80" s="169"/>
      <c r="TOJ80" s="170"/>
      <c r="TOK80" s="167"/>
      <c r="TOL80" s="43"/>
      <c r="TOM80" s="208"/>
      <c r="TON80" s="157"/>
      <c r="TOO80" s="211"/>
      <c r="TOP80" s="161"/>
      <c r="TOQ80" s="161"/>
      <c r="TOR80" s="168"/>
      <c r="TOS80" s="169"/>
      <c r="TOT80" s="170"/>
      <c r="TOU80" s="167"/>
      <c r="TOV80" s="43"/>
      <c r="TOW80" s="208"/>
      <c r="TOX80" s="157"/>
      <c r="TOY80" s="211"/>
      <c r="TOZ80" s="161"/>
      <c r="TPA80" s="161"/>
      <c r="TPB80" s="168"/>
      <c r="TPC80" s="169"/>
      <c r="TPD80" s="170"/>
      <c r="TPE80" s="167"/>
      <c r="TPF80" s="43"/>
      <c r="TPG80" s="208"/>
      <c r="TPH80" s="157"/>
      <c r="TPI80" s="211"/>
      <c r="TPJ80" s="161"/>
      <c r="TPK80" s="161"/>
      <c r="TPL80" s="168"/>
      <c r="TPM80" s="169"/>
      <c r="TPN80" s="170"/>
      <c r="TPO80" s="167"/>
      <c r="TPP80" s="43"/>
      <c r="TPQ80" s="208"/>
      <c r="TPR80" s="157"/>
      <c r="TPS80" s="211"/>
      <c r="TPT80" s="161"/>
      <c r="TPU80" s="161"/>
      <c r="TPV80" s="168"/>
      <c r="TPW80" s="169"/>
      <c r="TPX80" s="170"/>
      <c r="TPY80" s="167"/>
      <c r="TPZ80" s="43"/>
      <c r="TQA80" s="208"/>
      <c r="TQB80" s="157"/>
      <c r="TQC80" s="211"/>
      <c r="TQD80" s="161"/>
      <c r="TQE80" s="161"/>
      <c r="TQF80" s="168"/>
      <c r="TQG80" s="169"/>
      <c r="TQH80" s="170"/>
      <c r="TQI80" s="167"/>
      <c r="TQJ80" s="43"/>
      <c r="TQK80" s="208"/>
      <c r="TQL80" s="157"/>
      <c r="TQM80" s="211"/>
      <c r="TQN80" s="161"/>
      <c r="TQO80" s="161"/>
      <c r="TQP80" s="168"/>
      <c r="TQQ80" s="169"/>
      <c r="TQR80" s="170"/>
      <c r="TQS80" s="167"/>
      <c r="TQT80" s="43"/>
      <c r="TQU80" s="208"/>
      <c r="TQV80" s="157"/>
      <c r="TQW80" s="211"/>
      <c r="TQX80" s="161"/>
      <c r="TQY80" s="161"/>
      <c r="TQZ80" s="168"/>
      <c r="TRA80" s="169"/>
      <c r="TRB80" s="170"/>
      <c r="TRC80" s="167"/>
      <c r="TRD80" s="43"/>
      <c r="TRE80" s="208"/>
      <c r="TRF80" s="157"/>
      <c r="TRG80" s="211"/>
      <c r="TRH80" s="161"/>
      <c r="TRI80" s="161"/>
      <c r="TRJ80" s="168"/>
      <c r="TRK80" s="169"/>
      <c r="TRL80" s="170"/>
      <c r="TRM80" s="167"/>
      <c r="TRN80" s="43"/>
      <c r="TRO80" s="208"/>
      <c r="TRP80" s="157"/>
      <c r="TRQ80" s="211"/>
      <c r="TRR80" s="161"/>
      <c r="TRS80" s="161"/>
      <c r="TRT80" s="168"/>
      <c r="TRU80" s="169"/>
      <c r="TRV80" s="170"/>
      <c r="TRW80" s="167"/>
      <c r="TRX80" s="43"/>
      <c r="TRY80" s="208"/>
      <c r="TRZ80" s="157"/>
      <c r="TSA80" s="211"/>
      <c r="TSB80" s="161"/>
      <c r="TSC80" s="161"/>
      <c r="TSD80" s="168"/>
      <c r="TSE80" s="169"/>
      <c r="TSF80" s="170"/>
      <c r="TSG80" s="167"/>
      <c r="TSH80" s="43"/>
      <c r="TSI80" s="208"/>
      <c r="TSJ80" s="157"/>
      <c r="TSK80" s="211"/>
      <c r="TSL80" s="161"/>
      <c r="TSM80" s="161"/>
      <c r="TSN80" s="168"/>
      <c r="TSO80" s="169"/>
      <c r="TSP80" s="170"/>
      <c r="TSQ80" s="167"/>
      <c r="TSR80" s="43"/>
      <c r="TSS80" s="208"/>
      <c r="TST80" s="157"/>
      <c r="TSU80" s="211"/>
      <c r="TSV80" s="161"/>
      <c r="TSW80" s="161"/>
      <c r="TSX80" s="168"/>
      <c r="TSY80" s="169"/>
      <c r="TSZ80" s="170"/>
      <c r="TTA80" s="167"/>
      <c r="TTB80" s="43"/>
      <c r="TTC80" s="208"/>
      <c r="TTD80" s="157"/>
      <c r="TTE80" s="211"/>
      <c r="TTF80" s="161"/>
      <c r="TTG80" s="161"/>
      <c r="TTH80" s="168"/>
      <c r="TTI80" s="169"/>
      <c r="TTJ80" s="170"/>
      <c r="TTK80" s="167"/>
      <c r="TTL80" s="43"/>
      <c r="TTM80" s="208"/>
      <c r="TTN80" s="157"/>
      <c r="TTO80" s="211"/>
      <c r="TTP80" s="161"/>
      <c r="TTQ80" s="161"/>
      <c r="TTR80" s="168"/>
      <c r="TTS80" s="169"/>
      <c r="TTT80" s="170"/>
      <c r="TTU80" s="167"/>
      <c r="TTV80" s="43"/>
      <c r="TTW80" s="208"/>
      <c r="TTX80" s="157"/>
      <c r="TTY80" s="211"/>
      <c r="TTZ80" s="161"/>
      <c r="TUA80" s="161"/>
      <c r="TUB80" s="168"/>
      <c r="TUC80" s="169"/>
      <c r="TUD80" s="170"/>
      <c r="TUE80" s="167"/>
      <c r="TUF80" s="43"/>
      <c r="TUG80" s="208"/>
      <c r="TUH80" s="157"/>
      <c r="TUI80" s="211"/>
      <c r="TUJ80" s="161"/>
      <c r="TUK80" s="161"/>
      <c r="TUL80" s="168"/>
      <c r="TUM80" s="169"/>
      <c r="TUN80" s="170"/>
      <c r="TUO80" s="167"/>
      <c r="TUP80" s="43"/>
      <c r="TUQ80" s="208"/>
      <c r="TUR80" s="157"/>
      <c r="TUS80" s="211"/>
      <c r="TUT80" s="161"/>
      <c r="TUU80" s="161"/>
      <c r="TUV80" s="168"/>
      <c r="TUW80" s="169"/>
      <c r="TUX80" s="170"/>
      <c r="TUY80" s="167"/>
      <c r="TUZ80" s="43"/>
      <c r="TVA80" s="208"/>
      <c r="TVB80" s="157"/>
      <c r="TVC80" s="211"/>
      <c r="TVD80" s="161"/>
      <c r="TVE80" s="161"/>
      <c r="TVF80" s="168"/>
      <c r="TVG80" s="169"/>
      <c r="TVH80" s="170"/>
      <c r="TVI80" s="167"/>
      <c r="TVJ80" s="43"/>
      <c r="TVK80" s="208"/>
      <c r="TVL80" s="157"/>
      <c r="TVM80" s="211"/>
      <c r="TVN80" s="161"/>
      <c r="TVO80" s="161"/>
      <c r="TVP80" s="168"/>
      <c r="TVQ80" s="169"/>
      <c r="TVR80" s="170"/>
      <c r="TVS80" s="167"/>
      <c r="TVT80" s="43"/>
      <c r="TVU80" s="208"/>
      <c r="TVV80" s="157"/>
      <c r="TVW80" s="211"/>
      <c r="TVX80" s="161"/>
      <c r="TVY80" s="161"/>
      <c r="TVZ80" s="168"/>
      <c r="TWA80" s="169"/>
      <c r="TWB80" s="170"/>
      <c r="TWC80" s="167"/>
      <c r="TWD80" s="43"/>
      <c r="TWE80" s="208"/>
      <c r="TWF80" s="157"/>
      <c r="TWG80" s="211"/>
      <c r="TWH80" s="161"/>
      <c r="TWI80" s="161"/>
      <c r="TWJ80" s="168"/>
      <c r="TWK80" s="169"/>
      <c r="TWL80" s="170"/>
      <c r="TWM80" s="167"/>
      <c r="TWN80" s="43"/>
      <c r="TWO80" s="208"/>
      <c r="TWP80" s="157"/>
      <c r="TWQ80" s="211"/>
      <c r="TWR80" s="161"/>
      <c r="TWS80" s="161"/>
      <c r="TWT80" s="168"/>
      <c r="TWU80" s="169"/>
      <c r="TWV80" s="170"/>
      <c r="TWW80" s="167"/>
      <c r="TWX80" s="43"/>
      <c r="TWY80" s="208"/>
      <c r="TWZ80" s="157"/>
      <c r="TXA80" s="211"/>
      <c r="TXB80" s="161"/>
      <c r="TXC80" s="161"/>
      <c r="TXD80" s="168"/>
      <c r="TXE80" s="169"/>
      <c r="TXF80" s="170"/>
      <c r="TXG80" s="167"/>
      <c r="TXH80" s="43"/>
      <c r="TXI80" s="208"/>
      <c r="TXJ80" s="157"/>
      <c r="TXK80" s="211"/>
      <c r="TXL80" s="161"/>
      <c r="TXM80" s="161"/>
      <c r="TXN80" s="168"/>
      <c r="TXO80" s="169"/>
      <c r="TXP80" s="170"/>
      <c r="TXQ80" s="167"/>
      <c r="TXR80" s="43"/>
      <c r="TXS80" s="208"/>
      <c r="TXT80" s="157"/>
      <c r="TXU80" s="211"/>
      <c r="TXV80" s="161"/>
      <c r="TXW80" s="161"/>
      <c r="TXX80" s="168"/>
      <c r="TXY80" s="169"/>
      <c r="TXZ80" s="170"/>
      <c r="TYA80" s="167"/>
      <c r="TYB80" s="43"/>
      <c r="TYC80" s="208"/>
      <c r="TYD80" s="157"/>
      <c r="TYE80" s="211"/>
      <c r="TYF80" s="161"/>
      <c r="TYG80" s="161"/>
      <c r="TYH80" s="168"/>
      <c r="TYI80" s="169"/>
      <c r="TYJ80" s="170"/>
      <c r="TYK80" s="167"/>
      <c r="TYL80" s="43"/>
      <c r="TYM80" s="208"/>
      <c r="TYN80" s="157"/>
      <c r="TYO80" s="211"/>
      <c r="TYP80" s="161"/>
      <c r="TYQ80" s="161"/>
      <c r="TYR80" s="168"/>
      <c r="TYS80" s="169"/>
      <c r="TYT80" s="170"/>
      <c r="TYU80" s="167"/>
      <c r="TYV80" s="43"/>
      <c r="TYW80" s="208"/>
      <c r="TYX80" s="157"/>
      <c r="TYY80" s="211"/>
      <c r="TYZ80" s="161"/>
      <c r="TZA80" s="161"/>
      <c r="TZB80" s="168"/>
      <c r="TZC80" s="169"/>
      <c r="TZD80" s="170"/>
      <c r="TZE80" s="167"/>
      <c r="TZF80" s="43"/>
      <c r="TZG80" s="208"/>
      <c r="TZH80" s="157"/>
      <c r="TZI80" s="211"/>
      <c r="TZJ80" s="161"/>
      <c r="TZK80" s="161"/>
      <c r="TZL80" s="168"/>
      <c r="TZM80" s="169"/>
      <c r="TZN80" s="170"/>
      <c r="TZO80" s="167"/>
      <c r="TZP80" s="43"/>
      <c r="TZQ80" s="208"/>
      <c r="TZR80" s="157"/>
      <c r="TZS80" s="211"/>
      <c r="TZT80" s="161"/>
      <c r="TZU80" s="161"/>
      <c r="TZV80" s="168"/>
      <c r="TZW80" s="169"/>
      <c r="TZX80" s="170"/>
      <c r="TZY80" s="167"/>
      <c r="TZZ80" s="43"/>
      <c r="UAA80" s="208"/>
      <c r="UAB80" s="157"/>
      <c r="UAC80" s="211"/>
      <c r="UAD80" s="161"/>
      <c r="UAE80" s="161"/>
      <c r="UAF80" s="168"/>
      <c r="UAG80" s="169"/>
      <c r="UAH80" s="170"/>
      <c r="UAI80" s="167"/>
      <c r="UAJ80" s="43"/>
      <c r="UAK80" s="208"/>
      <c r="UAL80" s="157"/>
      <c r="UAM80" s="211"/>
      <c r="UAN80" s="161"/>
      <c r="UAO80" s="161"/>
      <c r="UAP80" s="168"/>
      <c r="UAQ80" s="169"/>
      <c r="UAR80" s="170"/>
      <c r="UAS80" s="167"/>
      <c r="UAT80" s="43"/>
      <c r="UAU80" s="208"/>
      <c r="UAV80" s="157"/>
      <c r="UAW80" s="211"/>
      <c r="UAX80" s="161"/>
      <c r="UAY80" s="161"/>
      <c r="UAZ80" s="168"/>
      <c r="UBA80" s="169"/>
      <c r="UBB80" s="170"/>
      <c r="UBC80" s="167"/>
      <c r="UBD80" s="43"/>
      <c r="UBE80" s="208"/>
      <c r="UBF80" s="157"/>
      <c r="UBG80" s="211"/>
      <c r="UBH80" s="161"/>
      <c r="UBI80" s="161"/>
      <c r="UBJ80" s="168"/>
      <c r="UBK80" s="169"/>
      <c r="UBL80" s="170"/>
      <c r="UBM80" s="167"/>
      <c r="UBN80" s="43"/>
      <c r="UBO80" s="208"/>
      <c r="UBP80" s="157"/>
      <c r="UBQ80" s="211"/>
      <c r="UBR80" s="161"/>
      <c r="UBS80" s="161"/>
      <c r="UBT80" s="168"/>
      <c r="UBU80" s="169"/>
      <c r="UBV80" s="170"/>
      <c r="UBW80" s="167"/>
      <c r="UBX80" s="43"/>
      <c r="UBY80" s="208"/>
      <c r="UBZ80" s="157"/>
      <c r="UCA80" s="211"/>
      <c r="UCB80" s="161"/>
      <c r="UCC80" s="161"/>
      <c r="UCD80" s="168"/>
      <c r="UCE80" s="169"/>
      <c r="UCF80" s="170"/>
      <c r="UCG80" s="167"/>
      <c r="UCH80" s="43"/>
      <c r="UCI80" s="208"/>
      <c r="UCJ80" s="157"/>
      <c r="UCK80" s="211"/>
      <c r="UCL80" s="161"/>
      <c r="UCM80" s="161"/>
      <c r="UCN80" s="168"/>
      <c r="UCO80" s="169"/>
      <c r="UCP80" s="170"/>
      <c r="UCQ80" s="167"/>
      <c r="UCR80" s="43"/>
      <c r="UCS80" s="208"/>
      <c r="UCT80" s="157"/>
      <c r="UCU80" s="211"/>
      <c r="UCV80" s="161"/>
      <c r="UCW80" s="161"/>
      <c r="UCX80" s="168"/>
      <c r="UCY80" s="169"/>
      <c r="UCZ80" s="170"/>
      <c r="UDA80" s="167"/>
      <c r="UDB80" s="43"/>
      <c r="UDC80" s="208"/>
      <c r="UDD80" s="157"/>
      <c r="UDE80" s="211"/>
      <c r="UDF80" s="161"/>
      <c r="UDG80" s="161"/>
      <c r="UDH80" s="168"/>
      <c r="UDI80" s="169"/>
      <c r="UDJ80" s="170"/>
      <c r="UDK80" s="167"/>
      <c r="UDL80" s="43"/>
      <c r="UDM80" s="208"/>
      <c r="UDN80" s="157"/>
      <c r="UDO80" s="211"/>
      <c r="UDP80" s="161"/>
      <c r="UDQ80" s="161"/>
      <c r="UDR80" s="168"/>
      <c r="UDS80" s="169"/>
      <c r="UDT80" s="170"/>
      <c r="UDU80" s="167"/>
      <c r="UDV80" s="43"/>
      <c r="UDW80" s="208"/>
      <c r="UDX80" s="157"/>
      <c r="UDY80" s="211"/>
      <c r="UDZ80" s="161"/>
      <c r="UEA80" s="161"/>
      <c r="UEB80" s="168"/>
      <c r="UEC80" s="169"/>
      <c r="UED80" s="170"/>
      <c r="UEE80" s="167"/>
      <c r="UEF80" s="43"/>
      <c r="UEG80" s="208"/>
      <c r="UEH80" s="157"/>
      <c r="UEI80" s="211"/>
      <c r="UEJ80" s="161"/>
      <c r="UEK80" s="161"/>
      <c r="UEL80" s="168"/>
      <c r="UEM80" s="169"/>
      <c r="UEN80" s="170"/>
      <c r="UEO80" s="167"/>
      <c r="UEP80" s="43"/>
      <c r="UEQ80" s="208"/>
      <c r="UER80" s="157"/>
      <c r="UES80" s="211"/>
      <c r="UET80" s="161"/>
      <c r="UEU80" s="161"/>
      <c r="UEV80" s="168"/>
      <c r="UEW80" s="169"/>
      <c r="UEX80" s="170"/>
      <c r="UEY80" s="167"/>
      <c r="UEZ80" s="43"/>
      <c r="UFA80" s="208"/>
      <c r="UFB80" s="157"/>
      <c r="UFC80" s="211"/>
      <c r="UFD80" s="161"/>
      <c r="UFE80" s="161"/>
      <c r="UFF80" s="168"/>
      <c r="UFG80" s="169"/>
      <c r="UFH80" s="170"/>
      <c r="UFI80" s="167"/>
      <c r="UFJ80" s="43"/>
      <c r="UFK80" s="208"/>
      <c r="UFL80" s="157"/>
      <c r="UFM80" s="211"/>
      <c r="UFN80" s="161"/>
      <c r="UFO80" s="161"/>
      <c r="UFP80" s="168"/>
      <c r="UFQ80" s="169"/>
      <c r="UFR80" s="170"/>
      <c r="UFS80" s="167"/>
      <c r="UFT80" s="43"/>
      <c r="UFU80" s="208"/>
      <c r="UFV80" s="157"/>
      <c r="UFW80" s="211"/>
      <c r="UFX80" s="161"/>
      <c r="UFY80" s="161"/>
      <c r="UFZ80" s="168"/>
      <c r="UGA80" s="169"/>
      <c r="UGB80" s="170"/>
      <c r="UGC80" s="167"/>
      <c r="UGD80" s="43"/>
      <c r="UGE80" s="208"/>
      <c r="UGF80" s="157"/>
      <c r="UGG80" s="211"/>
      <c r="UGH80" s="161"/>
      <c r="UGI80" s="161"/>
      <c r="UGJ80" s="168"/>
      <c r="UGK80" s="169"/>
      <c r="UGL80" s="170"/>
      <c r="UGM80" s="167"/>
      <c r="UGN80" s="43"/>
      <c r="UGO80" s="208"/>
      <c r="UGP80" s="157"/>
      <c r="UGQ80" s="211"/>
      <c r="UGR80" s="161"/>
      <c r="UGS80" s="161"/>
      <c r="UGT80" s="168"/>
      <c r="UGU80" s="169"/>
      <c r="UGV80" s="170"/>
      <c r="UGW80" s="167"/>
      <c r="UGX80" s="43"/>
      <c r="UGY80" s="208"/>
      <c r="UGZ80" s="157"/>
      <c r="UHA80" s="211"/>
      <c r="UHB80" s="161"/>
      <c r="UHC80" s="161"/>
      <c r="UHD80" s="168"/>
      <c r="UHE80" s="169"/>
      <c r="UHF80" s="170"/>
      <c r="UHG80" s="167"/>
      <c r="UHH80" s="43"/>
      <c r="UHI80" s="208"/>
      <c r="UHJ80" s="157"/>
      <c r="UHK80" s="211"/>
      <c r="UHL80" s="161"/>
      <c r="UHM80" s="161"/>
      <c r="UHN80" s="168"/>
      <c r="UHO80" s="169"/>
      <c r="UHP80" s="170"/>
      <c r="UHQ80" s="167"/>
      <c r="UHR80" s="43"/>
      <c r="UHS80" s="208"/>
      <c r="UHT80" s="157"/>
      <c r="UHU80" s="211"/>
      <c r="UHV80" s="161"/>
      <c r="UHW80" s="161"/>
      <c r="UHX80" s="168"/>
      <c r="UHY80" s="169"/>
      <c r="UHZ80" s="170"/>
      <c r="UIA80" s="167"/>
      <c r="UIB80" s="43"/>
      <c r="UIC80" s="208"/>
      <c r="UID80" s="157"/>
      <c r="UIE80" s="211"/>
      <c r="UIF80" s="161"/>
      <c r="UIG80" s="161"/>
      <c r="UIH80" s="168"/>
      <c r="UII80" s="169"/>
      <c r="UIJ80" s="170"/>
      <c r="UIK80" s="167"/>
      <c r="UIL80" s="43"/>
      <c r="UIM80" s="208"/>
      <c r="UIN80" s="157"/>
      <c r="UIO80" s="211"/>
      <c r="UIP80" s="161"/>
      <c r="UIQ80" s="161"/>
      <c r="UIR80" s="168"/>
      <c r="UIS80" s="169"/>
      <c r="UIT80" s="170"/>
      <c r="UIU80" s="167"/>
      <c r="UIV80" s="43"/>
      <c r="UIW80" s="208"/>
      <c r="UIX80" s="157"/>
      <c r="UIY80" s="211"/>
      <c r="UIZ80" s="161"/>
      <c r="UJA80" s="161"/>
      <c r="UJB80" s="168"/>
      <c r="UJC80" s="169"/>
      <c r="UJD80" s="170"/>
      <c r="UJE80" s="167"/>
      <c r="UJF80" s="43"/>
      <c r="UJG80" s="208"/>
      <c r="UJH80" s="157"/>
      <c r="UJI80" s="211"/>
      <c r="UJJ80" s="161"/>
      <c r="UJK80" s="161"/>
      <c r="UJL80" s="168"/>
      <c r="UJM80" s="169"/>
      <c r="UJN80" s="170"/>
      <c r="UJO80" s="167"/>
      <c r="UJP80" s="43"/>
      <c r="UJQ80" s="208"/>
      <c r="UJR80" s="157"/>
      <c r="UJS80" s="211"/>
      <c r="UJT80" s="161"/>
      <c r="UJU80" s="161"/>
      <c r="UJV80" s="168"/>
      <c r="UJW80" s="169"/>
      <c r="UJX80" s="170"/>
      <c r="UJY80" s="167"/>
      <c r="UJZ80" s="43"/>
      <c r="UKA80" s="208"/>
      <c r="UKB80" s="157"/>
      <c r="UKC80" s="211"/>
      <c r="UKD80" s="161"/>
      <c r="UKE80" s="161"/>
      <c r="UKF80" s="168"/>
      <c r="UKG80" s="169"/>
      <c r="UKH80" s="170"/>
      <c r="UKI80" s="167"/>
      <c r="UKJ80" s="43"/>
      <c r="UKK80" s="208"/>
      <c r="UKL80" s="157"/>
      <c r="UKM80" s="211"/>
      <c r="UKN80" s="161"/>
      <c r="UKO80" s="161"/>
      <c r="UKP80" s="168"/>
      <c r="UKQ80" s="169"/>
      <c r="UKR80" s="170"/>
      <c r="UKS80" s="167"/>
      <c r="UKT80" s="43"/>
      <c r="UKU80" s="208"/>
      <c r="UKV80" s="157"/>
      <c r="UKW80" s="211"/>
      <c r="UKX80" s="161"/>
      <c r="UKY80" s="161"/>
      <c r="UKZ80" s="168"/>
      <c r="ULA80" s="169"/>
      <c r="ULB80" s="170"/>
      <c r="ULC80" s="167"/>
      <c r="ULD80" s="43"/>
      <c r="ULE80" s="208"/>
      <c r="ULF80" s="157"/>
      <c r="ULG80" s="211"/>
      <c r="ULH80" s="161"/>
      <c r="ULI80" s="161"/>
      <c r="ULJ80" s="168"/>
      <c r="ULK80" s="169"/>
      <c r="ULL80" s="170"/>
      <c r="ULM80" s="167"/>
      <c r="ULN80" s="43"/>
      <c r="ULO80" s="208"/>
      <c r="ULP80" s="157"/>
      <c r="ULQ80" s="211"/>
      <c r="ULR80" s="161"/>
      <c r="ULS80" s="161"/>
      <c r="ULT80" s="168"/>
      <c r="ULU80" s="169"/>
      <c r="ULV80" s="170"/>
      <c r="ULW80" s="167"/>
      <c r="ULX80" s="43"/>
      <c r="ULY80" s="208"/>
      <c r="ULZ80" s="157"/>
      <c r="UMA80" s="211"/>
      <c r="UMB80" s="161"/>
      <c r="UMC80" s="161"/>
      <c r="UMD80" s="168"/>
      <c r="UME80" s="169"/>
      <c r="UMF80" s="170"/>
      <c r="UMG80" s="167"/>
      <c r="UMH80" s="43"/>
      <c r="UMI80" s="208"/>
      <c r="UMJ80" s="157"/>
      <c r="UMK80" s="211"/>
      <c r="UML80" s="161"/>
      <c r="UMM80" s="161"/>
      <c r="UMN80" s="168"/>
      <c r="UMO80" s="169"/>
      <c r="UMP80" s="170"/>
      <c r="UMQ80" s="167"/>
      <c r="UMR80" s="43"/>
      <c r="UMS80" s="208"/>
      <c r="UMT80" s="157"/>
      <c r="UMU80" s="211"/>
      <c r="UMV80" s="161"/>
      <c r="UMW80" s="161"/>
      <c r="UMX80" s="168"/>
      <c r="UMY80" s="169"/>
      <c r="UMZ80" s="170"/>
      <c r="UNA80" s="167"/>
      <c r="UNB80" s="43"/>
      <c r="UNC80" s="208"/>
      <c r="UND80" s="157"/>
      <c r="UNE80" s="211"/>
      <c r="UNF80" s="161"/>
      <c r="UNG80" s="161"/>
      <c r="UNH80" s="168"/>
      <c r="UNI80" s="169"/>
      <c r="UNJ80" s="170"/>
      <c r="UNK80" s="167"/>
      <c r="UNL80" s="43"/>
      <c r="UNM80" s="208"/>
      <c r="UNN80" s="157"/>
      <c r="UNO80" s="211"/>
      <c r="UNP80" s="161"/>
      <c r="UNQ80" s="161"/>
      <c r="UNR80" s="168"/>
      <c r="UNS80" s="169"/>
      <c r="UNT80" s="170"/>
      <c r="UNU80" s="167"/>
      <c r="UNV80" s="43"/>
      <c r="UNW80" s="208"/>
      <c r="UNX80" s="157"/>
      <c r="UNY80" s="211"/>
      <c r="UNZ80" s="161"/>
      <c r="UOA80" s="161"/>
      <c r="UOB80" s="168"/>
      <c r="UOC80" s="169"/>
      <c r="UOD80" s="170"/>
      <c r="UOE80" s="167"/>
      <c r="UOF80" s="43"/>
      <c r="UOG80" s="208"/>
      <c r="UOH80" s="157"/>
      <c r="UOI80" s="211"/>
      <c r="UOJ80" s="161"/>
      <c r="UOK80" s="161"/>
      <c r="UOL80" s="168"/>
      <c r="UOM80" s="169"/>
      <c r="UON80" s="170"/>
      <c r="UOO80" s="167"/>
      <c r="UOP80" s="43"/>
      <c r="UOQ80" s="208"/>
      <c r="UOR80" s="157"/>
      <c r="UOS80" s="211"/>
      <c r="UOT80" s="161"/>
      <c r="UOU80" s="161"/>
      <c r="UOV80" s="168"/>
      <c r="UOW80" s="169"/>
      <c r="UOX80" s="170"/>
      <c r="UOY80" s="167"/>
      <c r="UOZ80" s="43"/>
      <c r="UPA80" s="208"/>
      <c r="UPB80" s="157"/>
      <c r="UPC80" s="211"/>
      <c r="UPD80" s="161"/>
      <c r="UPE80" s="161"/>
      <c r="UPF80" s="168"/>
      <c r="UPG80" s="169"/>
      <c r="UPH80" s="170"/>
      <c r="UPI80" s="167"/>
      <c r="UPJ80" s="43"/>
      <c r="UPK80" s="208"/>
      <c r="UPL80" s="157"/>
      <c r="UPM80" s="211"/>
      <c r="UPN80" s="161"/>
      <c r="UPO80" s="161"/>
      <c r="UPP80" s="168"/>
      <c r="UPQ80" s="169"/>
      <c r="UPR80" s="170"/>
      <c r="UPS80" s="167"/>
      <c r="UPT80" s="43"/>
      <c r="UPU80" s="208"/>
      <c r="UPV80" s="157"/>
      <c r="UPW80" s="211"/>
      <c r="UPX80" s="161"/>
      <c r="UPY80" s="161"/>
      <c r="UPZ80" s="168"/>
      <c r="UQA80" s="169"/>
      <c r="UQB80" s="170"/>
      <c r="UQC80" s="167"/>
      <c r="UQD80" s="43"/>
      <c r="UQE80" s="208"/>
      <c r="UQF80" s="157"/>
      <c r="UQG80" s="211"/>
      <c r="UQH80" s="161"/>
      <c r="UQI80" s="161"/>
      <c r="UQJ80" s="168"/>
      <c r="UQK80" s="169"/>
      <c r="UQL80" s="170"/>
      <c r="UQM80" s="167"/>
      <c r="UQN80" s="43"/>
      <c r="UQO80" s="208"/>
      <c r="UQP80" s="157"/>
      <c r="UQQ80" s="211"/>
      <c r="UQR80" s="161"/>
      <c r="UQS80" s="161"/>
      <c r="UQT80" s="168"/>
      <c r="UQU80" s="169"/>
      <c r="UQV80" s="170"/>
      <c r="UQW80" s="167"/>
      <c r="UQX80" s="43"/>
      <c r="UQY80" s="208"/>
      <c r="UQZ80" s="157"/>
      <c r="URA80" s="211"/>
      <c r="URB80" s="161"/>
      <c r="URC80" s="161"/>
      <c r="URD80" s="168"/>
      <c r="URE80" s="169"/>
      <c r="URF80" s="170"/>
      <c r="URG80" s="167"/>
      <c r="URH80" s="43"/>
      <c r="URI80" s="208"/>
      <c r="URJ80" s="157"/>
      <c r="URK80" s="211"/>
      <c r="URL80" s="161"/>
      <c r="URM80" s="161"/>
      <c r="URN80" s="168"/>
      <c r="URO80" s="169"/>
      <c r="URP80" s="170"/>
      <c r="URQ80" s="167"/>
      <c r="URR80" s="43"/>
      <c r="URS80" s="208"/>
      <c r="URT80" s="157"/>
      <c r="URU80" s="211"/>
      <c r="URV80" s="161"/>
      <c r="URW80" s="161"/>
      <c r="URX80" s="168"/>
      <c r="URY80" s="169"/>
      <c r="URZ80" s="170"/>
      <c r="USA80" s="167"/>
      <c r="USB80" s="43"/>
      <c r="USC80" s="208"/>
      <c r="USD80" s="157"/>
      <c r="USE80" s="211"/>
      <c r="USF80" s="161"/>
      <c r="USG80" s="161"/>
      <c r="USH80" s="168"/>
      <c r="USI80" s="169"/>
      <c r="USJ80" s="170"/>
      <c r="USK80" s="167"/>
      <c r="USL80" s="43"/>
      <c r="USM80" s="208"/>
      <c r="USN80" s="157"/>
      <c r="USO80" s="211"/>
      <c r="USP80" s="161"/>
      <c r="USQ80" s="161"/>
      <c r="USR80" s="168"/>
      <c r="USS80" s="169"/>
      <c r="UST80" s="170"/>
      <c r="USU80" s="167"/>
      <c r="USV80" s="43"/>
      <c r="USW80" s="208"/>
      <c r="USX80" s="157"/>
      <c r="USY80" s="211"/>
      <c r="USZ80" s="161"/>
      <c r="UTA80" s="161"/>
      <c r="UTB80" s="168"/>
      <c r="UTC80" s="169"/>
      <c r="UTD80" s="170"/>
      <c r="UTE80" s="167"/>
      <c r="UTF80" s="43"/>
      <c r="UTG80" s="208"/>
      <c r="UTH80" s="157"/>
      <c r="UTI80" s="211"/>
      <c r="UTJ80" s="161"/>
      <c r="UTK80" s="161"/>
      <c r="UTL80" s="168"/>
      <c r="UTM80" s="169"/>
      <c r="UTN80" s="170"/>
      <c r="UTO80" s="167"/>
      <c r="UTP80" s="43"/>
      <c r="UTQ80" s="208"/>
      <c r="UTR80" s="157"/>
      <c r="UTS80" s="211"/>
      <c r="UTT80" s="161"/>
      <c r="UTU80" s="161"/>
      <c r="UTV80" s="168"/>
      <c r="UTW80" s="169"/>
      <c r="UTX80" s="170"/>
      <c r="UTY80" s="167"/>
      <c r="UTZ80" s="43"/>
      <c r="UUA80" s="208"/>
      <c r="UUB80" s="157"/>
      <c r="UUC80" s="211"/>
      <c r="UUD80" s="161"/>
      <c r="UUE80" s="161"/>
      <c r="UUF80" s="168"/>
      <c r="UUG80" s="169"/>
      <c r="UUH80" s="170"/>
      <c r="UUI80" s="167"/>
      <c r="UUJ80" s="43"/>
      <c r="UUK80" s="208"/>
      <c r="UUL80" s="157"/>
      <c r="UUM80" s="211"/>
      <c r="UUN80" s="161"/>
      <c r="UUO80" s="161"/>
      <c r="UUP80" s="168"/>
      <c r="UUQ80" s="169"/>
      <c r="UUR80" s="170"/>
      <c r="UUS80" s="167"/>
      <c r="UUT80" s="43"/>
      <c r="UUU80" s="208"/>
      <c r="UUV80" s="157"/>
      <c r="UUW80" s="211"/>
      <c r="UUX80" s="161"/>
      <c r="UUY80" s="161"/>
      <c r="UUZ80" s="168"/>
      <c r="UVA80" s="169"/>
      <c r="UVB80" s="170"/>
      <c r="UVC80" s="167"/>
      <c r="UVD80" s="43"/>
      <c r="UVE80" s="208"/>
      <c r="UVF80" s="157"/>
      <c r="UVG80" s="211"/>
      <c r="UVH80" s="161"/>
      <c r="UVI80" s="161"/>
      <c r="UVJ80" s="168"/>
      <c r="UVK80" s="169"/>
      <c r="UVL80" s="170"/>
      <c r="UVM80" s="167"/>
      <c r="UVN80" s="43"/>
      <c r="UVO80" s="208"/>
      <c r="UVP80" s="157"/>
      <c r="UVQ80" s="211"/>
      <c r="UVR80" s="161"/>
      <c r="UVS80" s="161"/>
      <c r="UVT80" s="168"/>
      <c r="UVU80" s="169"/>
      <c r="UVV80" s="170"/>
      <c r="UVW80" s="167"/>
      <c r="UVX80" s="43"/>
      <c r="UVY80" s="208"/>
      <c r="UVZ80" s="157"/>
      <c r="UWA80" s="211"/>
      <c r="UWB80" s="161"/>
      <c r="UWC80" s="161"/>
      <c r="UWD80" s="168"/>
      <c r="UWE80" s="169"/>
      <c r="UWF80" s="170"/>
      <c r="UWG80" s="167"/>
      <c r="UWH80" s="43"/>
      <c r="UWI80" s="208"/>
      <c r="UWJ80" s="157"/>
      <c r="UWK80" s="211"/>
      <c r="UWL80" s="161"/>
      <c r="UWM80" s="161"/>
      <c r="UWN80" s="168"/>
      <c r="UWO80" s="169"/>
      <c r="UWP80" s="170"/>
      <c r="UWQ80" s="167"/>
      <c r="UWR80" s="43"/>
      <c r="UWS80" s="208"/>
      <c r="UWT80" s="157"/>
      <c r="UWU80" s="211"/>
      <c r="UWV80" s="161"/>
      <c r="UWW80" s="161"/>
      <c r="UWX80" s="168"/>
      <c r="UWY80" s="169"/>
      <c r="UWZ80" s="170"/>
      <c r="UXA80" s="167"/>
      <c r="UXB80" s="43"/>
      <c r="UXC80" s="208"/>
      <c r="UXD80" s="157"/>
      <c r="UXE80" s="211"/>
      <c r="UXF80" s="161"/>
      <c r="UXG80" s="161"/>
      <c r="UXH80" s="168"/>
      <c r="UXI80" s="169"/>
      <c r="UXJ80" s="170"/>
      <c r="UXK80" s="167"/>
      <c r="UXL80" s="43"/>
      <c r="UXM80" s="208"/>
      <c r="UXN80" s="157"/>
      <c r="UXO80" s="211"/>
      <c r="UXP80" s="161"/>
      <c r="UXQ80" s="161"/>
      <c r="UXR80" s="168"/>
      <c r="UXS80" s="169"/>
      <c r="UXT80" s="170"/>
      <c r="UXU80" s="167"/>
      <c r="UXV80" s="43"/>
      <c r="UXW80" s="208"/>
      <c r="UXX80" s="157"/>
      <c r="UXY80" s="211"/>
      <c r="UXZ80" s="161"/>
      <c r="UYA80" s="161"/>
      <c r="UYB80" s="168"/>
      <c r="UYC80" s="169"/>
      <c r="UYD80" s="170"/>
      <c r="UYE80" s="167"/>
      <c r="UYF80" s="43"/>
      <c r="UYG80" s="208"/>
      <c r="UYH80" s="157"/>
      <c r="UYI80" s="211"/>
      <c r="UYJ80" s="161"/>
      <c r="UYK80" s="161"/>
      <c r="UYL80" s="168"/>
      <c r="UYM80" s="169"/>
      <c r="UYN80" s="170"/>
      <c r="UYO80" s="167"/>
      <c r="UYP80" s="43"/>
      <c r="UYQ80" s="208"/>
      <c r="UYR80" s="157"/>
      <c r="UYS80" s="211"/>
      <c r="UYT80" s="161"/>
      <c r="UYU80" s="161"/>
      <c r="UYV80" s="168"/>
      <c r="UYW80" s="169"/>
      <c r="UYX80" s="170"/>
      <c r="UYY80" s="167"/>
      <c r="UYZ80" s="43"/>
      <c r="UZA80" s="208"/>
      <c r="UZB80" s="157"/>
      <c r="UZC80" s="211"/>
      <c r="UZD80" s="161"/>
      <c r="UZE80" s="161"/>
      <c r="UZF80" s="168"/>
      <c r="UZG80" s="169"/>
      <c r="UZH80" s="170"/>
      <c r="UZI80" s="167"/>
      <c r="UZJ80" s="43"/>
      <c r="UZK80" s="208"/>
      <c r="UZL80" s="157"/>
      <c r="UZM80" s="211"/>
      <c r="UZN80" s="161"/>
      <c r="UZO80" s="161"/>
      <c r="UZP80" s="168"/>
      <c r="UZQ80" s="169"/>
      <c r="UZR80" s="170"/>
      <c r="UZS80" s="167"/>
      <c r="UZT80" s="43"/>
      <c r="UZU80" s="208"/>
      <c r="UZV80" s="157"/>
      <c r="UZW80" s="211"/>
      <c r="UZX80" s="161"/>
      <c r="UZY80" s="161"/>
      <c r="UZZ80" s="168"/>
      <c r="VAA80" s="169"/>
      <c r="VAB80" s="170"/>
      <c r="VAC80" s="167"/>
      <c r="VAD80" s="43"/>
      <c r="VAE80" s="208"/>
      <c r="VAF80" s="157"/>
      <c r="VAG80" s="211"/>
      <c r="VAH80" s="161"/>
      <c r="VAI80" s="161"/>
      <c r="VAJ80" s="168"/>
      <c r="VAK80" s="169"/>
      <c r="VAL80" s="170"/>
      <c r="VAM80" s="167"/>
      <c r="VAN80" s="43"/>
      <c r="VAO80" s="208"/>
      <c r="VAP80" s="157"/>
      <c r="VAQ80" s="211"/>
      <c r="VAR80" s="161"/>
      <c r="VAS80" s="161"/>
      <c r="VAT80" s="168"/>
      <c r="VAU80" s="169"/>
      <c r="VAV80" s="170"/>
      <c r="VAW80" s="167"/>
      <c r="VAX80" s="43"/>
      <c r="VAY80" s="208"/>
      <c r="VAZ80" s="157"/>
      <c r="VBA80" s="211"/>
      <c r="VBB80" s="161"/>
      <c r="VBC80" s="161"/>
      <c r="VBD80" s="168"/>
      <c r="VBE80" s="169"/>
      <c r="VBF80" s="170"/>
      <c r="VBG80" s="167"/>
      <c r="VBH80" s="43"/>
      <c r="VBI80" s="208"/>
      <c r="VBJ80" s="157"/>
      <c r="VBK80" s="211"/>
      <c r="VBL80" s="161"/>
      <c r="VBM80" s="161"/>
      <c r="VBN80" s="168"/>
      <c r="VBO80" s="169"/>
      <c r="VBP80" s="170"/>
      <c r="VBQ80" s="167"/>
      <c r="VBR80" s="43"/>
      <c r="VBS80" s="208"/>
      <c r="VBT80" s="157"/>
      <c r="VBU80" s="211"/>
      <c r="VBV80" s="161"/>
      <c r="VBW80" s="161"/>
      <c r="VBX80" s="168"/>
      <c r="VBY80" s="169"/>
      <c r="VBZ80" s="170"/>
      <c r="VCA80" s="167"/>
      <c r="VCB80" s="43"/>
      <c r="VCC80" s="208"/>
      <c r="VCD80" s="157"/>
      <c r="VCE80" s="211"/>
      <c r="VCF80" s="161"/>
      <c r="VCG80" s="161"/>
      <c r="VCH80" s="168"/>
      <c r="VCI80" s="169"/>
      <c r="VCJ80" s="170"/>
      <c r="VCK80" s="167"/>
      <c r="VCL80" s="43"/>
      <c r="VCM80" s="208"/>
      <c r="VCN80" s="157"/>
      <c r="VCO80" s="211"/>
      <c r="VCP80" s="161"/>
      <c r="VCQ80" s="161"/>
      <c r="VCR80" s="168"/>
      <c r="VCS80" s="169"/>
      <c r="VCT80" s="170"/>
      <c r="VCU80" s="167"/>
      <c r="VCV80" s="43"/>
      <c r="VCW80" s="208"/>
      <c r="VCX80" s="157"/>
      <c r="VCY80" s="211"/>
      <c r="VCZ80" s="161"/>
      <c r="VDA80" s="161"/>
      <c r="VDB80" s="168"/>
      <c r="VDC80" s="169"/>
      <c r="VDD80" s="170"/>
      <c r="VDE80" s="167"/>
      <c r="VDF80" s="43"/>
      <c r="VDG80" s="208"/>
      <c r="VDH80" s="157"/>
      <c r="VDI80" s="211"/>
      <c r="VDJ80" s="161"/>
      <c r="VDK80" s="161"/>
      <c r="VDL80" s="168"/>
      <c r="VDM80" s="169"/>
      <c r="VDN80" s="170"/>
      <c r="VDO80" s="167"/>
      <c r="VDP80" s="43"/>
      <c r="VDQ80" s="208"/>
      <c r="VDR80" s="157"/>
      <c r="VDS80" s="211"/>
      <c r="VDT80" s="161"/>
      <c r="VDU80" s="161"/>
      <c r="VDV80" s="168"/>
      <c r="VDW80" s="169"/>
      <c r="VDX80" s="170"/>
      <c r="VDY80" s="167"/>
      <c r="VDZ80" s="43"/>
      <c r="VEA80" s="208"/>
      <c r="VEB80" s="157"/>
      <c r="VEC80" s="211"/>
      <c r="VED80" s="161"/>
      <c r="VEE80" s="161"/>
      <c r="VEF80" s="168"/>
      <c r="VEG80" s="169"/>
      <c r="VEH80" s="170"/>
      <c r="VEI80" s="167"/>
      <c r="VEJ80" s="43"/>
      <c r="VEK80" s="208"/>
      <c r="VEL80" s="157"/>
      <c r="VEM80" s="211"/>
      <c r="VEN80" s="161"/>
      <c r="VEO80" s="161"/>
      <c r="VEP80" s="168"/>
      <c r="VEQ80" s="169"/>
      <c r="VER80" s="170"/>
      <c r="VES80" s="167"/>
      <c r="VET80" s="43"/>
      <c r="VEU80" s="208"/>
      <c r="VEV80" s="157"/>
      <c r="VEW80" s="211"/>
      <c r="VEX80" s="161"/>
      <c r="VEY80" s="161"/>
      <c r="VEZ80" s="168"/>
      <c r="VFA80" s="169"/>
      <c r="VFB80" s="170"/>
      <c r="VFC80" s="167"/>
      <c r="VFD80" s="43"/>
      <c r="VFE80" s="208"/>
      <c r="VFF80" s="157"/>
      <c r="VFG80" s="211"/>
      <c r="VFH80" s="161"/>
      <c r="VFI80" s="161"/>
      <c r="VFJ80" s="168"/>
      <c r="VFK80" s="169"/>
      <c r="VFL80" s="170"/>
      <c r="VFM80" s="167"/>
      <c r="VFN80" s="43"/>
      <c r="VFO80" s="208"/>
      <c r="VFP80" s="157"/>
      <c r="VFQ80" s="211"/>
      <c r="VFR80" s="161"/>
      <c r="VFS80" s="161"/>
      <c r="VFT80" s="168"/>
      <c r="VFU80" s="169"/>
      <c r="VFV80" s="170"/>
      <c r="VFW80" s="167"/>
      <c r="VFX80" s="43"/>
      <c r="VFY80" s="208"/>
      <c r="VFZ80" s="157"/>
      <c r="VGA80" s="211"/>
      <c r="VGB80" s="161"/>
      <c r="VGC80" s="161"/>
      <c r="VGD80" s="168"/>
      <c r="VGE80" s="169"/>
      <c r="VGF80" s="170"/>
      <c r="VGG80" s="167"/>
      <c r="VGH80" s="43"/>
      <c r="VGI80" s="208"/>
      <c r="VGJ80" s="157"/>
      <c r="VGK80" s="211"/>
      <c r="VGL80" s="161"/>
      <c r="VGM80" s="161"/>
      <c r="VGN80" s="168"/>
      <c r="VGO80" s="169"/>
      <c r="VGP80" s="170"/>
      <c r="VGQ80" s="167"/>
      <c r="VGR80" s="43"/>
      <c r="VGS80" s="208"/>
      <c r="VGT80" s="157"/>
      <c r="VGU80" s="211"/>
      <c r="VGV80" s="161"/>
      <c r="VGW80" s="161"/>
      <c r="VGX80" s="168"/>
      <c r="VGY80" s="169"/>
      <c r="VGZ80" s="170"/>
      <c r="VHA80" s="167"/>
      <c r="VHB80" s="43"/>
      <c r="VHC80" s="208"/>
      <c r="VHD80" s="157"/>
      <c r="VHE80" s="211"/>
      <c r="VHF80" s="161"/>
      <c r="VHG80" s="161"/>
      <c r="VHH80" s="168"/>
      <c r="VHI80" s="169"/>
      <c r="VHJ80" s="170"/>
      <c r="VHK80" s="167"/>
      <c r="VHL80" s="43"/>
      <c r="VHM80" s="208"/>
      <c r="VHN80" s="157"/>
      <c r="VHO80" s="211"/>
      <c r="VHP80" s="161"/>
      <c r="VHQ80" s="161"/>
      <c r="VHR80" s="168"/>
      <c r="VHS80" s="169"/>
      <c r="VHT80" s="170"/>
      <c r="VHU80" s="167"/>
      <c r="VHV80" s="43"/>
      <c r="VHW80" s="208"/>
      <c r="VHX80" s="157"/>
      <c r="VHY80" s="211"/>
      <c r="VHZ80" s="161"/>
      <c r="VIA80" s="161"/>
      <c r="VIB80" s="168"/>
      <c r="VIC80" s="169"/>
      <c r="VID80" s="170"/>
      <c r="VIE80" s="167"/>
      <c r="VIF80" s="43"/>
      <c r="VIG80" s="208"/>
      <c r="VIH80" s="157"/>
      <c r="VII80" s="211"/>
      <c r="VIJ80" s="161"/>
      <c r="VIK80" s="161"/>
      <c r="VIL80" s="168"/>
      <c r="VIM80" s="169"/>
      <c r="VIN80" s="170"/>
      <c r="VIO80" s="167"/>
      <c r="VIP80" s="43"/>
      <c r="VIQ80" s="208"/>
      <c r="VIR80" s="157"/>
      <c r="VIS80" s="211"/>
      <c r="VIT80" s="161"/>
      <c r="VIU80" s="161"/>
      <c r="VIV80" s="168"/>
      <c r="VIW80" s="169"/>
      <c r="VIX80" s="170"/>
      <c r="VIY80" s="167"/>
      <c r="VIZ80" s="43"/>
      <c r="VJA80" s="208"/>
      <c r="VJB80" s="157"/>
      <c r="VJC80" s="211"/>
      <c r="VJD80" s="161"/>
      <c r="VJE80" s="161"/>
      <c r="VJF80" s="168"/>
      <c r="VJG80" s="169"/>
      <c r="VJH80" s="170"/>
      <c r="VJI80" s="167"/>
      <c r="VJJ80" s="43"/>
      <c r="VJK80" s="208"/>
      <c r="VJL80" s="157"/>
      <c r="VJM80" s="211"/>
      <c r="VJN80" s="161"/>
      <c r="VJO80" s="161"/>
      <c r="VJP80" s="168"/>
      <c r="VJQ80" s="169"/>
      <c r="VJR80" s="170"/>
      <c r="VJS80" s="167"/>
      <c r="VJT80" s="43"/>
      <c r="VJU80" s="208"/>
      <c r="VJV80" s="157"/>
      <c r="VJW80" s="211"/>
      <c r="VJX80" s="161"/>
      <c r="VJY80" s="161"/>
      <c r="VJZ80" s="168"/>
      <c r="VKA80" s="169"/>
      <c r="VKB80" s="170"/>
      <c r="VKC80" s="167"/>
      <c r="VKD80" s="43"/>
      <c r="VKE80" s="208"/>
      <c r="VKF80" s="157"/>
      <c r="VKG80" s="211"/>
      <c r="VKH80" s="161"/>
      <c r="VKI80" s="161"/>
      <c r="VKJ80" s="168"/>
      <c r="VKK80" s="169"/>
      <c r="VKL80" s="170"/>
      <c r="VKM80" s="167"/>
      <c r="VKN80" s="43"/>
      <c r="VKO80" s="208"/>
      <c r="VKP80" s="157"/>
      <c r="VKQ80" s="211"/>
      <c r="VKR80" s="161"/>
      <c r="VKS80" s="161"/>
      <c r="VKT80" s="168"/>
      <c r="VKU80" s="169"/>
      <c r="VKV80" s="170"/>
      <c r="VKW80" s="167"/>
      <c r="VKX80" s="43"/>
      <c r="VKY80" s="208"/>
      <c r="VKZ80" s="157"/>
      <c r="VLA80" s="211"/>
      <c r="VLB80" s="161"/>
      <c r="VLC80" s="161"/>
      <c r="VLD80" s="168"/>
      <c r="VLE80" s="169"/>
      <c r="VLF80" s="170"/>
      <c r="VLG80" s="167"/>
      <c r="VLH80" s="43"/>
      <c r="VLI80" s="208"/>
      <c r="VLJ80" s="157"/>
      <c r="VLK80" s="211"/>
      <c r="VLL80" s="161"/>
      <c r="VLM80" s="161"/>
      <c r="VLN80" s="168"/>
      <c r="VLO80" s="169"/>
      <c r="VLP80" s="170"/>
      <c r="VLQ80" s="167"/>
      <c r="VLR80" s="43"/>
      <c r="VLS80" s="208"/>
      <c r="VLT80" s="157"/>
      <c r="VLU80" s="211"/>
      <c r="VLV80" s="161"/>
      <c r="VLW80" s="161"/>
      <c r="VLX80" s="168"/>
      <c r="VLY80" s="169"/>
      <c r="VLZ80" s="170"/>
      <c r="VMA80" s="167"/>
      <c r="VMB80" s="43"/>
      <c r="VMC80" s="208"/>
      <c r="VMD80" s="157"/>
      <c r="VME80" s="211"/>
      <c r="VMF80" s="161"/>
      <c r="VMG80" s="161"/>
      <c r="VMH80" s="168"/>
      <c r="VMI80" s="169"/>
      <c r="VMJ80" s="170"/>
      <c r="VMK80" s="167"/>
      <c r="VML80" s="43"/>
      <c r="VMM80" s="208"/>
      <c r="VMN80" s="157"/>
      <c r="VMO80" s="211"/>
      <c r="VMP80" s="161"/>
      <c r="VMQ80" s="161"/>
      <c r="VMR80" s="168"/>
      <c r="VMS80" s="169"/>
      <c r="VMT80" s="170"/>
      <c r="VMU80" s="167"/>
      <c r="VMV80" s="43"/>
      <c r="VMW80" s="208"/>
      <c r="VMX80" s="157"/>
      <c r="VMY80" s="211"/>
      <c r="VMZ80" s="161"/>
      <c r="VNA80" s="161"/>
      <c r="VNB80" s="168"/>
      <c r="VNC80" s="169"/>
      <c r="VND80" s="170"/>
      <c r="VNE80" s="167"/>
      <c r="VNF80" s="43"/>
      <c r="VNG80" s="208"/>
      <c r="VNH80" s="157"/>
      <c r="VNI80" s="211"/>
      <c r="VNJ80" s="161"/>
      <c r="VNK80" s="161"/>
      <c r="VNL80" s="168"/>
      <c r="VNM80" s="169"/>
      <c r="VNN80" s="170"/>
      <c r="VNO80" s="167"/>
      <c r="VNP80" s="43"/>
      <c r="VNQ80" s="208"/>
      <c r="VNR80" s="157"/>
      <c r="VNS80" s="211"/>
      <c r="VNT80" s="161"/>
      <c r="VNU80" s="161"/>
      <c r="VNV80" s="168"/>
      <c r="VNW80" s="169"/>
      <c r="VNX80" s="170"/>
      <c r="VNY80" s="167"/>
      <c r="VNZ80" s="43"/>
      <c r="VOA80" s="208"/>
      <c r="VOB80" s="157"/>
      <c r="VOC80" s="211"/>
      <c r="VOD80" s="161"/>
      <c r="VOE80" s="161"/>
      <c r="VOF80" s="168"/>
      <c r="VOG80" s="169"/>
      <c r="VOH80" s="170"/>
      <c r="VOI80" s="167"/>
      <c r="VOJ80" s="43"/>
      <c r="VOK80" s="208"/>
      <c r="VOL80" s="157"/>
      <c r="VOM80" s="211"/>
      <c r="VON80" s="161"/>
      <c r="VOO80" s="161"/>
      <c r="VOP80" s="168"/>
      <c r="VOQ80" s="169"/>
      <c r="VOR80" s="170"/>
      <c r="VOS80" s="167"/>
      <c r="VOT80" s="43"/>
      <c r="VOU80" s="208"/>
      <c r="VOV80" s="157"/>
      <c r="VOW80" s="211"/>
      <c r="VOX80" s="161"/>
      <c r="VOY80" s="161"/>
      <c r="VOZ80" s="168"/>
      <c r="VPA80" s="169"/>
      <c r="VPB80" s="170"/>
      <c r="VPC80" s="167"/>
      <c r="VPD80" s="43"/>
      <c r="VPE80" s="208"/>
      <c r="VPF80" s="157"/>
      <c r="VPG80" s="211"/>
      <c r="VPH80" s="161"/>
      <c r="VPI80" s="161"/>
      <c r="VPJ80" s="168"/>
      <c r="VPK80" s="169"/>
      <c r="VPL80" s="170"/>
      <c r="VPM80" s="167"/>
      <c r="VPN80" s="43"/>
      <c r="VPO80" s="208"/>
      <c r="VPP80" s="157"/>
      <c r="VPQ80" s="211"/>
      <c r="VPR80" s="161"/>
      <c r="VPS80" s="161"/>
      <c r="VPT80" s="168"/>
      <c r="VPU80" s="169"/>
      <c r="VPV80" s="170"/>
      <c r="VPW80" s="167"/>
      <c r="VPX80" s="43"/>
      <c r="VPY80" s="208"/>
      <c r="VPZ80" s="157"/>
      <c r="VQA80" s="211"/>
      <c r="VQB80" s="161"/>
      <c r="VQC80" s="161"/>
      <c r="VQD80" s="168"/>
      <c r="VQE80" s="169"/>
      <c r="VQF80" s="170"/>
      <c r="VQG80" s="167"/>
      <c r="VQH80" s="43"/>
      <c r="VQI80" s="208"/>
      <c r="VQJ80" s="157"/>
      <c r="VQK80" s="211"/>
      <c r="VQL80" s="161"/>
      <c r="VQM80" s="161"/>
      <c r="VQN80" s="168"/>
      <c r="VQO80" s="169"/>
      <c r="VQP80" s="170"/>
      <c r="VQQ80" s="167"/>
      <c r="VQR80" s="43"/>
      <c r="VQS80" s="208"/>
      <c r="VQT80" s="157"/>
      <c r="VQU80" s="211"/>
      <c r="VQV80" s="161"/>
      <c r="VQW80" s="161"/>
      <c r="VQX80" s="168"/>
      <c r="VQY80" s="169"/>
      <c r="VQZ80" s="170"/>
      <c r="VRA80" s="167"/>
      <c r="VRB80" s="43"/>
      <c r="VRC80" s="208"/>
      <c r="VRD80" s="157"/>
      <c r="VRE80" s="211"/>
      <c r="VRF80" s="161"/>
      <c r="VRG80" s="161"/>
      <c r="VRH80" s="168"/>
      <c r="VRI80" s="169"/>
      <c r="VRJ80" s="170"/>
      <c r="VRK80" s="167"/>
      <c r="VRL80" s="43"/>
      <c r="VRM80" s="208"/>
      <c r="VRN80" s="157"/>
      <c r="VRO80" s="211"/>
      <c r="VRP80" s="161"/>
      <c r="VRQ80" s="161"/>
      <c r="VRR80" s="168"/>
      <c r="VRS80" s="169"/>
      <c r="VRT80" s="170"/>
      <c r="VRU80" s="167"/>
      <c r="VRV80" s="43"/>
      <c r="VRW80" s="208"/>
      <c r="VRX80" s="157"/>
      <c r="VRY80" s="211"/>
      <c r="VRZ80" s="161"/>
      <c r="VSA80" s="161"/>
      <c r="VSB80" s="168"/>
      <c r="VSC80" s="169"/>
      <c r="VSD80" s="170"/>
      <c r="VSE80" s="167"/>
      <c r="VSF80" s="43"/>
      <c r="VSG80" s="208"/>
      <c r="VSH80" s="157"/>
      <c r="VSI80" s="211"/>
      <c r="VSJ80" s="161"/>
      <c r="VSK80" s="161"/>
      <c r="VSL80" s="168"/>
      <c r="VSM80" s="169"/>
      <c r="VSN80" s="170"/>
      <c r="VSO80" s="167"/>
      <c r="VSP80" s="43"/>
      <c r="VSQ80" s="208"/>
      <c r="VSR80" s="157"/>
      <c r="VSS80" s="211"/>
      <c r="VST80" s="161"/>
      <c r="VSU80" s="161"/>
      <c r="VSV80" s="168"/>
      <c r="VSW80" s="169"/>
      <c r="VSX80" s="170"/>
      <c r="VSY80" s="167"/>
      <c r="VSZ80" s="43"/>
      <c r="VTA80" s="208"/>
      <c r="VTB80" s="157"/>
      <c r="VTC80" s="211"/>
      <c r="VTD80" s="161"/>
      <c r="VTE80" s="161"/>
      <c r="VTF80" s="168"/>
      <c r="VTG80" s="169"/>
      <c r="VTH80" s="170"/>
      <c r="VTI80" s="167"/>
      <c r="VTJ80" s="43"/>
      <c r="VTK80" s="208"/>
      <c r="VTL80" s="157"/>
      <c r="VTM80" s="211"/>
      <c r="VTN80" s="161"/>
      <c r="VTO80" s="161"/>
      <c r="VTP80" s="168"/>
      <c r="VTQ80" s="169"/>
      <c r="VTR80" s="170"/>
      <c r="VTS80" s="167"/>
      <c r="VTT80" s="43"/>
      <c r="VTU80" s="208"/>
      <c r="VTV80" s="157"/>
      <c r="VTW80" s="211"/>
      <c r="VTX80" s="161"/>
      <c r="VTY80" s="161"/>
      <c r="VTZ80" s="168"/>
      <c r="VUA80" s="169"/>
      <c r="VUB80" s="170"/>
      <c r="VUC80" s="167"/>
      <c r="VUD80" s="43"/>
      <c r="VUE80" s="208"/>
      <c r="VUF80" s="157"/>
      <c r="VUG80" s="211"/>
      <c r="VUH80" s="161"/>
      <c r="VUI80" s="161"/>
      <c r="VUJ80" s="168"/>
      <c r="VUK80" s="169"/>
      <c r="VUL80" s="170"/>
      <c r="VUM80" s="167"/>
      <c r="VUN80" s="43"/>
      <c r="VUO80" s="208"/>
      <c r="VUP80" s="157"/>
      <c r="VUQ80" s="211"/>
      <c r="VUR80" s="161"/>
      <c r="VUS80" s="161"/>
      <c r="VUT80" s="168"/>
      <c r="VUU80" s="169"/>
      <c r="VUV80" s="170"/>
      <c r="VUW80" s="167"/>
      <c r="VUX80" s="43"/>
      <c r="VUY80" s="208"/>
      <c r="VUZ80" s="157"/>
      <c r="VVA80" s="211"/>
      <c r="VVB80" s="161"/>
      <c r="VVC80" s="161"/>
      <c r="VVD80" s="168"/>
      <c r="VVE80" s="169"/>
      <c r="VVF80" s="170"/>
      <c r="VVG80" s="167"/>
      <c r="VVH80" s="43"/>
      <c r="VVI80" s="208"/>
      <c r="VVJ80" s="157"/>
      <c r="VVK80" s="211"/>
      <c r="VVL80" s="161"/>
      <c r="VVM80" s="161"/>
      <c r="VVN80" s="168"/>
      <c r="VVO80" s="169"/>
      <c r="VVP80" s="170"/>
      <c r="VVQ80" s="167"/>
      <c r="VVR80" s="43"/>
      <c r="VVS80" s="208"/>
      <c r="VVT80" s="157"/>
      <c r="VVU80" s="211"/>
      <c r="VVV80" s="161"/>
      <c r="VVW80" s="161"/>
      <c r="VVX80" s="168"/>
      <c r="VVY80" s="169"/>
      <c r="VVZ80" s="170"/>
      <c r="VWA80" s="167"/>
      <c r="VWB80" s="43"/>
      <c r="VWC80" s="208"/>
      <c r="VWD80" s="157"/>
      <c r="VWE80" s="211"/>
      <c r="VWF80" s="161"/>
      <c r="VWG80" s="161"/>
      <c r="VWH80" s="168"/>
      <c r="VWI80" s="169"/>
      <c r="VWJ80" s="170"/>
      <c r="VWK80" s="167"/>
      <c r="VWL80" s="43"/>
      <c r="VWM80" s="208"/>
      <c r="VWN80" s="157"/>
      <c r="VWO80" s="211"/>
      <c r="VWP80" s="161"/>
      <c r="VWQ80" s="161"/>
      <c r="VWR80" s="168"/>
      <c r="VWS80" s="169"/>
      <c r="VWT80" s="170"/>
      <c r="VWU80" s="167"/>
      <c r="VWV80" s="43"/>
      <c r="VWW80" s="208"/>
      <c r="VWX80" s="157"/>
      <c r="VWY80" s="211"/>
      <c r="VWZ80" s="161"/>
      <c r="VXA80" s="161"/>
      <c r="VXB80" s="168"/>
      <c r="VXC80" s="169"/>
      <c r="VXD80" s="170"/>
      <c r="VXE80" s="167"/>
      <c r="VXF80" s="43"/>
      <c r="VXG80" s="208"/>
      <c r="VXH80" s="157"/>
      <c r="VXI80" s="211"/>
      <c r="VXJ80" s="161"/>
      <c r="VXK80" s="161"/>
      <c r="VXL80" s="168"/>
      <c r="VXM80" s="169"/>
      <c r="VXN80" s="170"/>
      <c r="VXO80" s="167"/>
      <c r="VXP80" s="43"/>
      <c r="VXQ80" s="208"/>
      <c r="VXR80" s="157"/>
      <c r="VXS80" s="211"/>
      <c r="VXT80" s="161"/>
      <c r="VXU80" s="161"/>
      <c r="VXV80" s="168"/>
      <c r="VXW80" s="169"/>
      <c r="VXX80" s="170"/>
      <c r="VXY80" s="167"/>
      <c r="VXZ80" s="43"/>
      <c r="VYA80" s="208"/>
      <c r="VYB80" s="157"/>
      <c r="VYC80" s="211"/>
      <c r="VYD80" s="161"/>
      <c r="VYE80" s="161"/>
      <c r="VYF80" s="168"/>
      <c r="VYG80" s="169"/>
      <c r="VYH80" s="170"/>
      <c r="VYI80" s="167"/>
      <c r="VYJ80" s="43"/>
      <c r="VYK80" s="208"/>
      <c r="VYL80" s="157"/>
      <c r="VYM80" s="211"/>
      <c r="VYN80" s="161"/>
      <c r="VYO80" s="161"/>
      <c r="VYP80" s="168"/>
      <c r="VYQ80" s="169"/>
      <c r="VYR80" s="170"/>
      <c r="VYS80" s="167"/>
      <c r="VYT80" s="43"/>
      <c r="VYU80" s="208"/>
      <c r="VYV80" s="157"/>
      <c r="VYW80" s="211"/>
      <c r="VYX80" s="161"/>
      <c r="VYY80" s="161"/>
      <c r="VYZ80" s="168"/>
      <c r="VZA80" s="169"/>
      <c r="VZB80" s="170"/>
      <c r="VZC80" s="167"/>
      <c r="VZD80" s="43"/>
      <c r="VZE80" s="208"/>
      <c r="VZF80" s="157"/>
      <c r="VZG80" s="211"/>
      <c r="VZH80" s="161"/>
      <c r="VZI80" s="161"/>
      <c r="VZJ80" s="168"/>
      <c r="VZK80" s="169"/>
      <c r="VZL80" s="170"/>
      <c r="VZM80" s="167"/>
      <c r="VZN80" s="43"/>
      <c r="VZO80" s="208"/>
      <c r="VZP80" s="157"/>
      <c r="VZQ80" s="211"/>
      <c r="VZR80" s="161"/>
      <c r="VZS80" s="161"/>
      <c r="VZT80" s="168"/>
      <c r="VZU80" s="169"/>
      <c r="VZV80" s="170"/>
      <c r="VZW80" s="167"/>
      <c r="VZX80" s="43"/>
      <c r="VZY80" s="208"/>
      <c r="VZZ80" s="157"/>
      <c r="WAA80" s="211"/>
      <c r="WAB80" s="161"/>
      <c r="WAC80" s="161"/>
      <c r="WAD80" s="168"/>
      <c r="WAE80" s="169"/>
      <c r="WAF80" s="170"/>
      <c r="WAG80" s="167"/>
      <c r="WAH80" s="43"/>
      <c r="WAI80" s="208"/>
      <c r="WAJ80" s="157"/>
      <c r="WAK80" s="211"/>
      <c r="WAL80" s="161"/>
      <c r="WAM80" s="161"/>
      <c r="WAN80" s="168"/>
      <c r="WAO80" s="169"/>
      <c r="WAP80" s="170"/>
      <c r="WAQ80" s="167"/>
      <c r="WAR80" s="43"/>
      <c r="WAS80" s="208"/>
      <c r="WAT80" s="157"/>
      <c r="WAU80" s="211"/>
      <c r="WAV80" s="161"/>
      <c r="WAW80" s="161"/>
      <c r="WAX80" s="168"/>
      <c r="WAY80" s="169"/>
      <c r="WAZ80" s="170"/>
      <c r="WBA80" s="167"/>
      <c r="WBB80" s="43"/>
      <c r="WBC80" s="208"/>
      <c r="WBD80" s="157"/>
      <c r="WBE80" s="211"/>
      <c r="WBF80" s="161"/>
      <c r="WBG80" s="161"/>
      <c r="WBH80" s="168"/>
      <c r="WBI80" s="169"/>
      <c r="WBJ80" s="170"/>
      <c r="WBK80" s="167"/>
      <c r="WBL80" s="43"/>
      <c r="WBM80" s="208"/>
      <c r="WBN80" s="157"/>
      <c r="WBO80" s="211"/>
      <c r="WBP80" s="161"/>
      <c r="WBQ80" s="161"/>
      <c r="WBR80" s="168"/>
      <c r="WBS80" s="169"/>
      <c r="WBT80" s="170"/>
      <c r="WBU80" s="167"/>
      <c r="WBV80" s="43"/>
      <c r="WBW80" s="208"/>
      <c r="WBX80" s="157"/>
      <c r="WBY80" s="211"/>
      <c r="WBZ80" s="161"/>
      <c r="WCA80" s="161"/>
      <c r="WCB80" s="168"/>
      <c r="WCC80" s="169"/>
      <c r="WCD80" s="170"/>
      <c r="WCE80" s="167"/>
      <c r="WCF80" s="43"/>
      <c r="WCG80" s="208"/>
      <c r="WCH80" s="157"/>
      <c r="WCI80" s="211"/>
      <c r="WCJ80" s="161"/>
      <c r="WCK80" s="161"/>
      <c r="WCL80" s="168"/>
      <c r="WCM80" s="169"/>
      <c r="WCN80" s="170"/>
      <c r="WCO80" s="167"/>
      <c r="WCP80" s="43"/>
      <c r="WCQ80" s="208"/>
      <c r="WCR80" s="157"/>
      <c r="WCS80" s="211"/>
      <c r="WCT80" s="161"/>
      <c r="WCU80" s="161"/>
      <c r="WCV80" s="168"/>
      <c r="WCW80" s="169"/>
      <c r="WCX80" s="170"/>
      <c r="WCY80" s="167"/>
      <c r="WCZ80" s="43"/>
      <c r="WDA80" s="208"/>
      <c r="WDB80" s="157"/>
      <c r="WDC80" s="211"/>
      <c r="WDD80" s="161"/>
      <c r="WDE80" s="161"/>
      <c r="WDF80" s="168"/>
      <c r="WDG80" s="169"/>
      <c r="WDH80" s="170"/>
      <c r="WDI80" s="167"/>
      <c r="WDJ80" s="43"/>
      <c r="WDK80" s="208"/>
      <c r="WDL80" s="157"/>
      <c r="WDM80" s="211"/>
      <c r="WDN80" s="161"/>
      <c r="WDO80" s="161"/>
      <c r="WDP80" s="168"/>
      <c r="WDQ80" s="169"/>
      <c r="WDR80" s="170"/>
      <c r="WDS80" s="167"/>
      <c r="WDT80" s="43"/>
      <c r="WDU80" s="208"/>
      <c r="WDV80" s="157"/>
      <c r="WDW80" s="211"/>
      <c r="WDX80" s="161"/>
      <c r="WDY80" s="161"/>
      <c r="WDZ80" s="168"/>
      <c r="WEA80" s="169"/>
      <c r="WEB80" s="170"/>
      <c r="WEC80" s="167"/>
      <c r="WED80" s="43"/>
      <c r="WEE80" s="208"/>
      <c r="WEF80" s="157"/>
      <c r="WEG80" s="211"/>
      <c r="WEH80" s="161"/>
      <c r="WEI80" s="161"/>
      <c r="WEJ80" s="168"/>
      <c r="WEK80" s="169"/>
      <c r="WEL80" s="170"/>
      <c r="WEM80" s="167"/>
      <c r="WEN80" s="43"/>
      <c r="WEO80" s="208"/>
      <c r="WEP80" s="157"/>
      <c r="WEQ80" s="211"/>
      <c r="WER80" s="161"/>
      <c r="WES80" s="161"/>
      <c r="WET80" s="168"/>
      <c r="WEU80" s="169"/>
      <c r="WEV80" s="170"/>
      <c r="WEW80" s="167"/>
      <c r="WEX80" s="43"/>
      <c r="WEY80" s="208"/>
      <c r="WEZ80" s="157"/>
      <c r="WFA80" s="211"/>
      <c r="WFB80" s="161"/>
      <c r="WFC80" s="161"/>
      <c r="WFD80" s="168"/>
      <c r="WFE80" s="169"/>
      <c r="WFF80" s="170"/>
      <c r="WFG80" s="167"/>
      <c r="WFH80" s="43"/>
      <c r="WFI80" s="208"/>
      <c r="WFJ80" s="157"/>
      <c r="WFK80" s="211"/>
      <c r="WFL80" s="161"/>
      <c r="WFM80" s="161"/>
      <c r="WFN80" s="168"/>
      <c r="WFO80" s="169"/>
      <c r="WFP80" s="170"/>
      <c r="WFQ80" s="167"/>
      <c r="WFR80" s="43"/>
      <c r="WFS80" s="208"/>
      <c r="WFT80" s="157"/>
      <c r="WFU80" s="211"/>
      <c r="WFV80" s="161"/>
      <c r="WFW80" s="161"/>
      <c r="WFX80" s="168"/>
      <c r="WFY80" s="169"/>
      <c r="WFZ80" s="170"/>
      <c r="WGA80" s="167"/>
      <c r="WGB80" s="43"/>
      <c r="WGC80" s="208"/>
      <c r="WGD80" s="157"/>
      <c r="WGE80" s="211"/>
      <c r="WGF80" s="161"/>
      <c r="WGG80" s="161"/>
      <c r="WGH80" s="168"/>
      <c r="WGI80" s="169"/>
      <c r="WGJ80" s="170"/>
      <c r="WGK80" s="167"/>
      <c r="WGL80" s="43"/>
      <c r="WGM80" s="208"/>
      <c r="WGN80" s="157"/>
      <c r="WGO80" s="211"/>
      <c r="WGP80" s="161"/>
      <c r="WGQ80" s="161"/>
      <c r="WGR80" s="168"/>
      <c r="WGS80" s="169"/>
      <c r="WGT80" s="170"/>
      <c r="WGU80" s="167"/>
      <c r="WGV80" s="43"/>
      <c r="WGW80" s="208"/>
      <c r="WGX80" s="157"/>
      <c r="WGY80" s="211"/>
      <c r="WGZ80" s="161"/>
      <c r="WHA80" s="161"/>
      <c r="WHB80" s="168"/>
      <c r="WHC80" s="169"/>
      <c r="WHD80" s="170"/>
      <c r="WHE80" s="167"/>
      <c r="WHF80" s="43"/>
      <c r="WHG80" s="208"/>
      <c r="WHH80" s="157"/>
      <c r="WHI80" s="211"/>
      <c r="WHJ80" s="161"/>
      <c r="WHK80" s="161"/>
      <c r="WHL80" s="168"/>
      <c r="WHM80" s="169"/>
      <c r="WHN80" s="170"/>
      <c r="WHO80" s="167"/>
      <c r="WHP80" s="43"/>
      <c r="WHQ80" s="208"/>
      <c r="WHR80" s="157"/>
      <c r="WHS80" s="211"/>
      <c r="WHT80" s="161"/>
      <c r="WHU80" s="161"/>
      <c r="WHV80" s="168"/>
      <c r="WHW80" s="169"/>
      <c r="WHX80" s="170"/>
      <c r="WHY80" s="167"/>
      <c r="WHZ80" s="43"/>
      <c r="WIA80" s="208"/>
      <c r="WIB80" s="157"/>
      <c r="WIC80" s="211"/>
      <c r="WID80" s="161"/>
      <c r="WIE80" s="161"/>
      <c r="WIF80" s="168"/>
      <c r="WIG80" s="169"/>
      <c r="WIH80" s="170"/>
      <c r="WII80" s="167"/>
      <c r="WIJ80" s="43"/>
      <c r="WIK80" s="208"/>
      <c r="WIL80" s="157"/>
      <c r="WIM80" s="211"/>
      <c r="WIN80" s="161"/>
      <c r="WIO80" s="161"/>
      <c r="WIP80" s="168"/>
      <c r="WIQ80" s="169"/>
      <c r="WIR80" s="170"/>
      <c r="WIS80" s="167"/>
      <c r="WIT80" s="43"/>
      <c r="WIU80" s="208"/>
      <c r="WIV80" s="157"/>
      <c r="WIW80" s="211"/>
      <c r="WIX80" s="161"/>
      <c r="WIY80" s="161"/>
      <c r="WIZ80" s="168"/>
      <c r="WJA80" s="169"/>
      <c r="WJB80" s="170"/>
      <c r="WJC80" s="167"/>
      <c r="WJD80" s="43"/>
      <c r="WJE80" s="208"/>
      <c r="WJF80" s="157"/>
      <c r="WJG80" s="211"/>
      <c r="WJH80" s="161"/>
      <c r="WJI80" s="161"/>
      <c r="WJJ80" s="168"/>
      <c r="WJK80" s="169"/>
      <c r="WJL80" s="170"/>
      <c r="WJM80" s="167"/>
      <c r="WJN80" s="43"/>
      <c r="WJO80" s="208"/>
      <c r="WJP80" s="157"/>
      <c r="WJQ80" s="211"/>
      <c r="WJR80" s="161"/>
      <c r="WJS80" s="161"/>
      <c r="WJT80" s="168"/>
      <c r="WJU80" s="169"/>
      <c r="WJV80" s="170"/>
      <c r="WJW80" s="167"/>
      <c r="WJX80" s="43"/>
      <c r="WJY80" s="208"/>
      <c r="WJZ80" s="157"/>
      <c r="WKA80" s="211"/>
      <c r="WKB80" s="161"/>
      <c r="WKC80" s="161"/>
      <c r="WKD80" s="168"/>
      <c r="WKE80" s="169"/>
      <c r="WKF80" s="170"/>
      <c r="WKG80" s="167"/>
      <c r="WKH80" s="43"/>
      <c r="WKI80" s="208"/>
      <c r="WKJ80" s="157"/>
      <c r="WKK80" s="211"/>
      <c r="WKL80" s="161"/>
      <c r="WKM80" s="161"/>
      <c r="WKN80" s="168"/>
      <c r="WKO80" s="169"/>
      <c r="WKP80" s="170"/>
      <c r="WKQ80" s="167"/>
      <c r="WKR80" s="43"/>
      <c r="WKS80" s="208"/>
      <c r="WKT80" s="157"/>
      <c r="WKU80" s="211"/>
      <c r="WKV80" s="161"/>
      <c r="WKW80" s="161"/>
      <c r="WKX80" s="168"/>
      <c r="WKY80" s="169"/>
      <c r="WKZ80" s="170"/>
      <c r="WLA80" s="167"/>
      <c r="WLB80" s="43"/>
      <c r="WLC80" s="208"/>
      <c r="WLD80" s="157"/>
      <c r="WLE80" s="211"/>
      <c r="WLF80" s="161"/>
      <c r="WLG80" s="161"/>
      <c r="WLH80" s="168"/>
      <c r="WLI80" s="169"/>
      <c r="WLJ80" s="170"/>
      <c r="WLK80" s="167"/>
      <c r="WLL80" s="43"/>
      <c r="WLM80" s="208"/>
      <c r="WLN80" s="157"/>
      <c r="WLO80" s="211"/>
      <c r="WLP80" s="161"/>
      <c r="WLQ80" s="161"/>
      <c r="WLR80" s="168"/>
      <c r="WLS80" s="169"/>
      <c r="WLT80" s="170"/>
      <c r="WLU80" s="167"/>
      <c r="WLV80" s="43"/>
      <c r="WLW80" s="208"/>
      <c r="WLX80" s="157"/>
      <c r="WLY80" s="211"/>
      <c r="WLZ80" s="161"/>
      <c r="WMA80" s="161"/>
      <c r="WMB80" s="168"/>
      <c r="WMC80" s="169"/>
      <c r="WMD80" s="170"/>
      <c r="WME80" s="167"/>
      <c r="WMF80" s="43"/>
      <c r="WMG80" s="208"/>
      <c r="WMH80" s="157"/>
      <c r="WMI80" s="211"/>
      <c r="WMJ80" s="161"/>
      <c r="WMK80" s="161"/>
      <c r="WML80" s="168"/>
      <c r="WMM80" s="169"/>
      <c r="WMN80" s="170"/>
      <c r="WMO80" s="167"/>
      <c r="WMP80" s="43"/>
      <c r="WMQ80" s="208"/>
      <c r="WMR80" s="157"/>
      <c r="WMS80" s="211"/>
      <c r="WMT80" s="161"/>
      <c r="WMU80" s="161"/>
      <c r="WMV80" s="168"/>
      <c r="WMW80" s="169"/>
      <c r="WMX80" s="170"/>
      <c r="WMY80" s="167"/>
      <c r="WMZ80" s="43"/>
      <c r="WNA80" s="208"/>
      <c r="WNB80" s="157"/>
      <c r="WNC80" s="211"/>
      <c r="WND80" s="161"/>
      <c r="WNE80" s="161"/>
      <c r="WNF80" s="168"/>
      <c r="WNG80" s="169"/>
      <c r="WNH80" s="170"/>
      <c r="WNI80" s="167"/>
      <c r="WNJ80" s="43"/>
      <c r="WNK80" s="208"/>
      <c r="WNL80" s="157"/>
      <c r="WNM80" s="211"/>
      <c r="WNN80" s="161"/>
      <c r="WNO80" s="161"/>
      <c r="WNP80" s="168"/>
      <c r="WNQ80" s="169"/>
      <c r="WNR80" s="170"/>
      <c r="WNS80" s="167"/>
      <c r="WNT80" s="43"/>
      <c r="WNU80" s="208"/>
      <c r="WNV80" s="157"/>
      <c r="WNW80" s="211"/>
      <c r="WNX80" s="161"/>
      <c r="WNY80" s="161"/>
      <c r="WNZ80" s="168"/>
      <c r="WOA80" s="169"/>
      <c r="WOB80" s="170"/>
      <c r="WOC80" s="167"/>
      <c r="WOD80" s="43"/>
      <c r="WOE80" s="208"/>
      <c r="WOF80" s="157"/>
      <c r="WOG80" s="211"/>
      <c r="WOH80" s="161"/>
      <c r="WOI80" s="161"/>
      <c r="WOJ80" s="168"/>
      <c r="WOK80" s="169"/>
      <c r="WOL80" s="170"/>
      <c r="WOM80" s="167"/>
      <c r="WON80" s="43"/>
      <c r="WOO80" s="208"/>
      <c r="WOP80" s="157"/>
      <c r="WOQ80" s="211"/>
      <c r="WOR80" s="161"/>
      <c r="WOS80" s="161"/>
      <c r="WOT80" s="168"/>
      <c r="WOU80" s="169"/>
      <c r="WOV80" s="170"/>
      <c r="WOW80" s="167"/>
      <c r="WOX80" s="43"/>
      <c r="WOY80" s="208"/>
      <c r="WOZ80" s="157"/>
      <c r="WPA80" s="211"/>
      <c r="WPB80" s="161"/>
      <c r="WPC80" s="161"/>
      <c r="WPD80" s="168"/>
      <c r="WPE80" s="169"/>
      <c r="WPF80" s="170"/>
      <c r="WPG80" s="167"/>
      <c r="WPH80" s="43"/>
      <c r="WPI80" s="208"/>
      <c r="WPJ80" s="157"/>
      <c r="WPK80" s="211"/>
      <c r="WPL80" s="161"/>
      <c r="WPM80" s="161"/>
      <c r="WPN80" s="168"/>
      <c r="WPO80" s="169"/>
      <c r="WPP80" s="170"/>
      <c r="WPQ80" s="167"/>
      <c r="WPR80" s="43"/>
      <c r="WPS80" s="208"/>
      <c r="WPT80" s="157"/>
      <c r="WPU80" s="211"/>
      <c r="WPV80" s="161"/>
      <c r="WPW80" s="161"/>
      <c r="WPX80" s="168"/>
      <c r="WPY80" s="169"/>
      <c r="WPZ80" s="170"/>
      <c r="WQA80" s="167"/>
      <c r="WQB80" s="43"/>
      <c r="WQC80" s="208"/>
      <c r="WQD80" s="157"/>
      <c r="WQE80" s="211"/>
      <c r="WQF80" s="161"/>
      <c r="WQG80" s="161"/>
      <c r="WQH80" s="168"/>
      <c r="WQI80" s="169"/>
      <c r="WQJ80" s="170"/>
      <c r="WQK80" s="167"/>
      <c r="WQL80" s="43"/>
      <c r="WQM80" s="208"/>
      <c r="WQN80" s="157"/>
      <c r="WQO80" s="211"/>
      <c r="WQP80" s="161"/>
      <c r="WQQ80" s="161"/>
      <c r="WQR80" s="168"/>
      <c r="WQS80" s="169"/>
      <c r="WQT80" s="170"/>
      <c r="WQU80" s="167"/>
      <c r="WQV80" s="43"/>
      <c r="WQW80" s="208"/>
      <c r="WQX80" s="157"/>
      <c r="WQY80" s="211"/>
      <c r="WQZ80" s="161"/>
      <c r="WRA80" s="161"/>
      <c r="WRB80" s="168"/>
      <c r="WRC80" s="169"/>
      <c r="WRD80" s="170"/>
      <c r="WRE80" s="167"/>
      <c r="WRF80" s="43"/>
      <c r="WRG80" s="208"/>
      <c r="WRH80" s="157"/>
      <c r="WRI80" s="211"/>
      <c r="WRJ80" s="161"/>
      <c r="WRK80" s="161"/>
      <c r="WRL80" s="168"/>
      <c r="WRM80" s="169"/>
      <c r="WRN80" s="170"/>
      <c r="WRO80" s="167"/>
      <c r="WRP80" s="43"/>
      <c r="WRQ80" s="208"/>
      <c r="WRR80" s="157"/>
      <c r="WRS80" s="211"/>
      <c r="WRT80" s="161"/>
      <c r="WRU80" s="161"/>
      <c r="WRV80" s="168"/>
      <c r="WRW80" s="169"/>
      <c r="WRX80" s="170"/>
      <c r="WRY80" s="167"/>
      <c r="WRZ80" s="43"/>
      <c r="WSA80" s="208"/>
      <c r="WSB80" s="157"/>
      <c r="WSC80" s="211"/>
      <c r="WSD80" s="161"/>
      <c r="WSE80" s="161"/>
      <c r="WSF80" s="168"/>
      <c r="WSG80" s="169"/>
      <c r="WSH80" s="170"/>
      <c r="WSI80" s="167"/>
      <c r="WSJ80" s="43"/>
      <c r="WSK80" s="208"/>
      <c r="WSL80" s="157"/>
      <c r="WSM80" s="211"/>
      <c r="WSN80" s="161"/>
      <c r="WSO80" s="161"/>
      <c r="WSP80" s="168"/>
      <c r="WSQ80" s="169"/>
      <c r="WSR80" s="170"/>
      <c r="WSS80" s="167"/>
      <c r="WST80" s="43"/>
      <c r="WSU80" s="208"/>
      <c r="WSV80" s="157"/>
      <c r="WSW80" s="211"/>
      <c r="WSX80" s="161"/>
      <c r="WSY80" s="161"/>
      <c r="WSZ80" s="168"/>
      <c r="WTA80" s="169"/>
      <c r="WTB80" s="170"/>
      <c r="WTC80" s="167"/>
      <c r="WTD80" s="43"/>
      <c r="WTE80" s="208"/>
      <c r="WTF80" s="157"/>
      <c r="WTG80" s="211"/>
      <c r="WTH80" s="161"/>
      <c r="WTI80" s="161"/>
      <c r="WTJ80" s="168"/>
      <c r="WTK80" s="169"/>
      <c r="WTL80" s="170"/>
      <c r="WTM80" s="167"/>
      <c r="WTN80" s="43"/>
      <c r="WTO80" s="208"/>
      <c r="WTP80" s="157"/>
      <c r="WTQ80" s="211"/>
      <c r="WTR80" s="161"/>
      <c r="WTS80" s="161"/>
      <c r="WTT80" s="168"/>
      <c r="WTU80" s="169"/>
      <c r="WTV80" s="170"/>
      <c r="WTW80" s="167"/>
      <c r="WTX80" s="43"/>
      <c r="WTY80" s="208"/>
      <c r="WTZ80" s="157"/>
      <c r="WUA80" s="211"/>
      <c r="WUB80" s="161"/>
      <c r="WUC80" s="161"/>
      <c r="WUD80" s="168"/>
      <c r="WUE80" s="169"/>
      <c r="WUF80" s="170"/>
      <c r="WUG80" s="167"/>
      <c r="WUH80" s="43"/>
      <c r="WUI80" s="208"/>
      <c r="WUJ80" s="157"/>
      <c r="WUK80" s="211"/>
      <c r="WUL80" s="161"/>
      <c r="WUM80" s="161"/>
      <c r="WUN80" s="168"/>
      <c r="WUO80" s="169"/>
      <c r="WUP80" s="170"/>
      <c r="WUQ80" s="167"/>
      <c r="WUR80" s="43"/>
      <c r="WUS80" s="208"/>
      <c r="WUT80" s="157"/>
      <c r="WUU80" s="211"/>
      <c r="WUV80" s="161"/>
      <c r="WUW80" s="161"/>
      <c r="WUX80" s="168"/>
      <c r="WUY80" s="169"/>
      <c r="WUZ80" s="170"/>
      <c r="WVA80" s="167"/>
      <c r="WVB80" s="43"/>
      <c r="WVC80" s="208"/>
      <c r="WVD80" s="157"/>
      <c r="WVE80" s="211"/>
      <c r="WVF80" s="161"/>
      <c r="WVG80" s="161"/>
      <c r="WVH80" s="168"/>
      <c r="WVI80" s="169"/>
      <c r="WVJ80" s="170"/>
      <c r="WVK80" s="167"/>
      <c r="WVL80" s="43"/>
      <c r="WVM80" s="208"/>
      <c r="WVN80" s="157"/>
      <c r="WVO80" s="211"/>
      <c r="WVP80" s="161"/>
      <c r="WVQ80" s="161"/>
      <c r="WVR80" s="168"/>
      <c r="WVS80" s="169"/>
      <c r="WVT80" s="170"/>
      <c r="WVU80" s="167"/>
      <c r="WVV80" s="43"/>
      <c r="WVW80" s="208"/>
      <c r="WVX80" s="157"/>
      <c r="WVY80" s="211"/>
      <c r="WVZ80" s="161"/>
      <c r="WWA80" s="161"/>
      <c r="WWB80" s="168"/>
      <c r="WWC80" s="169"/>
      <c r="WWD80" s="170"/>
      <c r="WWE80" s="167"/>
      <c r="WWF80" s="43"/>
      <c r="WWG80" s="208"/>
      <c r="WWH80" s="157"/>
      <c r="WWI80" s="211"/>
      <c r="WWJ80" s="161"/>
      <c r="WWK80" s="161"/>
      <c r="WWL80" s="168"/>
      <c r="WWM80" s="169"/>
      <c r="WWN80" s="170"/>
      <c r="WWO80" s="167"/>
      <c r="WWP80" s="43"/>
      <c r="WWQ80" s="208"/>
      <c r="WWR80" s="157"/>
      <c r="WWS80" s="211"/>
      <c r="WWT80" s="161"/>
      <c r="WWU80" s="161"/>
      <c r="WWV80" s="168"/>
      <c r="WWW80" s="169"/>
      <c r="WWX80" s="170"/>
      <c r="WWY80" s="167"/>
      <c r="WWZ80" s="43"/>
      <c r="WXA80" s="208"/>
      <c r="WXB80" s="157"/>
      <c r="WXC80" s="211"/>
      <c r="WXD80" s="161"/>
      <c r="WXE80" s="161"/>
      <c r="WXF80" s="168"/>
      <c r="WXG80" s="169"/>
      <c r="WXH80" s="170"/>
      <c r="WXI80" s="167"/>
      <c r="WXJ80" s="43"/>
      <c r="WXK80" s="208"/>
      <c r="WXL80" s="157"/>
      <c r="WXM80" s="211"/>
      <c r="WXN80" s="161"/>
      <c r="WXO80" s="161"/>
      <c r="WXP80" s="168"/>
      <c r="WXQ80" s="169"/>
      <c r="WXR80" s="170"/>
      <c r="WXS80" s="167"/>
      <c r="WXT80" s="43"/>
      <c r="WXU80" s="208"/>
      <c r="WXV80" s="157"/>
      <c r="WXW80" s="211"/>
      <c r="WXX80" s="161"/>
      <c r="WXY80" s="161"/>
      <c r="WXZ80" s="168"/>
      <c r="WYA80" s="169"/>
      <c r="WYB80" s="170"/>
      <c r="WYC80" s="167"/>
      <c r="WYD80" s="43"/>
      <c r="WYE80" s="208"/>
      <c r="WYF80" s="157"/>
      <c r="WYG80" s="211"/>
      <c r="WYH80" s="161"/>
      <c r="WYI80" s="161"/>
      <c r="WYJ80" s="168"/>
      <c r="WYK80" s="169"/>
      <c r="WYL80" s="170"/>
      <c r="WYM80" s="167"/>
      <c r="WYN80" s="43"/>
      <c r="WYO80" s="208"/>
      <c r="WYP80" s="157"/>
      <c r="WYQ80" s="211"/>
      <c r="WYR80" s="161"/>
      <c r="WYS80" s="161"/>
      <c r="WYT80" s="168"/>
      <c r="WYU80" s="169"/>
      <c r="WYV80" s="170"/>
      <c r="WYW80" s="167"/>
      <c r="WYX80" s="43"/>
      <c r="WYY80" s="208"/>
      <c r="WYZ80" s="157"/>
      <c r="WZA80" s="211"/>
      <c r="WZB80" s="161"/>
      <c r="WZC80" s="161"/>
      <c r="WZD80" s="168"/>
      <c r="WZE80" s="169"/>
      <c r="WZF80" s="170"/>
      <c r="WZG80" s="167"/>
      <c r="WZH80" s="43"/>
      <c r="WZI80" s="208"/>
      <c r="WZJ80" s="157"/>
      <c r="WZK80" s="211"/>
      <c r="WZL80" s="161"/>
      <c r="WZM80" s="161"/>
      <c r="WZN80" s="168"/>
      <c r="WZO80" s="169"/>
      <c r="WZP80" s="170"/>
      <c r="WZQ80" s="167"/>
      <c r="WZR80" s="43"/>
      <c r="WZS80" s="208"/>
      <c r="WZT80" s="157"/>
      <c r="WZU80" s="211"/>
      <c r="WZV80" s="161"/>
      <c r="WZW80" s="161"/>
      <c r="WZX80" s="168"/>
      <c r="WZY80" s="169"/>
      <c r="WZZ80" s="170"/>
      <c r="XAA80" s="167"/>
      <c r="XAB80" s="43"/>
      <c r="XAC80" s="208"/>
      <c r="XAD80" s="157"/>
      <c r="XAE80" s="211"/>
      <c r="XAF80" s="161"/>
      <c r="XAG80" s="161"/>
      <c r="XAH80" s="168"/>
      <c r="XAI80" s="169"/>
      <c r="XAJ80" s="170"/>
      <c r="XAK80" s="167"/>
      <c r="XAL80" s="43"/>
      <c r="XAM80" s="208"/>
      <c r="XAN80" s="157"/>
      <c r="XAO80" s="211"/>
      <c r="XAP80" s="161"/>
      <c r="XAQ80" s="161"/>
      <c r="XAR80" s="168"/>
      <c r="XAS80" s="169"/>
      <c r="XAT80" s="170"/>
      <c r="XAU80" s="167"/>
      <c r="XAV80" s="43"/>
      <c r="XAW80" s="208"/>
      <c r="XAX80" s="157"/>
      <c r="XAY80" s="211"/>
      <c r="XAZ80" s="161"/>
      <c r="XBA80" s="161"/>
      <c r="XBB80" s="168"/>
      <c r="XBC80" s="169"/>
      <c r="XBD80" s="170"/>
      <c r="XBE80" s="167"/>
      <c r="XBF80" s="43"/>
      <c r="XBG80" s="208"/>
      <c r="XBH80" s="157"/>
      <c r="XBI80" s="211"/>
      <c r="XBJ80" s="161"/>
      <c r="XBK80" s="161"/>
      <c r="XBL80" s="168"/>
      <c r="XBM80" s="169"/>
      <c r="XBN80" s="170"/>
      <c r="XBO80" s="167"/>
      <c r="XBP80" s="43"/>
      <c r="XBQ80" s="208"/>
      <c r="XBR80" s="157"/>
      <c r="XBS80" s="211"/>
      <c r="XBT80" s="161"/>
      <c r="XBU80" s="161"/>
      <c r="XBV80" s="168"/>
      <c r="XBW80" s="169"/>
      <c r="XBX80" s="170"/>
      <c r="XBY80" s="167"/>
      <c r="XBZ80" s="43"/>
      <c r="XCA80" s="208"/>
      <c r="XCB80" s="157"/>
      <c r="XCC80" s="211"/>
      <c r="XCD80" s="161"/>
      <c r="XCE80" s="161"/>
      <c r="XCF80" s="168"/>
      <c r="XCG80" s="169"/>
      <c r="XCH80" s="170"/>
      <c r="XCI80" s="167"/>
      <c r="XCJ80" s="43"/>
      <c r="XCK80" s="208"/>
      <c r="XCL80" s="157"/>
      <c r="XCM80" s="211"/>
      <c r="XCN80" s="161"/>
      <c r="XCO80" s="161"/>
      <c r="XCP80" s="168"/>
      <c r="XCQ80" s="169"/>
      <c r="XCR80" s="170"/>
      <c r="XCS80" s="167"/>
      <c r="XCT80" s="43"/>
      <c r="XCU80" s="208"/>
      <c r="XCV80" s="157"/>
      <c r="XCW80" s="211"/>
      <c r="XCX80" s="161"/>
      <c r="XCY80" s="161"/>
      <c r="XCZ80" s="168"/>
      <c r="XDA80" s="169"/>
      <c r="XDB80" s="170"/>
      <c r="XDC80" s="167"/>
      <c r="XDD80" s="43"/>
      <c r="XDE80" s="208"/>
      <c r="XDF80" s="157"/>
      <c r="XDG80" s="211"/>
      <c r="XDH80" s="161"/>
      <c r="XDI80" s="161"/>
      <c r="XDJ80" s="168"/>
      <c r="XDK80" s="169"/>
      <c r="XDL80" s="170"/>
      <c r="XDM80" s="167"/>
      <c r="XDN80" s="43"/>
      <c r="XDO80" s="208"/>
      <c r="XDP80" s="157"/>
      <c r="XDQ80" s="211"/>
      <c r="XDR80" s="161"/>
      <c r="XDS80" s="161"/>
      <c r="XDT80" s="168"/>
      <c r="XDU80" s="169"/>
      <c r="XDV80" s="170"/>
      <c r="XDW80" s="167"/>
      <c r="XDX80" s="43"/>
      <c r="XDY80" s="208"/>
      <c r="XDZ80" s="157"/>
      <c r="XEA80" s="211"/>
      <c r="XEB80" s="161"/>
      <c r="XEC80" s="161"/>
      <c r="XED80" s="168"/>
      <c r="XEE80" s="169"/>
      <c r="XEF80" s="170"/>
      <c r="XEG80" s="167"/>
      <c r="XEH80" s="43"/>
      <c r="XEI80" s="208"/>
      <c r="XEJ80" s="157"/>
      <c r="XEK80" s="211"/>
      <c r="XEL80" s="161"/>
      <c r="XEM80" s="161"/>
      <c r="XEN80" s="168"/>
      <c r="XEO80" s="169"/>
      <c r="XEP80" s="170"/>
      <c r="XEQ80" s="167"/>
      <c r="XER80" s="43"/>
      <c r="XES80" s="208"/>
      <c r="XET80" s="157"/>
      <c r="XEU80" s="211"/>
      <c r="XEV80" s="161"/>
      <c r="XEW80" s="161"/>
      <c r="XEX80" s="168"/>
      <c r="XEY80" s="169"/>
      <c r="XEZ80" s="170"/>
      <c r="XFA80" s="167"/>
      <c r="XFB80" s="43"/>
      <c r="XFC80" s="208"/>
      <c r="XFD80" s="157"/>
    </row>
    <row r="81" spans="1:16384" s="1" customFormat="1" x14ac:dyDescent="0.35">
      <c r="A81" s="207">
        <f>H81*24*J81</f>
        <v>258.81448319999998</v>
      </c>
      <c r="B81" s="43">
        <v>6099565</v>
      </c>
      <c r="C81" s="208" t="s">
        <v>98</v>
      </c>
      <c r="D81" s="99">
        <v>158</v>
      </c>
      <c r="E81" s="209"/>
      <c r="F81" s="161">
        <f t="shared" si="42"/>
        <v>46114.170508562944</v>
      </c>
      <c r="G81" s="161">
        <f t="shared" si="43"/>
        <v>46114.780984445308</v>
      </c>
      <c r="H81" s="168">
        <f>$H$69*O81</f>
        <v>17.854199999999999</v>
      </c>
      <c r="I81" s="171">
        <f>IFERROR(D81/H81,0)</f>
        <v>8.8494583907427948</v>
      </c>
      <c r="J81" s="170">
        <f>$H$70</f>
        <v>0.60399999999999998</v>
      </c>
      <c r="K81" s="99"/>
      <c r="L81" s="171">
        <f>I81/J81-I81</f>
        <v>5.8019627859836866</v>
      </c>
      <c r="M81" s="171">
        <f>(I81+L81)/24</f>
        <v>0.61047588236360339</v>
      </c>
      <c r="N81" s="53">
        <f>A81-P81</f>
        <v>-0.38551680000000488</v>
      </c>
      <c r="O81" s="54">
        <f t="shared" si="44"/>
        <v>1</v>
      </c>
      <c r="P81" s="53">
        <v>259.2</v>
      </c>
      <c r="Q81" s="69"/>
      <c r="R81" s="69">
        <f t="shared" si="45"/>
        <v>-158</v>
      </c>
      <c r="S81" s="82">
        <f>+Q81/D81</f>
        <v>0</v>
      </c>
      <c r="T81" s="92"/>
      <c r="U81" s="157"/>
      <c r="Z81" s="69"/>
      <c r="AE81" s="157"/>
      <c r="AF81" s="157"/>
    </row>
    <row r="82" spans="1:16384" s="1" customFormat="1" x14ac:dyDescent="0.35">
      <c r="A82" s="207">
        <f>H82*24*J82</f>
        <v>258.81448319999998</v>
      </c>
      <c r="B82" s="43">
        <v>6098053</v>
      </c>
      <c r="C82" s="208" t="s">
        <v>99</v>
      </c>
      <c r="D82" s="99">
        <v>25</v>
      </c>
      <c r="E82" s="209"/>
      <c r="F82" s="161">
        <f t="shared" si="42"/>
        <v>46114.780984445308</v>
      </c>
      <c r="G82" s="161">
        <f t="shared" si="43"/>
        <v>46114.877578730491</v>
      </c>
      <c r="H82" s="168">
        <f>$H$69*O82</f>
        <v>17.854199999999999</v>
      </c>
      <c r="I82" s="171">
        <f>IFERROR(D82/H82,0)</f>
        <v>1.4002307580289233</v>
      </c>
      <c r="J82" s="170">
        <f>$H$70</f>
        <v>0.60399999999999998</v>
      </c>
      <c r="K82" s="99"/>
      <c r="L82" s="171">
        <f>I82/J82-I82</f>
        <v>0.91803208638982392</v>
      </c>
      <c r="M82" s="171">
        <f>(I82+L82)/24</f>
        <v>9.6594285184114462E-2</v>
      </c>
      <c r="N82" s="53">
        <f>A82-P82</f>
        <v>-0.38551680000000488</v>
      </c>
      <c r="O82" s="54">
        <f t="shared" si="44"/>
        <v>1</v>
      </c>
      <c r="P82" s="53">
        <v>259.2</v>
      </c>
      <c r="Q82" s="69"/>
      <c r="R82" s="69">
        <f t="shared" si="45"/>
        <v>-25</v>
      </c>
      <c r="S82" s="82">
        <v>0</v>
      </c>
      <c r="T82" s="92"/>
      <c r="U82" s="157"/>
      <c r="Z82" s="69"/>
      <c r="AE82" s="157"/>
      <c r="AF82" s="157"/>
    </row>
    <row r="83" spans="1:16384" s="1" customFormat="1" x14ac:dyDescent="0.35">
      <c r="A83" s="207">
        <f>H83*24*J83</f>
        <v>258.81448319999998</v>
      </c>
      <c r="B83" s="43">
        <v>6099566</v>
      </c>
      <c r="C83" s="208" t="s">
        <v>100</v>
      </c>
      <c r="D83" s="99">
        <v>90</v>
      </c>
      <c r="E83" s="209"/>
      <c r="F83" s="161">
        <f t="shared" si="42"/>
        <v>46114.877578730491</v>
      </c>
      <c r="G83" s="161">
        <f t="shared" si="43"/>
        <v>46115.22531815715</v>
      </c>
      <c r="H83" s="168">
        <f>$H$69*O83</f>
        <v>17.854199999999999</v>
      </c>
      <c r="I83" s="171">
        <f>IFERROR(D83/H83,0)</f>
        <v>5.0408307289041234</v>
      </c>
      <c r="J83" s="170">
        <f>$H$70</f>
        <v>0.60399999999999998</v>
      </c>
      <c r="K83" s="99"/>
      <c r="L83" s="171">
        <f>I83/J83-I83</f>
        <v>3.3049155110033661</v>
      </c>
      <c r="M83" s="171">
        <f>(I83+L83)/24</f>
        <v>0.34773942666281205</v>
      </c>
      <c r="N83" s="53">
        <f>A83-P83</f>
        <v>-0.38551680000000488</v>
      </c>
      <c r="O83" s="54">
        <f t="shared" si="44"/>
        <v>1</v>
      </c>
      <c r="P83" s="53">
        <v>259.2</v>
      </c>
      <c r="Q83" s="69"/>
      <c r="R83" s="69">
        <f t="shared" si="45"/>
        <v>-90</v>
      </c>
      <c r="S83" s="82">
        <f>+Q83/D83</f>
        <v>0</v>
      </c>
      <c r="T83" s="92"/>
      <c r="U83" s="157"/>
      <c r="Z83" s="69"/>
      <c r="AE83" s="157"/>
      <c r="AF83" s="157"/>
    </row>
    <row r="84" spans="1:16384" s="1" customFormat="1" x14ac:dyDescent="0.35">
      <c r="A84" s="207">
        <f>H84*24*J84</f>
        <v>258.81448319999998</v>
      </c>
      <c r="B84" s="43">
        <v>6130210</v>
      </c>
      <c r="C84" s="208" t="s">
        <v>115</v>
      </c>
      <c r="D84" s="99">
        <v>34</v>
      </c>
      <c r="E84" s="209"/>
      <c r="F84" s="161">
        <f t="shared" si="42"/>
        <v>46115.22531815715</v>
      </c>
      <c r="G84" s="161">
        <f t="shared" si="43"/>
        <v>46115.356686384999</v>
      </c>
      <c r="H84" s="168">
        <f>$H$69*O84</f>
        <v>17.854199999999999</v>
      </c>
      <c r="I84" s="171">
        <f>IFERROR(D84/H84,0)</f>
        <v>1.9043138309193357</v>
      </c>
      <c r="J84" s="170">
        <f>$H$70</f>
        <v>0.60399999999999998</v>
      </c>
      <c r="K84" s="99">
        <v>16</v>
      </c>
      <c r="L84" s="171">
        <f>I84/J84-I84</f>
        <v>1.2485236374901607</v>
      </c>
      <c r="M84" s="171">
        <f>(I84+L84)/24</f>
        <v>0.13136822785039567</v>
      </c>
      <c r="N84" s="53">
        <f>A84-P84</f>
        <v>-14.785516799999982</v>
      </c>
      <c r="O84" s="54">
        <f t="shared" si="44"/>
        <v>1</v>
      </c>
      <c r="P84" s="202">
        <v>273.59999999999997</v>
      </c>
      <c r="Q84" s="69"/>
      <c r="R84" s="69"/>
      <c r="S84" s="212" t="s">
        <v>102</v>
      </c>
      <c r="T84" s="92"/>
      <c r="U84" s="157"/>
      <c r="Z84" s="69"/>
      <c r="AE84" s="157"/>
      <c r="AF84" s="157"/>
    </row>
    <row r="85" spans="1:16384" s="1" customFormat="1" x14ac:dyDescent="0.35">
      <c r="A85" s="52">
        <f t="shared" ref="A85:A96" si="46">H85*24*J85</f>
        <v>240.35621904000004</v>
      </c>
      <c r="B85" s="28">
        <v>6098046</v>
      </c>
      <c r="C85" s="90" t="s">
        <v>87</v>
      </c>
      <c r="D85" s="69">
        <v>1701.7451783513895</v>
      </c>
      <c r="E85" s="203"/>
      <c r="F85" s="92">
        <f t="shared" si="42"/>
        <v>46116.023353051663</v>
      </c>
      <c r="G85" s="92">
        <f t="shared" si="43"/>
        <v>46123.103449356837</v>
      </c>
      <c r="H85" s="93">
        <f>$F$69*O85</f>
        <v>15.093960000000001</v>
      </c>
      <c r="I85" s="52">
        <f t="shared" ref="I85:I103" si="47">IFERROR(D85/H85,0)</f>
        <v>112.74345356363668</v>
      </c>
      <c r="J85" s="94">
        <f>$F$70</f>
        <v>0.66350000000000009</v>
      </c>
      <c r="K85" s="210"/>
      <c r="L85" s="171">
        <f t="shared" ref="L85:L96" si="48">I85/J85-I85</f>
        <v>57.17885776060848</v>
      </c>
      <c r="M85" s="171">
        <f t="shared" ref="M85:M96" si="49">(I85+L85)/24</f>
        <v>7.0800963051768813</v>
      </c>
      <c r="N85" s="53">
        <f t="shared" ref="N85:N96" si="50">A85-P85</f>
        <v>240.35621904000004</v>
      </c>
      <c r="O85" s="54">
        <f t="shared" si="44"/>
        <v>1</v>
      </c>
      <c r="P85" s="53"/>
      <c r="Q85" s="69">
        <v>963.12044343494426</v>
      </c>
      <c r="R85" s="69">
        <f t="shared" ref="R85:R100" si="51">Q85-D85</f>
        <v>-738.62473491644528</v>
      </c>
      <c r="S85" s="18">
        <f>+Q85/D85</f>
        <v>0.56596043619644187</v>
      </c>
      <c r="T85" s="69"/>
      <c r="U85" s="43"/>
      <c r="V85" s="208"/>
      <c r="X85" s="208"/>
      <c r="Y85" s="2"/>
      <c r="Z85" s="157"/>
      <c r="AA85" s="157"/>
      <c r="AC85" s="157"/>
      <c r="AE85" s="157"/>
      <c r="AF85" s="157"/>
      <c r="AH85" s="157"/>
    </row>
    <row r="86" spans="1:16384" s="1" customFormat="1" x14ac:dyDescent="0.35">
      <c r="A86" s="52">
        <f t="shared" si="46"/>
        <v>240.35621904000004</v>
      </c>
      <c r="B86" s="28">
        <v>6098047</v>
      </c>
      <c r="C86" s="90" t="s">
        <v>88</v>
      </c>
      <c r="D86" s="69">
        <v>814.62631992000013</v>
      </c>
      <c r="E86" s="203"/>
      <c r="F86" s="92">
        <f t="shared" si="42"/>
        <v>46123.103449356837</v>
      </c>
      <c r="G86" s="92">
        <f t="shared" si="43"/>
        <v>46126.492695215231</v>
      </c>
      <c r="H86" s="93">
        <f>$F$69*O86</f>
        <v>15.093960000000001</v>
      </c>
      <c r="I86" s="52">
        <f t="shared" si="47"/>
        <v>53.970351049028885</v>
      </c>
      <c r="J86" s="94">
        <f>$F$70</f>
        <v>0.66350000000000009</v>
      </c>
      <c r="K86" s="210"/>
      <c r="L86" s="171">
        <f t="shared" si="48"/>
        <v>27.371549552371086</v>
      </c>
      <c r="M86" s="171">
        <f t="shared" si="49"/>
        <v>3.3892458583916656</v>
      </c>
      <c r="N86" s="202">
        <f t="shared" si="50"/>
        <v>240.35621904000004</v>
      </c>
      <c r="O86" s="54">
        <f>$P$76</f>
        <v>1</v>
      </c>
      <c r="P86" s="202"/>
      <c r="Q86" s="69">
        <v>151.860081828424</v>
      </c>
      <c r="R86" s="69">
        <f t="shared" si="51"/>
        <v>-662.76623809157616</v>
      </c>
      <c r="S86" s="18">
        <f>+Q86/D86</f>
        <v>0.18641686146764486</v>
      </c>
      <c r="T86" s="69"/>
      <c r="U86" s="43"/>
      <c r="V86" s="208"/>
      <c r="X86" s="208"/>
      <c r="Y86" s="2"/>
      <c r="Z86" s="157"/>
      <c r="AA86" s="157"/>
      <c r="AC86" s="157"/>
      <c r="AE86" s="157"/>
      <c r="AF86" s="157"/>
      <c r="AH86" s="157"/>
    </row>
    <row r="87" spans="1:16384" s="1" customFormat="1" x14ac:dyDescent="0.35">
      <c r="A87" s="52">
        <f t="shared" si="46"/>
        <v>240.35621904000004</v>
      </c>
      <c r="B87" s="28">
        <v>6099562</v>
      </c>
      <c r="C87" s="90" t="s">
        <v>91</v>
      </c>
      <c r="D87" s="69">
        <v>0</v>
      </c>
      <c r="E87" s="203"/>
      <c r="F87" s="92">
        <f t="shared" si="42"/>
        <v>46126.492695215231</v>
      </c>
      <c r="G87" s="92">
        <f t="shared" si="43"/>
        <v>46126.492695215231</v>
      </c>
      <c r="H87" s="93">
        <f>$F$69*O87</f>
        <v>15.093960000000001</v>
      </c>
      <c r="I87" s="52">
        <f t="shared" si="47"/>
        <v>0</v>
      </c>
      <c r="J87" s="94">
        <f>$F$70</f>
        <v>0.66350000000000009</v>
      </c>
      <c r="K87" s="210"/>
      <c r="L87" s="171">
        <f t="shared" si="48"/>
        <v>0</v>
      </c>
      <c r="M87" s="171">
        <f t="shared" si="49"/>
        <v>0</v>
      </c>
      <c r="N87" s="202">
        <f t="shared" si="50"/>
        <v>240.35621904000004</v>
      </c>
      <c r="O87" s="54">
        <f>$P$76</f>
        <v>1</v>
      </c>
      <c r="P87" s="202"/>
      <c r="Q87" s="69">
        <v>170.90836363636365</v>
      </c>
      <c r="R87" s="69">
        <f t="shared" si="51"/>
        <v>170.90836363636365</v>
      </c>
      <c r="S87" s="213">
        <v>0</v>
      </c>
      <c r="T87" s="69"/>
      <c r="U87" s="43"/>
      <c r="V87" s="208"/>
      <c r="X87" s="214"/>
      <c r="Y87" s="215"/>
      <c r="Z87" s="157"/>
      <c r="AC87" s="157"/>
      <c r="AD87" s="157"/>
      <c r="AE87" s="157"/>
      <c r="AF87" s="157"/>
    </row>
    <row r="88" spans="1:16384" s="1" customFormat="1" x14ac:dyDescent="0.35">
      <c r="A88" s="52">
        <f t="shared" si="46"/>
        <v>240.35621904000004</v>
      </c>
      <c r="B88" s="28">
        <v>6099561</v>
      </c>
      <c r="C88" s="90" t="s">
        <v>92</v>
      </c>
      <c r="D88" s="69">
        <v>62.774000000000001</v>
      </c>
      <c r="E88" s="203">
        <v>16</v>
      </c>
      <c r="F88" s="92">
        <f t="shared" si="42"/>
        <v>46126.492695215231</v>
      </c>
      <c r="G88" s="92">
        <f t="shared" si="43"/>
        <v>46126.753865907012</v>
      </c>
      <c r="H88" s="93">
        <f>$F$69*O88</f>
        <v>15.093960000000001</v>
      </c>
      <c r="I88" s="52">
        <f t="shared" si="47"/>
        <v>4.158882095884711</v>
      </c>
      <c r="J88" s="94">
        <f>$F$70</f>
        <v>0.66350000000000009</v>
      </c>
      <c r="K88" s="210">
        <v>16</v>
      </c>
      <c r="L88" s="171">
        <f t="shared" si="48"/>
        <v>2.1092145068051318</v>
      </c>
      <c r="M88" s="171">
        <f t="shared" si="49"/>
        <v>0.26117069177874347</v>
      </c>
      <c r="N88" s="53">
        <f t="shared" si="50"/>
        <v>240.35621904000004</v>
      </c>
      <c r="O88" s="54">
        <f>$P$76</f>
        <v>1</v>
      </c>
      <c r="P88" s="53"/>
      <c r="Q88" s="69">
        <v>189.95</v>
      </c>
      <c r="R88" s="69">
        <f t="shared" si="51"/>
        <v>127.17599999999999</v>
      </c>
      <c r="S88" s="213">
        <v>0</v>
      </c>
      <c r="T88" s="69"/>
      <c r="U88" s="43">
        <v>1100</v>
      </c>
      <c r="V88" s="208"/>
      <c r="Z88" s="69"/>
      <c r="AE88" s="157"/>
      <c r="AF88" s="157"/>
      <c r="AH88" s="157"/>
    </row>
    <row r="89" spans="1:16384" s="1" customFormat="1" x14ac:dyDescent="0.35">
      <c r="A89" s="207">
        <f t="shared" si="46"/>
        <v>260.86711679999996</v>
      </c>
      <c r="B89" s="43">
        <v>6099564</v>
      </c>
      <c r="C89" s="208" t="s">
        <v>103</v>
      </c>
      <c r="D89" s="99">
        <v>31.307409453258657</v>
      </c>
      <c r="E89" s="209"/>
      <c r="F89" s="161">
        <f t="shared" si="42"/>
        <v>46128.087199240341</v>
      </c>
      <c r="G89" s="161">
        <f t="shared" si="43"/>
        <v>46128.207212102971</v>
      </c>
      <c r="H89" s="168">
        <f>$G$69*O89</f>
        <v>16.126799999999999</v>
      </c>
      <c r="I89" s="171">
        <f t="shared" si="47"/>
        <v>1.9413280659063583</v>
      </c>
      <c r="J89" s="170">
        <f t="shared" ref="J89:J116" si="52">$G$70</f>
        <v>0.67400000000000004</v>
      </c>
      <c r="K89" s="99"/>
      <c r="L89" s="171">
        <f t="shared" si="48"/>
        <v>0.93898063721880232</v>
      </c>
      <c r="M89" s="171">
        <f t="shared" si="49"/>
        <v>0.12001286263021503</v>
      </c>
      <c r="N89" s="157">
        <f t="shared" si="50"/>
        <v>260.86711679999996</v>
      </c>
      <c r="O89" s="157">
        <f>$P$76</f>
        <v>1</v>
      </c>
      <c r="P89" s="161"/>
      <c r="Q89" s="99">
        <v>102</v>
      </c>
      <c r="R89" s="99">
        <f t="shared" si="51"/>
        <v>70.692590546741343</v>
      </c>
      <c r="S89" s="18">
        <f>+Q89/D89</f>
        <v>3.2580146930484295</v>
      </c>
      <c r="T89" s="99"/>
      <c r="U89" s="167">
        <f>U88*0.91</f>
        <v>1001</v>
      </c>
      <c r="V89" s="43"/>
      <c r="W89" s="208"/>
      <c r="X89" s="157"/>
      <c r="Y89" s="157"/>
      <c r="Z89" s="161"/>
      <c r="AA89" s="161"/>
      <c r="AB89" s="168"/>
      <c r="AC89" s="169"/>
      <c r="AD89" s="170"/>
      <c r="AE89" s="167"/>
      <c r="AF89" s="43"/>
      <c r="AG89" s="208"/>
      <c r="AH89" s="157"/>
      <c r="AI89" s="157"/>
      <c r="AJ89" s="161"/>
      <c r="AK89" s="161"/>
      <c r="AL89" s="168"/>
      <c r="AM89" s="169"/>
      <c r="AN89" s="170"/>
      <c r="AO89" s="167"/>
      <c r="AP89" s="43"/>
      <c r="AQ89" s="208"/>
      <c r="AR89" s="157"/>
      <c r="AS89" s="157"/>
      <c r="AT89" s="161"/>
      <c r="AU89" s="161"/>
      <c r="AV89" s="168"/>
      <c r="AW89" s="169"/>
      <c r="AX89" s="170"/>
      <c r="AY89" s="167"/>
      <c r="AZ89" s="43"/>
      <c r="BA89" s="208"/>
      <c r="BB89" s="157"/>
      <c r="BC89" s="157"/>
      <c r="BD89" s="161"/>
      <c r="BE89" s="161"/>
      <c r="BF89" s="168"/>
      <c r="BG89" s="169"/>
      <c r="BH89" s="170"/>
      <c r="BI89" s="167"/>
      <c r="BJ89" s="43"/>
      <c r="BK89" s="208"/>
      <c r="BL89" s="157"/>
      <c r="BM89" s="157"/>
      <c r="BN89" s="161"/>
      <c r="BO89" s="161"/>
      <c r="BP89" s="168"/>
      <c r="BQ89" s="169"/>
      <c r="BR89" s="170"/>
      <c r="BS89" s="167"/>
      <c r="BT89" s="43"/>
      <c r="BU89" s="208"/>
      <c r="BV89" s="157"/>
      <c r="BW89" s="157"/>
      <c r="BX89" s="161"/>
      <c r="BY89" s="161"/>
      <c r="BZ89" s="168"/>
      <c r="CA89" s="169"/>
      <c r="CB89" s="170"/>
      <c r="CC89" s="167"/>
      <c r="CD89" s="43"/>
      <c r="CE89" s="208"/>
      <c r="CF89" s="157"/>
      <c r="CG89" s="157"/>
      <c r="CH89" s="161"/>
      <c r="CI89" s="161"/>
      <c r="CJ89" s="168"/>
      <c r="CK89" s="169"/>
      <c r="CL89" s="170"/>
      <c r="CM89" s="167"/>
      <c r="CN89" s="43"/>
      <c r="CO89" s="208"/>
      <c r="CP89" s="157"/>
      <c r="CQ89" s="157"/>
      <c r="CR89" s="161"/>
      <c r="CS89" s="161"/>
      <c r="CT89" s="168"/>
      <c r="CU89" s="169"/>
      <c r="CV89" s="170"/>
      <c r="CW89" s="167"/>
      <c r="CX89" s="43"/>
      <c r="CY89" s="208"/>
      <c r="CZ89" s="157"/>
      <c r="DA89" s="157"/>
      <c r="DB89" s="161"/>
      <c r="DC89" s="161"/>
      <c r="DD89" s="168"/>
      <c r="DE89" s="169"/>
      <c r="DF89" s="170"/>
      <c r="DG89" s="167"/>
      <c r="DH89" s="43"/>
      <c r="DI89" s="208"/>
      <c r="DJ89" s="157"/>
      <c r="DK89" s="157"/>
      <c r="DL89" s="161"/>
      <c r="DM89" s="161"/>
      <c r="DN89" s="168"/>
      <c r="DO89" s="169"/>
      <c r="DP89" s="170"/>
      <c r="DQ89" s="167"/>
      <c r="DR89" s="43"/>
      <c r="DS89" s="208"/>
      <c r="DT89" s="157"/>
      <c r="DU89" s="157"/>
      <c r="DV89" s="161"/>
      <c r="DW89" s="161"/>
      <c r="DX89" s="168"/>
      <c r="DY89" s="169"/>
      <c r="DZ89" s="170"/>
      <c r="EA89" s="167"/>
      <c r="EB89" s="43"/>
      <c r="EC89" s="208"/>
      <c r="ED89" s="157"/>
      <c r="EE89" s="157"/>
      <c r="EF89" s="161"/>
      <c r="EG89" s="161"/>
      <c r="EH89" s="168"/>
      <c r="EI89" s="169"/>
      <c r="EJ89" s="170"/>
      <c r="EK89" s="167"/>
      <c r="EL89" s="43"/>
      <c r="EM89" s="208"/>
      <c r="EN89" s="157"/>
      <c r="EO89" s="157"/>
      <c r="EP89" s="161"/>
      <c r="EQ89" s="161"/>
      <c r="ER89" s="168"/>
      <c r="ES89" s="169"/>
      <c r="ET89" s="170"/>
      <c r="EU89" s="167"/>
      <c r="EV89" s="43"/>
      <c r="EW89" s="208"/>
      <c r="EX89" s="157"/>
      <c r="EY89" s="157"/>
      <c r="EZ89" s="161"/>
      <c r="FA89" s="161"/>
      <c r="FB89" s="168"/>
      <c r="FC89" s="169"/>
      <c r="FD89" s="170"/>
      <c r="FE89" s="167"/>
      <c r="FF89" s="43"/>
      <c r="FG89" s="208"/>
      <c r="FH89" s="157"/>
      <c r="FI89" s="157"/>
      <c r="FJ89" s="161"/>
      <c r="FK89" s="161"/>
      <c r="FL89" s="168"/>
      <c r="FM89" s="169"/>
      <c r="FN89" s="170"/>
      <c r="FO89" s="167"/>
      <c r="FP89" s="43"/>
      <c r="FQ89" s="208"/>
      <c r="FR89" s="157"/>
      <c r="FS89" s="157"/>
      <c r="FT89" s="161"/>
      <c r="FU89" s="161"/>
      <c r="FV89" s="168"/>
      <c r="FW89" s="169"/>
      <c r="FX89" s="170"/>
      <c r="FY89" s="167"/>
      <c r="FZ89" s="43"/>
      <c r="GA89" s="208"/>
      <c r="GB89" s="157"/>
      <c r="GC89" s="157"/>
      <c r="GD89" s="161"/>
      <c r="GE89" s="161"/>
      <c r="GF89" s="168"/>
      <c r="GG89" s="169"/>
      <c r="GH89" s="170"/>
      <c r="GI89" s="167"/>
      <c r="GJ89" s="43"/>
      <c r="GK89" s="208"/>
      <c r="GL89" s="157"/>
      <c r="GM89" s="157"/>
      <c r="GN89" s="161"/>
      <c r="GO89" s="161"/>
      <c r="GP89" s="168"/>
      <c r="GQ89" s="169"/>
      <c r="GR89" s="170"/>
      <c r="GS89" s="167"/>
      <c r="GT89" s="43"/>
      <c r="GU89" s="208"/>
      <c r="GV89" s="157"/>
      <c r="GW89" s="157"/>
      <c r="GX89" s="161"/>
      <c r="GY89" s="161"/>
      <c r="GZ89" s="168"/>
      <c r="HA89" s="169"/>
      <c r="HB89" s="170"/>
      <c r="HC89" s="167"/>
      <c r="HD89" s="43"/>
      <c r="HE89" s="208"/>
      <c r="HF89" s="157"/>
      <c r="HG89" s="157"/>
      <c r="HH89" s="161"/>
      <c r="HI89" s="161"/>
      <c r="HJ89" s="168"/>
      <c r="HK89" s="169"/>
      <c r="HL89" s="170"/>
      <c r="HM89" s="167"/>
      <c r="HN89" s="43"/>
      <c r="HO89" s="208"/>
      <c r="HP89" s="157"/>
      <c r="HQ89" s="157"/>
      <c r="HR89" s="161"/>
      <c r="HS89" s="161"/>
      <c r="HT89" s="168"/>
      <c r="HU89" s="169"/>
      <c r="HV89" s="170"/>
      <c r="HW89" s="167"/>
      <c r="HX89" s="43"/>
      <c r="HY89" s="208"/>
      <c r="HZ89" s="157"/>
      <c r="IA89" s="157"/>
      <c r="IB89" s="161"/>
      <c r="IC89" s="161"/>
      <c r="ID89" s="168"/>
      <c r="IE89" s="169"/>
      <c r="IF89" s="170"/>
      <c r="IG89" s="167"/>
      <c r="IH89" s="43"/>
      <c r="II89" s="208"/>
      <c r="IJ89" s="157"/>
      <c r="IK89" s="157"/>
      <c r="IL89" s="161"/>
      <c r="IM89" s="161"/>
      <c r="IN89" s="168"/>
      <c r="IO89" s="169"/>
      <c r="IP89" s="170"/>
      <c r="IQ89" s="167"/>
      <c r="IR89" s="43"/>
      <c r="IS89" s="208"/>
      <c r="IT89" s="157"/>
      <c r="IU89" s="157"/>
      <c r="IV89" s="161"/>
      <c r="IW89" s="161"/>
      <c r="IX89" s="168"/>
      <c r="IY89" s="169"/>
      <c r="IZ89" s="170"/>
      <c r="JA89" s="167"/>
      <c r="JB89" s="43"/>
      <c r="JC89" s="208"/>
      <c r="JD89" s="157"/>
      <c r="JE89" s="157"/>
      <c r="JF89" s="161"/>
      <c r="JG89" s="161"/>
      <c r="JH89" s="168"/>
      <c r="JI89" s="169"/>
      <c r="JJ89" s="170"/>
      <c r="JK89" s="167"/>
      <c r="JL89" s="43"/>
      <c r="JM89" s="208"/>
      <c r="JN89" s="157"/>
      <c r="JO89" s="157"/>
      <c r="JP89" s="161"/>
      <c r="JQ89" s="161"/>
      <c r="JR89" s="168"/>
      <c r="JS89" s="169"/>
      <c r="JT89" s="170"/>
      <c r="JU89" s="167"/>
      <c r="JV89" s="43"/>
      <c r="JW89" s="208"/>
      <c r="JX89" s="157"/>
      <c r="JY89" s="157"/>
      <c r="JZ89" s="161"/>
      <c r="KA89" s="161"/>
      <c r="KB89" s="168"/>
      <c r="KC89" s="169"/>
      <c r="KD89" s="170"/>
      <c r="KE89" s="167"/>
      <c r="KF89" s="43"/>
      <c r="KG89" s="208"/>
      <c r="KH89" s="157"/>
      <c r="KI89" s="157"/>
      <c r="KJ89" s="161"/>
      <c r="KK89" s="161"/>
      <c r="KL89" s="168"/>
      <c r="KM89" s="169"/>
      <c r="KN89" s="170"/>
      <c r="KO89" s="167"/>
      <c r="KP89" s="43"/>
      <c r="KQ89" s="208"/>
      <c r="KR89" s="157"/>
      <c r="KS89" s="157"/>
      <c r="KT89" s="161"/>
      <c r="KU89" s="161"/>
      <c r="KV89" s="168"/>
      <c r="KW89" s="169"/>
      <c r="KX89" s="170"/>
      <c r="KY89" s="167"/>
      <c r="KZ89" s="43"/>
      <c r="LA89" s="208"/>
      <c r="LB89" s="157"/>
      <c r="LC89" s="157"/>
      <c r="LD89" s="161"/>
      <c r="LE89" s="161"/>
      <c r="LF89" s="168"/>
      <c r="LG89" s="169"/>
      <c r="LH89" s="170"/>
      <c r="LI89" s="167"/>
      <c r="LJ89" s="43"/>
      <c r="LK89" s="208"/>
      <c r="LL89" s="157"/>
      <c r="LM89" s="157"/>
      <c r="LN89" s="161"/>
      <c r="LO89" s="161"/>
      <c r="LP89" s="168"/>
      <c r="LQ89" s="169"/>
      <c r="LR89" s="170"/>
      <c r="LS89" s="167"/>
      <c r="LT89" s="43"/>
      <c r="LU89" s="208"/>
      <c r="LV89" s="157"/>
      <c r="LW89" s="157"/>
      <c r="LX89" s="161"/>
      <c r="LY89" s="161"/>
      <c r="LZ89" s="168"/>
      <c r="MA89" s="169"/>
      <c r="MB89" s="170"/>
      <c r="MC89" s="167"/>
      <c r="MD89" s="43"/>
      <c r="ME89" s="208"/>
      <c r="MF89" s="157"/>
      <c r="MG89" s="157"/>
      <c r="MH89" s="161"/>
      <c r="MI89" s="161"/>
      <c r="MJ89" s="168"/>
      <c r="MK89" s="169"/>
      <c r="ML89" s="170"/>
      <c r="MM89" s="167"/>
      <c r="MN89" s="43"/>
      <c r="MO89" s="208"/>
      <c r="MP89" s="157"/>
      <c r="MQ89" s="157"/>
      <c r="MR89" s="161"/>
      <c r="MS89" s="161"/>
      <c r="MT89" s="168"/>
      <c r="MU89" s="169"/>
      <c r="MV89" s="170"/>
      <c r="MW89" s="167"/>
      <c r="MX89" s="43"/>
      <c r="MY89" s="208"/>
      <c r="MZ89" s="157"/>
      <c r="NA89" s="157"/>
      <c r="NB89" s="161"/>
      <c r="NC89" s="161"/>
      <c r="ND89" s="168"/>
      <c r="NE89" s="169"/>
      <c r="NF89" s="170"/>
      <c r="NG89" s="167"/>
      <c r="NH89" s="43"/>
      <c r="NI89" s="208"/>
      <c r="NJ89" s="157"/>
      <c r="NK89" s="157"/>
      <c r="NL89" s="161"/>
      <c r="NM89" s="161"/>
      <c r="NN89" s="168"/>
      <c r="NO89" s="169"/>
      <c r="NP89" s="170"/>
      <c r="NQ89" s="167"/>
      <c r="NR89" s="43"/>
      <c r="NS89" s="208"/>
      <c r="NT89" s="157"/>
      <c r="NU89" s="157"/>
      <c r="NV89" s="161"/>
      <c r="NW89" s="161"/>
      <c r="NX89" s="168"/>
      <c r="NY89" s="169"/>
      <c r="NZ89" s="170"/>
      <c r="OA89" s="167"/>
      <c r="OB89" s="43"/>
      <c r="OC89" s="208"/>
      <c r="OD89" s="157"/>
      <c r="OE89" s="157"/>
      <c r="OF89" s="161"/>
      <c r="OG89" s="161"/>
      <c r="OH89" s="168"/>
      <c r="OI89" s="169"/>
      <c r="OJ89" s="170"/>
      <c r="OK89" s="167"/>
      <c r="OL89" s="43"/>
      <c r="OM89" s="208"/>
      <c r="ON89" s="157"/>
      <c r="OO89" s="157"/>
      <c r="OP89" s="161"/>
      <c r="OQ89" s="161"/>
      <c r="OR89" s="168"/>
      <c r="OS89" s="169"/>
      <c r="OT89" s="170"/>
      <c r="OU89" s="167"/>
      <c r="OV89" s="43"/>
      <c r="OW89" s="208"/>
      <c r="OX89" s="157"/>
      <c r="OY89" s="157"/>
      <c r="OZ89" s="161"/>
      <c r="PA89" s="161"/>
      <c r="PB89" s="168"/>
      <c r="PC89" s="169"/>
      <c r="PD89" s="170"/>
      <c r="PE89" s="167"/>
      <c r="PF89" s="43"/>
      <c r="PG89" s="208"/>
      <c r="PH89" s="157"/>
      <c r="PI89" s="157"/>
      <c r="PJ89" s="161"/>
      <c r="PK89" s="161"/>
      <c r="PL89" s="168"/>
      <c r="PM89" s="169"/>
      <c r="PN89" s="170"/>
      <c r="PO89" s="167"/>
      <c r="PP89" s="43"/>
      <c r="PQ89" s="208"/>
      <c r="PR89" s="157"/>
      <c r="PS89" s="157"/>
      <c r="PT89" s="161"/>
      <c r="PU89" s="161"/>
      <c r="PV89" s="168"/>
      <c r="PW89" s="169"/>
      <c r="PX89" s="170"/>
      <c r="PY89" s="167"/>
      <c r="PZ89" s="43"/>
      <c r="QA89" s="208"/>
      <c r="QB89" s="157"/>
      <c r="QC89" s="157"/>
      <c r="QD89" s="161"/>
      <c r="QE89" s="161"/>
      <c r="QF89" s="168"/>
      <c r="QG89" s="169"/>
      <c r="QH89" s="170"/>
      <c r="QI89" s="167"/>
      <c r="QJ89" s="43"/>
      <c r="QK89" s="208"/>
      <c r="QL89" s="157"/>
      <c r="QM89" s="157"/>
      <c r="QN89" s="161"/>
      <c r="QO89" s="161"/>
      <c r="QP89" s="168"/>
      <c r="QQ89" s="169"/>
      <c r="QR89" s="170"/>
      <c r="QS89" s="167"/>
      <c r="QT89" s="43"/>
      <c r="QU89" s="208"/>
      <c r="QV89" s="157"/>
      <c r="QW89" s="157"/>
      <c r="QX89" s="161"/>
      <c r="QY89" s="161"/>
      <c r="QZ89" s="168"/>
      <c r="RA89" s="169"/>
      <c r="RB89" s="170"/>
      <c r="RC89" s="167"/>
      <c r="RD89" s="43"/>
      <c r="RE89" s="208"/>
      <c r="RF89" s="157"/>
      <c r="RG89" s="157"/>
      <c r="RH89" s="161"/>
      <c r="RI89" s="161"/>
      <c r="RJ89" s="168"/>
      <c r="RK89" s="169"/>
      <c r="RL89" s="170"/>
      <c r="RM89" s="167"/>
      <c r="RN89" s="43"/>
      <c r="RO89" s="208"/>
      <c r="RP89" s="157"/>
      <c r="RQ89" s="157"/>
      <c r="RR89" s="161"/>
      <c r="RS89" s="161"/>
      <c r="RT89" s="168"/>
      <c r="RU89" s="169"/>
      <c r="RV89" s="170"/>
      <c r="RW89" s="167"/>
      <c r="RX89" s="43"/>
      <c r="RY89" s="208"/>
      <c r="RZ89" s="157"/>
      <c r="SA89" s="157"/>
      <c r="SB89" s="161"/>
      <c r="SC89" s="161"/>
      <c r="SD89" s="168"/>
      <c r="SE89" s="169"/>
      <c r="SF89" s="170"/>
      <c r="SG89" s="167"/>
      <c r="SH89" s="43"/>
      <c r="SI89" s="208"/>
      <c r="SJ89" s="157"/>
      <c r="SK89" s="157"/>
      <c r="SL89" s="161"/>
      <c r="SM89" s="161"/>
      <c r="SN89" s="168"/>
      <c r="SO89" s="169"/>
      <c r="SP89" s="170"/>
      <c r="SQ89" s="167"/>
      <c r="SR89" s="43"/>
      <c r="SS89" s="208"/>
      <c r="ST89" s="157"/>
      <c r="SU89" s="157"/>
      <c r="SV89" s="161"/>
      <c r="SW89" s="161"/>
      <c r="SX89" s="168"/>
      <c r="SY89" s="169"/>
      <c r="SZ89" s="170"/>
      <c r="TA89" s="167"/>
      <c r="TB89" s="43"/>
      <c r="TC89" s="208"/>
      <c r="TD89" s="157"/>
      <c r="TE89" s="157"/>
      <c r="TF89" s="161"/>
      <c r="TG89" s="161"/>
      <c r="TH89" s="168"/>
      <c r="TI89" s="169"/>
      <c r="TJ89" s="170"/>
      <c r="TK89" s="167"/>
      <c r="TL89" s="43"/>
      <c r="TM89" s="208"/>
      <c r="TN89" s="157"/>
      <c r="TO89" s="157"/>
      <c r="TP89" s="161"/>
      <c r="TQ89" s="161"/>
      <c r="TR89" s="168"/>
      <c r="TS89" s="169"/>
      <c r="TT89" s="170"/>
      <c r="TU89" s="167"/>
      <c r="TV89" s="43"/>
      <c r="TW89" s="208"/>
      <c r="TX89" s="157"/>
      <c r="TY89" s="157"/>
      <c r="TZ89" s="161"/>
      <c r="UA89" s="161"/>
      <c r="UB89" s="168"/>
      <c r="UC89" s="169"/>
      <c r="UD89" s="170"/>
      <c r="UE89" s="167"/>
      <c r="UF89" s="43"/>
      <c r="UG89" s="208"/>
      <c r="UH89" s="157"/>
      <c r="UI89" s="157"/>
      <c r="UJ89" s="161"/>
      <c r="UK89" s="161"/>
      <c r="UL89" s="168"/>
      <c r="UM89" s="169"/>
      <c r="UN89" s="170"/>
      <c r="UO89" s="167"/>
      <c r="UP89" s="43"/>
      <c r="UQ89" s="208"/>
      <c r="UR89" s="157"/>
      <c r="US89" s="157"/>
      <c r="UT89" s="161"/>
      <c r="UU89" s="161"/>
      <c r="UV89" s="168"/>
      <c r="UW89" s="169"/>
      <c r="UX89" s="170"/>
      <c r="UY89" s="167"/>
      <c r="UZ89" s="43"/>
      <c r="VA89" s="208"/>
      <c r="VB89" s="157"/>
      <c r="VC89" s="157"/>
      <c r="VD89" s="161"/>
      <c r="VE89" s="161"/>
      <c r="VF89" s="168"/>
      <c r="VG89" s="169"/>
      <c r="VH89" s="170"/>
      <c r="VI89" s="167"/>
      <c r="VJ89" s="43"/>
      <c r="VK89" s="208"/>
      <c r="VL89" s="157"/>
      <c r="VM89" s="157"/>
      <c r="VN89" s="161"/>
      <c r="VO89" s="161"/>
      <c r="VP89" s="168"/>
      <c r="VQ89" s="169"/>
      <c r="VR89" s="170"/>
      <c r="VS89" s="167"/>
      <c r="VT89" s="43"/>
      <c r="VU89" s="208"/>
      <c r="VV89" s="157"/>
      <c r="VW89" s="157"/>
      <c r="VX89" s="161"/>
      <c r="VY89" s="161"/>
      <c r="VZ89" s="168"/>
      <c r="WA89" s="169"/>
      <c r="WB89" s="170"/>
      <c r="WC89" s="167"/>
      <c r="WD89" s="43"/>
      <c r="WE89" s="208"/>
      <c r="WF89" s="157"/>
      <c r="WG89" s="157"/>
      <c r="WH89" s="161"/>
      <c r="WI89" s="161"/>
      <c r="WJ89" s="168"/>
      <c r="WK89" s="169"/>
      <c r="WL89" s="170"/>
      <c r="WM89" s="167"/>
      <c r="WN89" s="43"/>
      <c r="WO89" s="208"/>
      <c r="WP89" s="157"/>
      <c r="WQ89" s="157"/>
      <c r="WR89" s="161"/>
      <c r="WS89" s="161"/>
      <c r="WT89" s="168"/>
      <c r="WU89" s="169"/>
      <c r="WV89" s="170"/>
      <c r="WW89" s="167"/>
      <c r="WX89" s="43"/>
      <c r="WY89" s="208"/>
      <c r="WZ89" s="157"/>
      <c r="XA89" s="157"/>
      <c r="XB89" s="161"/>
      <c r="XC89" s="161"/>
      <c r="XD89" s="168"/>
      <c r="XE89" s="169"/>
      <c r="XF89" s="170"/>
      <c r="XG89" s="167"/>
      <c r="XH89" s="43"/>
      <c r="XI89" s="208"/>
      <c r="XJ89" s="157"/>
      <c r="XK89" s="157"/>
      <c r="XL89" s="161"/>
      <c r="XM89" s="161"/>
      <c r="XN89" s="168"/>
      <c r="XO89" s="169"/>
      <c r="XP89" s="170"/>
      <c r="XQ89" s="167"/>
      <c r="XR89" s="43"/>
      <c r="XS89" s="208"/>
      <c r="XT89" s="157"/>
      <c r="XU89" s="157"/>
      <c r="XV89" s="161"/>
      <c r="XW89" s="161"/>
      <c r="XX89" s="168"/>
      <c r="XY89" s="169"/>
      <c r="XZ89" s="170"/>
      <c r="YA89" s="167"/>
      <c r="YB89" s="43"/>
      <c r="YC89" s="208"/>
      <c r="YD89" s="157"/>
      <c r="YE89" s="157"/>
      <c r="YF89" s="161"/>
      <c r="YG89" s="161"/>
      <c r="YH89" s="168"/>
      <c r="YI89" s="169"/>
      <c r="YJ89" s="170"/>
      <c r="YK89" s="167"/>
      <c r="YL89" s="43"/>
      <c r="YM89" s="208"/>
      <c r="YN89" s="157"/>
      <c r="YO89" s="157"/>
      <c r="YP89" s="161"/>
      <c r="YQ89" s="161"/>
      <c r="YR89" s="168"/>
      <c r="YS89" s="169"/>
      <c r="YT89" s="170"/>
      <c r="YU89" s="167"/>
      <c r="YV89" s="43"/>
      <c r="YW89" s="208"/>
      <c r="YX89" s="157"/>
      <c r="YY89" s="157"/>
      <c r="YZ89" s="161"/>
      <c r="ZA89" s="161"/>
      <c r="ZB89" s="168"/>
      <c r="ZC89" s="169"/>
      <c r="ZD89" s="170"/>
      <c r="ZE89" s="167"/>
      <c r="ZF89" s="43"/>
      <c r="ZG89" s="208"/>
      <c r="ZH89" s="157"/>
      <c r="ZI89" s="157"/>
      <c r="ZJ89" s="161"/>
      <c r="ZK89" s="161"/>
      <c r="ZL89" s="168"/>
      <c r="ZM89" s="169"/>
      <c r="ZN89" s="170"/>
      <c r="ZO89" s="167"/>
      <c r="ZP89" s="43"/>
      <c r="ZQ89" s="208"/>
      <c r="ZR89" s="157"/>
      <c r="ZS89" s="157"/>
      <c r="ZT89" s="161"/>
      <c r="ZU89" s="161"/>
      <c r="ZV89" s="168"/>
      <c r="ZW89" s="169"/>
      <c r="ZX89" s="170"/>
      <c r="ZY89" s="167"/>
      <c r="ZZ89" s="43"/>
      <c r="AAA89" s="208"/>
      <c r="AAB89" s="157"/>
      <c r="AAC89" s="157"/>
      <c r="AAD89" s="161"/>
      <c r="AAE89" s="161"/>
      <c r="AAF89" s="168"/>
      <c r="AAG89" s="169"/>
      <c r="AAH89" s="170"/>
      <c r="AAI89" s="167"/>
      <c r="AAJ89" s="43"/>
      <c r="AAK89" s="208"/>
      <c r="AAL89" s="157"/>
      <c r="AAM89" s="157"/>
      <c r="AAN89" s="161"/>
      <c r="AAO89" s="161"/>
      <c r="AAP89" s="168"/>
      <c r="AAQ89" s="169"/>
      <c r="AAR89" s="170"/>
      <c r="AAS89" s="167"/>
      <c r="AAT89" s="43"/>
      <c r="AAU89" s="208"/>
      <c r="AAV89" s="157"/>
      <c r="AAW89" s="157"/>
      <c r="AAX89" s="161"/>
      <c r="AAY89" s="161"/>
      <c r="AAZ89" s="168"/>
      <c r="ABA89" s="169"/>
      <c r="ABB89" s="170"/>
      <c r="ABC89" s="167"/>
      <c r="ABD89" s="43"/>
      <c r="ABE89" s="208"/>
      <c r="ABF89" s="157"/>
      <c r="ABG89" s="157"/>
      <c r="ABH89" s="161"/>
      <c r="ABI89" s="161"/>
      <c r="ABJ89" s="168"/>
      <c r="ABK89" s="169"/>
      <c r="ABL89" s="170"/>
      <c r="ABM89" s="167"/>
      <c r="ABN89" s="43"/>
      <c r="ABO89" s="208"/>
      <c r="ABP89" s="157"/>
      <c r="ABQ89" s="157"/>
      <c r="ABR89" s="161"/>
      <c r="ABS89" s="161"/>
      <c r="ABT89" s="168"/>
      <c r="ABU89" s="169"/>
      <c r="ABV89" s="170"/>
      <c r="ABW89" s="167"/>
      <c r="ABX89" s="43"/>
      <c r="ABY89" s="208"/>
      <c r="ABZ89" s="157"/>
      <c r="ACA89" s="157"/>
      <c r="ACB89" s="161"/>
      <c r="ACC89" s="161"/>
      <c r="ACD89" s="168"/>
      <c r="ACE89" s="169"/>
      <c r="ACF89" s="170"/>
      <c r="ACG89" s="167"/>
      <c r="ACH89" s="43"/>
      <c r="ACI89" s="208"/>
      <c r="ACJ89" s="157"/>
      <c r="ACK89" s="157"/>
      <c r="ACL89" s="161"/>
      <c r="ACM89" s="161"/>
      <c r="ACN89" s="168"/>
      <c r="ACO89" s="169"/>
      <c r="ACP89" s="170"/>
      <c r="ACQ89" s="167"/>
      <c r="ACR89" s="43"/>
      <c r="ACS89" s="208"/>
      <c r="ACT89" s="157"/>
      <c r="ACU89" s="157"/>
      <c r="ACV89" s="161"/>
      <c r="ACW89" s="161"/>
      <c r="ACX89" s="168"/>
      <c r="ACY89" s="169"/>
      <c r="ACZ89" s="170"/>
      <c r="ADA89" s="167"/>
      <c r="ADB89" s="43"/>
      <c r="ADC89" s="208"/>
      <c r="ADD89" s="157"/>
      <c r="ADE89" s="157"/>
      <c r="ADF89" s="161"/>
      <c r="ADG89" s="161"/>
      <c r="ADH89" s="168"/>
      <c r="ADI89" s="169"/>
      <c r="ADJ89" s="170"/>
      <c r="ADK89" s="167"/>
      <c r="ADL89" s="43"/>
      <c r="ADM89" s="208"/>
      <c r="ADN89" s="157"/>
      <c r="ADO89" s="157"/>
      <c r="ADP89" s="161"/>
      <c r="ADQ89" s="161"/>
      <c r="ADR89" s="168"/>
      <c r="ADS89" s="169"/>
      <c r="ADT89" s="170"/>
      <c r="ADU89" s="167"/>
      <c r="ADV89" s="43"/>
      <c r="ADW89" s="208"/>
      <c r="ADX89" s="157"/>
      <c r="ADY89" s="157"/>
      <c r="ADZ89" s="161"/>
      <c r="AEA89" s="161"/>
      <c r="AEB89" s="168"/>
      <c r="AEC89" s="169"/>
      <c r="AED89" s="170"/>
      <c r="AEE89" s="167"/>
      <c r="AEF89" s="43"/>
      <c r="AEG89" s="208"/>
      <c r="AEH89" s="157"/>
      <c r="AEI89" s="157"/>
      <c r="AEJ89" s="161"/>
      <c r="AEK89" s="161"/>
      <c r="AEL89" s="168"/>
      <c r="AEM89" s="169"/>
      <c r="AEN89" s="170"/>
      <c r="AEO89" s="167"/>
      <c r="AEP89" s="43"/>
      <c r="AEQ89" s="208"/>
      <c r="AER89" s="157"/>
      <c r="AES89" s="157"/>
      <c r="AET89" s="161"/>
      <c r="AEU89" s="161"/>
      <c r="AEV89" s="168"/>
      <c r="AEW89" s="169"/>
      <c r="AEX89" s="170"/>
      <c r="AEY89" s="167"/>
      <c r="AEZ89" s="43"/>
      <c r="AFA89" s="208"/>
      <c r="AFB89" s="157"/>
      <c r="AFC89" s="157"/>
      <c r="AFD89" s="161"/>
      <c r="AFE89" s="161"/>
      <c r="AFF89" s="168"/>
      <c r="AFG89" s="169"/>
      <c r="AFH89" s="170"/>
      <c r="AFI89" s="167"/>
      <c r="AFJ89" s="43"/>
      <c r="AFK89" s="208"/>
      <c r="AFL89" s="157"/>
      <c r="AFM89" s="157"/>
      <c r="AFN89" s="161"/>
      <c r="AFO89" s="161"/>
      <c r="AFP89" s="168"/>
      <c r="AFQ89" s="169"/>
      <c r="AFR89" s="170"/>
      <c r="AFS89" s="167"/>
      <c r="AFT89" s="43"/>
      <c r="AFU89" s="208"/>
      <c r="AFV89" s="157"/>
      <c r="AFW89" s="157"/>
      <c r="AFX89" s="161"/>
      <c r="AFY89" s="161"/>
      <c r="AFZ89" s="168"/>
      <c r="AGA89" s="169"/>
      <c r="AGB89" s="170"/>
      <c r="AGC89" s="167"/>
      <c r="AGD89" s="43"/>
      <c r="AGE89" s="208"/>
      <c r="AGF89" s="157"/>
      <c r="AGG89" s="157"/>
      <c r="AGH89" s="161"/>
      <c r="AGI89" s="161"/>
      <c r="AGJ89" s="168"/>
      <c r="AGK89" s="169"/>
      <c r="AGL89" s="170"/>
      <c r="AGM89" s="167"/>
      <c r="AGN89" s="43"/>
      <c r="AGO89" s="208"/>
      <c r="AGP89" s="157"/>
      <c r="AGQ89" s="157"/>
      <c r="AGR89" s="161"/>
      <c r="AGS89" s="161"/>
      <c r="AGT89" s="168"/>
      <c r="AGU89" s="169"/>
      <c r="AGV89" s="170"/>
      <c r="AGW89" s="167"/>
      <c r="AGX89" s="43"/>
      <c r="AGY89" s="208"/>
      <c r="AGZ89" s="157"/>
      <c r="AHA89" s="157"/>
      <c r="AHB89" s="161"/>
      <c r="AHC89" s="161"/>
      <c r="AHD89" s="168"/>
      <c r="AHE89" s="169"/>
      <c r="AHF89" s="170"/>
      <c r="AHG89" s="167"/>
      <c r="AHH89" s="43"/>
      <c r="AHI89" s="208"/>
      <c r="AHJ89" s="157"/>
      <c r="AHK89" s="157"/>
      <c r="AHL89" s="161"/>
      <c r="AHM89" s="161"/>
      <c r="AHN89" s="168"/>
      <c r="AHO89" s="169"/>
      <c r="AHP89" s="170"/>
      <c r="AHQ89" s="167"/>
      <c r="AHR89" s="43"/>
      <c r="AHS89" s="208"/>
      <c r="AHT89" s="157"/>
      <c r="AHU89" s="157"/>
      <c r="AHV89" s="161"/>
      <c r="AHW89" s="161"/>
      <c r="AHX89" s="168"/>
      <c r="AHY89" s="169"/>
      <c r="AHZ89" s="170"/>
      <c r="AIA89" s="167"/>
      <c r="AIB89" s="43"/>
      <c r="AIC89" s="208"/>
      <c r="AID89" s="157"/>
      <c r="AIE89" s="157"/>
      <c r="AIF89" s="161"/>
      <c r="AIG89" s="161"/>
      <c r="AIH89" s="168"/>
      <c r="AII89" s="169"/>
      <c r="AIJ89" s="170"/>
      <c r="AIK89" s="167"/>
      <c r="AIL89" s="43"/>
      <c r="AIM89" s="208"/>
      <c r="AIN89" s="157"/>
      <c r="AIO89" s="157"/>
      <c r="AIP89" s="161"/>
      <c r="AIQ89" s="161"/>
      <c r="AIR89" s="168"/>
      <c r="AIS89" s="169"/>
      <c r="AIT89" s="170"/>
      <c r="AIU89" s="167"/>
      <c r="AIV89" s="43"/>
      <c r="AIW89" s="208"/>
      <c r="AIX89" s="157"/>
      <c r="AIY89" s="157"/>
      <c r="AIZ89" s="161"/>
      <c r="AJA89" s="161"/>
      <c r="AJB89" s="168"/>
      <c r="AJC89" s="169"/>
      <c r="AJD89" s="170"/>
      <c r="AJE89" s="167"/>
      <c r="AJF89" s="43"/>
      <c r="AJG89" s="208"/>
      <c r="AJH89" s="157"/>
      <c r="AJI89" s="157"/>
      <c r="AJJ89" s="161"/>
      <c r="AJK89" s="161"/>
      <c r="AJL89" s="168"/>
      <c r="AJM89" s="169"/>
      <c r="AJN89" s="170"/>
      <c r="AJO89" s="167"/>
      <c r="AJP89" s="43"/>
      <c r="AJQ89" s="208"/>
      <c r="AJR89" s="157"/>
      <c r="AJS89" s="157"/>
      <c r="AJT89" s="161"/>
      <c r="AJU89" s="161"/>
      <c r="AJV89" s="168"/>
      <c r="AJW89" s="169"/>
      <c r="AJX89" s="170"/>
      <c r="AJY89" s="167"/>
      <c r="AJZ89" s="43"/>
      <c r="AKA89" s="208"/>
      <c r="AKB89" s="157"/>
      <c r="AKC89" s="157"/>
      <c r="AKD89" s="161"/>
      <c r="AKE89" s="161"/>
      <c r="AKF89" s="168"/>
      <c r="AKG89" s="169"/>
      <c r="AKH89" s="170"/>
      <c r="AKI89" s="167"/>
      <c r="AKJ89" s="43"/>
      <c r="AKK89" s="208"/>
      <c r="AKL89" s="157"/>
      <c r="AKM89" s="157"/>
      <c r="AKN89" s="161"/>
      <c r="AKO89" s="161"/>
      <c r="AKP89" s="168"/>
      <c r="AKQ89" s="169"/>
      <c r="AKR89" s="170"/>
      <c r="AKS89" s="167"/>
      <c r="AKT89" s="43"/>
      <c r="AKU89" s="208"/>
      <c r="AKV89" s="157"/>
      <c r="AKW89" s="157"/>
      <c r="AKX89" s="161"/>
      <c r="AKY89" s="161"/>
      <c r="AKZ89" s="168"/>
      <c r="ALA89" s="169"/>
      <c r="ALB89" s="170"/>
      <c r="ALC89" s="167"/>
      <c r="ALD89" s="43"/>
      <c r="ALE89" s="208"/>
      <c r="ALF89" s="157"/>
      <c r="ALG89" s="157"/>
      <c r="ALH89" s="161"/>
      <c r="ALI89" s="161"/>
      <c r="ALJ89" s="168"/>
      <c r="ALK89" s="169"/>
      <c r="ALL89" s="170"/>
      <c r="ALM89" s="167"/>
      <c r="ALN89" s="43"/>
      <c r="ALO89" s="208"/>
      <c r="ALP89" s="157"/>
      <c r="ALQ89" s="157"/>
      <c r="ALR89" s="161"/>
      <c r="ALS89" s="161"/>
      <c r="ALT89" s="168"/>
      <c r="ALU89" s="169"/>
      <c r="ALV89" s="170"/>
      <c r="ALW89" s="167"/>
      <c r="ALX89" s="43"/>
      <c r="ALY89" s="208"/>
      <c r="ALZ89" s="157"/>
      <c r="AMA89" s="157"/>
      <c r="AMB89" s="161"/>
      <c r="AMC89" s="161"/>
      <c r="AMD89" s="168"/>
      <c r="AME89" s="169"/>
      <c r="AMF89" s="170"/>
      <c r="AMG89" s="167"/>
      <c r="AMH89" s="43"/>
      <c r="AMI89" s="208"/>
      <c r="AMJ89" s="157"/>
      <c r="AMK89" s="157"/>
      <c r="AML89" s="161"/>
      <c r="AMM89" s="161"/>
      <c r="AMN89" s="168"/>
      <c r="AMO89" s="169"/>
      <c r="AMP89" s="170"/>
      <c r="AMQ89" s="167"/>
      <c r="AMR89" s="43"/>
      <c r="AMS89" s="208"/>
      <c r="AMT89" s="157"/>
      <c r="AMU89" s="157"/>
      <c r="AMV89" s="161"/>
      <c r="AMW89" s="161"/>
      <c r="AMX89" s="168"/>
      <c r="AMY89" s="169"/>
      <c r="AMZ89" s="170"/>
      <c r="ANA89" s="167"/>
      <c r="ANB89" s="43"/>
      <c r="ANC89" s="208"/>
      <c r="AND89" s="157"/>
      <c r="ANE89" s="157"/>
      <c r="ANF89" s="161"/>
      <c r="ANG89" s="161"/>
      <c r="ANH89" s="168"/>
      <c r="ANI89" s="169"/>
      <c r="ANJ89" s="170"/>
      <c r="ANK89" s="167"/>
      <c r="ANL89" s="43"/>
      <c r="ANM89" s="208"/>
      <c r="ANN89" s="157"/>
      <c r="ANO89" s="157"/>
      <c r="ANP89" s="161"/>
      <c r="ANQ89" s="161"/>
      <c r="ANR89" s="168"/>
      <c r="ANS89" s="169"/>
      <c r="ANT89" s="170"/>
      <c r="ANU89" s="167"/>
      <c r="ANV89" s="43"/>
      <c r="ANW89" s="208"/>
      <c r="ANX89" s="157"/>
      <c r="ANY89" s="157"/>
      <c r="ANZ89" s="161"/>
      <c r="AOA89" s="161"/>
      <c r="AOB89" s="168"/>
      <c r="AOC89" s="169"/>
      <c r="AOD89" s="170"/>
      <c r="AOE89" s="167"/>
      <c r="AOF89" s="43"/>
      <c r="AOG89" s="208"/>
      <c r="AOH89" s="157"/>
      <c r="AOI89" s="157"/>
      <c r="AOJ89" s="161"/>
      <c r="AOK89" s="161"/>
      <c r="AOL89" s="168"/>
      <c r="AOM89" s="169"/>
      <c r="AON89" s="170"/>
      <c r="AOO89" s="167"/>
      <c r="AOP89" s="43"/>
      <c r="AOQ89" s="208"/>
      <c r="AOR89" s="157"/>
      <c r="AOS89" s="157"/>
      <c r="AOT89" s="161"/>
      <c r="AOU89" s="161"/>
      <c r="AOV89" s="168"/>
      <c r="AOW89" s="169"/>
      <c r="AOX89" s="170"/>
      <c r="AOY89" s="167"/>
      <c r="AOZ89" s="43"/>
      <c r="APA89" s="208"/>
      <c r="APB89" s="157"/>
      <c r="APC89" s="157"/>
      <c r="APD89" s="161"/>
      <c r="APE89" s="161"/>
      <c r="APF89" s="168"/>
      <c r="APG89" s="169"/>
      <c r="APH89" s="170"/>
      <c r="API89" s="167"/>
      <c r="APJ89" s="43"/>
      <c r="APK89" s="208"/>
      <c r="APL89" s="157"/>
      <c r="APM89" s="157"/>
      <c r="APN89" s="161"/>
      <c r="APO89" s="161"/>
      <c r="APP89" s="168"/>
      <c r="APQ89" s="169"/>
      <c r="APR89" s="170"/>
      <c r="APS89" s="167"/>
      <c r="APT89" s="43"/>
      <c r="APU89" s="208"/>
      <c r="APV89" s="157"/>
      <c r="APW89" s="157"/>
      <c r="APX89" s="161"/>
      <c r="APY89" s="161"/>
      <c r="APZ89" s="168"/>
      <c r="AQA89" s="169"/>
      <c r="AQB89" s="170"/>
      <c r="AQC89" s="167"/>
      <c r="AQD89" s="43"/>
      <c r="AQE89" s="208"/>
      <c r="AQF89" s="157"/>
      <c r="AQG89" s="157"/>
      <c r="AQH89" s="161"/>
      <c r="AQI89" s="161"/>
      <c r="AQJ89" s="168"/>
      <c r="AQK89" s="169"/>
      <c r="AQL89" s="170"/>
      <c r="AQM89" s="167"/>
      <c r="AQN89" s="43"/>
      <c r="AQO89" s="208"/>
      <c r="AQP89" s="157"/>
      <c r="AQQ89" s="157"/>
      <c r="AQR89" s="161"/>
      <c r="AQS89" s="161"/>
      <c r="AQT89" s="168"/>
      <c r="AQU89" s="169"/>
      <c r="AQV89" s="170"/>
      <c r="AQW89" s="167"/>
      <c r="AQX89" s="43"/>
      <c r="AQY89" s="208"/>
      <c r="AQZ89" s="157"/>
      <c r="ARA89" s="157"/>
      <c r="ARB89" s="161"/>
      <c r="ARC89" s="161"/>
      <c r="ARD89" s="168"/>
      <c r="ARE89" s="169"/>
      <c r="ARF89" s="170"/>
      <c r="ARG89" s="167"/>
      <c r="ARH89" s="43"/>
      <c r="ARI89" s="208"/>
      <c r="ARJ89" s="157"/>
      <c r="ARK89" s="157"/>
      <c r="ARL89" s="161"/>
      <c r="ARM89" s="161"/>
      <c r="ARN89" s="168"/>
      <c r="ARO89" s="169"/>
      <c r="ARP89" s="170"/>
      <c r="ARQ89" s="167"/>
      <c r="ARR89" s="43"/>
      <c r="ARS89" s="208"/>
      <c r="ART89" s="157"/>
      <c r="ARU89" s="157"/>
      <c r="ARV89" s="161"/>
      <c r="ARW89" s="161"/>
      <c r="ARX89" s="168"/>
      <c r="ARY89" s="169"/>
      <c r="ARZ89" s="170"/>
      <c r="ASA89" s="167"/>
      <c r="ASB89" s="43"/>
      <c r="ASC89" s="208"/>
      <c r="ASD89" s="157"/>
      <c r="ASE89" s="157"/>
      <c r="ASF89" s="161"/>
      <c r="ASG89" s="161"/>
      <c r="ASH89" s="168"/>
      <c r="ASI89" s="169"/>
      <c r="ASJ89" s="170"/>
      <c r="ASK89" s="167"/>
      <c r="ASL89" s="43"/>
      <c r="ASM89" s="208"/>
      <c r="ASN89" s="157"/>
      <c r="ASO89" s="157"/>
      <c r="ASP89" s="161"/>
      <c r="ASQ89" s="161"/>
      <c r="ASR89" s="168"/>
      <c r="ASS89" s="169"/>
      <c r="AST89" s="170"/>
      <c r="ASU89" s="167"/>
      <c r="ASV89" s="43"/>
      <c r="ASW89" s="208"/>
      <c r="ASX89" s="157"/>
      <c r="ASY89" s="157"/>
      <c r="ASZ89" s="161"/>
      <c r="ATA89" s="161"/>
      <c r="ATB89" s="168"/>
      <c r="ATC89" s="169"/>
      <c r="ATD89" s="170"/>
      <c r="ATE89" s="167"/>
      <c r="ATF89" s="43"/>
      <c r="ATG89" s="208"/>
      <c r="ATH89" s="157"/>
      <c r="ATI89" s="157"/>
      <c r="ATJ89" s="161"/>
      <c r="ATK89" s="161"/>
      <c r="ATL89" s="168"/>
      <c r="ATM89" s="169"/>
      <c r="ATN89" s="170"/>
      <c r="ATO89" s="167"/>
      <c r="ATP89" s="43"/>
      <c r="ATQ89" s="208"/>
      <c r="ATR89" s="157"/>
      <c r="ATS89" s="157"/>
      <c r="ATT89" s="161"/>
      <c r="ATU89" s="161"/>
      <c r="ATV89" s="168"/>
      <c r="ATW89" s="169"/>
      <c r="ATX89" s="170"/>
      <c r="ATY89" s="167"/>
      <c r="ATZ89" s="43"/>
      <c r="AUA89" s="208"/>
      <c r="AUB89" s="157"/>
      <c r="AUC89" s="157"/>
      <c r="AUD89" s="161"/>
      <c r="AUE89" s="161"/>
      <c r="AUF89" s="168"/>
      <c r="AUG89" s="169"/>
      <c r="AUH89" s="170"/>
      <c r="AUI89" s="167"/>
      <c r="AUJ89" s="43"/>
      <c r="AUK89" s="208"/>
      <c r="AUL89" s="157"/>
      <c r="AUM89" s="157"/>
      <c r="AUN89" s="161"/>
      <c r="AUO89" s="161"/>
      <c r="AUP89" s="168"/>
      <c r="AUQ89" s="169"/>
      <c r="AUR89" s="170"/>
      <c r="AUS89" s="167"/>
      <c r="AUT89" s="43"/>
      <c r="AUU89" s="208"/>
      <c r="AUV89" s="157"/>
      <c r="AUW89" s="157"/>
      <c r="AUX89" s="161"/>
      <c r="AUY89" s="161"/>
      <c r="AUZ89" s="168"/>
      <c r="AVA89" s="169"/>
      <c r="AVB89" s="170"/>
      <c r="AVC89" s="167"/>
      <c r="AVD89" s="43"/>
      <c r="AVE89" s="208"/>
      <c r="AVF89" s="157"/>
      <c r="AVG89" s="157"/>
      <c r="AVH89" s="161"/>
      <c r="AVI89" s="161"/>
      <c r="AVJ89" s="168"/>
      <c r="AVK89" s="169"/>
      <c r="AVL89" s="170"/>
      <c r="AVM89" s="167"/>
      <c r="AVN89" s="43"/>
      <c r="AVO89" s="208"/>
      <c r="AVP89" s="157"/>
      <c r="AVQ89" s="157"/>
      <c r="AVR89" s="161"/>
      <c r="AVS89" s="161"/>
      <c r="AVT89" s="168"/>
      <c r="AVU89" s="169"/>
      <c r="AVV89" s="170"/>
      <c r="AVW89" s="167"/>
      <c r="AVX89" s="43"/>
      <c r="AVY89" s="208"/>
      <c r="AVZ89" s="157"/>
      <c r="AWA89" s="157"/>
      <c r="AWB89" s="161"/>
      <c r="AWC89" s="161"/>
      <c r="AWD89" s="168"/>
      <c r="AWE89" s="169"/>
      <c r="AWF89" s="170"/>
      <c r="AWG89" s="167"/>
      <c r="AWH89" s="43"/>
      <c r="AWI89" s="208"/>
      <c r="AWJ89" s="157"/>
      <c r="AWK89" s="157"/>
      <c r="AWL89" s="161"/>
      <c r="AWM89" s="161"/>
      <c r="AWN89" s="168"/>
      <c r="AWO89" s="169"/>
      <c r="AWP89" s="170"/>
      <c r="AWQ89" s="167"/>
      <c r="AWR89" s="43"/>
      <c r="AWS89" s="208"/>
      <c r="AWT89" s="157"/>
      <c r="AWU89" s="157"/>
      <c r="AWV89" s="161"/>
      <c r="AWW89" s="161"/>
      <c r="AWX89" s="168"/>
      <c r="AWY89" s="169"/>
      <c r="AWZ89" s="170"/>
      <c r="AXA89" s="167"/>
      <c r="AXB89" s="43"/>
      <c r="AXC89" s="208"/>
      <c r="AXD89" s="157"/>
      <c r="AXE89" s="157"/>
      <c r="AXF89" s="161"/>
      <c r="AXG89" s="161"/>
      <c r="AXH89" s="168"/>
      <c r="AXI89" s="169"/>
      <c r="AXJ89" s="170"/>
      <c r="AXK89" s="167"/>
      <c r="AXL89" s="43"/>
      <c r="AXM89" s="208"/>
      <c r="AXN89" s="157"/>
      <c r="AXO89" s="157"/>
      <c r="AXP89" s="161"/>
      <c r="AXQ89" s="161"/>
      <c r="AXR89" s="168"/>
      <c r="AXS89" s="169"/>
      <c r="AXT89" s="170"/>
      <c r="AXU89" s="167"/>
      <c r="AXV89" s="43"/>
      <c r="AXW89" s="208"/>
      <c r="AXX89" s="157"/>
      <c r="AXY89" s="157"/>
      <c r="AXZ89" s="161"/>
      <c r="AYA89" s="161"/>
      <c r="AYB89" s="168"/>
      <c r="AYC89" s="169"/>
      <c r="AYD89" s="170"/>
      <c r="AYE89" s="167"/>
      <c r="AYF89" s="43"/>
      <c r="AYG89" s="208"/>
      <c r="AYH89" s="157"/>
      <c r="AYI89" s="157"/>
      <c r="AYJ89" s="161"/>
      <c r="AYK89" s="161"/>
      <c r="AYL89" s="168"/>
      <c r="AYM89" s="169"/>
      <c r="AYN89" s="170"/>
      <c r="AYO89" s="167"/>
      <c r="AYP89" s="43"/>
      <c r="AYQ89" s="208"/>
      <c r="AYR89" s="157"/>
      <c r="AYS89" s="157"/>
      <c r="AYT89" s="161"/>
      <c r="AYU89" s="161"/>
      <c r="AYV89" s="168"/>
      <c r="AYW89" s="169"/>
      <c r="AYX89" s="170"/>
      <c r="AYY89" s="167"/>
      <c r="AYZ89" s="43"/>
      <c r="AZA89" s="208"/>
      <c r="AZB89" s="157"/>
      <c r="AZC89" s="157"/>
      <c r="AZD89" s="161"/>
      <c r="AZE89" s="161"/>
      <c r="AZF89" s="168"/>
      <c r="AZG89" s="169"/>
      <c r="AZH89" s="170"/>
      <c r="AZI89" s="167"/>
      <c r="AZJ89" s="43"/>
      <c r="AZK89" s="208"/>
      <c r="AZL89" s="157"/>
      <c r="AZM89" s="157"/>
      <c r="AZN89" s="161"/>
      <c r="AZO89" s="161"/>
      <c r="AZP89" s="168"/>
      <c r="AZQ89" s="169"/>
      <c r="AZR89" s="170"/>
      <c r="AZS89" s="167"/>
      <c r="AZT89" s="43"/>
      <c r="AZU89" s="208"/>
      <c r="AZV89" s="157"/>
      <c r="AZW89" s="157"/>
      <c r="AZX89" s="161"/>
      <c r="AZY89" s="161"/>
      <c r="AZZ89" s="168"/>
      <c r="BAA89" s="169"/>
      <c r="BAB89" s="170"/>
      <c r="BAC89" s="167"/>
      <c r="BAD89" s="43"/>
      <c r="BAE89" s="208"/>
      <c r="BAF89" s="157"/>
      <c r="BAG89" s="157"/>
      <c r="BAH89" s="161"/>
      <c r="BAI89" s="161"/>
      <c r="BAJ89" s="168"/>
      <c r="BAK89" s="169"/>
      <c r="BAL89" s="170"/>
      <c r="BAM89" s="167"/>
      <c r="BAN89" s="43"/>
      <c r="BAO89" s="208"/>
      <c r="BAP89" s="157"/>
      <c r="BAQ89" s="157"/>
      <c r="BAR89" s="161"/>
      <c r="BAS89" s="161"/>
      <c r="BAT89" s="168"/>
      <c r="BAU89" s="169"/>
      <c r="BAV89" s="170"/>
      <c r="BAW89" s="167"/>
      <c r="BAX89" s="43"/>
      <c r="BAY89" s="208"/>
      <c r="BAZ89" s="157"/>
      <c r="BBA89" s="157"/>
      <c r="BBB89" s="161"/>
      <c r="BBC89" s="161"/>
      <c r="BBD89" s="168"/>
      <c r="BBE89" s="169"/>
      <c r="BBF89" s="170"/>
      <c r="BBG89" s="167"/>
      <c r="BBH89" s="43"/>
      <c r="BBI89" s="208"/>
      <c r="BBJ89" s="157"/>
      <c r="BBK89" s="157"/>
      <c r="BBL89" s="161"/>
      <c r="BBM89" s="161"/>
      <c r="BBN89" s="168"/>
      <c r="BBO89" s="169"/>
      <c r="BBP89" s="170"/>
      <c r="BBQ89" s="167"/>
      <c r="BBR89" s="43"/>
      <c r="BBS89" s="208"/>
      <c r="BBT89" s="157"/>
      <c r="BBU89" s="157"/>
      <c r="BBV89" s="161"/>
      <c r="BBW89" s="161"/>
      <c r="BBX89" s="168"/>
      <c r="BBY89" s="169"/>
      <c r="BBZ89" s="170"/>
      <c r="BCA89" s="167"/>
      <c r="BCB89" s="43"/>
      <c r="BCC89" s="208"/>
      <c r="BCD89" s="157"/>
      <c r="BCE89" s="157"/>
      <c r="BCF89" s="161"/>
      <c r="BCG89" s="161"/>
      <c r="BCH89" s="168"/>
      <c r="BCI89" s="169"/>
      <c r="BCJ89" s="170"/>
      <c r="BCK89" s="167"/>
      <c r="BCL89" s="43"/>
      <c r="BCM89" s="208"/>
      <c r="BCN89" s="157"/>
      <c r="BCO89" s="157"/>
      <c r="BCP89" s="161"/>
      <c r="BCQ89" s="161"/>
      <c r="BCR89" s="168"/>
      <c r="BCS89" s="169"/>
      <c r="BCT89" s="170"/>
      <c r="BCU89" s="167"/>
      <c r="BCV89" s="43"/>
      <c r="BCW89" s="208"/>
      <c r="BCX89" s="157"/>
      <c r="BCY89" s="157"/>
      <c r="BCZ89" s="161"/>
      <c r="BDA89" s="161"/>
      <c r="BDB89" s="168"/>
      <c r="BDC89" s="169"/>
      <c r="BDD89" s="170"/>
      <c r="BDE89" s="167"/>
      <c r="BDF89" s="43"/>
      <c r="BDG89" s="208"/>
      <c r="BDH89" s="157"/>
      <c r="BDI89" s="157"/>
      <c r="BDJ89" s="161"/>
      <c r="BDK89" s="161"/>
      <c r="BDL89" s="168"/>
      <c r="BDM89" s="169"/>
      <c r="BDN89" s="170"/>
      <c r="BDO89" s="167"/>
      <c r="BDP89" s="43"/>
      <c r="BDQ89" s="208"/>
      <c r="BDR89" s="157"/>
      <c r="BDS89" s="157"/>
      <c r="BDT89" s="161"/>
      <c r="BDU89" s="161"/>
      <c r="BDV89" s="168"/>
      <c r="BDW89" s="169"/>
      <c r="BDX89" s="170"/>
      <c r="BDY89" s="167"/>
      <c r="BDZ89" s="43"/>
      <c r="BEA89" s="208"/>
      <c r="BEB89" s="157"/>
      <c r="BEC89" s="157"/>
      <c r="BED89" s="161"/>
      <c r="BEE89" s="161"/>
      <c r="BEF89" s="168"/>
      <c r="BEG89" s="169"/>
      <c r="BEH89" s="170"/>
      <c r="BEI89" s="167"/>
      <c r="BEJ89" s="43"/>
      <c r="BEK89" s="208"/>
      <c r="BEL89" s="157"/>
      <c r="BEM89" s="157"/>
      <c r="BEN89" s="161"/>
      <c r="BEO89" s="161"/>
      <c r="BEP89" s="168"/>
      <c r="BEQ89" s="169"/>
      <c r="BER89" s="170"/>
      <c r="BES89" s="167"/>
      <c r="BET89" s="43"/>
      <c r="BEU89" s="208"/>
      <c r="BEV89" s="157"/>
      <c r="BEW89" s="157"/>
      <c r="BEX89" s="161"/>
      <c r="BEY89" s="161"/>
      <c r="BEZ89" s="168"/>
      <c r="BFA89" s="169"/>
      <c r="BFB89" s="170"/>
      <c r="BFC89" s="167"/>
      <c r="BFD89" s="43"/>
      <c r="BFE89" s="208"/>
      <c r="BFF89" s="157"/>
      <c r="BFG89" s="157"/>
      <c r="BFH89" s="161"/>
      <c r="BFI89" s="161"/>
      <c r="BFJ89" s="168"/>
      <c r="BFK89" s="169"/>
      <c r="BFL89" s="170"/>
      <c r="BFM89" s="167"/>
      <c r="BFN89" s="43"/>
      <c r="BFO89" s="208"/>
      <c r="BFP89" s="157"/>
      <c r="BFQ89" s="157"/>
      <c r="BFR89" s="161"/>
      <c r="BFS89" s="161"/>
      <c r="BFT89" s="168"/>
      <c r="BFU89" s="169"/>
      <c r="BFV89" s="170"/>
      <c r="BFW89" s="167"/>
      <c r="BFX89" s="43"/>
      <c r="BFY89" s="208"/>
      <c r="BFZ89" s="157"/>
      <c r="BGA89" s="157"/>
      <c r="BGB89" s="161"/>
      <c r="BGC89" s="161"/>
      <c r="BGD89" s="168"/>
      <c r="BGE89" s="169"/>
      <c r="BGF89" s="170"/>
      <c r="BGG89" s="167"/>
      <c r="BGH89" s="43"/>
      <c r="BGI89" s="208"/>
      <c r="BGJ89" s="157"/>
      <c r="BGK89" s="157"/>
      <c r="BGL89" s="161"/>
      <c r="BGM89" s="161"/>
      <c r="BGN89" s="168"/>
      <c r="BGO89" s="169"/>
      <c r="BGP89" s="170"/>
      <c r="BGQ89" s="167"/>
      <c r="BGR89" s="43"/>
      <c r="BGS89" s="208"/>
      <c r="BGT89" s="157"/>
      <c r="BGU89" s="157"/>
      <c r="BGV89" s="161"/>
      <c r="BGW89" s="161"/>
      <c r="BGX89" s="168"/>
      <c r="BGY89" s="169"/>
      <c r="BGZ89" s="170"/>
      <c r="BHA89" s="167"/>
      <c r="BHB89" s="43"/>
      <c r="BHC89" s="208"/>
      <c r="BHD89" s="157"/>
      <c r="BHE89" s="157"/>
      <c r="BHF89" s="161"/>
      <c r="BHG89" s="161"/>
      <c r="BHH89" s="168"/>
      <c r="BHI89" s="169"/>
      <c r="BHJ89" s="170"/>
      <c r="BHK89" s="167"/>
      <c r="BHL89" s="43"/>
      <c r="BHM89" s="208"/>
      <c r="BHN89" s="157"/>
      <c r="BHO89" s="157"/>
      <c r="BHP89" s="161"/>
      <c r="BHQ89" s="161"/>
      <c r="BHR89" s="168"/>
      <c r="BHS89" s="169"/>
      <c r="BHT89" s="170"/>
      <c r="BHU89" s="167"/>
      <c r="BHV89" s="43"/>
      <c r="BHW89" s="208"/>
      <c r="BHX89" s="157"/>
      <c r="BHY89" s="157"/>
      <c r="BHZ89" s="161"/>
      <c r="BIA89" s="161"/>
      <c r="BIB89" s="168"/>
      <c r="BIC89" s="169"/>
      <c r="BID89" s="170"/>
      <c r="BIE89" s="167"/>
      <c r="BIF89" s="43"/>
      <c r="BIG89" s="208"/>
      <c r="BIH89" s="157"/>
      <c r="BII89" s="157"/>
      <c r="BIJ89" s="161"/>
      <c r="BIK89" s="161"/>
      <c r="BIL89" s="168"/>
      <c r="BIM89" s="169"/>
      <c r="BIN89" s="170"/>
      <c r="BIO89" s="167"/>
      <c r="BIP89" s="43"/>
      <c r="BIQ89" s="208"/>
      <c r="BIR89" s="157"/>
      <c r="BIS89" s="157"/>
      <c r="BIT89" s="161"/>
      <c r="BIU89" s="161"/>
      <c r="BIV89" s="168"/>
      <c r="BIW89" s="169"/>
      <c r="BIX89" s="170"/>
      <c r="BIY89" s="167"/>
      <c r="BIZ89" s="43"/>
      <c r="BJA89" s="208"/>
      <c r="BJB89" s="157"/>
      <c r="BJC89" s="157"/>
      <c r="BJD89" s="161"/>
      <c r="BJE89" s="161"/>
      <c r="BJF89" s="168"/>
      <c r="BJG89" s="169"/>
      <c r="BJH89" s="170"/>
      <c r="BJI89" s="167"/>
      <c r="BJJ89" s="43"/>
      <c r="BJK89" s="208"/>
      <c r="BJL89" s="157"/>
      <c r="BJM89" s="157"/>
      <c r="BJN89" s="161"/>
      <c r="BJO89" s="161"/>
      <c r="BJP89" s="168"/>
      <c r="BJQ89" s="169"/>
      <c r="BJR89" s="170"/>
      <c r="BJS89" s="167"/>
      <c r="BJT89" s="43"/>
      <c r="BJU89" s="208"/>
      <c r="BJV89" s="157"/>
      <c r="BJW89" s="157"/>
      <c r="BJX89" s="161"/>
      <c r="BJY89" s="161"/>
      <c r="BJZ89" s="168"/>
      <c r="BKA89" s="169"/>
      <c r="BKB89" s="170"/>
      <c r="BKC89" s="167"/>
      <c r="BKD89" s="43"/>
      <c r="BKE89" s="208"/>
      <c r="BKF89" s="157"/>
      <c r="BKG89" s="157"/>
      <c r="BKH89" s="161"/>
      <c r="BKI89" s="161"/>
      <c r="BKJ89" s="168"/>
      <c r="BKK89" s="169"/>
      <c r="BKL89" s="170"/>
      <c r="BKM89" s="167"/>
      <c r="BKN89" s="43"/>
      <c r="BKO89" s="208"/>
      <c r="BKP89" s="157"/>
      <c r="BKQ89" s="157"/>
      <c r="BKR89" s="161"/>
      <c r="BKS89" s="161"/>
      <c r="BKT89" s="168"/>
      <c r="BKU89" s="169"/>
      <c r="BKV89" s="170"/>
      <c r="BKW89" s="167"/>
      <c r="BKX89" s="43"/>
      <c r="BKY89" s="208"/>
      <c r="BKZ89" s="157"/>
      <c r="BLA89" s="157"/>
      <c r="BLB89" s="161"/>
      <c r="BLC89" s="161"/>
      <c r="BLD89" s="168"/>
      <c r="BLE89" s="169"/>
      <c r="BLF89" s="170"/>
      <c r="BLG89" s="167"/>
      <c r="BLH89" s="43"/>
      <c r="BLI89" s="208"/>
      <c r="BLJ89" s="157"/>
      <c r="BLK89" s="157"/>
      <c r="BLL89" s="161"/>
      <c r="BLM89" s="161"/>
      <c r="BLN89" s="168"/>
      <c r="BLO89" s="169"/>
      <c r="BLP89" s="170"/>
      <c r="BLQ89" s="167"/>
      <c r="BLR89" s="43"/>
      <c r="BLS89" s="208"/>
      <c r="BLT89" s="157"/>
      <c r="BLU89" s="157"/>
      <c r="BLV89" s="161"/>
      <c r="BLW89" s="161"/>
      <c r="BLX89" s="168"/>
      <c r="BLY89" s="169"/>
      <c r="BLZ89" s="170"/>
      <c r="BMA89" s="167"/>
      <c r="BMB89" s="43"/>
      <c r="BMC89" s="208"/>
      <c r="BMD89" s="157"/>
      <c r="BME89" s="157"/>
      <c r="BMF89" s="161"/>
      <c r="BMG89" s="161"/>
      <c r="BMH89" s="168"/>
      <c r="BMI89" s="169"/>
      <c r="BMJ89" s="170"/>
      <c r="BMK89" s="167"/>
      <c r="BML89" s="43"/>
      <c r="BMM89" s="208"/>
      <c r="BMN89" s="157"/>
      <c r="BMO89" s="157"/>
      <c r="BMP89" s="161"/>
      <c r="BMQ89" s="161"/>
      <c r="BMR89" s="168"/>
      <c r="BMS89" s="169"/>
      <c r="BMT89" s="170"/>
      <c r="BMU89" s="167"/>
      <c r="BMV89" s="43"/>
      <c r="BMW89" s="208"/>
      <c r="BMX89" s="157"/>
      <c r="BMY89" s="157"/>
      <c r="BMZ89" s="161"/>
      <c r="BNA89" s="161"/>
      <c r="BNB89" s="168"/>
      <c r="BNC89" s="169"/>
      <c r="BND89" s="170"/>
      <c r="BNE89" s="167"/>
      <c r="BNF89" s="43"/>
      <c r="BNG89" s="208"/>
      <c r="BNH89" s="157"/>
      <c r="BNI89" s="157"/>
      <c r="BNJ89" s="161"/>
      <c r="BNK89" s="161"/>
      <c r="BNL89" s="168"/>
      <c r="BNM89" s="169"/>
      <c r="BNN89" s="170"/>
      <c r="BNO89" s="167"/>
      <c r="BNP89" s="43"/>
      <c r="BNQ89" s="208"/>
      <c r="BNR89" s="157"/>
      <c r="BNS89" s="157"/>
      <c r="BNT89" s="161"/>
      <c r="BNU89" s="161"/>
      <c r="BNV89" s="168"/>
      <c r="BNW89" s="169"/>
      <c r="BNX89" s="170"/>
      <c r="BNY89" s="167"/>
      <c r="BNZ89" s="43"/>
      <c r="BOA89" s="208"/>
      <c r="BOB89" s="157"/>
      <c r="BOC89" s="157"/>
      <c r="BOD89" s="161"/>
      <c r="BOE89" s="161"/>
      <c r="BOF89" s="168"/>
      <c r="BOG89" s="169"/>
      <c r="BOH89" s="170"/>
      <c r="BOI89" s="167"/>
      <c r="BOJ89" s="43"/>
      <c r="BOK89" s="208"/>
      <c r="BOL89" s="157"/>
      <c r="BOM89" s="157"/>
      <c r="BON89" s="161"/>
      <c r="BOO89" s="161"/>
      <c r="BOP89" s="168"/>
      <c r="BOQ89" s="169"/>
      <c r="BOR89" s="170"/>
      <c r="BOS89" s="167"/>
      <c r="BOT89" s="43"/>
      <c r="BOU89" s="208"/>
      <c r="BOV89" s="157"/>
      <c r="BOW89" s="157"/>
      <c r="BOX89" s="161"/>
      <c r="BOY89" s="161"/>
      <c r="BOZ89" s="168"/>
      <c r="BPA89" s="169"/>
      <c r="BPB89" s="170"/>
      <c r="BPC89" s="167"/>
      <c r="BPD89" s="43"/>
      <c r="BPE89" s="208"/>
      <c r="BPF89" s="157"/>
      <c r="BPG89" s="157"/>
      <c r="BPH89" s="161"/>
      <c r="BPI89" s="161"/>
      <c r="BPJ89" s="168"/>
      <c r="BPK89" s="169"/>
      <c r="BPL89" s="170"/>
      <c r="BPM89" s="167"/>
      <c r="BPN89" s="43"/>
      <c r="BPO89" s="208"/>
      <c r="BPP89" s="157"/>
      <c r="BPQ89" s="157"/>
      <c r="BPR89" s="161"/>
      <c r="BPS89" s="161"/>
      <c r="BPT89" s="168"/>
      <c r="BPU89" s="169"/>
      <c r="BPV89" s="170"/>
      <c r="BPW89" s="167"/>
      <c r="BPX89" s="43"/>
      <c r="BPY89" s="208"/>
      <c r="BPZ89" s="157"/>
      <c r="BQA89" s="157"/>
      <c r="BQB89" s="161"/>
      <c r="BQC89" s="161"/>
      <c r="BQD89" s="168"/>
      <c r="BQE89" s="169"/>
      <c r="BQF89" s="170"/>
      <c r="BQG89" s="167"/>
      <c r="BQH89" s="43"/>
      <c r="BQI89" s="208"/>
      <c r="BQJ89" s="157"/>
      <c r="BQK89" s="157"/>
      <c r="BQL89" s="161"/>
      <c r="BQM89" s="161"/>
      <c r="BQN89" s="168"/>
      <c r="BQO89" s="169"/>
      <c r="BQP89" s="170"/>
      <c r="BQQ89" s="167"/>
      <c r="BQR89" s="43"/>
      <c r="BQS89" s="208"/>
      <c r="BQT89" s="157"/>
      <c r="BQU89" s="157"/>
      <c r="BQV89" s="161"/>
      <c r="BQW89" s="161"/>
      <c r="BQX89" s="168"/>
      <c r="BQY89" s="169"/>
      <c r="BQZ89" s="170"/>
      <c r="BRA89" s="167"/>
      <c r="BRB89" s="43"/>
      <c r="BRC89" s="208"/>
      <c r="BRD89" s="157"/>
      <c r="BRE89" s="157"/>
      <c r="BRF89" s="161"/>
      <c r="BRG89" s="161"/>
      <c r="BRH89" s="168"/>
      <c r="BRI89" s="169"/>
      <c r="BRJ89" s="170"/>
      <c r="BRK89" s="167"/>
      <c r="BRL89" s="43"/>
      <c r="BRM89" s="208"/>
      <c r="BRN89" s="157"/>
      <c r="BRO89" s="157"/>
      <c r="BRP89" s="161"/>
      <c r="BRQ89" s="161"/>
      <c r="BRR89" s="168"/>
      <c r="BRS89" s="169"/>
      <c r="BRT89" s="170"/>
      <c r="BRU89" s="167"/>
      <c r="BRV89" s="43"/>
      <c r="BRW89" s="208"/>
      <c r="BRX89" s="157"/>
      <c r="BRY89" s="157"/>
      <c r="BRZ89" s="161"/>
      <c r="BSA89" s="161"/>
      <c r="BSB89" s="168"/>
      <c r="BSC89" s="169"/>
      <c r="BSD89" s="170"/>
      <c r="BSE89" s="167"/>
      <c r="BSF89" s="43"/>
      <c r="BSG89" s="208"/>
      <c r="BSH89" s="157"/>
      <c r="BSI89" s="157"/>
      <c r="BSJ89" s="161"/>
      <c r="BSK89" s="161"/>
      <c r="BSL89" s="168"/>
      <c r="BSM89" s="169"/>
      <c r="BSN89" s="170"/>
      <c r="BSO89" s="167"/>
      <c r="BSP89" s="43"/>
      <c r="BSQ89" s="208"/>
      <c r="BSR89" s="157"/>
      <c r="BSS89" s="157"/>
      <c r="BST89" s="161"/>
      <c r="BSU89" s="161"/>
      <c r="BSV89" s="168"/>
      <c r="BSW89" s="169"/>
      <c r="BSX89" s="170"/>
      <c r="BSY89" s="167"/>
      <c r="BSZ89" s="43"/>
      <c r="BTA89" s="208"/>
      <c r="BTB89" s="157"/>
      <c r="BTC89" s="157"/>
      <c r="BTD89" s="161"/>
      <c r="BTE89" s="161"/>
      <c r="BTF89" s="168"/>
      <c r="BTG89" s="169"/>
      <c r="BTH89" s="170"/>
      <c r="BTI89" s="167"/>
      <c r="BTJ89" s="43"/>
      <c r="BTK89" s="208"/>
      <c r="BTL89" s="157"/>
      <c r="BTM89" s="157"/>
      <c r="BTN89" s="161"/>
      <c r="BTO89" s="161"/>
      <c r="BTP89" s="168"/>
      <c r="BTQ89" s="169"/>
      <c r="BTR89" s="170"/>
      <c r="BTS89" s="167"/>
      <c r="BTT89" s="43"/>
      <c r="BTU89" s="208"/>
      <c r="BTV89" s="157"/>
      <c r="BTW89" s="157"/>
      <c r="BTX89" s="161"/>
      <c r="BTY89" s="161"/>
      <c r="BTZ89" s="168"/>
      <c r="BUA89" s="169"/>
      <c r="BUB89" s="170"/>
      <c r="BUC89" s="167"/>
      <c r="BUD89" s="43"/>
      <c r="BUE89" s="208"/>
      <c r="BUF89" s="157"/>
      <c r="BUG89" s="157"/>
      <c r="BUH89" s="161"/>
      <c r="BUI89" s="161"/>
      <c r="BUJ89" s="168"/>
      <c r="BUK89" s="169"/>
      <c r="BUL89" s="170"/>
      <c r="BUM89" s="167"/>
      <c r="BUN89" s="43"/>
      <c r="BUO89" s="208"/>
      <c r="BUP89" s="157"/>
      <c r="BUQ89" s="157"/>
      <c r="BUR89" s="161"/>
      <c r="BUS89" s="161"/>
      <c r="BUT89" s="168"/>
      <c r="BUU89" s="169"/>
      <c r="BUV89" s="170"/>
      <c r="BUW89" s="167"/>
      <c r="BUX89" s="43"/>
      <c r="BUY89" s="208"/>
      <c r="BUZ89" s="157"/>
      <c r="BVA89" s="157"/>
      <c r="BVB89" s="161"/>
      <c r="BVC89" s="161"/>
      <c r="BVD89" s="168"/>
      <c r="BVE89" s="169"/>
      <c r="BVF89" s="170"/>
      <c r="BVG89" s="167"/>
      <c r="BVH89" s="43"/>
      <c r="BVI89" s="208"/>
      <c r="BVJ89" s="157"/>
      <c r="BVK89" s="157"/>
      <c r="BVL89" s="161"/>
      <c r="BVM89" s="161"/>
      <c r="BVN89" s="168"/>
      <c r="BVO89" s="169"/>
      <c r="BVP89" s="170"/>
      <c r="BVQ89" s="167"/>
      <c r="BVR89" s="43"/>
      <c r="BVS89" s="208"/>
      <c r="BVT89" s="157"/>
      <c r="BVU89" s="157"/>
      <c r="BVV89" s="161"/>
      <c r="BVW89" s="161"/>
      <c r="BVX89" s="168"/>
      <c r="BVY89" s="169"/>
      <c r="BVZ89" s="170"/>
      <c r="BWA89" s="167"/>
      <c r="BWB89" s="43"/>
      <c r="BWC89" s="208"/>
      <c r="BWD89" s="157"/>
      <c r="BWE89" s="157"/>
      <c r="BWF89" s="161"/>
      <c r="BWG89" s="161"/>
      <c r="BWH89" s="168"/>
      <c r="BWI89" s="169"/>
      <c r="BWJ89" s="170"/>
      <c r="BWK89" s="167"/>
      <c r="BWL89" s="43"/>
      <c r="BWM89" s="208"/>
      <c r="BWN89" s="157"/>
      <c r="BWO89" s="157"/>
      <c r="BWP89" s="161"/>
      <c r="BWQ89" s="161"/>
      <c r="BWR89" s="168"/>
      <c r="BWS89" s="169"/>
      <c r="BWT89" s="170"/>
      <c r="BWU89" s="167"/>
      <c r="BWV89" s="43"/>
      <c r="BWW89" s="208"/>
      <c r="BWX89" s="157"/>
      <c r="BWY89" s="157"/>
      <c r="BWZ89" s="161"/>
      <c r="BXA89" s="161"/>
      <c r="BXB89" s="168"/>
      <c r="BXC89" s="169"/>
      <c r="BXD89" s="170"/>
      <c r="BXE89" s="167"/>
      <c r="BXF89" s="43"/>
      <c r="BXG89" s="208"/>
      <c r="BXH89" s="157"/>
      <c r="BXI89" s="157"/>
      <c r="BXJ89" s="161"/>
      <c r="BXK89" s="161"/>
      <c r="BXL89" s="168"/>
      <c r="BXM89" s="169"/>
      <c r="BXN89" s="170"/>
      <c r="BXO89" s="167"/>
      <c r="BXP89" s="43"/>
      <c r="BXQ89" s="208"/>
      <c r="BXR89" s="157"/>
      <c r="BXS89" s="157"/>
      <c r="BXT89" s="161"/>
      <c r="BXU89" s="161"/>
      <c r="BXV89" s="168"/>
      <c r="BXW89" s="169"/>
      <c r="BXX89" s="170"/>
      <c r="BXY89" s="167"/>
      <c r="BXZ89" s="43"/>
      <c r="BYA89" s="208"/>
      <c r="BYB89" s="157"/>
      <c r="BYC89" s="157"/>
      <c r="BYD89" s="161"/>
      <c r="BYE89" s="161"/>
      <c r="BYF89" s="168"/>
      <c r="BYG89" s="169"/>
      <c r="BYH89" s="170"/>
      <c r="BYI89" s="167"/>
      <c r="BYJ89" s="43"/>
      <c r="BYK89" s="208"/>
      <c r="BYL89" s="157"/>
      <c r="BYM89" s="157"/>
      <c r="BYN89" s="161"/>
      <c r="BYO89" s="161"/>
      <c r="BYP89" s="168"/>
      <c r="BYQ89" s="169"/>
      <c r="BYR89" s="170"/>
      <c r="BYS89" s="167"/>
      <c r="BYT89" s="43"/>
      <c r="BYU89" s="208"/>
      <c r="BYV89" s="157"/>
      <c r="BYW89" s="157"/>
      <c r="BYX89" s="161"/>
      <c r="BYY89" s="161"/>
      <c r="BYZ89" s="168"/>
      <c r="BZA89" s="169"/>
      <c r="BZB89" s="170"/>
      <c r="BZC89" s="167"/>
      <c r="BZD89" s="43"/>
      <c r="BZE89" s="208"/>
      <c r="BZF89" s="157"/>
      <c r="BZG89" s="157"/>
      <c r="BZH89" s="161"/>
      <c r="BZI89" s="161"/>
      <c r="BZJ89" s="168"/>
      <c r="BZK89" s="169"/>
      <c r="BZL89" s="170"/>
      <c r="BZM89" s="167"/>
      <c r="BZN89" s="43"/>
      <c r="BZO89" s="208"/>
      <c r="BZP89" s="157"/>
      <c r="BZQ89" s="157"/>
      <c r="BZR89" s="161"/>
      <c r="BZS89" s="161"/>
      <c r="BZT89" s="168"/>
      <c r="BZU89" s="169"/>
      <c r="BZV89" s="170"/>
      <c r="BZW89" s="167"/>
      <c r="BZX89" s="43"/>
      <c r="BZY89" s="208"/>
      <c r="BZZ89" s="157"/>
      <c r="CAA89" s="157"/>
      <c r="CAB89" s="161"/>
      <c r="CAC89" s="161"/>
      <c r="CAD89" s="168"/>
      <c r="CAE89" s="169"/>
      <c r="CAF89" s="170"/>
      <c r="CAG89" s="167"/>
      <c r="CAH89" s="43"/>
      <c r="CAI89" s="208"/>
      <c r="CAJ89" s="157"/>
      <c r="CAK89" s="157"/>
      <c r="CAL89" s="161"/>
      <c r="CAM89" s="161"/>
      <c r="CAN89" s="168"/>
      <c r="CAO89" s="169"/>
      <c r="CAP89" s="170"/>
      <c r="CAQ89" s="167"/>
      <c r="CAR89" s="43"/>
      <c r="CAS89" s="208"/>
      <c r="CAT89" s="157"/>
      <c r="CAU89" s="157"/>
      <c r="CAV89" s="161"/>
      <c r="CAW89" s="161"/>
      <c r="CAX89" s="168"/>
      <c r="CAY89" s="169"/>
      <c r="CAZ89" s="170"/>
      <c r="CBA89" s="167"/>
      <c r="CBB89" s="43"/>
      <c r="CBC89" s="208"/>
      <c r="CBD89" s="157"/>
      <c r="CBE89" s="157"/>
      <c r="CBF89" s="161"/>
      <c r="CBG89" s="161"/>
      <c r="CBH89" s="168"/>
      <c r="CBI89" s="169"/>
      <c r="CBJ89" s="170"/>
      <c r="CBK89" s="167"/>
      <c r="CBL89" s="43"/>
      <c r="CBM89" s="208"/>
      <c r="CBN89" s="157"/>
      <c r="CBO89" s="157"/>
      <c r="CBP89" s="161"/>
      <c r="CBQ89" s="161"/>
      <c r="CBR89" s="168"/>
      <c r="CBS89" s="169"/>
      <c r="CBT89" s="170"/>
      <c r="CBU89" s="167"/>
      <c r="CBV89" s="43"/>
      <c r="CBW89" s="208"/>
      <c r="CBX89" s="157"/>
      <c r="CBY89" s="157"/>
      <c r="CBZ89" s="161"/>
      <c r="CCA89" s="161"/>
      <c r="CCB89" s="168"/>
      <c r="CCC89" s="169"/>
      <c r="CCD89" s="170"/>
      <c r="CCE89" s="167"/>
      <c r="CCF89" s="43"/>
      <c r="CCG89" s="208"/>
      <c r="CCH89" s="157"/>
      <c r="CCI89" s="157"/>
      <c r="CCJ89" s="161"/>
      <c r="CCK89" s="161"/>
      <c r="CCL89" s="168"/>
      <c r="CCM89" s="169"/>
      <c r="CCN89" s="170"/>
      <c r="CCO89" s="167"/>
      <c r="CCP89" s="43"/>
      <c r="CCQ89" s="208"/>
      <c r="CCR89" s="157"/>
      <c r="CCS89" s="157"/>
      <c r="CCT89" s="161"/>
      <c r="CCU89" s="161"/>
      <c r="CCV89" s="168"/>
      <c r="CCW89" s="169"/>
      <c r="CCX89" s="170"/>
      <c r="CCY89" s="167"/>
      <c r="CCZ89" s="43"/>
      <c r="CDA89" s="208"/>
      <c r="CDB89" s="157"/>
      <c r="CDC89" s="157"/>
      <c r="CDD89" s="161"/>
      <c r="CDE89" s="161"/>
      <c r="CDF89" s="168"/>
      <c r="CDG89" s="169"/>
      <c r="CDH89" s="170"/>
      <c r="CDI89" s="167"/>
      <c r="CDJ89" s="43"/>
      <c r="CDK89" s="208"/>
      <c r="CDL89" s="157"/>
      <c r="CDM89" s="157"/>
      <c r="CDN89" s="161"/>
      <c r="CDO89" s="161"/>
      <c r="CDP89" s="168"/>
      <c r="CDQ89" s="169"/>
      <c r="CDR89" s="170"/>
      <c r="CDS89" s="167"/>
      <c r="CDT89" s="43"/>
      <c r="CDU89" s="208"/>
      <c r="CDV89" s="157"/>
      <c r="CDW89" s="157"/>
      <c r="CDX89" s="161"/>
      <c r="CDY89" s="161"/>
      <c r="CDZ89" s="168"/>
      <c r="CEA89" s="169"/>
      <c r="CEB89" s="170"/>
      <c r="CEC89" s="167"/>
      <c r="CED89" s="43"/>
      <c r="CEE89" s="208"/>
      <c r="CEF89" s="157"/>
      <c r="CEG89" s="157"/>
      <c r="CEH89" s="161"/>
      <c r="CEI89" s="161"/>
      <c r="CEJ89" s="168"/>
      <c r="CEK89" s="169"/>
      <c r="CEL89" s="170"/>
      <c r="CEM89" s="167"/>
      <c r="CEN89" s="43"/>
      <c r="CEO89" s="208"/>
      <c r="CEP89" s="157"/>
      <c r="CEQ89" s="157"/>
      <c r="CER89" s="161"/>
      <c r="CES89" s="161"/>
      <c r="CET89" s="168"/>
      <c r="CEU89" s="169"/>
      <c r="CEV89" s="170"/>
      <c r="CEW89" s="167"/>
      <c r="CEX89" s="43"/>
      <c r="CEY89" s="208"/>
      <c r="CEZ89" s="157"/>
      <c r="CFA89" s="157"/>
      <c r="CFB89" s="161"/>
      <c r="CFC89" s="161"/>
      <c r="CFD89" s="168"/>
      <c r="CFE89" s="169"/>
      <c r="CFF89" s="170"/>
      <c r="CFG89" s="167"/>
      <c r="CFH89" s="43"/>
      <c r="CFI89" s="208"/>
      <c r="CFJ89" s="157"/>
      <c r="CFK89" s="157"/>
      <c r="CFL89" s="161"/>
      <c r="CFM89" s="161"/>
      <c r="CFN89" s="168"/>
      <c r="CFO89" s="169"/>
      <c r="CFP89" s="170"/>
      <c r="CFQ89" s="167"/>
      <c r="CFR89" s="43"/>
      <c r="CFS89" s="208"/>
      <c r="CFT89" s="157"/>
      <c r="CFU89" s="157"/>
      <c r="CFV89" s="161"/>
      <c r="CFW89" s="161"/>
      <c r="CFX89" s="168"/>
      <c r="CFY89" s="169"/>
      <c r="CFZ89" s="170"/>
      <c r="CGA89" s="167"/>
      <c r="CGB89" s="43"/>
      <c r="CGC89" s="208"/>
      <c r="CGD89" s="157"/>
      <c r="CGE89" s="157"/>
      <c r="CGF89" s="161"/>
      <c r="CGG89" s="161"/>
      <c r="CGH89" s="168"/>
      <c r="CGI89" s="169"/>
      <c r="CGJ89" s="170"/>
      <c r="CGK89" s="167"/>
      <c r="CGL89" s="43"/>
      <c r="CGM89" s="208"/>
      <c r="CGN89" s="157"/>
      <c r="CGO89" s="157"/>
      <c r="CGP89" s="161"/>
      <c r="CGQ89" s="161"/>
      <c r="CGR89" s="168"/>
      <c r="CGS89" s="169"/>
      <c r="CGT89" s="170"/>
      <c r="CGU89" s="167"/>
      <c r="CGV89" s="43"/>
      <c r="CGW89" s="208"/>
      <c r="CGX89" s="157"/>
      <c r="CGY89" s="157"/>
      <c r="CGZ89" s="161"/>
      <c r="CHA89" s="161"/>
      <c r="CHB89" s="168"/>
      <c r="CHC89" s="169"/>
      <c r="CHD89" s="170"/>
      <c r="CHE89" s="167"/>
      <c r="CHF89" s="43"/>
      <c r="CHG89" s="208"/>
      <c r="CHH89" s="157"/>
      <c r="CHI89" s="157"/>
      <c r="CHJ89" s="161"/>
      <c r="CHK89" s="161"/>
      <c r="CHL89" s="168"/>
      <c r="CHM89" s="169"/>
      <c r="CHN89" s="170"/>
      <c r="CHO89" s="167"/>
      <c r="CHP89" s="43"/>
      <c r="CHQ89" s="208"/>
      <c r="CHR89" s="157"/>
      <c r="CHS89" s="157"/>
      <c r="CHT89" s="161"/>
      <c r="CHU89" s="161"/>
      <c r="CHV89" s="168"/>
      <c r="CHW89" s="169"/>
      <c r="CHX89" s="170"/>
      <c r="CHY89" s="167"/>
      <c r="CHZ89" s="43"/>
      <c r="CIA89" s="208"/>
      <c r="CIB89" s="157"/>
      <c r="CIC89" s="157"/>
      <c r="CID89" s="161"/>
      <c r="CIE89" s="161"/>
      <c r="CIF89" s="168"/>
      <c r="CIG89" s="169"/>
      <c r="CIH89" s="170"/>
      <c r="CII89" s="167"/>
      <c r="CIJ89" s="43"/>
      <c r="CIK89" s="208"/>
      <c r="CIL89" s="157"/>
      <c r="CIM89" s="157"/>
      <c r="CIN89" s="161"/>
      <c r="CIO89" s="161"/>
      <c r="CIP89" s="168"/>
      <c r="CIQ89" s="169"/>
      <c r="CIR89" s="170"/>
      <c r="CIS89" s="167"/>
      <c r="CIT89" s="43"/>
      <c r="CIU89" s="208"/>
      <c r="CIV89" s="157"/>
      <c r="CIW89" s="157"/>
      <c r="CIX89" s="161"/>
      <c r="CIY89" s="161"/>
      <c r="CIZ89" s="168"/>
      <c r="CJA89" s="169"/>
      <c r="CJB89" s="170"/>
      <c r="CJC89" s="167"/>
      <c r="CJD89" s="43"/>
      <c r="CJE89" s="208"/>
      <c r="CJF89" s="157"/>
      <c r="CJG89" s="157"/>
      <c r="CJH89" s="161"/>
      <c r="CJI89" s="161"/>
      <c r="CJJ89" s="168"/>
      <c r="CJK89" s="169"/>
      <c r="CJL89" s="170"/>
      <c r="CJM89" s="167"/>
      <c r="CJN89" s="43"/>
      <c r="CJO89" s="208"/>
      <c r="CJP89" s="157"/>
      <c r="CJQ89" s="157"/>
      <c r="CJR89" s="161"/>
      <c r="CJS89" s="161"/>
      <c r="CJT89" s="168"/>
      <c r="CJU89" s="169"/>
      <c r="CJV89" s="170"/>
      <c r="CJW89" s="167"/>
      <c r="CJX89" s="43"/>
      <c r="CJY89" s="208"/>
      <c r="CJZ89" s="157"/>
      <c r="CKA89" s="157"/>
      <c r="CKB89" s="161"/>
      <c r="CKC89" s="161"/>
      <c r="CKD89" s="168"/>
      <c r="CKE89" s="169"/>
      <c r="CKF89" s="170"/>
      <c r="CKG89" s="167"/>
      <c r="CKH89" s="43"/>
      <c r="CKI89" s="208"/>
      <c r="CKJ89" s="157"/>
      <c r="CKK89" s="157"/>
      <c r="CKL89" s="161"/>
      <c r="CKM89" s="161"/>
      <c r="CKN89" s="168"/>
      <c r="CKO89" s="169"/>
      <c r="CKP89" s="170"/>
      <c r="CKQ89" s="167"/>
      <c r="CKR89" s="43"/>
      <c r="CKS89" s="208"/>
      <c r="CKT89" s="157"/>
      <c r="CKU89" s="157"/>
      <c r="CKV89" s="161"/>
      <c r="CKW89" s="161"/>
      <c r="CKX89" s="168"/>
      <c r="CKY89" s="169"/>
      <c r="CKZ89" s="170"/>
      <c r="CLA89" s="167"/>
      <c r="CLB89" s="43"/>
      <c r="CLC89" s="208"/>
      <c r="CLD89" s="157"/>
      <c r="CLE89" s="157"/>
      <c r="CLF89" s="161"/>
      <c r="CLG89" s="161"/>
      <c r="CLH89" s="168"/>
      <c r="CLI89" s="169"/>
      <c r="CLJ89" s="170"/>
      <c r="CLK89" s="167"/>
      <c r="CLL89" s="43"/>
      <c r="CLM89" s="208"/>
      <c r="CLN89" s="157"/>
      <c r="CLO89" s="157"/>
      <c r="CLP89" s="161"/>
      <c r="CLQ89" s="161"/>
      <c r="CLR89" s="168"/>
      <c r="CLS89" s="169"/>
      <c r="CLT89" s="170"/>
      <c r="CLU89" s="167"/>
      <c r="CLV89" s="43"/>
      <c r="CLW89" s="208"/>
      <c r="CLX89" s="157"/>
      <c r="CLY89" s="157"/>
      <c r="CLZ89" s="161"/>
      <c r="CMA89" s="161"/>
      <c r="CMB89" s="168"/>
      <c r="CMC89" s="169"/>
      <c r="CMD89" s="170"/>
      <c r="CME89" s="167"/>
      <c r="CMF89" s="43"/>
      <c r="CMG89" s="208"/>
      <c r="CMH89" s="157"/>
      <c r="CMI89" s="157"/>
      <c r="CMJ89" s="161"/>
      <c r="CMK89" s="161"/>
      <c r="CML89" s="168"/>
      <c r="CMM89" s="169"/>
      <c r="CMN89" s="170"/>
      <c r="CMO89" s="167"/>
      <c r="CMP89" s="43"/>
      <c r="CMQ89" s="208"/>
      <c r="CMR89" s="157"/>
      <c r="CMS89" s="157"/>
      <c r="CMT89" s="161"/>
      <c r="CMU89" s="161"/>
      <c r="CMV89" s="168"/>
      <c r="CMW89" s="169"/>
      <c r="CMX89" s="170"/>
      <c r="CMY89" s="167"/>
      <c r="CMZ89" s="43"/>
      <c r="CNA89" s="208"/>
      <c r="CNB89" s="157"/>
      <c r="CNC89" s="157"/>
      <c r="CND89" s="161"/>
      <c r="CNE89" s="161"/>
      <c r="CNF89" s="168"/>
      <c r="CNG89" s="169"/>
      <c r="CNH89" s="170"/>
      <c r="CNI89" s="167"/>
      <c r="CNJ89" s="43"/>
      <c r="CNK89" s="208"/>
      <c r="CNL89" s="157"/>
      <c r="CNM89" s="157"/>
      <c r="CNN89" s="161"/>
      <c r="CNO89" s="161"/>
      <c r="CNP89" s="168"/>
      <c r="CNQ89" s="169"/>
      <c r="CNR89" s="170"/>
      <c r="CNS89" s="167"/>
      <c r="CNT89" s="43"/>
      <c r="CNU89" s="208"/>
      <c r="CNV89" s="157"/>
      <c r="CNW89" s="157"/>
      <c r="CNX89" s="161"/>
      <c r="CNY89" s="161"/>
      <c r="CNZ89" s="168"/>
      <c r="COA89" s="169"/>
      <c r="COB89" s="170"/>
      <c r="COC89" s="167"/>
      <c r="COD89" s="43"/>
      <c r="COE89" s="208"/>
      <c r="COF89" s="157"/>
      <c r="COG89" s="157"/>
      <c r="COH89" s="161"/>
      <c r="COI89" s="161"/>
      <c r="COJ89" s="168"/>
      <c r="COK89" s="169"/>
      <c r="COL89" s="170"/>
      <c r="COM89" s="167"/>
      <c r="CON89" s="43"/>
      <c r="COO89" s="208"/>
      <c r="COP89" s="157"/>
      <c r="COQ89" s="157"/>
      <c r="COR89" s="161"/>
      <c r="COS89" s="161"/>
      <c r="COT89" s="168"/>
      <c r="COU89" s="169"/>
      <c r="COV89" s="170"/>
      <c r="COW89" s="167"/>
      <c r="COX89" s="43"/>
      <c r="COY89" s="208"/>
      <c r="COZ89" s="157"/>
      <c r="CPA89" s="157"/>
      <c r="CPB89" s="161"/>
      <c r="CPC89" s="161"/>
      <c r="CPD89" s="168"/>
      <c r="CPE89" s="169"/>
      <c r="CPF89" s="170"/>
      <c r="CPG89" s="167"/>
      <c r="CPH89" s="43"/>
      <c r="CPI89" s="208"/>
      <c r="CPJ89" s="157"/>
      <c r="CPK89" s="157"/>
      <c r="CPL89" s="161"/>
      <c r="CPM89" s="161"/>
      <c r="CPN89" s="168"/>
      <c r="CPO89" s="169"/>
      <c r="CPP89" s="170"/>
      <c r="CPQ89" s="167"/>
      <c r="CPR89" s="43"/>
      <c r="CPS89" s="208"/>
      <c r="CPT89" s="157"/>
      <c r="CPU89" s="157"/>
      <c r="CPV89" s="161"/>
      <c r="CPW89" s="161"/>
      <c r="CPX89" s="168"/>
      <c r="CPY89" s="169"/>
      <c r="CPZ89" s="170"/>
      <c r="CQA89" s="167"/>
      <c r="CQB89" s="43"/>
      <c r="CQC89" s="208"/>
      <c r="CQD89" s="157"/>
      <c r="CQE89" s="157"/>
      <c r="CQF89" s="161"/>
      <c r="CQG89" s="161"/>
      <c r="CQH89" s="168"/>
      <c r="CQI89" s="169"/>
      <c r="CQJ89" s="170"/>
      <c r="CQK89" s="167"/>
      <c r="CQL89" s="43"/>
      <c r="CQM89" s="208"/>
      <c r="CQN89" s="157"/>
      <c r="CQO89" s="157"/>
      <c r="CQP89" s="161"/>
      <c r="CQQ89" s="161"/>
      <c r="CQR89" s="168"/>
      <c r="CQS89" s="169"/>
      <c r="CQT89" s="170"/>
      <c r="CQU89" s="167"/>
      <c r="CQV89" s="43"/>
      <c r="CQW89" s="208"/>
      <c r="CQX89" s="157"/>
      <c r="CQY89" s="157"/>
      <c r="CQZ89" s="161"/>
      <c r="CRA89" s="161"/>
      <c r="CRB89" s="168"/>
      <c r="CRC89" s="169"/>
      <c r="CRD89" s="170"/>
      <c r="CRE89" s="167"/>
      <c r="CRF89" s="43"/>
      <c r="CRG89" s="208"/>
      <c r="CRH89" s="157"/>
      <c r="CRI89" s="157"/>
      <c r="CRJ89" s="161"/>
      <c r="CRK89" s="161"/>
      <c r="CRL89" s="168"/>
      <c r="CRM89" s="169"/>
      <c r="CRN89" s="170"/>
      <c r="CRO89" s="167"/>
      <c r="CRP89" s="43"/>
      <c r="CRQ89" s="208"/>
      <c r="CRR89" s="157"/>
      <c r="CRS89" s="157"/>
      <c r="CRT89" s="161"/>
      <c r="CRU89" s="161"/>
      <c r="CRV89" s="168"/>
      <c r="CRW89" s="169"/>
      <c r="CRX89" s="170"/>
      <c r="CRY89" s="167"/>
      <c r="CRZ89" s="43"/>
      <c r="CSA89" s="208"/>
      <c r="CSB89" s="157"/>
      <c r="CSC89" s="157"/>
      <c r="CSD89" s="161"/>
      <c r="CSE89" s="161"/>
      <c r="CSF89" s="168"/>
      <c r="CSG89" s="169"/>
      <c r="CSH89" s="170"/>
      <c r="CSI89" s="167"/>
      <c r="CSJ89" s="43"/>
      <c r="CSK89" s="208"/>
      <c r="CSL89" s="157"/>
      <c r="CSM89" s="157"/>
      <c r="CSN89" s="161"/>
      <c r="CSO89" s="161"/>
      <c r="CSP89" s="168"/>
      <c r="CSQ89" s="169"/>
      <c r="CSR89" s="170"/>
      <c r="CSS89" s="167"/>
      <c r="CST89" s="43"/>
      <c r="CSU89" s="208"/>
      <c r="CSV89" s="157"/>
      <c r="CSW89" s="157"/>
      <c r="CSX89" s="161"/>
      <c r="CSY89" s="161"/>
      <c r="CSZ89" s="168"/>
      <c r="CTA89" s="169"/>
      <c r="CTB89" s="170"/>
      <c r="CTC89" s="167"/>
      <c r="CTD89" s="43"/>
      <c r="CTE89" s="208"/>
      <c r="CTF89" s="157"/>
      <c r="CTG89" s="157"/>
      <c r="CTH89" s="161"/>
      <c r="CTI89" s="161"/>
      <c r="CTJ89" s="168"/>
      <c r="CTK89" s="169"/>
      <c r="CTL89" s="170"/>
      <c r="CTM89" s="167"/>
      <c r="CTN89" s="43"/>
      <c r="CTO89" s="208"/>
      <c r="CTP89" s="157"/>
      <c r="CTQ89" s="157"/>
      <c r="CTR89" s="161"/>
      <c r="CTS89" s="161"/>
      <c r="CTT89" s="168"/>
      <c r="CTU89" s="169"/>
      <c r="CTV89" s="170"/>
      <c r="CTW89" s="167"/>
      <c r="CTX89" s="43"/>
      <c r="CTY89" s="208"/>
      <c r="CTZ89" s="157"/>
      <c r="CUA89" s="157"/>
      <c r="CUB89" s="161"/>
      <c r="CUC89" s="161"/>
      <c r="CUD89" s="168"/>
      <c r="CUE89" s="169"/>
      <c r="CUF89" s="170"/>
      <c r="CUG89" s="167"/>
      <c r="CUH89" s="43"/>
      <c r="CUI89" s="208"/>
      <c r="CUJ89" s="157"/>
      <c r="CUK89" s="157"/>
      <c r="CUL89" s="161"/>
      <c r="CUM89" s="161"/>
      <c r="CUN89" s="168"/>
      <c r="CUO89" s="169"/>
      <c r="CUP89" s="170"/>
      <c r="CUQ89" s="167"/>
      <c r="CUR89" s="43"/>
      <c r="CUS89" s="208"/>
      <c r="CUT89" s="157"/>
      <c r="CUU89" s="157"/>
      <c r="CUV89" s="161"/>
      <c r="CUW89" s="161"/>
      <c r="CUX89" s="168"/>
      <c r="CUY89" s="169"/>
      <c r="CUZ89" s="170"/>
      <c r="CVA89" s="167"/>
      <c r="CVB89" s="43"/>
      <c r="CVC89" s="208"/>
      <c r="CVD89" s="157"/>
      <c r="CVE89" s="157"/>
      <c r="CVF89" s="161"/>
      <c r="CVG89" s="161"/>
      <c r="CVH89" s="168"/>
      <c r="CVI89" s="169"/>
      <c r="CVJ89" s="170"/>
      <c r="CVK89" s="167"/>
      <c r="CVL89" s="43"/>
      <c r="CVM89" s="208"/>
      <c r="CVN89" s="157"/>
      <c r="CVO89" s="157"/>
      <c r="CVP89" s="161"/>
      <c r="CVQ89" s="161"/>
      <c r="CVR89" s="168"/>
      <c r="CVS89" s="169"/>
      <c r="CVT89" s="170"/>
      <c r="CVU89" s="167"/>
      <c r="CVV89" s="43"/>
      <c r="CVW89" s="208"/>
      <c r="CVX89" s="157"/>
      <c r="CVY89" s="157"/>
      <c r="CVZ89" s="161"/>
      <c r="CWA89" s="161"/>
      <c r="CWB89" s="168"/>
      <c r="CWC89" s="169"/>
      <c r="CWD89" s="170"/>
      <c r="CWE89" s="167"/>
      <c r="CWF89" s="43"/>
      <c r="CWG89" s="208"/>
      <c r="CWH89" s="157"/>
      <c r="CWI89" s="157"/>
      <c r="CWJ89" s="161"/>
      <c r="CWK89" s="161"/>
      <c r="CWL89" s="168"/>
      <c r="CWM89" s="169"/>
      <c r="CWN89" s="170"/>
      <c r="CWO89" s="167"/>
      <c r="CWP89" s="43"/>
      <c r="CWQ89" s="208"/>
      <c r="CWR89" s="157"/>
      <c r="CWS89" s="157"/>
      <c r="CWT89" s="161"/>
      <c r="CWU89" s="161"/>
      <c r="CWV89" s="168"/>
      <c r="CWW89" s="169"/>
      <c r="CWX89" s="170"/>
      <c r="CWY89" s="167"/>
      <c r="CWZ89" s="43"/>
      <c r="CXA89" s="208"/>
      <c r="CXB89" s="157"/>
      <c r="CXC89" s="157"/>
      <c r="CXD89" s="161"/>
      <c r="CXE89" s="161"/>
      <c r="CXF89" s="168"/>
      <c r="CXG89" s="169"/>
      <c r="CXH89" s="170"/>
      <c r="CXI89" s="167"/>
      <c r="CXJ89" s="43"/>
      <c r="CXK89" s="208"/>
      <c r="CXL89" s="157"/>
      <c r="CXM89" s="157"/>
      <c r="CXN89" s="161"/>
      <c r="CXO89" s="161"/>
      <c r="CXP89" s="168"/>
      <c r="CXQ89" s="169"/>
      <c r="CXR89" s="170"/>
      <c r="CXS89" s="167"/>
      <c r="CXT89" s="43"/>
      <c r="CXU89" s="208"/>
      <c r="CXV89" s="157"/>
      <c r="CXW89" s="157"/>
      <c r="CXX89" s="161"/>
      <c r="CXY89" s="161"/>
      <c r="CXZ89" s="168"/>
      <c r="CYA89" s="169"/>
      <c r="CYB89" s="170"/>
      <c r="CYC89" s="167"/>
      <c r="CYD89" s="43"/>
      <c r="CYE89" s="208"/>
      <c r="CYF89" s="157"/>
      <c r="CYG89" s="157"/>
      <c r="CYH89" s="161"/>
      <c r="CYI89" s="161"/>
      <c r="CYJ89" s="168"/>
      <c r="CYK89" s="169"/>
      <c r="CYL89" s="170"/>
      <c r="CYM89" s="167"/>
      <c r="CYN89" s="43"/>
      <c r="CYO89" s="208"/>
      <c r="CYP89" s="157"/>
      <c r="CYQ89" s="157"/>
      <c r="CYR89" s="161"/>
      <c r="CYS89" s="161"/>
      <c r="CYT89" s="168"/>
      <c r="CYU89" s="169"/>
      <c r="CYV89" s="170"/>
      <c r="CYW89" s="167"/>
      <c r="CYX89" s="43"/>
      <c r="CYY89" s="208"/>
      <c r="CYZ89" s="157"/>
      <c r="CZA89" s="157"/>
      <c r="CZB89" s="161"/>
      <c r="CZC89" s="161"/>
      <c r="CZD89" s="168"/>
      <c r="CZE89" s="169"/>
      <c r="CZF89" s="170"/>
      <c r="CZG89" s="167"/>
      <c r="CZH89" s="43"/>
      <c r="CZI89" s="208"/>
      <c r="CZJ89" s="157"/>
      <c r="CZK89" s="157"/>
      <c r="CZL89" s="161"/>
      <c r="CZM89" s="161"/>
      <c r="CZN89" s="168"/>
      <c r="CZO89" s="169"/>
      <c r="CZP89" s="170"/>
      <c r="CZQ89" s="167"/>
      <c r="CZR89" s="43"/>
      <c r="CZS89" s="208"/>
      <c r="CZT89" s="157"/>
      <c r="CZU89" s="157"/>
      <c r="CZV89" s="161"/>
      <c r="CZW89" s="161"/>
      <c r="CZX89" s="168"/>
      <c r="CZY89" s="169"/>
      <c r="CZZ89" s="170"/>
      <c r="DAA89" s="167"/>
      <c r="DAB89" s="43"/>
      <c r="DAC89" s="208"/>
      <c r="DAD89" s="157"/>
      <c r="DAE89" s="157"/>
      <c r="DAF89" s="161"/>
      <c r="DAG89" s="161"/>
      <c r="DAH89" s="168"/>
      <c r="DAI89" s="169"/>
      <c r="DAJ89" s="170"/>
      <c r="DAK89" s="167"/>
      <c r="DAL89" s="43"/>
      <c r="DAM89" s="208"/>
      <c r="DAN89" s="157"/>
      <c r="DAO89" s="157"/>
      <c r="DAP89" s="161"/>
      <c r="DAQ89" s="161"/>
      <c r="DAR89" s="168"/>
      <c r="DAS89" s="169"/>
      <c r="DAT89" s="170"/>
      <c r="DAU89" s="167"/>
      <c r="DAV89" s="43"/>
      <c r="DAW89" s="208"/>
      <c r="DAX89" s="157"/>
      <c r="DAY89" s="157"/>
      <c r="DAZ89" s="161"/>
      <c r="DBA89" s="161"/>
      <c r="DBB89" s="168"/>
      <c r="DBC89" s="169"/>
      <c r="DBD89" s="170"/>
      <c r="DBE89" s="167"/>
      <c r="DBF89" s="43"/>
      <c r="DBG89" s="208"/>
      <c r="DBH89" s="157"/>
      <c r="DBI89" s="157"/>
      <c r="DBJ89" s="161"/>
      <c r="DBK89" s="161"/>
      <c r="DBL89" s="168"/>
      <c r="DBM89" s="169"/>
      <c r="DBN89" s="170"/>
      <c r="DBO89" s="167"/>
      <c r="DBP89" s="43"/>
      <c r="DBQ89" s="208"/>
      <c r="DBR89" s="157"/>
      <c r="DBS89" s="157"/>
      <c r="DBT89" s="161"/>
      <c r="DBU89" s="161"/>
      <c r="DBV89" s="168"/>
      <c r="DBW89" s="169"/>
      <c r="DBX89" s="170"/>
      <c r="DBY89" s="167"/>
      <c r="DBZ89" s="43"/>
      <c r="DCA89" s="208"/>
      <c r="DCB89" s="157"/>
      <c r="DCC89" s="157"/>
      <c r="DCD89" s="161"/>
      <c r="DCE89" s="161"/>
      <c r="DCF89" s="168"/>
      <c r="DCG89" s="169"/>
      <c r="DCH89" s="170"/>
      <c r="DCI89" s="167"/>
      <c r="DCJ89" s="43"/>
      <c r="DCK89" s="208"/>
      <c r="DCL89" s="157"/>
      <c r="DCM89" s="157"/>
      <c r="DCN89" s="161"/>
      <c r="DCO89" s="161"/>
      <c r="DCP89" s="168"/>
      <c r="DCQ89" s="169"/>
      <c r="DCR89" s="170"/>
      <c r="DCS89" s="167"/>
      <c r="DCT89" s="43"/>
      <c r="DCU89" s="208"/>
      <c r="DCV89" s="157"/>
      <c r="DCW89" s="157"/>
      <c r="DCX89" s="161"/>
      <c r="DCY89" s="161"/>
      <c r="DCZ89" s="168"/>
      <c r="DDA89" s="169"/>
      <c r="DDB89" s="170"/>
      <c r="DDC89" s="167"/>
      <c r="DDD89" s="43"/>
      <c r="DDE89" s="208"/>
      <c r="DDF89" s="157"/>
      <c r="DDG89" s="157"/>
      <c r="DDH89" s="161"/>
      <c r="DDI89" s="161"/>
      <c r="DDJ89" s="168"/>
      <c r="DDK89" s="169"/>
      <c r="DDL89" s="170"/>
      <c r="DDM89" s="167"/>
      <c r="DDN89" s="43"/>
      <c r="DDO89" s="208"/>
      <c r="DDP89" s="157"/>
      <c r="DDQ89" s="157"/>
      <c r="DDR89" s="161"/>
      <c r="DDS89" s="161"/>
      <c r="DDT89" s="168"/>
      <c r="DDU89" s="169"/>
      <c r="DDV89" s="170"/>
      <c r="DDW89" s="167"/>
      <c r="DDX89" s="43"/>
      <c r="DDY89" s="208"/>
      <c r="DDZ89" s="157"/>
      <c r="DEA89" s="157"/>
      <c r="DEB89" s="161"/>
      <c r="DEC89" s="161"/>
      <c r="DED89" s="168"/>
      <c r="DEE89" s="169"/>
      <c r="DEF89" s="170"/>
      <c r="DEG89" s="167"/>
      <c r="DEH89" s="43"/>
      <c r="DEI89" s="208"/>
      <c r="DEJ89" s="157"/>
      <c r="DEK89" s="157"/>
      <c r="DEL89" s="161"/>
      <c r="DEM89" s="161"/>
      <c r="DEN89" s="168"/>
      <c r="DEO89" s="169"/>
      <c r="DEP89" s="170"/>
      <c r="DEQ89" s="167"/>
      <c r="DER89" s="43"/>
      <c r="DES89" s="208"/>
      <c r="DET89" s="157"/>
      <c r="DEU89" s="157"/>
      <c r="DEV89" s="161"/>
      <c r="DEW89" s="161"/>
      <c r="DEX89" s="168"/>
      <c r="DEY89" s="169"/>
      <c r="DEZ89" s="170"/>
      <c r="DFA89" s="167"/>
      <c r="DFB89" s="43"/>
      <c r="DFC89" s="208"/>
      <c r="DFD89" s="157"/>
      <c r="DFE89" s="157"/>
      <c r="DFF89" s="161"/>
      <c r="DFG89" s="161"/>
      <c r="DFH89" s="168"/>
      <c r="DFI89" s="169"/>
      <c r="DFJ89" s="170"/>
      <c r="DFK89" s="167"/>
      <c r="DFL89" s="43"/>
      <c r="DFM89" s="208"/>
      <c r="DFN89" s="157"/>
      <c r="DFO89" s="157"/>
      <c r="DFP89" s="161"/>
      <c r="DFQ89" s="161"/>
      <c r="DFR89" s="168"/>
      <c r="DFS89" s="169"/>
      <c r="DFT89" s="170"/>
      <c r="DFU89" s="167"/>
      <c r="DFV89" s="43"/>
      <c r="DFW89" s="208"/>
      <c r="DFX89" s="157"/>
      <c r="DFY89" s="157"/>
      <c r="DFZ89" s="161"/>
      <c r="DGA89" s="161"/>
      <c r="DGB89" s="168"/>
      <c r="DGC89" s="169"/>
      <c r="DGD89" s="170"/>
      <c r="DGE89" s="167"/>
      <c r="DGF89" s="43"/>
      <c r="DGG89" s="208"/>
      <c r="DGH89" s="157"/>
      <c r="DGI89" s="157"/>
      <c r="DGJ89" s="161"/>
      <c r="DGK89" s="161"/>
      <c r="DGL89" s="168"/>
      <c r="DGM89" s="169"/>
      <c r="DGN89" s="170"/>
      <c r="DGO89" s="167"/>
      <c r="DGP89" s="43"/>
      <c r="DGQ89" s="208"/>
      <c r="DGR89" s="157"/>
      <c r="DGS89" s="157"/>
      <c r="DGT89" s="161"/>
      <c r="DGU89" s="161"/>
      <c r="DGV89" s="168"/>
      <c r="DGW89" s="169"/>
      <c r="DGX89" s="170"/>
      <c r="DGY89" s="167"/>
      <c r="DGZ89" s="43"/>
      <c r="DHA89" s="208"/>
      <c r="DHB89" s="157"/>
      <c r="DHC89" s="157"/>
      <c r="DHD89" s="161"/>
      <c r="DHE89" s="161"/>
      <c r="DHF89" s="168"/>
      <c r="DHG89" s="169"/>
      <c r="DHH89" s="170"/>
      <c r="DHI89" s="167"/>
      <c r="DHJ89" s="43"/>
      <c r="DHK89" s="208"/>
      <c r="DHL89" s="157"/>
      <c r="DHM89" s="157"/>
      <c r="DHN89" s="161"/>
      <c r="DHO89" s="161"/>
      <c r="DHP89" s="168"/>
      <c r="DHQ89" s="169"/>
      <c r="DHR89" s="170"/>
      <c r="DHS89" s="167"/>
      <c r="DHT89" s="43"/>
      <c r="DHU89" s="208"/>
      <c r="DHV89" s="157"/>
      <c r="DHW89" s="157"/>
      <c r="DHX89" s="161"/>
      <c r="DHY89" s="161"/>
      <c r="DHZ89" s="168"/>
      <c r="DIA89" s="169"/>
      <c r="DIB89" s="170"/>
      <c r="DIC89" s="167"/>
      <c r="DID89" s="43"/>
      <c r="DIE89" s="208"/>
      <c r="DIF89" s="157"/>
      <c r="DIG89" s="157"/>
      <c r="DIH89" s="161"/>
      <c r="DII89" s="161"/>
      <c r="DIJ89" s="168"/>
      <c r="DIK89" s="169"/>
      <c r="DIL89" s="170"/>
      <c r="DIM89" s="167"/>
      <c r="DIN89" s="43"/>
      <c r="DIO89" s="208"/>
      <c r="DIP89" s="157"/>
      <c r="DIQ89" s="157"/>
      <c r="DIR89" s="161"/>
      <c r="DIS89" s="161"/>
      <c r="DIT89" s="168"/>
      <c r="DIU89" s="169"/>
      <c r="DIV89" s="170"/>
      <c r="DIW89" s="167"/>
      <c r="DIX89" s="43"/>
      <c r="DIY89" s="208"/>
      <c r="DIZ89" s="157"/>
      <c r="DJA89" s="157"/>
      <c r="DJB89" s="161"/>
      <c r="DJC89" s="161"/>
      <c r="DJD89" s="168"/>
      <c r="DJE89" s="169"/>
      <c r="DJF89" s="170"/>
      <c r="DJG89" s="167"/>
      <c r="DJH89" s="43"/>
      <c r="DJI89" s="208"/>
      <c r="DJJ89" s="157"/>
      <c r="DJK89" s="157"/>
      <c r="DJL89" s="161"/>
      <c r="DJM89" s="161"/>
      <c r="DJN89" s="168"/>
      <c r="DJO89" s="169"/>
      <c r="DJP89" s="170"/>
      <c r="DJQ89" s="167"/>
      <c r="DJR89" s="43"/>
      <c r="DJS89" s="208"/>
      <c r="DJT89" s="157"/>
      <c r="DJU89" s="157"/>
      <c r="DJV89" s="161"/>
      <c r="DJW89" s="161"/>
      <c r="DJX89" s="168"/>
      <c r="DJY89" s="169"/>
      <c r="DJZ89" s="170"/>
      <c r="DKA89" s="167"/>
      <c r="DKB89" s="43"/>
      <c r="DKC89" s="208"/>
      <c r="DKD89" s="157"/>
      <c r="DKE89" s="157"/>
      <c r="DKF89" s="161"/>
      <c r="DKG89" s="161"/>
      <c r="DKH89" s="168"/>
      <c r="DKI89" s="169"/>
      <c r="DKJ89" s="170"/>
      <c r="DKK89" s="167"/>
      <c r="DKL89" s="43"/>
      <c r="DKM89" s="208"/>
      <c r="DKN89" s="157"/>
      <c r="DKO89" s="157"/>
      <c r="DKP89" s="161"/>
      <c r="DKQ89" s="161"/>
      <c r="DKR89" s="168"/>
      <c r="DKS89" s="169"/>
      <c r="DKT89" s="170"/>
      <c r="DKU89" s="167"/>
      <c r="DKV89" s="43"/>
      <c r="DKW89" s="208"/>
      <c r="DKX89" s="157"/>
      <c r="DKY89" s="157"/>
      <c r="DKZ89" s="161"/>
      <c r="DLA89" s="161"/>
      <c r="DLB89" s="168"/>
      <c r="DLC89" s="169"/>
      <c r="DLD89" s="170"/>
      <c r="DLE89" s="167"/>
      <c r="DLF89" s="43"/>
      <c r="DLG89" s="208"/>
      <c r="DLH89" s="157"/>
      <c r="DLI89" s="157"/>
      <c r="DLJ89" s="161"/>
      <c r="DLK89" s="161"/>
      <c r="DLL89" s="168"/>
      <c r="DLM89" s="169"/>
      <c r="DLN89" s="170"/>
      <c r="DLO89" s="167"/>
      <c r="DLP89" s="43"/>
      <c r="DLQ89" s="208"/>
      <c r="DLR89" s="157"/>
      <c r="DLS89" s="157"/>
      <c r="DLT89" s="161"/>
      <c r="DLU89" s="161"/>
      <c r="DLV89" s="168"/>
      <c r="DLW89" s="169"/>
      <c r="DLX89" s="170"/>
      <c r="DLY89" s="167"/>
      <c r="DLZ89" s="43"/>
      <c r="DMA89" s="208"/>
      <c r="DMB89" s="157"/>
      <c r="DMC89" s="157"/>
      <c r="DMD89" s="161"/>
      <c r="DME89" s="161"/>
      <c r="DMF89" s="168"/>
      <c r="DMG89" s="169"/>
      <c r="DMH89" s="170"/>
      <c r="DMI89" s="167"/>
      <c r="DMJ89" s="43"/>
      <c r="DMK89" s="208"/>
      <c r="DML89" s="157"/>
      <c r="DMM89" s="157"/>
      <c r="DMN89" s="161"/>
      <c r="DMO89" s="161"/>
      <c r="DMP89" s="168"/>
      <c r="DMQ89" s="169"/>
      <c r="DMR89" s="170"/>
      <c r="DMS89" s="167"/>
      <c r="DMT89" s="43"/>
      <c r="DMU89" s="208"/>
      <c r="DMV89" s="157"/>
      <c r="DMW89" s="157"/>
      <c r="DMX89" s="161"/>
      <c r="DMY89" s="161"/>
      <c r="DMZ89" s="168"/>
      <c r="DNA89" s="169"/>
      <c r="DNB89" s="170"/>
      <c r="DNC89" s="167"/>
      <c r="DND89" s="43"/>
      <c r="DNE89" s="208"/>
      <c r="DNF89" s="157"/>
      <c r="DNG89" s="157"/>
      <c r="DNH89" s="161"/>
      <c r="DNI89" s="161"/>
      <c r="DNJ89" s="168"/>
      <c r="DNK89" s="169"/>
      <c r="DNL89" s="170"/>
      <c r="DNM89" s="167"/>
      <c r="DNN89" s="43"/>
      <c r="DNO89" s="208"/>
      <c r="DNP89" s="157"/>
      <c r="DNQ89" s="157"/>
      <c r="DNR89" s="161"/>
      <c r="DNS89" s="161"/>
      <c r="DNT89" s="168"/>
      <c r="DNU89" s="169"/>
      <c r="DNV89" s="170"/>
      <c r="DNW89" s="167"/>
      <c r="DNX89" s="43"/>
      <c r="DNY89" s="208"/>
      <c r="DNZ89" s="157"/>
      <c r="DOA89" s="157"/>
      <c r="DOB89" s="161"/>
      <c r="DOC89" s="161"/>
      <c r="DOD89" s="168"/>
      <c r="DOE89" s="169"/>
      <c r="DOF89" s="170"/>
      <c r="DOG89" s="167"/>
      <c r="DOH89" s="43"/>
      <c r="DOI89" s="208"/>
      <c r="DOJ89" s="157"/>
      <c r="DOK89" s="157"/>
      <c r="DOL89" s="161"/>
      <c r="DOM89" s="161"/>
      <c r="DON89" s="168"/>
      <c r="DOO89" s="169"/>
      <c r="DOP89" s="170"/>
      <c r="DOQ89" s="167"/>
      <c r="DOR89" s="43"/>
      <c r="DOS89" s="208"/>
      <c r="DOT89" s="157"/>
      <c r="DOU89" s="157"/>
      <c r="DOV89" s="161"/>
      <c r="DOW89" s="161"/>
      <c r="DOX89" s="168"/>
      <c r="DOY89" s="169"/>
      <c r="DOZ89" s="170"/>
      <c r="DPA89" s="167"/>
      <c r="DPB89" s="43"/>
      <c r="DPC89" s="208"/>
      <c r="DPD89" s="157"/>
      <c r="DPE89" s="157"/>
      <c r="DPF89" s="161"/>
      <c r="DPG89" s="161"/>
      <c r="DPH89" s="168"/>
      <c r="DPI89" s="169"/>
      <c r="DPJ89" s="170"/>
      <c r="DPK89" s="167"/>
      <c r="DPL89" s="43"/>
      <c r="DPM89" s="208"/>
      <c r="DPN89" s="157"/>
      <c r="DPO89" s="157"/>
      <c r="DPP89" s="161"/>
      <c r="DPQ89" s="161"/>
      <c r="DPR89" s="168"/>
      <c r="DPS89" s="169"/>
      <c r="DPT89" s="170"/>
      <c r="DPU89" s="167"/>
      <c r="DPV89" s="43"/>
      <c r="DPW89" s="208"/>
      <c r="DPX89" s="157"/>
      <c r="DPY89" s="157"/>
      <c r="DPZ89" s="161"/>
      <c r="DQA89" s="161"/>
      <c r="DQB89" s="168"/>
      <c r="DQC89" s="169"/>
      <c r="DQD89" s="170"/>
      <c r="DQE89" s="167"/>
      <c r="DQF89" s="43"/>
      <c r="DQG89" s="208"/>
      <c r="DQH89" s="157"/>
      <c r="DQI89" s="157"/>
      <c r="DQJ89" s="161"/>
      <c r="DQK89" s="161"/>
      <c r="DQL89" s="168"/>
      <c r="DQM89" s="169"/>
      <c r="DQN89" s="170"/>
      <c r="DQO89" s="167"/>
      <c r="DQP89" s="43"/>
      <c r="DQQ89" s="208"/>
      <c r="DQR89" s="157"/>
      <c r="DQS89" s="157"/>
      <c r="DQT89" s="161"/>
      <c r="DQU89" s="161"/>
      <c r="DQV89" s="168"/>
      <c r="DQW89" s="169"/>
      <c r="DQX89" s="170"/>
      <c r="DQY89" s="167"/>
      <c r="DQZ89" s="43"/>
      <c r="DRA89" s="208"/>
      <c r="DRB89" s="157"/>
      <c r="DRC89" s="157"/>
      <c r="DRD89" s="161"/>
      <c r="DRE89" s="161"/>
      <c r="DRF89" s="168"/>
      <c r="DRG89" s="169"/>
      <c r="DRH89" s="170"/>
      <c r="DRI89" s="167"/>
      <c r="DRJ89" s="43"/>
      <c r="DRK89" s="208"/>
      <c r="DRL89" s="157"/>
      <c r="DRM89" s="157"/>
      <c r="DRN89" s="161"/>
      <c r="DRO89" s="161"/>
      <c r="DRP89" s="168"/>
      <c r="DRQ89" s="169"/>
      <c r="DRR89" s="170"/>
      <c r="DRS89" s="167"/>
      <c r="DRT89" s="43"/>
      <c r="DRU89" s="208"/>
      <c r="DRV89" s="157"/>
      <c r="DRW89" s="157"/>
      <c r="DRX89" s="161"/>
      <c r="DRY89" s="161"/>
      <c r="DRZ89" s="168"/>
      <c r="DSA89" s="169"/>
      <c r="DSB89" s="170"/>
      <c r="DSC89" s="167"/>
      <c r="DSD89" s="43"/>
      <c r="DSE89" s="208"/>
      <c r="DSF89" s="157"/>
      <c r="DSG89" s="157"/>
      <c r="DSH89" s="161"/>
      <c r="DSI89" s="161"/>
      <c r="DSJ89" s="168"/>
      <c r="DSK89" s="169"/>
      <c r="DSL89" s="170"/>
      <c r="DSM89" s="167"/>
      <c r="DSN89" s="43"/>
      <c r="DSO89" s="208"/>
      <c r="DSP89" s="157"/>
      <c r="DSQ89" s="157"/>
      <c r="DSR89" s="161"/>
      <c r="DSS89" s="161"/>
      <c r="DST89" s="168"/>
      <c r="DSU89" s="169"/>
      <c r="DSV89" s="170"/>
      <c r="DSW89" s="167"/>
      <c r="DSX89" s="43"/>
      <c r="DSY89" s="208"/>
      <c r="DSZ89" s="157"/>
      <c r="DTA89" s="157"/>
      <c r="DTB89" s="161"/>
      <c r="DTC89" s="161"/>
      <c r="DTD89" s="168"/>
      <c r="DTE89" s="169"/>
      <c r="DTF89" s="170"/>
      <c r="DTG89" s="167"/>
      <c r="DTH89" s="43"/>
      <c r="DTI89" s="208"/>
      <c r="DTJ89" s="157"/>
      <c r="DTK89" s="157"/>
      <c r="DTL89" s="161"/>
      <c r="DTM89" s="161"/>
      <c r="DTN89" s="168"/>
      <c r="DTO89" s="169"/>
      <c r="DTP89" s="170"/>
      <c r="DTQ89" s="167"/>
      <c r="DTR89" s="43"/>
      <c r="DTS89" s="208"/>
      <c r="DTT89" s="157"/>
      <c r="DTU89" s="157"/>
      <c r="DTV89" s="161"/>
      <c r="DTW89" s="161"/>
      <c r="DTX89" s="168"/>
      <c r="DTY89" s="169"/>
      <c r="DTZ89" s="170"/>
      <c r="DUA89" s="167"/>
      <c r="DUB89" s="43"/>
      <c r="DUC89" s="208"/>
      <c r="DUD89" s="157"/>
      <c r="DUE89" s="157"/>
      <c r="DUF89" s="161"/>
      <c r="DUG89" s="161"/>
      <c r="DUH89" s="168"/>
      <c r="DUI89" s="169"/>
      <c r="DUJ89" s="170"/>
      <c r="DUK89" s="167"/>
      <c r="DUL89" s="43"/>
      <c r="DUM89" s="208"/>
      <c r="DUN89" s="157"/>
      <c r="DUO89" s="157"/>
      <c r="DUP89" s="161"/>
      <c r="DUQ89" s="161"/>
      <c r="DUR89" s="168"/>
      <c r="DUS89" s="169"/>
      <c r="DUT89" s="170"/>
      <c r="DUU89" s="167"/>
      <c r="DUV89" s="43"/>
      <c r="DUW89" s="208"/>
      <c r="DUX89" s="157"/>
      <c r="DUY89" s="157"/>
      <c r="DUZ89" s="161"/>
      <c r="DVA89" s="161"/>
      <c r="DVB89" s="168"/>
      <c r="DVC89" s="169"/>
      <c r="DVD89" s="170"/>
      <c r="DVE89" s="167"/>
      <c r="DVF89" s="43"/>
      <c r="DVG89" s="208"/>
      <c r="DVH89" s="157"/>
      <c r="DVI89" s="157"/>
      <c r="DVJ89" s="161"/>
      <c r="DVK89" s="161"/>
      <c r="DVL89" s="168"/>
      <c r="DVM89" s="169"/>
      <c r="DVN89" s="170"/>
      <c r="DVO89" s="167"/>
      <c r="DVP89" s="43"/>
      <c r="DVQ89" s="208"/>
      <c r="DVR89" s="157"/>
      <c r="DVS89" s="157"/>
      <c r="DVT89" s="161"/>
      <c r="DVU89" s="161"/>
      <c r="DVV89" s="168"/>
      <c r="DVW89" s="169"/>
      <c r="DVX89" s="170"/>
      <c r="DVY89" s="167"/>
      <c r="DVZ89" s="43"/>
      <c r="DWA89" s="208"/>
      <c r="DWB89" s="157"/>
      <c r="DWC89" s="157"/>
      <c r="DWD89" s="161"/>
      <c r="DWE89" s="161"/>
      <c r="DWF89" s="168"/>
      <c r="DWG89" s="169"/>
      <c r="DWH89" s="170"/>
      <c r="DWI89" s="167"/>
      <c r="DWJ89" s="43"/>
      <c r="DWK89" s="208"/>
      <c r="DWL89" s="157"/>
      <c r="DWM89" s="157"/>
      <c r="DWN89" s="161"/>
      <c r="DWO89" s="161"/>
      <c r="DWP89" s="168"/>
      <c r="DWQ89" s="169"/>
      <c r="DWR89" s="170"/>
      <c r="DWS89" s="167"/>
      <c r="DWT89" s="43"/>
      <c r="DWU89" s="208"/>
      <c r="DWV89" s="157"/>
      <c r="DWW89" s="157"/>
      <c r="DWX89" s="161"/>
      <c r="DWY89" s="161"/>
      <c r="DWZ89" s="168"/>
      <c r="DXA89" s="169"/>
      <c r="DXB89" s="170"/>
      <c r="DXC89" s="167"/>
      <c r="DXD89" s="43"/>
      <c r="DXE89" s="208"/>
      <c r="DXF89" s="157"/>
      <c r="DXG89" s="157"/>
      <c r="DXH89" s="161"/>
      <c r="DXI89" s="161"/>
      <c r="DXJ89" s="168"/>
      <c r="DXK89" s="169"/>
      <c r="DXL89" s="170"/>
      <c r="DXM89" s="167"/>
      <c r="DXN89" s="43"/>
      <c r="DXO89" s="208"/>
      <c r="DXP89" s="157"/>
      <c r="DXQ89" s="157"/>
      <c r="DXR89" s="161"/>
      <c r="DXS89" s="161"/>
      <c r="DXT89" s="168"/>
      <c r="DXU89" s="169"/>
      <c r="DXV89" s="170"/>
      <c r="DXW89" s="167"/>
      <c r="DXX89" s="43"/>
      <c r="DXY89" s="208"/>
      <c r="DXZ89" s="157"/>
      <c r="DYA89" s="157"/>
      <c r="DYB89" s="161"/>
      <c r="DYC89" s="161"/>
      <c r="DYD89" s="168"/>
      <c r="DYE89" s="169"/>
      <c r="DYF89" s="170"/>
      <c r="DYG89" s="167"/>
      <c r="DYH89" s="43"/>
      <c r="DYI89" s="208"/>
      <c r="DYJ89" s="157"/>
      <c r="DYK89" s="157"/>
      <c r="DYL89" s="161"/>
      <c r="DYM89" s="161"/>
      <c r="DYN89" s="168"/>
      <c r="DYO89" s="169"/>
      <c r="DYP89" s="170"/>
      <c r="DYQ89" s="167"/>
      <c r="DYR89" s="43"/>
      <c r="DYS89" s="208"/>
      <c r="DYT89" s="157"/>
      <c r="DYU89" s="157"/>
      <c r="DYV89" s="161"/>
      <c r="DYW89" s="161"/>
      <c r="DYX89" s="168"/>
      <c r="DYY89" s="169"/>
      <c r="DYZ89" s="170"/>
      <c r="DZA89" s="167"/>
      <c r="DZB89" s="43"/>
      <c r="DZC89" s="208"/>
      <c r="DZD89" s="157"/>
      <c r="DZE89" s="157"/>
      <c r="DZF89" s="161"/>
      <c r="DZG89" s="161"/>
      <c r="DZH89" s="168"/>
      <c r="DZI89" s="169"/>
      <c r="DZJ89" s="170"/>
      <c r="DZK89" s="167"/>
      <c r="DZL89" s="43"/>
      <c r="DZM89" s="208"/>
      <c r="DZN89" s="157"/>
      <c r="DZO89" s="157"/>
      <c r="DZP89" s="161"/>
      <c r="DZQ89" s="161"/>
      <c r="DZR89" s="168"/>
      <c r="DZS89" s="169"/>
      <c r="DZT89" s="170"/>
      <c r="DZU89" s="167"/>
      <c r="DZV89" s="43"/>
      <c r="DZW89" s="208"/>
      <c r="DZX89" s="157"/>
      <c r="DZY89" s="157"/>
      <c r="DZZ89" s="161"/>
      <c r="EAA89" s="161"/>
      <c r="EAB89" s="168"/>
      <c r="EAC89" s="169"/>
      <c r="EAD89" s="170"/>
      <c r="EAE89" s="167"/>
      <c r="EAF89" s="43"/>
      <c r="EAG89" s="208"/>
      <c r="EAH89" s="157"/>
      <c r="EAI89" s="157"/>
      <c r="EAJ89" s="161"/>
      <c r="EAK89" s="161"/>
      <c r="EAL89" s="168"/>
      <c r="EAM89" s="169"/>
      <c r="EAN89" s="170"/>
      <c r="EAO89" s="167"/>
      <c r="EAP89" s="43"/>
      <c r="EAQ89" s="208"/>
      <c r="EAR89" s="157"/>
      <c r="EAS89" s="157"/>
      <c r="EAT89" s="161"/>
      <c r="EAU89" s="161"/>
      <c r="EAV89" s="168"/>
      <c r="EAW89" s="169"/>
      <c r="EAX89" s="170"/>
      <c r="EAY89" s="167"/>
      <c r="EAZ89" s="43"/>
      <c r="EBA89" s="208"/>
      <c r="EBB89" s="157"/>
      <c r="EBC89" s="157"/>
      <c r="EBD89" s="161"/>
      <c r="EBE89" s="161"/>
      <c r="EBF89" s="168"/>
      <c r="EBG89" s="169"/>
      <c r="EBH89" s="170"/>
      <c r="EBI89" s="167"/>
      <c r="EBJ89" s="43"/>
      <c r="EBK89" s="208"/>
      <c r="EBL89" s="157"/>
      <c r="EBM89" s="157"/>
      <c r="EBN89" s="161"/>
      <c r="EBO89" s="161"/>
      <c r="EBP89" s="168"/>
      <c r="EBQ89" s="169"/>
      <c r="EBR89" s="170"/>
      <c r="EBS89" s="167"/>
      <c r="EBT89" s="43"/>
      <c r="EBU89" s="208"/>
      <c r="EBV89" s="157"/>
      <c r="EBW89" s="157"/>
      <c r="EBX89" s="161"/>
      <c r="EBY89" s="161"/>
      <c r="EBZ89" s="168"/>
      <c r="ECA89" s="169"/>
      <c r="ECB89" s="170"/>
      <c r="ECC89" s="167"/>
      <c r="ECD89" s="43"/>
      <c r="ECE89" s="208"/>
      <c r="ECF89" s="157"/>
      <c r="ECG89" s="157"/>
      <c r="ECH89" s="161"/>
      <c r="ECI89" s="161"/>
      <c r="ECJ89" s="168"/>
      <c r="ECK89" s="169"/>
      <c r="ECL89" s="170"/>
      <c r="ECM89" s="167"/>
      <c r="ECN89" s="43"/>
      <c r="ECO89" s="208"/>
      <c r="ECP89" s="157"/>
      <c r="ECQ89" s="157"/>
      <c r="ECR89" s="161"/>
      <c r="ECS89" s="161"/>
      <c r="ECT89" s="168"/>
      <c r="ECU89" s="169"/>
      <c r="ECV89" s="170"/>
      <c r="ECW89" s="167"/>
      <c r="ECX89" s="43"/>
      <c r="ECY89" s="208"/>
      <c r="ECZ89" s="157"/>
      <c r="EDA89" s="157"/>
      <c r="EDB89" s="161"/>
      <c r="EDC89" s="161"/>
      <c r="EDD89" s="168"/>
      <c r="EDE89" s="169"/>
      <c r="EDF89" s="170"/>
      <c r="EDG89" s="167"/>
      <c r="EDH89" s="43"/>
      <c r="EDI89" s="208"/>
      <c r="EDJ89" s="157"/>
      <c r="EDK89" s="157"/>
      <c r="EDL89" s="161"/>
      <c r="EDM89" s="161"/>
      <c r="EDN89" s="168"/>
      <c r="EDO89" s="169"/>
      <c r="EDP89" s="170"/>
      <c r="EDQ89" s="167"/>
      <c r="EDR89" s="43"/>
      <c r="EDS89" s="208"/>
      <c r="EDT89" s="157"/>
      <c r="EDU89" s="157"/>
      <c r="EDV89" s="161"/>
      <c r="EDW89" s="161"/>
      <c r="EDX89" s="168"/>
      <c r="EDY89" s="169"/>
      <c r="EDZ89" s="170"/>
      <c r="EEA89" s="167"/>
      <c r="EEB89" s="43"/>
      <c r="EEC89" s="208"/>
      <c r="EED89" s="157"/>
      <c r="EEE89" s="157"/>
      <c r="EEF89" s="161"/>
      <c r="EEG89" s="161"/>
      <c r="EEH89" s="168"/>
      <c r="EEI89" s="169"/>
      <c r="EEJ89" s="170"/>
      <c r="EEK89" s="167"/>
      <c r="EEL89" s="43"/>
      <c r="EEM89" s="208"/>
      <c r="EEN89" s="157"/>
      <c r="EEO89" s="157"/>
      <c r="EEP89" s="161"/>
      <c r="EEQ89" s="161"/>
      <c r="EER89" s="168"/>
      <c r="EES89" s="169"/>
      <c r="EET89" s="170"/>
      <c r="EEU89" s="167"/>
      <c r="EEV89" s="43"/>
      <c r="EEW89" s="208"/>
      <c r="EEX89" s="157"/>
      <c r="EEY89" s="157"/>
      <c r="EEZ89" s="161"/>
      <c r="EFA89" s="161"/>
      <c r="EFB89" s="168"/>
      <c r="EFC89" s="169"/>
      <c r="EFD89" s="170"/>
      <c r="EFE89" s="167"/>
      <c r="EFF89" s="43"/>
      <c r="EFG89" s="208"/>
      <c r="EFH89" s="157"/>
      <c r="EFI89" s="157"/>
      <c r="EFJ89" s="161"/>
      <c r="EFK89" s="161"/>
      <c r="EFL89" s="168"/>
      <c r="EFM89" s="169"/>
      <c r="EFN89" s="170"/>
      <c r="EFO89" s="167"/>
      <c r="EFP89" s="43"/>
      <c r="EFQ89" s="208"/>
      <c r="EFR89" s="157"/>
      <c r="EFS89" s="157"/>
      <c r="EFT89" s="161"/>
      <c r="EFU89" s="161"/>
      <c r="EFV89" s="168"/>
      <c r="EFW89" s="169"/>
      <c r="EFX89" s="170"/>
      <c r="EFY89" s="167"/>
      <c r="EFZ89" s="43"/>
      <c r="EGA89" s="208"/>
      <c r="EGB89" s="157"/>
      <c r="EGC89" s="157"/>
      <c r="EGD89" s="161"/>
      <c r="EGE89" s="161"/>
      <c r="EGF89" s="168"/>
      <c r="EGG89" s="169"/>
      <c r="EGH89" s="170"/>
      <c r="EGI89" s="167"/>
      <c r="EGJ89" s="43"/>
      <c r="EGK89" s="208"/>
      <c r="EGL89" s="157"/>
      <c r="EGM89" s="157"/>
      <c r="EGN89" s="161"/>
      <c r="EGO89" s="161"/>
      <c r="EGP89" s="168"/>
      <c r="EGQ89" s="169"/>
      <c r="EGR89" s="170"/>
      <c r="EGS89" s="167"/>
      <c r="EGT89" s="43"/>
      <c r="EGU89" s="208"/>
      <c r="EGV89" s="157"/>
      <c r="EGW89" s="157"/>
      <c r="EGX89" s="161"/>
      <c r="EGY89" s="161"/>
      <c r="EGZ89" s="168"/>
      <c r="EHA89" s="169"/>
      <c r="EHB89" s="170"/>
      <c r="EHC89" s="167"/>
      <c r="EHD89" s="43"/>
      <c r="EHE89" s="208"/>
      <c r="EHF89" s="157"/>
      <c r="EHG89" s="157"/>
      <c r="EHH89" s="161"/>
      <c r="EHI89" s="161"/>
      <c r="EHJ89" s="168"/>
      <c r="EHK89" s="169"/>
      <c r="EHL89" s="170"/>
      <c r="EHM89" s="167"/>
      <c r="EHN89" s="43"/>
      <c r="EHO89" s="208"/>
      <c r="EHP89" s="157"/>
      <c r="EHQ89" s="157"/>
      <c r="EHR89" s="161"/>
      <c r="EHS89" s="161"/>
      <c r="EHT89" s="168"/>
      <c r="EHU89" s="169"/>
      <c r="EHV89" s="170"/>
      <c r="EHW89" s="167"/>
      <c r="EHX89" s="43"/>
      <c r="EHY89" s="208"/>
      <c r="EHZ89" s="157"/>
      <c r="EIA89" s="157"/>
      <c r="EIB89" s="161"/>
      <c r="EIC89" s="161"/>
      <c r="EID89" s="168"/>
      <c r="EIE89" s="169"/>
      <c r="EIF89" s="170"/>
      <c r="EIG89" s="167"/>
      <c r="EIH89" s="43"/>
      <c r="EII89" s="208"/>
      <c r="EIJ89" s="157"/>
      <c r="EIK89" s="157"/>
      <c r="EIL89" s="161"/>
      <c r="EIM89" s="161"/>
      <c r="EIN89" s="168"/>
      <c r="EIO89" s="169"/>
      <c r="EIP89" s="170"/>
      <c r="EIQ89" s="167"/>
      <c r="EIR89" s="43"/>
      <c r="EIS89" s="208"/>
      <c r="EIT89" s="157"/>
      <c r="EIU89" s="157"/>
      <c r="EIV89" s="161"/>
      <c r="EIW89" s="161"/>
      <c r="EIX89" s="168"/>
      <c r="EIY89" s="169"/>
      <c r="EIZ89" s="170"/>
      <c r="EJA89" s="167"/>
      <c r="EJB89" s="43"/>
      <c r="EJC89" s="208"/>
      <c r="EJD89" s="157"/>
      <c r="EJE89" s="157"/>
      <c r="EJF89" s="161"/>
      <c r="EJG89" s="161"/>
      <c r="EJH89" s="168"/>
      <c r="EJI89" s="169"/>
      <c r="EJJ89" s="170"/>
      <c r="EJK89" s="167"/>
      <c r="EJL89" s="43"/>
      <c r="EJM89" s="208"/>
      <c r="EJN89" s="157"/>
      <c r="EJO89" s="157"/>
      <c r="EJP89" s="161"/>
      <c r="EJQ89" s="161"/>
      <c r="EJR89" s="168"/>
      <c r="EJS89" s="169"/>
      <c r="EJT89" s="170"/>
      <c r="EJU89" s="167"/>
      <c r="EJV89" s="43"/>
      <c r="EJW89" s="208"/>
      <c r="EJX89" s="157"/>
      <c r="EJY89" s="157"/>
      <c r="EJZ89" s="161"/>
      <c r="EKA89" s="161"/>
      <c r="EKB89" s="168"/>
      <c r="EKC89" s="169"/>
      <c r="EKD89" s="170"/>
      <c r="EKE89" s="167"/>
      <c r="EKF89" s="43"/>
      <c r="EKG89" s="208"/>
      <c r="EKH89" s="157"/>
      <c r="EKI89" s="157"/>
      <c r="EKJ89" s="161"/>
      <c r="EKK89" s="161"/>
      <c r="EKL89" s="168"/>
      <c r="EKM89" s="169"/>
      <c r="EKN89" s="170"/>
      <c r="EKO89" s="167"/>
      <c r="EKP89" s="43"/>
      <c r="EKQ89" s="208"/>
      <c r="EKR89" s="157"/>
      <c r="EKS89" s="157"/>
      <c r="EKT89" s="161"/>
      <c r="EKU89" s="161"/>
      <c r="EKV89" s="168"/>
      <c r="EKW89" s="169"/>
      <c r="EKX89" s="170"/>
      <c r="EKY89" s="167"/>
      <c r="EKZ89" s="43"/>
      <c r="ELA89" s="208"/>
      <c r="ELB89" s="157"/>
      <c r="ELC89" s="157"/>
      <c r="ELD89" s="161"/>
      <c r="ELE89" s="161"/>
      <c r="ELF89" s="168"/>
      <c r="ELG89" s="169"/>
      <c r="ELH89" s="170"/>
      <c r="ELI89" s="167"/>
      <c r="ELJ89" s="43"/>
      <c r="ELK89" s="208"/>
      <c r="ELL89" s="157"/>
      <c r="ELM89" s="157"/>
      <c r="ELN89" s="161"/>
      <c r="ELO89" s="161"/>
      <c r="ELP89" s="168"/>
      <c r="ELQ89" s="169"/>
      <c r="ELR89" s="170"/>
      <c r="ELS89" s="167"/>
      <c r="ELT89" s="43"/>
      <c r="ELU89" s="208"/>
      <c r="ELV89" s="157"/>
      <c r="ELW89" s="157"/>
      <c r="ELX89" s="161"/>
      <c r="ELY89" s="161"/>
      <c r="ELZ89" s="168"/>
      <c r="EMA89" s="169"/>
      <c r="EMB89" s="170"/>
      <c r="EMC89" s="167"/>
      <c r="EMD89" s="43"/>
      <c r="EME89" s="208"/>
      <c r="EMF89" s="157"/>
      <c r="EMG89" s="157"/>
      <c r="EMH89" s="161"/>
      <c r="EMI89" s="161"/>
      <c r="EMJ89" s="168"/>
      <c r="EMK89" s="169"/>
      <c r="EML89" s="170"/>
      <c r="EMM89" s="167"/>
      <c r="EMN89" s="43"/>
      <c r="EMO89" s="208"/>
      <c r="EMP89" s="157"/>
      <c r="EMQ89" s="157"/>
      <c r="EMR89" s="161"/>
      <c r="EMS89" s="161"/>
      <c r="EMT89" s="168"/>
      <c r="EMU89" s="169"/>
      <c r="EMV89" s="170"/>
      <c r="EMW89" s="167"/>
      <c r="EMX89" s="43"/>
      <c r="EMY89" s="208"/>
      <c r="EMZ89" s="157"/>
      <c r="ENA89" s="157"/>
      <c r="ENB89" s="161"/>
      <c r="ENC89" s="161"/>
      <c r="END89" s="168"/>
      <c r="ENE89" s="169"/>
      <c r="ENF89" s="170"/>
      <c r="ENG89" s="167"/>
      <c r="ENH89" s="43"/>
      <c r="ENI89" s="208"/>
      <c r="ENJ89" s="157"/>
      <c r="ENK89" s="157"/>
      <c r="ENL89" s="161"/>
      <c r="ENM89" s="161"/>
      <c r="ENN89" s="168"/>
      <c r="ENO89" s="169"/>
      <c r="ENP89" s="170"/>
      <c r="ENQ89" s="167"/>
      <c r="ENR89" s="43"/>
      <c r="ENS89" s="208"/>
      <c r="ENT89" s="157"/>
      <c r="ENU89" s="157"/>
      <c r="ENV89" s="161"/>
      <c r="ENW89" s="161"/>
      <c r="ENX89" s="168"/>
      <c r="ENY89" s="169"/>
      <c r="ENZ89" s="170"/>
      <c r="EOA89" s="167"/>
      <c r="EOB89" s="43"/>
      <c r="EOC89" s="208"/>
      <c r="EOD89" s="157"/>
      <c r="EOE89" s="157"/>
      <c r="EOF89" s="161"/>
      <c r="EOG89" s="161"/>
      <c r="EOH89" s="168"/>
      <c r="EOI89" s="169"/>
      <c r="EOJ89" s="170"/>
      <c r="EOK89" s="167"/>
      <c r="EOL89" s="43"/>
      <c r="EOM89" s="208"/>
      <c r="EON89" s="157"/>
      <c r="EOO89" s="157"/>
      <c r="EOP89" s="161"/>
      <c r="EOQ89" s="161"/>
      <c r="EOR89" s="168"/>
      <c r="EOS89" s="169"/>
      <c r="EOT89" s="170"/>
      <c r="EOU89" s="167"/>
      <c r="EOV89" s="43"/>
      <c r="EOW89" s="208"/>
      <c r="EOX89" s="157"/>
      <c r="EOY89" s="157"/>
      <c r="EOZ89" s="161"/>
      <c r="EPA89" s="161"/>
      <c r="EPB89" s="168"/>
      <c r="EPC89" s="169"/>
      <c r="EPD89" s="170"/>
      <c r="EPE89" s="167"/>
      <c r="EPF89" s="43"/>
      <c r="EPG89" s="208"/>
      <c r="EPH89" s="157"/>
      <c r="EPI89" s="157"/>
      <c r="EPJ89" s="161"/>
      <c r="EPK89" s="161"/>
      <c r="EPL89" s="168"/>
      <c r="EPM89" s="169"/>
      <c r="EPN89" s="170"/>
      <c r="EPO89" s="167"/>
      <c r="EPP89" s="43"/>
      <c r="EPQ89" s="208"/>
      <c r="EPR89" s="157"/>
      <c r="EPS89" s="157"/>
      <c r="EPT89" s="161"/>
      <c r="EPU89" s="161"/>
      <c r="EPV89" s="168"/>
      <c r="EPW89" s="169"/>
      <c r="EPX89" s="170"/>
      <c r="EPY89" s="167"/>
      <c r="EPZ89" s="43"/>
      <c r="EQA89" s="208"/>
      <c r="EQB89" s="157"/>
      <c r="EQC89" s="157"/>
      <c r="EQD89" s="161"/>
      <c r="EQE89" s="161"/>
      <c r="EQF89" s="168"/>
      <c r="EQG89" s="169"/>
      <c r="EQH89" s="170"/>
      <c r="EQI89" s="167"/>
      <c r="EQJ89" s="43"/>
      <c r="EQK89" s="208"/>
      <c r="EQL89" s="157"/>
      <c r="EQM89" s="157"/>
      <c r="EQN89" s="161"/>
      <c r="EQO89" s="161"/>
      <c r="EQP89" s="168"/>
      <c r="EQQ89" s="169"/>
      <c r="EQR89" s="170"/>
      <c r="EQS89" s="167"/>
      <c r="EQT89" s="43"/>
      <c r="EQU89" s="208"/>
      <c r="EQV89" s="157"/>
      <c r="EQW89" s="157"/>
      <c r="EQX89" s="161"/>
      <c r="EQY89" s="161"/>
      <c r="EQZ89" s="168"/>
      <c r="ERA89" s="169"/>
      <c r="ERB89" s="170"/>
      <c r="ERC89" s="167"/>
      <c r="ERD89" s="43"/>
      <c r="ERE89" s="208"/>
      <c r="ERF89" s="157"/>
      <c r="ERG89" s="157"/>
      <c r="ERH89" s="161"/>
      <c r="ERI89" s="161"/>
      <c r="ERJ89" s="168"/>
      <c r="ERK89" s="169"/>
      <c r="ERL89" s="170"/>
      <c r="ERM89" s="167"/>
      <c r="ERN89" s="43"/>
      <c r="ERO89" s="208"/>
      <c r="ERP89" s="157"/>
      <c r="ERQ89" s="157"/>
      <c r="ERR89" s="161"/>
      <c r="ERS89" s="161"/>
      <c r="ERT89" s="168"/>
      <c r="ERU89" s="169"/>
      <c r="ERV89" s="170"/>
      <c r="ERW89" s="167"/>
      <c r="ERX89" s="43"/>
      <c r="ERY89" s="208"/>
      <c r="ERZ89" s="157"/>
      <c r="ESA89" s="157"/>
      <c r="ESB89" s="161"/>
      <c r="ESC89" s="161"/>
      <c r="ESD89" s="168"/>
      <c r="ESE89" s="169"/>
      <c r="ESF89" s="170"/>
      <c r="ESG89" s="167"/>
      <c r="ESH89" s="43"/>
      <c r="ESI89" s="208"/>
      <c r="ESJ89" s="157"/>
      <c r="ESK89" s="157"/>
      <c r="ESL89" s="161"/>
      <c r="ESM89" s="161"/>
      <c r="ESN89" s="168"/>
      <c r="ESO89" s="169"/>
      <c r="ESP89" s="170"/>
      <c r="ESQ89" s="167"/>
      <c r="ESR89" s="43"/>
      <c r="ESS89" s="208"/>
      <c r="EST89" s="157"/>
      <c r="ESU89" s="157"/>
      <c r="ESV89" s="161"/>
      <c r="ESW89" s="161"/>
      <c r="ESX89" s="168"/>
      <c r="ESY89" s="169"/>
      <c r="ESZ89" s="170"/>
      <c r="ETA89" s="167"/>
      <c r="ETB89" s="43"/>
      <c r="ETC89" s="208"/>
      <c r="ETD89" s="157"/>
      <c r="ETE89" s="157"/>
      <c r="ETF89" s="161"/>
      <c r="ETG89" s="161"/>
      <c r="ETH89" s="168"/>
      <c r="ETI89" s="169"/>
      <c r="ETJ89" s="170"/>
      <c r="ETK89" s="167"/>
      <c r="ETL89" s="43"/>
      <c r="ETM89" s="208"/>
      <c r="ETN89" s="157"/>
      <c r="ETO89" s="157"/>
      <c r="ETP89" s="161"/>
      <c r="ETQ89" s="161"/>
      <c r="ETR89" s="168"/>
      <c r="ETS89" s="169"/>
      <c r="ETT89" s="170"/>
      <c r="ETU89" s="167"/>
      <c r="ETV89" s="43"/>
      <c r="ETW89" s="208"/>
      <c r="ETX89" s="157"/>
      <c r="ETY89" s="157"/>
      <c r="ETZ89" s="161"/>
      <c r="EUA89" s="161"/>
      <c r="EUB89" s="168"/>
      <c r="EUC89" s="169"/>
      <c r="EUD89" s="170"/>
      <c r="EUE89" s="167"/>
      <c r="EUF89" s="43"/>
      <c r="EUG89" s="208"/>
      <c r="EUH89" s="157"/>
      <c r="EUI89" s="157"/>
      <c r="EUJ89" s="161"/>
      <c r="EUK89" s="161"/>
      <c r="EUL89" s="168"/>
      <c r="EUM89" s="169"/>
      <c r="EUN89" s="170"/>
      <c r="EUO89" s="167"/>
      <c r="EUP89" s="43"/>
      <c r="EUQ89" s="208"/>
      <c r="EUR89" s="157"/>
      <c r="EUS89" s="157"/>
      <c r="EUT89" s="161"/>
      <c r="EUU89" s="161"/>
      <c r="EUV89" s="168"/>
      <c r="EUW89" s="169"/>
      <c r="EUX89" s="170"/>
      <c r="EUY89" s="167"/>
      <c r="EUZ89" s="43"/>
      <c r="EVA89" s="208"/>
      <c r="EVB89" s="157"/>
      <c r="EVC89" s="157"/>
      <c r="EVD89" s="161"/>
      <c r="EVE89" s="161"/>
      <c r="EVF89" s="168"/>
      <c r="EVG89" s="169"/>
      <c r="EVH89" s="170"/>
      <c r="EVI89" s="167"/>
      <c r="EVJ89" s="43"/>
      <c r="EVK89" s="208"/>
      <c r="EVL89" s="157"/>
      <c r="EVM89" s="157"/>
      <c r="EVN89" s="161"/>
      <c r="EVO89" s="161"/>
      <c r="EVP89" s="168"/>
      <c r="EVQ89" s="169"/>
      <c r="EVR89" s="170"/>
      <c r="EVS89" s="167"/>
      <c r="EVT89" s="43"/>
      <c r="EVU89" s="208"/>
      <c r="EVV89" s="157"/>
      <c r="EVW89" s="157"/>
      <c r="EVX89" s="161"/>
      <c r="EVY89" s="161"/>
      <c r="EVZ89" s="168"/>
      <c r="EWA89" s="169"/>
      <c r="EWB89" s="170"/>
      <c r="EWC89" s="167"/>
      <c r="EWD89" s="43"/>
      <c r="EWE89" s="208"/>
      <c r="EWF89" s="157"/>
      <c r="EWG89" s="157"/>
      <c r="EWH89" s="161"/>
      <c r="EWI89" s="161"/>
      <c r="EWJ89" s="168"/>
      <c r="EWK89" s="169"/>
      <c r="EWL89" s="170"/>
      <c r="EWM89" s="167"/>
      <c r="EWN89" s="43"/>
      <c r="EWO89" s="208"/>
      <c r="EWP89" s="157"/>
      <c r="EWQ89" s="157"/>
      <c r="EWR89" s="161"/>
      <c r="EWS89" s="161"/>
      <c r="EWT89" s="168"/>
      <c r="EWU89" s="169"/>
      <c r="EWV89" s="170"/>
      <c r="EWW89" s="167"/>
      <c r="EWX89" s="43"/>
      <c r="EWY89" s="208"/>
      <c r="EWZ89" s="157"/>
      <c r="EXA89" s="157"/>
      <c r="EXB89" s="161"/>
      <c r="EXC89" s="161"/>
      <c r="EXD89" s="168"/>
      <c r="EXE89" s="169"/>
      <c r="EXF89" s="170"/>
      <c r="EXG89" s="167"/>
      <c r="EXH89" s="43"/>
      <c r="EXI89" s="208"/>
      <c r="EXJ89" s="157"/>
      <c r="EXK89" s="157"/>
      <c r="EXL89" s="161"/>
      <c r="EXM89" s="161"/>
      <c r="EXN89" s="168"/>
      <c r="EXO89" s="169"/>
      <c r="EXP89" s="170"/>
      <c r="EXQ89" s="167"/>
      <c r="EXR89" s="43"/>
      <c r="EXS89" s="208"/>
      <c r="EXT89" s="157"/>
      <c r="EXU89" s="157"/>
      <c r="EXV89" s="161"/>
      <c r="EXW89" s="161"/>
      <c r="EXX89" s="168"/>
      <c r="EXY89" s="169"/>
      <c r="EXZ89" s="170"/>
      <c r="EYA89" s="167"/>
      <c r="EYB89" s="43"/>
      <c r="EYC89" s="208"/>
      <c r="EYD89" s="157"/>
      <c r="EYE89" s="157"/>
      <c r="EYF89" s="161"/>
      <c r="EYG89" s="161"/>
      <c r="EYH89" s="168"/>
      <c r="EYI89" s="169"/>
      <c r="EYJ89" s="170"/>
      <c r="EYK89" s="167"/>
      <c r="EYL89" s="43"/>
      <c r="EYM89" s="208"/>
      <c r="EYN89" s="157"/>
      <c r="EYO89" s="157"/>
      <c r="EYP89" s="161"/>
      <c r="EYQ89" s="161"/>
      <c r="EYR89" s="168"/>
      <c r="EYS89" s="169"/>
      <c r="EYT89" s="170"/>
      <c r="EYU89" s="167"/>
      <c r="EYV89" s="43"/>
      <c r="EYW89" s="208"/>
      <c r="EYX89" s="157"/>
      <c r="EYY89" s="157"/>
      <c r="EYZ89" s="161"/>
      <c r="EZA89" s="161"/>
      <c r="EZB89" s="168"/>
      <c r="EZC89" s="169"/>
      <c r="EZD89" s="170"/>
      <c r="EZE89" s="167"/>
      <c r="EZF89" s="43"/>
      <c r="EZG89" s="208"/>
      <c r="EZH89" s="157"/>
      <c r="EZI89" s="157"/>
      <c r="EZJ89" s="161"/>
      <c r="EZK89" s="161"/>
      <c r="EZL89" s="168"/>
      <c r="EZM89" s="169"/>
      <c r="EZN89" s="170"/>
      <c r="EZO89" s="167"/>
      <c r="EZP89" s="43"/>
      <c r="EZQ89" s="208"/>
      <c r="EZR89" s="157"/>
      <c r="EZS89" s="157"/>
      <c r="EZT89" s="161"/>
      <c r="EZU89" s="161"/>
      <c r="EZV89" s="168"/>
      <c r="EZW89" s="169"/>
      <c r="EZX89" s="170"/>
      <c r="EZY89" s="167"/>
      <c r="EZZ89" s="43"/>
      <c r="FAA89" s="208"/>
      <c r="FAB89" s="157"/>
      <c r="FAC89" s="157"/>
      <c r="FAD89" s="161"/>
      <c r="FAE89" s="161"/>
      <c r="FAF89" s="168"/>
      <c r="FAG89" s="169"/>
      <c r="FAH89" s="170"/>
      <c r="FAI89" s="167"/>
      <c r="FAJ89" s="43"/>
      <c r="FAK89" s="208"/>
      <c r="FAL89" s="157"/>
      <c r="FAM89" s="157"/>
      <c r="FAN89" s="161"/>
      <c r="FAO89" s="161"/>
      <c r="FAP89" s="168"/>
      <c r="FAQ89" s="169"/>
      <c r="FAR89" s="170"/>
      <c r="FAS89" s="167"/>
      <c r="FAT89" s="43"/>
      <c r="FAU89" s="208"/>
      <c r="FAV89" s="157"/>
      <c r="FAW89" s="157"/>
      <c r="FAX89" s="161"/>
      <c r="FAY89" s="161"/>
      <c r="FAZ89" s="168"/>
      <c r="FBA89" s="169"/>
      <c r="FBB89" s="170"/>
      <c r="FBC89" s="167"/>
      <c r="FBD89" s="43"/>
      <c r="FBE89" s="208"/>
      <c r="FBF89" s="157"/>
      <c r="FBG89" s="157"/>
      <c r="FBH89" s="161"/>
      <c r="FBI89" s="161"/>
      <c r="FBJ89" s="168"/>
      <c r="FBK89" s="169"/>
      <c r="FBL89" s="170"/>
      <c r="FBM89" s="167"/>
      <c r="FBN89" s="43"/>
      <c r="FBO89" s="208"/>
      <c r="FBP89" s="157"/>
      <c r="FBQ89" s="157"/>
      <c r="FBR89" s="161"/>
      <c r="FBS89" s="161"/>
      <c r="FBT89" s="168"/>
      <c r="FBU89" s="169"/>
      <c r="FBV89" s="170"/>
      <c r="FBW89" s="167"/>
      <c r="FBX89" s="43"/>
      <c r="FBY89" s="208"/>
      <c r="FBZ89" s="157"/>
      <c r="FCA89" s="157"/>
      <c r="FCB89" s="161"/>
      <c r="FCC89" s="161"/>
      <c r="FCD89" s="168"/>
      <c r="FCE89" s="169"/>
      <c r="FCF89" s="170"/>
      <c r="FCG89" s="167"/>
      <c r="FCH89" s="43"/>
      <c r="FCI89" s="208"/>
      <c r="FCJ89" s="157"/>
      <c r="FCK89" s="157"/>
      <c r="FCL89" s="161"/>
      <c r="FCM89" s="161"/>
      <c r="FCN89" s="168"/>
      <c r="FCO89" s="169"/>
      <c r="FCP89" s="170"/>
      <c r="FCQ89" s="167"/>
      <c r="FCR89" s="43"/>
      <c r="FCS89" s="208"/>
      <c r="FCT89" s="157"/>
      <c r="FCU89" s="157"/>
      <c r="FCV89" s="161"/>
      <c r="FCW89" s="161"/>
      <c r="FCX89" s="168"/>
      <c r="FCY89" s="169"/>
      <c r="FCZ89" s="170"/>
      <c r="FDA89" s="167"/>
      <c r="FDB89" s="43"/>
      <c r="FDC89" s="208"/>
      <c r="FDD89" s="157"/>
      <c r="FDE89" s="157"/>
      <c r="FDF89" s="161"/>
      <c r="FDG89" s="161"/>
      <c r="FDH89" s="168"/>
      <c r="FDI89" s="169"/>
      <c r="FDJ89" s="170"/>
      <c r="FDK89" s="167"/>
      <c r="FDL89" s="43"/>
      <c r="FDM89" s="208"/>
      <c r="FDN89" s="157"/>
      <c r="FDO89" s="157"/>
      <c r="FDP89" s="161"/>
      <c r="FDQ89" s="161"/>
      <c r="FDR89" s="168"/>
      <c r="FDS89" s="169"/>
      <c r="FDT89" s="170"/>
      <c r="FDU89" s="167"/>
      <c r="FDV89" s="43"/>
      <c r="FDW89" s="208"/>
      <c r="FDX89" s="157"/>
      <c r="FDY89" s="157"/>
      <c r="FDZ89" s="161"/>
      <c r="FEA89" s="161"/>
      <c r="FEB89" s="168"/>
      <c r="FEC89" s="169"/>
      <c r="FED89" s="170"/>
      <c r="FEE89" s="167"/>
      <c r="FEF89" s="43"/>
      <c r="FEG89" s="208"/>
      <c r="FEH89" s="157"/>
      <c r="FEI89" s="157"/>
      <c r="FEJ89" s="161"/>
      <c r="FEK89" s="161"/>
      <c r="FEL89" s="168"/>
      <c r="FEM89" s="169"/>
      <c r="FEN89" s="170"/>
      <c r="FEO89" s="167"/>
      <c r="FEP89" s="43"/>
      <c r="FEQ89" s="208"/>
      <c r="FER89" s="157"/>
      <c r="FES89" s="157"/>
      <c r="FET89" s="161"/>
      <c r="FEU89" s="161"/>
      <c r="FEV89" s="168"/>
      <c r="FEW89" s="169"/>
      <c r="FEX89" s="170"/>
      <c r="FEY89" s="167"/>
      <c r="FEZ89" s="43"/>
      <c r="FFA89" s="208"/>
      <c r="FFB89" s="157"/>
      <c r="FFC89" s="157"/>
      <c r="FFD89" s="161"/>
      <c r="FFE89" s="161"/>
      <c r="FFF89" s="168"/>
      <c r="FFG89" s="169"/>
      <c r="FFH89" s="170"/>
      <c r="FFI89" s="167"/>
      <c r="FFJ89" s="43"/>
      <c r="FFK89" s="208"/>
      <c r="FFL89" s="157"/>
      <c r="FFM89" s="157"/>
      <c r="FFN89" s="161"/>
      <c r="FFO89" s="161"/>
      <c r="FFP89" s="168"/>
      <c r="FFQ89" s="169"/>
      <c r="FFR89" s="170"/>
      <c r="FFS89" s="167"/>
      <c r="FFT89" s="43"/>
      <c r="FFU89" s="208"/>
      <c r="FFV89" s="157"/>
      <c r="FFW89" s="157"/>
      <c r="FFX89" s="161"/>
      <c r="FFY89" s="161"/>
      <c r="FFZ89" s="168"/>
      <c r="FGA89" s="169"/>
      <c r="FGB89" s="170"/>
      <c r="FGC89" s="167"/>
      <c r="FGD89" s="43"/>
      <c r="FGE89" s="208"/>
      <c r="FGF89" s="157"/>
      <c r="FGG89" s="157"/>
      <c r="FGH89" s="161"/>
      <c r="FGI89" s="161"/>
      <c r="FGJ89" s="168"/>
      <c r="FGK89" s="169"/>
      <c r="FGL89" s="170"/>
      <c r="FGM89" s="167"/>
      <c r="FGN89" s="43"/>
      <c r="FGO89" s="208"/>
      <c r="FGP89" s="157"/>
      <c r="FGQ89" s="157"/>
      <c r="FGR89" s="161"/>
      <c r="FGS89" s="161"/>
      <c r="FGT89" s="168"/>
      <c r="FGU89" s="169"/>
      <c r="FGV89" s="170"/>
      <c r="FGW89" s="167"/>
      <c r="FGX89" s="43"/>
      <c r="FGY89" s="208"/>
      <c r="FGZ89" s="157"/>
      <c r="FHA89" s="157"/>
      <c r="FHB89" s="161"/>
      <c r="FHC89" s="161"/>
      <c r="FHD89" s="168"/>
      <c r="FHE89" s="169"/>
      <c r="FHF89" s="170"/>
      <c r="FHG89" s="167"/>
      <c r="FHH89" s="43"/>
      <c r="FHI89" s="208"/>
      <c r="FHJ89" s="157"/>
      <c r="FHK89" s="157"/>
      <c r="FHL89" s="161"/>
      <c r="FHM89" s="161"/>
      <c r="FHN89" s="168"/>
      <c r="FHO89" s="169"/>
      <c r="FHP89" s="170"/>
      <c r="FHQ89" s="167"/>
      <c r="FHR89" s="43"/>
      <c r="FHS89" s="208"/>
      <c r="FHT89" s="157"/>
      <c r="FHU89" s="157"/>
      <c r="FHV89" s="161"/>
      <c r="FHW89" s="161"/>
      <c r="FHX89" s="168"/>
      <c r="FHY89" s="169"/>
      <c r="FHZ89" s="170"/>
      <c r="FIA89" s="167"/>
      <c r="FIB89" s="43"/>
      <c r="FIC89" s="208"/>
      <c r="FID89" s="157"/>
      <c r="FIE89" s="157"/>
      <c r="FIF89" s="161"/>
      <c r="FIG89" s="161"/>
      <c r="FIH89" s="168"/>
      <c r="FII89" s="169"/>
      <c r="FIJ89" s="170"/>
      <c r="FIK89" s="167"/>
      <c r="FIL89" s="43"/>
      <c r="FIM89" s="208"/>
      <c r="FIN89" s="157"/>
      <c r="FIO89" s="157"/>
      <c r="FIP89" s="161"/>
      <c r="FIQ89" s="161"/>
      <c r="FIR89" s="168"/>
      <c r="FIS89" s="169"/>
      <c r="FIT89" s="170"/>
      <c r="FIU89" s="167"/>
      <c r="FIV89" s="43"/>
      <c r="FIW89" s="208"/>
      <c r="FIX89" s="157"/>
      <c r="FIY89" s="157"/>
      <c r="FIZ89" s="161"/>
      <c r="FJA89" s="161"/>
      <c r="FJB89" s="168"/>
      <c r="FJC89" s="169"/>
      <c r="FJD89" s="170"/>
      <c r="FJE89" s="167"/>
      <c r="FJF89" s="43"/>
      <c r="FJG89" s="208"/>
      <c r="FJH89" s="157"/>
      <c r="FJI89" s="157"/>
      <c r="FJJ89" s="161"/>
      <c r="FJK89" s="161"/>
      <c r="FJL89" s="168"/>
      <c r="FJM89" s="169"/>
      <c r="FJN89" s="170"/>
      <c r="FJO89" s="167"/>
      <c r="FJP89" s="43"/>
      <c r="FJQ89" s="208"/>
      <c r="FJR89" s="157"/>
      <c r="FJS89" s="157"/>
      <c r="FJT89" s="161"/>
      <c r="FJU89" s="161"/>
      <c r="FJV89" s="168"/>
      <c r="FJW89" s="169"/>
      <c r="FJX89" s="170"/>
      <c r="FJY89" s="167"/>
      <c r="FJZ89" s="43"/>
      <c r="FKA89" s="208"/>
      <c r="FKB89" s="157"/>
      <c r="FKC89" s="157"/>
      <c r="FKD89" s="161"/>
      <c r="FKE89" s="161"/>
      <c r="FKF89" s="168"/>
      <c r="FKG89" s="169"/>
      <c r="FKH89" s="170"/>
      <c r="FKI89" s="167"/>
      <c r="FKJ89" s="43"/>
      <c r="FKK89" s="208"/>
      <c r="FKL89" s="157"/>
      <c r="FKM89" s="157"/>
      <c r="FKN89" s="161"/>
      <c r="FKO89" s="161"/>
      <c r="FKP89" s="168"/>
      <c r="FKQ89" s="169"/>
      <c r="FKR89" s="170"/>
      <c r="FKS89" s="167"/>
      <c r="FKT89" s="43"/>
      <c r="FKU89" s="208"/>
      <c r="FKV89" s="157"/>
      <c r="FKW89" s="157"/>
      <c r="FKX89" s="161"/>
      <c r="FKY89" s="161"/>
      <c r="FKZ89" s="168"/>
      <c r="FLA89" s="169"/>
      <c r="FLB89" s="170"/>
      <c r="FLC89" s="167"/>
      <c r="FLD89" s="43"/>
      <c r="FLE89" s="208"/>
      <c r="FLF89" s="157"/>
      <c r="FLG89" s="157"/>
      <c r="FLH89" s="161"/>
      <c r="FLI89" s="161"/>
      <c r="FLJ89" s="168"/>
      <c r="FLK89" s="169"/>
      <c r="FLL89" s="170"/>
      <c r="FLM89" s="167"/>
      <c r="FLN89" s="43"/>
      <c r="FLO89" s="208"/>
      <c r="FLP89" s="157"/>
      <c r="FLQ89" s="157"/>
      <c r="FLR89" s="161"/>
      <c r="FLS89" s="161"/>
      <c r="FLT89" s="168"/>
      <c r="FLU89" s="169"/>
      <c r="FLV89" s="170"/>
      <c r="FLW89" s="167"/>
      <c r="FLX89" s="43"/>
      <c r="FLY89" s="208"/>
      <c r="FLZ89" s="157"/>
      <c r="FMA89" s="157"/>
      <c r="FMB89" s="161"/>
      <c r="FMC89" s="161"/>
      <c r="FMD89" s="168"/>
      <c r="FME89" s="169"/>
      <c r="FMF89" s="170"/>
      <c r="FMG89" s="167"/>
      <c r="FMH89" s="43"/>
      <c r="FMI89" s="208"/>
      <c r="FMJ89" s="157"/>
      <c r="FMK89" s="157"/>
      <c r="FML89" s="161"/>
      <c r="FMM89" s="161"/>
      <c r="FMN89" s="168"/>
      <c r="FMO89" s="169"/>
      <c r="FMP89" s="170"/>
      <c r="FMQ89" s="167"/>
      <c r="FMR89" s="43"/>
      <c r="FMS89" s="208"/>
      <c r="FMT89" s="157"/>
      <c r="FMU89" s="157"/>
      <c r="FMV89" s="161"/>
      <c r="FMW89" s="161"/>
      <c r="FMX89" s="168"/>
      <c r="FMY89" s="169"/>
      <c r="FMZ89" s="170"/>
      <c r="FNA89" s="167"/>
      <c r="FNB89" s="43"/>
      <c r="FNC89" s="208"/>
      <c r="FND89" s="157"/>
      <c r="FNE89" s="157"/>
      <c r="FNF89" s="161"/>
      <c r="FNG89" s="161"/>
      <c r="FNH89" s="168"/>
      <c r="FNI89" s="169"/>
      <c r="FNJ89" s="170"/>
      <c r="FNK89" s="167"/>
      <c r="FNL89" s="43"/>
      <c r="FNM89" s="208"/>
      <c r="FNN89" s="157"/>
      <c r="FNO89" s="157"/>
      <c r="FNP89" s="161"/>
      <c r="FNQ89" s="161"/>
      <c r="FNR89" s="168"/>
      <c r="FNS89" s="169"/>
      <c r="FNT89" s="170"/>
      <c r="FNU89" s="167"/>
      <c r="FNV89" s="43"/>
      <c r="FNW89" s="208"/>
      <c r="FNX89" s="157"/>
      <c r="FNY89" s="157"/>
      <c r="FNZ89" s="161"/>
      <c r="FOA89" s="161"/>
      <c r="FOB89" s="168"/>
      <c r="FOC89" s="169"/>
      <c r="FOD89" s="170"/>
      <c r="FOE89" s="167"/>
      <c r="FOF89" s="43"/>
      <c r="FOG89" s="208"/>
      <c r="FOH89" s="157"/>
      <c r="FOI89" s="157"/>
      <c r="FOJ89" s="161"/>
      <c r="FOK89" s="161"/>
      <c r="FOL89" s="168"/>
      <c r="FOM89" s="169"/>
      <c r="FON89" s="170"/>
      <c r="FOO89" s="167"/>
      <c r="FOP89" s="43"/>
      <c r="FOQ89" s="208"/>
      <c r="FOR89" s="157"/>
      <c r="FOS89" s="157"/>
      <c r="FOT89" s="161"/>
      <c r="FOU89" s="161"/>
      <c r="FOV89" s="168"/>
      <c r="FOW89" s="169"/>
      <c r="FOX89" s="170"/>
      <c r="FOY89" s="167"/>
      <c r="FOZ89" s="43"/>
      <c r="FPA89" s="208"/>
      <c r="FPB89" s="157"/>
      <c r="FPC89" s="157"/>
      <c r="FPD89" s="161"/>
      <c r="FPE89" s="161"/>
      <c r="FPF89" s="168"/>
      <c r="FPG89" s="169"/>
      <c r="FPH89" s="170"/>
      <c r="FPI89" s="167"/>
      <c r="FPJ89" s="43"/>
      <c r="FPK89" s="208"/>
      <c r="FPL89" s="157"/>
      <c r="FPM89" s="157"/>
      <c r="FPN89" s="161"/>
      <c r="FPO89" s="161"/>
      <c r="FPP89" s="168"/>
      <c r="FPQ89" s="169"/>
      <c r="FPR89" s="170"/>
      <c r="FPS89" s="167"/>
      <c r="FPT89" s="43"/>
      <c r="FPU89" s="208"/>
      <c r="FPV89" s="157"/>
      <c r="FPW89" s="157"/>
      <c r="FPX89" s="161"/>
      <c r="FPY89" s="161"/>
      <c r="FPZ89" s="168"/>
      <c r="FQA89" s="169"/>
      <c r="FQB89" s="170"/>
      <c r="FQC89" s="167"/>
      <c r="FQD89" s="43"/>
      <c r="FQE89" s="208"/>
      <c r="FQF89" s="157"/>
      <c r="FQG89" s="157"/>
      <c r="FQH89" s="161"/>
      <c r="FQI89" s="161"/>
      <c r="FQJ89" s="168"/>
      <c r="FQK89" s="169"/>
      <c r="FQL89" s="170"/>
      <c r="FQM89" s="167"/>
      <c r="FQN89" s="43"/>
      <c r="FQO89" s="208"/>
      <c r="FQP89" s="157"/>
      <c r="FQQ89" s="157"/>
      <c r="FQR89" s="161"/>
      <c r="FQS89" s="161"/>
      <c r="FQT89" s="168"/>
      <c r="FQU89" s="169"/>
      <c r="FQV89" s="170"/>
      <c r="FQW89" s="167"/>
      <c r="FQX89" s="43"/>
      <c r="FQY89" s="208"/>
      <c r="FQZ89" s="157"/>
      <c r="FRA89" s="157"/>
      <c r="FRB89" s="161"/>
      <c r="FRC89" s="161"/>
      <c r="FRD89" s="168"/>
      <c r="FRE89" s="169"/>
      <c r="FRF89" s="170"/>
      <c r="FRG89" s="167"/>
      <c r="FRH89" s="43"/>
      <c r="FRI89" s="208"/>
      <c r="FRJ89" s="157"/>
      <c r="FRK89" s="157"/>
      <c r="FRL89" s="161"/>
      <c r="FRM89" s="161"/>
      <c r="FRN89" s="168"/>
      <c r="FRO89" s="169"/>
      <c r="FRP89" s="170"/>
      <c r="FRQ89" s="167"/>
      <c r="FRR89" s="43"/>
      <c r="FRS89" s="208"/>
      <c r="FRT89" s="157"/>
      <c r="FRU89" s="157"/>
      <c r="FRV89" s="161"/>
      <c r="FRW89" s="161"/>
      <c r="FRX89" s="168"/>
      <c r="FRY89" s="169"/>
      <c r="FRZ89" s="170"/>
      <c r="FSA89" s="167"/>
      <c r="FSB89" s="43"/>
      <c r="FSC89" s="208"/>
      <c r="FSD89" s="157"/>
      <c r="FSE89" s="157"/>
      <c r="FSF89" s="161"/>
      <c r="FSG89" s="161"/>
      <c r="FSH89" s="168"/>
      <c r="FSI89" s="169"/>
      <c r="FSJ89" s="170"/>
      <c r="FSK89" s="167"/>
      <c r="FSL89" s="43"/>
      <c r="FSM89" s="208"/>
      <c r="FSN89" s="157"/>
      <c r="FSO89" s="157"/>
      <c r="FSP89" s="161"/>
      <c r="FSQ89" s="161"/>
      <c r="FSR89" s="168"/>
      <c r="FSS89" s="169"/>
      <c r="FST89" s="170"/>
      <c r="FSU89" s="167"/>
      <c r="FSV89" s="43"/>
      <c r="FSW89" s="208"/>
      <c r="FSX89" s="157"/>
      <c r="FSY89" s="157"/>
      <c r="FSZ89" s="161"/>
      <c r="FTA89" s="161"/>
      <c r="FTB89" s="168"/>
      <c r="FTC89" s="169"/>
      <c r="FTD89" s="170"/>
      <c r="FTE89" s="167"/>
      <c r="FTF89" s="43"/>
      <c r="FTG89" s="208"/>
      <c r="FTH89" s="157"/>
      <c r="FTI89" s="157"/>
      <c r="FTJ89" s="161"/>
      <c r="FTK89" s="161"/>
      <c r="FTL89" s="168"/>
      <c r="FTM89" s="169"/>
      <c r="FTN89" s="170"/>
      <c r="FTO89" s="167"/>
      <c r="FTP89" s="43"/>
      <c r="FTQ89" s="208"/>
      <c r="FTR89" s="157"/>
      <c r="FTS89" s="157"/>
      <c r="FTT89" s="161"/>
      <c r="FTU89" s="161"/>
      <c r="FTV89" s="168"/>
      <c r="FTW89" s="169"/>
      <c r="FTX89" s="170"/>
      <c r="FTY89" s="167"/>
      <c r="FTZ89" s="43"/>
      <c r="FUA89" s="208"/>
      <c r="FUB89" s="157"/>
      <c r="FUC89" s="157"/>
      <c r="FUD89" s="161"/>
      <c r="FUE89" s="161"/>
      <c r="FUF89" s="168"/>
      <c r="FUG89" s="169"/>
      <c r="FUH89" s="170"/>
      <c r="FUI89" s="167"/>
      <c r="FUJ89" s="43"/>
      <c r="FUK89" s="208"/>
      <c r="FUL89" s="157"/>
      <c r="FUM89" s="157"/>
      <c r="FUN89" s="161"/>
      <c r="FUO89" s="161"/>
      <c r="FUP89" s="168"/>
      <c r="FUQ89" s="169"/>
      <c r="FUR89" s="170"/>
      <c r="FUS89" s="167"/>
      <c r="FUT89" s="43"/>
      <c r="FUU89" s="208"/>
      <c r="FUV89" s="157"/>
      <c r="FUW89" s="157"/>
      <c r="FUX89" s="161"/>
      <c r="FUY89" s="161"/>
      <c r="FUZ89" s="168"/>
      <c r="FVA89" s="169"/>
      <c r="FVB89" s="170"/>
      <c r="FVC89" s="167"/>
      <c r="FVD89" s="43"/>
      <c r="FVE89" s="208"/>
      <c r="FVF89" s="157"/>
      <c r="FVG89" s="157"/>
      <c r="FVH89" s="161"/>
      <c r="FVI89" s="161"/>
      <c r="FVJ89" s="168"/>
      <c r="FVK89" s="169"/>
      <c r="FVL89" s="170"/>
      <c r="FVM89" s="167"/>
      <c r="FVN89" s="43"/>
      <c r="FVO89" s="208"/>
      <c r="FVP89" s="157"/>
      <c r="FVQ89" s="157"/>
      <c r="FVR89" s="161"/>
      <c r="FVS89" s="161"/>
      <c r="FVT89" s="168"/>
      <c r="FVU89" s="169"/>
      <c r="FVV89" s="170"/>
      <c r="FVW89" s="167"/>
      <c r="FVX89" s="43"/>
      <c r="FVY89" s="208"/>
      <c r="FVZ89" s="157"/>
      <c r="FWA89" s="157"/>
      <c r="FWB89" s="161"/>
      <c r="FWC89" s="161"/>
      <c r="FWD89" s="168"/>
      <c r="FWE89" s="169"/>
      <c r="FWF89" s="170"/>
      <c r="FWG89" s="167"/>
      <c r="FWH89" s="43"/>
      <c r="FWI89" s="208"/>
      <c r="FWJ89" s="157"/>
      <c r="FWK89" s="157"/>
      <c r="FWL89" s="161"/>
      <c r="FWM89" s="161"/>
      <c r="FWN89" s="168"/>
      <c r="FWO89" s="169"/>
      <c r="FWP89" s="170"/>
      <c r="FWQ89" s="167"/>
      <c r="FWR89" s="43"/>
      <c r="FWS89" s="208"/>
      <c r="FWT89" s="157"/>
      <c r="FWU89" s="157"/>
      <c r="FWV89" s="161"/>
      <c r="FWW89" s="161"/>
      <c r="FWX89" s="168"/>
      <c r="FWY89" s="169"/>
      <c r="FWZ89" s="170"/>
      <c r="FXA89" s="167"/>
      <c r="FXB89" s="43"/>
      <c r="FXC89" s="208"/>
      <c r="FXD89" s="157"/>
      <c r="FXE89" s="157"/>
      <c r="FXF89" s="161"/>
      <c r="FXG89" s="161"/>
      <c r="FXH89" s="168"/>
      <c r="FXI89" s="169"/>
      <c r="FXJ89" s="170"/>
      <c r="FXK89" s="167"/>
      <c r="FXL89" s="43"/>
      <c r="FXM89" s="208"/>
      <c r="FXN89" s="157"/>
      <c r="FXO89" s="157"/>
      <c r="FXP89" s="161"/>
      <c r="FXQ89" s="161"/>
      <c r="FXR89" s="168"/>
      <c r="FXS89" s="169"/>
      <c r="FXT89" s="170"/>
      <c r="FXU89" s="167"/>
      <c r="FXV89" s="43"/>
      <c r="FXW89" s="208"/>
      <c r="FXX89" s="157"/>
      <c r="FXY89" s="157"/>
      <c r="FXZ89" s="161"/>
      <c r="FYA89" s="161"/>
      <c r="FYB89" s="168"/>
      <c r="FYC89" s="169"/>
      <c r="FYD89" s="170"/>
      <c r="FYE89" s="167"/>
      <c r="FYF89" s="43"/>
      <c r="FYG89" s="208"/>
      <c r="FYH89" s="157"/>
      <c r="FYI89" s="157"/>
      <c r="FYJ89" s="161"/>
      <c r="FYK89" s="161"/>
      <c r="FYL89" s="168"/>
      <c r="FYM89" s="169"/>
      <c r="FYN89" s="170"/>
      <c r="FYO89" s="167"/>
      <c r="FYP89" s="43"/>
      <c r="FYQ89" s="208"/>
      <c r="FYR89" s="157"/>
      <c r="FYS89" s="157"/>
      <c r="FYT89" s="161"/>
      <c r="FYU89" s="161"/>
      <c r="FYV89" s="168"/>
      <c r="FYW89" s="169"/>
      <c r="FYX89" s="170"/>
      <c r="FYY89" s="167"/>
      <c r="FYZ89" s="43"/>
      <c r="FZA89" s="208"/>
      <c r="FZB89" s="157"/>
      <c r="FZC89" s="157"/>
      <c r="FZD89" s="161"/>
      <c r="FZE89" s="161"/>
      <c r="FZF89" s="168"/>
      <c r="FZG89" s="169"/>
      <c r="FZH89" s="170"/>
      <c r="FZI89" s="167"/>
      <c r="FZJ89" s="43"/>
      <c r="FZK89" s="208"/>
      <c r="FZL89" s="157"/>
      <c r="FZM89" s="157"/>
      <c r="FZN89" s="161"/>
      <c r="FZO89" s="161"/>
      <c r="FZP89" s="168"/>
      <c r="FZQ89" s="169"/>
      <c r="FZR89" s="170"/>
      <c r="FZS89" s="167"/>
      <c r="FZT89" s="43"/>
      <c r="FZU89" s="208"/>
      <c r="FZV89" s="157"/>
      <c r="FZW89" s="157"/>
      <c r="FZX89" s="161"/>
      <c r="FZY89" s="161"/>
      <c r="FZZ89" s="168"/>
      <c r="GAA89" s="169"/>
      <c r="GAB89" s="170"/>
      <c r="GAC89" s="167"/>
      <c r="GAD89" s="43"/>
      <c r="GAE89" s="208"/>
      <c r="GAF89" s="157"/>
      <c r="GAG89" s="157"/>
      <c r="GAH89" s="161"/>
      <c r="GAI89" s="161"/>
      <c r="GAJ89" s="168"/>
      <c r="GAK89" s="169"/>
      <c r="GAL89" s="170"/>
      <c r="GAM89" s="167"/>
      <c r="GAN89" s="43"/>
      <c r="GAO89" s="208"/>
      <c r="GAP89" s="157"/>
      <c r="GAQ89" s="157"/>
      <c r="GAR89" s="161"/>
      <c r="GAS89" s="161"/>
      <c r="GAT89" s="168"/>
      <c r="GAU89" s="169"/>
      <c r="GAV89" s="170"/>
      <c r="GAW89" s="167"/>
      <c r="GAX89" s="43"/>
      <c r="GAY89" s="208"/>
      <c r="GAZ89" s="157"/>
      <c r="GBA89" s="157"/>
      <c r="GBB89" s="161"/>
      <c r="GBC89" s="161"/>
      <c r="GBD89" s="168"/>
      <c r="GBE89" s="169"/>
      <c r="GBF89" s="170"/>
      <c r="GBG89" s="167"/>
      <c r="GBH89" s="43"/>
      <c r="GBI89" s="208"/>
      <c r="GBJ89" s="157"/>
      <c r="GBK89" s="157"/>
      <c r="GBL89" s="161"/>
      <c r="GBM89" s="161"/>
      <c r="GBN89" s="168"/>
      <c r="GBO89" s="169"/>
      <c r="GBP89" s="170"/>
      <c r="GBQ89" s="167"/>
      <c r="GBR89" s="43"/>
      <c r="GBS89" s="208"/>
      <c r="GBT89" s="157"/>
      <c r="GBU89" s="157"/>
      <c r="GBV89" s="161"/>
      <c r="GBW89" s="161"/>
      <c r="GBX89" s="168"/>
      <c r="GBY89" s="169"/>
      <c r="GBZ89" s="170"/>
      <c r="GCA89" s="167"/>
      <c r="GCB89" s="43"/>
      <c r="GCC89" s="208"/>
      <c r="GCD89" s="157"/>
      <c r="GCE89" s="157"/>
      <c r="GCF89" s="161"/>
      <c r="GCG89" s="161"/>
      <c r="GCH89" s="168"/>
      <c r="GCI89" s="169"/>
      <c r="GCJ89" s="170"/>
      <c r="GCK89" s="167"/>
      <c r="GCL89" s="43"/>
      <c r="GCM89" s="208"/>
      <c r="GCN89" s="157"/>
      <c r="GCO89" s="157"/>
      <c r="GCP89" s="161"/>
      <c r="GCQ89" s="161"/>
      <c r="GCR89" s="168"/>
      <c r="GCS89" s="169"/>
      <c r="GCT89" s="170"/>
      <c r="GCU89" s="167"/>
      <c r="GCV89" s="43"/>
      <c r="GCW89" s="208"/>
      <c r="GCX89" s="157"/>
      <c r="GCY89" s="157"/>
      <c r="GCZ89" s="161"/>
      <c r="GDA89" s="161"/>
      <c r="GDB89" s="168"/>
      <c r="GDC89" s="169"/>
      <c r="GDD89" s="170"/>
      <c r="GDE89" s="167"/>
      <c r="GDF89" s="43"/>
      <c r="GDG89" s="208"/>
      <c r="GDH89" s="157"/>
      <c r="GDI89" s="157"/>
      <c r="GDJ89" s="161"/>
      <c r="GDK89" s="161"/>
      <c r="GDL89" s="168"/>
      <c r="GDM89" s="169"/>
      <c r="GDN89" s="170"/>
      <c r="GDO89" s="167"/>
      <c r="GDP89" s="43"/>
      <c r="GDQ89" s="208"/>
      <c r="GDR89" s="157"/>
      <c r="GDS89" s="157"/>
      <c r="GDT89" s="161"/>
      <c r="GDU89" s="161"/>
      <c r="GDV89" s="168"/>
      <c r="GDW89" s="169"/>
      <c r="GDX89" s="170"/>
      <c r="GDY89" s="167"/>
      <c r="GDZ89" s="43"/>
      <c r="GEA89" s="208"/>
      <c r="GEB89" s="157"/>
      <c r="GEC89" s="157"/>
      <c r="GED89" s="161"/>
      <c r="GEE89" s="161"/>
      <c r="GEF89" s="168"/>
      <c r="GEG89" s="169"/>
      <c r="GEH89" s="170"/>
      <c r="GEI89" s="167"/>
      <c r="GEJ89" s="43"/>
      <c r="GEK89" s="208"/>
      <c r="GEL89" s="157"/>
      <c r="GEM89" s="157"/>
      <c r="GEN89" s="161"/>
      <c r="GEO89" s="161"/>
      <c r="GEP89" s="168"/>
      <c r="GEQ89" s="169"/>
      <c r="GER89" s="170"/>
      <c r="GES89" s="167"/>
      <c r="GET89" s="43"/>
      <c r="GEU89" s="208"/>
      <c r="GEV89" s="157"/>
      <c r="GEW89" s="157"/>
      <c r="GEX89" s="161"/>
      <c r="GEY89" s="161"/>
      <c r="GEZ89" s="168"/>
      <c r="GFA89" s="169"/>
      <c r="GFB89" s="170"/>
      <c r="GFC89" s="167"/>
      <c r="GFD89" s="43"/>
      <c r="GFE89" s="208"/>
      <c r="GFF89" s="157"/>
      <c r="GFG89" s="157"/>
      <c r="GFH89" s="161"/>
      <c r="GFI89" s="161"/>
      <c r="GFJ89" s="168"/>
      <c r="GFK89" s="169"/>
      <c r="GFL89" s="170"/>
      <c r="GFM89" s="167"/>
      <c r="GFN89" s="43"/>
      <c r="GFO89" s="208"/>
      <c r="GFP89" s="157"/>
      <c r="GFQ89" s="157"/>
      <c r="GFR89" s="161"/>
      <c r="GFS89" s="161"/>
      <c r="GFT89" s="168"/>
      <c r="GFU89" s="169"/>
      <c r="GFV89" s="170"/>
      <c r="GFW89" s="167"/>
      <c r="GFX89" s="43"/>
      <c r="GFY89" s="208"/>
      <c r="GFZ89" s="157"/>
      <c r="GGA89" s="157"/>
      <c r="GGB89" s="161"/>
      <c r="GGC89" s="161"/>
      <c r="GGD89" s="168"/>
      <c r="GGE89" s="169"/>
      <c r="GGF89" s="170"/>
      <c r="GGG89" s="167"/>
      <c r="GGH89" s="43"/>
      <c r="GGI89" s="208"/>
      <c r="GGJ89" s="157"/>
      <c r="GGK89" s="157"/>
      <c r="GGL89" s="161"/>
      <c r="GGM89" s="161"/>
      <c r="GGN89" s="168"/>
      <c r="GGO89" s="169"/>
      <c r="GGP89" s="170"/>
      <c r="GGQ89" s="167"/>
      <c r="GGR89" s="43"/>
      <c r="GGS89" s="208"/>
      <c r="GGT89" s="157"/>
      <c r="GGU89" s="157"/>
      <c r="GGV89" s="161"/>
      <c r="GGW89" s="161"/>
      <c r="GGX89" s="168"/>
      <c r="GGY89" s="169"/>
      <c r="GGZ89" s="170"/>
      <c r="GHA89" s="167"/>
      <c r="GHB89" s="43"/>
      <c r="GHC89" s="208"/>
      <c r="GHD89" s="157"/>
      <c r="GHE89" s="157"/>
      <c r="GHF89" s="161"/>
      <c r="GHG89" s="161"/>
      <c r="GHH89" s="168"/>
      <c r="GHI89" s="169"/>
      <c r="GHJ89" s="170"/>
      <c r="GHK89" s="167"/>
      <c r="GHL89" s="43"/>
      <c r="GHM89" s="208"/>
      <c r="GHN89" s="157"/>
      <c r="GHO89" s="157"/>
      <c r="GHP89" s="161"/>
      <c r="GHQ89" s="161"/>
      <c r="GHR89" s="168"/>
      <c r="GHS89" s="169"/>
      <c r="GHT89" s="170"/>
      <c r="GHU89" s="167"/>
      <c r="GHV89" s="43"/>
      <c r="GHW89" s="208"/>
      <c r="GHX89" s="157"/>
      <c r="GHY89" s="157"/>
      <c r="GHZ89" s="161"/>
      <c r="GIA89" s="161"/>
      <c r="GIB89" s="168"/>
      <c r="GIC89" s="169"/>
      <c r="GID89" s="170"/>
      <c r="GIE89" s="167"/>
      <c r="GIF89" s="43"/>
      <c r="GIG89" s="208"/>
      <c r="GIH89" s="157"/>
      <c r="GII89" s="157"/>
      <c r="GIJ89" s="161"/>
      <c r="GIK89" s="161"/>
      <c r="GIL89" s="168"/>
      <c r="GIM89" s="169"/>
      <c r="GIN89" s="170"/>
      <c r="GIO89" s="167"/>
      <c r="GIP89" s="43"/>
      <c r="GIQ89" s="208"/>
      <c r="GIR89" s="157"/>
      <c r="GIS89" s="157"/>
      <c r="GIT89" s="161"/>
      <c r="GIU89" s="161"/>
      <c r="GIV89" s="168"/>
      <c r="GIW89" s="169"/>
      <c r="GIX89" s="170"/>
      <c r="GIY89" s="167"/>
      <c r="GIZ89" s="43"/>
      <c r="GJA89" s="208"/>
      <c r="GJB89" s="157"/>
      <c r="GJC89" s="157"/>
      <c r="GJD89" s="161"/>
      <c r="GJE89" s="161"/>
      <c r="GJF89" s="168"/>
      <c r="GJG89" s="169"/>
      <c r="GJH89" s="170"/>
      <c r="GJI89" s="167"/>
      <c r="GJJ89" s="43"/>
      <c r="GJK89" s="208"/>
      <c r="GJL89" s="157"/>
      <c r="GJM89" s="157"/>
      <c r="GJN89" s="161"/>
      <c r="GJO89" s="161"/>
      <c r="GJP89" s="168"/>
      <c r="GJQ89" s="169"/>
      <c r="GJR89" s="170"/>
      <c r="GJS89" s="167"/>
      <c r="GJT89" s="43"/>
      <c r="GJU89" s="208"/>
      <c r="GJV89" s="157"/>
      <c r="GJW89" s="157"/>
      <c r="GJX89" s="161"/>
      <c r="GJY89" s="161"/>
      <c r="GJZ89" s="168"/>
      <c r="GKA89" s="169"/>
      <c r="GKB89" s="170"/>
      <c r="GKC89" s="167"/>
      <c r="GKD89" s="43"/>
      <c r="GKE89" s="208"/>
      <c r="GKF89" s="157"/>
      <c r="GKG89" s="157"/>
      <c r="GKH89" s="161"/>
      <c r="GKI89" s="161"/>
      <c r="GKJ89" s="168"/>
      <c r="GKK89" s="169"/>
      <c r="GKL89" s="170"/>
      <c r="GKM89" s="167"/>
      <c r="GKN89" s="43"/>
      <c r="GKO89" s="208"/>
      <c r="GKP89" s="157"/>
      <c r="GKQ89" s="157"/>
      <c r="GKR89" s="161"/>
      <c r="GKS89" s="161"/>
      <c r="GKT89" s="168"/>
      <c r="GKU89" s="169"/>
      <c r="GKV89" s="170"/>
      <c r="GKW89" s="167"/>
      <c r="GKX89" s="43"/>
      <c r="GKY89" s="208"/>
      <c r="GKZ89" s="157"/>
      <c r="GLA89" s="157"/>
      <c r="GLB89" s="161"/>
      <c r="GLC89" s="161"/>
      <c r="GLD89" s="168"/>
      <c r="GLE89" s="169"/>
      <c r="GLF89" s="170"/>
      <c r="GLG89" s="167"/>
      <c r="GLH89" s="43"/>
      <c r="GLI89" s="208"/>
      <c r="GLJ89" s="157"/>
      <c r="GLK89" s="157"/>
      <c r="GLL89" s="161"/>
      <c r="GLM89" s="161"/>
      <c r="GLN89" s="168"/>
      <c r="GLO89" s="169"/>
      <c r="GLP89" s="170"/>
      <c r="GLQ89" s="167"/>
      <c r="GLR89" s="43"/>
      <c r="GLS89" s="208"/>
      <c r="GLT89" s="157"/>
      <c r="GLU89" s="157"/>
      <c r="GLV89" s="161"/>
      <c r="GLW89" s="161"/>
      <c r="GLX89" s="168"/>
      <c r="GLY89" s="169"/>
      <c r="GLZ89" s="170"/>
      <c r="GMA89" s="167"/>
      <c r="GMB89" s="43"/>
      <c r="GMC89" s="208"/>
      <c r="GMD89" s="157"/>
      <c r="GME89" s="157"/>
      <c r="GMF89" s="161"/>
      <c r="GMG89" s="161"/>
      <c r="GMH89" s="168"/>
      <c r="GMI89" s="169"/>
      <c r="GMJ89" s="170"/>
      <c r="GMK89" s="167"/>
      <c r="GML89" s="43"/>
      <c r="GMM89" s="208"/>
      <c r="GMN89" s="157"/>
      <c r="GMO89" s="157"/>
      <c r="GMP89" s="161"/>
      <c r="GMQ89" s="161"/>
      <c r="GMR89" s="168"/>
      <c r="GMS89" s="169"/>
      <c r="GMT89" s="170"/>
      <c r="GMU89" s="167"/>
      <c r="GMV89" s="43"/>
      <c r="GMW89" s="208"/>
      <c r="GMX89" s="157"/>
      <c r="GMY89" s="157"/>
      <c r="GMZ89" s="161"/>
      <c r="GNA89" s="161"/>
      <c r="GNB89" s="168"/>
      <c r="GNC89" s="169"/>
      <c r="GND89" s="170"/>
      <c r="GNE89" s="167"/>
      <c r="GNF89" s="43"/>
      <c r="GNG89" s="208"/>
      <c r="GNH89" s="157"/>
      <c r="GNI89" s="157"/>
      <c r="GNJ89" s="161"/>
      <c r="GNK89" s="161"/>
      <c r="GNL89" s="168"/>
      <c r="GNM89" s="169"/>
      <c r="GNN89" s="170"/>
      <c r="GNO89" s="167"/>
      <c r="GNP89" s="43"/>
      <c r="GNQ89" s="208"/>
      <c r="GNR89" s="157"/>
      <c r="GNS89" s="157"/>
      <c r="GNT89" s="161"/>
      <c r="GNU89" s="161"/>
      <c r="GNV89" s="168"/>
      <c r="GNW89" s="169"/>
      <c r="GNX89" s="170"/>
      <c r="GNY89" s="167"/>
      <c r="GNZ89" s="43"/>
      <c r="GOA89" s="208"/>
      <c r="GOB89" s="157"/>
      <c r="GOC89" s="157"/>
      <c r="GOD89" s="161"/>
      <c r="GOE89" s="161"/>
      <c r="GOF89" s="168"/>
      <c r="GOG89" s="169"/>
      <c r="GOH89" s="170"/>
      <c r="GOI89" s="167"/>
      <c r="GOJ89" s="43"/>
      <c r="GOK89" s="208"/>
      <c r="GOL89" s="157"/>
      <c r="GOM89" s="157"/>
      <c r="GON89" s="161"/>
      <c r="GOO89" s="161"/>
      <c r="GOP89" s="168"/>
      <c r="GOQ89" s="169"/>
      <c r="GOR89" s="170"/>
      <c r="GOS89" s="167"/>
      <c r="GOT89" s="43"/>
      <c r="GOU89" s="208"/>
      <c r="GOV89" s="157"/>
      <c r="GOW89" s="157"/>
      <c r="GOX89" s="161"/>
      <c r="GOY89" s="161"/>
      <c r="GOZ89" s="168"/>
      <c r="GPA89" s="169"/>
      <c r="GPB89" s="170"/>
      <c r="GPC89" s="167"/>
      <c r="GPD89" s="43"/>
      <c r="GPE89" s="208"/>
      <c r="GPF89" s="157"/>
      <c r="GPG89" s="157"/>
      <c r="GPH89" s="161"/>
      <c r="GPI89" s="161"/>
      <c r="GPJ89" s="168"/>
      <c r="GPK89" s="169"/>
      <c r="GPL89" s="170"/>
      <c r="GPM89" s="167"/>
      <c r="GPN89" s="43"/>
      <c r="GPO89" s="208"/>
      <c r="GPP89" s="157"/>
      <c r="GPQ89" s="157"/>
      <c r="GPR89" s="161"/>
      <c r="GPS89" s="161"/>
      <c r="GPT89" s="168"/>
      <c r="GPU89" s="169"/>
      <c r="GPV89" s="170"/>
      <c r="GPW89" s="167"/>
      <c r="GPX89" s="43"/>
      <c r="GPY89" s="208"/>
      <c r="GPZ89" s="157"/>
      <c r="GQA89" s="157"/>
      <c r="GQB89" s="161"/>
      <c r="GQC89" s="161"/>
      <c r="GQD89" s="168"/>
      <c r="GQE89" s="169"/>
      <c r="GQF89" s="170"/>
      <c r="GQG89" s="167"/>
      <c r="GQH89" s="43"/>
      <c r="GQI89" s="208"/>
      <c r="GQJ89" s="157"/>
      <c r="GQK89" s="157"/>
      <c r="GQL89" s="161"/>
      <c r="GQM89" s="161"/>
      <c r="GQN89" s="168"/>
      <c r="GQO89" s="169"/>
      <c r="GQP89" s="170"/>
      <c r="GQQ89" s="167"/>
      <c r="GQR89" s="43"/>
      <c r="GQS89" s="208"/>
      <c r="GQT89" s="157"/>
      <c r="GQU89" s="157"/>
      <c r="GQV89" s="161"/>
      <c r="GQW89" s="161"/>
      <c r="GQX89" s="168"/>
      <c r="GQY89" s="169"/>
      <c r="GQZ89" s="170"/>
      <c r="GRA89" s="167"/>
      <c r="GRB89" s="43"/>
      <c r="GRC89" s="208"/>
      <c r="GRD89" s="157"/>
      <c r="GRE89" s="157"/>
      <c r="GRF89" s="161"/>
      <c r="GRG89" s="161"/>
      <c r="GRH89" s="168"/>
      <c r="GRI89" s="169"/>
      <c r="GRJ89" s="170"/>
      <c r="GRK89" s="167"/>
      <c r="GRL89" s="43"/>
      <c r="GRM89" s="208"/>
      <c r="GRN89" s="157"/>
      <c r="GRO89" s="157"/>
      <c r="GRP89" s="161"/>
      <c r="GRQ89" s="161"/>
      <c r="GRR89" s="168"/>
      <c r="GRS89" s="169"/>
      <c r="GRT89" s="170"/>
      <c r="GRU89" s="167"/>
      <c r="GRV89" s="43"/>
      <c r="GRW89" s="208"/>
      <c r="GRX89" s="157"/>
      <c r="GRY89" s="157"/>
      <c r="GRZ89" s="161"/>
      <c r="GSA89" s="161"/>
      <c r="GSB89" s="168"/>
      <c r="GSC89" s="169"/>
      <c r="GSD89" s="170"/>
      <c r="GSE89" s="167"/>
      <c r="GSF89" s="43"/>
      <c r="GSG89" s="208"/>
      <c r="GSH89" s="157"/>
      <c r="GSI89" s="157"/>
      <c r="GSJ89" s="161"/>
      <c r="GSK89" s="161"/>
      <c r="GSL89" s="168"/>
      <c r="GSM89" s="169"/>
      <c r="GSN89" s="170"/>
      <c r="GSO89" s="167"/>
      <c r="GSP89" s="43"/>
      <c r="GSQ89" s="208"/>
      <c r="GSR89" s="157"/>
      <c r="GSS89" s="157"/>
      <c r="GST89" s="161"/>
      <c r="GSU89" s="161"/>
      <c r="GSV89" s="168"/>
      <c r="GSW89" s="169"/>
      <c r="GSX89" s="170"/>
      <c r="GSY89" s="167"/>
      <c r="GSZ89" s="43"/>
      <c r="GTA89" s="208"/>
      <c r="GTB89" s="157"/>
      <c r="GTC89" s="157"/>
      <c r="GTD89" s="161"/>
      <c r="GTE89" s="161"/>
      <c r="GTF89" s="168"/>
      <c r="GTG89" s="169"/>
      <c r="GTH89" s="170"/>
      <c r="GTI89" s="167"/>
      <c r="GTJ89" s="43"/>
      <c r="GTK89" s="208"/>
      <c r="GTL89" s="157"/>
      <c r="GTM89" s="157"/>
      <c r="GTN89" s="161"/>
      <c r="GTO89" s="161"/>
      <c r="GTP89" s="168"/>
      <c r="GTQ89" s="169"/>
      <c r="GTR89" s="170"/>
      <c r="GTS89" s="167"/>
      <c r="GTT89" s="43"/>
      <c r="GTU89" s="208"/>
      <c r="GTV89" s="157"/>
      <c r="GTW89" s="157"/>
      <c r="GTX89" s="161"/>
      <c r="GTY89" s="161"/>
      <c r="GTZ89" s="168"/>
      <c r="GUA89" s="169"/>
      <c r="GUB89" s="170"/>
      <c r="GUC89" s="167"/>
      <c r="GUD89" s="43"/>
      <c r="GUE89" s="208"/>
      <c r="GUF89" s="157"/>
      <c r="GUG89" s="157"/>
      <c r="GUH89" s="161"/>
      <c r="GUI89" s="161"/>
      <c r="GUJ89" s="168"/>
      <c r="GUK89" s="169"/>
      <c r="GUL89" s="170"/>
      <c r="GUM89" s="167"/>
      <c r="GUN89" s="43"/>
      <c r="GUO89" s="208"/>
      <c r="GUP89" s="157"/>
      <c r="GUQ89" s="157"/>
      <c r="GUR89" s="161"/>
      <c r="GUS89" s="161"/>
      <c r="GUT89" s="168"/>
      <c r="GUU89" s="169"/>
      <c r="GUV89" s="170"/>
      <c r="GUW89" s="167"/>
      <c r="GUX89" s="43"/>
      <c r="GUY89" s="208"/>
      <c r="GUZ89" s="157"/>
      <c r="GVA89" s="157"/>
      <c r="GVB89" s="161"/>
      <c r="GVC89" s="161"/>
      <c r="GVD89" s="168"/>
      <c r="GVE89" s="169"/>
      <c r="GVF89" s="170"/>
      <c r="GVG89" s="167"/>
      <c r="GVH89" s="43"/>
      <c r="GVI89" s="208"/>
      <c r="GVJ89" s="157"/>
      <c r="GVK89" s="157"/>
      <c r="GVL89" s="161"/>
      <c r="GVM89" s="161"/>
      <c r="GVN89" s="168"/>
      <c r="GVO89" s="169"/>
      <c r="GVP89" s="170"/>
      <c r="GVQ89" s="167"/>
      <c r="GVR89" s="43"/>
      <c r="GVS89" s="208"/>
      <c r="GVT89" s="157"/>
      <c r="GVU89" s="157"/>
      <c r="GVV89" s="161"/>
      <c r="GVW89" s="161"/>
      <c r="GVX89" s="168"/>
      <c r="GVY89" s="169"/>
      <c r="GVZ89" s="170"/>
      <c r="GWA89" s="167"/>
      <c r="GWB89" s="43"/>
      <c r="GWC89" s="208"/>
      <c r="GWD89" s="157"/>
      <c r="GWE89" s="157"/>
      <c r="GWF89" s="161"/>
      <c r="GWG89" s="161"/>
      <c r="GWH89" s="168"/>
      <c r="GWI89" s="169"/>
      <c r="GWJ89" s="170"/>
      <c r="GWK89" s="167"/>
      <c r="GWL89" s="43"/>
      <c r="GWM89" s="208"/>
      <c r="GWN89" s="157"/>
      <c r="GWO89" s="157"/>
      <c r="GWP89" s="161"/>
      <c r="GWQ89" s="161"/>
      <c r="GWR89" s="168"/>
      <c r="GWS89" s="169"/>
      <c r="GWT89" s="170"/>
      <c r="GWU89" s="167"/>
      <c r="GWV89" s="43"/>
      <c r="GWW89" s="208"/>
      <c r="GWX89" s="157"/>
      <c r="GWY89" s="157"/>
      <c r="GWZ89" s="161"/>
      <c r="GXA89" s="161"/>
      <c r="GXB89" s="168"/>
      <c r="GXC89" s="169"/>
      <c r="GXD89" s="170"/>
      <c r="GXE89" s="167"/>
      <c r="GXF89" s="43"/>
      <c r="GXG89" s="208"/>
      <c r="GXH89" s="157"/>
      <c r="GXI89" s="157"/>
      <c r="GXJ89" s="161"/>
      <c r="GXK89" s="161"/>
      <c r="GXL89" s="168"/>
      <c r="GXM89" s="169"/>
      <c r="GXN89" s="170"/>
      <c r="GXO89" s="167"/>
      <c r="GXP89" s="43"/>
      <c r="GXQ89" s="208"/>
      <c r="GXR89" s="157"/>
      <c r="GXS89" s="157"/>
      <c r="GXT89" s="161"/>
      <c r="GXU89" s="161"/>
      <c r="GXV89" s="168"/>
      <c r="GXW89" s="169"/>
      <c r="GXX89" s="170"/>
      <c r="GXY89" s="167"/>
      <c r="GXZ89" s="43"/>
      <c r="GYA89" s="208"/>
      <c r="GYB89" s="157"/>
      <c r="GYC89" s="157"/>
      <c r="GYD89" s="161"/>
      <c r="GYE89" s="161"/>
      <c r="GYF89" s="168"/>
      <c r="GYG89" s="169"/>
      <c r="GYH89" s="170"/>
      <c r="GYI89" s="167"/>
      <c r="GYJ89" s="43"/>
      <c r="GYK89" s="208"/>
      <c r="GYL89" s="157"/>
      <c r="GYM89" s="157"/>
      <c r="GYN89" s="161"/>
      <c r="GYO89" s="161"/>
      <c r="GYP89" s="168"/>
      <c r="GYQ89" s="169"/>
      <c r="GYR89" s="170"/>
      <c r="GYS89" s="167"/>
      <c r="GYT89" s="43"/>
      <c r="GYU89" s="208"/>
      <c r="GYV89" s="157"/>
      <c r="GYW89" s="157"/>
      <c r="GYX89" s="161"/>
      <c r="GYY89" s="161"/>
      <c r="GYZ89" s="168"/>
      <c r="GZA89" s="169"/>
      <c r="GZB89" s="170"/>
      <c r="GZC89" s="167"/>
      <c r="GZD89" s="43"/>
      <c r="GZE89" s="208"/>
      <c r="GZF89" s="157"/>
      <c r="GZG89" s="157"/>
      <c r="GZH89" s="161"/>
      <c r="GZI89" s="161"/>
      <c r="GZJ89" s="168"/>
      <c r="GZK89" s="169"/>
      <c r="GZL89" s="170"/>
      <c r="GZM89" s="167"/>
      <c r="GZN89" s="43"/>
      <c r="GZO89" s="208"/>
      <c r="GZP89" s="157"/>
      <c r="GZQ89" s="157"/>
      <c r="GZR89" s="161"/>
      <c r="GZS89" s="161"/>
      <c r="GZT89" s="168"/>
      <c r="GZU89" s="169"/>
      <c r="GZV89" s="170"/>
      <c r="GZW89" s="167"/>
      <c r="GZX89" s="43"/>
      <c r="GZY89" s="208"/>
      <c r="GZZ89" s="157"/>
      <c r="HAA89" s="157"/>
      <c r="HAB89" s="161"/>
      <c r="HAC89" s="161"/>
      <c r="HAD89" s="168"/>
      <c r="HAE89" s="169"/>
      <c r="HAF89" s="170"/>
      <c r="HAG89" s="167"/>
      <c r="HAH89" s="43"/>
      <c r="HAI89" s="208"/>
      <c r="HAJ89" s="157"/>
      <c r="HAK89" s="157"/>
      <c r="HAL89" s="161"/>
      <c r="HAM89" s="161"/>
      <c r="HAN89" s="168"/>
      <c r="HAO89" s="169"/>
      <c r="HAP89" s="170"/>
      <c r="HAQ89" s="167"/>
      <c r="HAR89" s="43"/>
      <c r="HAS89" s="208"/>
      <c r="HAT89" s="157"/>
      <c r="HAU89" s="157"/>
      <c r="HAV89" s="161"/>
      <c r="HAW89" s="161"/>
      <c r="HAX89" s="168"/>
      <c r="HAY89" s="169"/>
      <c r="HAZ89" s="170"/>
      <c r="HBA89" s="167"/>
      <c r="HBB89" s="43"/>
      <c r="HBC89" s="208"/>
      <c r="HBD89" s="157"/>
      <c r="HBE89" s="157"/>
      <c r="HBF89" s="161"/>
      <c r="HBG89" s="161"/>
      <c r="HBH89" s="168"/>
      <c r="HBI89" s="169"/>
      <c r="HBJ89" s="170"/>
      <c r="HBK89" s="167"/>
      <c r="HBL89" s="43"/>
      <c r="HBM89" s="208"/>
      <c r="HBN89" s="157"/>
      <c r="HBO89" s="157"/>
      <c r="HBP89" s="161"/>
      <c r="HBQ89" s="161"/>
      <c r="HBR89" s="168"/>
      <c r="HBS89" s="169"/>
      <c r="HBT89" s="170"/>
      <c r="HBU89" s="167"/>
      <c r="HBV89" s="43"/>
      <c r="HBW89" s="208"/>
      <c r="HBX89" s="157"/>
      <c r="HBY89" s="157"/>
      <c r="HBZ89" s="161"/>
      <c r="HCA89" s="161"/>
      <c r="HCB89" s="168"/>
      <c r="HCC89" s="169"/>
      <c r="HCD89" s="170"/>
      <c r="HCE89" s="167"/>
      <c r="HCF89" s="43"/>
      <c r="HCG89" s="208"/>
      <c r="HCH89" s="157"/>
      <c r="HCI89" s="157"/>
      <c r="HCJ89" s="161"/>
      <c r="HCK89" s="161"/>
      <c r="HCL89" s="168"/>
      <c r="HCM89" s="169"/>
      <c r="HCN89" s="170"/>
      <c r="HCO89" s="167"/>
      <c r="HCP89" s="43"/>
      <c r="HCQ89" s="208"/>
      <c r="HCR89" s="157"/>
      <c r="HCS89" s="157"/>
      <c r="HCT89" s="161"/>
      <c r="HCU89" s="161"/>
      <c r="HCV89" s="168"/>
      <c r="HCW89" s="169"/>
      <c r="HCX89" s="170"/>
      <c r="HCY89" s="167"/>
      <c r="HCZ89" s="43"/>
      <c r="HDA89" s="208"/>
      <c r="HDB89" s="157"/>
      <c r="HDC89" s="157"/>
      <c r="HDD89" s="161"/>
      <c r="HDE89" s="161"/>
      <c r="HDF89" s="168"/>
      <c r="HDG89" s="169"/>
      <c r="HDH89" s="170"/>
      <c r="HDI89" s="167"/>
      <c r="HDJ89" s="43"/>
      <c r="HDK89" s="208"/>
      <c r="HDL89" s="157"/>
      <c r="HDM89" s="157"/>
      <c r="HDN89" s="161"/>
      <c r="HDO89" s="161"/>
      <c r="HDP89" s="168"/>
      <c r="HDQ89" s="169"/>
      <c r="HDR89" s="170"/>
      <c r="HDS89" s="167"/>
      <c r="HDT89" s="43"/>
      <c r="HDU89" s="208"/>
      <c r="HDV89" s="157"/>
      <c r="HDW89" s="157"/>
      <c r="HDX89" s="161"/>
      <c r="HDY89" s="161"/>
      <c r="HDZ89" s="168"/>
      <c r="HEA89" s="169"/>
      <c r="HEB89" s="170"/>
      <c r="HEC89" s="167"/>
      <c r="HED89" s="43"/>
      <c r="HEE89" s="208"/>
      <c r="HEF89" s="157"/>
      <c r="HEG89" s="157"/>
      <c r="HEH89" s="161"/>
      <c r="HEI89" s="161"/>
      <c r="HEJ89" s="168"/>
      <c r="HEK89" s="169"/>
      <c r="HEL89" s="170"/>
      <c r="HEM89" s="167"/>
      <c r="HEN89" s="43"/>
      <c r="HEO89" s="208"/>
      <c r="HEP89" s="157"/>
      <c r="HEQ89" s="157"/>
      <c r="HER89" s="161"/>
      <c r="HES89" s="161"/>
      <c r="HET89" s="168"/>
      <c r="HEU89" s="169"/>
      <c r="HEV89" s="170"/>
      <c r="HEW89" s="167"/>
      <c r="HEX89" s="43"/>
      <c r="HEY89" s="208"/>
      <c r="HEZ89" s="157"/>
      <c r="HFA89" s="157"/>
      <c r="HFB89" s="161"/>
      <c r="HFC89" s="161"/>
      <c r="HFD89" s="168"/>
      <c r="HFE89" s="169"/>
      <c r="HFF89" s="170"/>
      <c r="HFG89" s="167"/>
      <c r="HFH89" s="43"/>
      <c r="HFI89" s="208"/>
      <c r="HFJ89" s="157"/>
      <c r="HFK89" s="157"/>
      <c r="HFL89" s="161"/>
      <c r="HFM89" s="161"/>
      <c r="HFN89" s="168"/>
      <c r="HFO89" s="169"/>
      <c r="HFP89" s="170"/>
      <c r="HFQ89" s="167"/>
      <c r="HFR89" s="43"/>
      <c r="HFS89" s="208"/>
      <c r="HFT89" s="157"/>
      <c r="HFU89" s="157"/>
      <c r="HFV89" s="161"/>
      <c r="HFW89" s="161"/>
      <c r="HFX89" s="168"/>
      <c r="HFY89" s="169"/>
      <c r="HFZ89" s="170"/>
      <c r="HGA89" s="167"/>
      <c r="HGB89" s="43"/>
      <c r="HGC89" s="208"/>
      <c r="HGD89" s="157"/>
      <c r="HGE89" s="157"/>
      <c r="HGF89" s="161"/>
      <c r="HGG89" s="161"/>
      <c r="HGH89" s="168"/>
      <c r="HGI89" s="169"/>
      <c r="HGJ89" s="170"/>
      <c r="HGK89" s="167"/>
      <c r="HGL89" s="43"/>
      <c r="HGM89" s="208"/>
      <c r="HGN89" s="157"/>
      <c r="HGO89" s="157"/>
      <c r="HGP89" s="161"/>
      <c r="HGQ89" s="161"/>
      <c r="HGR89" s="168"/>
      <c r="HGS89" s="169"/>
      <c r="HGT89" s="170"/>
      <c r="HGU89" s="167"/>
      <c r="HGV89" s="43"/>
      <c r="HGW89" s="208"/>
      <c r="HGX89" s="157"/>
      <c r="HGY89" s="157"/>
      <c r="HGZ89" s="161"/>
      <c r="HHA89" s="161"/>
      <c r="HHB89" s="168"/>
      <c r="HHC89" s="169"/>
      <c r="HHD89" s="170"/>
      <c r="HHE89" s="167"/>
      <c r="HHF89" s="43"/>
      <c r="HHG89" s="208"/>
      <c r="HHH89" s="157"/>
      <c r="HHI89" s="157"/>
      <c r="HHJ89" s="161"/>
      <c r="HHK89" s="161"/>
      <c r="HHL89" s="168"/>
      <c r="HHM89" s="169"/>
      <c r="HHN89" s="170"/>
      <c r="HHO89" s="167"/>
      <c r="HHP89" s="43"/>
      <c r="HHQ89" s="208"/>
      <c r="HHR89" s="157"/>
      <c r="HHS89" s="157"/>
      <c r="HHT89" s="161"/>
      <c r="HHU89" s="161"/>
      <c r="HHV89" s="168"/>
      <c r="HHW89" s="169"/>
      <c r="HHX89" s="170"/>
      <c r="HHY89" s="167"/>
      <c r="HHZ89" s="43"/>
      <c r="HIA89" s="208"/>
      <c r="HIB89" s="157"/>
      <c r="HIC89" s="157"/>
      <c r="HID89" s="161"/>
      <c r="HIE89" s="161"/>
      <c r="HIF89" s="168"/>
      <c r="HIG89" s="169"/>
      <c r="HIH89" s="170"/>
      <c r="HII89" s="167"/>
      <c r="HIJ89" s="43"/>
      <c r="HIK89" s="208"/>
      <c r="HIL89" s="157"/>
      <c r="HIM89" s="157"/>
      <c r="HIN89" s="161"/>
      <c r="HIO89" s="161"/>
      <c r="HIP89" s="168"/>
      <c r="HIQ89" s="169"/>
      <c r="HIR89" s="170"/>
      <c r="HIS89" s="167"/>
      <c r="HIT89" s="43"/>
      <c r="HIU89" s="208"/>
      <c r="HIV89" s="157"/>
      <c r="HIW89" s="157"/>
      <c r="HIX89" s="161"/>
      <c r="HIY89" s="161"/>
      <c r="HIZ89" s="168"/>
      <c r="HJA89" s="169"/>
      <c r="HJB89" s="170"/>
      <c r="HJC89" s="167"/>
      <c r="HJD89" s="43"/>
      <c r="HJE89" s="208"/>
      <c r="HJF89" s="157"/>
      <c r="HJG89" s="157"/>
      <c r="HJH89" s="161"/>
      <c r="HJI89" s="161"/>
      <c r="HJJ89" s="168"/>
      <c r="HJK89" s="169"/>
      <c r="HJL89" s="170"/>
      <c r="HJM89" s="167"/>
      <c r="HJN89" s="43"/>
      <c r="HJO89" s="208"/>
      <c r="HJP89" s="157"/>
      <c r="HJQ89" s="157"/>
      <c r="HJR89" s="161"/>
      <c r="HJS89" s="161"/>
      <c r="HJT89" s="168"/>
      <c r="HJU89" s="169"/>
      <c r="HJV89" s="170"/>
      <c r="HJW89" s="167"/>
      <c r="HJX89" s="43"/>
      <c r="HJY89" s="208"/>
      <c r="HJZ89" s="157"/>
      <c r="HKA89" s="157"/>
      <c r="HKB89" s="161"/>
      <c r="HKC89" s="161"/>
      <c r="HKD89" s="168"/>
      <c r="HKE89" s="169"/>
      <c r="HKF89" s="170"/>
      <c r="HKG89" s="167"/>
      <c r="HKH89" s="43"/>
      <c r="HKI89" s="208"/>
      <c r="HKJ89" s="157"/>
      <c r="HKK89" s="157"/>
      <c r="HKL89" s="161"/>
      <c r="HKM89" s="161"/>
      <c r="HKN89" s="168"/>
      <c r="HKO89" s="169"/>
      <c r="HKP89" s="170"/>
      <c r="HKQ89" s="167"/>
      <c r="HKR89" s="43"/>
      <c r="HKS89" s="208"/>
      <c r="HKT89" s="157"/>
      <c r="HKU89" s="157"/>
      <c r="HKV89" s="161"/>
      <c r="HKW89" s="161"/>
      <c r="HKX89" s="168"/>
      <c r="HKY89" s="169"/>
      <c r="HKZ89" s="170"/>
      <c r="HLA89" s="167"/>
      <c r="HLB89" s="43"/>
      <c r="HLC89" s="208"/>
      <c r="HLD89" s="157"/>
      <c r="HLE89" s="157"/>
      <c r="HLF89" s="161"/>
      <c r="HLG89" s="161"/>
      <c r="HLH89" s="168"/>
      <c r="HLI89" s="169"/>
      <c r="HLJ89" s="170"/>
      <c r="HLK89" s="167"/>
      <c r="HLL89" s="43"/>
      <c r="HLM89" s="208"/>
      <c r="HLN89" s="157"/>
      <c r="HLO89" s="157"/>
      <c r="HLP89" s="161"/>
      <c r="HLQ89" s="161"/>
      <c r="HLR89" s="168"/>
      <c r="HLS89" s="169"/>
      <c r="HLT89" s="170"/>
      <c r="HLU89" s="167"/>
      <c r="HLV89" s="43"/>
      <c r="HLW89" s="208"/>
      <c r="HLX89" s="157"/>
      <c r="HLY89" s="157"/>
      <c r="HLZ89" s="161"/>
      <c r="HMA89" s="161"/>
      <c r="HMB89" s="168"/>
      <c r="HMC89" s="169"/>
      <c r="HMD89" s="170"/>
      <c r="HME89" s="167"/>
      <c r="HMF89" s="43"/>
      <c r="HMG89" s="208"/>
      <c r="HMH89" s="157"/>
      <c r="HMI89" s="157"/>
      <c r="HMJ89" s="161"/>
      <c r="HMK89" s="161"/>
      <c r="HML89" s="168"/>
      <c r="HMM89" s="169"/>
      <c r="HMN89" s="170"/>
      <c r="HMO89" s="167"/>
      <c r="HMP89" s="43"/>
      <c r="HMQ89" s="208"/>
      <c r="HMR89" s="157"/>
      <c r="HMS89" s="157"/>
      <c r="HMT89" s="161"/>
      <c r="HMU89" s="161"/>
      <c r="HMV89" s="168"/>
      <c r="HMW89" s="169"/>
      <c r="HMX89" s="170"/>
      <c r="HMY89" s="167"/>
      <c r="HMZ89" s="43"/>
      <c r="HNA89" s="208"/>
      <c r="HNB89" s="157"/>
      <c r="HNC89" s="157"/>
      <c r="HND89" s="161"/>
      <c r="HNE89" s="161"/>
      <c r="HNF89" s="168"/>
      <c r="HNG89" s="169"/>
      <c r="HNH89" s="170"/>
      <c r="HNI89" s="167"/>
      <c r="HNJ89" s="43"/>
      <c r="HNK89" s="208"/>
      <c r="HNL89" s="157"/>
      <c r="HNM89" s="157"/>
      <c r="HNN89" s="161"/>
      <c r="HNO89" s="161"/>
      <c r="HNP89" s="168"/>
      <c r="HNQ89" s="169"/>
      <c r="HNR89" s="170"/>
      <c r="HNS89" s="167"/>
      <c r="HNT89" s="43"/>
      <c r="HNU89" s="208"/>
      <c r="HNV89" s="157"/>
      <c r="HNW89" s="157"/>
      <c r="HNX89" s="161"/>
      <c r="HNY89" s="161"/>
      <c r="HNZ89" s="168"/>
      <c r="HOA89" s="169"/>
      <c r="HOB89" s="170"/>
      <c r="HOC89" s="167"/>
      <c r="HOD89" s="43"/>
      <c r="HOE89" s="208"/>
      <c r="HOF89" s="157"/>
      <c r="HOG89" s="157"/>
      <c r="HOH89" s="161"/>
      <c r="HOI89" s="161"/>
      <c r="HOJ89" s="168"/>
      <c r="HOK89" s="169"/>
      <c r="HOL89" s="170"/>
      <c r="HOM89" s="167"/>
      <c r="HON89" s="43"/>
      <c r="HOO89" s="208"/>
      <c r="HOP89" s="157"/>
      <c r="HOQ89" s="157"/>
      <c r="HOR89" s="161"/>
      <c r="HOS89" s="161"/>
      <c r="HOT89" s="168"/>
      <c r="HOU89" s="169"/>
      <c r="HOV89" s="170"/>
      <c r="HOW89" s="167"/>
      <c r="HOX89" s="43"/>
      <c r="HOY89" s="208"/>
      <c r="HOZ89" s="157"/>
      <c r="HPA89" s="157"/>
      <c r="HPB89" s="161"/>
      <c r="HPC89" s="161"/>
      <c r="HPD89" s="168"/>
      <c r="HPE89" s="169"/>
      <c r="HPF89" s="170"/>
      <c r="HPG89" s="167"/>
      <c r="HPH89" s="43"/>
      <c r="HPI89" s="208"/>
      <c r="HPJ89" s="157"/>
      <c r="HPK89" s="157"/>
      <c r="HPL89" s="161"/>
      <c r="HPM89" s="161"/>
      <c r="HPN89" s="168"/>
      <c r="HPO89" s="169"/>
      <c r="HPP89" s="170"/>
      <c r="HPQ89" s="167"/>
      <c r="HPR89" s="43"/>
      <c r="HPS89" s="208"/>
      <c r="HPT89" s="157"/>
      <c r="HPU89" s="157"/>
      <c r="HPV89" s="161"/>
      <c r="HPW89" s="161"/>
      <c r="HPX89" s="168"/>
      <c r="HPY89" s="169"/>
      <c r="HPZ89" s="170"/>
      <c r="HQA89" s="167"/>
      <c r="HQB89" s="43"/>
      <c r="HQC89" s="208"/>
      <c r="HQD89" s="157"/>
      <c r="HQE89" s="157"/>
      <c r="HQF89" s="161"/>
      <c r="HQG89" s="161"/>
      <c r="HQH89" s="168"/>
      <c r="HQI89" s="169"/>
      <c r="HQJ89" s="170"/>
      <c r="HQK89" s="167"/>
      <c r="HQL89" s="43"/>
      <c r="HQM89" s="208"/>
      <c r="HQN89" s="157"/>
      <c r="HQO89" s="157"/>
      <c r="HQP89" s="161"/>
      <c r="HQQ89" s="161"/>
      <c r="HQR89" s="168"/>
      <c r="HQS89" s="169"/>
      <c r="HQT89" s="170"/>
      <c r="HQU89" s="167"/>
      <c r="HQV89" s="43"/>
      <c r="HQW89" s="208"/>
      <c r="HQX89" s="157"/>
      <c r="HQY89" s="157"/>
      <c r="HQZ89" s="161"/>
      <c r="HRA89" s="161"/>
      <c r="HRB89" s="168"/>
      <c r="HRC89" s="169"/>
      <c r="HRD89" s="170"/>
      <c r="HRE89" s="167"/>
      <c r="HRF89" s="43"/>
      <c r="HRG89" s="208"/>
      <c r="HRH89" s="157"/>
      <c r="HRI89" s="157"/>
      <c r="HRJ89" s="161"/>
      <c r="HRK89" s="161"/>
      <c r="HRL89" s="168"/>
      <c r="HRM89" s="169"/>
      <c r="HRN89" s="170"/>
      <c r="HRO89" s="167"/>
      <c r="HRP89" s="43"/>
      <c r="HRQ89" s="208"/>
      <c r="HRR89" s="157"/>
      <c r="HRS89" s="157"/>
      <c r="HRT89" s="161"/>
      <c r="HRU89" s="161"/>
      <c r="HRV89" s="168"/>
      <c r="HRW89" s="169"/>
      <c r="HRX89" s="170"/>
      <c r="HRY89" s="167"/>
      <c r="HRZ89" s="43"/>
      <c r="HSA89" s="208"/>
      <c r="HSB89" s="157"/>
      <c r="HSC89" s="157"/>
      <c r="HSD89" s="161"/>
      <c r="HSE89" s="161"/>
      <c r="HSF89" s="168"/>
      <c r="HSG89" s="169"/>
      <c r="HSH89" s="170"/>
      <c r="HSI89" s="167"/>
      <c r="HSJ89" s="43"/>
      <c r="HSK89" s="208"/>
      <c r="HSL89" s="157"/>
      <c r="HSM89" s="157"/>
      <c r="HSN89" s="161"/>
      <c r="HSO89" s="161"/>
      <c r="HSP89" s="168"/>
      <c r="HSQ89" s="169"/>
      <c r="HSR89" s="170"/>
      <c r="HSS89" s="167"/>
      <c r="HST89" s="43"/>
      <c r="HSU89" s="208"/>
      <c r="HSV89" s="157"/>
      <c r="HSW89" s="157"/>
      <c r="HSX89" s="161"/>
      <c r="HSY89" s="161"/>
      <c r="HSZ89" s="168"/>
      <c r="HTA89" s="169"/>
      <c r="HTB89" s="170"/>
      <c r="HTC89" s="167"/>
      <c r="HTD89" s="43"/>
      <c r="HTE89" s="208"/>
      <c r="HTF89" s="157"/>
      <c r="HTG89" s="157"/>
      <c r="HTH89" s="161"/>
      <c r="HTI89" s="161"/>
      <c r="HTJ89" s="168"/>
      <c r="HTK89" s="169"/>
      <c r="HTL89" s="170"/>
      <c r="HTM89" s="167"/>
      <c r="HTN89" s="43"/>
      <c r="HTO89" s="208"/>
      <c r="HTP89" s="157"/>
      <c r="HTQ89" s="157"/>
      <c r="HTR89" s="161"/>
      <c r="HTS89" s="161"/>
      <c r="HTT89" s="168"/>
      <c r="HTU89" s="169"/>
      <c r="HTV89" s="170"/>
      <c r="HTW89" s="167"/>
      <c r="HTX89" s="43"/>
      <c r="HTY89" s="208"/>
      <c r="HTZ89" s="157"/>
      <c r="HUA89" s="157"/>
      <c r="HUB89" s="161"/>
      <c r="HUC89" s="161"/>
      <c r="HUD89" s="168"/>
      <c r="HUE89" s="169"/>
      <c r="HUF89" s="170"/>
      <c r="HUG89" s="167"/>
      <c r="HUH89" s="43"/>
      <c r="HUI89" s="208"/>
      <c r="HUJ89" s="157"/>
      <c r="HUK89" s="157"/>
      <c r="HUL89" s="161"/>
      <c r="HUM89" s="161"/>
      <c r="HUN89" s="168"/>
      <c r="HUO89" s="169"/>
      <c r="HUP89" s="170"/>
      <c r="HUQ89" s="167"/>
      <c r="HUR89" s="43"/>
      <c r="HUS89" s="208"/>
      <c r="HUT89" s="157"/>
      <c r="HUU89" s="157"/>
      <c r="HUV89" s="161"/>
      <c r="HUW89" s="161"/>
      <c r="HUX89" s="168"/>
      <c r="HUY89" s="169"/>
      <c r="HUZ89" s="170"/>
      <c r="HVA89" s="167"/>
      <c r="HVB89" s="43"/>
      <c r="HVC89" s="208"/>
      <c r="HVD89" s="157"/>
      <c r="HVE89" s="157"/>
      <c r="HVF89" s="161"/>
      <c r="HVG89" s="161"/>
      <c r="HVH89" s="168"/>
      <c r="HVI89" s="169"/>
      <c r="HVJ89" s="170"/>
      <c r="HVK89" s="167"/>
      <c r="HVL89" s="43"/>
      <c r="HVM89" s="208"/>
      <c r="HVN89" s="157"/>
      <c r="HVO89" s="157"/>
      <c r="HVP89" s="161"/>
      <c r="HVQ89" s="161"/>
      <c r="HVR89" s="168"/>
      <c r="HVS89" s="169"/>
      <c r="HVT89" s="170"/>
      <c r="HVU89" s="167"/>
      <c r="HVV89" s="43"/>
      <c r="HVW89" s="208"/>
      <c r="HVX89" s="157"/>
      <c r="HVY89" s="157"/>
      <c r="HVZ89" s="161"/>
      <c r="HWA89" s="161"/>
      <c r="HWB89" s="168"/>
      <c r="HWC89" s="169"/>
      <c r="HWD89" s="170"/>
      <c r="HWE89" s="167"/>
      <c r="HWF89" s="43"/>
      <c r="HWG89" s="208"/>
      <c r="HWH89" s="157"/>
      <c r="HWI89" s="157"/>
      <c r="HWJ89" s="161"/>
      <c r="HWK89" s="161"/>
      <c r="HWL89" s="168"/>
      <c r="HWM89" s="169"/>
      <c r="HWN89" s="170"/>
      <c r="HWO89" s="167"/>
      <c r="HWP89" s="43"/>
      <c r="HWQ89" s="208"/>
      <c r="HWR89" s="157"/>
      <c r="HWS89" s="157"/>
      <c r="HWT89" s="161"/>
      <c r="HWU89" s="161"/>
      <c r="HWV89" s="168"/>
      <c r="HWW89" s="169"/>
      <c r="HWX89" s="170"/>
      <c r="HWY89" s="167"/>
      <c r="HWZ89" s="43"/>
      <c r="HXA89" s="208"/>
      <c r="HXB89" s="157"/>
      <c r="HXC89" s="157"/>
      <c r="HXD89" s="161"/>
      <c r="HXE89" s="161"/>
      <c r="HXF89" s="168"/>
      <c r="HXG89" s="169"/>
      <c r="HXH89" s="170"/>
      <c r="HXI89" s="167"/>
      <c r="HXJ89" s="43"/>
      <c r="HXK89" s="208"/>
      <c r="HXL89" s="157"/>
      <c r="HXM89" s="157"/>
      <c r="HXN89" s="161"/>
      <c r="HXO89" s="161"/>
      <c r="HXP89" s="168"/>
      <c r="HXQ89" s="169"/>
      <c r="HXR89" s="170"/>
      <c r="HXS89" s="167"/>
      <c r="HXT89" s="43"/>
      <c r="HXU89" s="208"/>
      <c r="HXV89" s="157"/>
      <c r="HXW89" s="157"/>
      <c r="HXX89" s="161"/>
      <c r="HXY89" s="161"/>
      <c r="HXZ89" s="168"/>
      <c r="HYA89" s="169"/>
      <c r="HYB89" s="170"/>
      <c r="HYC89" s="167"/>
      <c r="HYD89" s="43"/>
      <c r="HYE89" s="208"/>
      <c r="HYF89" s="157"/>
      <c r="HYG89" s="157"/>
      <c r="HYH89" s="161"/>
      <c r="HYI89" s="161"/>
      <c r="HYJ89" s="168"/>
      <c r="HYK89" s="169"/>
      <c r="HYL89" s="170"/>
      <c r="HYM89" s="167"/>
      <c r="HYN89" s="43"/>
      <c r="HYO89" s="208"/>
      <c r="HYP89" s="157"/>
      <c r="HYQ89" s="157"/>
      <c r="HYR89" s="161"/>
      <c r="HYS89" s="161"/>
      <c r="HYT89" s="168"/>
      <c r="HYU89" s="169"/>
      <c r="HYV89" s="170"/>
      <c r="HYW89" s="167"/>
      <c r="HYX89" s="43"/>
      <c r="HYY89" s="208"/>
      <c r="HYZ89" s="157"/>
      <c r="HZA89" s="157"/>
      <c r="HZB89" s="161"/>
      <c r="HZC89" s="161"/>
      <c r="HZD89" s="168"/>
      <c r="HZE89" s="169"/>
      <c r="HZF89" s="170"/>
      <c r="HZG89" s="167"/>
      <c r="HZH89" s="43"/>
      <c r="HZI89" s="208"/>
      <c r="HZJ89" s="157"/>
      <c r="HZK89" s="157"/>
      <c r="HZL89" s="161"/>
      <c r="HZM89" s="161"/>
      <c r="HZN89" s="168"/>
      <c r="HZO89" s="169"/>
      <c r="HZP89" s="170"/>
      <c r="HZQ89" s="167"/>
      <c r="HZR89" s="43"/>
      <c r="HZS89" s="208"/>
      <c r="HZT89" s="157"/>
      <c r="HZU89" s="157"/>
      <c r="HZV89" s="161"/>
      <c r="HZW89" s="161"/>
      <c r="HZX89" s="168"/>
      <c r="HZY89" s="169"/>
      <c r="HZZ89" s="170"/>
      <c r="IAA89" s="167"/>
      <c r="IAB89" s="43"/>
      <c r="IAC89" s="208"/>
      <c r="IAD89" s="157"/>
      <c r="IAE89" s="157"/>
      <c r="IAF89" s="161"/>
      <c r="IAG89" s="161"/>
      <c r="IAH89" s="168"/>
      <c r="IAI89" s="169"/>
      <c r="IAJ89" s="170"/>
      <c r="IAK89" s="167"/>
      <c r="IAL89" s="43"/>
      <c r="IAM89" s="208"/>
      <c r="IAN89" s="157"/>
      <c r="IAO89" s="157"/>
      <c r="IAP89" s="161"/>
      <c r="IAQ89" s="161"/>
      <c r="IAR89" s="168"/>
      <c r="IAS89" s="169"/>
      <c r="IAT89" s="170"/>
      <c r="IAU89" s="167"/>
      <c r="IAV89" s="43"/>
      <c r="IAW89" s="208"/>
      <c r="IAX89" s="157"/>
      <c r="IAY89" s="157"/>
      <c r="IAZ89" s="161"/>
      <c r="IBA89" s="161"/>
      <c r="IBB89" s="168"/>
      <c r="IBC89" s="169"/>
      <c r="IBD89" s="170"/>
      <c r="IBE89" s="167"/>
      <c r="IBF89" s="43"/>
      <c r="IBG89" s="208"/>
      <c r="IBH89" s="157"/>
      <c r="IBI89" s="157"/>
      <c r="IBJ89" s="161"/>
      <c r="IBK89" s="161"/>
      <c r="IBL89" s="168"/>
      <c r="IBM89" s="169"/>
      <c r="IBN89" s="170"/>
      <c r="IBO89" s="167"/>
      <c r="IBP89" s="43"/>
      <c r="IBQ89" s="208"/>
      <c r="IBR89" s="157"/>
      <c r="IBS89" s="157"/>
      <c r="IBT89" s="161"/>
      <c r="IBU89" s="161"/>
      <c r="IBV89" s="168"/>
      <c r="IBW89" s="169"/>
      <c r="IBX89" s="170"/>
      <c r="IBY89" s="167"/>
      <c r="IBZ89" s="43"/>
      <c r="ICA89" s="208"/>
      <c r="ICB89" s="157"/>
      <c r="ICC89" s="157"/>
      <c r="ICD89" s="161"/>
      <c r="ICE89" s="161"/>
      <c r="ICF89" s="168"/>
      <c r="ICG89" s="169"/>
      <c r="ICH89" s="170"/>
      <c r="ICI89" s="167"/>
      <c r="ICJ89" s="43"/>
      <c r="ICK89" s="208"/>
      <c r="ICL89" s="157"/>
      <c r="ICM89" s="157"/>
      <c r="ICN89" s="161"/>
      <c r="ICO89" s="161"/>
      <c r="ICP89" s="168"/>
      <c r="ICQ89" s="169"/>
      <c r="ICR89" s="170"/>
      <c r="ICS89" s="167"/>
      <c r="ICT89" s="43"/>
      <c r="ICU89" s="208"/>
      <c r="ICV89" s="157"/>
      <c r="ICW89" s="157"/>
      <c r="ICX89" s="161"/>
      <c r="ICY89" s="161"/>
      <c r="ICZ89" s="168"/>
      <c r="IDA89" s="169"/>
      <c r="IDB89" s="170"/>
      <c r="IDC89" s="167"/>
      <c r="IDD89" s="43"/>
      <c r="IDE89" s="208"/>
      <c r="IDF89" s="157"/>
      <c r="IDG89" s="157"/>
      <c r="IDH89" s="161"/>
      <c r="IDI89" s="161"/>
      <c r="IDJ89" s="168"/>
      <c r="IDK89" s="169"/>
      <c r="IDL89" s="170"/>
      <c r="IDM89" s="167"/>
      <c r="IDN89" s="43"/>
      <c r="IDO89" s="208"/>
      <c r="IDP89" s="157"/>
      <c r="IDQ89" s="157"/>
      <c r="IDR89" s="161"/>
      <c r="IDS89" s="161"/>
      <c r="IDT89" s="168"/>
      <c r="IDU89" s="169"/>
      <c r="IDV89" s="170"/>
      <c r="IDW89" s="167"/>
      <c r="IDX89" s="43"/>
      <c r="IDY89" s="208"/>
      <c r="IDZ89" s="157"/>
      <c r="IEA89" s="157"/>
      <c r="IEB89" s="161"/>
      <c r="IEC89" s="161"/>
      <c r="IED89" s="168"/>
      <c r="IEE89" s="169"/>
      <c r="IEF89" s="170"/>
      <c r="IEG89" s="167"/>
      <c r="IEH89" s="43"/>
      <c r="IEI89" s="208"/>
      <c r="IEJ89" s="157"/>
      <c r="IEK89" s="157"/>
      <c r="IEL89" s="161"/>
      <c r="IEM89" s="161"/>
      <c r="IEN89" s="168"/>
      <c r="IEO89" s="169"/>
      <c r="IEP89" s="170"/>
      <c r="IEQ89" s="167"/>
      <c r="IER89" s="43"/>
      <c r="IES89" s="208"/>
      <c r="IET89" s="157"/>
      <c r="IEU89" s="157"/>
      <c r="IEV89" s="161"/>
      <c r="IEW89" s="161"/>
      <c r="IEX89" s="168"/>
      <c r="IEY89" s="169"/>
      <c r="IEZ89" s="170"/>
      <c r="IFA89" s="167"/>
      <c r="IFB89" s="43"/>
      <c r="IFC89" s="208"/>
      <c r="IFD89" s="157"/>
      <c r="IFE89" s="157"/>
      <c r="IFF89" s="161"/>
      <c r="IFG89" s="161"/>
      <c r="IFH89" s="168"/>
      <c r="IFI89" s="169"/>
      <c r="IFJ89" s="170"/>
      <c r="IFK89" s="167"/>
      <c r="IFL89" s="43"/>
      <c r="IFM89" s="208"/>
      <c r="IFN89" s="157"/>
      <c r="IFO89" s="157"/>
      <c r="IFP89" s="161"/>
      <c r="IFQ89" s="161"/>
      <c r="IFR89" s="168"/>
      <c r="IFS89" s="169"/>
      <c r="IFT89" s="170"/>
      <c r="IFU89" s="167"/>
      <c r="IFV89" s="43"/>
      <c r="IFW89" s="208"/>
      <c r="IFX89" s="157"/>
      <c r="IFY89" s="157"/>
      <c r="IFZ89" s="161"/>
      <c r="IGA89" s="161"/>
      <c r="IGB89" s="168"/>
      <c r="IGC89" s="169"/>
      <c r="IGD89" s="170"/>
      <c r="IGE89" s="167"/>
      <c r="IGF89" s="43"/>
      <c r="IGG89" s="208"/>
      <c r="IGH89" s="157"/>
      <c r="IGI89" s="157"/>
      <c r="IGJ89" s="161"/>
      <c r="IGK89" s="161"/>
      <c r="IGL89" s="168"/>
      <c r="IGM89" s="169"/>
      <c r="IGN89" s="170"/>
      <c r="IGO89" s="167"/>
      <c r="IGP89" s="43"/>
      <c r="IGQ89" s="208"/>
      <c r="IGR89" s="157"/>
      <c r="IGS89" s="157"/>
      <c r="IGT89" s="161"/>
      <c r="IGU89" s="161"/>
      <c r="IGV89" s="168"/>
      <c r="IGW89" s="169"/>
      <c r="IGX89" s="170"/>
      <c r="IGY89" s="167"/>
      <c r="IGZ89" s="43"/>
      <c r="IHA89" s="208"/>
      <c r="IHB89" s="157"/>
      <c r="IHC89" s="157"/>
      <c r="IHD89" s="161"/>
      <c r="IHE89" s="161"/>
      <c r="IHF89" s="168"/>
      <c r="IHG89" s="169"/>
      <c r="IHH89" s="170"/>
      <c r="IHI89" s="167"/>
      <c r="IHJ89" s="43"/>
      <c r="IHK89" s="208"/>
      <c r="IHL89" s="157"/>
      <c r="IHM89" s="157"/>
      <c r="IHN89" s="161"/>
      <c r="IHO89" s="161"/>
      <c r="IHP89" s="168"/>
      <c r="IHQ89" s="169"/>
      <c r="IHR89" s="170"/>
      <c r="IHS89" s="167"/>
      <c r="IHT89" s="43"/>
      <c r="IHU89" s="208"/>
      <c r="IHV89" s="157"/>
      <c r="IHW89" s="157"/>
      <c r="IHX89" s="161"/>
      <c r="IHY89" s="161"/>
      <c r="IHZ89" s="168"/>
      <c r="IIA89" s="169"/>
      <c r="IIB89" s="170"/>
      <c r="IIC89" s="167"/>
      <c r="IID89" s="43"/>
      <c r="IIE89" s="208"/>
      <c r="IIF89" s="157"/>
      <c r="IIG89" s="157"/>
      <c r="IIH89" s="161"/>
      <c r="III89" s="161"/>
      <c r="IIJ89" s="168"/>
      <c r="IIK89" s="169"/>
      <c r="IIL89" s="170"/>
      <c r="IIM89" s="167"/>
      <c r="IIN89" s="43"/>
      <c r="IIO89" s="208"/>
      <c r="IIP89" s="157"/>
      <c r="IIQ89" s="157"/>
      <c r="IIR89" s="161"/>
      <c r="IIS89" s="161"/>
      <c r="IIT89" s="168"/>
      <c r="IIU89" s="169"/>
      <c r="IIV89" s="170"/>
      <c r="IIW89" s="167"/>
      <c r="IIX89" s="43"/>
      <c r="IIY89" s="208"/>
      <c r="IIZ89" s="157"/>
      <c r="IJA89" s="157"/>
      <c r="IJB89" s="161"/>
      <c r="IJC89" s="161"/>
      <c r="IJD89" s="168"/>
      <c r="IJE89" s="169"/>
      <c r="IJF89" s="170"/>
      <c r="IJG89" s="167"/>
      <c r="IJH89" s="43"/>
      <c r="IJI89" s="208"/>
      <c r="IJJ89" s="157"/>
      <c r="IJK89" s="157"/>
      <c r="IJL89" s="161"/>
      <c r="IJM89" s="161"/>
      <c r="IJN89" s="168"/>
      <c r="IJO89" s="169"/>
      <c r="IJP89" s="170"/>
      <c r="IJQ89" s="167"/>
      <c r="IJR89" s="43"/>
      <c r="IJS89" s="208"/>
      <c r="IJT89" s="157"/>
      <c r="IJU89" s="157"/>
      <c r="IJV89" s="161"/>
      <c r="IJW89" s="161"/>
      <c r="IJX89" s="168"/>
      <c r="IJY89" s="169"/>
      <c r="IJZ89" s="170"/>
      <c r="IKA89" s="167"/>
      <c r="IKB89" s="43"/>
      <c r="IKC89" s="208"/>
      <c r="IKD89" s="157"/>
      <c r="IKE89" s="157"/>
      <c r="IKF89" s="161"/>
      <c r="IKG89" s="161"/>
      <c r="IKH89" s="168"/>
      <c r="IKI89" s="169"/>
      <c r="IKJ89" s="170"/>
      <c r="IKK89" s="167"/>
      <c r="IKL89" s="43"/>
      <c r="IKM89" s="208"/>
      <c r="IKN89" s="157"/>
      <c r="IKO89" s="157"/>
      <c r="IKP89" s="161"/>
      <c r="IKQ89" s="161"/>
      <c r="IKR89" s="168"/>
      <c r="IKS89" s="169"/>
      <c r="IKT89" s="170"/>
      <c r="IKU89" s="167"/>
      <c r="IKV89" s="43"/>
      <c r="IKW89" s="208"/>
      <c r="IKX89" s="157"/>
      <c r="IKY89" s="157"/>
      <c r="IKZ89" s="161"/>
      <c r="ILA89" s="161"/>
      <c r="ILB89" s="168"/>
      <c r="ILC89" s="169"/>
      <c r="ILD89" s="170"/>
      <c r="ILE89" s="167"/>
      <c r="ILF89" s="43"/>
      <c r="ILG89" s="208"/>
      <c r="ILH89" s="157"/>
      <c r="ILI89" s="157"/>
      <c r="ILJ89" s="161"/>
      <c r="ILK89" s="161"/>
      <c r="ILL89" s="168"/>
      <c r="ILM89" s="169"/>
      <c r="ILN89" s="170"/>
      <c r="ILO89" s="167"/>
      <c r="ILP89" s="43"/>
      <c r="ILQ89" s="208"/>
      <c r="ILR89" s="157"/>
      <c r="ILS89" s="157"/>
      <c r="ILT89" s="161"/>
      <c r="ILU89" s="161"/>
      <c r="ILV89" s="168"/>
      <c r="ILW89" s="169"/>
      <c r="ILX89" s="170"/>
      <c r="ILY89" s="167"/>
      <c r="ILZ89" s="43"/>
      <c r="IMA89" s="208"/>
      <c r="IMB89" s="157"/>
      <c r="IMC89" s="157"/>
      <c r="IMD89" s="161"/>
      <c r="IME89" s="161"/>
      <c r="IMF89" s="168"/>
      <c r="IMG89" s="169"/>
      <c r="IMH89" s="170"/>
      <c r="IMI89" s="167"/>
      <c r="IMJ89" s="43"/>
      <c r="IMK89" s="208"/>
      <c r="IML89" s="157"/>
      <c r="IMM89" s="157"/>
      <c r="IMN89" s="161"/>
      <c r="IMO89" s="161"/>
      <c r="IMP89" s="168"/>
      <c r="IMQ89" s="169"/>
      <c r="IMR89" s="170"/>
      <c r="IMS89" s="167"/>
      <c r="IMT89" s="43"/>
      <c r="IMU89" s="208"/>
      <c r="IMV89" s="157"/>
      <c r="IMW89" s="157"/>
      <c r="IMX89" s="161"/>
      <c r="IMY89" s="161"/>
      <c r="IMZ89" s="168"/>
      <c r="INA89" s="169"/>
      <c r="INB89" s="170"/>
      <c r="INC89" s="167"/>
      <c r="IND89" s="43"/>
      <c r="INE89" s="208"/>
      <c r="INF89" s="157"/>
      <c r="ING89" s="157"/>
      <c r="INH89" s="161"/>
      <c r="INI89" s="161"/>
      <c r="INJ89" s="168"/>
      <c r="INK89" s="169"/>
      <c r="INL89" s="170"/>
      <c r="INM89" s="167"/>
      <c r="INN89" s="43"/>
      <c r="INO89" s="208"/>
      <c r="INP89" s="157"/>
      <c r="INQ89" s="157"/>
      <c r="INR89" s="161"/>
      <c r="INS89" s="161"/>
      <c r="INT89" s="168"/>
      <c r="INU89" s="169"/>
      <c r="INV89" s="170"/>
      <c r="INW89" s="167"/>
      <c r="INX89" s="43"/>
      <c r="INY89" s="208"/>
      <c r="INZ89" s="157"/>
      <c r="IOA89" s="157"/>
      <c r="IOB89" s="161"/>
      <c r="IOC89" s="161"/>
      <c r="IOD89" s="168"/>
      <c r="IOE89" s="169"/>
      <c r="IOF89" s="170"/>
      <c r="IOG89" s="167"/>
      <c r="IOH89" s="43"/>
      <c r="IOI89" s="208"/>
      <c r="IOJ89" s="157"/>
      <c r="IOK89" s="157"/>
      <c r="IOL89" s="161"/>
      <c r="IOM89" s="161"/>
      <c r="ION89" s="168"/>
      <c r="IOO89" s="169"/>
      <c r="IOP89" s="170"/>
      <c r="IOQ89" s="167"/>
      <c r="IOR89" s="43"/>
      <c r="IOS89" s="208"/>
      <c r="IOT89" s="157"/>
      <c r="IOU89" s="157"/>
      <c r="IOV89" s="161"/>
      <c r="IOW89" s="161"/>
      <c r="IOX89" s="168"/>
      <c r="IOY89" s="169"/>
      <c r="IOZ89" s="170"/>
      <c r="IPA89" s="167"/>
      <c r="IPB89" s="43"/>
      <c r="IPC89" s="208"/>
      <c r="IPD89" s="157"/>
      <c r="IPE89" s="157"/>
      <c r="IPF89" s="161"/>
      <c r="IPG89" s="161"/>
      <c r="IPH89" s="168"/>
      <c r="IPI89" s="169"/>
      <c r="IPJ89" s="170"/>
      <c r="IPK89" s="167"/>
      <c r="IPL89" s="43"/>
      <c r="IPM89" s="208"/>
      <c r="IPN89" s="157"/>
      <c r="IPO89" s="157"/>
      <c r="IPP89" s="161"/>
      <c r="IPQ89" s="161"/>
      <c r="IPR89" s="168"/>
      <c r="IPS89" s="169"/>
      <c r="IPT89" s="170"/>
      <c r="IPU89" s="167"/>
      <c r="IPV89" s="43"/>
      <c r="IPW89" s="208"/>
      <c r="IPX89" s="157"/>
      <c r="IPY89" s="157"/>
      <c r="IPZ89" s="161"/>
      <c r="IQA89" s="161"/>
      <c r="IQB89" s="168"/>
      <c r="IQC89" s="169"/>
      <c r="IQD89" s="170"/>
      <c r="IQE89" s="167"/>
      <c r="IQF89" s="43"/>
      <c r="IQG89" s="208"/>
      <c r="IQH89" s="157"/>
      <c r="IQI89" s="157"/>
      <c r="IQJ89" s="161"/>
      <c r="IQK89" s="161"/>
      <c r="IQL89" s="168"/>
      <c r="IQM89" s="169"/>
      <c r="IQN89" s="170"/>
      <c r="IQO89" s="167"/>
      <c r="IQP89" s="43"/>
      <c r="IQQ89" s="208"/>
      <c r="IQR89" s="157"/>
      <c r="IQS89" s="157"/>
      <c r="IQT89" s="161"/>
      <c r="IQU89" s="161"/>
      <c r="IQV89" s="168"/>
      <c r="IQW89" s="169"/>
      <c r="IQX89" s="170"/>
      <c r="IQY89" s="167"/>
      <c r="IQZ89" s="43"/>
      <c r="IRA89" s="208"/>
      <c r="IRB89" s="157"/>
      <c r="IRC89" s="157"/>
      <c r="IRD89" s="161"/>
      <c r="IRE89" s="161"/>
      <c r="IRF89" s="168"/>
      <c r="IRG89" s="169"/>
      <c r="IRH89" s="170"/>
      <c r="IRI89" s="167"/>
      <c r="IRJ89" s="43"/>
      <c r="IRK89" s="208"/>
      <c r="IRL89" s="157"/>
      <c r="IRM89" s="157"/>
      <c r="IRN89" s="161"/>
      <c r="IRO89" s="161"/>
      <c r="IRP89" s="168"/>
      <c r="IRQ89" s="169"/>
      <c r="IRR89" s="170"/>
      <c r="IRS89" s="167"/>
      <c r="IRT89" s="43"/>
      <c r="IRU89" s="208"/>
      <c r="IRV89" s="157"/>
      <c r="IRW89" s="157"/>
      <c r="IRX89" s="161"/>
      <c r="IRY89" s="161"/>
      <c r="IRZ89" s="168"/>
      <c r="ISA89" s="169"/>
      <c r="ISB89" s="170"/>
      <c r="ISC89" s="167"/>
      <c r="ISD89" s="43"/>
      <c r="ISE89" s="208"/>
      <c r="ISF89" s="157"/>
      <c r="ISG89" s="157"/>
      <c r="ISH89" s="161"/>
      <c r="ISI89" s="161"/>
      <c r="ISJ89" s="168"/>
      <c r="ISK89" s="169"/>
      <c r="ISL89" s="170"/>
      <c r="ISM89" s="167"/>
      <c r="ISN89" s="43"/>
      <c r="ISO89" s="208"/>
      <c r="ISP89" s="157"/>
      <c r="ISQ89" s="157"/>
      <c r="ISR89" s="161"/>
      <c r="ISS89" s="161"/>
      <c r="IST89" s="168"/>
      <c r="ISU89" s="169"/>
      <c r="ISV89" s="170"/>
      <c r="ISW89" s="167"/>
      <c r="ISX89" s="43"/>
      <c r="ISY89" s="208"/>
      <c r="ISZ89" s="157"/>
      <c r="ITA89" s="157"/>
      <c r="ITB89" s="161"/>
      <c r="ITC89" s="161"/>
      <c r="ITD89" s="168"/>
      <c r="ITE89" s="169"/>
      <c r="ITF89" s="170"/>
      <c r="ITG89" s="167"/>
      <c r="ITH89" s="43"/>
      <c r="ITI89" s="208"/>
      <c r="ITJ89" s="157"/>
      <c r="ITK89" s="157"/>
      <c r="ITL89" s="161"/>
      <c r="ITM89" s="161"/>
      <c r="ITN89" s="168"/>
      <c r="ITO89" s="169"/>
      <c r="ITP89" s="170"/>
      <c r="ITQ89" s="167"/>
      <c r="ITR89" s="43"/>
      <c r="ITS89" s="208"/>
      <c r="ITT89" s="157"/>
      <c r="ITU89" s="157"/>
      <c r="ITV89" s="161"/>
      <c r="ITW89" s="161"/>
      <c r="ITX89" s="168"/>
      <c r="ITY89" s="169"/>
      <c r="ITZ89" s="170"/>
      <c r="IUA89" s="167"/>
      <c r="IUB89" s="43"/>
      <c r="IUC89" s="208"/>
      <c r="IUD89" s="157"/>
      <c r="IUE89" s="157"/>
      <c r="IUF89" s="161"/>
      <c r="IUG89" s="161"/>
      <c r="IUH89" s="168"/>
      <c r="IUI89" s="169"/>
      <c r="IUJ89" s="170"/>
      <c r="IUK89" s="167"/>
      <c r="IUL89" s="43"/>
      <c r="IUM89" s="208"/>
      <c r="IUN89" s="157"/>
      <c r="IUO89" s="157"/>
      <c r="IUP89" s="161"/>
      <c r="IUQ89" s="161"/>
      <c r="IUR89" s="168"/>
      <c r="IUS89" s="169"/>
      <c r="IUT89" s="170"/>
      <c r="IUU89" s="167"/>
      <c r="IUV89" s="43"/>
      <c r="IUW89" s="208"/>
      <c r="IUX89" s="157"/>
      <c r="IUY89" s="157"/>
      <c r="IUZ89" s="161"/>
      <c r="IVA89" s="161"/>
      <c r="IVB89" s="168"/>
      <c r="IVC89" s="169"/>
      <c r="IVD89" s="170"/>
      <c r="IVE89" s="167"/>
      <c r="IVF89" s="43"/>
      <c r="IVG89" s="208"/>
      <c r="IVH89" s="157"/>
      <c r="IVI89" s="157"/>
      <c r="IVJ89" s="161"/>
      <c r="IVK89" s="161"/>
      <c r="IVL89" s="168"/>
      <c r="IVM89" s="169"/>
      <c r="IVN89" s="170"/>
      <c r="IVO89" s="167"/>
      <c r="IVP89" s="43"/>
      <c r="IVQ89" s="208"/>
      <c r="IVR89" s="157"/>
      <c r="IVS89" s="157"/>
      <c r="IVT89" s="161"/>
      <c r="IVU89" s="161"/>
      <c r="IVV89" s="168"/>
      <c r="IVW89" s="169"/>
      <c r="IVX89" s="170"/>
      <c r="IVY89" s="167"/>
      <c r="IVZ89" s="43"/>
      <c r="IWA89" s="208"/>
      <c r="IWB89" s="157"/>
      <c r="IWC89" s="157"/>
      <c r="IWD89" s="161"/>
      <c r="IWE89" s="161"/>
      <c r="IWF89" s="168"/>
      <c r="IWG89" s="169"/>
      <c r="IWH89" s="170"/>
      <c r="IWI89" s="167"/>
      <c r="IWJ89" s="43"/>
      <c r="IWK89" s="208"/>
      <c r="IWL89" s="157"/>
      <c r="IWM89" s="157"/>
      <c r="IWN89" s="161"/>
      <c r="IWO89" s="161"/>
      <c r="IWP89" s="168"/>
      <c r="IWQ89" s="169"/>
      <c r="IWR89" s="170"/>
      <c r="IWS89" s="167"/>
      <c r="IWT89" s="43"/>
      <c r="IWU89" s="208"/>
      <c r="IWV89" s="157"/>
      <c r="IWW89" s="157"/>
      <c r="IWX89" s="161"/>
      <c r="IWY89" s="161"/>
      <c r="IWZ89" s="168"/>
      <c r="IXA89" s="169"/>
      <c r="IXB89" s="170"/>
      <c r="IXC89" s="167"/>
      <c r="IXD89" s="43"/>
      <c r="IXE89" s="208"/>
      <c r="IXF89" s="157"/>
      <c r="IXG89" s="157"/>
      <c r="IXH89" s="161"/>
      <c r="IXI89" s="161"/>
      <c r="IXJ89" s="168"/>
      <c r="IXK89" s="169"/>
      <c r="IXL89" s="170"/>
      <c r="IXM89" s="167"/>
      <c r="IXN89" s="43"/>
      <c r="IXO89" s="208"/>
      <c r="IXP89" s="157"/>
      <c r="IXQ89" s="157"/>
      <c r="IXR89" s="161"/>
      <c r="IXS89" s="161"/>
      <c r="IXT89" s="168"/>
      <c r="IXU89" s="169"/>
      <c r="IXV89" s="170"/>
      <c r="IXW89" s="167"/>
      <c r="IXX89" s="43"/>
      <c r="IXY89" s="208"/>
      <c r="IXZ89" s="157"/>
      <c r="IYA89" s="157"/>
      <c r="IYB89" s="161"/>
      <c r="IYC89" s="161"/>
      <c r="IYD89" s="168"/>
      <c r="IYE89" s="169"/>
      <c r="IYF89" s="170"/>
      <c r="IYG89" s="167"/>
      <c r="IYH89" s="43"/>
      <c r="IYI89" s="208"/>
      <c r="IYJ89" s="157"/>
      <c r="IYK89" s="157"/>
      <c r="IYL89" s="161"/>
      <c r="IYM89" s="161"/>
      <c r="IYN89" s="168"/>
      <c r="IYO89" s="169"/>
      <c r="IYP89" s="170"/>
      <c r="IYQ89" s="167"/>
      <c r="IYR89" s="43"/>
      <c r="IYS89" s="208"/>
      <c r="IYT89" s="157"/>
      <c r="IYU89" s="157"/>
      <c r="IYV89" s="161"/>
      <c r="IYW89" s="161"/>
      <c r="IYX89" s="168"/>
      <c r="IYY89" s="169"/>
      <c r="IYZ89" s="170"/>
      <c r="IZA89" s="167"/>
      <c r="IZB89" s="43"/>
      <c r="IZC89" s="208"/>
      <c r="IZD89" s="157"/>
      <c r="IZE89" s="157"/>
      <c r="IZF89" s="161"/>
      <c r="IZG89" s="161"/>
      <c r="IZH89" s="168"/>
      <c r="IZI89" s="169"/>
      <c r="IZJ89" s="170"/>
      <c r="IZK89" s="167"/>
      <c r="IZL89" s="43"/>
      <c r="IZM89" s="208"/>
      <c r="IZN89" s="157"/>
      <c r="IZO89" s="157"/>
      <c r="IZP89" s="161"/>
      <c r="IZQ89" s="161"/>
      <c r="IZR89" s="168"/>
      <c r="IZS89" s="169"/>
      <c r="IZT89" s="170"/>
      <c r="IZU89" s="167"/>
      <c r="IZV89" s="43"/>
      <c r="IZW89" s="208"/>
      <c r="IZX89" s="157"/>
      <c r="IZY89" s="157"/>
      <c r="IZZ89" s="161"/>
      <c r="JAA89" s="161"/>
      <c r="JAB89" s="168"/>
      <c r="JAC89" s="169"/>
      <c r="JAD89" s="170"/>
      <c r="JAE89" s="167"/>
      <c r="JAF89" s="43"/>
      <c r="JAG89" s="208"/>
      <c r="JAH89" s="157"/>
      <c r="JAI89" s="157"/>
      <c r="JAJ89" s="161"/>
      <c r="JAK89" s="161"/>
      <c r="JAL89" s="168"/>
      <c r="JAM89" s="169"/>
      <c r="JAN89" s="170"/>
      <c r="JAO89" s="167"/>
      <c r="JAP89" s="43"/>
      <c r="JAQ89" s="208"/>
      <c r="JAR89" s="157"/>
      <c r="JAS89" s="157"/>
      <c r="JAT89" s="161"/>
      <c r="JAU89" s="161"/>
      <c r="JAV89" s="168"/>
      <c r="JAW89" s="169"/>
      <c r="JAX89" s="170"/>
      <c r="JAY89" s="167"/>
      <c r="JAZ89" s="43"/>
      <c r="JBA89" s="208"/>
      <c r="JBB89" s="157"/>
      <c r="JBC89" s="157"/>
      <c r="JBD89" s="161"/>
      <c r="JBE89" s="161"/>
      <c r="JBF89" s="168"/>
      <c r="JBG89" s="169"/>
      <c r="JBH89" s="170"/>
      <c r="JBI89" s="167"/>
      <c r="JBJ89" s="43"/>
      <c r="JBK89" s="208"/>
      <c r="JBL89" s="157"/>
      <c r="JBM89" s="157"/>
      <c r="JBN89" s="161"/>
      <c r="JBO89" s="161"/>
      <c r="JBP89" s="168"/>
      <c r="JBQ89" s="169"/>
      <c r="JBR89" s="170"/>
      <c r="JBS89" s="167"/>
      <c r="JBT89" s="43"/>
      <c r="JBU89" s="208"/>
      <c r="JBV89" s="157"/>
      <c r="JBW89" s="157"/>
      <c r="JBX89" s="161"/>
      <c r="JBY89" s="161"/>
      <c r="JBZ89" s="168"/>
      <c r="JCA89" s="169"/>
      <c r="JCB89" s="170"/>
      <c r="JCC89" s="167"/>
      <c r="JCD89" s="43"/>
      <c r="JCE89" s="208"/>
      <c r="JCF89" s="157"/>
      <c r="JCG89" s="157"/>
      <c r="JCH89" s="161"/>
      <c r="JCI89" s="161"/>
      <c r="JCJ89" s="168"/>
      <c r="JCK89" s="169"/>
      <c r="JCL89" s="170"/>
      <c r="JCM89" s="167"/>
      <c r="JCN89" s="43"/>
      <c r="JCO89" s="208"/>
      <c r="JCP89" s="157"/>
      <c r="JCQ89" s="157"/>
      <c r="JCR89" s="161"/>
      <c r="JCS89" s="161"/>
      <c r="JCT89" s="168"/>
      <c r="JCU89" s="169"/>
      <c r="JCV89" s="170"/>
      <c r="JCW89" s="167"/>
      <c r="JCX89" s="43"/>
      <c r="JCY89" s="208"/>
      <c r="JCZ89" s="157"/>
      <c r="JDA89" s="157"/>
      <c r="JDB89" s="161"/>
      <c r="JDC89" s="161"/>
      <c r="JDD89" s="168"/>
      <c r="JDE89" s="169"/>
      <c r="JDF89" s="170"/>
      <c r="JDG89" s="167"/>
      <c r="JDH89" s="43"/>
      <c r="JDI89" s="208"/>
      <c r="JDJ89" s="157"/>
      <c r="JDK89" s="157"/>
      <c r="JDL89" s="161"/>
      <c r="JDM89" s="161"/>
      <c r="JDN89" s="168"/>
      <c r="JDO89" s="169"/>
      <c r="JDP89" s="170"/>
      <c r="JDQ89" s="167"/>
      <c r="JDR89" s="43"/>
      <c r="JDS89" s="208"/>
      <c r="JDT89" s="157"/>
      <c r="JDU89" s="157"/>
      <c r="JDV89" s="161"/>
      <c r="JDW89" s="161"/>
      <c r="JDX89" s="168"/>
      <c r="JDY89" s="169"/>
      <c r="JDZ89" s="170"/>
      <c r="JEA89" s="167"/>
      <c r="JEB89" s="43"/>
      <c r="JEC89" s="208"/>
      <c r="JED89" s="157"/>
      <c r="JEE89" s="157"/>
      <c r="JEF89" s="161"/>
      <c r="JEG89" s="161"/>
      <c r="JEH89" s="168"/>
      <c r="JEI89" s="169"/>
      <c r="JEJ89" s="170"/>
      <c r="JEK89" s="167"/>
      <c r="JEL89" s="43"/>
      <c r="JEM89" s="208"/>
      <c r="JEN89" s="157"/>
      <c r="JEO89" s="157"/>
      <c r="JEP89" s="161"/>
      <c r="JEQ89" s="161"/>
      <c r="JER89" s="168"/>
      <c r="JES89" s="169"/>
      <c r="JET89" s="170"/>
      <c r="JEU89" s="167"/>
      <c r="JEV89" s="43"/>
      <c r="JEW89" s="208"/>
      <c r="JEX89" s="157"/>
      <c r="JEY89" s="157"/>
      <c r="JEZ89" s="161"/>
      <c r="JFA89" s="161"/>
      <c r="JFB89" s="168"/>
      <c r="JFC89" s="169"/>
      <c r="JFD89" s="170"/>
      <c r="JFE89" s="167"/>
      <c r="JFF89" s="43"/>
      <c r="JFG89" s="208"/>
      <c r="JFH89" s="157"/>
      <c r="JFI89" s="157"/>
      <c r="JFJ89" s="161"/>
      <c r="JFK89" s="161"/>
      <c r="JFL89" s="168"/>
      <c r="JFM89" s="169"/>
      <c r="JFN89" s="170"/>
      <c r="JFO89" s="167"/>
      <c r="JFP89" s="43"/>
      <c r="JFQ89" s="208"/>
      <c r="JFR89" s="157"/>
      <c r="JFS89" s="157"/>
      <c r="JFT89" s="161"/>
      <c r="JFU89" s="161"/>
      <c r="JFV89" s="168"/>
      <c r="JFW89" s="169"/>
      <c r="JFX89" s="170"/>
      <c r="JFY89" s="167"/>
      <c r="JFZ89" s="43"/>
      <c r="JGA89" s="208"/>
      <c r="JGB89" s="157"/>
      <c r="JGC89" s="157"/>
      <c r="JGD89" s="161"/>
      <c r="JGE89" s="161"/>
      <c r="JGF89" s="168"/>
      <c r="JGG89" s="169"/>
      <c r="JGH89" s="170"/>
      <c r="JGI89" s="167"/>
      <c r="JGJ89" s="43"/>
      <c r="JGK89" s="208"/>
      <c r="JGL89" s="157"/>
      <c r="JGM89" s="157"/>
      <c r="JGN89" s="161"/>
      <c r="JGO89" s="161"/>
      <c r="JGP89" s="168"/>
      <c r="JGQ89" s="169"/>
      <c r="JGR89" s="170"/>
      <c r="JGS89" s="167"/>
      <c r="JGT89" s="43"/>
      <c r="JGU89" s="208"/>
      <c r="JGV89" s="157"/>
      <c r="JGW89" s="157"/>
      <c r="JGX89" s="161"/>
      <c r="JGY89" s="161"/>
      <c r="JGZ89" s="168"/>
      <c r="JHA89" s="169"/>
      <c r="JHB89" s="170"/>
      <c r="JHC89" s="167"/>
      <c r="JHD89" s="43"/>
      <c r="JHE89" s="208"/>
      <c r="JHF89" s="157"/>
      <c r="JHG89" s="157"/>
      <c r="JHH89" s="161"/>
      <c r="JHI89" s="161"/>
      <c r="JHJ89" s="168"/>
      <c r="JHK89" s="169"/>
      <c r="JHL89" s="170"/>
      <c r="JHM89" s="167"/>
      <c r="JHN89" s="43"/>
      <c r="JHO89" s="208"/>
      <c r="JHP89" s="157"/>
      <c r="JHQ89" s="157"/>
      <c r="JHR89" s="161"/>
      <c r="JHS89" s="161"/>
      <c r="JHT89" s="168"/>
      <c r="JHU89" s="169"/>
      <c r="JHV89" s="170"/>
      <c r="JHW89" s="167"/>
      <c r="JHX89" s="43"/>
      <c r="JHY89" s="208"/>
      <c r="JHZ89" s="157"/>
      <c r="JIA89" s="157"/>
      <c r="JIB89" s="161"/>
      <c r="JIC89" s="161"/>
      <c r="JID89" s="168"/>
      <c r="JIE89" s="169"/>
      <c r="JIF89" s="170"/>
      <c r="JIG89" s="167"/>
      <c r="JIH89" s="43"/>
      <c r="JII89" s="208"/>
      <c r="JIJ89" s="157"/>
      <c r="JIK89" s="157"/>
      <c r="JIL89" s="161"/>
      <c r="JIM89" s="161"/>
      <c r="JIN89" s="168"/>
      <c r="JIO89" s="169"/>
      <c r="JIP89" s="170"/>
      <c r="JIQ89" s="167"/>
      <c r="JIR89" s="43"/>
      <c r="JIS89" s="208"/>
      <c r="JIT89" s="157"/>
      <c r="JIU89" s="157"/>
      <c r="JIV89" s="161"/>
      <c r="JIW89" s="161"/>
      <c r="JIX89" s="168"/>
      <c r="JIY89" s="169"/>
      <c r="JIZ89" s="170"/>
      <c r="JJA89" s="167"/>
      <c r="JJB89" s="43"/>
      <c r="JJC89" s="208"/>
      <c r="JJD89" s="157"/>
      <c r="JJE89" s="157"/>
      <c r="JJF89" s="161"/>
      <c r="JJG89" s="161"/>
      <c r="JJH89" s="168"/>
      <c r="JJI89" s="169"/>
      <c r="JJJ89" s="170"/>
      <c r="JJK89" s="167"/>
      <c r="JJL89" s="43"/>
      <c r="JJM89" s="208"/>
      <c r="JJN89" s="157"/>
      <c r="JJO89" s="157"/>
      <c r="JJP89" s="161"/>
      <c r="JJQ89" s="161"/>
      <c r="JJR89" s="168"/>
      <c r="JJS89" s="169"/>
      <c r="JJT89" s="170"/>
      <c r="JJU89" s="167"/>
      <c r="JJV89" s="43"/>
      <c r="JJW89" s="208"/>
      <c r="JJX89" s="157"/>
      <c r="JJY89" s="157"/>
      <c r="JJZ89" s="161"/>
      <c r="JKA89" s="161"/>
      <c r="JKB89" s="168"/>
      <c r="JKC89" s="169"/>
      <c r="JKD89" s="170"/>
      <c r="JKE89" s="167"/>
      <c r="JKF89" s="43"/>
      <c r="JKG89" s="208"/>
      <c r="JKH89" s="157"/>
      <c r="JKI89" s="157"/>
      <c r="JKJ89" s="161"/>
      <c r="JKK89" s="161"/>
      <c r="JKL89" s="168"/>
      <c r="JKM89" s="169"/>
      <c r="JKN89" s="170"/>
      <c r="JKO89" s="167"/>
      <c r="JKP89" s="43"/>
      <c r="JKQ89" s="208"/>
      <c r="JKR89" s="157"/>
      <c r="JKS89" s="157"/>
      <c r="JKT89" s="161"/>
      <c r="JKU89" s="161"/>
      <c r="JKV89" s="168"/>
      <c r="JKW89" s="169"/>
      <c r="JKX89" s="170"/>
      <c r="JKY89" s="167"/>
      <c r="JKZ89" s="43"/>
      <c r="JLA89" s="208"/>
      <c r="JLB89" s="157"/>
      <c r="JLC89" s="157"/>
      <c r="JLD89" s="161"/>
      <c r="JLE89" s="161"/>
      <c r="JLF89" s="168"/>
      <c r="JLG89" s="169"/>
      <c r="JLH89" s="170"/>
      <c r="JLI89" s="167"/>
      <c r="JLJ89" s="43"/>
      <c r="JLK89" s="208"/>
      <c r="JLL89" s="157"/>
      <c r="JLM89" s="157"/>
      <c r="JLN89" s="161"/>
      <c r="JLO89" s="161"/>
      <c r="JLP89" s="168"/>
      <c r="JLQ89" s="169"/>
      <c r="JLR89" s="170"/>
      <c r="JLS89" s="167"/>
      <c r="JLT89" s="43"/>
      <c r="JLU89" s="208"/>
      <c r="JLV89" s="157"/>
      <c r="JLW89" s="157"/>
      <c r="JLX89" s="161"/>
      <c r="JLY89" s="161"/>
      <c r="JLZ89" s="168"/>
      <c r="JMA89" s="169"/>
      <c r="JMB89" s="170"/>
      <c r="JMC89" s="167"/>
      <c r="JMD89" s="43"/>
      <c r="JME89" s="208"/>
      <c r="JMF89" s="157"/>
      <c r="JMG89" s="157"/>
      <c r="JMH89" s="161"/>
      <c r="JMI89" s="161"/>
      <c r="JMJ89" s="168"/>
      <c r="JMK89" s="169"/>
      <c r="JML89" s="170"/>
      <c r="JMM89" s="167"/>
      <c r="JMN89" s="43"/>
      <c r="JMO89" s="208"/>
      <c r="JMP89" s="157"/>
      <c r="JMQ89" s="157"/>
      <c r="JMR89" s="161"/>
      <c r="JMS89" s="161"/>
      <c r="JMT89" s="168"/>
      <c r="JMU89" s="169"/>
      <c r="JMV89" s="170"/>
      <c r="JMW89" s="167"/>
      <c r="JMX89" s="43"/>
      <c r="JMY89" s="208"/>
      <c r="JMZ89" s="157"/>
      <c r="JNA89" s="157"/>
      <c r="JNB89" s="161"/>
      <c r="JNC89" s="161"/>
      <c r="JND89" s="168"/>
      <c r="JNE89" s="169"/>
      <c r="JNF89" s="170"/>
      <c r="JNG89" s="167"/>
      <c r="JNH89" s="43"/>
      <c r="JNI89" s="208"/>
      <c r="JNJ89" s="157"/>
      <c r="JNK89" s="157"/>
      <c r="JNL89" s="161"/>
      <c r="JNM89" s="161"/>
      <c r="JNN89" s="168"/>
      <c r="JNO89" s="169"/>
      <c r="JNP89" s="170"/>
      <c r="JNQ89" s="167"/>
      <c r="JNR89" s="43"/>
      <c r="JNS89" s="208"/>
      <c r="JNT89" s="157"/>
      <c r="JNU89" s="157"/>
      <c r="JNV89" s="161"/>
      <c r="JNW89" s="161"/>
      <c r="JNX89" s="168"/>
      <c r="JNY89" s="169"/>
      <c r="JNZ89" s="170"/>
      <c r="JOA89" s="167"/>
      <c r="JOB89" s="43"/>
      <c r="JOC89" s="208"/>
      <c r="JOD89" s="157"/>
      <c r="JOE89" s="157"/>
      <c r="JOF89" s="161"/>
      <c r="JOG89" s="161"/>
      <c r="JOH89" s="168"/>
      <c r="JOI89" s="169"/>
      <c r="JOJ89" s="170"/>
      <c r="JOK89" s="167"/>
      <c r="JOL89" s="43"/>
      <c r="JOM89" s="208"/>
      <c r="JON89" s="157"/>
      <c r="JOO89" s="157"/>
      <c r="JOP89" s="161"/>
      <c r="JOQ89" s="161"/>
      <c r="JOR89" s="168"/>
      <c r="JOS89" s="169"/>
      <c r="JOT89" s="170"/>
      <c r="JOU89" s="167"/>
      <c r="JOV89" s="43"/>
      <c r="JOW89" s="208"/>
      <c r="JOX89" s="157"/>
      <c r="JOY89" s="157"/>
      <c r="JOZ89" s="161"/>
      <c r="JPA89" s="161"/>
      <c r="JPB89" s="168"/>
      <c r="JPC89" s="169"/>
      <c r="JPD89" s="170"/>
      <c r="JPE89" s="167"/>
      <c r="JPF89" s="43"/>
      <c r="JPG89" s="208"/>
      <c r="JPH89" s="157"/>
      <c r="JPI89" s="157"/>
      <c r="JPJ89" s="161"/>
      <c r="JPK89" s="161"/>
      <c r="JPL89" s="168"/>
      <c r="JPM89" s="169"/>
      <c r="JPN89" s="170"/>
      <c r="JPO89" s="167"/>
      <c r="JPP89" s="43"/>
      <c r="JPQ89" s="208"/>
      <c r="JPR89" s="157"/>
      <c r="JPS89" s="157"/>
      <c r="JPT89" s="161"/>
      <c r="JPU89" s="161"/>
      <c r="JPV89" s="168"/>
      <c r="JPW89" s="169"/>
      <c r="JPX89" s="170"/>
      <c r="JPY89" s="167"/>
      <c r="JPZ89" s="43"/>
      <c r="JQA89" s="208"/>
      <c r="JQB89" s="157"/>
      <c r="JQC89" s="157"/>
      <c r="JQD89" s="161"/>
      <c r="JQE89" s="161"/>
      <c r="JQF89" s="168"/>
      <c r="JQG89" s="169"/>
      <c r="JQH89" s="170"/>
      <c r="JQI89" s="167"/>
      <c r="JQJ89" s="43"/>
      <c r="JQK89" s="208"/>
      <c r="JQL89" s="157"/>
      <c r="JQM89" s="157"/>
      <c r="JQN89" s="161"/>
      <c r="JQO89" s="161"/>
      <c r="JQP89" s="168"/>
      <c r="JQQ89" s="169"/>
      <c r="JQR89" s="170"/>
      <c r="JQS89" s="167"/>
      <c r="JQT89" s="43"/>
      <c r="JQU89" s="208"/>
      <c r="JQV89" s="157"/>
      <c r="JQW89" s="157"/>
      <c r="JQX89" s="161"/>
      <c r="JQY89" s="161"/>
      <c r="JQZ89" s="168"/>
      <c r="JRA89" s="169"/>
      <c r="JRB89" s="170"/>
      <c r="JRC89" s="167"/>
      <c r="JRD89" s="43"/>
      <c r="JRE89" s="208"/>
      <c r="JRF89" s="157"/>
      <c r="JRG89" s="157"/>
      <c r="JRH89" s="161"/>
      <c r="JRI89" s="161"/>
      <c r="JRJ89" s="168"/>
      <c r="JRK89" s="169"/>
      <c r="JRL89" s="170"/>
      <c r="JRM89" s="167"/>
      <c r="JRN89" s="43"/>
      <c r="JRO89" s="208"/>
      <c r="JRP89" s="157"/>
      <c r="JRQ89" s="157"/>
      <c r="JRR89" s="161"/>
      <c r="JRS89" s="161"/>
      <c r="JRT89" s="168"/>
      <c r="JRU89" s="169"/>
      <c r="JRV89" s="170"/>
      <c r="JRW89" s="167"/>
      <c r="JRX89" s="43"/>
      <c r="JRY89" s="208"/>
      <c r="JRZ89" s="157"/>
      <c r="JSA89" s="157"/>
      <c r="JSB89" s="161"/>
      <c r="JSC89" s="161"/>
      <c r="JSD89" s="168"/>
      <c r="JSE89" s="169"/>
      <c r="JSF89" s="170"/>
      <c r="JSG89" s="167"/>
      <c r="JSH89" s="43"/>
      <c r="JSI89" s="208"/>
      <c r="JSJ89" s="157"/>
      <c r="JSK89" s="157"/>
      <c r="JSL89" s="161"/>
      <c r="JSM89" s="161"/>
      <c r="JSN89" s="168"/>
      <c r="JSO89" s="169"/>
      <c r="JSP89" s="170"/>
      <c r="JSQ89" s="167"/>
      <c r="JSR89" s="43"/>
      <c r="JSS89" s="208"/>
      <c r="JST89" s="157"/>
      <c r="JSU89" s="157"/>
      <c r="JSV89" s="161"/>
      <c r="JSW89" s="161"/>
      <c r="JSX89" s="168"/>
      <c r="JSY89" s="169"/>
      <c r="JSZ89" s="170"/>
      <c r="JTA89" s="167"/>
      <c r="JTB89" s="43"/>
      <c r="JTC89" s="208"/>
      <c r="JTD89" s="157"/>
      <c r="JTE89" s="157"/>
      <c r="JTF89" s="161"/>
      <c r="JTG89" s="161"/>
      <c r="JTH89" s="168"/>
      <c r="JTI89" s="169"/>
      <c r="JTJ89" s="170"/>
      <c r="JTK89" s="167"/>
      <c r="JTL89" s="43"/>
      <c r="JTM89" s="208"/>
      <c r="JTN89" s="157"/>
      <c r="JTO89" s="157"/>
      <c r="JTP89" s="161"/>
      <c r="JTQ89" s="161"/>
      <c r="JTR89" s="168"/>
      <c r="JTS89" s="169"/>
      <c r="JTT89" s="170"/>
      <c r="JTU89" s="167"/>
      <c r="JTV89" s="43"/>
      <c r="JTW89" s="208"/>
      <c r="JTX89" s="157"/>
      <c r="JTY89" s="157"/>
      <c r="JTZ89" s="161"/>
      <c r="JUA89" s="161"/>
      <c r="JUB89" s="168"/>
      <c r="JUC89" s="169"/>
      <c r="JUD89" s="170"/>
      <c r="JUE89" s="167"/>
      <c r="JUF89" s="43"/>
      <c r="JUG89" s="208"/>
      <c r="JUH89" s="157"/>
      <c r="JUI89" s="157"/>
      <c r="JUJ89" s="161"/>
      <c r="JUK89" s="161"/>
      <c r="JUL89" s="168"/>
      <c r="JUM89" s="169"/>
      <c r="JUN89" s="170"/>
      <c r="JUO89" s="167"/>
      <c r="JUP89" s="43"/>
      <c r="JUQ89" s="208"/>
      <c r="JUR89" s="157"/>
      <c r="JUS89" s="157"/>
      <c r="JUT89" s="161"/>
      <c r="JUU89" s="161"/>
      <c r="JUV89" s="168"/>
      <c r="JUW89" s="169"/>
      <c r="JUX89" s="170"/>
      <c r="JUY89" s="167"/>
      <c r="JUZ89" s="43"/>
      <c r="JVA89" s="208"/>
      <c r="JVB89" s="157"/>
      <c r="JVC89" s="157"/>
      <c r="JVD89" s="161"/>
      <c r="JVE89" s="161"/>
      <c r="JVF89" s="168"/>
      <c r="JVG89" s="169"/>
      <c r="JVH89" s="170"/>
      <c r="JVI89" s="167"/>
      <c r="JVJ89" s="43"/>
      <c r="JVK89" s="208"/>
      <c r="JVL89" s="157"/>
      <c r="JVM89" s="157"/>
      <c r="JVN89" s="161"/>
      <c r="JVO89" s="161"/>
      <c r="JVP89" s="168"/>
      <c r="JVQ89" s="169"/>
      <c r="JVR89" s="170"/>
      <c r="JVS89" s="167"/>
      <c r="JVT89" s="43"/>
      <c r="JVU89" s="208"/>
      <c r="JVV89" s="157"/>
      <c r="JVW89" s="157"/>
      <c r="JVX89" s="161"/>
      <c r="JVY89" s="161"/>
      <c r="JVZ89" s="168"/>
      <c r="JWA89" s="169"/>
      <c r="JWB89" s="170"/>
      <c r="JWC89" s="167"/>
      <c r="JWD89" s="43"/>
      <c r="JWE89" s="208"/>
      <c r="JWF89" s="157"/>
      <c r="JWG89" s="157"/>
      <c r="JWH89" s="161"/>
      <c r="JWI89" s="161"/>
      <c r="JWJ89" s="168"/>
      <c r="JWK89" s="169"/>
      <c r="JWL89" s="170"/>
      <c r="JWM89" s="167"/>
      <c r="JWN89" s="43"/>
      <c r="JWO89" s="208"/>
      <c r="JWP89" s="157"/>
      <c r="JWQ89" s="157"/>
      <c r="JWR89" s="161"/>
      <c r="JWS89" s="161"/>
      <c r="JWT89" s="168"/>
      <c r="JWU89" s="169"/>
      <c r="JWV89" s="170"/>
      <c r="JWW89" s="167"/>
      <c r="JWX89" s="43"/>
      <c r="JWY89" s="208"/>
      <c r="JWZ89" s="157"/>
      <c r="JXA89" s="157"/>
      <c r="JXB89" s="161"/>
      <c r="JXC89" s="161"/>
      <c r="JXD89" s="168"/>
      <c r="JXE89" s="169"/>
      <c r="JXF89" s="170"/>
      <c r="JXG89" s="167"/>
      <c r="JXH89" s="43"/>
      <c r="JXI89" s="208"/>
      <c r="JXJ89" s="157"/>
      <c r="JXK89" s="157"/>
      <c r="JXL89" s="161"/>
      <c r="JXM89" s="161"/>
      <c r="JXN89" s="168"/>
      <c r="JXO89" s="169"/>
      <c r="JXP89" s="170"/>
      <c r="JXQ89" s="167"/>
      <c r="JXR89" s="43"/>
      <c r="JXS89" s="208"/>
      <c r="JXT89" s="157"/>
      <c r="JXU89" s="157"/>
      <c r="JXV89" s="161"/>
      <c r="JXW89" s="161"/>
      <c r="JXX89" s="168"/>
      <c r="JXY89" s="169"/>
      <c r="JXZ89" s="170"/>
      <c r="JYA89" s="167"/>
      <c r="JYB89" s="43"/>
      <c r="JYC89" s="208"/>
      <c r="JYD89" s="157"/>
      <c r="JYE89" s="157"/>
      <c r="JYF89" s="161"/>
      <c r="JYG89" s="161"/>
      <c r="JYH89" s="168"/>
      <c r="JYI89" s="169"/>
      <c r="JYJ89" s="170"/>
      <c r="JYK89" s="167"/>
      <c r="JYL89" s="43"/>
      <c r="JYM89" s="208"/>
      <c r="JYN89" s="157"/>
      <c r="JYO89" s="157"/>
      <c r="JYP89" s="161"/>
      <c r="JYQ89" s="161"/>
      <c r="JYR89" s="168"/>
      <c r="JYS89" s="169"/>
      <c r="JYT89" s="170"/>
      <c r="JYU89" s="167"/>
      <c r="JYV89" s="43"/>
      <c r="JYW89" s="208"/>
      <c r="JYX89" s="157"/>
      <c r="JYY89" s="157"/>
      <c r="JYZ89" s="161"/>
      <c r="JZA89" s="161"/>
      <c r="JZB89" s="168"/>
      <c r="JZC89" s="169"/>
      <c r="JZD89" s="170"/>
      <c r="JZE89" s="167"/>
      <c r="JZF89" s="43"/>
      <c r="JZG89" s="208"/>
      <c r="JZH89" s="157"/>
      <c r="JZI89" s="157"/>
      <c r="JZJ89" s="161"/>
      <c r="JZK89" s="161"/>
      <c r="JZL89" s="168"/>
      <c r="JZM89" s="169"/>
      <c r="JZN89" s="170"/>
      <c r="JZO89" s="167"/>
      <c r="JZP89" s="43"/>
      <c r="JZQ89" s="208"/>
      <c r="JZR89" s="157"/>
      <c r="JZS89" s="157"/>
      <c r="JZT89" s="161"/>
      <c r="JZU89" s="161"/>
      <c r="JZV89" s="168"/>
      <c r="JZW89" s="169"/>
      <c r="JZX89" s="170"/>
      <c r="JZY89" s="167"/>
      <c r="JZZ89" s="43"/>
      <c r="KAA89" s="208"/>
      <c r="KAB89" s="157"/>
      <c r="KAC89" s="157"/>
      <c r="KAD89" s="161"/>
      <c r="KAE89" s="161"/>
      <c r="KAF89" s="168"/>
      <c r="KAG89" s="169"/>
      <c r="KAH89" s="170"/>
      <c r="KAI89" s="167"/>
      <c r="KAJ89" s="43"/>
      <c r="KAK89" s="208"/>
      <c r="KAL89" s="157"/>
      <c r="KAM89" s="157"/>
      <c r="KAN89" s="161"/>
      <c r="KAO89" s="161"/>
      <c r="KAP89" s="168"/>
      <c r="KAQ89" s="169"/>
      <c r="KAR89" s="170"/>
      <c r="KAS89" s="167"/>
      <c r="KAT89" s="43"/>
      <c r="KAU89" s="208"/>
      <c r="KAV89" s="157"/>
      <c r="KAW89" s="157"/>
      <c r="KAX89" s="161"/>
      <c r="KAY89" s="161"/>
      <c r="KAZ89" s="168"/>
      <c r="KBA89" s="169"/>
      <c r="KBB89" s="170"/>
      <c r="KBC89" s="167"/>
      <c r="KBD89" s="43"/>
      <c r="KBE89" s="208"/>
      <c r="KBF89" s="157"/>
      <c r="KBG89" s="157"/>
      <c r="KBH89" s="161"/>
      <c r="KBI89" s="161"/>
      <c r="KBJ89" s="168"/>
      <c r="KBK89" s="169"/>
      <c r="KBL89" s="170"/>
      <c r="KBM89" s="167"/>
      <c r="KBN89" s="43"/>
      <c r="KBO89" s="208"/>
      <c r="KBP89" s="157"/>
      <c r="KBQ89" s="157"/>
      <c r="KBR89" s="161"/>
      <c r="KBS89" s="161"/>
      <c r="KBT89" s="168"/>
      <c r="KBU89" s="169"/>
      <c r="KBV89" s="170"/>
      <c r="KBW89" s="167"/>
      <c r="KBX89" s="43"/>
      <c r="KBY89" s="208"/>
      <c r="KBZ89" s="157"/>
      <c r="KCA89" s="157"/>
      <c r="KCB89" s="161"/>
      <c r="KCC89" s="161"/>
      <c r="KCD89" s="168"/>
      <c r="KCE89" s="169"/>
      <c r="KCF89" s="170"/>
      <c r="KCG89" s="167"/>
      <c r="KCH89" s="43"/>
      <c r="KCI89" s="208"/>
      <c r="KCJ89" s="157"/>
      <c r="KCK89" s="157"/>
      <c r="KCL89" s="161"/>
      <c r="KCM89" s="161"/>
      <c r="KCN89" s="168"/>
      <c r="KCO89" s="169"/>
      <c r="KCP89" s="170"/>
      <c r="KCQ89" s="167"/>
      <c r="KCR89" s="43"/>
      <c r="KCS89" s="208"/>
      <c r="KCT89" s="157"/>
      <c r="KCU89" s="157"/>
      <c r="KCV89" s="161"/>
      <c r="KCW89" s="161"/>
      <c r="KCX89" s="168"/>
      <c r="KCY89" s="169"/>
      <c r="KCZ89" s="170"/>
      <c r="KDA89" s="167"/>
      <c r="KDB89" s="43"/>
      <c r="KDC89" s="208"/>
      <c r="KDD89" s="157"/>
      <c r="KDE89" s="157"/>
      <c r="KDF89" s="161"/>
      <c r="KDG89" s="161"/>
      <c r="KDH89" s="168"/>
      <c r="KDI89" s="169"/>
      <c r="KDJ89" s="170"/>
      <c r="KDK89" s="167"/>
      <c r="KDL89" s="43"/>
      <c r="KDM89" s="208"/>
      <c r="KDN89" s="157"/>
      <c r="KDO89" s="157"/>
      <c r="KDP89" s="161"/>
      <c r="KDQ89" s="161"/>
      <c r="KDR89" s="168"/>
      <c r="KDS89" s="169"/>
      <c r="KDT89" s="170"/>
      <c r="KDU89" s="167"/>
      <c r="KDV89" s="43"/>
      <c r="KDW89" s="208"/>
      <c r="KDX89" s="157"/>
      <c r="KDY89" s="157"/>
      <c r="KDZ89" s="161"/>
      <c r="KEA89" s="161"/>
      <c r="KEB89" s="168"/>
      <c r="KEC89" s="169"/>
      <c r="KED89" s="170"/>
      <c r="KEE89" s="167"/>
      <c r="KEF89" s="43"/>
      <c r="KEG89" s="208"/>
      <c r="KEH89" s="157"/>
      <c r="KEI89" s="157"/>
      <c r="KEJ89" s="161"/>
      <c r="KEK89" s="161"/>
      <c r="KEL89" s="168"/>
      <c r="KEM89" s="169"/>
      <c r="KEN89" s="170"/>
      <c r="KEO89" s="167"/>
      <c r="KEP89" s="43"/>
      <c r="KEQ89" s="208"/>
      <c r="KER89" s="157"/>
      <c r="KES89" s="157"/>
      <c r="KET89" s="161"/>
      <c r="KEU89" s="161"/>
      <c r="KEV89" s="168"/>
      <c r="KEW89" s="169"/>
      <c r="KEX89" s="170"/>
      <c r="KEY89" s="167"/>
      <c r="KEZ89" s="43"/>
      <c r="KFA89" s="208"/>
      <c r="KFB89" s="157"/>
      <c r="KFC89" s="157"/>
      <c r="KFD89" s="161"/>
      <c r="KFE89" s="161"/>
      <c r="KFF89" s="168"/>
      <c r="KFG89" s="169"/>
      <c r="KFH89" s="170"/>
      <c r="KFI89" s="167"/>
      <c r="KFJ89" s="43"/>
      <c r="KFK89" s="208"/>
      <c r="KFL89" s="157"/>
      <c r="KFM89" s="157"/>
      <c r="KFN89" s="161"/>
      <c r="KFO89" s="161"/>
      <c r="KFP89" s="168"/>
      <c r="KFQ89" s="169"/>
      <c r="KFR89" s="170"/>
      <c r="KFS89" s="167"/>
      <c r="KFT89" s="43"/>
      <c r="KFU89" s="208"/>
      <c r="KFV89" s="157"/>
      <c r="KFW89" s="157"/>
      <c r="KFX89" s="161"/>
      <c r="KFY89" s="161"/>
      <c r="KFZ89" s="168"/>
      <c r="KGA89" s="169"/>
      <c r="KGB89" s="170"/>
      <c r="KGC89" s="167"/>
      <c r="KGD89" s="43"/>
      <c r="KGE89" s="208"/>
      <c r="KGF89" s="157"/>
      <c r="KGG89" s="157"/>
      <c r="KGH89" s="161"/>
      <c r="KGI89" s="161"/>
      <c r="KGJ89" s="168"/>
      <c r="KGK89" s="169"/>
      <c r="KGL89" s="170"/>
      <c r="KGM89" s="167"/>
      <c r="KGN89" s="43"/>
      <c r="KGO89" s="208"/>
      <c r="KGP89" s="157"/>
      <c r="KGQ89" s="157"/>
      <c r="KGR89" s="161"/>
      <c r="KGS89" s="161"/>
      <c r="KGT89" s="168"/>
      <c r="KGU89" s="169"/>
      <c r="KGV89" s="170"/>
      <c r="KGW89" s="167"/>
      <c r="KGX89" s="43"/>
      <c r="KGY89" s="208"/>
      <c r="KGZ89" s="157"/>
      <c r="KHA89" s="157"/>
      <c r="KHB89" s="161"/>
      <c r="KHC89" s="161"/>
      <c r="KHD89" s="168"/>
      <c r="KHE89" s="169"/>
      <c r="KHF89" s="170"/>
      <c r="KHG89" s="167"/>
      <c r="KHH89" s="43"/>
      <c r="KHI89" s="208"/>
      <c r="KHJ89" s="157"/>
      <c r="KHK89" s="157"/>
      <c r="KHL89" s="161"/>
      <c r="KHM89" s="161"/>
      <c r="KHN89" s="168"/>
      <c r="KHO89" s="169"/>
      <c r="KHP89" s="170"/>
      <c r="KHQ89" s="167"/>
      <c r="KHR89" s="43"/>
      <c r="KHS89" s="208"/>
      <c r="KHT89" s="157"/>
      <c r="KHU89" s="157"/>
      <c r="KHV89" s="161"/>
      <c r="KHW89" s="161"/>
      <c r="KHX89" s="168"/>
      <c r="KHY89" s="169"/>
      <c r="KHZ89" s="170"/>
      <c r="KIA89" s="167"/>
      <c r="KIB89" s="43"/>
      <c r="KIC89" s="208"/>
      <c r="KID89" s="157"/>
      <c r="KIE89" s="157"/>
      <c r="KIF89" s="161"/>
      <c r="KIG89" s="161"/>
      <c r="KIH89" s="168"/>
      <c r="KII89" s="169"/>
      <c r="KIJ89" s="170"/>
      <c r="KIK89" s="167"/>
      <c r="KIL89" s="43"/>
      <c r="KIM89" s="208"/>
      <c r="KIN89" s="157"/>
      <c r="KIO89" s="157"/>
      <c r="KIP89" s="161"/>
      <c r="KIQ89" s="161"/>
      <c r="KIR89" s="168"/>
      <c r="KIS89" s="169"/>
      <c r="KIT89" s="170"/>
      <c r="KIU89" s="167"/>
      <c r="KIV89" s="43"/>
      <c r="KIW89" s="208"/>
      <c r="KIX89" s="157"/>
      <c r="KIY89" s="157"/>
      <c r="KIZ89" s="161"/>
      <c r="KJA89" s="161"/>
      <c r="KJB89" s="168"/>
      <c r="KJC89" s="169"/>
      <c r="KJD89" s="170"/>
      <c r="KJE89" s="167"/>
      <c r="KJF89" s="43"/>
      <c r="KJG89" s="208"/>
      <c r="KJH89" s="157"/>
      <c r="KJI89" s="157"/>
      <c r="KJJ89" s="161"/>
      <c r="KJK89" s="161"/>
      <c r="KJL89" s="168"/>
      <c r="KJM89" s="169"/>
      <c r="KJN89" s="170"/>
      <c r="KJO89" s="167"/>
      <c r="KJP89" s="43"/>
      <c r="KJQ89" s="208"/>
      <c r="KJR89" s="157"/>
      <c r="KJS89" s="157"/>
      <c r="KJT89" s="161"/>
      <c r="KJU89" s="161"/>
      <c r="KJV89" s="168"/>
      <c r="KJW89" s="169"/>
      <c r="KJX89" s="170"/>
      <c r="KJY89" s="167"/>
      <c r="KJZ89" s="43"/>
      <c r="KKA89" s="208"/>
      <c r="KKB89" s="157"/>
      <c r="KKC89" s="157"/>
      <c r="KKD89" s="161"/>
      <c r="KKE89" s="161"/>
      <c r="KKF89" s="168"/>
      <c r="KKG89" s="169"/>
      <c r="KKH89" s="170"/>
      <c r="KKI89" s="167"/>
      <c r="KKJ89" s="43"/>
      <c r="KKK89" s="208"/>
      <c r="KKL89" s="157"/>
      <c r="KKM89" s="157"/>
      <c r="KKN89" s="161"/>
      <c r="KKO89" s="161"/>
      <c r="KKP89" s="168"/>
      <c r="KKQ89" s="169"/>
      <c r="KKR89" s="170"/>
      <c r="KKS89" s="167"/>
      <c r="KKT89" s="43"/>
      <c r="KKU89" s="208"/>
      <c r="KKV89" s="157"/>
      <c r="KKW89" s="157"/>
      <c r="KKX89" s="161"/>
      <c r="KKY89" s="161"/>
      <c r="KKZ89" s="168"/>
      <c r="KLA89" s="169"/>
      <c r="KLB89" s="170"/>
      <c r="KLC89" s="167"/>
      <c r="KLD89" s="43"/>
      <c r="KLE89" s="208"/>
      <c r="KLF89" s="157"/>
      <c r="KLG89" s="157"/>
      <c r="KLH89" s="161"/>
      <c r="KLI89" s="161"/>
      <c r="KLJ89" s="168"/>
      <c r="KLK89" s="169"/>
      <c r="KLL89" s="170"/>
      <c r="KLM89" s="167"/>
      <c r="KLN89" s="43"/>
      <c r="KLO89" s="208"/>
      <c r="KLP89" s="157"/>
      <c r="KLQ89" s="157"/>
      <c r="KLR89" s="161"/>
      <c r="KLS89" s="161"/>
      <c r="KLT89" s="168"/>
      <c r="KLU89" s="169"/>
      <c r="KLV89" s="170"/>
      <c r="KLW89" s="167"/>
      <c r="KLX89" s="43"/>
      <c r="KLY89" s="208"/>
      <c r="KLZ89" s="157"/>
      <c r="KMA89" s="157"/>
      <c r="KMB89" s="161"/>
      <c r="KMC89" s="161"/>
      <c r="KMD89" s="168"/>
      <c r="KME89" s="169"/>
      <c r="KMF89" s="170"/>
      <c r="KMG89" s="167"/>
      <c r="KMH89" s="43"/>
      <c r="KMI89" s="208"/>
      <c r="KMJ89" s="157"/>
      <c r="KMK89" s="157"/>
      <c r="KML89" s="161"/>
      <c r="KMM89" s="161"/>
      <c r="KMN89" s="168"/>
      <c r="KMO89" s="169"/>
      <c r="KMP89" s="170"/>
      <c r="KMQ89" s="167"/>
      <c r="KMR89" s="43"/>
      <c r="KMS89" s="208"/>
      <c r="KMT89" s="157"/>
      <c r="KMU89" s="157"/>
      <c r="KMV89" s="161"/>
      <c r="KMW89" s="161"/>
      <c r="KMX89" s="168"/>
      <c r="KMY89" s="169"/>
      <c r="KMZ89" s="170"/>
      <c r="KNA89" s="167"/>
      <c r="KNB89" s="43"/>
      <c r="KNC89" s="208"/>
      <c r="KND89" s="157"/>
      <c r="KNE89" s="157"/>
      <c r="KNF89" s="161"/>
      <c r="KNG89" s="161"/>
      <c r="KNH89" s="168"/>
      <c r="KNI89" s="169"/>
      <c r="KNJ89" s="170"/>
      <c r="KNK89" s="167"/>
      <c r="KNL89" s="43"/>
      <c r="KNM89" s="208"/>
      <c r="KNN89" s="157"/>
      <c r="KNO89" s="157"/>
      <c r="KNP89" s="161"/>
      <c r="KNQ89" s="161"/>
      <c r="KNR89" s="168"/>
      <c r="KNS89" s="169"/>
      <c r="KNT89" s="170"/>
      <c r="KNU89" s="167"/>
      <c r="KNV89" s="43"/>
      <c r="KNW89" s="208"/>
      <c r="KNX89" s="157"/>
      <c r="KNY89" s="157"/>
      <c r="KNZ89" s="161"/>
      <c r="KOA89" s="161"/>
      <c r="KOB89" s="168"/>
      <c r="KOC89" s="169"/>
      <c r="KOD89" s="170"/>
      <c r="KOE89" s="167"/>
      <c r="KOF89" s="43"/>
      <c r="KOG89" s="208"/>
      <c r="KOH89" s="157"/>
      <c r="KOI89" s="157"/>
      <c r="KOJ89" s="161"/>
      <c r="KOK89" s="161"/>
      <c r="KOL89" s="168"/>
      <c r="KOM89" s="169"/>
      <c r="KON89" s="170"/>
      <c r="KOO89" s="167"/>
      <c r="KOP89" s="43"/>
      <c r="KOQ89" s="208"/>
      <c r="KOR89" s="157"/>
      <c r="KOS89" s="157"/>
      <c r="KOT89" s="161"/>
      <c r="KOU89" s="161"/>
      <c r="KOV89" s="168"/>
      <c r="KOW89" s="169"/>
      <c r="KOX89" s="170"/>
      <c r="KOY89" s="167"/>
      <c r="KOZ89" s="43"/>
      <c r="KPA89" s="208"/>
      <c r="KPB89" s="157"/>
      <c r="KPC89" s="157"/>
      <c r="KPD89" s="161"/>
      <c r="KPE89" s="161"/>
      <c r="KPF89" s="168"/>
      <c r="KPG89" s="169"/>
      <c r="KPH89" s="170"/>
      <c r="KPI89" s="167"/>
      <c r="KPJ89" s="43"/>
      <c r="KPK89" s="208"/>
      <c r="KPL89" s="157"/>
      <c r="KPM89" s="157"/>
      <c r="KPN89" s="161"/>
      <c r="KPO89" s="161"/>
      <c r="KPP89" s="168"/>
      <c r="KPQ89" s="169"/>
      <c r="KPR89" s="170"/>
      <c r="KPS89" s="167"/>
      <c r="KPT89" s="43"/>
      <c r="KPU89" s="208"/>
      <c r="KPV89" s="157"/>
      <c r="KPW89" s="157"/>
      <c r="KPX89" s="161"/>
      <c r="KPY89" s="161"/>
      <c r="KPZ89" s="168"/>
      <c r="KQA89" s="169"/>
      <c r="KQB89" s="170"/>
      <c r="KQC89" s="167"/>
      <c r="KQD89" s="43"/>
      <c r="KQE89" s="208"/>
      <c r="KQF89" s="157"/>
      <c r="KQG89" s="157"/>
      <c r="KQH89" s="161"/>
      <c r="KQI89" s="161"/>
      <c r="KQJ89" s="168"/>
      <c r="KQK89" s="169"/>
      <c r="KQL89" s="170"/>
      <c r="KQM89" s="167"/>
      <c r="KQN89" s="43"/>
      <c r="KQO89" s="208"/>
      <c r="KQP89" s="157"/>
      <c r="KQQ89" s="157"/>
      <c r="KQR89" s="161"/>
      <c r="KQS89" s="161"/>
      <c r="KQT89" s="168"/>
      <c r="KQU89" s="169"/>
      <c r="KQV89" s="170"/>
      <c r="KQW89" s="167"/>
      <c r="KQX89" s="43"/>
      <c r="KQY89" s="208"/>
      <c r="KQZ89" s="157"/>
      <c r="KRA89" s="157"/>
      <c r="KRB89" s="161"/>
      <c r="KRC89" s="161"/>
      <c r="KRD89" s="168"/>
      <c r="KRE89" s="169"/>
      <c r="KRF89" s="170"/>
      <c r="KRG89" s="167"/>
      <c r="KRH89" s="43"/>
      <c r="KRI89" s="208"/>
      <c r="KRJ89" s="157"/>
      <c r="KRK89" s="157"/>
      <c r="KRL89" s="161"/>
      <c r="KRM89" s="161"/>
      <c r="KRN89" s="168"/>
      <c r="KRO89" s="169"/>
      <c r="KRP89" s="170"/>
      <c r="KRQ89" s="167"/>
      <c r="KRR89" s="43"/>
      <c r="KRS89" s="208"/>
      <c r="KRT89" s="157"/>
      <c r="KRU89" s="157"/>
      <c r="KRV89" s="161"/>
      <c r="KRW89" s="161"/>
      <c r="KRX89" s="168"/>
      <c r="KRY89" s="169"/>
      <c r="KRZ89" s="170"/>
      <c r="KSA89" s="167"/>
      <c r="KSB89" s="43"/>
      <c r="KSC89" s="208"/>
      <c r="KSD89" s="157"/>
      <c r="KSE89" s="157"/>
      <c r="KSF89" s="161"/>
      <c r="KSG89" s="161"/>
      <c r="KSH89" s="168"/>
      <c r="KSI89" s="169"/>
      <c r="KSJ89" s="170"/>
      <c r="KSK89" s="167"/>
      <c r="KSL89" s="43"/>
      <c r="KSM89" s="208"/>
      <c r="KSN89" s="157"/>
      <c r="KSO89" s="157"/>
      <c r="KSP89" s="161"/>
      <c r="KSQ89" s="161"/>
      <c r="KSR89" s="168"/>
      <c r="KSS89" s="169"/>
      <c r="KST89" s="170"/>
      <c r="KSU89" s="167"/>
      <c r="KSV89" s="43"/>
      <c r="KSW89" s="208"/>
      <c r="KSX89" s="157"/>
      <c r="KSY89" s="157"/>
      <c r="KSZ89" s="161"/>
      <c r="KTA89" s="161"/>
      <c r="KTB89" s="168"/>
      <c r="KTC89" s="169"/>
      <c r="KTD89" s="170"/>
      <c r="KTE89" s="167"/>
      <c r="KTF89" s="43"/>
      <c r="KTG89" s="208"/>
      <c r="KTH89" s="157"/>
      <c r="KTI89" s="157"/>
      <c r="KTJ89" s="161"/>
      <c r="KTK89" s="161"/>
      <c r="KTL89" s="168"/>
      <c r="KTM89" s="169"/>
      <c r="KTN89" s="170"/>
      <c r="KTO89" s="167"/>
      <c r="KTP89" s="43"/>
      <c r="KTQ89" s="208"/>
      <c r="KTR89" s="157"/>
      <c r="KTS89" s="157"/>
      <c r="KTT89" s="161"/>
      <c r="KTU89" s="161"/>
      <c r="KTV89" s="168"/>
      <c r="KTW89" s="169"/>
      <c r="KTX89" s="170"/>
      <c r="KTY89" s="167"/>
      <c r="KTZ89" s="43"/>
      <c r="KUA89" s="208"/>
      <c r="KUB89" s="157"/>
      <c r="KUC89" s="157"/>
      <c r="KUD89" s="161"/>
      <c r="KUE89" s="161"/>
      <c r="KUF89" s="168"/>
      <c r="KUG89" s="169"/>
      <c r="KUH89" s="170"/>
      <c r="KUI89" s="167"/>
      <c r="KUJ89" s="43"/>
      <c r="KUK89" s="208"/>
      <c r="KUL89" s="157"/>
      <c r="KUM89" s="157"/>
      <c r="KUN89" s="161"/>
      <c r="KUO89" s="161"/>
      <c r="KUP89" s="168"/>
      <c r="KUQ89" s="169"/>
      <c r="KUR89" s="170"/>
      <c r="KUS89" s="167"/>
      <c r="KUT89" s="43"/>
      <c r="KUU89" s="208"/>
      <c r="KUV89" s="157"/>
      <c r="KUW89" s="157"/>
      <c r="KUX89" s="161"/>
      <c r="KUY89" s="161"/>
      <c r="KUZ89" s="168"/>
      <c r="KVA89" s="169"/>
      <c r="KVB89" s="170"/>
      <c r="KVC89" s="167"/>
      <c r="KVD89" s="43"/>
      <c r="KVE89" s="208"/>
      <c r="KVF89" s="157"/>
      <c r="KVG89" s="157"/>
      <c r="KVH89" s="161"/>
      <c r="KVI89" s="161"/>
      <c r="KVJ89" s="168"/>
      <c r="KVK89" s="169"/>
      <c r="KVL89" s="170"/>
      <c r="KVM89" s="167"/>
      <c r="KVN89" s="43"/>
      <c r="KVO89" s="208"/>
      <c r="KVP89" s="157"/>
      <c r="KVQ89" s="157"/>
      <c r="KVR89" s="161"/>
      <c r="KVS89" s="161"/>
      <c r="KVT89" s="168"/>
      <c r="KVU89" s="169"/>
      <c r="KVV89" s="170"/>
      <c r="KVW89" s="167"/>
      <c r="KVX89" s="43"/>
      <c r="KVY89" s="208"/>
      <c r="KVZ89" s="157"/>
      <c r="KWA89" s="157"/>
      <c r="KWB89" s="161"/>
      <c r="KWC89" s="161"/>
      <c r="KWD89" s="168"/>
      <c r="KWE89" s="169"/>
      <c r="KWF89" s="170"/>
      <c r="KWG89" s="167"/>
      <c r="KWH89" s="43"/>
      <c r="KWI89" s="208"/>
      <c r="KWJ89" s="157"/>
      <c r="KWK89" s="157"/>
      <c r="KWL89" s="161"/>
      <c r="KWM89" s="161"/>
      <c r="KWN89" s="168"/>
      <c r="KWO89" s="169"/>
      <c r="KWP89" s="170"/>
      <c r="KWQ89" s="167"/>
      <c r="KWR89" s="43"/>
      <c r="KWS89" s="208"/>
      <c r="KWT89" s="157"/>
      <c r="KWU89" s="157"/>
      <c r="KWV89" s="161"/>
      <c r="KWW89" s="161"/>
      <c r="KWX89" s="168"/>
      <c r="KWY89" s="169"/>
      <c r="KWZ89" s="170"/>
      <c r="KXA89" s="167"/>
      <c r="KXB89" s="43"/>
      <c r="KXC89" s="208"/>
      <c r="KXD89" s="157"/>
      <c r="KXE89" s="157"/>
      <c r="KXF89" s="161"/>
      <c r="KXG89" s="161"/>
      <c r="KXH89" s="168"/>
      <c r="KXI89" s="169"/>
      <c r="KXJ89" s="170"/>
      <c r="KXK89" s="167"/>
      <c r="KXL89" s="43"/>
      <c r="KXM89" s="208"/>
      <c r="KXN89" s="157"/>
      <c r="KXO89" s="157"/>
      <c r="KXP89" s="161"/>
      <c r="KXQ89" s="161"/>
      <c r="KXR89" s="168"/>
      <c r="KXS89" s="169"/>
      <c r="KXT89" s="170"/>
      <c r="KXU89" s="167"/>
      <c r="KXV89" s="43"/>
      <c r="KXW89" s="208"/>
      <c r="KXX89" s="157"/>
      <c r="KXY89" s="157"/>
      <c r="KXZ89" s="161"/>
      <c r="KYA89" s="161"/>
      <c r="KYB89" s="168"/>
      <c r="KYC89" s="169"/>
      <c r="KYD89" s="170"/>
      <c r="KYE89" s="167"/>
      <c r="KYF89" s="43"/>
      <c r="KYG89" s="208"/>
      <c r="KYH89" s="157"/>
      <c r="KYI89" s="157"/>
      <c r="KYJ89" s="161"/>
      <c r="KYK89" s="161"/>
      <c r="KYL89" s="168"/>
      <c r="KYM89" s="169"/>
      <c r="KYN89" s="170"/>
      <c r="KYO89" s="167"/>
      <c r="KYP89" s="43"/>
      <c r="KYQ89" s="208"/>
      <c r="KYR89" s="157"/>
      <c r="KYS89" s="157"/>
      <c r="KYT89" s="161"/>
      <c r="KYU89" s="161"/>
      <c r="KYV89" s="168"/>
      <c r="KYW89" s="169"/>
      <c r="KYX89" s="170"/>
      <c r="KYY89" s="167"/>
      <c r="KYZ89" s="43"/>
      <c r="KZA89" s="208"/>
      <c r="KZB89" s="157"/>
      <c r="KZC89" s="157"/>
      <c r="KZD89" s="161"/>
      <c r="KZE89" s="161"/>
      <c r="KZF89" s="168"/>
      <c r="KZG89" s="169"/>
      <c r="KZH89" s="170"/>
      <c r="KZI89" s="167"/>
      <c r="KZJ89" s="43"/>
      <c r="KZK89" s="208"/>
      <c r="KZL89" s="157"/>
      <c r="KZM89" s="157"/>
      <c r="KZN89" s="161"/>
      <c r="KZO89" s="161"/>
      <c r="KZP89" s="168"/>
      <c r="KZQ89" s="169"/>
      <c r="KZR89" s="170"/>
      <c r="KZS89" s="167"/>
      <c r="KZT89" s="43"/>
      <c r="KZU89" s="208"/>
      <c r="KZV89" s="157"/>
      <c r="KZW89" s="157"/>
      <c r="KZX89" s="161"/>
      <c r="KZY89" s="161"/>
      <c r="KZZ89" s="168"/>
      <c r="LAA89" s="169"/>
      <c r="LAB89" s="170"/>
      <c r="LAC89" s="167"/>
      <c r="LAD89" s="43"/>
      <c r="LAE89" s="208"/>
      <c r="LAF89" s="157"/>
      <c r="LAG89" s="157"/>
      <c r="LAH89" s="161"/>
      <c r="LAI89" s="161"/>
      <c r="LAJ89" s="168"/>
      <c r="LAK89" s="169"/>
      <c r="LAL89" s="170"/>
      <c r="LAM89" s="167"/>
      <c r="LAN89" s="43"/>
      <c r="LAO89" s="208"/>
      <c r="LAP89" s="157"/>
      <c r="LAQ89" s="157"/>
      <c r="LAR89" s="161"/>
      <c r="LAS89" s="161"/>
      <c r="LAT89" s="168"/>
      <c r="LAU89" s="169"/>
      <c r="LAV89" s="170"/>
      <c r="LAW89" s="167"/>
      <c r="LAX89" s="43"/>
      <c r="LAY89" s="208"/>
      <c r="LAZ89" s="157"/>
      <c r="LBA89" s="157"/>
      <c r="LBB89" s="161"/>
      <c r="LBC89" s="161"/>
      <c r="LBD89" s="168"/>
      <c r="LBE89" s="169"/>
      <c r="LBF89" s="170"/>
      <c r="LBG89" s="167"/>
      <c r="LBH89" s="43"/>
      <c r="LBI89" s="208"/>
      <c r="LBJ89" s="157"/>
      <c r="LBK89" s="157"/>
      <c r="LBL89" s="161"/>
      <c r="LBM89" s="161"/>
      <c r="LBN89" s="168"/>
      <c r="LBO89" s="169"/>
      <c r="LBP89" s="170"/>
      <c r="LBQ89" s="167"/>
      <c r="LBR89" s="43"/>
      <c r="LBS89" s="208"/>
      <c r="LBT89" s="157"/>
      <c r="LBU89" s="157"/>
      <c r="LBV89" s="161"/>
      <c r="LBW89" s="161"/>
      <c r="LBX89" s="168"/>
      <c r="LBY89" s="169"/>
      <c r="LBZ89" s="170"/>
      <c r="LCA89" s="167"/>
      <c r="LCB89" s="43"/>
      <c r="LCC89" s="208"/>
      <c r="LCD89" s="157"/>
      <c r="LCE89" s="157"/>
      <c r="LCF89" s="161"/>
      <c r="LCG89" s="161"/>
      <c r="LCH89" s="168"/>
      <c r="LCI89" s="169"/>
      <c r="LCJ89" s="170"/>
      <c r="LCK89" s="167"/>
      <c r="LCL89" s="43"/>
      <c r="LCM89" s="208"/>
      <c r="LCN89" s="157"/>
      <c r="LCO89" s="157"/>
      <c r="LCP89" s="161"/>
      <c r="LCQ89" s="161"/>
      <c r="LCR89" s="168"/>
      <c r="LCS89" s="169"/>
      <c r="LCT89" s="170"/>
      <c r="LCU89" s="167"/>
      <c r="LCV89" s="43"/>
      <c r="LCW89" s="208"/>
      <c r="LCX89" s="157"/>
      <c r="LCY89" s="157"/>
      <c r="LCZ89" s="161"/>
      <c r="LDA89" s="161"/>
      <c r="LDB89" s="168"/>
      <c r="LDC89" s="169"/>
      <c r="LDD89" s="170"/>
      <c r="LDE89" s="167"/>
      <c r="LDF89" s="43"/>
      <c r="LDG89" s="208"/>
      <c r="LDH89" s="157"/>
      <c r="LDI89" s="157"/>
      <c r="LDJ89" s="161"/>
      <c r="LDK89" s="161"/>
      <c r="LDL89" s="168"/>
      <c r="LDM89" s="169"/>
      <c r="LDN89" s="170"/>
      <c r="LDO89" s="167"/>
      <c r="LDP89" s="43"/>
      <c r="LDQ89" s="208"/>
      <c r="LDR89" s="157"/>
      <c r="LDS89" s="157"/>
      <c r="LDT89" s="161"/>
      <c r="LDU89" s="161"/>
      <c r="LDV89" s="168"/>
      <c r="LDW89" s="169"/>
      <c r="LDX89" s="170"/>
      <c r="LDY89" s="167"/>
      <c r="LDZ89" s="43"/>
      <c r="LEA89" s="208"/>
      <c r="LEB89" s="157"/>
      <c r="LEC89" s="157"/>
      <c r="LED89" s="161"/>
      <c r="LEE89" s="161"/>
      <c r="LEF89" s="168"/>
      <c r="LEG89" s="169"/>
      <c r="LEH89" s="170"/>
      <c r="LEI89" s="167"/>
      <c r="LEJ89" s="43"/>
      <c r="LEK89" s="208"/>
      <c r="LEL89" s="157"/>
      <c r="LEM89" s="157"/>
      <c r="LEN89" s="161"/>
      <c r="LEO89" s="161"/>
      <c r="LEP89" s="168"/>
      <c r="LEQ89" s="169"/>
      <c r="LER89" s="170"/>
      <c r="LES89" s="167"/>
      <c r="LET89" s="43"/>
      <c r="LEU89" s="208"/>
      <c r="LEV89" s="157"/>
      <c r="LEW89" s="157"/>
      <c r="LEX89" s="161"/>
      <c r="LEY89" s="161"/>
      <c r="LEZ89" s="168"/>
      <c r="LFA89" s="169"/>
      <c r="LFB89" s="170"/>
      <c r="LFC89" s="167"/>
      <c r="LFD89" s="43"/>
      <c r="LFE89" s="208"/>
      <c r="LFF89" s="157"/>
      <c r="LFG89" s="157"/>
      <c r="LFH89" s="161"/>
      <c r="LFI89" s="161"/>
      <c r="LFJ89" s="168"/>
      <c r="LFK89" s="169"/>
      <c r="LFL89" s="170"/>
      <c r="LFM89" s="167"/>
      <c r="LFN89" s="43"/>
      <c r="LFO89" s="208"/>
      <c r="LFP89" s="157"/>
      <c r="LFQ89" s="157"/>
      <c r="LFR89" s="161"/>
      <c r="LFS89" s="161"/>
      <c r="LFT89" s="168"/>
      <c r="LFU89" s="169"/>
      <c r="LFV89" s="170"/>
      <c r="LFW89" s="167"/>
      <c r="LFX89" s="43"/>
      <c r="LFY89" s="208"/>
      <c r="LFZ89" s="157"/>
      <c r="LGA89" s="157"/>
      <c r="LGB89" s="161"/>
      <c r="LGC89" s="161"/>
      <c r="LGD89" s="168"/>
      <c r="LGE89" s="169"/>
      <c r="LGF89" s="170"/>
      <c r="LGG89" s="167"/>
      <c r="LGH89" s="43"/>
      <c r="LGI89" s="208"/>
      <c r="LGJ89" s="157"/>
      <c r="LGK89" s="157"/>
      <c r="LGL89" s="161"/>
      <c r="LGM89" s="161"/>
      <c r="LGN89" s="168"/>
      <c r="LGO89" s="169"/>
      <c r="LGP89" s="170"/>
      <c r="LGQ89" s="167"/>
      <c r="LGR89" s="43"/>
      <c r="LGS89" s="208"/>
      <c r="LGT89" s="157"/>
      <c r="LGU89" s="157"/>
      <c r="LGV89" s="161"/>
      <c r="LGW89" s="161"/>
      <c r="LGX89" s="168"/>
      <c r="LGY89" s="169"/>
      <c r="LGZ89" s="170"/>
      <c r="LHA89" s="167"/>
      <c r="LHB89" s="43"/>
      <c r="LHC89" s="208"/>
      <c r="LHD89" s="157"/>
      <c r="LHE89" s="157"/>
      <c r="LHF89" s="161"/>
      <c r="LHG89" s="161"/>
      <c r="LHH89" s="168"/>
      <c r="LHI89" s="169"/>
      <c r="LHJ89" s="170"/>
      <c r="LHK89" s="167"/>
      <c r="LHL89" s="43"/>
      <c r="LHM89" s="208"/>
      <c r="LHN89" s="157"/>
      <c r="LHO89" s="157"/>
      <c r="LHP89" s="161"/>
      <c r="LHQ89" s="161"/>
      <c r="LHR89" s="168"/>
      <c r="LHS89" s="169"/>
      <c r="LHT89" s="170"/>
      <c r="LHU89" s="167"/>
      <c r="LHV89" s="43"/>
      <c r="LHW89" s="208"/>
      <c r="LHX89" s="157"/>
      <c r="LHY89" s="157"/>
      <c r="LHZ89" s="161"/>
      <c r="LIA89" s="161"/>
      <c r="LIB89" s="168"/>
      <c r="LIC89" s="169"/>
      <c r="LID89" s="170"/>
      <c r="LIE89" s="167"/>
      <c r="LIF89" s="43"/>
      <c r="LIG89" s="208"/>
      <c r="LIH89" s="157"/>
      <c r="LII89" s="157"/>
      <c r="LIJ89" s="161"/>
      <c r="LIK89" s="161"/>
      <c r="LIL89" s="168"/>
      <c r="LIM89" s="169"/>
      <c r="LIN89" s="170"/>
      <c r="LIO89" s="167"/>
      <c r="LIP89" s="43"/>
      <c r="LIQ89" s="208"/>
      <c r="LIR89" s="157"/>
      <c r="LIS89" s="157"/>
      <c r="LIT89" s="161"/>
      <c r="LIU89" s="161"/>
      <c r="LIV89" s="168"/>
      <c r="LIW89" s="169"/>
      <c r="LIX89" s="170"/>
      <c r="LIY89" s="167"/>
      <c r="LIZ89" s="43"/>
      <c r="LJA89" s="208"/>
      <c r="LJB89" s="157"/>
      <c r="LJC89" s="157"/>
      <c r="LJD89" s="161"/>
      <c r="LJE89" s="161"/>
      <c r="LJF89" s="168"/>
      <c r="LJG89" s="169"/>
      <c r="LJH89" s="170"/>
      <c r="LJI89" s="167"/>
      <c r="LJJ89" s="43"/>
      <c r="LJK89" s="208"/>
      <c r="LJL89" s="157"/>
      <c r="LJM89" s="157"/>
      <c r="LJN89" s="161"/>
      <c r="LJO89" s="161"/>
      <c r="LJP89" s="168"/>
      <c r="LJQ89" s="169"/>
      <c r="LJR89" s="170"/>
      <c r="LJS89" s="167"/>
      <c r="LJT89" s="43"/>
      <c r="LJU89" s="208"/>
      <c r="LJV89" s="157"/>
      <c r="LJW89" s="157"/>
      <c r="LJX89" s="161"/>
      <c r="LJY89" s="161"/>
      <c r="LJZ89" s="168"/>
      <c r="LKA89" s="169"/>
      <c r="LKB89" s="170"/>
      <c r="LKC89" s="167"/>
      <c r="LKD89" s="43"/>
      <c r="LKE89" s="208"/>
      <c r="LKF89" s="157"/>
      <c r="LKG89" s="157"/>
      <c r="LKH89" s="161"/>
      <c r="LKI89" s="161"/>
      <c r="LKJ89" s="168"/>
      <c r="LKK89" s="169"/>
      <c r="LKL89" s="170"/>
      <c r="LKM89" s="167"/>
      <c r="LKN89" s="43"/>
      <c r="LKO89" s="208"/>
      <c r="LKP89" s="157"/>
      <c r="LKQ89" s="157"/>
      <c r="LKR89" s="161"/>
      <c r="LKS89" s="161"/>
      <c r="LKT89" s="168"/>
      <c r="LKU89" s="169"/>
      <c r="LKV89" s="170"/>
      <c r="LKW89" s="167"/>
      <c r="LKX89" s="43"/>
      <c r="LKY89" s="208"/>
      <c r="LKZ89" s="157"/>
      <c r="LLA89" s="157"/>
      <c r="LLB89" s="161"/>
      <c r="LLC89" s="161"/>
      <c r="LLD89" s="168"/>
      <c r="LLE89" s="169"/>
      <c r="LLF89" s="170"/>
      <c r="LLG89" s="167"/>
      <c r="LLH89" s="43"/>
      <c r="LLI89" s="208"/>
      <c r="LLJ89" s="157"/>
      <c r="LLK89" s="157"/>
      <c r="LLL89" s="161"/>
      <c r="LLM89" s="161"/>
      <c r="LLN89" s="168"/>
      <c r="LLO89" s="169"/>
      <c r="LLP89" s="170"/>
      <c r="LLQ89" s="167"/>
      <c r="LLR89" s="43"/>
      <c r="LLS89" s="208"/>
      <c r="LLT89" s="157"/>
      <c r="LLU89" s="157"/>
      <c r="LLV89" s="161"/>
      <c r="LLW89" s="161"/>
      <c r="LLX89" s="168"/>
      <c r="LLY89" s="169"/>
      <c r="LLZ89" s="170"/>
      <c r="LMA89" s="167"/>
      <c r="LMB89" s="43"/>
      <c r="LMC89" s="208"/>
      <c r="LMD89" s="157"/>
      <c r="LME89" s="157"/>
      <c r="LMF89" s="161"/>
      <c r="LMG89" s="161"/>
      <c r="LMH89" s="168"/>
      <c r="LMI89" s="169"/>
      <c r="LMJ89" s="170"/>
      <c r="LMK89" s="167"/>
      <c r="LML89" s="43"/>
      <c r="LMM89" s="208"/>
      <c r="LMN89" s="157"/>
      <c r="LMO89" s="157"/>
      <c r="LMP89" s="161"/>
      <c r="LMQ89" s="161"/>
      <c r="LMR89" s="168"/>
      <c r="LMS89" s="169"/>
      <c r="LMT89" s="170"/>
      <c r="LMU89" s="167"/>
      <c r="LMV89" s="43"/>
      <c r="LMW89" s="208"/>
      <c r="LMX89" s="157"/>
      <c r="LMY89" s="157"/>
      <c r="LMZ89" s="161"/>
      <c r="LNA89" s="161"/>
      <c r="LNB89" s="168"/>
      <c r="LNC89" s="169"/>
      <c r="LND89" s="170"/>
      <c r="LNE89" s="167"/>
      <c r="LNF89" s="43"/>
      <c r="LNG89" s="208"/>
      <c r="LNH89" s="157"/>
      <c r="LNI89" s="157"/>
      <c r="LNJ89" s="161"/>
      <c r="LNK89" s="161"/>
      <c r="LNL89" s="168"/>
      <c r="LNM89" s="169"/>
      <c r="LNN89" s="170"/>
      <c r="LNO89" s="167"/>
      <c r="LNP89" s="43"/>
      <c r="LNQ89" s="208"/>
      <c r="LNR89" s="157"/>
      <c r="LNS89" s="157"/>
      <c r="LNT89" s="161"/>
      <c r="LNU89" s="161"/>
      <c r="LNV89" s="168"/>
      <c r="LNW89" s="169"/>
      <c r="LNX89" s="170"/>
      <c r="LNY89" s="167"/>
      <c r="LNZ89" s="43"/>
      <c r="LOA89" s="208"/>
      <c r="LOB89" s="157"/>
      <c r="LOC89" s="157"/>
      <c r="LOD89" s="161"/>
      <c r="LOE89" s="161"/>
      <c r="LOF89" s="168"/>
      <c r="LOG89" s="169"/>
      <c r="LOH89" s="170"/>
      <c r="LOI89" s="167"/>
      <c r="LOJ89" s="43"/>
      <c r="LOK89" s="208"/>
      <c r="LOL89" s="157"/>
      <c r="LOM89" s="157"/>
      <c r="LON89" s="161"/>
      <c r="LOO89" s="161"/>
      <c r="LOP89" s="168"/>
      <c r="LOQ89" s="169"/>
      <c r="LOR89" s="170"/>
      <c r="LOS89" s="167"/>
      <c r="LOT89" s="43"/>
      <c r="LOU89" s="208"/>
      <c r="LOV89" s="157"/>
      <c r="LOW89" s="157"/>
      <c r="LOX89" s="161"/>
      <c r="LOY89" s="161"/>
      <c r="LOZ89" s="168"/>
      <c r="LPA89" s="169"/>
      <c r="LPB89" s="170"/>
      <c r="LPC89" s="167"/>
      <c r="LPD89" s="43"/>
      <c r="LPE89" s="208"/>
      <c r="LPF89" s="157"/>
      <c r="LPG89" s="157"/>
      <c r="LPH89" s="161"/>
      <c r="LPI89" s="161"/>
      <c r="LPJ89" s="168"/>
      <c r="LPK89" s="169"/>
      <c r="LPL89" s="170"/>
      <c r="LPM89" s="167"/>
      <c r="LPN89" s="43"/>
      <c r="LPO89" s="208"/>
      <c r="LPP89" s="157"/>
      <c r="LPQ89" s="157"/>
      <c r="LPR89" s="161"/>
      <c r="LPS89" s="161"/>
      <c r="LPT89" s="168"/>
      <c r="LPU89" s="169"/>
      <c r="LPV89" s="170"/>
      <c r="LPW89" s="167"/>
      <c r="LPX89" s="43"/>
      <c r="LPY89" s="208"/>
      <c r="LPZ89" s="157"/>
      <c r="LQA89" s="157"/>
      <c r="LQB89" s="161"/>
      <c r="LQC89" s="161"/>
      <c r="LQD89" s="168"/>
      <c r="LQE89" s="169"/>
      <c r="LQF89" s="170"/>
      <c r="LQG89" s="167"/>
      <c r="LQH89" s="43"/>
      <c r="LQI89" s="208"/>
      <c r="LQJ89" s="157"/>
      <c r="LQK89" s="157"/>
      <c r="LQL89" s="161"/>
      <c r="LQM89" s="161"/>
      <c r="LQN89" s="168"/>
      <c r="LQO89" s="169"/>
      <c r="LQP89" s="170"/>
      <c r="LQQ89" s="167"/>
      <c r="LQR89" s="43"/>
      <c r="LQS89" s="208"/>
      <c r="LQT89" s="157"/>
      <c r="LQU89" s="157"/>
      <c r="LQV89" s="161"/>
      <c r="LQW89" s="161"/>
      <c r="LQX89" s="168"/>
      <c r="LQY89" s="169"/>
      <c r="LQZ89" s="170"/>
      <c r="LRA89" s="167"/>
      <c r="LRB89" s="43"/>
      <c r="LRC89" s="208"/>
      <c r="LRD89" s="157"/>
      <c r="LRE89" s="157"/>
      <c r="LRF89" s="161"/>
      <c r="LRG89" s="161"/>
      <c r="LRH89" s="168"/>
      <c r="LRI89" s="169"/>
      <c r="LRJ89" s="170"/>
      <c r="LRK89" s="167"/>
      <c r="LRL89" s="43"/>
      <c r="LRM89" s="208"/>
      <c r="LRN89" s="157"/>
      <c r="LRO89" s="157"/>
      <c r="LRP89" s="161"/>
      <c r="LRQ89" s="161"/>
      <c r="LRR89" s="168"/>
      <c r="LRS89" s="169"/>
      <c r="LRT89" s="170"/>
      <c r="LRU89" s="167"/>
      <c r="LRV89" s="43"/>
      <c r="LRW89" s="208"/>
      <c r="LRX89" s="157"/>
      <c r="LRY89" s="157"/>
      <c r="LRZ89" s="161"/>
      <c r="LSA89" s="161"/>
      <c r="LSB89" s="168"/>
      <c r="LSC89" s="169"/>
      <c r="LSD89" s="170"/>
      <c r="LSE89" s="167"/>
      <c r="LSF89" s="43"/>
      <c r="LSG89" s="208"/>
      <c r="LSH89" s="157"/>
      <c r="LSI89" s="157"/>
      <c r="LSJ89" s="161"/>
      <c r="LSK89" s="161"/>
      <c r="LSL89" s="168"/>
      <c r="LSM89" s="169"/>
      <c r="LSN89" s="170"/>
      <c r="LSO89" s="167"/>
      <c r="LSP89" s="43"/>
      <c r="LSQ89" s="208"/>
      <c r="LSR89" s="157"/>
      <c r="LSS89" s="157"/>
      <c r="LST89" s="161"/>
      <c r="LSU89" s="161"/>
      <c r="LSV89" s="168"/>
      <c r="LSW89" s="169"/>
      <c r="LSX89" s="170"/>
      <c r="LSY89" s="167"/>
      <c r="LSZ89" s="43"/>
      <c r="LTA89" s="208"/>
      <c r="LTB89" s="157"/>
      <c r="LTC89" s="157"/>
      <c r="LTD89" s="161"/>
      <c r="LTE89" s="161"/>
      <c r="LTF89" s="168"/>
      <c r="LTG89" s="169"/>
      <c r="LTH89" s="170"/>
      <c r="LTI89" s="167"/>
      <c r="LTJ89" s="43"/>
      <c r="LTK89" s="208"/>
      <c r="LTL89" s="157"/>
      <c r="LTM89" s="157"/>
      <c r="LTN89" s="161"/>
      <c r="LTO89" s="161"/>
      <c r="LTP89" s="168"/>
      <c r="LTQ89" s="169"/>
      <c r="LTR89" s="170"/>
      <c r="LTS89" s="167"/>
      <c r="LTT89" s="43"/>
      <c r="LTU89" s="208"/>
      <c r="LTV89" s="157"/>
      <c r="LTW89" s="157"/>
      <c r="LTX89" s="161"/>
      <c r="LTY89" s="161"/>
      <c r="LTZ89" s="168"/>
      <c r="LUA89" s="169"/>
      <c r="LUB89" s="170"/>
      <c r="LUC89" s="167"/>
      <c r="LUD89" s="43"/>
      <c r="LUE89" s="208"/>
      <c r="LUF89" s="157"/>
      <c r="LUG89" s="157"/>
      <c r="LUH89" s="161"/>
      <c r="LUI89" s="161"/>
      <c r="LUJ89" s="168"/>
      <c r="LUK89" s="169"/>
      <c r="LUL89" s="170"/>
      <c r="LUM89" s="167"/>
      <c r="LUN89" s="43"/>
      <c r="LUO89" s="208"/>
      <c r="LUP89" s="157"/>
      <c r="LUQ89" s="157"/>
      <c r="LUR89" s="161"/>
      <c r="LUS89" s="161"/>
      <c r="LUT89" s="168"/>
      <c r="LUU89" s="169"/>
      <c r="LUV89" s="170"/>
      <c r="LUW89" s="167"/>
      <c r="LUX89" s="43"/>
      <c r="LUY89" s="208"/>
      <c r="LUZ89" s="157"/>
      <c r="LVA89" s="157"/>
      <c r="LVB89" s="161"/>
      <c r="LVC89" s="161"/>
      <c r="LVD89" s="168"/>
      <c r="LVE89" s="169"/>
      <c r="LVF89" s="170"/>
      <c r="LVG89" s="167"/>
      <c r="LVH89" s="43"/>
      <c r="LVI89" s="208"/>
      <c r="LVJ89" s="157"/>
      <c r="LVK89" s="157"/>
      <c r="LVL89" s="161"/>
      <c r="LVM89" s="161"/>
      <c r="LVN89" s="168"/>
      <c r="LVO89" s="169"/>
      <c r="LVP89" s="170"/>
      <c r="LVQ89" s="167"/>
      <c r="LVR89" s="43"/>
      <c r="LVS89" s="208"/>
      <c r="LVT89" s="157"/>
      <c r="LVU89" s="157"/>
      <c r="LVV89" s="161"/>
      <c r="LVW89" s="161"/>
      <c r="LVX89" s="168"/>
      <c r="LVY89" s="169"/>
      <c r="LVZ89" s="170"/>
      <c r="LWA89" s="167"/>
      <c r="LWB89" s="43"/>
      <c r="LWC89" s="208"/>
      <c r="LWD89" s="157"/>
      <c r="LWE89" s="157"/>
      <c r="LWF89" s="161"/>
      <c r="LWG89" s="161"/>
      <c r="LWH89" s="168"/>
      <c r="LWI89" s="169"/>
      <c r="LWJ89" s="170"/>
      <c r="LWK89" s="167"/>
      <c r="LWL89" s="43"/>
      <c r="LWM89" s="208"/>
      <c r="LWN89" s="157"/>
      <c r="LWO89" s="157"/>
      <c r="LWP89" s="161"/>
      <c r="LWQ89" s="161"/>
      <c r="LWR89" s="168"/>
      <c r="LWS89" s="169"/>
      <c r="LWT89" s="170"/>
      <c r="LWU89" s="167"/>
      <c r="LWV89" s="43"/>
      <c r="LWW89" s="208"/>
      <c r="LWX89" s="157"/>
      <c r="LWY89" s="157"/>
      <c r="LWZ89" s="161"/>
      <c r="LXA89" s="161"/>
      <c r="LXB89" s="168"/>
      <c r="LXC89" s="169"/>
      <c r="LXD89" s="170"/>
      <c r="LXE89" s="167"/>
      <c r="LXF89" s="43"/>
      <c r="LXG89" s="208"/>
      <c r="LXH89" s="157"/>
      <c r="LXI89" s="157"/>
      <c r="LXJ89" s="161"/>
      <c r="LXK89" s="161"/>
      <c r="LXL89" s="168"/>
      <c r="LXM89" s="169"/>
      <c r="LXN89" s="170"/>
      <c r="LXO89" s="167"/>
      <c r="LXP89" s="43"/>
      <c r="LXQ89" s="208"/>
      <c r="LXR89" s="157"/>
      <c r="LXS89" s="157"/>
      <c r="LXT89" s="161"/>
      <c r="LXU89" s="161"/>
      <c r="LXV89" s="168"/>
      <c r="LXW89" s="169"/>
      <c r="LXX89" s="170"/>
      <c r="LXY89" s="167"/>
      <c r="LXZ89" s="43"/>
      <c r="LYA89" s="208"/>
      <c r="LYB89" s="157"/>
      <c r="LYC89" s="157"/>
      <c r="LYD89" s="161"/>
      <c r="LYE89" s="161"/>
      <c r="LYF89" s="168"/>
      <c r="LYG89" s="169"/>
      <c r="LYH89" s="170"/>
      <c r="LYI89" s="167"/>
      <c r="LYJ89" s="43"/>
      <c r="LYK89" s="208"/>
      <c r="LYL89" s="157"/>
      <c r="LYM89" s="157"/>
      <c r="LYN89" s="161"/>
      <c r="LYO89" s="161"/>
      <c r="LYP89" s="168"/>
      <c r="LYQ89" s="169"/>
      <c r="LYR89" s="170"/>
      <c r="LYS89" s="167"/>
      <c r="LYT89" s="43"/>
      <c r="LYU89" s="208"/>
      <c r="LYV89" s="157"/>
      <c r="LYW89" s="157"/>
      <c r="LYX89" s="161"/>
      <c r="LYY89" s="161"/>
      <c r="LYZ89" s="168"/>
      <c r="LZA89" s="169"/>
      <c r="LZB89" s="170"/>
      <c r="LZC89" s="167"/>
      <c r="LZD89" s="43"/>
      <c r="LZE89" s="208"/>
      <c r="LZF89" s="157"/>
      <c r="LZG89" s="157"/>
      <c r="LZH89" s="161"/>
      <c r="LZI89" s="161"/>
      <c r="LZJ89" s="168"/>
      <c r="LZK89" s="169"/>
      <c r="LZL89" s="170"/>
      <c r="LZM89" s="167"/>
      <c r="LZN89" s="43"/>
      <c r="LZO89" s="208"/>
      <c r="LZP89" s="157"/>
      <c r="LZQ89" s="157"/>
      <c r="LZR89" s="161"/>
      <c r="LZS89" s="161"/>
      <c r="LZT89" s="168"/>
      <c r="LZU89" s="169"/>
      <c r="LZV89" s="170"/>
      <c r="LZW89" s="167"/>
      <c r="LZX89" s="43"/>
      <c r="LZY89" s="208"/>
      <c r="LZZ89" s="157"/>
      <c r="MAA89" s="157"/>
      <c r="MAB89" s="161"/>
      <c r="MAC89" s="161"/>
      <c r="MAD89" s="168"/>
      <c r="MAE89" s="169"/>
      <c r="MAF89" s="170"/>
      <c r="MAG89" s="167"/>
      <c r="MAH89" s="43"/>
      <c r="MAI89" s="208"/>
      <c r="MAJ89" s="157"/>
      <c r="MAK89" s="157"/>
      <c r="MAL89" s="161"/>
      <c r="MAM89" s="161"/>
      <c r="MAN89" s="168"/>
      <c r="MAO89" s="169"/>
      <c r="MAP89" s="170"/>
      <c r="MAQ89" s="167"/>
      <c r="MAR89" s="43"/>
      <c r="MAS89" s="208"/>
      <c r="MAT89" s="157"/>
      <c r="MAU89" s="157"/>
      <c r="MAV89" s="161"/>
      <c r="MAW89" s="161"/>
      <c r="MAX89" s="168"/>
      <c r="MAY89" s="169"/>
      <c r="MAZ89" s="170"/>
      <c r="MBA89" s="167"/>
      <c r="MBB89" s="43"/>
      <c r="MBC89" s="208"/>
      <c r="MBD89" s="157"/>
      <c r="MBE89" s="157"/>
      <c r="MBF89" s="161"/>
      <c r="MBG89" s="161"/>
      <c r="MBH89" s="168"/>
      <c r="MBI89" s="169"/>
      <c r="MBJ89" s="170"/>
      <c r="MBK89" s="167"/>
      <c r="MBL89" s="43"/>
      <c r="MBM89" s="208"/>
      <c r="MBN89" s="157"/>
      <c r="MBO89" s="157"/>
      <c r="MBP89" s="161"/>
      <c r="MBQ89" s="161"/>
      <c r="MBR89" s="168"/>
      <c r="MBS89" s="169"/>
      <c r="MBT89" s="170"/>
      <c r="MBU89" s="167"/>
      <c r="MBV89" s="43"/>
      <c r="MBW89" s="208"/>
      <c r="MBX89" s="157"/>
      <c r="MBY89" s="157"/>
      <c r="MBZ89" s="161"/>
      <c r="MCA89" s="161"/>
      <c r="MCB89" s="168"/>
      <c r="MCC89" s="169"/>
      <c r="MCD89" s="170"/>
      <c r="MCE89" s="167"/>
      <c r="MCF89" s="43"/>
      <c r="MCG89" s="208"/>
      <c r="MCH89" s="157"/>
      <c r="MCI89" s="157"/>
      <c r="MCJ89" s="161"/>
      <c r="MCK89" s="161"/>
      <c r="MCL89" s="168"/>
      <c r="MCM89" s="169"/>
      <c r="MCN89" s="170"/>
      <c r="MCO89" s="167"/>
      <c r="MCP89" s="43"/>
      <c r="MCQ89" s="208"/>
      <c r="MCR89" s="157"/>
      <c r="MCS89" s="157"/>
      <c r="MCT89" s="161"/>
      <c r="MCU89" s="161"/>
      <c r="MCV89" s="168"/>
      <c r="MCW89" s="169"/>
      <c r="MCX89" s="170"/>
      <c r="MCY89" s="167"/>
      <c r="MCZ89" s="43"/>
      <c r="MDA89" s="208"/>
      <c r="MDB89" s="157"/>
      <c r="MDC89" s="157"/>
      <c r="MDD89" s="161"/>
      <c r="MDE89" s="161"/>
      <c r="MDF89" s="168"/>
      <c r="MDG89" s="169"/>
      <c r="MDH89" s="170"/>
      <c r="MDI89" s="167"/>
      <c r="MDJ89" s="43"/>
      <c r="MDK89" s="208"/>
      <c r="MDL89" s="157"/>
      <c r="MDM89" s="157"/>
      <c r="MDN89" s="161"/>
      <c r="MDO89" s="161"/>
      <c r="MDP89" s="168"/>
      <c r="MDQ89" s="169"/>
      <c r="MDR89" s="170"/>
      <c r="MDS89" s="167"/>
      <c r="MDT89" s="43"/>
      <c r="MDU89" s="208"/>
      <c r="MDV89" s="157"/>
      <c r="MDW89" s="157"/>
      <c r="MDX89" s="161"/>
      <c r="MDY89" s="161"/>
      <c r="MDZ89" s="168"/>
      <c r="MEA89" s="169"/>
      <c r="MEB89" s="170"/>
      <c r="MEC89" s="167"/>
      <c r="MED89" s="43"/>
      <c r="MEE89" s="208"/>
      <c r="MEF89" s="157"/>
      <c r="MEG89" s="157"/>
      <c r="MEH89" s="161"/>
      <c r="MEI89" s="161"/>
      <c r="MEJ89" s="168"/>
      <c r="MEK89" s="169"/>
      <c r="MEL89" s="170"/>
      <c r="MEM89" s="167"/>
      <c r="MEN89" s="43"/>
      <c r="MEO89" s="208"/>
      <c r="MEP89" s="157"/>
      <c r="MEQ89" s="157"/>
      <c r="MER89" s="161"/>
      <c r="MES89" s="161"/>
      <c r="MET89" s="168"/>
      <c r="MEU89" s="169"/>
      <c r="MEV89" s="170"/>
      <c r="MEW89" s="167"/>
      <c r="MEX89" s="43"/>
      <c r="MEY89" s="208"/>
      <c r="MEZ89" s="157"/>
      <c r="MFA89" s="157"/>
      <c r="MFB89" s="161"/>
      <c r="MFC89" s="161"/>
      <c r="MFD89" s="168"/>
      <c r="MFE89" s="169"/>
      <c r="MFF89" s="170"/>
      <c r="MFG89" s="167"/>
      <c r="MFH89" s="43"/>
      <c r="MFI89" s="208"/>
      <c r="MFJ89" s="157"/>
      <c r="MFK89" s="157"/>
      <c r="MFL89" s="161"/>
      <c r="MFM89" s="161"/>
      <c r="MFN89" s="168"/>
      <c r="MFO89" s="169"/>
      <c r="MFP89" s="170"/>
      <c r="MFQ89" s="167"/>
      <c r="MFR89" s="43"/>
      <c r="MFS89" s="208"/>
      <c r="MFT89" s="157"/>
      <c r="MFU89" s="157"/>
      <c r="MFV89" s="161"/>
      <c r="MFW89" s="161"/>
      <c r="MFX89" s="168"/>
      <c r="MFY89" s="169"/>
      <c r="MFZ89" s="170"/>
      <c r="MGA89" s="167"/>
      <c r="MGB89" s="43"/>
      <c r="MGC89" s="208"/>
      <c r="MGD89" s="157"/>
      <c r="MGE89" s="157"/>
      <c r="MGF89" s="161"/>
      <c r="MGG89" s="161"/>
      <c r="MGH89" s="168"/>
      <c r="MGI89" s="169"/>
      <c r="MGJ89" s="170"/>
      <c r="MGK89" s="167"/>
      <c r="MGL89" s="43"/>
      <c r="MGM89" s="208"/>
      <c r="MGN89" s="157"/>
      <c r="MGO89" s="157"/>
      <c r="MGP89" s="161"/>
      <c r="MGQ89" s="161"/>
      <c r="MGR89" s="168"/>
      <c r="MGS89" s="169"/>
      <c r="MGT89" s="170"/>
      <c r="MGU89" s="167"/>
      <c r="MGV89" s="43"/>
      <c r="MGW89" s="208"/>
      <c r="MGX89" s="157"/>
      <c r="MGY89" s="157"/>
      <c r="MGZ89" s="161"/>
      <c r="MHA89" s="161"/>
      <c r="MHB89" s="168"/>
      <c r="MHC89" s="169"/>
      <c r="MHD89" s="170"/>
      <c r="MHE89" s="167"/>
      <c r="MHF89" s="43"/>
      <c r="MHG89" s="208"/>
      <c r="MHH89" s="157"/>
      <c r="MHI89" s="157"/>
      <c r="MHJ89" s="161"/>
      <c r="MHK89" s="161"/>
      <c r="MHL89" s="168"/>
      <c r="MHM89" s="169"/>
      <c r="MHN89" s="170"/>
      <c r="MHO89" s="167"/>
      <c r="MHP89" s="43"/>
      <c r="MHQ89" s="208"/>
      <c r="MHR89" s="157"/>
      <c r="MHS89" s="157"/>
      <c r="MHT89" s="161"/>
      <c r="MHU89" s="161"/>
      <c r="MHV89" s="168"/>
      <c r="MHW89" s="169"/>
      <c r="MHX89" s="170"/>
      <c r="MHY89" s="167"/>
      <c r="MHZ89" s="43"/>
      <c r="MIA89" s="208"/>
      <c r="MIB89" s="157"/>
      <c r="MIC89" s="157"/>
      <c r="MID89" s="161"/>
      <c r="MIE89" s="161"/>
      <c r="MIF89" s="168"/>
      <c r="MIG89" s="169"/>
      <c r="MIH89" s="170"/>
      <c r="MII89" s="167"/>
      <c r="MIJ89" s="43"/>
      <c r="MIK89" s="208"/>
      <c r="MIL89" s="157"/>
      <c r="MIM89" s="157"/>
      <c r="MIN89" s="161"/>
      <c r="MIO89" s="161"/>
      <c r="MIP89" s="168"/>
      <c r="MIQ89" s="169"/>
      <c r="MIR89" s="170"/>
      <c r="MIS89" s="167"/>
      <c r="MIT89" s="43"/>
      <c r="MIU89" s="208"/>
      <c r="MIV89" s="157"/>
      <c r="MIW89" s="157"/>
      <c r="MIX89" s="161"/>
      <c r="MIY89" s="161"/>
      <c r="MIZ89" s="168"/>
      <c r="MJA89" s="169"/>
      <c r="MJB89" s="170"/>
      <c r="MJC89" s="167"/>
      <c r="MJD89" s="43"/>
      <c r="MJE89" s="208"/>
      <c r="MJF89" s="157"/>
      <c r="MJG89" s="157"/>
      <c r="MJH89" s="161"/>
      <c r="MJI89" s="161"/>
      <c r="MJJ89" s="168"/>
      <c r="MJK89" s="169"/>
      <c r="MJL89" s="170"/>
      <c r="MJM89" s="167"/>
      <c r="MJN89" s="43"/>
      <c r="MJO89" s="208"/>
      <c r="MJP89" s="157"/>
      <c r="MJQ89" s="157"/>
      <c r="MJR89" s="161"/>
      <c r="MJS89" s="161"/>
      <c r="MJT89" s="168"/>
      <c r="MJU89" s="169"/>
      <c r="MJV89" s="170"/>
      <c r="MJW89" s="167"/>
      <c r="MJX89" s="43"/>
      <c r="MJY89" s="208"/>
      <c r="MJZ89" s="157"/>
      <c r="MKA89" s="157"/>
      <c r="MKB89" s="161"/>
      <c r="MKC89" s="161"/>
      <c r="MKD89" s="168"/>
      <c r="MKE89" s="169"/>
      <c r="MKF89" s="170"/>
      <c r="MKG89" s="167"/>
      <c r="MKH89" s="43"/>
      <c r="MKI89" s="208"/>
      <c r="MKJ89" s="157"/>
      <c r="MKK89" s="157"/>
      <c r="MKL89" s="161"/>
      <c r="MKM89" s="161"/>
      <c r="MKN89" s="168"/>
      <c r="MKO89" s="169"/>
      <c r="MKP89" s="170"/>
      <c r="MKQ89" s="167"/>
      <c r="MKR89" s="43"/>
      <c r="MKS89" s="208"/>
      <c r="MKT89" s="157"/>
      <c r="MKU89" s="157"/>
      <c r="MKV89" s="161"/>
      <c r="MKW89" s="161"/>
      <c r="MKX89" s="168"/>
      <c r="MKY89" s="169"/>
      <c r="MKZ89" s="170"/>
      <c r="MLA89" s="167"/>
      <c r="MLB89" s="43"/>
      <c r="MLC89" s="208"/>
      <c r="MLD89" s="157"/>
      <c r="MLE89" s="157"/>
      <c r="MLF89" s="161"/>
      <c r="MLG89" s="161"/>
      <c r="MLH89" s="168"/>
      <c r="MLI89" s="169"/>
      <c r="MLJ89" s="170"/>
      <c r="MLK89" s="167"/>
      <c r="MLL89" s="43"/>
      <c r="MLM89" s="208"/>
      <c r="MLN89" s="157"/>
      <c r="MLO89" s="157"/>
      <c r="MLP89" s="161"/>
      <c r="MLQ89" s="161"/>
      <c r="MLR89" s="168"/>
      <c r="MLS89" s="169"/>
      <c r="MLT89" s="170"/>
      <c r="MLU89" s="167"/>
      <c r="MLV89" s="43"/>
      <c r="MLW89" s="208"/>
      <c r="MLX89" s="157"/>
      <c r="MLY89" s="157"/>
      <c r="MLZ89" s="161"/>
      <c r="MMA89" s="161"/>
      <c r="MMB89" s="168"/>
      <c r="MMC89" s="169"/>
      <c r="MMD89" s="170"/>
      <c r="MME89" s="167"/>
      <c r="MMF89" s="43"/>
      <c r="MMG89" s="208"/>
      <c r="MMH89" s="157"/>
      <c r="MMI89" s="157"/>
      <c r="MMJ89" s="161"/>
      <c r="MMK89" s="161"/>
      <c r="MML89" s="168"/>
      <c r="MMM89" s="169"/>
      <c r="MMN89" s="170"/>
      <c r="MMO89" s="167"/>
      <c r="MMP89" s="43"/>
      <c r="MMQ89" s="208"/>
      <c r="MMR89" s="157"/>
      <c r="MMS89" s="157"/>
      <c r="MMT89" s="161"/>
      <c r="MMU89" s="161"/>
      <c r="MMV89" s="168"/>
      <c r="MMW89" s="169"/>
      <c r="MMX89" s="170"/>
      <c r="MMY89" s="167"/>
      <c r="MMZ89" s="43"/>
      <c r="MNA89" s="208"/>
      <c r="MNB89" s="157"/>
      <c r="MNC89" s="157"/>
      <c r="MND89" s="161"/>
      <c r="MNE89" s="161"/>
      <c r="MNF89" s="168"/>
      <c r="MNG89" s="169"/>
      <c r="MNH89" s="170"/>
      <c r="MNI89" s="167"/>
      <c r="MNJ89" s="43"/>
      <c r="MNK89" s="208"/>
      <c r="MNL89" s="157"/>
      <c r="MNM89" s="157"/>
      <c r="MNN89" s="161"/>
      <c r="MNO89" s="161"/>
      <c r="MNP89" s="168"/>
      <c r="MNQ89" s="169"/>
      <c r="MNR89" s="170"/>
      <c r="MNS89" s="167"/>
      <c r="MNT89" s="43"/>
      <c r="MNU89" s="208"/>
      <c r="MNV89" s="157"/>
      <c r="MNW89" s="157"/>
      <c r="MNX89" s="161"/>
      <c r="MNY89" s="161"/>
      <c r="MNZ89" s="168"/>
      <c r="MOA89" s="169"/>
      <c r="MOB89" s="170"/>
      <c r="MOC89" s="167"/>
      <c r="MOD89" s="43"/>
      <c r="MOE89" s="208"/>
      <c r="MOF89" s="157"/>
      <c r="MOG89" s="157"/>
      <c r="MOH89" s="161"/>
      <c r="MOI89" s="161"/>
      <c r="MOJ89" s="168"/>
      <c r="MOK89" s="169"/>
      <c r="MOL89" s="170"/>
      <c r="MOM89" s="167"/>
      <c r="MON89" s="43"/>
      <c r="MOO89" s="208"/>
      <c r="MOP89" s="157"/>
      <c r="MOQ89" s="157"/>
      <c r="MOR89" s="161"/>
      <c r="MOS89" s="161"/>
      <c r="MOT89" s="168"/>
      <c r="MOU89" s="169"/>
      <c r="MOV89" s="170"/>
      <c r="MOW89" s="167"/>
      <c r="MOX89" s="43"/>
      <c r="MOY89" s="208"/>
      <c r="MOZ89" s="157"/>
      <c r="MPA89" s="157"/>
      <c r="MPB89" s="161"/>
      <c r="MPC89" s="161"/>
      <c r="MPD89" s="168"/>
      <c r="MPE89" s="169"/>
      <c r="MPF89" s="170"/>
      <c r="MPG89" s="167"/>
      <c r="MPH89" s="43"/>
      <c r="MPI89" s="208"/>
      <c r="MPJ89" s="157"/>
      <c r="MPK89" s="157"/>
      <c r="MPL89" s="161"/>
      <c r="MPM89" s="161"/>
      <c r="MPN89" s="168"/>
      <c r="MPO89" s="169"/>
      <c r="MPP89" s="170"/>
      <c r="MPQ89" s="167"/>
      <c r="MPR89" s="43"/>
      <c r="MPS89" s="208"/>
      <c r="MPT89" s="157"/>
      <c r="MPU89" s="157"/>
      <c r="MPV89" s="161"/>
      <c r="MPW89" s="161"/>
      <c r="MPX89" s="168"/>
      <c r="MPY89" s="169"/>
      <c r="MPZ89" s="170"/>
      <c r="MQA89" s="167"/>
      <c r="MQB89" s="43"/>
      <c r="MQC89" s="208"/>
      <c r="MQD89" s="157"/>
      <c r="MQE89" s="157"/>
      <c r="MQF89" s="161"/>
      <c r="MQG89" s="161"/>
      <c r="MQH89" s="168"/>
      <c r="MQI89" s="169"/>
      <c r="MQJ89" s="170"/>
      <c r="MQK89" s="167"/>
      <c r="MQL89" s="43"/>
      <c r="MQM89" s="208"/>
      <c r="MQN89" s="157"/>
      <c r="MQO89" s="157"/>
      <c r="MQP89" s="161"/>
      <c r="MQQ89" s="161"/>
      <c r="MQR89" s="168"/>
      <c r="MQS89" s="169"/>
      <c r="MQT89" s="170"/>
      <c r="MQU89" s="167"/>
      <c r="MQV89" s="43"/>
      <c r="MQW89" s="208"/>
      <c r="MQX89" s="157"/>
      <c r="MQY89" s="157"/>
      <c r="MQZ89" s="161"/>
      <c r="MRA89" s="161"/>
      <c r="MRB89" s="168"/>
      <c r="MRC89" s="169"/>
      <c r="MRD89" s="170"/>
      <c r="MRE89" s="167"/>
      <c r="MRF89" s="43"/>
      <c r="MRG89" s="208"/>
      <c r="MRH89" s="157"/>
      <c r="MRI89" s="157"/>
      <c r="MRJ89" s="161"/>
      <c r="MRK89" s="161"/>
      <c r="MRL89" s="168"/>
      <c r="MRM89" s="169"/>
      <c r="MRN89" s="170"/>
      <c r="MRO89" s="167"/>
      <c r="MRP89" s="43"/>
      <c r="MRQ89" s="208"/>
      <c r="MRR89" s="157"/>
      <c r="MRS89" s="157"/>
      <c r="MRT89" s="161"/>
      <c r="MRU89" s="161"/>
      <c r="MRV89" s="168"/>
      <c r="MRW89" s="169"/>
      <c r="MRX89" s="170"/>
      <c r="MRY89" s="167"/>
      <c r="MRZ89" s="43"/>
      <c r="MSA89" s="208"/>
      <c r="MSB89" s="157"/>
      <c r="MSC89" s="157"/>
      <c r="MSD89" s="161"/>
      <c r="MSE89" s="161"/>
      <c r="MSF89" s="168"/>
      <c r="MSG89" s="169"/>
      <c r="MSH89" s="170"/>
      <c r="MSI89" s="167"/>
      <c r="MSJ89" s="43"/>
      <c r="MSK89" s="208"/>
      <c r="MSL89" s="157"/>
      <c r="MSM89" s="157"/>
      <c r="MSN89" s="161"/>
      <c r="MSO89" s="161"/>
      <c r="MSP89" s="168"/>
      <c r="MSQ89" s="169"/>
      <c r="MSR89" s="170"/>
      <c r="MSS89" s="167"/>
      <c r="MST89" s="43"/>
      <c r="MSU89" s="208"/>
      <c r="MSV89" s="157"/>
      <c r="MSW89" s="157"/>
      <c r="MSX89" s="161"/>
      <c r="MSY89" s="161"/>
      <c r="MSZ89" s="168"/>
      <c r="MTA89" s="169"/>
      <c r="MTB89" s="170"/>
      <c r="MTC89" s="167"/>
      <c r="MTD89" s="43"/>
      <c r="MTE89" s="208"/>
      <c r="MTF89" s="157"/>
      <c r="MTG89" s="157"/>
      <c r="MTH89" s="161"/>
      <c r="MTI89" s="161"/>
      <c r="MTJ89" s="168"/>
      <c r="MTK89" s="169"/>
      <c r="MTL89" s="170"/>
      <c r="MTM89" s="167"/>
      <c r="MTN89" s="43"/>
      <c r="MTO89" s="208"/>
      <c r="MTP89" s="157"/>
      <c r="MTQ89" s="157"/>
      <c r="MTR89" s="161"/>
      <c r="MTS89" s="161"/>
      <c r="MTT89" s="168"/>
      <c r="MTU89" s="169"/>
      <c r="MTV89" s="170"/>
      <c r="MTW89" s="167"/>
      <c r="MTX89" s="43"/>
      <c r="MTY89" s="208"/>
      <c r="MTZ89" s="157"/>
      <c r="MUA89" s="157"/>
      <c r="MUB89" s="161"/>
      <c r="MUC89" s="161"/>
      <c r="MUD89" s="168"/>
      <c r="MUE89" s="169"/>
      <c r="MUF89" s="170"/>
      <c r="MUG89" s="167"/>
      <c r="MUH89" s="43"/>
      <c r="MUI89" s="208"/>
      <c r="MUJ89" s="157"/>
      <c r="MUK89" s="157"/>
      <c r="MUL89" s="161"/>
      <c r="MUM89" s="161"/>
      <c r="MUN89" s="168"/>
      <c r="MUO89" s="169"/>
      <c r="MUP89" s="170"/>
      <c r="MUQ89" s="167"/>
      <c r="MUR89" s="43"/>
      <c r="MUS89" s="208"/>
      <c r="MUT89" s="157"/>
      <c r="MUU89" s="157"/>
      <c r="MUV89" s="161"/>
      <c r="MUW89" s="161"/>
      <c r="MUX89" s="168"/>
      <c r="MUY89" s="169"/>
      <c r="MUZ89" s="170"/>
      <c r="MVA89" s="167"/>
      <c r="MVB89" s="43"/>
      <c r="MVC89" s="208"/>
      <c r="MVD89" s="157"/>
      <c r="MVE89" s="157"/>
      <c r="MVF89" s="161"/>
      <c r="MVG89" s="161"/>
      <c r="MVH89" s="168"/>
      <c r="MVI89" s="169"/>
      <c r="MVJ89" s="170"/>
      <c r="MVK89" s="167"/>
      <c r="MVL89" s="43"/>
      <c r="MVM89" s="208"/>
      <c r="MVN89" s="157"/>
      <c r="MVO89" s="157"/>
      <c r="MVP89" s="161"/>
      <c r="MVQ89" s="161"/>
      <c r="MVR89" s="168"/>
      <c r="MVS89" s="169"/>
      <c r="MVT89" s="170"/>
      <c r="MVU89" s="167"/>
      <c r="MVV89" s="43"/>
      <c r="MVW89" s="208"/>
      <c r="MVX89" s="157"/>
      <c r="MVY89" s="157"/>
      <c r="MVZ89" s="161"/>
      <c r="MWA89" s="161"/>
      <c r="MWB89" s="168"/>
      <c r="MWC89" s="169"/>
      <c r="MWD89" s="170"/>
      <c r="MWE89" s="167"/>
      <c r="MWF89" s="43"/>
      <c r="MWG89" s="208"/>
      <c r="MWH89" s="157"/>
      <c r="MWI89" s="157"/>
      <c r="MWJ89" s="161"/>
      <c r="MWK89" s="161"/>
      <c r="MWL89" s="168"/>
      <c r="MWM89" s="169"/>
      <c r="MWN89" s="170"/>
      <c r="MWO89" s="167"/>
      <c r="MWP89" s="43"/>
      <c r="MWQ89" s="208"/>
      <c r="MWR89" s="157"/>
      <c r="MWS89" s="157"/>
      <c r="MWT89" s="161"/>
      <c r="MWU89" s="161"/>
      <c r="MWV89" s="168"/>
      <c r="MWW89" s="169"/>
      <c r="MWX89" s="170"/>
      <c r="MWY89" s="167"/>
      <c r="MWZ89" s="43"/>
      <c r="MXA89" s="208"/>
      <c r="MXB89" s="157"/>
      <c r="MXC89" s="157"/>
      <c r="MXD89" s="161"/>
      <c r="MXE89" s="161"/>
      <c r="MXF89" s="168"/>
      <c r="MXG89" s="169"/>
      <c r="MXH89" s="170"/>
      <c r="MXI89" s="167"/>
      <c r="MXJ89" s="43"/>
      <c r="MXK89" s="208"/>
      <c r="MXL89" s="157"/>
      <c r="MXM89" s="157"/>
      <c r="MXN89" s="161"/>
      <c r="MXO89" s="161"/>
      <c r="MXP89" s="168"/>
      <c r="MXQ89" s="169"/>
      <c r="MXR89" s="170"/>
      <c r="MXS89" s="167"/>
      <c r="MXT89" s="43"/>
      <c r="MXU89" s="208"/>
      <c r="MXV89" s="157"/>
      <c r="MXW89" s="157"/>
      <c r="MXX89" s="161"/>
      <c r="MXY89" s="161"/>
      <c r="MXZ89" s="168"/>
      <c r="MYA89" s="169"/>
      <c r="MYB89" s="170"/>
      <c r="MYC89" s="167"/>
      <c r="MYD89" s="43"/>
      <c r="MYE89" s="208"/>
      <c r="MYF89" s="157"/>
      <c r="MYG89" s="157"/>
      <c r="MYH89" s="161"/>
      <c r="MYI89" s="161"/>
      <c r="MYJ89" s="168"/>
      <c r="MYK89" s="169"/>
      <c r="MYL89" s="170"/>
      <c r="MYM89" s="167"/>
      <c r="MYN89" s="43"/>
      <c r="MYO89" s="208"/>
      <c r="MYP89" s="157"/>
      <c r="MYQ89" s="157"/>
      <c r="MYR89" s="161"/>
      <c r="MYS89" s="161"/>
      <c r="MYT89" s="168"/>
      <c r="MYU89" s="169"/>
      <c r="MYV89" s="170"/>
      <c r="MYW89" s="167"/>
      <c r="MYX89" s="43"/>
      <c r="MYY89" s="208"/>
      <c r="MYZ89" s="157"/>
      <c r="MZA89" s="157"/>
      <c r="MZB89" s="161"/>
      <c r="MZC89" s="161"/>
      <c r="MZD89" s="168"/>
      <c r="MZE89" s="169"/>
      <c r="MZF89" s="170"/>
      <c r="MZG89" s="167"/>
      <c r="MZH89" s="43"/>
      <c r="MZI89" s="208"/>
      <c r="MZJ89" s="157"/>
      <c r="MZK89" s="157"/>
      <c r="MZL89" s="161"/>
      <c r="MZM89" s="161"/>
      <c r="MZN89" s="168"/>
      <c r="MZO89" s="169"/>
      <c r="MZP89" s="170"/>
      <c r="MZQ89" s="167"/>
      <c r="MZR89" s="43"/>
      <c r="MZS89" s="208"/>
      <c r="MZT89" s="157"/>
      <c r="MZU89" s="157"/>
      <c r="MZV89" s="161"/>
      <c r="MZW89" s="161"/>
      <c r="MZX89" s="168"/>
      <c r="MZY89" s="169"/>
      <c r="MZZ89" s="170"/>
      <c r="NAA89" s="167"/>
      <c r="NAB89" s="43"/>
      <c r="NAC89" s="208"/>
      <c r="NAD89" s="157"/>
      <c r="NAE89" s="157"/>
      <c r="NAF89" s="161"/>
      <c r="NAG89" s="161"/>
      <c r="NAH89" s="168"/>
      <c r="NAI89" s="169"/>
      <c r="NAJ89" s="170"/>
      <c r="NAK89" s="167"/>
      <c r="NAL89" s="43"/>
      <c r="NAM89" s="208"/>
      <c r="NAN89" s="157"/>
      <c r="NAO89" s="157"/>
      <c r="NAP89" s="161"/>
      <c r="NAQ89" s="161"/>
      <c r="NAR89" s="168"/>
      <c r="NAS89" s="169"/>
      <c r="NAT89" s="170"/>
      <c r="NAU89" s="167"/>
      <c r="NAV89" s="43"/>
      <c r="NAW89" s="208"/>
      <c r="NAX89" s="157"/>
      <c r="NAY89" s="157"/>
      <c r="NAZ89" s="161"/>
      <c r="NBA89" s="161"/>
      <c r="NBB89" s="168"/>
      <c r="NBC89" s="169"/>
      <c r="NBD89" s="170"/>
      <c r="NBE89" s="167"/>
      <c r="NBF89" s="43"/>
      <c r="NBG89" s="208"/>
      <c r="NBH89" s="157"/>
      <c r="NBI89" s="157"/>
      <c r="NBJ89" s="161"/>
      <c r="NBK89" s="161"/>
      <c r="NBL89" s="168"/>
      <c r="NBM89" s="169"/>
      <c r="NBN89" s="170"/>
      <c r="NBO89" s="167"/>
      <c r="NBP89" s="43"/>
      <c r="NBQ89" s="208"/>
      <c r="NBR89" s="157"/>
      <c r="NBS89" s="157"/>
      <c r="NBT89" s="161"/>
      <c r="NBU89" s="161"/>
      <c r="NBV89" s="168"/>
      <c r="NBW89" s="169"/>
      <c r="NBX89" s="170"/>
      <c r="NBY89" s="167"/>
      <c r="NBZ89" s="43"/>
      <c r="NCA89" s="208"/>
      <c r="NCB89" s="157"/>
      <c r="NCC89" s="157"/>
      <c r="NCD89" s="161"/>
      <c r="NCE89" s="161"/>
      <c r="NCF89" s="168"/>
      <c r="NCG89" s="169"/>
      <c r="NCH89" s="170"/>
      <c r="NCI89" s="167"/>
      <c r="NCJ89" s="43"/>
      <c r="NCK89" s="208"/>
      <c r="NCL89" s="157"/>
      <c r="NCM89" s="157"/>
      <c r="NCN89" s="161"/>
      <c r="NCO89" s="161"/>
      <c r="NCP89" s="168"/>
      <c r="NCQ89" s="169"/>
      <c r="NCR89" s="170"/>
      <c r="NCS89" s="167"/>
      <c r="NCT89" s="43"/>
      <c r="NCU89" s="208"/>
      <c r="NCV89" s="157"/>
      <c r="NCW89" s="157"/>
      <c r="NCX89" s="161"/>
      <c r="NCY89" s="161"/>
      <c r="NCZ89" s="168"/>
      <c r="NDA89" s="169"/>
      <c r="NDB89" s="170"/>
      <c r="NDC89" s="167"/>
      <c r="NDD89" s="43"/>
      <c r="NDE89" s="208"/>
      <c r="NDF89" s="157"/>
      <c r="NDG89" s="157"/>
      <c r="NDH89" s="161"/>
      <c r="NDI89" s="161"/>
      <c r="NDJ89" s="168"/>
      <c r="NDK89" s="169"/>
      <c r="NDL89" s="170"/>
      <c r="NDM89" s="167"/>
      <c r="NDN89" s="43"/>
      <c r="NDO89" s="208"/>
      <c r="NDP89" s="157"/>
      <c r="NDQ89" s="157"/>
      <c r="NDR89" s="161"/>
      <c r="NDS89" s="161"/>
      <c r="NDT89" s="168"/>
      <c r="NDU89" s="169"/>
      <c r="NDV89" s="170"/>
      <c r="NDW89" s="167"/>
      <c r="NDX89" s="43"/>
      <c r="NDY89" s="208"/>
      <c r="NDZ89" s="157"/>
      <c r="NEA89" s="157"/>
      <c r="NEB89" s="161"/>
      <c r="NEC89" s="161"/>
      <c r="NED89" s="168"/>
      <c r="NEE89" s="169"/>
      <c r="NEF89" s="170"/>
      <c r="NEG89" s="167"/>
      <c r="NEH89" s="43"/>
      <c r="NEI89" s="208"/>
      <c r="NEJ89" s="157"/>
      <c r="NEK89" s="157"/>
      <c r="NEL89" s="161"/>
      <c r="NEM89" s="161"/>
      <c r="NEN89" s="168"/>
      <c r="NEO89" s="169"/>
      <c r="NEP89" s="170"/>
      <c r="NEQ89" s="167"/>
      <c r="NER89" s="43"/>
      <c r="NES89" s="208"/>
      <c r="NET89" s="157"/>
      <c r="NEU89" s="157"/>
      <c r="NEV89" s="161"/>
      <c r="NEW89" s="161"/>
      <c r="NEX89" s="168"/>
      <c r="NEY89" s="169"/>
      <c r="NEZ89" s="170"/>
      <c r="NFA89" s="167"/>
      <c r="NFB89" s="43"/>
      <c r="NFC89" s="208"/>
      <c r="NFD89" s="157"/>
      <c r="NFE89" s="157"/>
      <c r="NFF89" s="161"/>
      <c r="NFG89" s="161"/>
      <c r="NFH89" s="168"/>
      <c r="NFI89" s="169"/>
      <c r="NFJ89" s="170"/>
      <c r="NFK89" s="167"/>
      <c r="NFL89" s="43"/>
      <c r="NFM89" s="208"/>
      <c r="NFN89" s="157"/>
      <c r="NFO89" s="157"/>
      <c r="NFP89" s="161"/>
      <c r="NFQ89" s="161"/>
      <c r="NFR89" s="168"/>
      <c r="NFS89" s="169"/>
      <c r="NFT89" s="170"/>
      <c r="NFU89" s="167"/>
      <c r="NFV89" s="43"/>
      <c r="NFW89" s="208"/>
      <c r="NFX89" s="157"/>
      <c r="NFY89" s="157"/>
      <c r="NFZ89" s="161"/>
      <c r="NGA89" s="161"/>
      <c r="NGB89" s="168"/>
      <c r="NGC89" s="169"/>
      <c r="NGD89" s="170"/>
      <c r="NGE89" s="167"/>
      <c r="NGF89" s="43"/>
      <c r="NGG89" s="208"/>
      <c r="NGH89" s="157"/>
      <c r="NGI89" s="157"/>
      <c r="NGJ89" s="161"/>
      <c r="NGK89" s="161"/>
      <c r="NGL89" s="168"/>
      <c r="NGM89" s="169"/>
      <c r="NGN89" s="170"/>
      <c r="NGO89" s="167"/>
      <c r="NGP89" s="43"/>
      <c r="NGQ89" s="208"/>
      <c r="NGR89" s="157"/>
      <c r="NGS89" s="157"/>
      <c r="NGT89" s="161"/>
      <c r="NGU89" s="161"/>
      <c r="NGV89" s="168"/>
      <c r="NGW89" s="169"/>
      <c r="NGX89" s="170"/>
      <c r="NGY89" s="167"/>
      <c r="NGZ89" s="43"/>
      <c r="NHA89" s="208"/>
      <c r="NHB89" s="157"/>
      <c r="NHC89" s="157"/>
      <c r="NHD89" s="161"/>
      <c r="NHE89" s="161"/>
      <c r="NHF89" s="168"/>
      <c r="NHG89" s="169"/>
      <c r="NHH89" s="170"/>
      <c r="NHI89" s="167"/>
      <c r="NHJ89" s="43"/>
      <c r="NHK89" s="208"/>
      <c r="NHL89" s="157"/>
      <c r="NHM89" s="157"/>
      <c r="NHN89" s="161"/>
      <c r="NHO89" s="161"/>
      <c r="NHP89" s="168"/>
      <c r="NHQ89" s="169"/>
      <c r="NHR89" s="170"/>
      <c r="NHS89" s="167"/>
      <c r="NHT89" s="43"/>
      <c r="NHU89" s="208"/>
      <c r="NHV89" s="157"/>
      <c r="NHW89" s="157"/>
      <c r="NHX89" s="161"/>
      <c r="NHY89" s="161"/>
      <c r="NHZ89" s="168"/>
      <c r="NIA89" s="169"/>
      <c r="NIB89" s="170"/>
      <c r="NIC89" s="167"/>
      <c r="NID89" s="43"/>
      <c r="NIE89" s="208"/>
      <c r="NIF89" s="157"/>
      <c r="NIG89" s="157"/>
      <c r="NIH89" s="161"/>
      <c r="NII89" s="161"/>
      <c r="NIJ89" s="168"/>
      <c r="NIK89" s="169"/>
      <c r="NIL89" s="170"/>
      <c r="NIM89" s="167"/>
      <c r="NIN89" s="43"/>
      <c r="NIO89" s="208"/>
      <c r="NIP89" s="157"/>
      <c r="NIQ89" s="157"/>
      <c r="NIR89" s="161"/>
      <c r="NIS89" s="161"/>
      <c r="NIT89" s="168"/>
      <c r="NIU89" s="169"/>
      <c r="NIV89" s="170"/>
      <c r="NIW89" s="167"/>
      <c r="NIX89" s="43"/>
      <c r="NIY89" s="208"/>
      <c r="NIZ89" s="157"/>
      <c r="NJA89" s="157"/>
      <c r="NJB89" s="161"/>
      <c r="NJC89" s="161"/>
      <c r="NJD89" s="168"/>
      <c r="NJE89" s="169"/>
      <c r="NJF89" s="170"/>
      <c r="NJG89" s="167"/>
      <c r="NJH89" s="43"/>
      <c r="NJI89" s="208"/>
      <c r="NJJ89" s="157"/>
      <c r="NJK89" s="157"/>
      <c r="NJL89" s="161"/>
      <c r="NJM89" s="161"/>
      <c r="NJN89" s="168"/>
      <c r="NJO89" s="169"/>
      <c r="NJP89" s="170"/>
      <c r="NJQ89" s="167"/>
      <c r="NJR89" s="43"/>
      <c r="NJS89" s="208"/>
      <c r="NJT89" s="157"/>
      <c r="NJU89" s="157"/>
      <c r="NJV89" s="161"/>
      <c r="NJW89" s="161"/>
      <c r="NJX89" s="168"/>
      <c r="NJY89" s="169"/>
      <c r="NJZ89" s="170"/>
      <c r="NKA89" s="167"/>
      <c r="NKB89" s="43"/>
      <c r="NKC89" s="208"/>
      <c r="NKD89" s="157"/>
      <c r="NKE89" s="157"/>
      <c r="NKF89" s="161"/>
      <c r="NKG89" s="161"/>
      <c r="NKH89" s="168"/>
      <c r="NKI89" s="169"/>
      <c r="NKJ89" s="170"/>
      <c r="NKK89" s="167"/>
      <c r="NKL89" s="43"/>
      <c r="NKM89" s="208"/>
      <c r="NKN89" s="157"/>
      <c r="NKO89" s="157"/>
      <c r="NKP89" s="161"/>
      <c r="NKQ89" s="161"/>
      <c r="NKR89" s="168"/>
      <c r="NKS89" s="169"/>
      <c r="NKT89" s="170"/>
      <c r="NKU89" s="167"/>
      <c r="NKV89" s="43"/>
      <c r="NKW89" s="208"/>
      <c r="NKX89" s="157"/>
      <c r="NKY89" s="157"/>
      <c r="NKZ89" s="161"/>
      <c r="NLA89" s="161"/>
      <c r="NLB89" s="168"/>
      <c r="NLC89" s="169"/>
      <c r="NLD89" s="170"/>
      <c r="NLE89" s="167"/>
      <c r="NLF89" s="43"/>
      <c r="NLG89" s="208"/>
      <c r="NLH89" s="157"/>
      <c r="NLI89" s="157"/>
      <c r="NLJ89" s="161"/>
      <c r="NLK89" s="161"/>
      <c r="NLL89" s="168"/>
      <c r="NLM89" s="169"/>
      <c r="NLN89" s="170"/>
      <c r="NLO89" s="167"/>
      <c r="NLP89" s="43"/>
      <c r="NLQ89" s="208"/>
      <c r="NLR89" s="157"/>
      <c r="NLS89" s="157"/>
      <c r="NLT89" s="161"/>
      <c r="NLU89" s="161"/>
      <c r="NLV89" s="168"/>
      <c r="NLW89" s="169"/>
      <c r="NLX89" s="170"/>
      <c r="NLY89" s="167"/>
      <c r="NLZ89" s="43"/>
      <c r="NMA89" s="208"/>
      <c r="NMB89" s="157"/>
      <c r="NMC89" s="157"/>
      <c r="NMD89" s="161"/>
      <c r="NME89" s="161"/>
      <c r="NMF89" s="168"/>
      <c r="NMG89" s="169"/>
      <c r="NMH89" s="170"/>
      <c r="NMI89" s="167"/>
      <c r="NMJ89" s="43"/>
      <c r="NMK89" s="208"/>
      <c r="NML89" s="157"/>
      <c r="NMM89" s="157"/>
      <c r="NMN89" s="161"/>
      <c r="NMO89" s="161"/>
      <c r="NMP89" s="168"/>
      <c r="NMQ89" s="169"/>
      <c r="NMR89" s="170"/>
      <c r="NMS89" s="167"/>
      <c r="NMT89" s="43"/>
      <c r="NMU89" s="208"/>
      <c r="NMV89" s="157"/>
      <c r="NMW89" s="157"/>
      <c r="NMX89" s="161"/>
      <c r="NMY89" s="161"/>
      <c r="NMZ89" s="168"/>
      <c r="NNA89" s="169"/>
      <c r="NNB89" s="170"/>
      <c r="NNC89" s="167"/>
      <c r="NND89" s="43"/>
      <c r="NNE89" s="208"/>
      <c r="NNF89" s="157"/>
      <c r="NNG89" s="157"/>
      <c r="NNH89" s="161"/>
      <c r="NNI89" s="161"/>
      <c r="NNJ89" s="168"/>
      <c r="NNK89" s="169"/>
      <c r="NNL89" s="170"/>
      <c r="NNM89" s="167"/>
      <c r="NNN89" s="43"/>
      <c r="NNO89" s="208"/>
      <c r="NNP89" s="157"/>
      <c r="NNQ89" s="157"/>
      <c r="NNR89" s="161"/>
      <c r="NNS89" s="161"/>
      <c r="NNT89" s="168"/>
      <c r="NNU89" s="169"/>
      <c r="NNV89" s="170"/>
      <c r="NNW89" s="167"/>
      <c r="NNX89" s="43"/>
      <c r="NNY89" s="208"/>
      <c r="NNZ89" s="157"/>
      <c r="NOA89" s="157"/>
      <c r="NOB89" s="161"/>
      <c r="NOC89" s="161"/>
      <c r="NOD89" s="168"/>
      <c r="NOE89" s="169"/>
      <c r="NOF89" s="170"/>
      <c r="NOG89" s="167"/>
      <c r="NOH89" s="43"/>
      <c r="NOI89" s="208"/>
      <c r="NOJ89" s="157"/>
      <c r="NOK89" s="157"/>
      <c r="NOL89" s="161"/>
      <c r="NOM89" s="161"/>
      <c r="NON89" s="168"/>
      <c r="NOO89" s="169"/>
      <c r="NOP89" s="170"/>
      <c r="NOQ89" s="167"/>
      <c r="NOR89" s="43"/>
      <c r="NOS89" s="208"/>
      <c r="NOT89" s="157"/>
      <c r="NOU89" s="157"/>
      <c r="NOV89" s="161"/>
      <c r="NOW89" s="161"/>
      <c r="NOX89" s="168"/>
      <c r="NOY89" s="169"/>
      <c r="NOZ89" s="170"/>
      <c r="NPA89" s="167"/>
      <c r="NPB89" s="43"/>
      <c r="NPC89" s="208"/>
      <c r="NPD89" s="157"/>
      <c r="NPE89" s="157"/>
      <c r="NPF89" s="161"/>
      <c r="NPG89" s="161"/>
      <c r="NPH89" s="168"/>
      <c r="NPI89" s="169"/>
      <c r="NPJ89" s="170"/>
      <c r="NPK89" s="167"/>
      <c r="NPL89" s="43"/>
      <c r="NPM89" s="208"/>
      <c r="NPN89" s="157"/>
      <c r="NPO89" s="157"/>
      <c r="NPP89" s="161"/>
      <c r="NPQ89" s="161"/>
      <c r="NPR89" s="168"/>
      <c r="NPS89" s="169"/>
      <c r="NPT89" s="170"/>
      <c r="NPU89" s="167"/>
      <c r="NPV89" s="43"/>
      <c r="NPW89" s="208"/>
      <c r="NPX89" s="157"/>
      <c r="NPY89" s="157"/>
      <c r="NPZ89" s="161"/>
      <c r="NQA89" s="161"/>
      <c r="NQB89" s="168"/>
      <c r="NQC89" s="169"/>
      <c r="NQD89" s="170"/>
      <c r="NQE89" s="167"/>
      <c r="NQF89" s="43"/>
      <c r="NQG89" s="208"/>
      <c r="NQH89" s="157"/>
      <c r="NQI89" s="157"/>
      <c r="NQJ89" s="161"/>
      <c r="NQK89" s="161"/>
      <c r="NQL89" s="168"/>
      <c r="NQM89" s="169"/>
      <c r="NQN89" s="170"/>
      <c r="NQO89" s="167"/>
      <c r="NQP89" s="43"/>
      <c r="NQQ89" s="208"/>
      <c r="NQR89" s="157"/>
      <c r="NQS89" s="157"/>
      <c r="NQT89" s="161"/>
      <c r="NQU89" s="161"/>
      <c r="NQV89" s="168"/>
      <c r="NQW89" s="169"/>
      <c r="NQX89" s="170"/>
      <c r="NQY89" s="167"/>
      <c r="NQZ89" s="43"/>
      <c r="NRA89" s="208"/>
      <c r="NRB89" s="157"/>
      <c r="NRC89" s="157"/>
      <c r="NRD89" s="161"/>
      <c r="NRE89" s="161"/>
      <c r="NRF89" s="168"/>
      <c r="NRG89" s="169"/>
      <c r="NRH89" s="170"/>
      <c r="NRI89" s="167"/>
      <c r="NRJ89" s="43"/>
      <c r="NRK89" s="208"/>
      <c r="NRL89" s="157"/>
      <c r="NRM89" s="157"/>
      <c r="NRN89" s="161"/>
      <c r="NRO89" s="161"/>
      <c r="NRP89" s="168"/>
      <c r="NRQ89" s="169"/>
      <c r="NRR89" s="170"/>
      <c r="NRS89" s="167"/>
      <c r="NRT89" s="43"/>
      <c r="NRU89" s="208"/>
      <c r="NRV89" s="157"/>
      <c r="NRW89" s="157"/>
      <c r="NRX89" s="161"/>
      <c r="NRY89" s="161"/>
      <c r="NRZ89" s="168"/>
      <c r="NSA89" s="169"/>
      <c r="NSB89" s="170"/>
      <c r="NSC89" s="167"/>
      <c r="NSD89" s="43"/>
      <c r="NSE89" s="208"/>
      <c r="NSF89" s="157"/>
      <c r="NSG89" s="157"/>
      <c r="NSH89" s="161"/>
      <c r="NSI89" s="161"/>
      <c r="NSJ89" s="168"/>
      <c r="NSK89" s="169"/>
      <c r="NSL89" s="170"/>
      <c r="NSM89" s="167"/>
      <c r="NSN89" s="43"/>
      <c r="NSO89" s="208"/>
      <c r="NSP89" s="157"/>
      <c r="NSQ89" s="157"/>
      <c r="NSR89" s="161"/>
      <c r="NSS89" s="161"/>
      <c r="NST89" s="168"/>
      <c r="NSU89" s="169"/>
      <c r="NSV89" s="170"/>
      <c r="NSW89" s="167"/>
      <c r="NSX89" s="43"/>
      <c r="NSY89" s="208"/>
      <c r="NSZ89" s="157"/>
      <c r="NTA89" s="157"/>
      <c r="NTB89" s="161"/>
      <c r="NTC89" s="161"/>
      <c r="NTD89" s="168"/>
      <c r="NTE89" s="169"/>
      <c r="NTF89" s="170"/>
      <c r="NTG89" s="167"/>
      <c r="NTH89" s="43"/>
      <c r="NTI89" s="208"/>
      <c r="NTJ89" s="157"/>
      <c r="NTK89" s="157"/>
      <c r="NTL89" s="161"/>
      <c r="NTM89" s="161"/>
      <c r="NTN89" s="168"/>
      <c r="NTO89" s="169"/>
      <c r="NTP89" s="170"/>
      <c r="NTQ89" s="167"/>
      <c r="NTR89" s="43"/>
      <c r="NTS89" s="208"/>
      <c r="NTT89" s="157"/>
      <c r="NTU89" s="157"/>
      <c r="NTV89" s="161"/>
      <c r="NTW89" s="161"/>
      <c r="NTX89" s="168"/>
      <c r="NTY89" s="169"/>
      <c r="NTZ89" s="170"/>
      <c r="NUA89" s="167"/>
      <c r="NUB89" s="43"/>
      <c r="NUC89" s="208"/>
      <c r="NUD89" s="157"/>
      <c r="NUE89" s="157"/>
      <c r="NUF89" s="161"/>
      <c r="NUG89" s="161"/>
      <c r="NUH89" s="168"/>
      <c r="NUI89" s="169"/>
      <c r="NUJ89" s="170"/>
      <c r="NUK89" s="167"/>
      <c r="NUL89" s="43"/>
      <c r="NUM89" s="208"/>
      <c r="NUN89" s="157"/>
      <c r="NUO89" s="157"/>
      <c r="NUP89" s="161"/>
      <c r="NUQ89" s="161"/>
      <c r="NUR89" s="168"/>
      <c r="NUS89" s="169"/>
      <c r="NUT89" s="170"/>
      <c r="NUU89" s="167"/>
      <c r="NUV89" s="43"/>
      <c r="NUW89" s="208"/>
      <c r="NUX89" s="157"/>
      <c r="NUY89" s="157"/>
      <c r="NUZ89" s="161"/>
      <c r="NVA89" s="161"/>
      <c r="NVB89" s="168"/>
      <c r="NVC89" s="169"/>
      <c r="NVD89" s="170"/>
      <c r="NVE89" s="167"/>
      <c r="NVF89" s="43"/>
      <c r="NVG89" s="208"/>
      <c r="NVH89" s="157"/>
      <c r="NVI89" s="157"/>
      <c r="NVJ89" s="161"/>
      <c r="NVK89" s="161"/>
      <c r="NVL89" s="168"/>
      <c r="NVM89" s="169"/>
      <c r="NVN89" s="170"/>
      <c r="NVO89" s="167"/>
      <c r="NVP89" s="43"/>
      <c r="NVQ89" s="208"/>
      <c r="NVR89" s="157"/>
      <c r="NVS89" s="157"/>
      <c r="NVT89" s="161"/>
      <c r="NVU89" s="161"/>
      <c r="NVV89" s="168"/>
      <c r="NVW89" s="169"/>
      <c r="NVX89" s="170"/>
      <c r="NVY89" s="167"/>
      <c r="NVZ89" s="43"/>
      <c r="NWA89" s="208"/>
      <c r="NWB89" s="157"/>
      <c r="NWC89" s="157"/>
      <c r="NWD89" s="161"/>
      <c r="NWE89" s="161"/>
      <c r="NWF89" s="168"/>
      <c r="NWG89" s="169"/>
      <c r="NWH89" s="170"/>
      <c r="NWI89" s="167"/>
      <c r="NWJ89" s="43"/>
      <c r="NWK89" s="208"/>
      <c r="NWL89" s="157"/>
      <c r="NWM89" s="157"/>
      <c r="NWN89" s="161"/>
      <c r="NWO89" s="161"/>
      <c r="NWP89" s="168"/>
      <c r="NWQ89" s="169"/>
      <c r="NWR89" s="170"/>
      <c r="NWS89" s="167"/>
      <c r="NWT89" s="43"/>
      <c r="NWU89" s="208"/>
      <c r="NWV89" s="157"/>
      <c r="NWW89" s="157"/>
      <c r="NWX89" s="161"/>
      <c r="NWY89" s="161"/>
      <c r="NWZ89" s="168"/>
      <c r="NXA89" s="169"/>
      <c r="NXB89" s="170"/>
      <c r="NXC89" s="167"/>
      <c r="NXD89" s="43"/>
      <c r="NXE89" s="208"/>
      <c r="NXF89" s="157"/>
      <c r="NXG89" s="157"/>
      <c r="NXH89" s="161"/>
      <c r="NXI89" s="161"/>
      <c r="NXJ89" s="168"/>
      <c r="NXK89" s="169"/>
      <c r="NXL89" s="170"/>
      <c r="NXM89" s="167"/>
      <c r="NXN89" s="43"/>
      <c r="NXO89" s="208"/>
      <c r="NXP89" s="157"/>
      <c r="NXQ89" s="157"/>
      <c r="NXR89" s="161"/>
      <c r="NXS89" s="161"/>
      <c r="NXT89" s="168"/>
      <c r="NXU89" s="169"/>
      <c r="NXV89" s="170"/>
      <c r="NXW89" s="167"/>
      <c r="NXX89" s="43"/>
      <c r="NXY89" s="208"/>
      <c r="NXZ89" s="157"/>
      <c r="NYA89" s="157"/>
      <c r="NYB89" s="161"/>
      <c r="NYC89" s="161"/>
      <c r="NYD89" s="168"/>
      <c r="NYE89" s="169"/>
      <c r="NYF89" s="170"/>
      <c r="NYG89" s="167"/>
      <c r="NYH89" s="43"/>
      <c r="NYI89" s="208"/>
      <c r="NYJ89" s="157"/>
      <c r="NYK89" s="157"/>
      <c r="NYL89" s="161"/>
      <c r="NYM89" s="161"/>
      <c r="NYN89" s="168"/>
      <c r="NYO89" s="169"/>
      <c r="NYP89" s="170"/>
      <c r="NYQ89" s="167"/>
      <c r="NYR89" s="43"/>
      <c r="NYS89" s="208"/>
      <c r="NYT89" s="157"/>
      <c r="NYU89" s="157"/>
      <c r="NYV89" s="161"/>
      <c r="NYW89" s="161"/>
      <c r="NYX89" s="168"/>
      <c r="NYY89" s="169"/>
      <c r="NYZ89" s="170"/>
      <c r="NZA89" s="167"/>
      <c r="NZB89" s="43"/>
      <c r="NZC89" s="208"/>
      <c r="NZD89" s="157"/>
      <c r="NZE89" s="157"/>
      <c r="NZF89" s="161"/>
      <c r="NZG89" s="161"/>
      <c r="NZH89" s="168"/>
      <c r="NZI89" s="169"/>
      <c r="NZJ89" s="170"/>
      <c r="NZK89" s="167"/>
      <c r="NZL89" s="43"/>
      <c r="NZM89" s="208"/>
      <c r="NZN89" s="157"/>
      <c r="NZO89" s="157"/>
      <c r="NZP89" s="161"/>
      <c r="NZQ89" s="161"/>
      <c r="NZR89" s="168"/>
      <c r="NZS89" s="169"/>
      <c r="NZT89" s="170"/>
      <c r="NZU89" s="167"/>
      <c r="NZV89" s="43"/>
      <c r="NZW89" s="208"/>
      <c r="NZX89" s="157"/>
      <c r="NZY89" s="157"/>
      <c r="NZZ89" s="161"/>
      <c r="OAA89" s="161"/>
      <c r="OAB89" s="168"/>
      <c r="OAC89" s="169"/>
      <c r="OAD89" s="170"/>
      <c r="OAE89" s="167"/>
      <c r="OAF89" s="43"/>
      <c r="OAG89" s="208"/>
      <c r="OAH89" s="157"/>
      <c r="OAI89" s="157"/>
      <c r="OAJ89" s="161"/>
      <c r="OAK89" s="161"/>
      <c r="OAL89" s="168"/>
      <c r="OAM89" s="169"/>
      <c r="OAN89" s="170"/>
      <c r="OAO89" s="167"/>
      <c r="OAP89" s="43"/>
      <c r="OAQ89" s="208"/>
      <c r="OAR89" s="157"/>
      <c r="OAS89" s="157"/>
      <c r="OAT89" s="161"/>
      <c r="OAU89" s="161"/>
      <c r="OAV89" s="168"/>
      <c r="OAW89" s="169"/>
      <c r="OAX89" s="170"/>
      <c r="OAY89" s="167"/>
      <c r="OAZ89" s="43"/>
      <c r="OBA89" s="208"/>
      <c r="OBB89" s="157"/>
      <c r="OBC89" s="157"/>
      <c r="OBD89" s="161"/>
      <c r="OBE89" s="161"/>
      <c r="OBF89" s="168"/>
      <c r="OBG89" s="169"/>
      <c r="OBH89" s="170"/>
      <c r="OBI89" s="167"/>
      <c r="OBJ89" s="43"/>
      <c r="OBK89" s="208"/>
      <c r="OBL89" s="157"/>
      <c r="OBM89" s="157"/>
      <c r="OBN89" s="161"/>
      <c r="OBO89" s="161"/>
      <c r="OBP89" s="168"/>
      <c r="OBQ89" s="169"/>
      <c r="OBR89" s="170"/>
      <c r="OBS89" s="167"/>
      <c r="OBT89" s="43"/>
      <c r="OBU89" s="208"/>
      <c r="OBV89" s="157"/>
      <c r="OBW89" s="157"/>
      <c r="OBX89" s="161"/>
      <c r="OBY89" s="161"/>
      <c r="OBZ89" s="168"/>
      <c r="OCA89" s="169"/>
      <c r="OCB89" s="170"/>
      <c r="OCC89" s="167"/>
      <c r="OCD89" s="43"/>
      <c r="OCE89" s="208"/>
      <c r="OCF89" s="157"/>
      <c r="OCG89" s="157"/>
      <c r="OCH89" s="161"/>
      <c r="OCI89" s="161"/>
      <c r="OCJ89" s="168"/>
      <c r="OCK89" s="169"/>
      <c r="OCL89" s="170"/>
      <c r="OCM89" s="167"/>
      <c r="OCN89" s="43"/>
      <c r="OCO89" s="208"/>
      <c r="OCP89" s="157"/>
      <c r="OCQ89" s="157"/>
      <c r="OCR89" s="161"/>
      <c r="OCS89" s="161"/>
      <c r="OCT89" s="168"/>
      <c r="OCU89" s="169"/>
      <c r="OCV89" s="170"/>
      <c r="OCW89" s="167"/>
      <c r="OCX89" s="43"/>
      <c r="OCY89" s="208"/>
      <c r="OCZ89" s="157"/>
      <c r="ODA89" s="157"/>
      <c r="ODB89" s="161"/>
      <c r="ODC89" s="161"/>
      <c r="ODD89" s="168"/>
      <c r="ODE89" s="169"/>
      <c r="ODF89" s="170"/>
      <c r="ODG89" s="167"/>
      <c r="ODH89" s="43"/>
      <c r="ODI89" s="208"/>
      <c r="ODJ89" s="157"/>
      <c r="ODK89" s="157"/>
      <c r="ODL89" s="161"/>
      <c r="ODM89" s="161"/>
      <c r="ODN89" s="168"/>
      <c r="ODO89" s="169"/>
      <c r="ODP89" s="170"/>
      <c r="ODQ89" s="167"/>
      <c r="ODR89" s="43"/>
      <c r="ODS89" s="208"/>
      <c r="ODT89" s="157"/>
      <c r="ODU89" s="157"/>
      <c r="ODV89" s="161"/>
      <c r="ODW89" s="161"/>
      <c r="ODX89" s="168"/>
      <c r="ODY89" s="169"/>
      <c r="ODZ89" s="170"/>
      <c r="OEA89" s="167"/>
      <c r="OEB89" s="43"/>
      <c r="OEC89" s="208"/>
      <c r="OED89" s="157"/>
      <c r="OEE89" s="157"/>
      <c r="OEF89" s="161"/>
      <c r="OEG89" s="161"/>
      <c r="OEH89" s="168"/>
      <c r="OEI89" s="169"/>
      <c r="OEJ89" s="170"/>
      <c r="OEK89" s="167"/>
      <c r="OEL89" s="43"/>
      <c r="OEM89" s="208"/>
      <c r="OEN89" s="157"/>
      <c r="OEO89" s="157"/>
      <c r="OEP89" s="161"/>
      <c r="OEQ89" s="161"/>
      <c r="OER89" s="168"/>
      <c r="OES89" s="169"/>
      <c r="OET89" s="170"/>
      <c r="OEU89" s="167"/>
      <c r="OEV89" s="43"/>
      <c r="OEW89" s="208"/>
      <c r="OEX89" s="157"/>
      <c r="OEY89" s="157"/>
      <c r="OEZ89" s="161"/>
      <c r="OFA89" s="161"/>
      <c r="OFB89" s="168"/>
      <c r="OFC89" s="169"/>
      <c r="OFD89" s="170"/>
      <c r="OFE89" s="167"/>
      <c r="OFF89" s="43"/>
      <c r="OFG89" s="208"/>
      <c r="OFH89" s="157"/>
      <c r="OFI89" s="157"/>
      <c r="OFJ89" s="161"/>
      <c r="OFK89" s="161"/>
      <c r="OFL89" s="168"/>
      <c r="OFM89" s="169"/>
      <c r="OFN89" s="170"/>
      <c r="OFO89" s="167"/>
      <c r="OFP89" s="43"/>
      <c r="OFQ89" s="208"/>
      <c r="OFR89" s="157"/>
      <c r="OFS89" s="157"/>
      <c r="OFT89" s="161"/>
      <c r="OFU89" s="161"/>
      <c r="OFV89" s="168"/>
      <c r="OFW89" s="169"/>
      <c r="OFX89" s="170"/>
      <c r="OFY89" s="167"/>
      <c r="OFZ89" s="43"/>
      <c r="OGA89" s="208"/>
      <c r="OGB89" s="157"/>
      <c r="OGC89" s="157"/>
      <c r="OGD89" s="161"/>
      <c r="OGE89" s="161"/>
      <c r="OGF89" s="168"/>
      <c r="OGG89" s="169"/>
      <c r="OGH89" s="170"/>
      <c r="OGI89" s="167"/>
      <c r="OGJ89" s="43"/>
      <c r="OGK89" s="208"/>
      <c r="OGL89" s="157"/>
      <c r="OGM89" s="157"/>
      <c r="OGN89" s="161"/>
      <c r="OGO89" s="161"/>
      <c r="OGP89" s="168"/>
      <c r="OGQ89" s="169"/>
      <c r="OGR89" s="170"/>
      <c r="OGS89" s="167"/>
      <c r="OGT89" s="43"/>
      <c r="OGU89" s="208"/>
      <c r="OGV89" s="157"/>
      <c r="OGW89" s="157"/>
      <c r="OGX89" s="161"/>
      <c r="OGY89" s="161"/>
      <c r="OGZ89" s="168"/>
      <c r="OHA89" s="169"/>
      <c r="OHB89" s="170"/>
      <c r="OHC89" s="167"/>
      <c r="OHD89" s="43"/>
      <c r="OHE89" s="208"/>
      <c r="OHF89" s="157"/>
      <c r="OHG89" s="157"/>
      <c r="OHH89" s="161"/>
      <c r="OHI89" s="161"/>
      <c r="OHJ89" s="168"/>
      <c r="OHK89" s="169"/>
      <c r="OHL89" s="170"/>
      <c r="OHM89" s="167"/>
      <c r="OHN89" s="43"/>
      <c r="OHO89" s="208"/>
      <c r="OHP89" s="157"/>
      <c r="OHQ89" s="157"/>
      <c r="OHR89" s="161"/>
      <c r="OHS89" s="161"/>
      <c r="OHT89" s="168"/>
      <c r="OHU89" s="169"/>
      <c r="OHV89" s="170"/>
      <c r="OHW89" s="167"/>
      <c r="OHX89" s="43"/>
      <c r="OHY89" s="208"/>
      <c r="OHZ89" s="157"/>
      <c r="OIA89" s="157"/>
      <c r="OIB89" s="161"/>
      <c r="OIC89" s="161"/>
      <c r="OID89" s="168"/>
      <c r="OIE89" s="169"/>
      <c r="OIF89" s="170"/>
      <c r="OIG89" s="167"/>
      <c r="OIH89" s="43"/>
      <c r="OII89" s="208"/>
      <c r="OIJ89" s="157"/>
      <c r="OIK89" s="157"/>
      <c r="OIL89" s="161"/>
      <c r="OIM89" s="161"/>
      <c r="OIN89" s="168"/>
      <c r="OIO89" s="169"/>
      <c r="OIP89" s="170"/>
      <c r="OIQ89" s="167"/>
      <c r="OIR89" s="43"/>
      <c r="OIS89" s="208"/>
      <c r="OIT89" s="157"/>
      <c r="OIU89" s="157"/>
      <c r="OIV89" s="161"/>
      <c r="OIW89" s="161"/>
      <c r="OIX89" s="168"/>
      <c r="OIY89" s="169"/>
      <c r="OIZ89" s="170"/>
      <c r="OJA89" s="167"/>
      <c r="OJB89" s="43"/>
      <c r="OJC89" s="208"/>
      <c r="OJD89" s="157"/>
      <c r="OJE89" s="157"/>
      <c r="OJF89" s="161"/>
      <c r="OJG89" s="161"/>
      <c r="OJH89" s="168"/>
      <c r="OJI89" s="169"/>
      <c r="OJJ89" s="170"/>
      <c r="OJK89" s="167"/>
      <c r="OJL89" s="43"/>
      <c r="OJM89" s="208"/>
      <c r="OJN89" s="157"/>
      <c r="OJO89" s="157"/>
      <c r="OJP89" s="161"/>
      <c r="OJQ89" s="161"/>
      <c r="OJR89" s="168"/>
      <c r="OJS89" s="169"/>
      <c r="OJT89" s="170"/>
      <c r="OJU89" s="167"/>
      <c r="OJV89" s="43"/>
      <c r="OJW89" s="208"/>
      <c r="OJX89" s="157"/>
      <c r="OJY89" s="157"/>
      <c r="OJZ89" s="161"/>
      <c r="OKA89" s="161"/>
      <c r="OKB89" s="168"/>
      <c r="OKC89" s="169"/>
      <c r="OKD89" s="170"/>
      <c r="OKE89" s="167"/>
      <c r="OKF89" s="43"/>
      <c r="OKG89" s="208"/>
      <c r="OKH89" s="157"/>
      <c r="OKI89" s="157"/>
      <c r="OKJ89" s="161"/>
      <c r="OKK89" s="161"/>
      <c r="OKL89" s="168"/>
      <c r="OKM89" s="169"/>
      <c r="OKN89" s="170"/>
      <c r="OKO89" s="167"/>
      <c r="OKP89" s="43"/>
      <c r="OKQ89" s="208"/>
      <c r="OKR89" s="157"/>
      <c r="OKS89" s="157"/>
      <c r="OKT89" s="161"/>
      <c r="OKU89" s="161"/>
      <c r="OKV89" s="168"/>
      <c r="OKW89" s="169"/>
      <c r="OKX89" s="170"/>
      <c r="OKY89" s="167"/>
      <c r="OKZ89" s="43"/>
      <c r="OLA89" s="208"/>
      <c r="OLB89" s="157"/>
      <c r="OLC89" s="157"/>
      <c r="OLD89" s="161"/>
      <c r="OLE89" s="161"/>
      <c r="OLF89" s="168"/>
      <c r="OLG89" s="169"/>
      <c r="OLH89" s="170"/>
      <c r="OLI89" s="167"/>
      <c r="OLJ89" s="43"/>
      <c r="OLK89" s="208"/>
      <c r="OLL89" s="157"/>
      <c r="OLM89" s="157"/>
      <c r="OLN89" s="161"/>
      <c r="OLO89" s="161"/>
      <c r="OLP89" s="168"/>
      <c r="OLQ89" s="169"/>
      <c r="OLR89" s="170"/>
      <c r="OLS89" s="167"/>
      <c r="OLT89" s="43"/>
      <c r="OLU89" s="208"/>
      <c r="OLV89" s="157"/>
      <c r="OLW89" s="157"/>
      <c r="OLX89" s="161"/>
      <c r="OLY89" s="161"/>
      <c r="OLZ89" s="168"/>
      <c r="OMA89" s="169"/>
      <c r="OMB89" s="170"/>
      <c r="OMC89" s="167"/>
      <c r="OMD89" s="43"/>
      <c r="OME89" s="208"/>
      <c r="OMF89" s="157"/>
      <c r="OMG89" s="157"/>
      <c r="OMH89" s="161"/>
      <c r="OMI89" s="161"/>
      <c r="OMJ89" s="168"/>
      <c r="OMK89" s="169"/>
      <c r="OML89" s="170"/>
      <c r="OMM89" s="167"/>
      <c r="OMN89" s="43"/>
      <c r="OMO89" s="208"/>
      <c r="OMP89" s="157"/>
      <c r="OMQ89" s="157"/>
      <c r="OMR89" s="161"/>
      <c r="OMS89" s="161"/>
      <c r="OMT89" s="168"/>
      <c r="OMU89" s="169"/>
      <c r="OMV89" s="170"/>
      <c r="OMW89" s="167"/>
      <c r="OMX89" s="43"/>
      <c r="OMY89" s="208"/>
      <c r="OMZ89" s="157"/>
      <c r="ONA89" s="157"/>
      <c r="ONB89" s="161"/>
      <c r="ONC89" s="161"/>
      <c r="OND89" s="168"/>
      <c r="ONE89" s="169"/>
      <c r="ONF89" s="170"/>
      <c r="ONG89" s="167"/>
      <c r="ONH89" s="43"/>
      <c r="ONI89" s="208"/>
      <c r="ONJ89" s="157"/>
      <c r="ONK89" s="157"/>
      <c r="ONL89" s="161"/>
      <c r="ONM89" s="161"/>
      <c r="ONN89" s="168"/>
      <c r="ONO89" s="169"/>
      <c r="ONP89" s="170"/>
      <c r="ONQ89" s="167"/>
      <c r="ONR89" s="43"/>
      <c r="ONS89" s="208"/>
      <c r="ONT89" s="157"/>
      <c r="ONU89" s="157"/>
      <c r="ONV89" s="161"/>
      <c r="ONW89" s="161"/>
      <c r="ONX89" s="168"/>
      <c r="ONY89" s="169"/>
      <c r="ONZ89" s="170"/>
      <c r="OOA89" s="167"/>
      <c r="OOB89" s="43"/>
      <c r="OOC89" s="208"/>
      <c r="OOD89" s="157"/>
      <c r="OOE89" s="157"/>
      <c r="OOF89" s="161"/>
      <c r="OOG89" s="161"/>
      <c r="OOH89" s="168"/>
      <c r="OOI89" s="169"/>
      <c r="OOJ89" s="170"/>
      <c r="OOK89" s="167"/>
      <c r="OOL89" s="43"/>
      <c r="OOM89" s="208"/>
      <c r="OON89" s="157"/>
      <c r="OOO89" s="157"/>
      <c r="OOP89" s="161"/>
      <c r="OOQ89" s="161"/>
      <c r="OOR89" s="168"/>
      <c r="OOS89" s="169"/>
      <c r="OOT89" s="170"/>
      <c r="OOU89" s="167"/>
      <c r="OOV89" s="43"/>
      <c r="OOW89" s="208"/>
      <c r="OOX89" s="157"/>
      <c r="OOY89" s="157"/>
      <c r="OOZ89" s="161"/>
      <c r="OPA89" s="161"/>
      <c r="OPB89" s="168"/>
      <c r="OPC89" s="169"/>
      <c r="OPD89" s="170"/>
      <c r="OPE89" s="167"/>
      <c r="OPF89" s="43"/>
      <c r="OPG89" s="208"/>
      <c r="OPH89" s="157"/>
      <c r="OPI89" s="157"/>
      <c r="OPJ89" s="161"/>
      <c r="OPK89" s="161"/>
      <c r="OPL89" s="168"/>
      <c r="OPM89" s="169"/>
      <c r="OPN89" s="170"/>
      <c r="OPO89" s="167"/>
      <c r="OPP89" s="43"/>
      <c r="OPQ89" s="208"/>
      <c r="OPR89" s="157"/>
      <c r="OPS89" s="157"/>
      <c r="OPT89" s="161"/>
      <c r="OPU89" s="161"/>
      <c r="OPV89" s="168"/>
      <c r="OPW89" s="169"/>
      <c r="OPX89" s="170"/>
      <c r="OPY89" s="167"/>
      <c r="OPZ89" s="43"/>
      <c r="OQA89" s="208"/>
      <c r="OQB89" s="157"/>
      <c r="OQC89" s="157"/>
      <c r="OQD89" s="161"/>
      <c r="OQE89" s="161"/>
      <c r="OQF89" s="168"/>
      <c r="OQG89" s="169"/>
      <c r="OQH89" s="170"/>
      <c r="OQI89" s="167"/>
      <c r="OQJ89" s="43"/>
      <c r="OQK89" s="208"/>
      <c r="OQL89" s="157"/>
      <c r="OQM89" s="157"/>
      <c r="OQN89" s="161"/>
      <c r="OQO89" s="161"/>
      <c r="OQP89" s="168"/>
      <c r="OQQ89" s="169"/>
      <c r="OQR89" s="170"/>
      <c r="OQS89" s="167"/>
      <c r="OQT89" s="43"/>
      <c r="OQU89" s="208"/>
      <c r="OQV89" s="157"/>
      <c r="OQW89" s="157"/>
      <c r="OQX89" s="161"/>
      <c r="OQY89" s="161"/>
      <c r="OQZ89" s="168"/>
      <c r="ORA89" s="169"/>
      <c r="ORB89" s="170"/>
      <c r="ORC89" s="167"/>
      <c r="ORD89" s="43"/>
      <c r="ORE89" s="208"/>
      <c r="ORF89" s="157"/>
      <c r="ORG89" s="157"/>
      <c r="ORH89" s="161"/>
      <c r="ORI89" s="161"/>
      <c r="ORJ89" s="168"/>
      <c r="ORK89" s="169"/>
      <c r="ORL89" s="170"/>
      <c r="ORM89" s="167"/>
      <c r="ORN89" s="43"/>
      <c r="ORO89" s="208"/>
      <c r="ORP89" s="157"/>
      <c r="ORQ89" s="157"/>
      <c r="ORR89" s="161"/>
      <c r="ORS89" s="161"/>
      <c r="ORT89" s="168"/>
      <c r="ORU89" s="169"/>
      <c r="ORV89" s="170"/>
      <c r="ORW89" s="167"/>
      <c r="ORX89" s="43"/>
      <c r="ORY89" s="208"/>
      <c r="ORZ89" s="157"/>
      <c r="OSA89" s="157"/>
      <c r="OSB89" s="161"/>
      <c r="OSC89" s="161"/>
      <c r="OSD89" s="168"/>
      <c r="OSE89" s="169"/>
      <c r="OSF89" s="170"/>
      <c r="OSG89" s="167"/>
      <c r="OSH89" s="43"/>
      <c r="OSI89" s="208"/>
      <c r="OSJ89" s="157"/>
      <c r="OSK89" s="157"/>
      <c r="OSL89" s="161"/>
      <c r="OSM89" s="161"/>
      <c r="OSN89" s="168"/>
      <c r="OSO89" s="169"/>
      <c r="OSP89" s="170"/>
      <c r="OSQ89" s="167"/>
      <c r="OSR89" s="43"/>
      <c r="OSS89" s="208"/>
      <c r="OST89" s="157"/>
      <c r="OSU89" s="157"/>
      <c r="OSV89" s="161"/>
      <c r="OSW89" s="161"/>
      <c r="OSX89" s="168"/>
      <c r="OSY89" s="169"/>
      <c r="OSZ89" s="170"/>
      <c r="OTA89" s="167"/>
      <c r="OTB89" s="43"/>
      <c r="OTC89" s="208"/>
      <c r="OTD89" s="157"/>
      <c r="OTE89" s="157"/>
      <c r="OTF89" s="161"/>
      <c r="OTG89" s="161"/>
      <c r="OTH89" s="168"/>
      <c r="OTI89" s="169"/>
      <c r="OTJ89" s="170"/>
      <c r="OTK89" s="167"/>
      <c r="OTL89" s="43"/>
      <c r="OTM89" s="208"/>
      <c r="OTN89" s="157"/>
      <c r="OTO89" s="157"/>
      <c r="OTP89" s="161"/>
      <c r="OTQ89" s="161"/>
      <c r="OTR89" s="168"/>
      <c r="OTS89" s="169"/>
      <c r="OTT89" s="170"/>
      <c r="OTU89" s="167"/>
      <c r="OTV89" s="43"/>
      <c r="OTW89" s="208"/>
      <c r="OTX89" s="157"/>
      <c r="OTY89" s="157"/>
      <c r="OTZ89" s="161"/>
      <c r="OUA89" s="161"/>
      <c r="OUB89" s="168"/>
      <c r="OUC89" s="169"/>
      <c r="OUD89" s="170"/>
      <c r="OUE89" s="167"/>
      <c r="OUF89" s="43"/>
      <c r="OUG89" s="208"/>
      <c r="OUH89" s="157"/>
      <c r="OUI89" s="157"/>
      <c r="OUJ89" s="161"/>
      <c r="OUK89" s="161"/>
      <c r="OUL89" s="168"/>
      <c r="OUM89" s="169"/>
      <c r="OUN89" s="170"/>
      <c r="OUO89" s="167"/>
      <c r="OUP89" s="43"/>
      <c r="OUQ89" s="208"/>
      <c r="OUR89" s="157"/>
      <c r="OUS89" s="157"/>
      <c r="OUT89" s="161"/>
      <c r="OUU89" s="161"/>
      <c r="OUV89" s="168"/>
      <c r="OUW89" s="169"/>
      <c r="OUX89" s="170"/>
      <c r="OUY89" s="167"/>
      <c r="OUZ89" s="43"/>
      <c r="OVA89" s="208"/>
      <c r="OVB89" s="157"/>
      <c r="OVC89" s="157"/>
      <c r="OVD89" s="161"/>
      <c r="OVE89" s="161"/>
      <c r="OVF89" s="168"/>
      <c r="OVG89" s="169"/>
      <c r="OVH89" s="170"/>
      <c r="OVI89" s="167"/>
      <c r="OVJ89" s="43"/>
      <c r="OVK89" s="208"/>
      <c r="OVL89" s="157"/>
      <c r="OVM89" s="157"/>
      <c r="OVN89" s="161"/>
      <c r="OVO89" s="161"/>
      <c r="OVP89" s="168"/>
      <c r="OVQ89" s="169"/>
      <c r="OVR89" s="170"/>
      <c r="OVS89" s="167"/>
      <c r="OVT89" s="43"/>
      <c r="OVU89" s="208"/>
      <c r="OVV89" s="157"/>
      <c r="OVW89" s="157"/>
      <c r="OVX89" s="161"/>
      <c r="OVY89" s="161"/>
      <c r="OVZ89" s="168"/>
      <c r="OWA89" s="169"/>
      <c r="OWB89" s="170"/>
      <c r="OWC89" s="167"/>
      <c r="OWD89" s="43"/>
      <c r="OWE89" s="208"/>
      <c r="OWF89" s="157"/>
      <c r="OWG89" s="157"/>
      <c r="OWH89" s="161"/>
      <c r="OWI89" s="161"/>
      <c r="OWJ89" s="168"/>
      <c r="OWK89" s="169"/>
      <c r="OWL89" s="170"/>
      <c r="OWM89" s="167"/>
      <c r="OWN89" s="43"/>
      <c r="OWO89" s="208"/>
      <c r="OWP89" s="157"/>
      <c r="OWQ89" s="157"/>
      <c r="OWR89" s="161"/>
      <c r="OWS89" s="161"/>
      <c r="OWT89" s="168"/>
      <c r="OWU89" s="169"/>
      <c r="OWV89" s="170"/>
      <c r="OWW89" s="167"/>
      <c r="OWX89" s="43"/>
      <c r="OWY89" s="208"/>
      <c r="OWZ89" s="157"/>
      <c r="OXA89" s="157"/>
      <c r="OXB89" s="161"/>
      <c r="OXC89" s="161"/>
      <c r="OXD89" s="168"/>
      <c r="OXE89" s="169"/>
      <c r="OXF89" s="170"/>
      <c r="OXG89" s="167"/>
      <c r="OXH89" s="43"/>
      <c r="OXI89" s="208"/>
      <c r="OXJ89" s="157"/>
      <c r="OXK89" s="157"/>
      <c r="OXL89" s="161"/>
      <c r="OXM89" s="161"/>
      <c r="OXN89" s="168"/>
      <c r="OXO89" s="169"/>
      <c r="OXP89" s="170"/>
      <c r="OXQ89" s="167"/>
      <c r="OXR89" s="43"/>
      <c r="OXS89" s="208"/>
      <c r="OXT89" s="157"/>
      <c r="OXU89" s="157"/>
      <c r="OXV89" s="161"/>
      <c r="OXW89" s="161"/>
      <c r="OXX89" s="168"/>
      <c r="OXY89" s="169"/>
      <c r="OXZ89" s="170"/>
      <c r="OYA89" s="167"/>
      <c r="OYB89" s="43"/>
      <c r="OYC89" s="208"/>
      <c r="OYD89" s="157"/>
      <c r="OYE89" s="157"/>
      <c r="OYF89" s="161"/>
      <c r="OYG89" s="161"/>
      <c r="OYH89" s="168"/>
      <c r="OYI89" s="169"/>
      <c r="OYJ89" s="170"/>
      <c r="OYK89" s="167"/>
      <c r="OYL89" s="43"/>
      <c r="OYM89" s="208"/>
      <c r="OYN89" s="157"/>
      <c r="OYO89" s="157"/>
      <c r="OYP89" s="161"/>
      <c r="OYQ89" s="161"/>
      <c r="OYR89" s="168"/>
      <c r="OYS89" s="169"/>
      <c r="OYT89" s="170"/>
      <c r="OYU89" s="167"/>
      <c r="OYV89" s="43"/>
      <c r="OYW89" s="208"/>
      <c r="OYX89" s="157"/>
      <c r="OYY89" s="157"/>
      <c r="OYZ89" s="161"/>
      <c r="OZA89" s="161"/>
      <c r="OZB89" s="168"/>
      <c r="OZC89" s="169"/>
      <c r="OZD89" s="170"/>
      <c r="OZE89" s="167"/>
      <c r="OZF89" s="43"/>
      <c r="OZG89" s="208"/>
      <c r="OZH89" s="157"/>
      <c r="OZI89" s="157"/>
      <c r="OZJ89" s="161"/>
      <c r="OZK89" s="161"/>
      <c r="OZL89" s="168"/>
      <c r="OZM89" s="169"/>
      <c r="OZN89" s="170"/>
      <c r="OZO89" s="167"/>
      <c r="OZP89" s="43"/>
      <c r="OZQ89" s="208"/>
      <c r="OZR89" s="157"/>
      <c r="OZS89" s="157"/>
      <c r="OZT89" s="161"/>
      <c r="OZU89" s="161"/>
      <c r="OZV89" s="168"/>
      <c r="OZW89" s="169"/>
      <c r="OZX89" s="170"/>
      <c r="OZY89" s="167"/>
      <c r="OZZ89" s="43"/>
      <c r="PAA89" s="208"/>
      <c r="PAB89" s="157"/>
      <c r="PAC89" s="157"/>
      <c r="PAD89" s="161"/>
      <c r="PAE89" s="161"/>
      <c r="PAF89" s="168"/>
      <c r="PAG89" s="169"/>
      <c r="PAH89" s="170"/>
      <c r="PAI89" s="167"/>
      <c r="PAJ89" s="43"/>
      <c r="PAK89" s="208"/>
      <c r="PAL89" s="157"/>
      <c r="PAM89" s="157"/>
      <c r="PAN89" s="161"/>
      <c r="PAO89" s="161"/>
      <c r="PAP89" s="168"/>
      <c r="PAQ89" s="169"/>
      <c r="PAR89" s="170"/>
      <c r="PAS89" s="167"/>
      <c r="PAT89" s="43"/>
      <c r="PAU89" s="208"/>
      <c r="PAV89" s="157"/>
      <c r="PAW89" s="157"/>
      <c r="PAX89" s="161"/>
      <c r="PAY89" s="161"/>
      <c r="PAZ89" s="168"/>
      <c r="PBA89" s="169"/>
      <c r="PBB89" s="170"/>
      <c r="PBC89" s="167"/>
      <c r="PBD89" s="43"/>
      <c r="PBE89" s="208"/>
      <c r="PBF89" s="157"/>
      <c r="PBG89" s="157"/>
      <c r="PBH89" s="161"/>
      <c r="PBI89" s="161"/>
      <c r="PBJ89" s="168"/>
      <c r="PBK89" s="169"/>
      <c r="PBL89" s="170"/>
      <c r="PBM89" s="167"/>
      <c r="PBN89" s="43"/>
      <c r="PBO89" s="208"/>
      <c r="PBP89" s="157"/>
      <c r="PBQ89" s="157"/>
      <c r="PBR89" s="161"/>
      <c r="PBS89" s="161"/>
      <c r="PBT89" s="168"/>
      <c r="PBU89" s="169"/>
      <c r="PBV89" s="170"/>
      <c r="PBW89" s="167"/>
      <c r="PBX89" s="43"/>
      <c r="PBY89" s="208"/>
      <c r="PBZ89" s="157"/>
      <c r="PCA89" s="157"/>
      <c r="PCB89" s="161"/>
      <c r="PCC89" s="161"/>
      <c r="PCD89" s="168"/>
      <c r="PCE89" s="169"/>
      <c r="PCF89" s="170"/>
      <c r="PCG89" s="167"/>
      <c r="PCH89" s="43"/>
      <c r="PCI89" s="208"/>
      <c r="PCJ89" s="157"/>
      <c r="PCK89" s="157"/>
      <c r="PCL89" s="161"/>
      <c r="PCM89" s="161"/>
      <c r="PCN89" s="168"/>
      <c r="PCO89" s="169"/>
      <c r="PCP89" s="170"/>
      <c r="PCQ89" s="167"/>
      <c r="PCR89" s="43"/>
      <c r="PCS89" s="208"/>
      <c r="PCT89" s="157"/>
      <c r="PCU89" s="157"/>
      <c r="PCV89" s="161"/>
      <c r="PCW89" s="161"/>
      <c r="PCX89" s="168"/>
      <c r="PCY89" s="169"/>
      <c r="PCZ89" s="170"/>
      <c r="PDA89" s="167"/>
      <c r="PDB89" s="43"/>
      <c r="PDC89" s="208"/>
      <c r="PDD89" s="157"/>
      <c r="PDE89" s="157"/>
      <c r="PDF89" s="161"/>
      <c r="PDG89" s="161"/>
      <c r="PDH89" s="168"/>
      <c r="PDI89" s="169"/>
      <c r="PDJ89" s="170"/>
      <c r="PDK89" s="167"/>
      <c r="PDL89" s="43"/>
      <c r="PDM89" s="208"/>
      <c r="PDN89" s="157"/>
      <c r="PDO89" s="157"/>
      <c r="PDP89" s="161"/>
      <c r="PDQ89" s="161"/>
      <c r="PDR89" s="168"/>
      <c r="PDS89" s="169"/>
      <c r="PDT89" s="170"/>
      <c r="PDU89" s="167"/>
      <c r="PDV89" s="43"/>
      <c r="PDW89" s="208"/>
      <c r="PDX89" s="157"/>
      <c r="PDY89" s="157"/>
      <c r="PDZ89" s="161"/>
      <c r="PEA89" s="161"/>
      <c r="PEB89" s="168"/>
      <c r="PEC89" s="169"/>
      <c r="PED89" s="170"/>
      <c r="PEE89" s="167"/>
      <c r="PEF89" s="43"/>
      <c r="PEG89" s="208"/>
      <c r="PEH89" s="157"/>
      <c r="PEI89" s="157"/>
      <c r="PEJ89" s="161"/>
      <c r="PEK89" s="161"/>
      <c r="PEL89" s="168"/>
      <c r="PEM89" s="169"/>
      <c r="PEN89" s="170"/>
      <c r="PEO89" s="167"/>
      <c r="PEP89" s="43"/>
      <c r="PEQ89" s="208"/>
      <c r="PER89" s="157"/>
      <c r="PES89" s="157"/>
      <c r="PET89" s="161"/>
      <c r="PEU89" s="161"/>
      <c r="PEV89" s="168"/>
      <c r="PEW89" s="169"/>
      <c r="PEX89" s="170"/>
      <c r="PEY89" s="167"/>
      <c r="PEZ89" s="43"/>
      <c r="PFA89" s="208"/>
      <c r="PFB89" s="157"/>
      <c r="PFC89" s="157"/>
      <c r="PFD89" s="161"/>
      <c r="PFE89" s="161"/>
      <c r="PFF89" s="168"/>
      <c r="PFG89" s="169"/>
      <c r="PFH89" s="170"/>
      <c r="PFI89" s="167"/>
      <c r="PFJ89" s="43"/>
      <c r="PFK89" s="208"/>
      <c r="PFL89" s="157"/>
      <c r="PFM89" s="157"/>
      <c r="PFN89" s="161"/>
      <c r="PFO89" s="161"/>
      <c r="PFP89" s="168"/>
      <c r="PFQ89" s="169"/>
      <c r="PFR89" s="170"/>
      <c r="PFS89" s="167"/>
      <c r="PFT89" s="43"/>
      <c r="PFU89" s="208"/>
      <c r="PFV89" s="157"/>
      <c r="PFW89" s="157"/>
      <c r="PFX89" s="161"/>
      <c r="PFY89" s="161"/>
      <c r="PFZ89" s="168"/>
      <c r="PGA89" s="169"/>
      <c r="PGB89" s="170"/>
      <c r="PGC89" s="167"/>
      <c r="PGD89" s="43"/>
      <c r="PGE89" s="208"/>
      <c r="PGF89" s="157"/>
      <c r="PGG89" s="157"/>
      <c r="PGH89" s="161"/>
      <c r="PGI89" s="161"/>
      <c r="PGJ89" s="168"/>
      <c r="PGK89" s="169"/>
      <c r="PGL89" s="170"/>
      <c r="PGM89" s="167"/>
      <c r="PGN89" s="43"/>
      <c r="PGO89" s="208"/>
      <c r="PGP89" s="157"/>
      <c r="PGQ89" s="157"/>
      <c r="PGR89" s="161"/>
      <c r="PGS89" s="161"/>
      <c r="PGT89" s="168"/>
      <c r="PGU89" s="169"/>
      <c r="PGV89" s="170"/>
      <c r="PGW89" s="167"/>
      <c r="PGX89" s="43"/>
      <c r="PGY89" s="208"/>
      <c r="PGZ89" s="157"/>
      <c r="PHA89" s="157"/>
      <c r="PHB89" s="161"/>
      <c r="PHC89" s="161"/>
      <c r="PHD89" s="168"/>
      <c r="PHE89" s="169"/>
      <c r="PHF89" s="170"/>
      <c r="PHG89" s="167"/>
      <c r="PHH89" s="43"/>
      <c r="PHI89" s="208"/>
      <c r="PHJ89" s="157"/>
      <c r="PHK89" s="157"/>
      <c r="PHL89" s="161"/>
      <c r="PHM89" s="161"/>
      <c r="PHN89" s="168"/>
      <c r="PHO89" s="169"/>
      <c r="PHP89" s="170"/>
      <c r="PHQ89" s="167"/>
      <c r="PHR89" s="43"/>
      <c r="PHS89" s="208"/>
      <c r="PHT89" s="157"/>
      <c r="PHU89" s="157"/>
      <c r="PHV89" s="161"/>
      <c r="PHW89" s="161"/>
      <c r="PHX89" s="168"/>
      <c r="PHY89" s="169"/>
      <c r="PHZ89" s="170"/>
      <c r="PIA89" s="167"/>
      <c r="PIB89" s="43"/>
      <c r="PIC89" s="208"/>
      <c r="PID89" s="157"/>
      <c r="PIE89" s="157"/>
      <c r="PIF89" s="161"/>
      <c r="PIG89" s="161"/>
      <c r="PIH89" s="168"/>
      <c r="PII89" s="169"/>
      <c r="PIJ89" s="170"/>
      <c r="PIK89" s="167"/>
      <c r="PIL89" s="43"/>
      <c r="PIM89" s="208"/>
      <c r="PIN89" s="157"/>
      <c r="PIO89" s="157"/>
      <c r="PIP89" s="161"/>
      <c r="PIQ89" s="161"/>
      <c r="PIR89" s="168"/>
      <c r="PIS89" s="169"/>
      <c r="PIT89" s="170"/>
      <c r="PIU89" s="167"/>
      <c r="PIV89" s="43"/>
      <c r="PIW89" s="208"/>
      <c r="PIX89" s="157"/>
      <c r="PIY89" s="157"/>
      <c r="PIZ89" s="161"/>
      <c r="PJA89" s="161"/>
      <c r="PJB89" s="168"/>
      <c r="PJC89" s="169"/>
      <c r="PJD89" s="170"/>
      <c r="PJE89" s="167"/>
      <c r="PJF89" s="43"/>
      <c r="PJG89" s="208"/>
      <c r="PJH89" s="157"/>
      <c r="PJI89" s="157"/>
      <c r="PJJ89" s="161"/>
      <c r="PJK89" s="161"/>
      <c r="PJL89" s="168"/>
      <c r="PJM89" s="169"/>
      <c r="PJN89" s="170"/>
      <c r="PJO89" s="167"/>
      <c r="PJP89" s="43"/>
      <c r="PJQ89" s="208"/>
      <c r="PJR89" s="157"/>
      <c r="PJS89" s="157"/>
      <c r="PJT89" s="161"/>
      <c r="PJU89" s="161"/>
      <c r="PJV89" s="168"/>
      <c r="PJW89" s="169"/>
      <c r="PJX89" s="170"/>
      <c r="PJY89" s="167"/>
      <c r="PJZ89" s="43"/>
      <c r="PKA89" s="208"/>
      <c r="PKB89" s="157"/>
      <c r="PKC89" s="157"/>
      <c r="PKD89" s="161"/>
      <c r="PKE89" s="161"/>
      <c r="PKF89" s="168"/>
      <c r="PKG89" s="169"/>
      <c r="PKH89" s="170"/>
      <c r="PKI89" s="167"/>
      <c r="PKJ89" s="43"/>
      <c r="PKK89" s="208"/>
      <c r="PKL89" s="157"/>
      <c r="PKM89" s="157"/>
      <c r="PKN89" s="161"/>
      <c r="PKO89" s="161"/>
      <c r="PKP89" s="168"/>
      <c r="PKQ89" s="169"/>
      <c r="PKR89" s="170"/>
      <c r="PKS89" s="167"/>
      <c r="PKT89" s="43"/>
      <c r="PKU89" s="208"/>
      <c r="PKV89" s="157"/>
      <c r="PKW89" s="157"/>
      <c r="PKX89" s="161"/>
      <c r="PKY89" s="161"/>
      <c r="PKZ89" s="168"/>
      <c r="PLA89" s="169"/>
      <c r="PLB89" s="170"/>
      <c r="PLC89" s="167"/>
      <c r="PLD89" s="43"/>
      <c r="PLE89" s="208"/>
      <c r="PLF89" s="157"/>
      <c r="PLG89" s="157"/>
      <c r="PLH89" s="161"/>
      <c r="PLI89" s="161"/>
      <c r="PLJ89" s="168"/>
      <c r="PLK89" s="169"/>
      <c r="PLL89" s="170"/>
      <c r="PLM89" s="167"/>
      <c r="PLN89" s="43"/>
      <c r="PLO89" s="208"/>
      <c r="PLP89" s="157"/>
      <c r="PLQ89" s="157"/>
      <c r="PLR89" s="161"/>
      <c r="PLS89" s="161"/>
      <c r="PLT89" s="168"/>
      <c r="PLU89" s="169"/>
      <c r="PLV89" s="170"/>
      <c r="PLW89" s="167"/>
      <c r="PLX89" s="43"/>
      <c r="PLY89" s="208"/>
      <c r="PLZ89" s="157"/>
      <c r="PMA89" s="157"/>
      <c r="PMB89" s="161"/>
      <c r="PMC89" s="161"/>
      <c r="PMD89" s="168"/>
      <c r="PME89" s="169"/>
      <c r="PMF89" s="170"/>
      <c r="PMG89" s="167"/>
      <c r="PMH89" s="43"/>
      <c r="PMI89" s="208"/>
      <c r="PMJ89" s="157"/>
      <c r="PMK89" s="157"/>
      <c r="PML89" s="161"/>
      <c r="PMM89" s="161"/>
      <c r="PMN89" s="168"/>
      <c r="PMO89" s="169"/>
      <c r="PMP89" s="170"/>
      <c r="PMQ89" s="167"/>
      <c r="PMR89" s="43"/>
      <c r="PMS89" s="208"/>
      <c r="PMT89" s="157"/>
      <c r="PMU89" s="157"/>
      <c r="PMV89" s="161"/>
      <c r="PMW89" s="161"/>
      <c r="PMX89" s="168"/>
      <c r="PMY89" s="169"/>
      <c r="PMZ89" s="170"/>
      <c r="PNA89" s="167"/>
      <c r="PNB89" s="43"/>
      <c r="PNC89" s="208"/>
      <c r="PND89" s="157"/>
      <c r="PNE89" s="157"/>
      <c r="PNF89" s="161"/>
      <c r="PNG89" s="161"/>
      <c r="PNH89" s="168"/>
      <c r="PNI89" s="169"/>
      <c r="PNJ89" s="170"/>
      <c r="PNK89" s="167"/>
      <c r="PNL89" s="43"/>
      <c r="PNM89" s="208"/>
      <c r="PNN89" s="157"/>
      <c r="PNO89" s="157"/>
      <c r="PNP89" s="161"/>
      <c r="PNQ89" s="161"/>
      <c r="PNR89" s="168"/>
      <c r="PNS89" s="169"/>
      <c r="PNT89" s="170"/>
      <c r="PNU89" s="167"/>
      <c r="PNV89" s="43"/>
      <c r="PNW89" s="208"/>
      <c r="PNX89" s="157"/>
      <c r="PNY89" s="157"/>
      <c r="PNZ89" s="161"/>
      <c r="POA89" s="161"/>
      <c r="POB89" s="168"/>
      <c r="POC89" s="169"/>
      <c r="POD89" s="170"/>
      <c r="POE89" s="167"/>
      <c r="POF89" s="43"/>
      <c r="POG89" s="208"/>
      <c r="POH89" s="157"/>
      <c r="POI89" s="157"/>
      <c r="POJ89" s="161"/>
      <c r="POK89" s="161"/>
      <c r="POL89" s="168"/>
      <c r="POM89" s="169"/>
      <c r="PON89" s="170"/>
      <c r="POO89" s="167"/>
      <c r="POP89" s="43"/>
      <c r="POQ89" s="208"/>
      <c r="POR89" s="157"/>
      <c r="POS89" s="157"/>
      <c r="POT89" s="161"/>
      <c r="POU89" s="161"/>
      <c r="POV89" s="168"/>
      <c r="POW89" s="169"/>
      <c r="POX89" s="170"/>
      <c r="POY89" s="167"/>
      <c r="POZ89" s="43"/>
      <c r="PPA89" s="208"/>
      <c r="PPB89" s="157"/>
      <c r="PPC89" s="157"/>
      <c r="PPD89" s="161"/>
      <c r="PPE89" s="161"/>
      <c r="PPF89" s="168"/>
      <c r="PPG89" s="169"/>
      <c r="PPH89" s="170"/>
      <c r="PPI89" s="167"/>
      <c r="PPJ89" s="43"/>
      <c r="PPK89" s="208"/>
      <c r="PPL89" s="157"/>
      <c r="PPM89" s="157"/>
      <c r="PPN89" s="161"/>
      <c r="PPO89" s="161"/>
      <c r="PPP89" s="168"/>
      <c r="PPQ89" s="169"/>
      <c r="PPR89" s="170"/>
      <c r="PPS89" s="167"/>
      <c r="PPT89" s="43"/>
      <c r="PPU89" s="208"/>
      <c r="PPV89" s="157"/>
      <c r="PPW89" s="157"/>
      <c r="PPX89" s="161"/>
      <c r="PPY89" s="161"/>
      <c r="PPZ89" s="168"/>
      <c r="PQA89" s="169"/>
      <c r="PQB89" s="170"/>
      <c r="PQC89" s="167"/>
      <c r="PQD89" s="43"/>
      <c r="PQE89" s="208"/>
      <c r="PQF89" s="157"/>
      <c r="PQG89" s="157"/>
      <c r="PQH89" s="161"/>
      <c r="PQI89" s="161"/>
      <c r="PQJ89" s="168"/>
      <c r="PQK89" s="169"/>
      <c r="PQL89" s="170"/>
      <c r="PQM89" s="167"/>
      <c r="PQN89" s="43"/>
      <c r="PQO89" s="208"/>
      <c r="PQP89" s="157"/>
      <c r="PQQ89" s="157"/>
      <c r="PQR89" s="161"/>
      <c r="PQS89" s="161"/>
      <c r="PQT89" s="168"/>
      <c r="PQU89" s="169"/>
      <c r="PQV89" s="170"/>
      <c r="PQW89" s="167"/>
      <c r="PQX89" s="43"/>
      <c r="PQY89" s="208"/>
      <c r="PQZ89" s="157"/>
      <c r="PRA89" s="157"/>
      <c r="PRB89" s="161"/>
      <c r="PRC89" s="161"/>
      <c r="PRD89" s="168"/>
      <c r="PRE89" s="169"/>
      <c r="PRF89" s="170"/>
      <c r="PRG89" s="167"/>
      <c r="PRH89" s="43"/>
      <c r="PRI89" s="208"/>
      <c r="PRJ89" s="157"/>
      <c r="PRK89" s="157"/>
      <c r="PRL89" s="161"/>
      <c r="PRM89" s="161"/>
      <c r="PRN89" s="168"/>
      <c r="PRO89" s="169"/>
      <c r="PRP89" s="170"/>
      <c r="PRQ89" s="167"/>
      <c r="PRR89" s="43"/>
      <c r="PRS89" s="208"/>
      <c r="PRT89" s="157"/>
      <c r="PRU89" s="157"/>
      <c r="PRV89" s="161"/>
      <c r="PRW89" s="161"/>
      <c r="PRX89" s="168"/>
      <c r="PRY89" s="169"/>
      <c r="PRZ89" s="170"/>
      <c r="PSA89" s="167"/>
      <c r="PSB89" s="43"/>
      <c r="PSC89" s="208"/>
      <c r="PSD89" s="157"/>
      <c r="PSE89" s="157"/>
      <c r="PSF89" s="161"/>
      <c r="PSG89" s="161"/>
      <c r="PSH89" s="168"/>
      <c r="PSI89" s="169"/>
      <c r="PSJ89" s="170"/>
      <c r="PSK89" s="167"/>
      <c r="PSL89" s="43"/>
      <c r="PSM89" s="208"/>
      <c r="PSN89" s="157"/>
      <c r="PSO89" s="157"/>
      <c r="PSP89" s="161"/>
      <c r="PSQ89" s="161"/>
      <c r="PSR89" s="168"/>
      <c r="PSS89" s="169"/>
      <c r="PST89" s="170"/>
      <c r="PSU89" s="167"/>
      <c r="PSV89" s="43"/>
      <c r="PSW89" s="208"/>
      <c r="PSX89" s="157"/>
      <c r="PSY89" s="157"/>
      <c r="PSZ89" s="161"/>
      <c r="PTA89" s="161"/>
      <c r="PTB89" s="168"/>
      <c r="PTC89" s="169"/>
      <c r="PTD89" s="170"/>
      <c r="PTE89" s="167"/>
      <c r="PTF89" s="43"/>
      <c r="PTG89" s="208"/>
      <c r="PTH89" s="157"/>
      <c r="PTI89" s="157"/>
      <c r="PTJ89" s="161"/>
      <c r="PTK89" s="161"/>
      <c r="PTL89" s="168"/>
      <c r="PTM89" s="169"/>
      <c r="PTN89" s="170"/>
      <c r="PTO89" s="167"/>
      <c r="PTP89" s="43"/>
      <c r="PTQ89" s="208"/>
      <c r="PTR89" s="157"/>
      <c r="PTS89" s="157"/>
      <c r="PTT89" s="161"/>
      <c r="PTU89" s="161"/>
      <c r="PTV89" s="168"/>
      <c r="PTW89" s="169"/>
      <c r="PTX89" s="170"/>
      <c r="PTY89" s="167"/>
      <c r="PTZ89" s="43"/>
      <c r="PUA89" s="208"/>
      <c r="PUB89" s="157"/>
      <c r="PUC89" s="157"/>
      <c r="PUD89" s="161"/>
      <c r="PUE89" s="161"/>
      <c r="PUF89" s="168"/>
      <c r="PUG89" s="169"/>
      <c r="PUH89" s="170"/>
      <c r="PUI89" s="167"/>
      <c r="PUJ89" s="43"/>
      <c r="PUK89" s="208"/>
      <c r="PUL89" s="157"/>
      <c r="PUM89" s="157"/>
      <c r="PUN89" s="161"/>
      <c r="PUO89" s="161"/>
      <c r="PUP89" s="168"/>
      <c r="PUQ89" s="169"/>
      <c r="PUR89" s="170"/>
      <c r="PUS89" s="167"/>
      <c r="PUT89" s="43"/>
      <c r="PUU89" s="208"/>
      <c r="PUV89" s="157"/>
      <c r="PUW89" s="157"/>
      <c r="PUX89" s="161"/>
      <c r="PUY89" s="161"/>
      <c r="PUZ89" s="168"/>
      <c r="PVA89" s="169"/>
      <c r="PVB89" s="170"/>
      <c r="PVC89" s="167"/>
      <c r="PVD89" s="43"/>
      <c r="PVE89" s="208"/>
      <c r="PVF89" s="157"/>
      <c r="PVG89" s="157"/>
      <c r="PVH89" s="161"/>
      <c r="PVI89" s="161"/>
      <c r="PVJ89" s="168"/>
      <c r="PVK89" s="169"/>
      <c r="PVL89" s="170"/>
      <c r="PVM89" s="167"/>
      <c r="PVN89" s="43"/>
      <c r="PVO89" s="208"/>
      <c r="PVP89" s="157"/>
      <c r="PVQ89" s="157"/>
      <c r="PVR89" s="161"/>
      <c r="PVS89" s="161"/>
      <c r="PVT89" s="168"/>
      <c r="PVU89" s="169"/>
      <c r="PVV89" s="170"/>
      <c r="PVW89" s="167"/>
      <c r="PVX89" s="43"/>
      <c r="PVY89" s="208"/>
      <c r="PVZ89" s="157"/>
      <c r="PWA89" s="157"/>
      <c r="PWB89" s="161"/>
      <c r="PWC89" s="161"/>
      <c r="PWD89" s="168"/>
      <c r="PWE89" s="169"/>
      <c r="PWF89" s="170"/>
      <c r="PWG89" s="167"/>
      <c r="PWH89" s="43"/>
      <c r="PWI89" s="208"/>
      <c r="PWJ89" s="157"/>
      <c r="PWK89" s="157"/>
      <c r="PWL89" s="161"/>
      <c r="PWM89" s="161"/>
      <c r="PWN89" s="168"/>
      <c r="PWO89" s="169"/>
      <c r="PWP89" s="170"/>
      <c r="PWQ89" s="167"/>
      <c r="PWR89" s="43"/>
      <c r="PWS89" s="208"/>
      <c r="PWT89" s="157"/>
      <c r="PWU89" s="157"/>
      <c r="PWV89" s="161"/>
      <c r="PWW89" s="161"/>
      <c r="PWX89" s="168"/>
      <c r="PWY89" s="169"/>
      <c r="PWZ89" s="170"/>
      <c r="PXA89" s="167"/>
      <c r="PXB89" s="43"/>
      <c r="PXC89" s="208"/>
      <c r="PXD89" s="157"/>
      <c r="PXE89" s="157"/>
      <c r="PXF89" s="161"/>
      <c r="PXG89" s="161"/>
      <c r="PXH89" s="168"/>
      <c r="PXI89" s="169"/>
      <c r="PXJ89" s="170"/>
      <c r="PXK89" s="167"/>
      <c r="PXL89" s="43"/>
      <c r="PXM89" s="208"/>
      <c r="PXN89" s="157"/>
      <c r="PXO89" s="157"/>
      <c r="PXP89" s="161"/>
      <c r="PXQ89" s="161"/>
      <c r="PXR89" s="168"/>
      <c r="PXS89" s="169"/>
      <c r="PXT89" s="170"/>
      <c r="PXU89" s="167"/>
      <c r="PXV89" s="43"/>
      <c r="PXW89" s="208"/>
      <c r="PXX89" s="157"/>
      <c r="PXY89" s="157"/>
      <c r="PXZ89" s="161"/>
      <c r="PYA89" s="161"/>
      <c r="PYB89" s="168"/>
      <c r="PYC89" s="169"/>
      <c r="PYD89" s="170"/>
      <c r="PYE89" s="167"/>
      <c r="PYF89" s="43"/>
      <c r="PYG89" s="208"/>
      <c r="PYH89" s="157"/>
      <c r="PYI89" s="157"/>
      <c r="PYJ89" s="161"/>
      <c r="PYK89" s="161"/>
      <c r="PYL89" s="168"/>
      <c r="PYM89" s="169"/>
      <c r="PYN89" s="170"/>
      <c r="PYO89" s="167"/>
      <c r="PYP89" s="43"/>
      <c r="PYQ89" s="208"/>
      <c r="PYR89" s="157"/>
      <c r="PYS89" s="157"/>
      <c r="PYT89" s="161"/>
      <c r="PYU89" s="161"/>
      <c r="PYV89" s="168"/>
      <c r="PYW89" s="169"/>
      <c r="PYX89" s="170"/>
      <c r="PYY89" s="167"/>
      <c r="PYZ89" s="43"/>
      <c r="PZA89" s="208"/>
      <c r="PZB89" s="157"/>
      <c r="PZC89" s="157"/>
      <c r="PZD89" s="161"/>
      <c r="PZE89" s="161"/>
      <c r="PZF89" s="168"/>
      <c r="PZG89" s="169"/>
      <c r="PZH89" s="170"/>
      <c r="PZI89" s="167"/>
      <c r="PZJ89" s="43"/>
      <c r="PZK89" s="208"/>
      <c r="PZL89" s="157"/>
      <c r="PZM89" s="157"/>
      <c r="PZN89" s="161"/>
      <c r="PZO89" s="161"/>
      <c r="PZP89" s="168"/>
      <c r="PZQ89" s="169"/>
      <c r="PZR89" s="170"/>
      <c r="PZS89" s="167"/>
      <c r="PZT89" s="43"/>
      <c r="PZU89" s="208"/>
      <c r="PZV89" s="157"/>
      <c r="PZW89" s="157"/>
      <c r="PZX89" s="161"/>
      <c r="PZY89" s="161"/>
      <c r="PZZ89" s="168"/>
      <c r="QAA89" s="169"/>
      <c r="QAB89" s="170"/>
      <c r="QAC89" s="167"/>
      <c r="QAD89" s="43"/>
      <c r="QAE89" s="208"/>
      <c r="QAF89" s="157"/>
      <c r="QAG89" s="157"/>
      <c r="QAH89" s="161"/>
      <c r="QAI89" s="161"/>
      <c r="QAJ89" s="168"/>
      <c r="QAK89" s="169"/>
      <c r="QAL89" s="170"/>
      <c r="QAM89" s="167"/>
      <c r="QAN89" s="43"/>
      <c r="QAO89" s="208"/>
      <c r="QAP89" s="157"/>
      <c r="QAQ89" s="157"/>
      <c r="QAR89" s="161"/>
      <c r="QAS89" s="161"/>
      <c r="QAT89" s="168"/>
      <c r="QAU89" s="169"/>
      <c r="QAV89" s="170"/>
      <c r="QAW89" s="167"/>
      <c r="QAX89" s="43"/>
      <c r="QAY89" s="208"/>
      <c r="QAZ89" s="157"/>
      <c r="QBA89" s="157"/>
      <c r="QBB89" s="161"/>
      <c r="QBC89" s="161"/>
      <c r="QBD89" s="168"/>
      <c r="QBE89" s="169"/>
      <c r="QBF89" s="170"/>
      <c r="QBG89" s="167"/>
      <c r="QBH89" s="43"/>
      <c r="QBI89" s="208"/>
      <c r="QBJ89" s="157"/>
      <c r="QBK89" s="157"/>
      <c r="QBL89" s="161"/>
      <c r="QBM89" s="161"/>
      <c r="QBN89" s="168"/>
      <c r="QBO89" s="169"/>
      <c r="QBP89" s="170"/>
      <c r="QBQ89" s="167"/>
      <c r="QBR89" s="43"/>
      <c r="QBS89" s="208"/>
      <c r="QBT89" s="157"/>
      <c r="QBU89" s="157"/>
      <c r="QBV89" s="161"/>
      <c r="QBW89" s="161"/>
      <c r="QBX89" s="168"/>
      <c r="QBY89" s="169"/>
      <c r="QBZ89" s="170"/>
      <c r="QCA89" s="167"/>
      <c r="QCB89" s="43"/>
      <c r="QCC89" s="208"/>
      <c r="QCD89" s="157"/>
      <c r="QCE89" s="157"/>
      <c r="QCF89" s="161"/>
      <c r="QCG89" s="161"/>
      <c r="QCH89" s="168"/>
      <c r="QCI89" s="169"/>
      <c r="QCJ89" s="170"/>
      <c r="QCK89" s="167"/>
      <c r="QCL89" s="43"/>
      <c r="QCM89" s="208"/>
      <c r="QCN89" s="157"/>
      <c r="QCO89" s="157"/>
      <c r="QCP89" s="161"/>
      <c r="QCQ89" s="161"/>
      <c r="QCR89" s="168"/>
      <c r="QCS89" s="169"/>
      <c r="QCT89" s="170"/>
      <c r="QCU89" s="167"/>
      <c r="QCV89" s="43"/>
      <c r="QCW89" s="208"/>
      <c r="QCX89" s="157"/>
      <c r="QCY89" s="157"/>
      <c r="QCZ89" s="161"/>
      <c r="QDA89" s="161"/>
      <c r="QDB89" s="168"/>
      <c r="QDC89" s="169"/>
      <c r="QDD89" s="170"/>
      <c r="QDE89" s="167"/>
      <c r="QDF89" s="43"/>
      <c r="QDG89" s="208"/>
      <c r="QDH89" s="157"/>
      <c r="QDI89" s="157"/>
      <c r="QDJ89" s="161"/>
      <c r="QDK89" s="161"/>
      <c r="QDL89" s="168"/>
      <c r="QDM89" s="169"/>
      <c r="QDN89" s="170"/>
      <c r="QDO89" s="167"/>
      <c r="QDP89" s="43"/>
      <c r="QDQ89" s="208"/>
      <c r="QDR89" s="157"/>
      <c r="QDS89" s="157"/>
      <c r="QDT89" s="161"/>
      <c r="QDU89" s="161"/>
      <c r="QDV89" s="168"/>
      <c r="QDW89" s="169"/>
      <c r="QDX89" s="170"/>
      <c r="QDY89" s="167"/>
      <c r="QDZ89" s="43"/>
      <c r="QEA89" s="208"/>
      <c r="QEB89" s="157"/>
      <c r="QEC89" s="157"/>
      <c r="QED89" s="161"/>
      <c r="QEE89" s="161"/>
      <c r="QEF89" s="168"/>
      <c r="QEG89" s="169"/>
      <c r="QEH89" s="170"/>
      <c r="QEI89" s="167"/>
      <c r="QEJ89" s="43"/>
      <c r="QEK89" s="208"/>
      <c r="QEL89" s="157"/>
      <c r="QEM89" s="157"/>
      <c r="QEN89" s="161"/>
      <c r="QEO89" s="161"/>
      <c r="QEP89" s="168"/>
      <c r="QEQ89" s="169"/>
      <c r="QER89" s="170"/>
      <c r="QES89" s="167"/>
      <c r="QET89" s="43"/>
      <c r="QEU89" s="208"/>
      <c r="QEV89" s="157"/>
      <c r="QEW89" s="157"/>
      <c r="QEX89" s="161"/>
      <c r="QEY89" s="161"/>
      <c r="QEZ89" s="168"/>
      <c r="QFA89" s="169"/>
      <c r="QFB89" s="170"/>
      <c r="QFC89" s="167"/>
      <c r="QFD89" s="43"/>
      <c r="QFE89" s="208"/>
      <c r="QFF89" s="157"/>
      <c r="QFG89" s="157"/>
      <c r="QFH89" s="161"/>
      <c r="QFI89" s="161"/>
      <c r="QFJ89" s="168"/>
      <c r="QFK89" s="169"/>
      <c r="QFL89" s="170"/>
      <c r="QFM89" s="167"/>
      <c r="QFN89" s="43"/>
      <c r="QFO89" s="208"/>
      <c r="QFP89" s="157"/>
      <c r="QFQ89" s="157"/>
      <c r="QFR89" s="161"/>
      <c r="QFS89" s="161"/>
      <c r="QFT89" s="168"/>
      <c r="QFU89" s="169"/>
      <c r="QFV89" s="170"/>
      <c r="QFW89" s="167"/>
      <c r="QFX89" s="43"/>
      <c r="QFY89" s="208"/>
      <c r="QFZ89" s="157"/>
      <c r="QGA89" s="157"/>
      <c r="QGB89" s="161"/>
      <c r="QGC89" s="161"/>
      <c r="QGD89" s="168"/>
      <c r="QGE89" s="169"/>
      <c r="QGF89" s="170"/>
      <c r="QGG89" s="167"/>
      <c r="QGH89" s="43"/>
      <c r="QGI89" s="208"/>
      <c r="QGJ89" s="157"/>
      <c r="QGK89" s="157"/>
      <c r="QGL89" s="161"/>
      <c r="QGM89" s="161"/>
      <c r="QGN89" s="168"/>
      <c r="QGO89" s="169"/>
      <c r="QGP89" s="170"/>
      <c r="QGQ89" s="167"/>
      <c r="QGR89" s="43"/>
      <c r="QGS89" s="208"/>
      <c r="QGT89" s="157"/>
      <c r="QGU89" s="157"/>
      <c r="QGV89" s="161"/>
      <c r="QGW89" s="161"/>
      <c r="QGX89" s="168"/>
      <c r="QGY89" s="169"/>
      <c r="QGZ89" s="170"/>
      <c r="QHA89" s="167"/>
      <c r="QHB89" s="43"/>
      <c r="QHC89" s="208"/>
      <c r="QHD89" s="157"/>
      <c r="QHE89" s="157"/>
      <c r="QHF89" s="161"/>
      <c r="QHG89" s="161"/>
      <c r="QHH89" s="168"/>
      <c r="QHI89" s="169"/>
      <c r="QHJ89" s="170"/>
      <c r="QHK89" s="167"/>
      <c r="QHL89" s="43"/>
      <c r="QHM89" s="208"/>
      <c r="QHN89" s="157"/>
      <c r="QHO89" s="157"/>
      <c r="QHP89" s="161"/>
      <c r="QHQ89" s="161"/>
      <c r="QHR89" s="168"/>
      <c r="QHS89" s="169"/>
      <c r="QHT89" s="170"/>
      <c r="QHU89" s="167"/>
      <c r="QHV89" s="43"/>
      <c r="QHW89" s="208"/>
      <c r="QHX89" s="157"/>
      <c r="QHY89" s="157"/>
      <c r="QHZ89" s="161"/>
      <c r="QIA89" s="161"/>
      <c r="QIB89" s="168"/>
      <c r="QIC89" s="169"/>
      <c r="QID89" s="170"/>
      <c r="QIE89" s="167"/>
      <c r="QIF89" s="43"/>
      <c r="QIG89" s="208"/>
      <c r="QIH89" s="157"/>
      <c r="QII89" s="157"/>
      <c r="QIJ89" s="161"/>
      <c r="QIK89" s="161"/>
      <c r="QIL89" s="168"/>
      <c r="QIM89" s="169"/>
      <c r="QIN89" s="170"/>
      <c r="QIO89" s="167"/>
      <c r="QIP89" s="43"/>
      <c r="QIQ89" s="208"/>
      <c r="QIR89" s="157"/>
      <c r="QIS89" s="157"/>
      <c r="QIT89" s="161"/>
      <c r="QIU89" s="161"/>
      <c r="QIV89" s="168"/>
      <c r="QIW89" s="169"/>
      <c r="QIX89" s="170"/>
      <c r="QIY89" s="167"/>
      <c r="QIZ89" s="43"/>
      <c r="QJA89" s="208"/>
      <c r="QJB89" s="157"/>
      <c r="QJC89" s="157"/>
      <c r="QJD89" s="161"/>
      <c r="QJE89" s="161"/>
      <c r="QJF89" s="168"/>
      <c r="QJG89" s="169"/>
      <c r="QJH89" s="170"/>
      <c r="QJI89" s="167"/>
      <c r="QJJ89" s="43"/>
      <c r="QJK89" s="208"/>
      <c r="QJL89" s="157"/>
      <c r="QJM89" s="157"/>
      <c r="QJN89" s="161"/>
      <c r="QJO89" s="161"/>
      <c r="QJP89" s="168"/>
      <c r="QJQ89" s="169"/>
      <c r="QJR89" s="170"/>
      <c r="QJS89" s="167"/>
      <c r="QJT89" s="43"/>
      <c r="QJU89" s="208"/>
      <c r="QJV89" s="157"/>
      <c r="QJW89" s="157"/>
      <c r="QJX89" s="161"/>
      <c r="QJY89" s="161"/>
      <c r="QJZ89" s="168"/>
      <c r="QKA89" s="169"/>
      <c r="QKB89" s="170"/>
      <c r="QKC89" s="167"/>
      <c r="QKD89" s="43"/>
      <c r="QKE89" s="208"/>
      <c r="QKF89" s="157"/>
      <c r="QKG89" s="157"/>
      <c r="QKH89" s="161"/>
      <c r="QKI89" s="161"/>
      <c r="QKJ89" s="168"/>
      <c r="QKK89" s="169"/>
      <c r="QKL89" s="170"/>
      <c r="QKM89" s="167"/>
      <c r="QKN89" s="43"/>
      <c r="QKO89" s="208"/>
      <c r="QKP89" s="157"/>
      <c r="QKQ89" s="157"/>
      <c r="QKR89" s="161"/>
      <c r="QKS89" s="161"/>
      <c r="QKT89" s="168"/>
      <c r="QKU89" s="169"/>
      <c r="QKV89" s="170"/>
      <c r="QKW89" s="167"/>
      <c r="QKX89" s="43"/>
      <c r="QKY89" s="208"/>
      <c r="QKZ89" s="157"/>
      <c r="QLA89" s="157"/>
      <c r="QLB89" s="161"/>
      <c r="QLC89" s="161"/>
      <c r="QLD89" s="168"/>
      <c r="QLE89" s="169"/>
      <c r="QLF89" s="170"/>
      <c r="QLG89" s="167"/>
      <c r="QLH89" s="43"/>
      <c r="QLI89" s="208"/>
      <c r="QLJ89" s="157"/>
      <c r="QLK89" s="157"/>
      <c r="QLL89" s="161"/>
      <c r="QLM89" s="161"/>
      <c r="QLN89" s="168"/>
      <c r="QLO89" s="169"/>
      <c r="QLP89" s="170"/>
      <c r="QLQ89" s="167"/>
      <c r="QLR89" s="43"/>
      <c r="QLS89" s="208"/>
      <c r="QLT89" s="157"/>
      <c r="QLU89" s="157"/>
      <c r="QLV89" s="161"/>
      <c r="QLW89" s="161"/>
      <c r="QLX89" s="168"/>
      <c r="QLY89" s="169"/>
      <c r="QLZ89" s="170"/>
      <c r="QMA89" s="167"/>
      <c r="QMB89" s="43"/>
      <c r="QMC89" s="208"/>
      <c r="QMD89" s="157"/>
      <c r="QME89" s="157"/>
      <c r="QMF89" s="161"/>
      <c r="QMG89" s="161"/>
      <c r="QMH89" s="168"/>
      <c r="QMI89" s="169"/>
      <c r="QMJ89" s="170"/>
      <c r="QMK89" s="167"/>
      <c r="QML89" s="43"/>
      <c r="QMM89" s="208"/>
      <c r="QMN89" s="157"/>
      <c r="QMO89" s="157"/>
      <c r="QMP89" s="161"/>
      <c r="QMQ89" s="161"/>
      <c r="QMR89" s="168"/>
      <c r="QMS89" s="169"/>
      <c r="QMT89" s="170"/>
      <c r="QMU89" s="167"/>
      <c r="QMV89" s="43"/>
      <c r="QMW89" s="208"/>
      <c r="QMX89" s="157"/>
      <c r="QMY89" s="157"/>
      <c r="QMZ89" s="161"/>
      <c r="QNA89" s="161"/>
      <c r="QNB89" s="168"/>
      <c r="QNC89" s="169"/>
      <c r="QND89" s="170"/>
      <c r="QNE89" s="167"/>
      <c r="QNF89" s="43"/>
      <c r="QNG89" s="208"/>
      <c r="QNH89" s="157"/>
      <c r="QNI89" s="157"/>
      <c r="QNJ89" s="161"/>
      <c r="QNK89" s="161"/>
      <c r="QNL89" s="168"/>
      <c r="QNM89" s="169"/>
      <c r="QNN89" s="170"/>
      <c r="QNO89" s="167"/>
      <c r="QNP89" s="43"/>
      <c r="QNQ89" s="208"/>
      <c r="QNR89" s="157"/>
      <c r="QNS89" s="157"/>
      <c r="QNT89" s="161"/>
      <c r="QNU89" s="161"/>
      <c r="QNV89" s="168"/>
      <c r="QNW89" s="169"/>
      <c r="QNX89" s="170"/>
      <c r="QNY89" s="167"/>
      <c r="QNZ89" s="43"/>
      <c r="QOA89" s="208"/>
      <c r="QOB89" s="157"/>
      <c r="QOC89" s="157"/>
      <c r="QOD89" s="161"/>
      <c r="QOE89" s="161"/>
      <c r="QOF89" s="168"/>
      <c r="QOG89" s="169"/>
      <c r="QOH89" s="170"/>
      <c r="QOI89" s="167"/>
      <c r="QOJ89" s="43"/>
      <c r="QOK89" s="208"/>
      <c r="QOL89" s="157"/>
      <c r="QOM89" s="157"/>
      <c r="QON89" s="161"/>
      <c r="QOO89" s="161"/>
      <c r="QOP89" s="168"/>
      <c r="QOQ89" s="169"/>
      <c r="QOR89" s="170"/>
      <c r="QOS89" s="167"/>
      <c r="QOT89" s="43"/>
      <c r="QOU89" s="208"/>
      <c r="QOV89" s="157"/>
      <c r="QOW89" s="157"/>
      <c r="QOX89" s="161"/>
      <c r="QOY89" s="161"/>
      <c r="QOZ89" s="168"/>
      <c r="QPA89" s="169"/>
      <c r="QPB89" s="170"/>
      <c r="QPC89" s="167"/>
      <c r="QPD89" s="43"/>
      <c r="QPE89" s="208"/>
      <c r="QPF89" s="157"/>
      <c r="QPG89" s="157"/>
      <c r="QPH89" s="161"/>
      <c r="QPI89" s="161"/>
      <c r="QPJ89" s="168"/>
      <c r="QPK89" s="169"/>
      <c r="QPL89" s="170"/>
      <c r="QPM89" s="167"/>
      <c r="QPN89" s="43"/>
      <c r="QPO89" s="208"/>
      <c r="QPP89" s="157"/>
      <c r="QPQ89" s="157"/>
      <c r="QPR89" s="161"/>
      <c r="QPS89" s="161"/>
      <c r="QPT89" s="168"/>
      <c r="QPU89" s="169"/>
      <c r="QPV89" s="170"/>
      <c r="QPW89" s="167"/>
      <c r="QPX89" s="43"/>
      <c r="QPY89" s="208"/>
      <c r="QPZ89" s="157"/>
      <c r="QQA89" s="157"/>
      <c r="QQB89" s="161"/>
      <c r="QQC89" s="161"/>
      <c r="QQD89" s="168"/>
      <c r="QQE89" s="169"/>
      <c r="QQF89" s="170"/>
      <c r="QQG89" s="167"/>
      <c r="QQH89" s="43"/>
      <c r="QQI89" s="208"/>
      <c r="QQJ89" s="157"/>
      <c r="QQK89" s="157"/>
      <c r="QQL89" s="161"/>
      <c r="QQM89" s="161"/>
      <c r="QQN89" s="168"/>
      <c r="QQO89" s="169"/>
      <c r="QQP89" s="170"/>
      <c r="QQQ89" s="167"/>
      <c r="QQR89" s="43"/>
      <c r="QQS89" s="208"/>
      <c r="QQT89" s="157"/>
      <c r="QQU89" s="157"/>
      <c r="QQV89" s="161"/>
      <c r="QQW89" s="161"/>
      <c r="QQX89" s="168"/>
      <c r="QQY89" s="169"/>
      <c r="QQZ89" s="170"/>
      <c r="QRA89" s="167"/>
      <c r="QRB89" s="43"/>
      <c r="QRC89" s="208"/>
      <c r="QRD89" s="157"/>
      <c r="QRE89" s="157"/>
      <c r="QRF89" s="161"/>
      <c r="QRG89" s="161"/>
      <c r="QRH89" s="168"/>
      <c r="QRI89" s="169"/>
      <c r="QRJ89" s="170"/>
      <c r="QRK89" s="167"/>
      <c r="QRL89" s="43"/>
      <c r="QRM89" s="208"/>
      <c r="QRN89" s="157"/>
      <c r="QRO89" s="157"/>
      <c r="QRP89" s="161"/>
      <c r="QRQ89" s="161"/>
      <c r="QRR89" s="168"/>
      <c r="QRS89" s="169"/>
      <c r="QRT89" s="170"/>
      <c r="QRU89" s="167"/>
      <c r="QRV89" s="43"/>
      <c r="QRW89" s="208"/>
      <c r="QRX89" s="157"/>
      <c r="QRY89" s="157"/>
      <c r="QRZ89" s="161"/>
      <c r="QSA89" s="161"/>
      <c r="QSB89" s="168"/>
      <c r="QSC89" s="169"/>
      <c r="QSD89" s="170"/>
      <c r="QSE89" s="167"/>
      <c r="QSF89" s="43"/>
      <c r="QSG89" s="208"/>
      <c r="QSH89" s="157"/>
      <c r="QSI89" s="157"/>
      <c r="QSJ89" s="161"/>
      <c r="QSK89" s="161"/>
      <c r="QSL89" s="168"/>
      <c r="QSM89" s="169"/>
      <c r="QSN89" s="170"/>
      <c r="QSO89" s="167"/>
      <c r="QSP89" s="43"/>
      <c r="QSQ89" s="208"/>
      <c r="QSR89" s="157"/>
      <c r="QSS89" s="157"/>
      <c r="QST89" s="161"/>
      <c r="QSU89" s="161"/>
      <c r="QSV89" s="168"/>
      <c r="QSW89" s="169"/>
      <c r="QSX89" s="170"/>
      <c r="QSY89" s="167"/>
      <c r="QSZ89" s="43"/>
      <c r="QTA89" s="208"/>
      <c r="QTB89" s="157"/>
      <c r="QTC89" s="157"/>
      <c r="QTD89" s="161"/>
      <c r="QTE89" s="161"/>
      <c r="QTF89" s="168"/>
      <c r="QTG89" s="169"/>
      <c r="QTH89" s="170"/>
      <c r="QTI89" s="167"/>
      <c r="QTJ89" s="43"/>
      <c r="QTK89" s="208"/>
      <c r="QTL89" s="157"/>
      <c r="QTM89" s="157"/>
      <c r="QTN89" s="161"/>
      <c r="QTO89" s="161"/>
      <c r="QTP89" s="168"/>
      <c r="QTQ89" s="169"/>
      <c r="QTR89" s="170"/>
      <c r="QTS89" s="167"/>
      <c r="QTT89" s="43"/>
      <c r="QTU89" s="208"/>
      <c r="QTV89" s="157"/>
      <c r="QTW89" s="157"/>
      <c r="QTX89" s="161"/>
      <c r="QTY89" s="161"/>
      <c r="QTZ89" s="168"/>
      <c r="QUA89" s="169"/>
      <c r="QUB89" s="170"/>
      <c r="QUC89" s="167"/>
      <c r="QUD89" s="43"/>
      <c r="QUE89" s="208"/>
      <c r="QUF89" s="157"/>
      <c r="QUG89" s="157"/>
      <c r="QUH89" s="161"/>
      <c r="QUI89" s="161"/>
      <c r="QUJ89" s="168"/>
      <c r="QUK89" s="169"/>
      <c r="QUL89" s="170"/>
      <c r="QUM89" s="167"/>
      <c r="QUN89" s="43"/>
      <c r="QUO89" s="208"/>
      <c r="QUP89" s="157"/>
      <c r="QUQ89" s="157"/>
      <c r="QUR89" s="161"/>
      <c r="QUS89" s="161"/>
      <c r="QUT89" s="168"/>
      <c r="QUU89" s="169"/>
      <c r="QUV89" s="170"/>
      <c r="QUW89" s="167"/>
      <c r="QUX89" s="43"/>
      <c r="QUY89" s="208"/>
      <c r="QUZ89" s="157"/>
      <c r="QVA89" s="157"/>
      <c r="QVB89" s="161"/>
      <c r="QVC89" s="161"/>
      <c r="QVD89" s="168"/>
      <c r="QVE89" s="169"/>
      <c r="QVF89" s="170"/>
      <c r="QVG89" s="167"/>
      <c r="QVH89" s="43"/>
      <c r="QVI89" s="208"/>
      <c r="QVJ89" s="157"/>
      <c r="QVK89" s="157"/>
      <c r="QVL89" s="161"/>
      <c r="QVM89" s="161"/>
      <c r="QVN89" s="168"/>
      <c r="QVO89" s="169"/>
      <c r="QVP89" s="170"/>
      <c r="QVQ89" s="167"/>
      <c r="QVR89" s="43"/>
      <c r="QVS89" s="208"/>
      <c r="QVT89" s="157"/>
      <c r="QVU89" s="157"/>
      <c r="QVV89" s="161"/>
      <c r="QVW89" s="161"/>
      <c r="QVX89" s="168"/>
      <c r="QVY89" s="169"/>
      <c r="QVZ89" s="170"/>
      <c r="QWA89" s="167"/>
      <c r="QWB89" s="43"/>
      <c r="QWC89" s="208"/>
      <c r="QWD89" s="157"/>
      <c r="QWE89" s="157"/>
      <c r="QWF89" s="161"/>
      <c r="QWG89" s="161"/>
      <c r="QWH89" s="168"/>
      <c r="QWI89" s="169"/>
      <c r="QWJ89" s="170"/>
      <c r="QWK89" s="167"/>
      <c r="QWL89" s="43"/>
      <c r="QWM89" s="208"/>
      <c r="QWN89" s="157"/>
      <c r="QWO89" s="157"/>
      <c r="QWP89" s="161"/>
      <c r="QWQ89" s="161"/>
      <c r="QWR89" s="168"/>
      <c r="QWS89" s="169"/>
      <c r="QWT89" s="170"/>
      <c r="QWU89" s="167"/>
      <c r="QWV89" s="43"/>
      <c r="QWW89" s="208"/>
      <c r="QWX89" s="157"/>
      <c r="QWY89" s="157"/>
      <c r="QWZ89" s="161"/>
      <c r="QXA89" s="161"/>
      <c r="QXB89" s="168"/>
      <c r="QXC89" s="169"/>
      <c r="QXD89" s="170"/>
      <c r="QXE89" s="167"/>
      <c r="QXF89" s="43"/>
      <c r="QXG89" s="208"/>
      <c r="QXH89" s="157"/>
      <c r="QXI89" s="157"/>
      <c r="QXJ89" s="161"/>
      <c r="QXK89" s="161"/>
      <c r="QXL89" s="168"/>
      <c r="QXM89" s="169"/>
      <c r="QXN89" s="170"/>
      <c r="QXO89" s="167"/>
      <c r="QXP89" s="43"/>
      <c r="QXQ89" s="208"/>
      <c r="QXR89" s="157"/>
      <c r="QXS89" s="157"/>
      <c r="QXT89" s="161"/>
      <c r="QXU89" s="161"/>
      <c r="QXV89" s="168"/>
      <c r="QXW89" s="169"/>
      <c r="QXX89" s="170"/>
      <c r="QXY89" s="167"/>
      <c r="QXZ89" s="43"/>
      <c r="QYA89" s="208"/>
      <c r="QYB89" s="157"/>
      <c r="QYC89" s="157"/>
      <c r="QYD89" s="161"/>
      <c r="QYE89" s="161"/>
      <c r="QYF89" s="168"/>
      <c r="QYG89" s="169"/>
      <c r="QYH89" s="170"/>
      <c r="QYI89" s="167"/>
      <c r="QYJ89" s="43"/>
      <c r="QYK89" s="208"/>
      <c r="QYL89" s="157"/>
      <c r="QYM89" s="157"/>
      <c r="QYN89" s="161"/>
      <c r="QYO89" s="161"/>
      <c r="QYP89" s="168"/>
      <c r="QYQ89" s="169"/>
      <c r="QYR89" s="170"/>
      <c r="QYS89" s="167"/>
      <c r="QYT89" s="43"/>
      <c r="QYU89" s="208"/>
      <c r="QYV89" s="157"/>
      <c r="QYW89" s="157"/>
      <c r="QYX89" s="161"/>
      <c r="QYY89" s="161"/>
      <c r="QYZ89" s="168"/>
      <c r="QZA89" s="169"/>
      <c r="QZB89" s="170"/>
      <c r="QZC89" s="167"/>
      <c r="QZD89" s="43"/>
      <c r="QZE89" s="208"/>
      <c r="QZF89" s="157"/>
      <c r="QZG89" s="157"/>
      <c r="QZH89" s="161"/>
      <c r="QZI89" s="161"/>
      <c r="QZJ89" s="168"/>
      <c r="QZK89" s="169"/>
      <c r="QZL89" s="170"/>
      <c r="QZM89" s="167"/>
      <c r="QZN89" s="43"/>
      <c r="QZO89" s="208"/>
      <c r="QZP89" s="157"/>
      <c r="QZQ89" s="157"/>
      <c r="QZR89" s="161"/>
      <c r="QZS89" s="161"/>
      <c r="QZT89" s="168"/>
      <c r="QZU89" s="169"/>
      <c r="QZV89" s="170"/>
      <c r="QZW89" s="167"/>
      <c r="QZX89" s="43"/>
      <c r="QZY89" s="208"/>
      <c r="QZZ89" s="157"/>
      <c r="RAA89" s="157"/>
      <c r="RAB89" s="161"/>
      <c r="RAC89" s="161"/>
      <c r="RAD89" s="168"/>
      <c r="RAE89" s="169"/>
      <c r="RAF89" s="170"/>
      <c r="RAG89" s="167"/>
      <c r="RAH89" s="43"/>
      <c r="RAI89" s="208"/>
      <c r="RAJ89" s="157"/>
      <c r="RAK89" s="157"/>
      <c r="RAL89" s="161"/>
      <c r="RAM89" s="161"/>
      <c r="RAN89" s="168"/>
      <c r="RAO89" s="169"/>
      <c r="RAP89" s="170"/>
      <c r="RAQ89" s="167"/>
      <c r="RAR89" s="43"/>
      <c r="RAS89" s="208"/>
      <c r="RAT89" s="157"/>
      <c r="RAU89" s="157"/>
      <c r="RAV89" s="161"/>
      <c r="RAW89" s="161"/>
      <c r="RAX89" s="168"/>
      <c r="RAY89" s="169"/>
      <c r="RAZ89" s="170"/>
      <c r="RBA89" s="167"/>
      <c r="RBB89" s="43"/>
      <c r="RBC89" s="208"/>
      <c r="RBD89" s="157"/>
      <c r="RBE89" s="157"/>
      <c r="RBF89" s="161"/>
      <c r="RBG89" s="161"/>
      <c r="RBH89" s="168"/>
      <c r="RBI89" s="169"/>
      <c r="RBJ89" s="170"/>
      <c r="RBK89" s="167"/>
      <c r="RBL89" s="43"/>
      <c r="RBM89" s="208"/>
      <c r="RBN89" s="157"/>
      <c r="RBO89" s="157"/>
      <c r="RBP89" s="161"/>
      <c r="RBQ89" s="161"/>
      <c r="RBR89" s="168"/>
      <c r="RBS89" s="169"/>
      <c r="RBT89" s="170"/>
      <c r="RBU89" s="167"/>
      <c r="RBV89" s="43"/>
      <c r="RBW89" s="208"/>
      <c r="RBX89" s="157"/>
      <c r="RBY89" s="157"/>
      <c r="RBZ89" s="161"/>
      <c r="RCA89" s="161"/>
      <c r="RCB89" s="168"/>
      <c r="RCC89" s="169"/>
      <c r="RCD89" s="170"/>
      <c r="RCE89" s="167"/>
      <c r="RCF89" s="43"/>
      <c r="RCG89" s="208"/>
      <c r="RCH89" s="157"/>
      <c r="RCI89" s="157"/>
      <c r="RCJ89" s="161"/>
      <c r="RCK89" s="161"/>
      <c r="RCL89" s="168"/>
      <c r="RCM89" s="169"/>
      <c r="RCN89" s="170"/>
      <c r="RCO89" s="167"/>
      <c r="RCP89" s="43"/>
      <c r="RCQ89" s="208"/>
      <c r="RCR89" s="157"/>
      <c r="RCS89" s="157"/>
      <c r="RCT89" s="161"/>
      <c r="RCU89" s="161"/>
      <c r="RCV89" s="168"/>
      <c r="RCW89" s="169"/>
      <c r="RCX89" s="170"/>
      <c r="RCY89" s="167"/>
      <c r="RCZ89" s="43"/>
      <c r="RDA89" s="208"/>
      <c r="RDB89" s="157"/>
      <c r="RDC89" s="157"/>
      <c r="RDD89" s="161"/>
      <c r="RDE89" s="161"/>
      <c r="RDF89" s="168"/>
      <c r="RDG89" s="169"/>
      <c r="RDH89" s="170"/>
      <c r="RDI89" s="167"/>
      <c r="RDJ89" s="43"/>
      <c r="RDK89" s="208"/>
      <c r="RDL89" s="157"/>
      <c r="RDM89" s="157"/>
      <c r="RDN89" s="161"/>
      <c r="RDO89" s="161"/>
      <c r="RDP89" s="168"/>
      <c r="RDQ89" s="169"/>
      <c r="RDR89" s="170"/>
      <c r="RDS89" s="167"/>
      <c r="RDT89" s="43"/>
      <c r="RDU89" s="208"/>
      <c r="RDV89" s="157"/>
      <c r="RDW89" s="157"/>
      <c r="RDX89" s="161"/>
      <c r="RDY89" s="161"/>
      <c r="RDZ89" s="168"/>
      <c r="REA89" s="169"/>
      <c r="REB89" s="170"/>
      <c r="REC89" s="167"/>
      <c r="RED89" s="43"/>
      <c r="REE89" s="208"/>
      <c r="REF89" s="157"/>
      <c r="REG89" s="157"/>
      <c r="REH89" s="161"/>
      <c r="REI89" s="161"/>
      <c r="REJ89" s="168"/>
      <c r="REK89" s="169"/>
      <c r="REL89" s="170"/>
      <c r="REM89" s="167"/>
      <c r="REN89" s="43"/>
      <c r="REO89" s="208"/>
      <c r="REP89" s="157"/>
      <c r="REQ89" s="157"/>
      <c r="RER89" s="161"/>
      <c r="RES89" s="161"/>
      <c r="RET89" s="168"/>
      <c r="REU89" s="169"/>
      <c r="REV89" s="170"/>
      <c r="REW89" s="167"/>
      <c r="REX89" s="43"/>
      <c r="REY89" s="208"/>
      <c r="REZ89" s="157"/>
      <c r="RFA89" s="157"/>
      <c r="RFB89" s="161"/>
      <c r="RFC89" s="161"/>
      <c r="RFD89" s="168"/>
      <c r="RFE89" s="169"/>
      <c r="RFF89" s="170"/>
      <c r="RFG89" s="167"/>
      <c r="RFH89" s="43"/>
      <c r="RFI89" s="208"/>
      <c r="RFJ89" s="157"/>
      <c r="RFK89" s="157"/>
      <c r="RFL89" s="161"/>
      <c r="RFM89" s="161"/>
      <c r="RFN89" s="168"/>
      <c r="RFO89" s="169"/>
      <c r="RFP89" s="170"/>
      <c r="RFQ89" s="167"/>
      <c r="RFR89" s="43"/>
      <c r="RFS89" s="208"/>
      <c r="RFT89" s="157"/>
      <c r="RFU89" s="157"/>
      <c r="RFV89" s="161"/>
      <c r="RFW89" s="161"/>
      <c r="RFX89" s="168"/>
      <c r="RFY89" s="169"/>
      <c r="RFZ89" s="170"/>
      <c r="RGA89" s="167"/>
      <c r="RGB89" s="43"/>
      <c r="RGC89" s="208"/>
      <c r="RGD89" s="157"/>
      <c r="RGE89" s="157"/>
      <c r="RGF89" s="161"/>
      <c r="RGG89" s="161"/>
      <c r="RGH89" s="168"/>
      <c r="RGI89" s="169"/>
      <c r="RGJ89" s="170"/>
      <c r="RGK89" s="167"/>
      <c r="RGL89" s="43"/>
      <c r="RGM89" s="208"/>
      <c r="RGN89" s="157"/>
      <c r="RGO89" s="157"/>
      <c r="RGP89" s="161"/>
      <c r="RGQ89" s="161"/>
      <c r="RGR89" s="168"/>
      <c r="RGS89" s="169"/>
      <c r="RGT89" s="170"/>
      <c r="RGU89" s="167"/>
      <c r="RGV89" s="43"/>
      <c r="RGW89" s="208"/>
      <c r="RGX89" s="157"/>
      <c r="RGY89" s="157"/>
      <c r="RGZ89" s="161"/>
      <c r="RHA89" s="161"/>
      <c r="RHB89" s="168"/>
      <c r="RHC89" s="169"/>
      <c r="RHD89" s="170"/>
      <c r="RHE89" s="167"/>
      <c r="RHF89" s="43"/>
      <c r="RHG89" s="208"/>
      <c r="RHH89" s="157"/>
      <c r="RHI89" s="157"/>
      <c r="RHJ89" s="161"/>
      <c r="RHK89" s="161"/>
      <c r="RHL89" s="168"/>
      <c r="RHM89" s="169"/>
      <c r="RHN89" s="170"/>
      <c r="RHO89" s="167"/>
      <c r="RHP89" s="43"/>
      <c r="RHQ89" s="208"/>
      <c r="RHR89" s="157"/>
      <c r="RHS89" s="157"/>
      <c r="RHT89" s="161"/>
      <c r="RHU89" s="161"/>
      <c r="RHV89" s="168"/>
      <c r="RHW89" s="169"/>
      <c r="RHX89" s="170"/>
      <c r="RHY89" s="167"/>
      <c r="RHZ89" s="43"/>
      <c r="RIA89" s="208"/>
      <c r="RIB89" s="157"/>
      <c r="RIC89" s="157"/>
      <c r="RID89" s="161"/>
      <c r="RIE89" s="161"/>
      <c r="RIF89" s="168"/>
      <c r="RIG89" s="169"/>
      <c r="RIH89" s="170"/>
      <c r="RII89" s="167"/>
      <c r="RIJ89" s="43"/>
      <c r="RIK89" s="208"/>
      <c r="RIL89" s="157"/>
      <c r="RIM89" s="157"/>
      <c r="RIN89" s="161"/>
      <c r="RIO89" s="161"/>
      <c r="RIP89" s="168"/>
      <c r="RIQ89" s="169"/>
      <c r="RIR89" s="170"/>
      <c r="RIS89" s="167"/>
      <c r="RIT89" s="43"/>
      <c r="RIU89" s="208"/>
      <c r="RIV89" s="157"/>
      <c r="RIW89" s="157"/>
      <c r="RIX89" s="161"/>
      <c r="RIY89" s="161"/>
      <c r="RIZ89" s="168"/>
      <c r="RJA89" s="169"/>
      <c r="RJB89" s="170"/>
      <c r="RJC89" s="167"/>
      <c r="RJD89" s="43"/>
      <c r="RJE89" s="208"/>
      <c r="RJF89" s="157"/>
      <c r="RJG89" s="157"/>
      <c r="RJH89" s="161"/>
      <c r="RJI89" s="161"/>
      <c r="RJJ89" s="168"/>
      <c r="RJK89" s="169"/>
      <c r="RJL89" s="170"/>
      <c r="RJM89" s="167"/>
      <c r="RJN89" s="43"/>
      <c r="RJO89" s="208"/>
      <c r="RJP89" s="157"/>
      <c r="RJQ89" s="157"/>
      <c r="RJR89" s="161"/>
      <c r="RJS89" s="161"/>
      <c r="RJT89" s="168"/>
      <c r="RJU89" s="169"/>
      <c r="RJV89" s="170"/>
      <c r="RJW89" s="167"/>
      <c r="RJX89" s="43"/>
      <c r="RJY89" s="208"/>
      <c r="RJZ89" s="157"/>
      <c r="RKA89" s="157"/>
      <c r="RKB89" s="161"/>
      <c r="RKC89" s="161"/>
      <c r="RKD89" s="168"/>
      <c r="RKE89" s="169"/>
      <c r="RKF89" s="170"/>
      <c r="RKG89" s="167"/>
      <c r="RKH89" s="43"/>
      <c r="RKI89" s="208"/>
      <c r="RKJ89" s="157"/>
      <c r="RKK89" s="157"/>
      <c r="RKL89" s="161"/>
      <c r="RKM89" s="161"/>
      <c r="RKN89" s="168"/>
      <c r="RKO89" s="169"/>
      <c r="RKP89" s="170"/>
      <c r="RKQ89" s="167"/>
      <c r="RKR89" s="43"/>
      <c r="RKS89" s="208"/>
      <c r="RKT89" s="157"/>
      <c r="RKU89" s="157"/>
      <c r="RKV89" s="161"/>
      <c r="RKW89" s="161"/>
      <c r="RKX89" s="168"/>
      <c r="RKY89" s="169"/>
      <c r="RKZ89" s="170"/>
      <c r="RLA89" s="167"/>
      <c r="RLB89" s="43"/>
      <c r="RLC89" s="208"/>
      <c r="RLD89" s="157"/>
      <c r="RLE89" s="157"/>
      <c r="RLF89" s="161"/>
      <c r="RLG89" s="161"/>
      <c r="RLH89" s="168"/>
      <c r="RLI89" s="169"/>
      <c r="RLJ89" s="170"/>
      <c r="RLK89" s="167"/>
      <c r="RLL89" s="43"/>
      <c r="RLM89" s="208"/>
      <c r="RLN89" s="157"/>
      <c r="RLO89" s="157"/>
      <c r="RLP89" s="161"/>
      <c r="RLQ89" s="161"/>
      <c r="RLR89" s="168"/>
      <c r="RLS89" s="169"/>
      <c r="RLT89" s="170"/>
      <c r="RLU89" s="167"/>
      <c r="RLV89" s="43"/>
      <c r="RLW89" s="208"/>
      <c r="RLX89" s="157"/>
      <c r="RLY89" s="157"/>
      <c r="RLZ89" s="161"/>
      <c r="RMA89" s="161"/>
      <c r="RMB89" s="168"/>
      <c r="RMC89" s="169"/>
      <c r="RMD89" s="170"/>
      <c r="RME89" s="167"/>
      <c r="RMF89" s="43"/>
      <c r="RMG89" s="208"/>
      <c r="RMH89" s="157"/>
      <c r="RMI89" s="157"/>
      <c r="RMJ89" s="161"/>
      <c r="RMK89" s="161"/>
      <c r="RML89" s="168"/>
      <c r="RMM89" s="169"/>
      <c r="RMN89" s="170"/>
      <c r="RMO89" s="167"/>
      <c r="RMP89" s="43"/>
      <c r="RMQ89" s="208"/>
      <c r="RMR89" s="157"/>
      <c r="RMS89" s="157"/>
      <c r="RMT89" s="161"/>
      <c r="RMU89" s="161"/>
      <c r="RMV89" s="168"/>
      <c r="RMW89" s="169"/>
      <c r="RMX89" s="170"/>
      <c r="RMY89" s="167"/>
      <c r="RMZ89" s="43"/>
      <c r="RNA89" s="208"/>
      <c r="RNB89" s="157"/>
      <c r="RNC89" s="157"/>
      <c r="RND89" s="161"/>
      <c r="RNE89" s="161"/>
      <c r="RNF89" s="168"/>
      <c r="RNG89" s="169"/>
      <c r="RNH89" s="170"/>
      <c r="RNI89" s="167"/>
      <c r="RNJ89" s="43"/>
      <c r="RNK89" s="208"/>
      <c r="RNL89" s="157"/>
      <c r="RNM89" s="157"/>
      <c r="RNN89" s="161"/>
      <c r="RNO89" s="161"/>
      <c r="RNP89" s="168"/>
      <c r="RNQ89" s="169"/>
      <c r="RNR89" s="170"/>
      <c r="RNS89" s="167"/>
      <c r="RNT89" s="43"/>
      <c r="RNU89" s="208"/>
      <c r="RNV89" s="157"/>
      <c r="RNW89" s="157"/>
      <c r="RNX89" s="161"/>
      <c r="RNY89" s="161"/>
      <c r="RNZ89" s="168"/>
      <c r="ROA89" s="169"/>
      <c r="ROB89" s="170"/>
      <c r="ROC89" s="167"/>
      <c r="ROD89" s="43"/>
      <c r="ROE89" s="208"/>
      <c r="ROF89" s="157"/>
      <c r="ROG89" s="157"/>
      <c r="ROH89" s="161"/>
      <c r="ROI89" s="161"/>
      <c r="ROJ89" s="168"/>
      <c r="ROK89" s="169"/>
      <c r="ROL89" s="170"/>
      <c r="ROM89" s="167"/>
      <c r="RON89" s="43"/>
      <c r="ROO89" s="208"/>
      <c r="ROP89" s="157"/>
      <c r="ROQ89" s="157"/>
      <c r="ROR89" s="161"/>
      <c r="ROS89" s="161"/>
      <c r="ROT89" s="168"/>
      <c r="ROU89" s="169"/>
      <c r="ROV89" s="170"/>
      <c r="ROW89" s="167"/>
      <c r="ROX89" s="43"/>
      <c r="ROY89" s="208"/>
      <c r="ROZ89" s="157"/>
      <c r="RPA89" s="157"/>
      <c r="RPB89" s="161"/>
      <c r="RPC89" s="161"/>
      <c r="RPD89" s="168"/>
      <c r="RPE89" s="169"/>
      <c r="RPF89" s="170"/>
      <c r="RPG89" s="167"/>
      <c r="RPH89" s="43"/>
      <c r="RPI89" s="208"/>
      <c r="RPJ89" s="157"/>
      <c r="RPK89" s="157"/>
      <c r="RPL89" s="161"/>
      <c r="RPM89" s="161"/>
      <c r="RPN89" s="168"/>
      <c r="RPO89" s="169"/>
      <c r="RPP89" s="170"/>
      <c r="RPQ89" s="167"/>
      <c r="RPR89" s="43"/>
      <c r="RPS89" s="208"/>
      <c r="RPT89" s="157"/>
      <c r="RPU89" s="157"/>
      <c r="RPV89" s="161"/>
      <c r="RPW89" s="161"/>
      <c r="RPX89" s="168"/>
      <c r="RPY89" s="169"/>
      <c r="RPZ89" s="170"/>
      <c r="RQA89" s="167"/>
      <c r="RQB89" s="43"/>
      <c r="RQC89" s="208"/>
      <c r="RQD89" s="157"/>
      <c r="RQE89" s="157"/>
      <c r="RQF89" s="161"/>
      <c r="RQG89" s="161"/>
      <c r="RQH89" s="168"/>
      <c r="RQI89" s="169"/>
      <c r="RQJ89" s="170"/>
      <c r="RQK89" s="167"/>
      <c r="RQL89" s="43"/>
      <c r="RQM89" s="208"/>
      <c r="RQN89" s="157"/>
      <c r="RQO89" s="157"/>
      <c r="RQP89" s="161"/>
      <c r="RQQ89" s="161"/>
      <c r="RQR89" s="168"/>
      <c r="RQS89" s="169"/>
      <c r="RQT89" s="170"/>
      <c r="RQU89" s="167"/>
      <c r="RQV89" s="43"/>
      <c r="RQW89" s="208"/>
      <c r="RQX89" s="157"/>
      <c r="RQY89" s="157"/>
      <c r="RQZ89" s="161"/>
      <c r="RRA89" s="161"/>
      <c r="RRB89" s="168"/>
      <c r="RRC89" s="169"/>
      <c r="RRD89" s="170"/>
      <c r="RRE89" s="167"/>
      <c r="RRF89" s="43"/>
      <c r="RRG89" s="208"/>
      <c r="RRH89" s="157"/>
      <c r="RRI89" s="157"/>
      <c r="RRJ89" s="161"/>
      <c r="RRK89" s="161"/>
      <c r="RRL89" s="168"/>
      <c r="RRM89" s="169"/>
      <c r="RRN89" s="170"/>
      <c r="RRO89" s="167"/>
      <c r="RRP89" s="43"/>
      <c r="RRQ89" s="208"/>
      <c r="RRR89" s="157"/>
      <c r="RRS89" s="157"/>
      <c r="RRT89" s="161"/>
      <c r="RRU89" s="161"/>
      <c r="RRV89" s="168"/>
      <c r="RRW89" s="169"/>
      <c r="RRX89" s="170"/>
      <c r="RRY89" s="167"/>
      <c r="RRZ89" s="43"/>
      <c r="RSA89" s="208"/>
      <c r="RSB89" s="157"/>
      <c r="RSC89" s="157"/>
      <c r="RSD89" s="161"/>
      <c r="RSE89" s="161"/>
      <c r="RSF89" s="168"/>
      <c r="RSG89" s="169"/>
      <c r="RSH89" s="170"/>
      <c r="RSI89" s="167"/>
      <c r="RSJ89" s="43"/>
      <c r="RSK89" s="208"/>
      <c r="RSL89" s="157"/>
      <c r="RSM89" s="157"/>
      <c r="RSN89" s="161"/>
      <c r="RSO89" s="161"/>
      <c r="RSP89" s="168"/>
      <c r="RSQ89" s="169"/>
      <c r="RSR89" s="170"/>
      <c r="RSS89" s="167"/>
      <c r="RST89" s="43"/>
      <c r="RSU89" s="208"/>
      <c r="RSV89" s="157"/>
      <c r="RSW89" s="157"/>
      <c r="RSX89" s="161"/>
      <c r="RSY89" s="161"/>
      <c r="RSZ89" s="168"/>
      <c r="RTA89" s="169"/>
      <c r="RTB89" s="170"/>
      <c r="RTC89" s="167"/>
      <c r="RTD89" s="43"/>
      <c r="RTE89" s="208"/>
      <c r="RTF89" s="157"/>
      <c r="RTG89" s="157"/>
      <c r="RTH89" s="161"/>
      <c r="RTI89" s="161"/>
      <c r="RTJ89" s="168"/>
      <c r="RTK89" s="169"/>
      <c r="RTL89" s="170"/>
      <c r="RTM89" s="167"/>
      <c r="RTN89" s="43"/>
      <c r="RTO89" s="208"/>
      <c r="RTP89" s="157"/>
      <c r="RTQ89" s="157"/>
      <c r="RTR89" s="161"/>
      <c r="RTS89" s="161"/>
      <c r="RTT89" s="168"/>
      <c r="RTU89" s="169"/>
      <c r="RTV89" s="170"/>
      <c r="RTW89" s="167"/>
      <c r="RTX89" s="43"/>
      <c r="RTY89" s="208"/>
      <c r="RTZ89" s="157"/>
      <c r="RUA89" s="157"/>
      <c r="RUB89" s="161"/>
      <c r="RUC89" s="161"/>
      <c r="RUD89" s="168"/>
      <c r="RUE89" s="169"/>
      <c r="RUF89" s="170"/>
      <c r="RUG89" s="167"/>
      <c r="RUH89" s="43"/>
      <c r="RUI89" s="208"/>
      <c r="RUJ89" s="157"/>
      <c r="RUK89" s="157"/>
      <c r="RUL89" s="161"/>
      <c r="RUM89" s="161"/>
      <c r="RUN89" s="168"/>
      <c r="RUO89" s="169"/>
      <c r="RUP89" s="170"/>
      <c r="RUQ89" s="167"/>
      <c r="RUR89" s="43"/>
      <c r="RUS89" s="208"/>
      <c r="RUT89" s="157"/>
      <c r="RUU89" s="157"/>
      <c r="RUV89" s="161"/>
      <c r="RUW89" s="161"/>
      <c r="RUX89" s="168"/>
      <c r="RUY89" s="169"/>
      <c r="RUZ89" s="170"/>
      <c r="RVA89" s="167"/>
      <c r="RVB89" s="43"/>
      <c r="RVC89" s="208"/>
      <c r="RVD89" s="157"/>
      <c r="RVE89" s="157"/>
      <c r="RVF89" s="161"/>
      <c r="RVG89" s="161"/>
      <c r="RVH89" s="168"/>
      <c r="RVI89" s="169"/>
      <c r="RVJ89" s="170"/>
      <c r="RVK89" s="167"/>
      <c r="RVL89" s="43"/>
      <c r="RVM89" s="208"/>
      <c r="RVN89" s="157"/>
      <c r="RVO89" s="157"/>
      <c r="RVP89" s="161"/>
      <c r="RVQ89" s="161"/>
      <c r="RVR89" s="168"/>
      <c r="RVS89" s="169"/>
      <c r="RVT89" s="170"/>
      <c r="RVU89" s="167"/>
      <c r="RVV89" s="43"/>
      <c r="RVW89" s="208"/>
      <c r="RVX89" s="157"/>
      <c r="RVY89" s="157"/>
      <c r="RVZ89" s="161"/>
      <c r="RWA89" s="161"/>
      <c r="RWB89" s="168"/>
      <c r="RWC89" s="169"/>
      <c r="RWD89" s="170"/>
      <c r="RWE89" s="167"/>
      <c r="RWF89" s="43"/>
      <c r="RWG89" s="208"/>
      <c r="RWH89" s="157"/>
      <c r="RWI89" s="157"/>
      <c r="RWJ89" s="161"/>
      <c r="RWK89" s="161"/>
      <c r="RWL89" s="168"/>
      <c r="RWM89" s="169"/>
      <c r="RWN89" s="170"/>
      <c r="RWO89" s="167"/>
      <c r="RWP89" s="43"/>
      <c r="RWQ89" s="208"/>
      <c r="RWR89" s="157"/>
      <c r="RWS89" s="157"/>
      <c r="RWT89" s="161"/>
      <c r="RWU89" s="161"/>
      <c r="RWV89" s="168"/>
      <c r="RWW89" s="169"/>
      <c r="RWX89" s="170"/>
      <c r="RWY89" s="167"/>
      <c r="RWZ89" s="43"/>
      <c r="RXA89" s="208"/>
      <c r="RXB89" s="157"/>
      <c r="RXC89" s="157"/>
      <c r="RXD89" s="161"/>
      <c r="RXE89" s="161"/>
      <c r="RXF89" s="168"/>
      <c r="RXG89" s="169"/>
      <c r="RXH89" s="170"/>
      <c r="RXI89" s="167"/>
      <c r="RXJ89" s="43"/>
      <c r="RXK89" s="208"/>
      <c r="RXL89" s="157"/>
      <c r="RXM89" s="157"/>
      <c r="RXN89" s="161"/>
      <c r="RXO89" s="161"/>
      <c r="RXP89" s="168"/>
      <c r="RXQ89" s="169"/>
      <c r="RXR89" s="170"/>
      <c r="RXS89" s="167"/>
      <c r="RXT89" s="43"/>
      <c r="RXU89" s="208"/>
      <c r="RXV89" s="157"/>
      <c r="RXW89" s="157"/>
      <c r="RXX89" s="161"/>
      <c r="RXY89" s="161"/>
      <c r="RXZ89" s="168"/>
      <c r="RYA89" s="169"/>
      <c r="RYB89" s="170"/>
      <c r="RYC89" s="167"/>
      <c r="RYD89" s="43"/>
      <c r="RYE89" s="208"/>
      <c r="RYF89" s="157"/>
      <c r="RYG89" s="157"/>
      <c r="RYH89" s="161"/>
      <c r="RYI89" s="161"/>
      <c r="RYJ89" s="168"/>
      <c r="RYK89" s="169"/>
      <c r="RYL89" s="170"/>
      <c r="RYM89" s="167"/>
      <c r="RYN89" s="43"/>
      <c r="RYO89" s="208"/>
      <c r="RYP89" s="157"/>
      <c r="RYQ89" s="157"/>
      <c r="RYR89" s="161"/>
      <c r="RYS89" s="161"/>
      <c r="RYT89" s="168"/>
      <c r="RYU89" s="169"/>
      <c r="RYV89" s="170"/>
      <c r="RYW89" s="167"/>
      <c r="RYX89" s="43"/>
      <c r="RYY89" s="208"/>
      <c r="RYZ89" s="157"/>
      <c r="RZA89" s="157"/>
      <c r="RZB89" s="161"/>
      <c r="RZC89" s="161"/>
      <c r="RZD89" s="168"/>
      <c r="RZE89" s="169"/>
      <c r="RZF89" s="170"/>
      <c r="RZG89" s="167"/>
      <c r="RZH89" s="43"/>
      <c r="RZI89" s="208"/>
      <c r="RZJ89" s="157"/>
      <c r="RZK89" s="157"/>
      <c r="RZL89" s="161"/>
      <c r="RZM89" s="161"/>
      <c r="RZN89" s="168"/>
      <c r="RZO89" s="169"/>
      <c r="RZP89" s="170"/>
      <c r="RZQ89" s="167"/>
      <c r="RZR89" s="43"/>
      <c r="RZS89" s="208"/>
      <c r="RZT89" s="157"/>
      <c r="RZU89" s="157"/>
      <c r="RZV89" s="161"/>
      <c r="RZW89" s="161"/>
      <c r="RZX89" s="168"/>
      <c r="RZY89" s="169"/>
      <c r="RZZ89" s="170"/>
      <c r="SAA89" s="167"/>
      <c r="SAB89" s="43"/>
      <c r="SAC89" s="208"/>
      <c r="SAD89" s="157"/>
      <c r="SAE89" s="157"/>
      <c r="SAF89" s="161"/>
      <c r="SAG89" s="161"/>
      <c r="SAH89" s="168"/>
      <c r="SAI89" s="169"/>
      <c r="SAJ89" s="170"/>
      <c r="SAK89" s="167"/>
      <c r="SAL89" s="43"/>
      <c r="SAM89" s="208"/>
      <c r="SAN89" s="157"/>
      <c r="SAO89" s="157"/>
      <c r="SAP89" s="161"/>
      <c r="SAQ89" s="161"/>
      <c r="SAR89" s="168"/>
      <c r="SAS89" s="169"/>
      <c r="SAT89" s="170"/>
      <c r="SAU89" s="167"/>
      <c r="SAV89" s="43"/>
      <c r="SAW89" s="208"/>
      <c r="SAX89" s="157"/>
      <c r="SAY89" s="157"/>
      <c r="SAZ89" s="161"/>
      <c r="SBA89" s="161"/>
      <c r="SBB89" s="168"/>
      <c r="SBC89" s="169"/>
      <c r="SBD89" s="170"/>
      <c r="SBE89" s="167"/>
      <c r="SBF89" s="43"/>
      <c r="SBG89" s="208"/>
      <c r="SBH89" s="157"/>
      <c r="SBI89" s="157"/>
      <c r="SBJ89" s="161"/>
      <c r="SBK89" s="161"/>
      <c r="SBL89" s="168"/>
      <c r="SBM89" s="169"/>
      <c r="SBN89" s="170"/>
      <c r="SBO89" s="167"/>
      <c r="SBP89" s="43"/>
      <c r="SBQ89" s="208"/>
      <c r="SBR89" s="157"/>
      <c r="SBS89" s="157"/>
      <c r="SBT89" s="161"/>
      <c r="SBU89" s="161"/>
      <c r="SBV89" s="168"/>
      <c r="SBW89" s="169"/>
      <c r="SBX89" s="170"/>
      <c r="SBY89" s="167"/>
      <c r="SBZ89" s="43"/>
      <c r="SCA89" s="208"/>
      <c r="SCB89" s="157"/>
      <c r="SCC89" s="157"/>
      <c r="SCD89" s="161"/>
      <c r="SCE89" s="161"/>
      <c r="SCF89" s="168"/>
      <c r="SCG89" s="169"/>
      <c r="SCH89" s="170"/>
      <c r="SCI89" s="167"/>
      <c r="SCJ89" s="43"/>
      <c r="SCK89" s="208"/>
      <c r="SCL89" s="157"/>
      <c r="SCM89" s="157"/>
      <c r="SCN89" s="161"/>
      <c r="SCO89" s="161"/>
      <c r="SCP89" s="168"/>
      <c r="SCQ89" s="169"/>
      <c r="SCR89" s="170"/>
      <c r="SCS89" s="167"/>
      <c r="SCT89" s="43"/>
      <c r="SCU89" s="208"/>
      <c r="SCV89" s="157"/>
      <c r="SCW89" s="157"/>
      <c r="SCX89" s="161"/>
      <c r="SCY89" s="161"/>
      <c r="SCZ89" s="168"/>
      <c r="SDA89" s="169"/>
      <c r="SDB89" s="170"/>
      <c r="SDC89" s="167"/>
      <c r="SDD89" s="43"/>
      <c r="SDE89" s="208"/>
      <c r="SDF89" s="157"/>
      <c r="SDG89" s="157"/>
      <c r="SDH89" s="161"/>
      <c r="SDI89" s="161"/>
      <c r="SDJ89" s="168"/>
      <c r="SDK89" s="169"/>
      <c r="SDL89" s="170"/>
      <c r="SDM89" s="167"/>
      <c r="SDN89" s="43"/>
      <c r="SDO89" s="208"/>
      <c r="SDP89" s="157"/>
      <c r="SDQ89" s="157"/>
      <c r="SDR89" s="161"/>
      <c r="SDS89" s="161"/>
      <c r="SDT89" s="168"/>
      <c r="SDU89" s="169"/>
      <c r="SDV89" s="170"/>
      <c r="SDW89" s="167"/>
      <c r="SDX89" s="43"/>
      <c r="SDY89" s="208"/>
      <c r="SDZ89" s="157"/>
      <c r="SEA89" s="157"/>
      <c r="SEB89" s="161"/>
      <c r="SEC89" s="161"/>
      <c r="SED89" s="168"/>
      <c r="SEE89" s="169"/>
      <c r="SEF89" s="170"/>
      <c r="SEG89" s="167"/>
      <c r="SEH89" s="43"/>
      <c r="SEI89" s="208"/>
      <c r="SEJ89" s="157"/>
      <c r="SEK89" s="157"/>
      <c r="SEL89" s="161"/>
      <c r="SEM89" s="161"/>
      <c r="SEN89" s="168"/>
      <c r="SEO89" s="169"/>
      <c r="SEP89" s="170"/>
      <c r="SEQ89" s="167"/>
      <c r="SER89" s="43"/>
      <c r="SES89" s="208"/>
      <c r="SET89" s="157"/>
      <c r="SEU89" s="157"/>
      <c r="SEV89" s="161"/>
      <c r="SEW89" s="161"/>
      <c r="SEX89" s="168"/>
      <c r="SEY89" s="169"/>
      <c r="SEZ89" s="170"/>
      <c r="SFA89" s="167"/>
      <c r="SFB89" s="43"/>
      <c r="SFC89" s="208"/>
      <c r="SFD89" s="157"/>
      <c r="SFE89" s="157"/>
      <c r="SFF89" s="161"/>
      <c r="SFG89" s="161"/>
      <c r="SFH89" s="168"/>
      <c r="SFI89" s="169"/>
      <c r="SFJ89" s="170"/>
      <c r="SFK89" s="167"/>
      <c r="SFL89" s="43"/>
      <c r="SFM89" s="208"/>
      <c r="SFN89" s="157"/>
      <c r="SFO89" s="157"/>
      <c r="SFP89" s="161"/>
      <c r="SFQ89" s="161"/>
      <c r="SFR89" s="168"/>
      <c r="SFS89" s="169"/>
      <c r="SFT89" s="170"/>
      <c r="SFU89" s="167"/>
      <c r="SFV89" s="43"/>
      <c r="SFW89" s="208"/>
      <c r="SFX89" s="157"/>
      <c r="SFY89" s="157"/>
      <c r="SFZ89" s="161"/>
      <c r="SGA89" s="161"/>
      <c r="SGB89" s="168"/>
      <c r="SGC89" s="169"/>
      <c r="SGD89" s="170"/>
      <c r="SGE89" s="167"/>
      <c r="SGF89" s="43"/>
      <c r="SGG89" s="208"/>
      <c r="SGH89" s="157"/>
      <c r="SGI89" s="157"/>
      <c r="SGJ89" s="161"/>
      <c r="SGK89" s="161"/>
      <c r="SGL89" s="168"/>
      <c r="SGM89" s="169"/>
      <c r="SGN89" s="170"/>
      <c r="SGO89" s="167"/>
      <c r="SGP89" s="43"/>
      <c r="SGQ89" s="208"/>
      <c r="SGR89" s="157"/>
      <c r="SGS89" s="157"/>
      <c r="SGT89" s="161"/>
      <c r="SGU89" s="161"/>
      <c r="SGV89" s="168"/>
      <c r="SGW89" s="169"/>
      <c r="SGX89" s="170"/>
      <c r="SGY89" s="167"/>
      <c r="SGZ89" s="43"/>
      <c r="SHA89" s="208"/>
      <c r="SHB89" s="157"/>
      <c r="SHC89" s="157"/>
      <c r="SHD89" s="161"/>
      <c r="SHE89" s="161"/>
      <c r="SHF89" s="168"/>
      <c r="SHG89" s="169"/>
      <c r="SHH89" s="170"/>
      <c r="SHI89" s="167"/>
      <c r="SHJ89" s="43"/>
      <c r="SHK89" s="208"/>
      <c r="SHL89" s="157"/>
      <c r="SHM89" s="157"/>
      <c r="SHN89" s="161"/>
      <c r="SHO89" s="161"/>
      <c r="SHP89" s="168"/>
      <c r="SHQ89" s="169"/>
      <c r="SHR89" s="170"/>
      <c r="SHS89" s="167"/>
      <c r="SHT89" s="43"/>
      <c r="SHU89" s="208"/>
      <c r="SHV89" s="157"/>
      <c r="SHW89" s="157"/>
      <c r="SHX89" s="161"/>
      <c r="SHY89" s="161"/>
      <c r="SHZ89" s="168"/>
      <c r="SIA89" s="169"/>
      <c r="SIB89" s="170"/>
      <c r="SIC89" s="167"/>
      <c r="SID89" s="43"/>
      <c r="SIE89" s="208"/>
      <c r="SIF89" s="157"/>
      <c r="SIG89" s="157"/>
      <c r="SIH89" s="161"/>
      <c r="SII89" s="161"/>
      <c r="SIJ89" s="168"/>
      <c r="SIK89" s="169"/>
      <c r="SIL89" s="170"/>
      <c r="SIM89" s="167"/>
      <c r="SIN89" s="43"/>
      <c r="SIO89" s="208"/>
      <c r="SIP89" s="157"/>
      <c r="SIQ89" s="157"/>
      <c r="SIR89" s="161"/>
      <c r="SIS89" s="161"/>
      <c r="SIT89" s="168"/>
      <c r="SIU89" s="169"/>
      <c r="SIV89" s="170"/>
      <c r="SIW89" s="167"/>
      <c r="SIX89" s="43"/>
      <c r="SIY89" s="208"/>
      <c r="SIZ89" s="157"/>
      <c r="SJA89" s="157"/>
      <c r="SJB89" s="161"/>
      <c r="SJC89" s="161"/>
      <c r="SJD89" s="168"/>
      <c r="SJE89" s="169"/>
      <c r="SJF89" s="170"/>
      <c r="SJG89" s="167"/>
      <c r="SJH89" s="43"/>
      <c r="SJI89" s="208"/>
      <c r="SJJ89" s="157"/>
      <c r="SJK89" s="157"/>
      <c r="SJL89" s="161"/>
      <c r="SJM89" s="161"/>
      <c r="SJN89" s="168"/>
      <c r="SJO89" s="169"/>
      <c r="SJP89" s="170"/>
      <c r="SJQ89" s="167"/>
      <c r="SJR89" s="43"/>
      <c r="SJS89" s="208"/>
      <c r="SJT89" s="157"/>
      <c r="SJU89" s="157"/>
      <c r="SJV89" s="161"/>
      <c r="SJW89" s="161"/>
      <c r="SJX89" s="168"/>
      <c r="SJY89" s="169"/>
      <c r="SJZ89" s="170"/>
      <c r="SKA89" s="167"/>
      <c r="SKB89" s="43"/>
      <c r="SKC89" s="208"/>
      <c r="SKD89" s="157"/>
      <c r="SKE89" s="157"/>
      <c r="SKF89" s="161"/>
      <c r="SKG89" s="161"/>
      <c r="SKH89" s="168"/>
      <c r="SKI89" s="169"/>
      <c r="SKJ89" s="170"/>
      <c r="SKK89" s="167"/>
      <c r="SKL89" s="43"/>
      <c r="SKM89" s="208"/>
      <c r="SKN89" s="157"/>
      <c r="SKO89" s="157"/>
      <c r="SKP89" s="161"/>
      <c r="SKQ89" s="161"/>
      <c r="SKR89" s="168"/>
      <c r="SKS89" s="169"/>
      <c r="SKT89" s="170"/>
      <c r="SKU89" s="167"/>
      <c r="SKV89" s="43"/>
      <c r="SKW89" s="208"/>
      <c r="SKX89" s="157"/>
      <c r="SKY89" s="157"/>
      <c r="SKZ89" s="161"/>
      <c r="SLA89" s="161"/>
      <c r="SLB89" s="168"/>
      <c r="SLC89" s="169"/>
      <c r="SLD89" s="170"/>
      <c r="SLE89" s="167"/>
      <c r="SLF89" s="43"/>
      <c r="SLG89" s="208"/>
      <c r="SLH89" s="157"/>
      <c r="SLI89" s="157"/>
      <c r="SLJ89" s="161"/>
      <c r="SLK89" s="161"/>
      <c r="SLL89" s="168"/>
      <c r="SLM89" s="169"/>
      <c r="SLN89" s="170"/>
      <c r="SLO89" s="167"/>
      <c r="SLP89" s="43"/>
      <c r="SLQ89" s="208"/>
      <c r="SLR89" s="157"/>
      <c r="SLS89" s="157"/>
      <c r="SLT89" s="161"/>
      <c r="SLU89" s="161"/>
      <c r="SLV89" s="168"/>
      <c r="SLW89" s="169"/>
      <c r="SLX89" s="170"/>
      <c r="SLY89" s="167"/>
      <c r="SLZ89" s="43"/>
      <c r="SMA89" s="208"/>
      <c r="SMB89" s="157"/>
      <c r="SMC89" s="157"/>
      <c r="SMD89" s="161"/>
      <c r="SME89" s="161"/>
      <c r="SMF89" s="168"/>
      <c r="SMG89" s="169"/>
      <c r="SMH89" s="170"/>
      <c r="SMI89" s="167"/>
      <c r="SMJ89" s="43"/>
      <c r="SMK89" s="208"/>
      <c r="SML89" s="157"/>
      <c r="SMM89" s="157"/>
      <c r="SMN89" s="161"/>
      <c r="SMO89" s="161"/>
      <c r="SMP89" s="168"/>
      <c r="SMQ89" s="169"/>
      <c r="SMR89" s="170"/>
      <c r="SMS89" s="167"/>
      <c r="SMT89" s="43"/>
      <c r="SMU89" s="208"/>
      <c r="SMV89" s="157"/>
      <c r="SMW89" s="157"/>
      <c r="SMX89" s="161"/>
      <c r="SMY89" s="161"/>
      <c r="SMZ89" s="168"/>
      <c r="SNA89" s="169"/>
      <c r="SNB89" s="170"/>
      <c r="SNC89" s="167"/>
      <c r="SND89" s="43"/>
      <c r="SNE89" s="208"/>
      <c r="SNF89" s="157"/>
      <c r="SNG89" s="157"/>
      <c r="SNH89" s="161"/>
      <c r="SNI89" s="161"/>
      <c r="SNJ89" s="168"/>
      <c r="SNK89" s="169"/>
      <c r="SNL89" s="170"/>
      <c r="SNM89" s="167"/>
      <c r="SNN89" s="43"/>
      <c r="SNO89" s="208"/>
      <c r="SNP89" s="157"/>
      <c r="SNQ89" s="157"/>
      <c r="SNR89" s="161"/>
      <c r="SNS89" s="161"/>
      <c r="SNT89" s="168"/>
      <c r="SNU89" s="169"/>
      <c r="SNV89" s="170"/>
      <c r="SNW89" s="167"/>
      <c r="SNX89" s="43"/>
      <c r="SNY89" s="208"/>
      <c r="SNZ89" s="157"/>
      <c r="SOA89" s="157"/>
      <c r="SOB89" s="161"/>
      <c r="SOC89" s="161"/>
      <c r="SOD89" s="168"/>
      <c r="SOE89" s="169"/>
      <c r="SOF89" s="170"/>
      <c r="SOG89" s="167"/>
      <c r="SOH89" s="43"/>
      <c r="SOI89" s="208"/>
      <c r="SOJ89" s="157"/>
      <c r="SOK89" s="157"/>
      <c r="SOL89" s="161"/>
      <c r="SOM89" s="161"/>
      <c r="SON89" s="168"/>
      <c r="SOO89" s="169"/>
      <c r="SOP89" s="170"/>
      <c r="SOQ89" s="167"/>
      <c r="SOR89" s="43"/>
      <c r="SOS89" s="208"/>
      <c r="SOT89" s="157"/>
      <c r="SOU89" s="157"/>
      <c r="SOV89" s="161"/>
      <c r="SOW89" s="161"/>
      <c r="SOX89" s="168"/>
      <c r="SOY89" s="169"/>
      <c r="SOZ89" s="170"/>
      <c r="SPA89" s="167"/>
      <c r="SPB89" s="43"/>
      <c r="SPC89" s="208"/>
      <c r="SPD89" s="157"/>
      <c r="SPE89" s="157"/>
      <c r="SPF89" s="161"/>
      <c r="SPG89" s="161"/>
      <c r="SPH89" s="168"/>
      <c r="SPI89" s="169"/>
      <c r="SPJ89" s="170"/>
      <c r="SPK89" s="167"/>
      <c r="SPL89" s="43"/>
      <c r="SPM89" s="208"/>
      <c r="SPN89" s="157"/>
      <c r="SPO89" s="157"/>
      <c r="SPP89" s="161"/>
      <c r="SPQ89" s="161"/>
      <c r="SPR89" s="168"/>
      <c r="SPS89" s="169"/>
      <c r="SPT89" s="170"/>
      <c r="SPU89" s="167"/>
      <c r="SPV89" s="43"/>
      <c r="SPW89" s="208"/>
      <c r="SPX89" s="157"/>
      <c r="SPY89" s="157"/>
      <c r="SPZ89" s="161"/>
      <c r="SQA89" s="161"/>
      <c r="SQB89" s="168"/>
      <c r="SQC89" s="169"/>
      <c r="SQD89" s="170"/>
      <c r="SQE89" s="167"/>
      <c r="SQF89" s="43"/>
      <c r="SQG89" s="208"/>
      <c r="SQH89" s="157"/>
      <c r="SQI89" s="157"/>
      <c r="SQJ89" s="161"/>
      <c r="SQK89" s="161"/>
      <c r="SQL89" s="168"/>
      <c r="SQM89" s="169"/>
      <c r="SQN89" s="170"/>
      <c r="SQO89" s="167"/>
      <c r="SQP89" s="43"/>
      <c r="SQQ89" s="208"/>
      <c r="SQR89" s="157"/>
      <c r="SQS89" s="157"/>
      <c r="SQT89" s="161"/>
      <c r="SQU89" s="161"/>
      <c r="SQV89" s="168"/>
      <c r="SQW89" s="169"/>
      <c r="SQX89" s="170"/>
      <c r="SQY89" s="167"/>
      <c r="SQZ89" s="43"/>
      <c r="SRA89" s="208"/>
      <c r="SRB89" s="157"/>
      <c r="SRC89" s="157"/>
      <c r="SRD89" s="161"/>
      <c r="SRE89" s="161"/>
      <c r="SRF89" s="168"/>
      <c r="SRG89" s="169"/>
      <c r="SRH89" s="170"/>
      <c r="SRI89" s="167"/>
      <c r="SRJ89" s="43"/>
      <c r="SRK89" s="208"/>
      <c r="SRL89" s="157"/>
      <c r="SRM89" s="157"/>
      <c r="SRN89" s="161"/>
      <c r="SRO89" s="161"/>
      <c r="SRP89" s="168"/>
      <c r="SRQ89" s="169"/>
      <c r="SRR89" s="170"/>
      <c r="SRS89" s="167"/>
      <c r="SRT89" s="43"/>
      <c r="SRU89" s="208"/>
      <c r="SRV89" s="157"/>
      <c r="SRW89" s="157"/>
      <c r="SRX89" s="161"/>
      <c r="SRY89" s="161"/>
      <c r="SRZ89" s="168"/>
      <c r="SSA89" s="169"/>
      <c r="SSB89" s="170"/>
      <c r="SSC89" s="167"/>
      <c r="SSD89" s="43"/>
      <c r="SSE89" s="208"/>
      <c r="SSF89" s="157"/>
      <c r="SSG89" s="157"/>
      <c r="SSH89" s="161"/>
      <c r="SSI89" s="161"/>
      <c r="SSJ89" s="168"/>
      <c r="SSK89" s="169"/>
      <c r="SSL89" s="170"/>
      <c r="SSM89" s="167"/>
      <c r="SSN89" s="43"/>
      <c r="SSO89" s="208"/>
      <c r="SSP89" s="157"/>
      <c r="SSQ89" s="157"/>
      <c r="SSR89" s="161"/>
      <c r="SSS89" s="161"/>
      <c r="SST89" s="168"/>
      <c r="SSU89" s="169"/>
      <c r="SSV89" s="170"/>
      <c r="SSW89" s="167"/>
      <c r="SSX89" s="43"/>
      <c r="SSY89" s="208"/>
      <c r="SSZ89" s="157"/>
      <c r="STA89" s="157"/>
      <c r="STB89" s="161"/>
      <c r="STC89" s="161"/>
      <c r="STD89" s="168"/>
      <c r="STE89" s="169"/>
      <c r="STF89" s="170"/>
      <c r="STG89" s="167"/>
      <c r="STH89" s="43"/>
      <c r="STI89" s="208"/>
      <c r="STJ89" s="157"/>
      <c r="STK89" s="157"/>
      <c r="STL89" s="161"/>
      <c r="STM89" s="161"/>
      <c r="STN89" s="168"/>
      <c r="STO89" s="169"/>
      <c r="STP89" s="170"/>
      <c r="STQ89" s="167"/>
      <c r="STR89" s="43"/>
      <c r="STS89" s="208"/>
      <c r="STT89" s="157"/>
      <c r="STU89" s="157"/>
      <c r="STV89" s="161"/>
      <c r="STW89" s="161"/>
      <c r="STX89" s="168"/>
      <c r="STY89" s="169"/>
      <c r="STZ89" s="170"/>
      <c r="SUA89" s="167"/>
      <c r="SUB89" s="43"/>
      <c r="SUC89" s="208"/>
      <c r="SUD89" s="157"/>
      <c r="SUE89" s="157"/>
      <c r="SUF89" s="161"/>
      <c r="SUG89" s="161"/>
      <c r="SUH89" s="168"/>
      <c r="SUI89" s="169"/>
      <c r="SUJ89" s="170"/>
      <c r="SUK89" s="167"/>
      <c r="SUL89" s="43"/>
      <c r="SUM89" s="208"/>
      <c r="SUN89" s="157"/>
      <c r="SUO89" s="157"/>
      <c r="SUP89" s="161"/>
      <c r="SUQ89" s="161"/>
      <c r="SUR89" s="168"/>
      <c r="SUS89" s="169"/>
      <c r="SUT89" s="170"/>
      <c r="SUU89" s="167"/>
      <c r="SUV89" s="43"/>
      <c r="SUW89" s="208"/>
      <c r="SUX89" s="157"/>
      <c r="SUY89" s="157"/>
      <c r="SUZ89" s="161"/>
      <c r="SVA89" s="161"/>
      <c r="SVB89" s="168"/>
      <c r="SVC89" s="169"/>
      <c r="SVD89" s="170"/>
      <c r="SVE89" s="167"/>
      <c r="SVF89" s="43"/>
      <c r="SVG89" s="208"/>
      <c r="SVH89" s="157"/>
      <c r="SVI89" s="157"/>
      <c r="SVJ89" s="161"/>
      <c r="SVK89" s="161"/>
      <c r="SVL89" s="168"/>
      <c r="SVM89" s="169"/>
      <c r="SVN89" s="170"/>
      <c r="SVO89" s="167"/>
      <c r="SVP89" s="43"/>
      <c r="SVQ89" s="208"/>
      <c r="SVR89" s="157"/>
      <c r="SVS89" s="157"/>
      <c r="SVT89" s="161"/>
      <c r="SVU89" s="161"/>
      <c r="SVV89" s="168"/>
      <c r="SVW89" s="169"/>
      <c r="SVX89" s="170"/>
      <c r="SVY89" s="167"/>
      <c r="SVZ89" s="43"/>
      <c r="SWA89" s="208"/>
      <c r="SWB89" s="157"/>
      <c r="SWC89" s="157"/>
      <c r="SWD89" s="161"/>
      <c r="SWE89" s="161"/>
      <c r="SWF89" s="168"/>
      <c r="SWG89" s="169"/>
      <c r="SWH89" s="170"/>
      <c r="SWI89" s="167"/>
      <c r="SWJ89" s="43"/>
      <c r="SWK89" s="208"/>
      <c r="SWL89" s="157"/>
      <c r="SWM89" s="157"/>
      <c r="SWN89" s="161"/>
      <c r="SWO89" s="161"/>
      <c r="SWP89" s="168"/>
      <c r="SWQ89" s="169"/>
      <c r="SWR89" s="170"/>
      <c r="SWS89" s="167"/>
      <c r="SWT89" s="43"/>
      <c r="SWU89" s="208"/>
      <c r="SWV89" s="157"/>
      <c r="SWW89" s="157"/>
      <c r="SWX89" s="161"/>
      <c r="SWY89" s="161"/>
      <c r="SWZ89" s="168"/>
      <c r="SXA89" s="169"/>
      <c r="SXB89" s="170"/>
      <c r="SXC89" s="167"/>
      <c r="SXD89" s="43"/>
      <c r="SXE89" s="208"/>
      <c r="SXF89" s="157"/>
      <c r="SXG89" s="157"/>
      <c r="SXH89" s="161"/>
      <c r="SXI89" s="161"/>
      <c r="SXJ89" s="168"/>
      <c r="SXK89" s="169"/>
      <c r="SXL89" s="170"/>
      <c r="SXM89" s="167"/>
      <c r="SXN89" s="43"/>
      <c r="SXO89" s="208"/>
      <c r="SXP89" s="157"/>
      <c r="SXQ89" s="157"/>
      <c r="SXR89" s="161"/>
      <c r="SXS89" s="161"/>
      <c r="SXT89" s="168"/>
      <c r="SXU89" s="169"/>
      <c r="SXV89" s="170"/>
      <c r="SXW89" s="167"/>
      <c r="SXX89" s="43"/>
      <c r="SXY89" s="208"/>
      <c r="SXZ89" s="157"/>
      <c r="SYA89" s="157"/>
      <c r="SYB89" s="161"/>
      <c r="SYC89" s="161"/>
      <c r="SYD89" s="168"/>
      <c r="SYE89" s="169"/>
      <c r="SYF89" s="170"/>
      <c r="SYG89" s="167"/>
      <c r="SYH89" s="43"/>
      <c r="SYI89" s="208"/>
      <c r="SYJ89" s="157"/>
      <c r="SYK89" s="157"/>
      <c r="SYL89" s="161"/>
      <c r="SYM89" s="161"/>
      <c r="SYN89" s="168"/>
      <c r="SYO89" s="169"/>
      <c r="SYP89" s="170"/>
      <c r="SYQ89" s="167"/>
      <c r="SYR89" s="43"/>
      <c r="SYS89" s="208"/>
      <c r="SYT89" s="157"/>
      <c r="SYU89" s="157"/>
      <c r="SYV89" s="161"/>
      <c r="SYW89" s="161"/>
      <c r="SYX89" s="168"/>
      <c r="SYY89" s="169"/>
      <c r="SYZ89" s="170"/>
      <c r="SZA89" s="167"/>
      <c r="SZB89" s="43"/>
      <c r="SZC89" s="208"/>
      <c r="SZD89" s="157"/>
      <c r="SZE89" s="157"/>
      <c r="SZF89" s="161"/>
      <c r="SZG89" s="161"/>
      <c r="SZH89" s="168"/>
      <c r="SZI89" s="169"/>
      <c r="SZJ89" s="170"/>
      <c r="SZK89" s="167"/>
      <c r="SZL89" s="43"/>
      <c r="SZM89" s="208"/>
      <c r="SZN89" s="157"/>
      <c r="SZO89" s="157"/>
      <c r="SZP89" s="161"/>
      <c r="SZQ89" s="161"/>
      <c r="SZR89" s="168"/>
      <c r="SZS89" s="169"/>
      <c r="SZT89" s="170"/>
      <c r="SZU89" s="167"/>
      <c r="SZV89" s="43"/>
      <c r="SZW89" s="208"/>
      <c r="SZX89" s="157"/>
      <c r="SZY89" s="157"/>
      <c r="SZZ89" s="161"/>
      <c r="TAA89" s="161"/>
      <c r="TAB89" s="168"/>
      <c r="TAC89" s="169"/>
      <c r="TAD89" s="170"/>
      <c r="TAE89" s="167"/>
      <c r="TAF89" s="43"/>
      <c r="TAG89" s="208"/>
      <c r="TAH89" s="157"/>
      <c r="TAI89" s="157"/>
      <c r="TAJ89" s="161"/>
      <c r="TAK89" s="161"/>
      <c r="TAL89" s="168"/>
      <c r="TAM89" s="169"/>
      <c r="TAN89" s="170"/>
      <c r="TAO89" s="167"/>
      <c r="TAP89" s="43"/>
      <c r="TAQ89" s="208"/>
      <c r="TAR89" s="157"/>
      <c r="TAS89" s="157"/>
      <c r="TAT89" s="161"/>
      <c r="TAU89" s="161"/>
      <c r="TAV89" s="168"/>
      <c r="TAW89" s="169"/>
      <c r="TAX89" s="170"/>
      <c r="TAY89" s="167"/>
      <c r="TAZ89" s="43"/>
      <c r="TBA89" s="208"/>
      <c r="TBB89" s="157"/>
      <c r="TBC89" s="157"/>
      <c r="TBD89" s="161"/>
      <c r="TBE89" s="161"/>
      <c r="TBF89" s="168"/>
      <c r="TBG89" s="169"/>
      <c r="TBH89" s="170"/>
      <c r="TBI89" s="167"/>
      <c r="TBJ89" s="43"/>
      <c r="TBK89" s="208"/>
      <c r="TBL89" s="157"/>
      <c r="TBM89" s="157"/>
      <c r="TBN89" s="161"/>
      <c r="TBO89" s="161"/>
      <c r="TBP89" s="168"/>
      <c r="TBQ89" s="169"/>
      <c r="TBR89" s="170"/>
      <c r="TBS89" s="167"/>
      <c r="TBT89" s="43"/>
      <c r="TBU89" s="208"/>
      <c r="TBV89" s="157"/>
      <c r="TBW89" s="157"/>
      <c r="TBX89" s="161"/>
      <c r="TBY89" s="161"/>
      <c r="TBZ89" s="168"/>
      <c r="TCA89" s="169"/>
      <c r="TCB89" s="170"/>
      <c r="TCC89" s="167"/>
      <c r="TCD89" s="43"/>
      <c r="TCE89" s="208"/>
      <c r="TCF89" s="157"/>
      <c r="TCG89" s="157"/>
      <c r="TCH89" s="161"/>
      <c r="TCI89" s="161"/>
      <c r="TCJ89" s="168"/>
      <c r="TCK89" s="169"/>
      <c r="TCL89" s="170"/>
      <c r="TCM89" s="167"/>
      <c r="TCN89" s="43"/>
      <c r="TCO89" s="208"/>
      <c r="TCP89" s="157"/>
      <c r="TCQ89" s="157"/>
      <c r="TCR89" s="161"/>
      <c r="TCS89" s="161"/>
      <c r="TCT89" s="168"/>
      <c r="TCU89" s="169"/>
      <c r="TCV89" s="170"/>
      <c r="TCW89" s="167"/>
      <c r="TCX89" s="43"/>
      <c r="TCY89" s="208"/>
      <c r="TCZ89" s="157"/>
      <c r="TDA89" s="157"/>
      <c r="TDB89" s="161"/>
      <c r="TDC89" s="161"/>
      <c r="TDD89" s="168"/>
      <c r="TDE89" s="169"/>
      <c r="TDF89" s="170"/>
      <c r="TDG89" s="167"/>
      <c r="TDH89" s="43"/>
      <c r="TDI89" s="208"/>
      <c r="TDJ89" s="157"/>
      <c r="TDK89" s="157"/>
      <c r="TDL89" s="161"/>
      <c r="TDM89" s="161"/>
      <c r="TDN89" s="168"/>
      <c r="TDO89" s="169"/>
      <c r="TDP89" s="170"/>
      <c r="TDQ89" s="167"/>
      <c r="TDR89" s="43"/>
      <c r="TDS89" s="208"/>
      <c r="TDT89" s="157"/>
      <c r="TDU89" s="157"/>
      <c r="TDV89" s="161"/>
      <c r="TDW89" s="161"/>
      <c r="TDX89" s="168"/>
      <c r="TDY89" s="169"/>
      <c r="TDZ89" s="170"/>
      <c r="TEA89" s="167"/>
      <c r="TEB89" s="43"/>
      <c r="TEC89" s="208"/>
      <c r="TED89" s="157"/>
      <c r="TEE89" s="157"/>
      <c r="TEF89" s="161"/>
      <c r="TEG89" s="161"/>
      <c r="TEH89" s="168"/>
      <c r="TEI89" s="169"/>
      <c r="TEJ89" s="170"/>
      <c r="TEK89" s="167"/>
      <c r="TEL89" s="43"/>
      <c r="TEM89" s="208"/>
      <c r="TEN89" s="157"/>
      <c r="TEO89" s="157"/>
      <c r="TEP89" s="161"/>
      <c r="TEQ89" s="161"/>
      <c r="TER89" s="168"/>
      <c r="TES89" s="169"/>
      <c r="TET89" s="170"/>
      <c r="TEU89" s="167"/>
      <c r="TEV89" s="43"/>
      <c r="TEW89" s="208"/>
      <c r="TEX89" s="157"/>
      <c r="TEY89" s="157"/>
      <c r="TEZ89" s="161"/>
      <c r="TFA89" s="161"/>
      <c r="TFB89" s="168"/>
      <c r="TFC89" s="169"/>
      <c r="TFD89" s="170"/>
      <c r="TFE89" s="167"/>
      <c r="TFF89" s="43"/>
      <c r="TFG89" s="208"/>
      <c r="TFH89" s="157"/>
      <c r="TFI89" s="157"/>
      <c r="TFJ89" s="161"/>
      <c r="TFK89" s="161"/>
      <c r="TFL89" s="168"/>
      <c r="TFM89" s="169"/>
      <c r="TFN89" s="170"/>
      <c r="TFO89" s="167"/>
      <c r="TFP89" s="43"/>
      <c r="TFQ89" s="208"/>
      <c r="TFR89" s="157"/>
      <c r="TFS89" s="157"/>
      <c r="TFT89" s="161"/>
      <c r="TFU89" s="161"/>
      <c r="TFV89" s="168"/>
      <c r="TFW89" s="169"/>
      <c r="TFX89" s="170"/>
      <c r="TFY89" s="167"/>
      <c r="TFZ89" s="43"/>
      <c r="TGA89" s="208"/>
      <c r="TGB89" s="157"/>
      <c r="TGC89" s="157"/>
      <c r="TGD89" s="161"/>
      <c r="TGE89" s="161"/>
      <c r="TGF89" s="168"/>
      <c r="TGG89" s="169"/>
      <c r="TGH89" s="170"/>
      <c r="TGI89" s="167"/>
      <c r="TGJ89" s="43"/>
      <c r="TGK89" s="208"/>
      <c r="TGL89" s="157"/>
      <c r="TGM89" s="157"/>
      <c r="TGN89" s="161"/>
      <c r="TGO89" s="161"/>
      <c r="TGP89" s="168"/>
      <c r="TGQ89" s="169"/>
      <c r="TGR89" s="170"/>
      <c r="TGS89" s="167"/>
      <c r="TGT89" s="43"/>
      <c r="TGU89" s="208"/>
      <c r="TGV89" s="157"/>
      <c r="TGW89" s="157"/>
      <c r="TGX89" s="161"/>
      <c r="TGY89" s="161"/>
      <c r="TGZ89" s="168"/>
      <c r="THA89" s="169"/>
      <c r="THB89" s="170"/>
      <c r="THC89" s="167"/>
      <c r="THD89" s="43"/>
      <c r="THE89" s="208"/>
      <c r="THF89" s="157"/>
      <c r="THG89" s="157"/>
      <c r="THH89" s="161"/>
      <c r="THI89" s="161"/>
      <c r="THJ89" s="168"/>
      <c r="THK89" s="169"/>
      <c r="THL89" s="170"/>
      <c r="THM89" s="167"/>
      <c r="THN89" s="43"/>
      <c r="THO89" s="208"/>
      <c r="THP89" s="157"/>
      <c r="THQ89" s="157"/>
      <c r="THR89" s="161"/>
      <c r="THS89" s="161"/>
      <c r="THT89" s="168"/>
      <c r="THU89" s="169"/>
      <c r="THV89" s="170"/>
      <c r="THW89" s="167"/>
      <c r="THX89" s="43"/>
      <c r="THY89" s="208"/>
      <c r="THZ89" s="157"/>
      <c r="TIA89" s="157"/>
      <c r="TIB89" s="161"/>
      <c r="TIC89" s="161"/>
      <c r="TID89" s="168"/>
      <c r="TIE89" s="169"/>
      <c r="TIF89" s="170"/>
      <c r="TIG89" s="167"/>
      <c r="TIH89" s="43"/>
      <c r="TII89" s="208"/>
      <c r="TIJ89" s="157"/>
      <c r="TIK89" s="157"/>
      <c r="TIL89" s="161"/>
      <c r="TIM89" s="161"/>
      <c r="TIN89" s="168"/>
      <c r="TIO89" s="169"/>
      <c r="TIP89" s="170"/>
      <c r="TIQ89" s="167"/>
      <c r="TIR89" s="43"/>
      <c r="TIS89" s="208"/>
      <c r="TIT89" s="157"/>
      <c r="TIU89" s="157"/>
      <c r="TIV89" s="161"/>
      <c r="TIW89" s="161"/>
      <c r="TIX89" s="168"/>
      <c r="TIY89" s="169"/>
      <c r="TIZ89" s="170"/>
      <c r="TJA89" s="167"/>
      <c r="TJB89" s="43"/>
      <c r="TJC89" s="208"/>
      <c r="TJD89" s="157"/>
      <c r="TJE89" s="157"/>
      <c r="TJF89" s="161"/>
      <c r="TJG89" s="161"/>
      <c r="TJH89" s="168"/>
      <c r="TJI89" s="169"/>
      <c r="TJJ89" s="170"/>
      <c r="TJK89" s="167"/>
      <c r="TJL89" s="43"/>
      <c r="TJM89" s="208"/>
      <c r="TJN89" s="157"/>
      <c r="TJO89" s="157"/>
      <c r="TJP89" s="161"/>
      <c r="TJQ89" s="161"/>
      <c r="TJR89" s="168"/>
      <c r="TJS89" s="169"/>
      <c r="TJT89" s="170"/>
      <c r="TJU89" s="167"/>
      <c r="TJV89" s="43"/>
      <c r="TJW89" s="208"/>
      <c r="TJX89" s="157"/>
      <c r="TJY89" s="157"/>
      <c r="TJZ89" s="161"/>
      <c r="TKA89" s="161"/>
      <c r="TKB89" s="168"/>
      <c r="TKC89" s="169"/>
      <c r="TKD89" s="170"/>
      <c r="TKE89" s="167"/>
      <c r="TKF89" s="43"/>
      <c r="TKG89" s="208"/>
      <c r="TKH89" s="157"/>
      <c r="TKI89" s="157"/>
      <c r="TKJ89" s="161"/>
      <c r="TKK89" s="161"/>
      <c r="TKL89" s="168"/>
      <c r="TKM89" s="169"/>
      <c r="TKN89" s="170"/>
      <c r="TKO89" s="167"/>
      <c r="TKP89" s="43"/>
      <c r="TKQ89" s="208"/>
      <c r="TKR89" s="157"/>
      <c r="TKS89" s="157"/>
      <c r="TKT89" s="161"/>
      <c r="TKU89" s="161"/>
      <c r="TKV89" s="168"/>
      <c r="TKW89" s="169"/>
      <c r="TKX89" s="170"/>
      <c r="TKY89" s="167"/>
      <c r="TKZ89" s="43"/>
      <c r="TLA89" s="208"/>
      <c r="TLB89" s="157"/>
      <c r="TLC89" s="157"/>
      <c r="TLD89" s="161"/>
      <c r="TLE89" s="161"/>
      <c r="TLF89" s="168"/>
      <c r="TLG89" s="169"/>
      <c r="TLH89" s="170"/>
      <c r="TLI89" s="167"/>
      <c r="TLJ89" s="43"/>
      <c r="TLK89" s="208"/>
      <c r="TLL89" s="157"/>
      <c r="TLM89" s="157"/>
      <c r="TLN89" s="161"/>
      <c r="TLO89" s="161"/>
      <c r="TLP89" s="168"/>
      <c r="TLQ89" s="169"/>
      <c r="TLR89" s="170"/>
      <c r="TLS89" s="167"/>
      <c r="TLT89" s="43"/>
      <c r="TLU89" s="208"/>
      <c r="TLV89" s="157"/>
      <c r="TLW89" s="157"/>
      <c r="TLX89" s="161"/>
      <c r="TLY89" s="161"/>
      <c r="TLZ89" s="168"/>
      <c r="TMA89" s="169"/>
      <c r="TMB89" s="170"/>
      <c r="TMC89" s="167"/>
      <c r="TMD89" s="43"/>
      <c r="TME89" s="208"/>
      <c r="TMF89" s="157"/>
      <c r="TMG89" s="157"/>
      <c r="TMH89" s="161"/>
      <c r="TMI89" s="161"/>
      <c r="TMJ89" s="168"/>
      <c r="TMK89" s="169"/>
      <c r="TML89" s="170"/>
      <c r="TMM89" s="167"/>
      <c r="TMN89" s="43"/>
      <c r="TMO89" s="208"/>
      <c r="TMP89" s="157"/>
      <c r="TMQ89" s="157"/>
      <c r="TMR89" s="161"/>
      <c r="TMS89" s="161"/>
      <c r="TMT89" s="168"/>
      <c r="TMU89" s="169"/>
      <c r="TMV89" s="170"/>
      <c r="TMW89" s="167"/>
      <c r="TMX89" s="43"/>
      <c r="TMY89" s="208"/>
      <c r="TMZ89" s="157"/>
      <c r="TNA89" s="157"/>
      <c r="TNB89" s="161"/>
      <c r="TNC89" s="161"/>
      <c r="TND89" s="168"/>
      <c r="TNE89" s="169"/>
      <c r="TNF89" s="170"/>
      <c r="TNG89" s="167"/>
      <c r="TNH89" s="43"/>
      <c r="TNI89" s="208"/>
      <c r="TNJ89" s="157"/>
      <c r="TNK89" s="157"/>
      <c r="TNL89" s="161"/>
      <c r="TNM89" s="161"/>
      <c r="TNN89" s="168"/>
      <c r="TNO89" s="169"/>
      <c r="TNP89" s="170"/>
      <c r="TNQ89" s="167"/>
      <c r="TNR89" s="43"/>
      <c r="TNS89" s="208"/>
      <c r="TNT89" s="157"/>
      <c r="TNU89" s="157"/>
      <c r="TNV89" s="161"/>
      <c r="TNW89" s="161"/>
      <c r="TNX89" s="168"/>
      <c r="TNY89" s="169"/>
      <c r="TNZ89" s="170"/>
      <c r="TOA89" s="167"/>
      <c r="TOB89" s="43"/>
      <c r="TOC89" s="208"/>
      <c r="TOD89" s="157"/>
      <c r="TOE89" s="157"/>
      <c r="TOF89" s="161"/>
      <c r="TOG89" s="161"/>
      <c r="TOH89" s="168"/>
      <c r="TOI89" s="169"/>
      <c r="TOJ89" s="170"/>
      <c r="TOK89" s="167"/>
      <c r="TOL89" s="43"/>
      <c r="TOM89" s="208"/>
      <c r="TON89" s="157"/>
      <c r="TOO89" s="157"/>
      <c r="TOP89" s="161"/>
      <c r="TOQ89" s="161"/>
      <c r="TOR89" s="168"/>
      <c r="TOS89" s="169"/>
      <c r="TOT89" s="170"/>
      <c r="TOU89" s="167"/>
      <c r="TOV89" s="43"/>
      <c r="TOW89" s="208"/>
      <c r="TOX89" s="157"/>
      <c r="TOY89" s="157"/>
      <c r="TOZ89" s="161"/>
      <c r="TPA89" s="161"/>
      <c r="TPB89" s="168"/>
      <c r="TPC89" s="169"/>
      <c r="TPD89" s="170"/>
      <c r="TPE89" s="167"/>
      <c r="TPF89" s="43"/>
      <c r="TPG89" s="208"/>
      <c r="TPH89" s="157"/>
      <c r="TPI89" s="157"/>
      <c r="TPJ89" s="161"/>
      <c r="TPK89" s="161"/>
      <c r="TPL89" s="168"/>
      <c r="TPM89" s="169"/>
      <c r="TPN89" s="170"/>
      <c r="TPO89" s="167"/>
      <c r="TPP89" s="43"/>
      <c r="TPQ89" s="208"/>
      <c r="TPR89" s="157"/>
      <c r="TPS89" s="157"/>
      <c r="TPT89" s="161"/>
      <c r="TPU89" s="161"/>
      <c r="TPV89" s="168"/>
      <c r="TPW89" s="169"/>
      <c r="TPX89" s="170"/>
      <c r="TPY89" s="167"/>
      <c r="TPZ89" s="43"/>
      <c r="TQA89" s="208"/>
      <c r="TQB89" s="157"/>
      <c r="TQC89" s="157"/>
      <c r="TQD89" s="161"/>
      <c r="TQE89" s="161"/>
      <c r="TQF89" s="168"/>
      <c r="TQG89" s="169"/>
      <c r="TQH89" s="170"/>
      <c r="TQI89" s="167"/>
      <c r="TQJ89" s="43"/>
      <c r="TQK89" s="208"/>
      <c r="TQL89" s="157"/>
      <c r="TQM89" s="157"/>
      <c r="TQN89" s="161"/>
      <c r="TQO89" s="161"/>
      <c r="TQP89" s="168"/>
      <c r="TQQ89" s="169"/>
      <c r="TQR89" s="170"/>
      <c r="TQS89" s="167"/>
      <c r="TQT89" s="43"/>
      <c r="TQU89" s="208"/>
      <c r="TQV89" s="157"/>
      <c r="TQW89" s="157"/>
      <c r="TQX89" s="161"/>
      <c r="TQY89" s="161"/>
      <c r="TQZ89" s="168"/>
      <c r="TRA89" s="169"/>
      <c r="TRB89" s="170"/>
      <c r="TRC89" s="167"/>
      <c r="TRD89" s="43"/>
      <c r="TRE89" s="208"/>
      <c r="TRF89" s="157"/>
      <c r="TRG89" s="157"/>
      <c r="TRH89" s="161"/>
      <c r="TRI89" s="161"/>
      <c r="TRJ89" s="168"/>
      <c r="TRK89" s="169"/>
      <c r="TRL89" s="170"/>
      <c r="TRM89" s="167"/>
      <c r="TRN89" s="43"/>
      <c r="TRO89" s="208"/>
      <c r="TRP89" s="157"/>
      <c r="TRQ89" s="157"/>
      <c r="TRR89" s="161"/>
      <c r="TRS89" s="161"/>
      <c r="TRT89" s="168"/>
      <c r="TRU89" s="169"/>
      <c r="TRV89" s="170"/>
      <c r="TRW89" s="167"/>
      <c r="TRX89" s="43"/>
      <c r="TRY89" s="208"/>
      <c r="TRZ89" s="157"/>
      <c r="TSA89" s="157"/>
      <c r="TSB89" s="161"/>
      <c r="TSC89" s="161"/>
      <c r="TSD89" s="168"/>
      <c r="TSE89" s="169"/>
      <c r="TSF89" s="170"/>
      <c r="TSG89" s="167"/>
      <c r="TSH89" s="43"/>
      <c r="TSI89" s="208"/>
      <c r="TSJ89" s="157"/>
      <c r="TSK89" s="157"/>
      <c r="TSL89" s="161"/>
      <c r="TSM89" s="161"/>
      <c r="TSN89" s="168"/>
      <c r="TSO89" s="169"/>
      <c r="TSP89" s="170"/>
      <c r="TSQ89" s="167"/>
      <c r="TSR89" s="43"/>
      <c r="TSS89" s="208"/>
      <c r="TST89" s="157"/>
      <c r="TSU89" s="157"/>
      <c r="TSV89" s="161"/>
      <c r="TSW89" s="161"/>
      <c r="TSX89" s="168"/>
      <c r="TSY89" s="169"/>
      <c r="TSZ89" s="170"/>
      <c r="TTA89" s="167"/>
      <c r="TTB89" s="43"/>
      <c r="TTC89" s="208"/>
      <c r="TTD89" s="157"/>
      <c r="TTE89" s="157"/>
      <c r="TTF89" s="161"/>
      <c r="TTG89" s="161"/>
      <c r="TTH89" s="168"/>
      <c r="TTI89" s="169"/>
      <c r="TTJ89" s="170"/>
      <c r="TTK89" s="167"/>
      <c r="TTL89" s="43"/>
      <c r="TTM89" s="208"/>
      <c r="TTN89" s="157"/>
      <c r="TTO89" s="157"/>
      <c r="TTP89" s="161"/>
      <c r="TTQ89" s="161"/>
      <c r="TTR89" s="168"/>
      <c r="TTS89" s="169"/>
      <c r="TTT89" s="170"/>
      <c r="TTU89" s="167"/>
      <c r="TTV89" s="43"/>
      <c r="TTW89" s="208"/>
      <c r="TTX89" s="157"/>
      <c r="TTY89" s="157"/>
      <c r="TTZ89" s="161"/>
      <c r="TUA89" s="161"/>
      <c r="TUB89" s="168"/>
      <c r="TUC89" s="169"/>
      <c r="TUD89" s="170"/>
      <c r="TUE89" s="167"/>
      <c r="TUF89" s="43"/>
      <c r="TUG89" s="208"/>
      <c r="TUH89" s="157"/>
      <c r="TUI89" s="157"/>
      <c r="TUJ89" s="161"/>
      <c r="TUK89" s="161"/>
      <c r="TUL89" s="168"/>
      <c r="TUM89" s="169"/>
      <c r="TUN89" s="170"/>
      <c r="TUO89" s="167"/>
      <c r="TUP89" s="43"/>
      <c r="TUQ89" s="208"/>
      <c r="TUR89" s="157"/>
      <c r="TUS89" s="157"/>
      <c r="TUT89" s="161"/>
      <c r="TUU89" s="161"/>
      <c r="TUV89" s="168"/>
      <c r="TUW89" s="169"/>
      <c r="TUX89" s="170"/>
      <c r="TUY89" s="167"/>
      <c r="TUZ89" s="43"/>
      <c r="TVA89" s="208"/>
      <c r="TVB89" s="157"/>
      <c r="TVC89" s="157"/>
      <c r="TVD89" s="161"/>
      <c r="TVE89" s="161"/>
      <c r="TVF89" s="168"/>
      <c r="TVG89" s="169"/>
      <c r="TVH89" s="170"/>
      <c r="TVI89" s="167"/>
      <c r="TVJ89" s="43"/>
      <c r="TVK89" s="208"/>
      <c r="TVL89" s="157"/>
      <c r="TVM89" s="157"/>
      <c r="TVN89" s="161"/>
      <c r="TVO89" s="161"/>
      <c r="TVP89" s="168"/>
      <c r="TVQ89" s="169"/>
      <c r="TVR89" s="170"/>
      <c r="TVS89" s="167"/>
      <c r="TVT89" s="43"/>
      <c r="TVU89" s="208"/>
      <c r="TVV89" s="157"/>
      <c r="TVW89" s="157"/>
      <c r="TVX89" s="161"/>
      <c r="TVY89" s="161"/>
      <c r="TVZ89" s="168"/>
      <c r="TWA89" s="169"/>
      <c r="TWB89" s="170"/>
      <c r="TWC89" s="167"/>
      <c r="TWD89" s="43"/>
      <c r="TWE89" s="208"/>
      <c r="TWF89" s="157"/>
      <c r="TWG89" s="157"/>
      <c r="TWH89" s="161"/>
      <c r="TWI89" s="161"/>
      <c r="TWJ89" s="168"/>
      <c r="TWK89" s="169"/>
      <c r="TWL89" s="170"/>
      <c r="TWM89" s="167"/>
      <c r="TWN89" s="43"/>
      <c r="TWO89" s="208"/>
      <c r="TWP89" s="157"/>
      <c r="TWQ89" s="157"/>
      <c r="TWR89" s="161"/>
      <c r="TWS89" s="161"/>
      <c r="TWT89" s="168"/>
      <c r="TWU89" s="169"/>
      <c r="TWV89" s="170"/>
      <c r="TWW89" s="167"/>
      <c r="TWX89" s="43"/>
      <c r="TWY89" s="208"/>
      <c r="TWZ89" s="157"/>
      <c r="TXA89" s="157"/>
      <c r="TXB89" s="161"/>
      <c r="TXC89" s="161"/>
      <c r="TXD89" s="168"/>
      <c r="TXE89" s="169"/>
      <c r="TXF89" s="170"/>
      <c r="TXG89" s="167"/>
      <c r="TXH89" s="43"/>
      <c r="TXI89" s="208"/>
      <c r="TXJ89" s="157"/>
      <c r="TXK89" s="157"/>
      <c r="TXL89" s="161"/>
      <c r="TXM89" s="161"/>
      <c r="TXN89" s="168"/>
      <c r="TXO89" s="169"/>
      <c r="TXP89" s="170"/>
      <c r="TXQ89" s="167"/>
      <c r="TXR89" s="43"/>
      <c r="TXS89" s="208"/>
      <c r="TXT89" s="157"/>
      <c r="TXU89" s="157"/>
      <c r="TXV89" s="161"/>
      <c r="TXW89" s="161"/>
      <c r="TXX89" s="168"/>
      <c r="TXY89" s="169"/>
      <c r="TXZ89" s="170"/>
      <c r="TYA89" s="167"/>
      <c r="TYB89" s="43"/>
      <c r="TYC89" s="208"/>
      <c r="TYD89" s="157"/>
      <c r="TYE89" s="157"/>
      <c r="TYF89" s="161"/>
      <c r="TYG89" s="161"/>
      <c r="TYH89" s="168"/>
      <c r="TYI89" s="169"/>
      <c r="TYJ89" s="170"/>
      <c r="TYK89" s="167"/>
      <c r="TYL89" s="43"/>
      <c r="TYM89" s="208"/>
      <c r="TYN89" s="157"/>
      <c r="TYO89" s="157"/>
      <c r="TYP89" s="161"/>
      <c r="TYQ89" s="161"/>
      <c r="TYR89" s="168"/>
      <c r="TYS89" s="169"/>
      <c r="TYT89" s="170"/>
      <c r="TYU89" s="167"/>
      <c r="TYV89" s="43"/>
      <c r="TYW89" s="208"/>
      <c r="TYX89" s="157"/>
      <c r="TYY89" s="157"/>
      <c r="TYZ89" s="161"/>
      <c r="TZA89" s="161"/>
      <c r="TZB89" s="168"/>
      <c r="TZC89" s="169"/>
      <c r="TZD89" s="170"/>
      <c r="TZE89" s="167"/>
      <c r="TZF89" s="43"/>
      <c r="TZG89" s="208"/>
      <c r="TZH89" s="157"/>
      <c r="TZI89" s="157"/>
      <c r="TZJ89" s="161"/>
      <c r="TZK89" s="161"/>
      <c r="TZL89" s="168"/>
      <c r="TZM89" s="169"/>
      <c r="TZN89" s="170"/>
      <c r="TZO89" s="167"/>
      <c r="TZP89" s="43"/>
      <c r="TZQ89" s="208"/>
      <c r="TZR89" s="157"/>
      <c r="TZS89" s="157"/>
      <c r="TZT89" s="161"/>
      <c r="TZU89" s="161"/>
      <c r="TZV89" s="168"/>
      <c r="TZW89" s="169"/>
      <c r="TZX89" s="170"/>
      <c r="TZY89" s="167"/>
      <c r="TZZ89" s="43"/>
      <c r="UAA89" s="208"/>
      <c r="UAB89" s="157"/>
      <c r="UAC89" s="157"/>
      <c r="UAD89" s="161"/>
      <c r="UAE89" s="161"/>
      <c r="UAF89" s="168"/>
      <c r="UAG89" s="169"/>
      <c r="UAH89" s="170"/>
      <c r="UAI89" s="167"/>
      <c r="UAJ89" s="43"/>
      <c r="UAK89" s="208"/>
      <c r="UAL89" s="157"/>
      <c r="UAM89" s="157"/>
      <c r="UAN89" s="161"/>
      <c r="UAO89" s="161"/>
      <c r="UAP89" s="168"/>
      <c r="UAQ89" s="169"/>
      <c r="UAR89" s="170"/>
      <c r="UAS89" s="167"/>
      <c r="UAT89" s="43"/>
      <c r="UAU89" s="208"/>
      <c r="UAV89" s="157"/>
      <c r="UAW89" s="157"/>
      <c r="UAX89" s="161"/>
      <c r="UAY89" s="161"/>
      <c r="UAZ89" s="168"/>
      <c r="UBA89" s="169"/>
      <c r="UBB89" s="170"/>
      <c r="UBC89" s="167"/>
      <c r="UBD89" s="43"/>
      <c r="UBE89" s="208"/>
      <c r="UBF89" s="157"/>
      <c r="UBG89" s="157"/>
      <c r="UBH89" s="161"/>
      <c r="UBI89" s="161"/>
      <c r="UBJ89" s="168"/>
      <c r="UBK89" s="169"/>
      <c r="UBL89" s="170"/>
      <c r="UBM89" s="167"/>
      <c r="UBN89" s="43"/>
      <c r="UBO89" s="208"/>
      <c r="UBP89" s="157"/>
      <c r="UBQ89" s="157"/>
      <c r="UBR89" s="161"/>
      <c r="UBS89" s="161"/>
      <c r="UBT89" s="168"/>
      <c r="UBU89" s="169"/>
      <c r="UBV89" s="170"/>
      <c r="UBW89" s="167"/>
      <c r="UBX89" s="43"/>
      <c r="UBY89" s="208"/>
      <c r="UBZ89" s="157"/>
      <c r="UCA89" s="157"/>
      <c r="UCB89" s="161"/>
      <c r="UCC89" s="161"/>
      <c r="UCD89" s="168"/>
      <c r="UCE89" s="169"/>
      <c r="UCF89" s="170"/>
      <c r="UCG89" s="167"/>
      <c r="UCH89" s="43"/>
      <c r="UCI89" s="208"/>
      <c r="UCJ89" s="157"/>
      <c r="UCK89" s="157"/>
      <c r="UCL89" s="161"/>
      <c r="UCM89" s="161"/>
      <c r="UCN89" s="168"/>
      <c r="UCO89" s="169"/>
      <c r="UCP89" s="170"/>
      <c r="UCQ89" s="167"/>
      <c r="UCR89" s="43"/>
      <c r="UCS89" s="208"/>
      <c r="UCT89" s="157"/>
      <c r="UCU89" s="157"/>
      <c r="UCV89" s="161"/>
      <c r="UCW89" s="161"/>
      <c r="UCX89" s="168"/>
      <c r="UCY89" s="169"/>
      <c r="UCZ89" s="170"/>
      <c r="UDA89" s="167"/>
      <c r="UDB89" s="43"/>
      <c r="UDC89" s="208"/>
      <c r="UDD89" s="157"/>
      <c r="UDE89" s="157"/>
      <c r="UDF89" s="161"/>
      <c r="UDG89" s="161"/>
      <c r="UDH89" s="168"/>
      <c r="UDI89" s="169"/>
      <c r="UDJ89" s="170"/>
      <c r="UDK89" s="167"/>
      <c r="UDL89" s="43"/>
      <c r="UDM89" s="208"/>
      <c r="UDN89" s="157"/>
      <c r="UDO89" s="157"/>
      <c r="UDP89" s="161"/>
      <c r="UDQ89" s="161"/>
      <c r="UDR89" s="168"/>
      <c r="UDS89" s="169"/>
      <c r="UDT89" s="170"/>
      <c r="UDU89" s="167"/>
      <c r="UDV89" s="43"/>
      <c r="UDW89" s="208"/>
      <c r="UDX89" s="157"/>
      <c r="UDY89" s="157"/>
      <c r="UDZ89" s="161"/>
      <c r="UEA89" s="161"/>
      <c r="UEB89" s="168"/>
      <c r="UEC89" s="169"/>
      <c r="UED89" s="170"/>
      <c r="UEE89" s="167"/>
      <c r="UEF89" s="43"/>
      <c r="UEG89" s="208"/>
      <c r="UEH89" s="157"/>
      <c r="UEI89" s="157"/>
      <c r="UEJ89" s="161"/>
      <c r="UEK89" s="161"/>
      <c r="UEL89" s="168"/>
      <c r="UEM89" s="169"/>
      <c r="UEN89" s="170"/>
      <c r="UEO89" s="167"/>
      <c r="UEP89" s="43"/>
      <c r="UEQ89" s="208"/>
      <c r="UER89" s="157"/>
      <c r="UES89" s="157"/>
      <c r="UET89" s="161"/>
      <c r="UEU89" s="161"/>
      <c r="UEV89" s="168"/>
      <c r="UEW89" s="169"/>
      <c r="UEX89" s="170"/>
      <c r="UEY89" s="167"/>
      <c r="UEZ89" s="43"/>
      <c r="UFA89" s="208"/>
      <c r="UFB89" s="157"/>
      <c r="UFC89" s="157"/>
      <c r="UFD89" s="161"/>
      <c r="UFE89" s="161"/>
      <c r="UFF89" s="168"/>
      <c r="UFG89" s="169"/>
      <c r="UFH89" s="170"/>
      <c r="UFI89" s="167"/>
      <c r="UFJ89" s="43"/>
      <c r="UFK89" s="208"/>
      <c r="UFL89" s="157"/>
      <c r="UFM89" s="157"/>
      <c r="UFN89" s="161"/>
      <c r="UFO89" s="161"/>
      <c r="UFP89" s="168"/>
      <c r="UFQ89" s="169"/>
      <c r="UFR89" s="170"/>
      <c r="UFS89" s="167"/>
      <c r="UFT89" s="43"/>
      <c r="UFU89" s="208"/>
      <c r="UFV89" s="157"/>
      <c r="UFW89" s="157"/>
      <c r="UFX89" s="161"/>
      <c r="UFY89" s="161"/>
      <c r="UFZ89" s="168"/>
      <c r="UGA89" s="169"/>
      <c r="UGB89" s="170"/>
      <c r="UGC89" s="167"/>
      <c r="UGD89" s="43"/>
      <c r="UGE89" s="208"/>
      <c r="UGF89" s="157"/>
      <c r="UGG89" s="157"/>
      <c r="UGH89" s="161"/>
      <c r="UGI89" s="161"/>
      <c r="UGJ89" s="168"/>
      <c r="UGK89" s="169"/>
      <c r="UGL89" s="170"/>
      <c r="UGM89" s="167"/>
      <c r="UGN89" s="43"/>
      <c r="UGO89" s="208"/>
      <c r="UGP89" s="157"/>
      <c r="UGQ89" s="157"/>
      <c r="UGR89" s="161"/>
      <c r="UGS89" s="161"/>
      <c r="UGT89" s="168"/>
      <c r="UGU89" s="169"/>
      <c r="UGV89" s="170"/>
      <c r="UGW89" s="167"/>
      <c r="UGX89" s="43"/>
      <c r="UGY89" s="208"/>
      <c r="UGZ89" s="157"/>
      <c r="UHA89" s="157"/>
      <c r="UHB89" s="161"/>
      <c r="UHC89" s="161"/>
      <c r="UHD89" s="168"/>
      <c r="UHE89" s="169"/>
      <c r="UHF89" s="170"/>
      <c r="UHG89" s="167"/>
      <c r="UHH89" s="43"/>
      <c r="UHI89" s="208"/>
      <c r="UHJ89" s="157"/>
      <c r="UHK89" s="157"/>
      <c r="UHL89" s="161"/>
      <c r="UHM89" s="161"/>
      <c r="UHN89" s="168"/>
      <c r="UHO89" s="169"/>
      <c r="UHP89" s="170"/>
      <c r="UHQ89" s="167"/>
      <c r="UHR89" s="43"/>
      <c r="UHS89" s="208"/>
      <c r="UHT89" s="157"/>
      <c r="UHU89" s="157"/>
      <c r="UHV89" s="161"/>
      <c r="UHW89" s="161"/>
      <c r="UHX89" s="168"/>
      <c r="UHY89" s="169"/>
      <c r="UHZ89" s="170"/>
      <c r="UIA89" s="167"/>
      <c r="UIB89" s="43"/>
      <c r="UIC89" s="208"/>
      <c r="UID89" s="157"/>
      <c r="UIE89" s="157"/>
      <c r="UIF89" s="161"/>
      <c r="UIG89" s="161"/>
      <c r="UIH89" s="168"/>
      <c r="UII89" s="169"/>
      <c r="UIJ89" s="170"/>
      <c r="UIK89" s="167"/>
      <c r="UIL89" s="43"/>
      <c r="UIM89" s="208"/>
      <c r="UIN89" s="157"/>
      <c r="UIO89" s="157"/>
      <c r="UIP89" s="161"/>
      <c r="UIQ89" s="161"/>
      <c r="UIR89" s="168"/>
      <c r="UIS89" s="169"/>
      <c r="UIT89" s="170"/>
      <c r="UIU89" s="167"/>
      <c r="UIV89" s="43"/>
      <c r="UIW89" s="208"/>
      <c r="UIX89" s="157"/>
      <c r="UIY89" s="157"/>
      <c r="UIZ89" s="161"/>
      <c r="UJA89" s="161"/>
      <c r="UJB89" s="168"/>
      <c r="UJC89" s="169"/>
      <c r="UJD89" s="170"/>
      <c r="UJE89" s="167"/>
      <c r="UJF89" s="43"/>
      <c r="UJG89" s="208"/>
      <c r="UJH89" s="157"/>
      <c r="UJI89" s="157"/>
      <c r="UJJ89" s="161"/>
      <c r="UJK89" s="161"/>
      <c r="UJL89" s="168"/>
      <c r="UJM89" s="169"/>
      <c r="UJN89" s="170"/>
      <c r="UJO89" s="167"/>
      <c r="UJP89" s="43"/>
      <c r="UJQ89" s="208"/>
      <c r="UJR89" s="157"/>
      <c r="UJS89" s="157"/>
      <c r="UJT89" s="161"/>
      <c r="UJU89" s="161"/>
      <c r="UJV89" s="168"/>
      <c r="UJW89" s="169"/>
      <c r="UJX89" s="170"/>
      <c r="UJY89" s="167"/>
      <c r="UJZ89" s="43"/>
      <c r="UKA89" s="208"/>
      <c r="UKB89" s="157"/>
      <c r="UKC89" s="157"/>
      <c r="UKD89" s="161"/>
      <c r="UKE89" s="161"/>
      <c r="UKF89" s="168"/>
      <c r="UKG89" s="169"/>
      <c r="UKH89" s="170"/>
      <c r="UKI89" s="167"/>
      <c r="UKJ89" s="43"/>
      <c r="UKK89" s="208"/>
      <c r="UKL89" s="157"/>
      <c r="UKM89" s="157"/>
      <c r="UKN89" s="161"/>
      <c r="UKO89" s="161"/>
      <c r="UKP89" s="168"/>
      <c r="UKQ89" s="169"/>
      <c r="UKR89" s="170"/>
      <c r="UKS89" s="167"/>
      <c r="UKT89" s="43"/>
      <c r="UKU89" s="208"/>
      <c r="UKV89" s="157"/>
      <c r="UKW89" s="157"/>
      <c r="UKX89" s="161"/>
      <c r="UKY89" s="161"/>
      <c r="UKZ89" s="168"/>
      <c r="ULA89" s="169"/>
      <c r="ULB89" s="170"/>
      <c r="ULC89" s="167"/>
      <c r="ULD89" s="43"/>
      <c r="ULE89" s="208"/>
      <c r="ULF89" s="157"/>
      <c r="ULG89" s="157"/>
      <c r="ULH89" s="161"/>
      <c r="ULI89" s="161"/>
      <c r="ULJ89" s="168"/>
      <c r="ULK89" s="169"/>
      <c r="ULL89" s="170"/>
      <c r="ULM89" s="167"/>
      <c r="ULN89" s="43"/>
      <c r="ULO89" s="208"/>
      <c r="ULP89" s="157"/>
      <c r="ULQ89" s="157"/>
      <c r="ULR89" s="161"/>
      <c r="ULS89" s="161"/>
      <c r="ULT89" s="168"/>
      <c r="ULU89" s="169"/>
      <c r="ULV89" s="170"/>
      <c r="ULW89" s="167"/>
      <c r="ULX89" s="43"/>
      <c r="ULY89" s="208"/>
      <c r="ULZ89" s="157"/>
      <c r="UMA89" s="157"/>
      <c r="UMB89" s="161"/>
      <c r="UMC89" s="161"/>
      <c r="UMD89" s="168"/>
      <c r="UME89" s="169"/>
      <c r="UMF89" s="170"/>
      <c r="UMG89" s="167"/>
      <c r="UMH89" s="43"/>
      <c r="UMI89" s="208"/>
      <c r="UMJ89" s="157"/>
      <c r="UMK89" s="157"/>
      <c r="UML89" s="161"/>
      <c r="UMM89" s="161"/>
      <c r="UMN89" s="168"/>
      <c r="UMO89" s="169"/>
      <c r="UMP89" s="170"/>
      <c r="UMQ89" s="167"/>
      <c r="UMR89" s="43"/>
      <c r="UMS89" s="208"/>
      <c r="UMT89" s="157"/>
      <c r="UMU89" s="157"/>
      <c r="UMV89" s="161"/>
      <c r="UMW89" s="161"/>
      <c r="UMX89" s="168"/>
      <c r="UMY89" s="169"/>
      <c r="UMZ89" s="170"/>
      <c r="UNA89" s="167"/>
      <c r="UNB89" s="43"/>
      <c r="UNC89" s="208"/>
      <c r="UND89" s="157"/>
      <c r="UNE89" s="157"/>
      <c r="UNF89" s="161"/>
      <c r="UNG89" s="161"/>
      <c r="UNH89" s="168"/>
      <c r="UNI89" s="169"/>
      <c r="UNJ89" s="170"/>
      <c r="UNK89" s="167"/>
      <c r="UNL89" s="43"/>
      <c r="UNM89" s="208"/>
      <c r="UNN89" s="157"/>
      <c r="UNO89" s="157"/>
      <c r="UNP89" s="161"/>
      <c r="UNQ89" s="161"/>
      <c r="UNR89" s="168"/>
      <c r="UNS89" s="169"/>
      <c r="UNT89" s="170"/>
      <c r="UNU89" s="167"/>
      <c r="UNV89" s="43"/>
      <c r="UNW89" s="208"/>
      <c r="UNX89" s="157"/>
      <c r="UNY89" s="157"/>
      <c r="UNZ89" s="161"/>
      <c r="UOA89" s="161"/>
      <c r="UOB89" s="168"/>
      <c r="UOC89" s="169"/>
      <c r="UOD89" s="170"/>
      <c r="UOE89" s="167"/>
      <c r="UOF89" s="43"/>
      <c r="UOG89" s="208"/>
      <c r="UOH89" s="157"/>
      <c r="UOI89" s="157"/>
      <c r="UOJ89" s="161"/>
      <c r="UOK89" s="161"/>
      <c r="UOL89" s="168"/>
      <c r="UOM89" s="169"/>
      <c r="UON89" s="170"/>
      <c r="UOO89" s="167"/>
      <c r="UOP89" s="43"/>
      <c r="UOQ89" s="208"/>
      <c r="UOR89" s="157"/>
      <c r="UOS89" s="157"/>
      <c r="UOT89" s="161"/>
      <c r="UOU89" s="161"/>
      <c r="UOV89" s="168"/>
      <c r="UOW89" s="169"/>
      <c r="UOX89" s="170"/>
      <c r="UOY89" s="167"/>
      <c r="UOZ89" s="43"/>
      <c r="UPA89" s="208"/>
      <c r="UPB89" s="157"/>
      <c r="UPC89" s="157"/>
      <c r="UPD89" s="161"/>
      <c r="UPE89" s="161"/>
      <c r="UPF89" s="168"/>
      <c r="UPG89" s="169"/>
      <c r="UPH89" s="170"/>
      <c r="UPI89" s="167"/>
      <c r="UPJ89" s="43"/>
      <c r="UPK89" s="208"/>
      <c r="UPL89" s="157"/>
      <c r="UPM89" s="157"/>
      <c r="UPN89" s="161"/>
      <c r="UPO89" s="161"/>
      <c r="UPP89" s="168"/>
      <c r="UPQ89" s="169"/>
      <c r="UPR89" s="170"/>
      <c r="UPS89" s="167"/>
      <c r="UPT89" s="43"/>
      <c r="UPU89" s="208"/>
      <c r="UPV89" s="157"/>
      <c r="UPW89" s="157"/>
      <c r="UPX89" s="161"/>
      <c r="UPY89" s="161"/>
      <c r="UPZ89" s="168"/>
      <c r="UQA89" s="169"/>
      <c r="UQB89" s="170"/>
      <c r="UQC89" s="167"/>
      <c r="UQD89" s="43"/>
      <c r="UQE89" s="208"/>
      <c r="UQF89" s="157"/>
      <c r="UQG89" s="157"/>
      <c r="UQH89" s="161"/>
      <c r="UQI89" s="161"/>
      <c r="UQJ89" s="168"/>
      <c r="UQK89" s="169"/>
      <c r="UQL89" s="170"/>
      <c r="UQM89" s="167"/>
      <c r="UQN89" s="43"/>
      <c r="UQO89" s="208"/>
      <c r="UQP89" s="157"/>
      <c r="UQQ89" s="157"/>
      <c r="UQR89" s="161"/>
      <c r="UQS89" s="161"/>
      <c r="UQT89" s="168"/>
      <c r="UQU89" s="169"/>
      <c r="UQV89" s="170"/>
      <c r="UQW89" s="167"/>
      <c r="UQX89" s="43"/>
      <c r="UQY89" s="208"/>
      <c r="UQZ89" s="157"/>
      <c r="URA89" s="157"/>
      <c r="URB89" s="161"/>
      <c r="URC89" s="161"/>
      <c r="URD89" s="168"/>
      <c r="URE89" s="169"/>
      <c r="URF89" s="170"/>
      <c r="URG89" s="167"/>
      <c r="URH89" s="43"/>
      <c r="URI89" s="208"/>
      <c r="URJ89" s="157"/>
      <c r="URK89" s="157"/>
      <c r="URL89" s="161"/>
      <c r="URM89" s="161"/>
      <c r="URN89" s="168"/>
      <c r="URO89" s="169"/>
      <c r="URP89" s="170"/>
      <c r="URQ89" s="167"/>
      <c r="URR89" s="43"/>
      <c r="URS89" s="208"/>
      <c r="URT89" s="157"/>
      <c r="URU89" s="157"/>
      <c r="URV89" s="161"/>
      <c r="URW89" s="161"/>
      <c r="URX89" s="168"/>
      <c r="URY89" s="169"/>
      <c r="URZ89" s="170"/>
      <c r="USA89" s="167"/>
      <c r="USB89" s="43"/>
      <c r="USC89" s="208"/>
      <c r="USD89" s="157"/>
      <c r="USE89" s="157"/>
      <c r="USF89" s="161"/>
      <c r="USG89" s="161"/>
      <c r="USH89" s="168"/>
      <c r="USI89" s="169"/>
      <c r="USJ89" s="170"/>
      <c r="USK89" s="167"/>
      <c r="USL89" s="43"/>
      <c r="USM89" s="208"/>
      <c r="USN89" s="157"/>
      <c r="USO89" s="157"/>
      <c r="USP89" s="161"/>
      <c r="USQ89" s="161"/>
      <c r="USR89" s="168"/>
      <c r="USS89" s="169"/>
      <c r="UST89" s="170"/>
      <c r="USU89" s="167"/>
      <c r="USV89" s="43"/>
      <c r="USW89" s="208"/>
      <c r="USX89" s="157"/>
      <c r="USY89" s="157"/>
      <c r="USZ89" s="161"/>
      <c r="UTA89" s="161"/>
      <c r="UTB89" s="168"/>
      <c r="UTC89" s="169"/>
      <c r="UTD89" s="170"/>
      <c r="UTE89" s="167"/>
      <c r="UTF89" s="43"/>
      <c r="UTG89" s="208"/>
      <c r="UTH89" s="157"/>
      <c r="UTI89" s="157"/>
      <c r="UTJ89" s="161"/>
      <c r="UTK89" s="161"/>
      <c r="UTL89" s="168"/>
      <c r="UTM89" s="169"/>
      <c r="UTN89" s="170"/>
      <c r="UTO89" s="167"/>
      <c r="UTP89" s="43"/>
      <c r="UTQ89" s="208"/>
      <c r="UTR89" s="157"/>
      <c r="UTS89" s="157"/>
      <c r="UTT89" s="161"/>
      <c r="UTU89" s="161"/>
      <c r="UTV89" s="168"/>
      <c r="UTW89" s="169"/>
      <c r="UTX89" s="170"/>
      <c r="UTY89" s="167"/>
      <c r="UTZ89" s="43"/>
      <c r="UUA89" s="208"/>
      <c r="UUB89" s="157"/>
      <c r="UUC89" s="157"/>
      <c r="UUD89" s="161"/>
      <c r="UUE89" s="161"/>
      <c r="UUF89" s="168"/>
      <c r="UUG89" s="169"/>
      <c r="UUH89" s="170"/>
      <c r="UUI89" s="167"/>
      <c r="UUJ89" s="43"/>
      <c r="UUK89" s="208"/>
      <c r="UUL89" s="157"/>
      <c r="UUM89" s="157"/>
      <c r="UUN89" s="161"/>
      <c r="UUO89" s="161"/>
      <c r="UUP89" s="168"/>
      <c r="UUQ89" s="169"/>
      <c r="UUR89" s="170"/>
      <c r="UUS89" s="167"/>
      <c r="UUT89" s="43"/>
      <c r="UUU89" s="208"/>
      <c r="UUV89" s="157"/>
      <c r="UUW89" s="157"/>
      <c r="UUX89" s="161"/>
      <c r="UUY89" s="161"/>
      <c r="UUZ89" s="168"/>
      <c r="UVA89" s="169"/>
      <c r="UVB89" s="170"/>
      <c r="UVC89" s="167"/>
      <c r="UVD89" s="43"/>
      <c r="UVE89" s="208"/>
      <c r="UVF89" s="157"/>
      <c r="UVG89" s="157"/>
      <c r="UVH89" s="161"/>
      <c r="UVI89" s="161"/>
      <c r="UVJ89" s="168"/>
      <c r="UVK89" s="169"/>
      <c r="UVL89" s="170"/>
      <c r="UVM89" s="167"/>
      <c r="UVN89" s="43"/>
      <c r="UVO89" s="208"/>
      <c r="UVP89" s="157"/>
      <c r="UVQ89" s="157"/>
      <c r="UVR89" s="161"/>
      <c r="UVS89" s="161"/>
      <c r="UVT89" s="168"/>
      <c r="UVU89" s="169"/>
      <c r="UVV89" s="170"/>
      <c r="UVW89" s="167"/>
      <c r="UVX89" s="43"/>
      <c r="UVY89" s="208"/>
      <c r="UVZ89" s="157"/>
      <c r="UWA89" s="157"/>
      <c r="UWB89" s="161"/>
      <c r="UWC89" s="161"/>
      <c r="UWD89" s="168"/>
      <c r="UWE89" s="169"/>
      <c r="UWF89" s="170"/>
      <c r="UWG89" s="167"/>
      <c r="UWH89" s="43"/>
      <c r="UWI89" s="208"/>
      <c r="UWJ89" s="157"/>
      <c r="UWK89" s="157"/>
      <c r="UWL89" s="161"/>
      <c r="UWM89" s="161"/>
      <c r="UWN89" s="168"/>
      <c r="UWO89" s="169"/>
      <c r="UWP89" s="170"/>
      <c r="UWQ89" s="167"/>
      <c r="UWR89" s="43"/>
      <c r="UWS89" s="208"/>
      <c r="UWT89" s="157"/>
      <c r="UWU89" s="157"/>
      <c r="UWV89" s="161"/>
      <c r="UWW89" s="161"/>
      <c r="UWX89" s="168"/>
      <c r="UWY89" s="169"/>
      <c r="UWZ89" s="170"/>
      <c r="UXA89" s="167"/>
      <c r="UXB89" s="43"/>
      <c r="UXC89" s="208"/>
      <c r="UXD89" s="157"/>
      <c r="UXE89" s="157"/>
      <c r="UXF89" s="161"/>
      <c r="UXG89" s="161"/>
      <c r="UXH89" s="168"/>
      <c r="UXI89" s="169"/>
      <c r="UXJ89" s="170"/>
      <c r="UXK89" s="167"/>
      <c r="UXL89" s="43"/>
      <c r="UXM89" s="208"/>
      <c r="UXN89" s="157"/>
      <c r="UXO89" s="157"/>
      <c r="UXP89" s="161"/>
      <c r="UXQ89" s="161"/>
      <c r="UXR89" s="168"/>
      <c r="UXS89" s="169"/>
      <c r="UXT89" s="170"/>
      <c r="UXU89" s="167"/>
      <c r="UXV89" s="43"/>
      <c r="UXW89" s="208"/>
      <c r="UXX89" s="157"/>
      <c r="UXY89" s="157"/>
      <c r="UXZ89" s="161"/>
      <c r="UYA89" s="161"/>
      <c r="UYB89" s="168"/>
      <c r="UYC89" s="169"/>
      <c r="UYD89" s="170"/>
      <c r="UYE89" s="167"/>
      <c r="UYF89" s="43"/>
      <c r="UYG89" s="208"/>
      <c r="UYH89" s="157"/>
      <c r="UYI89" s="157"/>
      <c r="UYJ89" s="161"/>
      <c r="UYK89" s="161"/>
      <c r="UYL89" s="168"/>
      <c r="UYM89" s="169"/>
      <c r="UYN89" s="170"/>
      <c r="UYO89" s="167"/>
      <c r="UYP89" s="43"/>
      <c r="UYQ89" s="208"/>
      <c r="UYR89" s="157"/>
      <c r="UYS89" s="157"/>
      <c r="UYT89" s="161"/>
      <c r="UYU89" s="161"/>
      <c r="UYV89" s="168"/>
      <c r="UYW89" s="169"/>
      <c r="UYX89" s="170"/>
      <c r="UYY89" s="167"/>
      <c r="UYZ89" s="43"/>
      <c r="UZA89" s="208"/>
      <c r="UZB89" s="157"/>
      <c r="UZC89" s="157"/>
      <c r="UZD89" s="161"/>
      <c r="UZE89" s="161"/>
      <c r="UZF89" s="168"/>
      <c r="UZG89" s="169"/>
      <c r="UZH89" s="170"/>
      <c r="UZI89" s="167"/>
      <c r="UZJ89" s="43"/>
      <c r="UZK89" s="208"/>
      <c r="UZL89" s="157"/>
      <c r="UZM89" s="157"/>
      <c r="UZN89" s="161"/>
      <c r="UZO89" s="161"/>
      <c r="UZP89" s="168"/>
      <c r="UZQ89" s="169"/>
      <c r="UZR89" s="170"/>
      <c r="UZS89" s="167"/>
      <c r="UZT89" s="43"/>
      <c r="UZU89" s="208"/>
      <c r="UZV89" s="157"/>
      <c r="UZW89" s="157"/>
      <c r="UZX89" s="161"/>
      <c r="UZY89" s="161"/>
      <c r="UZZ89" s="168"/>
      <c r="VAA89" s="169"/>
      <c r="VAB89" s="170"/>
      <c r="VAC89" s="167"/>
      <c r="VAD89" s="43"/>
      <c r="VAE89" s="208"/>
      <c r="VAF89" s="157"/>
      <c r="VAG89" s="157"/>
      <c r="VAH89" s="161"/>
      <c r="VAI89" s="161"/>
      <c r="VAJ89" s="168"/>
      <c r="VAK89" s="169"/>
      <c r="VAL89" s="170"/>
      <c r="VAM89" s="167"/>
      <c r="VAN89" s="43"/>
      <c r="VAO89" s="208"/>
      <c r="VAP89" s="157"/>
      <c r="VAQ89" s="157"/>
      <c r="VAR89" s="161"/>
      <c r="VAS89" s="161"/>
      <c r="VAT89" s="168"/>
      <c r="VAU89" s="169"/>
      <c r="VAV89" s="170"/>
      <c r="VAW89" s="167"/>
      <c r="VAX89" s="43"/>
      <c r="VAY89" s="208"/>
      <c r="VAZ89" s="157"/>
      <c r="VBA89" s="157"/>
      <c r="VBB89" s="161"/>
      <c r="VBC89" s="161"/>
      <c r="VBD89" s="168"/>
      <c r="VBE89" s="169"/>
      <c r="VBF89" s="170"/>
      <c r="VBG89" s="167"/>
      <c r="VBH89" s="43"/>
      <c r="VBI89" s="208"/>
      <c r="VBJ89" s="157"/>
      <c r="VBK89" s="157"/>
      <c r="VBL89" s="161"/>
      <c r="VBM89" s="161"/>
      <c r="VBN89" s="168"/>
      <c r="VBO89" s="169"/>
      <c r="VBP89" s="170"/>
      <c r="VBQ89" s="167"/>
      <c r="VBR89" s="43"/>
      <c r="VBS89" s="208"/>
      <c r="VBT89" s="157"/>
      <c r="VBU89" s="157"/>
      <c r="VBV89" s="161"/>
      <c r="VBW89" s="161"/>
      <c r="VBX89" s="168"/>
      <c r="VBY89" s="169"/>
      <c r="VBZ89" s="170"/>
      <c r="VCA89" s="167"/>
      <c r="VCB89" s="43"/>
      <c r="VCC89" s="208"/>
      <c r="VCD89" s="157"/>
      <c r="VCE89" s="157"/>
      <c r="VCF89" s="161"/>
      <c r="VCG89" s="161"/>
      <c r="VCH89" s="168"/>
      <c r="VCI89" s="169"/>
      <c r="VCJ89" s="170"/>
      <c r="VCK89" s="167"/>
      <c r="VCL89" s="43"/>
      <c r="VCM89" s="208"/>
      <c r="VCN89" s="157"/>
      <c r="VCO89" s="157"/>
      <c r="VCP89" s="161"/>
      <c r="VCQ89" s="161"/>
      <c r="VCR89" s="168"/>
      <c r="VCS89" s="169"/>
      <c r="VCT89" s="170"/>
      <c r="VCU89" s="167"/>
      <c r="VCV89" s="43"/>
      <c r="VCW89" s="208"/>
      <c r="VCX89" s="157"/>
      <c r="VCY89" s="157"/>
      <c r="VCZ89" s="161"/>
      <c r="VDA89" s="161"/>
      <c r="VDB89" s="168"/>
      <c r="VDC89" s="169"/>
      <c r="VDD89" s="170"/>
      <c r="VDE89" s="167"/>
      <c r="VDF89" s="43"/>
      <c r="VDG89" s="208"/>
      <c r="VDH89" s="157"/>
      <c r="VDI89" s="157"/>
      <c r="VDJ89" s="161"/>
      <c r="VDK89" s="161"/>
      <c r="VDL89" s="168"/>
      <c r="VDM89" s="169"/>
      <c r="VDN89" s="170"/>
      <c r="VDO89" s="167"/>
      <c r="VDP89" s="43"/>
      <c r="VDQ89" s="208"/>
      <c r="VDR89" s="157"/>
      <c r="VDS89" s="157"/>
      <c r="VDT89" s="161"/>
      <c r="VDU89" s="161"/>
      <c r="VDV89" s="168"/>
      <c r="VDW89" s="169"/>
      <c r="VDX89" s="170"/>
      <c r="VDY89" s="167"/>
      <c r="VDZ89" s="43"/>
      <c r="VEA89" s="208"/>
      <c r="VEB89" s="157"/>
      <c r="VEC89" s="157"/>
      <c r="VED89" s="161"/>
      <c r="VEE89" s="161"/>
      <c r="VEF89" s="168"/>
      <c r="VEG89" s="169"/>
      <c r="VEH89" s="170"/>
      <c r="VEI89" s="167"/>
      <c r="VEJ89" s="43"/>
      <c r="VEK89" s="208"/>
      <c r="VEL89" s="157"/>
      <c r="VEM89" s="157"/>
      <c r="VEN89" s="161"/>
      <c r="VEO89" s="161"/>
      <c r="VEP89" s="168"/>
      <c r="VEQ89" s="169"/>
      <c r="VER89" s="170"/>
      <c r="VES89" s="167"/>
      <c r="VET89" s="43"/>
      <c r="VEU89" s="208"/>
      <c r="VEV89" s="157"/>
      <c r="VEW89" s="157"/>
      <c r="VEX89" s="161"/>
      <c r="VEY89" s="161"/>
      <c r="VEZ89" s="168"/>
      <c r="VFA89" s="169"/>
      <c r="VFB89" s="170"/>
      <c r="VFC89" s="167"/>
      <c r="VFD89" s="43"/>
      <c r="VFE89" s="208"/>
      <c r="VFF89" s="157"/>
      <c r="VFG89" s="157"/>
      <c r="VFH89" s="161"/>
      <c r="VFI89" s="161"/>
      <c r="VFJ89" s="168"/>
      <c r="VFK89" s="169"/>
      <c r="VFL89" s="170"/>
      <c r="VFM89" s="167"/>
      <c r="VFN89" s="43"/>
      <c r="VFO89" s="208"/>
      <c r="VFP89" s="157"/>
      <c r="VFQ89" s="157"/>
      <c r="VFR89" s="161"/>
      <c r="VFS89" s="161"/>
      <c r="VFT89" s="168"/>
      <c r="VFU89" s="169"/>
      <c r="VFV89" s="170"/>
      <c r="VFW89" s="167"/>
      <c r="VFX89" s="43"/>
      <c r="VFY89" s="208"/>
      <c r="VFZ89" s="157"/>
      <c r="VGA89" s="157"/>
      <c r="VGB89" s="161"/>
      <c r="VGC89" s="161"/>
      <c r="VGD89" s="168"/>
      <c r="VGE89" s="169"/>
      <c r="VGF89" s="170"/>
      <c r="VGG89" s="167"/>
      <c r="VGH89" s="43"/>
      <c r="VGI89" s="208"/>
      <c r="VGJ89" s="157"/>
      <c r="VGK89" s="157"/>
      <c r="VGL89" s="161"/>
      <c r="VGM89" s="161"/>
      <c r="VGN89" s="168"/>
      <c r="VGO89" s="169"/>
      <c r="VGP89" s="170"/>
      <c r="VGQ89" s="167"/>
      <c r="VGR89" s="43"/>
      <c r="VGS89" s="208"/>
      <c r="VGT89" s="157"/>
      <c r="VGU89" s="157"/>
      <c r="VGV89" s="161"/>
      <c r="VGW89" s="161"/>
      <c r="VGX89" s="168"/>
      <c r="VGY89" s="169"/>
      <c r="VGZ89" s="170"/>
      <c r="VHA89" s="167"/>
      <c r="VHB89" s="43"/>
      <c r="VHC89" s="208"/>
      <c r="VHD89" s="157"/>
      <c r="VHE89" s="157"/>
      <c r="VHF89" s="161"/>
      <c r="VHG89" s="161"/>
      <c r="VHH89" s="168"/>
      <c r="VHI89" s="169"/>
      <c r="VHJ89" s="170"/>
      <c r="VHK89" s="167"/>
      <c r="VHL89" s="43"/>
      <c r="VHM89" s="208"/>
      <c r="VHN89" s="157"/>
      <c r="VHO89" s="157"/>
      <c r="VHP89" s="161"/>
      <c r="VHQ89" s="161"/>
      <c r="VHR89" s="168"/>
      <c r="VHS89" s="169"/>
      <c r="VHT89" s="170"/>
      <c r="VHU89" s="167"/>
      <c r="VHV89" s="43"/>
      <c r="VHW89" s="208"/>
      <c r="VHX89" s="157"/>
      <c r="VHY89" s="157"/>
      <c r="VHZ89" s="161"/>
      <c r="VIA89" s="161"/>
      <c r="VIB89" s="168"/>
      <c r="VIC89" s="169"/>
      <c r="VID89" s="170"/>
      <c r="VIE89" s="167"/>
      <c r="VIF89" s="43"/>
      <c r="VIG89" s="208"/>
      <c r="VIH89" s="157"/>
      <c r="VII89" s="157"/>
      <c r="VIJ89" s="161"/>
      <c r="VIK89" s="161"/>
      <c r="VIL89" s="168"/>
      <c r="VIM89" s="169"/>
      <c r="VIN89" s="170"/>
      <c r="VIO89" s="167"/>
      <c r="VIP89" s="43"/>
      <c r="VIQ89" s="208"/>
      <c r="VIR89" s="157"/>
      <c r="VIS89" s="157"/>
      <c r="VIT89" s="161"/>
      <c r="VIU89" s="161"/>
      <c r="VIV89" s="168"/>
      <c r="VIW89" s="169"/>
      <c r="VIX89" s="170"/>
      <c r="VIY89" s="167"/>
      <c r="VIZ89" s="43"/>
      <c r="VJA89" s="208"/>
      <c r="VJB89" s="157"/>
      <c r="VJC89" s="157"/>
      <c r="VJD89" s="161"/>
      <c r="VJE89" s="161"/>
      <c r="VJF89" s="168"/>
      <c r="VJG89" s="169"/>
      <c r="VJH89" s="170"/>
      <c r="VJI89" s="167"/>
      <c r="VJJ89" s="43"/>
      <c r="VJK89" s="208"/>
      <c r="VJL89" s="157"/>
      <c r="VJM89" s="157"/>
      <c r="VJN89" s="161"/>
      <c r="VJO89" s="161"/>
      <c r="VJP89" s="168"/>
      <c r="VJQ89" s="169"/>
      <c r="VJR89" s="170"/>
      <c r="VJS89" s="167"/>
      <c r="VJT89" s="43"/>
      <c r="VJU89" s="208"/>
      <c r="VJV89" s="157"/>
      <c r="VJW89" s="157"/>
      <c r="VJX89" s="161"/>
      <c r="VJY89" s="161"/>
      <c r="VJZ89" s="168"/>
      <c r="VKA89" s="169"/>
      <c r="VKB89" s="170"/>
      <c r="VKC89" s="167"/>
      <c r="VKD89" s="43"/>
      <c r="VKE89" s="208"/>
      <c r="VKF89" s="157"/>
      <c r="VKG89" s="157"/>
      <c r="VKH89" s="161"/>
      <c r="VKI89" s="161"/>
      <c r="VKJ89" s="168"/>
      <c r="VKK89" s="169"/>
      <c r="VKL89" s="170"/>
      <c r="VKM89" s="167"/>
      <c r="VKN89" s="43"/>
      <c r="VKO89" s="208"/>
      <c r="VKP89" s="157"/>
      <c r="VKQ89" s="157"/>
      <c r="VKR89" s="161"/>
      <c r="VKS89" s="161"/>
      <c r="VKT89" s="168"/>
      <c r="VKU89" s="169"/>
      <c r="VKV89" s="170"/>
      <c r="VKW89" s="167"/>
      <c r="VKX89" s="43"/>
      <c r="VKY89" s="208"/>
      <c r="VKZ89" s="157"/>
      <c r="VLA89" s="157"/>
      <c r="VLB89" s="161"/>
      <c r="VLC89" s="161"/>
      <c r="VLD89" s="168"/>
      <c r="VLE89" s="169"/>
      <c r="VLF89" s="170"/>
      <c r="VLG89" s="167"/>
      <c r="VLH89" s="43"/>
      <c r="VLI89" s="208"/>
      <c r="VLJ89" s="157"/>
      <c r="VLK89" s="157"/>
      <c r="VLL89" s="161"/>
      <c r="VLM89" s="161"/>
      <c r="VLN89" s="168"/>
      <c r="VLO89" s="169"/>
      <c r="VLP89" s="170"/>
      <c r="VLQ89" s="167"/>
      <c r="VLR89" s="43"/>
      <c r="VLS89" s="208"/>
      <c r="VLT89" s="157"/>
      <c r="VLU89" s="157"/>
      <c r="VLV89" s="161"/>
      <c r="VLW89" s="161"/>
      <c r="VLX89" s="168"/>
      <c r="VLY89" s="169"/>
      <c r="VLZ89" s="170"/>
      <c r="VMA89" s="167"/>
      <c r="VMB89" s="43"/>
      <c r="VMC89" s="208"/>
      <c r="VMD89" s="157"/>
      <c r="VME89" s="157"/>
      <c r="VMF89" s="161"/>
      <c r="VMG89" s="161"/>
      <c r="VMH89" s="168"/>
      <c r="VMI89" s="169"/>
      <c r="VMJ89" s="170"/>
      <c r="VMK89" s="167"/>
      <c r="VML89" s="43"/>
      <c r="VMM89" s="208"/>
      <c r="VMN89" s="157"/>
      <c r="VMO89" s="157"/>
      <c r="VMP89" s="161"/>
      <c r="VMQ89" s="161"/>
      <c r="VMR89" s="168"/>
      <c r="VMS89" s="169"/>
      <c r="VMT89" s="170"/>
      <c r="VMU89" s="167"/>
      <c r="VMV89" s="43"/>
      <c r="VMW89" s="208"/>
      <c r="VMX89" s="157"/>
      <c r="VMY89" s="157"/>
      <c r="VMZ89" s="161"/>
      <c r="VNA89" s="161"/>
      <c r="VNB89" s="168"/>
      <c r="VNC89" s="169"/>
      <c r="VND89" s="170"/>
      <c r="VNE89" s="167"/>
      <c r="VNF89" s="43"/>
      <c r="VNG89" s="208"/>
      <c r="VNH89" s="157"/>
      <c r="VNI89" s="157"/>
      <c r="VNJ89" s="161"/>
      <c r="VNK89" s="161"/>
      <c r="VNL89" s="168"/>
      <c r="VNM89" s="169"/>
      <c r="VNN89" s="170"/>
      <c r="VNO89" s="167"/>
      <c r="VNP89" s="43"/>
      <c r="VNQ89" s="208"/>
      <c r="VNR89" s="157"/>
      <c r="VNS89" s="157"/>
      <c r="VNT89" s="161"/>
      <c r="VNU89" s="161"/>
      <c r="VNV89" s="168"/>
      <c r="VNW89" s="169"/>
      <c r="VNX89" s="170"/>
      <c r="VNY89" s="167"/>
      <c r="VNZ89" s="43"/>
      <c r="VOA89" s="208"/>
      <c r="VOB89" s="157"/>
      <c r="VOC89" s="157"/>
      <c r="VOD89" s="161"/>
      <c r="VOE89" s="161"/>
      <c r="VOF89" s="168"/>
      <c r="VOG89" s="169"/>
      <c r="VOH89" s="170"/>
      <c r="VOI89" s="167"/>
      <c r="VOJ89" s="43"/>
      <c r="VOK89" s="208"/>
      <c r="VOL89" s="157"/>
      <c r="VOM89" s="157"/>
      <c r="VON89" s="161"/>
      <c r="VOO89" s="161"/>
      <c r="VOP89" s="168"/>
      <c r="VOQ89" s="169"/>
      <c r="VOR89" s="170"/>
      <c r="VOS89" s="167"/>
      <c r="VOT89" s="43"/>
      <c r="VOU89" s="208"/>
      <c r="VOV89" s="157"/>
      <c r="VOW89" s="157"/>
      <c r="VOX89" s="161"/>
      <c r="VOY89" s="161"/>
      <c r="VOZ89" s="168"/>
      <c r="VPA89" s="169"/>
      <c r="VPB89" s="170"/>
      <c r="VPC89" s="167"/>
      <c r="VPD89" s="43"/>
      <c r="VPE89" s="208"/>
      <c r="VPF89" s="157"/>
      <c r="VPG89" s="157"/>
      <c r="VPH89" s="161"/>
      <c r="VPI89" s="161"/>
      <c r="VPJ89" s="168"/>
      <c r="VPK89" s="169"/>
      <c r="VPL89" s="170"/>
      <c r="VPM89" s="167"/>
      <c r="VPN89" s="43"/>
      <c r="VPO89" s="208"/>
      <c r="VPP89" s="157"/>
      <c r="VPQ89" s="157"/>
      <c r="VPR89" s="161"/>
      <c r="VPS89" s="161"/>
      <c r="VPT89" s="168"/>
      <c r="VPU89" s="169"/>
      <c r="VPV89" s="170"/>
      <c r="VPW89" s="167"/>
      <c r="VPX89" s="43"/>
      <c r="VPY89" s="208"/>
      <c r="VPZ89" s="157"/>
      <c r="VQA89" s="157"/>
      <c r="VQB89" s="161"/>
      <c r="VQC89" s="161"/>
      <c r="VQD89" s="168"/>
      <c r="VQE89" s="169"/>
      <c r="VQF89" s="170"/>
      <c r="VQG89" s="167"/>
      <c r="VQH89" s="43"/>
      <c r="VQI89" s="208"/>
      <c r="VQJ89" s="157"/>
      <c r="VQK89" s="157"/>
      <c r="VQL89" s="161"/>
      <c r="VQM89" s="161"/>
      <c r="VQN89" s="168"/>
      <c r="VQO89" s="169"/>
      <c r="VQP89" s="170"/>
      <c r="VQQ89" s="167"/>
      <c r="VQR89" s="43"/>
      <c r="VQS89" s="208"/>
      <c r="VQT89" s="157"/>
      <c r="VQU89" s="157"/>
      <c r="VQV89" s="161"/>
      <c r="VQW89" s="161"/>
      <c r="VQX89" s="168"/>
      <c r="VQY89" s="169"/>
      <c r="VQZ89" s="170"/>
      <c r="VRA89" s="167"/>
      <c r="VRB89" s="43"/>
      <c r="VRC89" s="208"/>
      <c r="VRD89" s="157"/>
      <c r="VRE89" s="157"/>
      <c r="VRF89" s="161"/>
      <c r="VRG89" s="161"/>
      <c r="VRH89" s="168"/>
      <c r="VRI89" s="169"/>
      <c r="VRJ89" s="170"/>
      <c r="VRK89" s="167"/>
      <c r="VRL89" s="43"/>
      <c r="VRM89" s="208"/>
      <c r="VRN89" s="157"/>
      <c r="VRO89" s="157"/>
      <c r="VRP89" s="161"/>
      <c r="VRQ89" s="161"/>
      <c r="VRR89" s="168"/>
      <c r="VRS89" s="169"/>
      <c r="VRT89" s="170"/>
      <c r="VRU89" s="167"/>
      <c r="VRV89" s="43"/>
      <c r="VRW89" s="208"/>
      <c r="VRX89" s="157"/>
      <c r="VRY89" s="157"/>
      <c r="VRZ89" s="161"/>
      <c r="VSA89" s="161"/>
      <c r="VSB89" s="168"/>
      <c r="VSC89" s="169"/>
      <c r="VSD89" s="170"/>
      <c r="VSE89" s="167"/>
      <c r="VSF89" s="43"/>
      <c r="VSG89" s="208"/>
      <c r="VSH89" s="157"/>
      <c r="VSI89" s="157"/>
      <c r="VSJ89" s="161"/>
      <c r="VSK89" s="161"/>
      <c r="VSL89" s="168"/>
      <c r="VSM89" s="169"/>
      <c r="VSN89" s="170"/>
      <c r="VSO89" s="167"/>
      <c r="VSP89" s="43"/>
      <c r="VSQ89" s="208"/>
      <c r="VSR89" s="157"/>
      <c r="VSS89" s="157"/>
      <c r="VST89" s="161"/>
      <c r="VSU89" s="161"/>
      <c r="VSV89" s="168"/>
      <c r="VSW89" s="169"/>
      <c r="VSX89" s="170"/>
      <c r="VSY89" s="167"/>
      <c r="VSZ89" s="43"/>
      <c r="VTA89" s="208"/>
      <c r="VTB89" s="157"/>
      <c r="VTC89" s="157"/>
      <c r="VTD89" s="161"/>
      <c r="VTE89" s="161"/>
      <c r="VTF89" s="168"/>
      <c r="VTG89" s="169"/>
      <c r="VTH89" s="170"/>
      <c r="VTI89" s="167"/>
      <c r="VTJ89" s="43"/>
      <c r="VTK89" s="208"/>
      <c r="VTL89" s="157"/>
      <c r="VTM89" s="157"/>
      <c r="VTN89" s="161"/>
      <c r="VTO89" s="161"/>
      <c r="VTP89" s="168"/>
      <c r="VTQ89" s="169"/>
      <c r="VTR89" s="170"/>
      <c r="VTS89" s="167"/>
      <c r="VTT89" s="43"/>
      <c r="VTU89" s="208"/>
      <c r="VTV89" s="157"/>
      <c r="VTW89" s="157"/>
      <c r="VTX89" s="161"/>
      <c r="VTY89" s="161"/>
      <c r="VTZ89" s="168"/>
      <c r="VUA89" s="169"/>
      <c r="VUB89" s="170"/>
      <c r="VUC89" s="167"/>
      <c r="VUD89" s="43"/>
      <c r="VUE89" s="208"/>
      <c r="VUF89" s="157"/>
      <c r="VUG89" s="157"/>
      <c r="VUH89" s="161"/>
      <c r="VUI89" s="161"/>
      <c r="VUJ89" s="168"/>
      <c r="VUK89" s="169"/>
      <c r="VUL89" s="170"/>
      <c r="VUM89" s="167"/>
      <c r="VUN89" s="43"/>
      <c r="VUO89" s="208"/>
      <c r="VUP89" s="157"/>
      <c r="VUQ89" s="157"/>
      <c r="VUR89" s="161"/>
      <c r="VUS89" s="161"/>
      <c r="VUT89" s="168"/>
      <c r="VUU89" s="169"/>
      <c r="VUV89" s="170"/>
      <c r="VUW89" s="167"/>
      <c r="VUX89" s="43"/>
      <c r="VUY89" s="208"/>
      <c r="VUZ89" s="157"/>
      <c r="VVA89" s="157"/>
      <c r="VVB89" s="161"/>
      <c r="VVC89" s="161"/>
      <c r="VVD89" s="168"/>
      <c r="VVE89" s="169"/>
      <c r="VVF89" s="170"/>
      <c r="VVG89" s="167"/>
      <c r="VVH89" s="43"/>
      <c r="VVI89" s="208"/>
      <c r="VVJ89" s="157"/>
      <c r="VVK89" s="157"/>
      <c r="VVL89" s="161"/>
      <c r="VVM89" s="161"/>
      <c r="VVN89" s="168"/>
      <c r="VVO89" s="169"/>
      <c r="VVP89" s="170"/>
      <c r="VVQ89" s="167"/>
      <c r="VVR89" s="43"/>
      <c r="VVS89" s="208"/>
      <c r="VVT89" s="157"/>
      <c r="VVU89" s="157"/>
      <c r="VVV89" s="161"/>
      <c r="VVW89" s="161"/>
      <c r="VVX89" s="168"/>
      <c r="VVY89" s="169"/>
      <c r="VVZ89" s="170"/>
      <c r="VWA89" s="167"/>
      <c r="VWB89" s="43"/>
      <c r="VWC89" s="208"/>
      <c r="VWD89" s="157"/>
      <c r="VWE89" s="157"/>
      <c r="VWF89" s="161"/>
      <c r="VWG89" s="161"/>
      <c r="VWH89" s="168"/>
      <c r="VWI89" s="169"/>
      <c r="VWJ89" s="170"/>
      <c r="VWK89" s="167"/>
      <c r="VWL89" s="43"/>
      <c r="VWM89" s="208"/>
      <c r="VWN89" s="157"/>
      <c r="VWO89" s="157"/>
      <c r="VWP89" s="161"/>
      <c r="VWQ89" s="161"/>
      <c r="VWR89" s="168"/>
      <c r="VWS89" s="169"/>
      <c r="VWT89" s="170"/>
      <c r="VWU89" s="167"/>
      <c r="VWV89" s="43"/>
      <c r="VWW89" s="208"/>
      <c r="VWX89" s="157"/>
      <c r="VWY89" s="157"/>
      <c r="VWZ89" s="161"/>
      <c r="VXA89" s="161"/>
      <c r="VXB89" s="168"/>
      <c r="VXC89" s="169"/>
      <c r="VXD89" s="170"/>
      <c r="VXE89" s="167"/>
      <c r="VXF89" s="43"/>
      <c r="VXG89" s="208"/>
      <c r="VXH89" s="157"/>
      <c r="VXI89" s="157"/>
      <c r="VXJ89" s="161"/>
      <c r="VXK89" s="161"/>
      <c r="VXL89" s="168"/>
      <c r="VXM89" s="169"/>
      <c r="VXN89" s="170"/>
      <c r="VXO89" s="167"/>
      <c r="VXP89" s="43"/>
      <c r="VXQ89" s="208"/>
      <c r="VXR89" s="157"/>
      <c r="VXS89" s="157"/>
      <c r="VXT89" s="161"/>
      <c r="VXU89" s="161"/>
      <c r="VXV89" s="168"/>
      <c r="VXW89" s="169"/>
      <c r="VXX89" s="170"/>
      <c r="VXY89" s="167"/>
      <c r="VXZ89" s="43"/>
      <c r="VYA89" s="208"/>
      <c r="VYB89" s="157"/>
      <c r="VYC89" s="157"/>
      <c r="VYD89" s="161"/>
      <c r="VYE89" s="161"/>
      <c r="VYF89" s="168"/>
      <c r="VYG89" s="169"/>
      <c r="VYH89" s="170"/>
      <c r="VYI89" s="167"/>
      <c r="VYJ89" s="43"/>
      <c r="VYK89" s="208"/>
      <c r="VYL89" s="157"/>
      <c r="VYM89" s="157"/>
      <c r="VYN89" s="161"/>
      <c r="VYO89" s="161"/>
      <c r="VYP89" s="168"/>
      <c r="VYQ89" s="169"/>
      <c r="VYR89" s="170"/>
      <c r="VYS89" s="167"/>
      <c r="VYT89" s="43"/>
      <c r="VYU89" s="208"/>
      <c r="VYV89" s="157"/>
      <c r="VYW89" s="157"/>
      <c r="VYX89" s="161"/>
      <c r="VYY89" s="161"/>
      <c r="VYZ89" s="168"/>
      <c r="VZA89" s="169"/>
      <c r="VZB89" s="170"/>
      <c r="VZC89" s="167"/>
      <c r="VZD89" s="43"/>
      <c r="VZE89" s="208"/>
      <c r="VZF89" s="157"/>
      <c r="VZG89" s="157"/>
      <c r="VZH89" s="161"/>
      <c r="VZI89" s="161"/>
      <c r="VZJ89" s="168"/>
      <c r="VZK89" s="169"/>
      <c r="VZL89" s="170"/>
      <c r="VZM89" s="167"/>
      <c r="VZN89" s="43"/>
      <c r="VZO89" s="208"/>
      <c r="VZP89" s="157"/>
      <c r="VZQ89" s="157"/>
      <c r="VZR89" s="161"/>
      <c r="VZS89" s="161"/>
      <c r="VZT89" s="168"/>
      <c r="VZU89" s="169"/>
      <c r="VZV89" s="170"/>
      <c r="VZW89" s="167"/>
      <c r="VZX89" s="43"/>
      <c r="VZY89" s="208"/>
      <c r="VZZ89" s="157"/>
      <c r="WAA89" s="157"/>
      <c r="WAB89" s="161"/>
      <c r="WAC89" s="161"/>
      <c r="WAD89" s="168"/>
      <c r="WAE89" s="169"/>
      <c r="WAF89" s="170"/>
      <c r="WAG89" s="167"/>
      <c r="WAH89" s="43"/>
      <c r="WAI89" s="208"/>
      <c r="WAJ89" s="157"/>
      <c r="WAK89" s="157"/>
      <c r="WAL89" s="161"/>
      <c r="WAM89" s="161"/>
      <c r="WAN89" s="168"/>
      <c r="WAO89" s="169"/>
      <c r="WAP89" s="170"/>
      <c r="WAQ89" s="167"/>
      <c r="WAR89" s="43"/>
      <c r="WAS89" s="208"/>
      <c r="WAT89" s="157"/>
      <c r="WAU89" s="157"/>
      <c r="WAV89" s="161"/>
      <c r="WAW89" s="161"/>
      <c r="WAX89" s="168"/>
      <c r="WAY89" s="169"/>
      <c r="WAZ89" s="170"/>
      <c r="WBA89" s="167"/>
      <c r="WBB89" s="43"/>
      <c r="WBC89" s="208"/>
      <c r="WBD89" s="157"/>
      <c r="WBE89" s="157"/>
      <c r="WBF89" s="161"/>
      <c r="WBG89" s="161"/>
      <c r="WBH89" s="168"/>
      <c r="WBI89" s="169"/>
      <c r="WBJ89" s="170"/>
      <c r="WBK89" s="167"/>
      <c r="WBL89" s="43"/>
      <c r="WBM89" s="208"/>
      <c r="WBN89" s="157"/>
      <c r="WBO89" s="157"/>
      <c r="WBP89" s="161"/>
      <c r="WBQ89" s="161"/>
      <c r="WBR89" s="168"/>
      <c r="WBS89" s="169"/>
      <c r="WBT89" s="170"/>
      <c r="WBU89" s="167"/>
      <c r="WBV89" s="43"/>
      <c r="WBW89" s="208"/>
      <c r="WBX89" s="157"/>
      <c r="WBY89" s="157"/>
      <c r="WBZ89" s="161"/>
      <c r="WCA89" s="161"/>
      <c r="WCB89" s="168"/>
      <c r="WCC89" s="169"/>
      <c r="WCD89" s="170"/>
      <c r="WCE89" s="167"/>
      <c r="WCF89" s="43"/>
      <c r="WCG89" s="208"/>
      <c r="WCH89" s="157"/>
      <c r="WCI89" s="157"/>
      <c r="WCJ89" s="161"/>
      <c r="WCK89" s="161"/>
      <c r="WCL89" s="168"/>
      <c r="WCM89" s="169"/>
      <c r="WCN89" s="170"/>
      <c r="WCO89" s="167"/>
      <c r="WCP89" s="43"/>
      <c r="WCQ89" s="208"/>
      <c r="WCR89" s="157"/>
      <c r="WCS89" s="157"/>
      <c r="WCT89" s="161"/>
      <c r="WCU89" s="161"/>
      <c r="WCV89" s="168"/>
      <c r="WCW89" s="169"/>
      <c r="WCX89" s="170"/>
      <c r="WCY89" s="167"/>
      <c r="WCZ89" s="43"/>
      <c r="WDA89" s="208"/>
      <c r="WDB89" s="157"/>
      <c r="WDC89" s="157"/>
      <c r="WDD89" s="161"/>
      <c r="WDE89" s="161"/>
      <c r="WDF89" s="168"/>
      <c r="WDG89" s="169"/>
      <c r="WDH89" s="170"/>
      <c r="WDI89" s="167"/>
      <c r="WDJ89" s="43"/>
      <c r="WDK89" s="208"/>
      <c r="WDL89" s="157"/>
      <c r="WDM89" s="157"/>
      <c r="WDN89" s="161"/>
      <c r="WDO89" s="161"/>
      <c r="WDP89" s="168"/>
      <c r="WDQ89" s="169"/>
      <c r="WDR89" s="170"/>
      <c r="WDS89" s="167"/>
      <c r="WDT89" s="43"/>
      <c r="WDU89" s="208"/>
      <c r="WDV89" s="157"/>
      <c r="WDW89" s="157"/>
      <c r="WDX89" s="161"/>
      <c r="WDY89" s="161"/>
      <c r="WDZ89" s="168"/>
      <c r="WEA89" s="169"/>
      <c r="WEB89" s="170"/>
      <c r="WEC89" s="167"/>
      <c r="WED89" s="43"/>
      <c r="WEE89" s="208"/>
      <c r="WEF89" s="157"/>
      <c r="WEG89" s="157"/>
      <c r="WEH89" s="161"/>
      <c r="WEI89" s="161"/>
      <c r="WEJ89" s="168"/>
      <c r="WEK89" s="169"/>
      <c r="WEL89" s="170"/>
      <c r="WEM89" s="167"/>
      <c r="WEN89" s="43"/>
      <c r="WEO89" s="208"/>
      <c r="WEP89" s="157"/>
      <c r="WEQ89" s="157"/>
      <c r="WER89" s="161"/>
      <c r="WES89" s="161"/>
      <c r="WET89" s="168"/>
      <c r="WEU89" s="169"/>
      <c r="WEV89" s="170"/>
      <c r="WEW89" s="167"/>
      <c r="WEX89" s="43"/>
      <c r="WEY89" s="208"/>
      <c r="WEZ89" s="157"/>
      <c r="WFA89" s="157"/>
      <c r="WFB89" s="161"/>
      <c r="WFC89" s="161"/>
      <c r="WFD89" s="168"/>
      <c r="WFE89" s="169"/>
      <c r="WFF89" s="170"/>
      <c r="WFG89" s="167"/>
      <c r="WFH89" s="43"/>
      <c r="WFI89" s="208"/>
      <c r="WFJ89" s="157"/>
      <c r="WFK89" s="157"/>
      <c r="WFL89" s="161"/>
      <c r="WFM89" s="161"/>
      <c r="WFN89" s="168"/>
      <c r="WFO89" s="169"/>
      <c r="WFP89" s="170"/>
      <c r="WFQ89" s="167"/>
      <c r="WFR89" s="43"/>
      <c r="WFS89" s="208"/>
      <c r="WFT89" s="157"/>
      <c r="WFU89" s="157"/>
      <c r="WFV89" s="161"/>
      <c r="WFW89" s="161"/>
      <c r="WFX89" s="168"/>
      <c r="WFY89" s="169"/>
      <c r="WFZ89" s="170"/>
      <c r="WGA89" s="167"/>
      <c r="WGB89" s="43"/>
      <c r="WGC89" s="208"/>
      <c r="WGD89" s="157"/>
      <c r="WGE89" s="157"/>
      <c r="WGF89" s="161"/>
      <c r="WGG89" s="161"/>
      <c r="WGH89" s="168"/>
      <c r="WGI89" s="169"/>
      <c r="WGJ89" s="170"/>
      <c r="WGK89" s="167"/>
      <c r="WGL89" s="43"/>
      <c r="WGM89" s="208"/>
      <c r="WGN89" s="157"/>
      <c r="WGO89" s="157"/>
      <c r="WGP89" s="161"/>
      <c r="WGQ89" s="161"/>
      <c r="WGR89" s="168"/>
      <c r="WGS89" s="169"/>
      <c r="WGT89" s="170"/>
      <c r="WGU89" s="167"/>
      <c r="WGV89" s="43"/>
      <c r="WGW89" s="208"/>
      <c r="WGX89" s="157"/>
      <c r="WGY89" s="157"/>
      <c r="WGZ89" s="161"/>
      <c r="WHA89" s="161"/>
      <c r="WHB89" s="168"/>
      <c r="WHC89" s="169"/>
      <c r="WHD89" s="170"/>
      <c r="WHE89" s="167"/>
      <c r="WHF89" s="43"/>
      <c r="WHG89" s="208"/>
      <c r="WHH89" s="157"/>
      <c r="WHI89" s="157"/>
      <c r="WHJ89" s="161"/>
      <c r="WHK89" s="161"/>
      <c r="WHL89" s="168"/>
      <c r="WHM89" s="169"/>
      <c r="WHN89" s="170"/>
      <c r="WHO89" s="167"/>
      <c r="WHP89" s="43"/>
      <c r="WHQ89" s="208"/>
      <c r="WHR89" s="157"/>
      <c r="WHS89" s="157"/>
      <c r="WHT89" s="161"/>
      <c r="WHU89" s="161"/>
      <c r="WHV89" s="168"/>
      <c r="WHW89" s="169"/>
      <c r="WHX89" s="170"/>
      <c r="WHY89" s="167"/>
      <c r="WHZ89" s="43"/>
      <c r="WIA89" s="208"/>
      <c r="WIB89" s="157"/>
      <c r="WIC89" s="157"/>
      <c r="WID89" s="161"/>
      <c r="WIE89" s="161"/>
      <c r="WIF89" s="168"/>
      <c r="WIG89" s="169"/>
      <c r="WIH89" s="170"/>
      <c r="WII89" s="167"/>
      <c r="WIJ89" s="43"/>
      <c r="WIK89" s="208"/>
      <c r="WIL89" s="157"/>
      <c r="WIM89" s="157"/>
      <c r="WIN89" s="161"/>
      <c r="WIO89" s="161"/>
      <c r="WIP89" s="168"/>
      <c r="WIQ89" s="169"/>
      <c r="WIR89" s="170"/>
      <c r="WIS89" s="167"/>
      <c r="WIT89" s="43"/>
      <c r="WIU89" s="208"/>
      <c r="WIV89" s="157"/>
      <c r="WIW89" s="157"/>
      <c r="WIX89" s="161"/>
      <c r="WIY89" s="161"/>
      <c r="WIZ89" s="168"/>
      <c r="WJA89" s="169"/>
      <c r="WJB89" s="170"/>
      <c r="WJC89" s="167"/>
      <c r="WJD89" s="43"/>
      <c r="WJE89" s="208"/>
      <c r="WJF89" s="157"/>
      <c r="WJG89" s="157"/>
      <c r="WJH89" s="161"/>
      <c r="WJI89" s="161"/>
      <c r="WJJ89" s="168"/>
      <c r="WJK89" s="169"/>
      <c r="WJL89" s="170"/>
      <c r="WJM89" s="167"/>
      <c r="WJN89" s="43"/>
      <c r="WJO89" s="208"/>
      <c r="WJP89" s="157"/>
      <c r="WJQ89" s="157"/>
      <c r="WJR89" s="161"/>
      <c r="WJS89" s="161"/>
      <c r="WJT89" s="168"/>
      <c r="WJU89" s="169"/>
      <c r="WJV89" s="170"/>
      <c r="WJW89" s="167"/>
      <c r="WJX89" s="43"/>
      <c r="WJY89" s="208"/>
      <c r="WJZ89" s="157"/>
      <c r="WKA89" s="157"/>
      <c r="WKB89" s="161"/>
      <c r="WKC89" s="161"/>
      <c r="WKD89" s="168"/>
      <c r="WKE89" s="169"/>
      <c r="WKF89" s="170"/>
      <c r="WKG89" s="167"/>
      <c r="WKH89" s="43"/>
      <c r="WKI89" s="208"/>
      <c r="WKJ89" s="157"/>
      <c r="WKK89" s="157"/>
      <c r="WKL89" s="161"/>
      <c r="WKM89" s="161"/>
      <c r="WKN89" s="168"/>
      <c r="WKO89" s="169"/>
      <c r="WKP89" s="170"/>
      <c r="WKQ89" s="167"/>
      <c r="WKR89" s="43"/>
      <c r="WKS89" s="208"/>
      <c r="WKT89" s="157"/>
      <c r="WKU89" s="157"/>
      <c r="WKV89" s="161"/>
      <c r="WKW89" s="161"/>
      <c r="WKX89" s="168"/>
      <c r="WKY89" s="169"/>
      <c r="WKZ89" s="170"/>
      <c r="WLA89" s="167"/>
      <c r="WLB89" s="43"/>
      <c r="WLC89" s="208"/>
      <c r="WLD89" s="157"/>
      <c r="WLE89" s="157"/>
      <c r="WLF89" s="161"/>
      <c r="WLG89" s="161"/>
      <c r="WLH89" s="168"/>
      <c r="WLI89" s="169"/>
      <c r="WLJ89" s="170"/>
      <c r="WLK89" s="167"/>
      <c r="WLL89" s="43"/>
      <c r="WLM89" s="208"/>
      <c r="WLN89" s="157"/>
      <c r="WLO89" s="157"/>
      <c r="WLP89" s="161"/>
      <c r="WLQ89" s="161"/>
      <c r="WLR89" s="168"/>
      <c r="WLS89" s="169"/>
      <c r="WLT89" s="170"/>
      <c r="WLU89" s="167"/>
      <c r="WLV89" s="43"/>
      <c r="WLW89" s="208"/>
      <c r="WLX89" s="157"/>
      <c r="WLY89" s="157"/>
      <c r="WLZ89" s="161"/>
      <c r="WMA89" s="161"/>
      <c r="WMB89" s="168"/>
      <c r="WMC89" s="169"/>
      <c r="WMD89" s="170"/>
      <c r="WME89" s="167"/>
      <c r="WMF89" s="43"/>
      <c r="WMG89" s="208"/>
      <c r="WMH89" s="157"/>
      <c r="WMI89" s="157"/>
      <c r="WMJ89" s="161"/>
      <c r="WMK89" s="161"/>
      <c r="WML89" s="168"/>
      <c r="WMM89" s="169"/>
      <c r="WMN89" s="170"/>
      <c r="WMO89" s="167"/>
      <c r="WMP89" s="43"/>
      <c r="WMQ89" s="208"/>
      <c r="WMR89" s="157"/>
      <c r="WMS89" s="157"/>
      <c r="WMT89" s="161"/>
      <c r="WMU89" s="161"/>
      <c r="WMV89" s="168"/>
      <c r="WMW89" s="169"/>
      <c r="WMX89" s="170"/>
      <c r="WMY89" s="167"/>
      <c r="WMZ89" s="43"/>
      <c r="WNA89" s="208"/>
      <c r="WNB89" s="157"/>
      <c r="WNC89" s="157"/>
      <c r="WND89" s="161"/>
      <c r="WNE89" s="161"/>
      <c r="WNF89" s="168"/>
      <c r="WNG89" s="169"/>
      <c r="WNH89" s="170"/>
      <c r="WNI89" s="167"/>
      <c r="WNJ89" s="43"/>
      <c r="WNK89" s="208"/>
      <c r="WNL89" s="157"/>
      <c r="WNM89" s="157"/>
      <c r="WNN89" s="161"/>
      <c r="WNO89" s="161"/>
      <c r="WNP89" s="168"/>
      <c r="WNQ89" s="169"/>
      <c r="WNR89" s="170"/>
      <c r="WNS89" s="167"/>
      <c r="WNT89" s="43"/>
      <c r="WNU89" s="208"/>
      <c r="WNV89" s="157"/>
      <c r="WNW89" s="157"/>
      <c r="WNX89" s="161"/>
      <c r="WNY89" s="161"/>
      <c r="WNZ89" s="168"/>
      <c r="WOA89" s="169"/>
      <c r="WOB89" s="170"/>
      <c r="WOC89" s="167"/>
      <c r="WOD89" s="43"/>
      <c r="WOE89" s="208"/>
      <c r="WOF89" s="157"/>
      <c r="WOG89" s="157"/>
      <c r="WOH89" s="161"/>
      <c r="WOI89" s="161"/>
      <c r="WOJ89" s="168"/>
      <c r="WOK89" s="169"/>
      <c r="WOL89" s="170"/>
      <c r="WOM89" s="167"/>
      <c r="WON89" s="43"/>
      <c r="WOO89" s="208"/>
      <c r="WOP89" s="157"/>
      <c r="WOQ89" s="157"/>
      <c r="WOR89" s="161"/>
      <c r="WOS89" s="161"/>
      <c r="WOT89" s="168"/>
      <c r="WOU89" s="169"/>
      <c r="WOV89" s="170"/>
      <c r="WOW89" s="167"/>
      <c r="WOX89" s="43"/>
      <c r="WOY89" s="208"/>
      <c r="WOZ89" s="157"/>
      <c r="WPA89" s="157"/>
      <c r="WPB89" s="161"/>
      <c r="WPC89" s="161"/>
      <c r="WPD89" s="168"/>
      <c r="WPE89" s="169"/>
      <c r="WPF89" s="170"/>
      <c r="WPG89" s="167"/>
      <c r="WPH89" s="43"/>
      <c r="WPI89" s="208"/>
      <c r="WPJ89" s="157"/>
      <c r="WPK89" s="157"/>
      <c r="WPL89" s="161"/>
      <c r="WPM89" s="161"/>
      <c r="WPN89" s="168"/>
      <c r="WPO89" s="169"/>
      <c r="WPP89" s="170"/>
      <c r="WPQ89" s="167"/>
      <c r="WPR89" s="43"/>
      <c r="WPS89" s="208"/>
      <c r="WPT89" s="157"/>
      <c r="WPU89" s="157"/>
      <c r="WPV89" s="161"/>
      <c r="WPW89" s="161"/>
      <c r="WPX89" s="168"/>
      <c r="WPY89" s="169"/>
      <c r="WPZ89" s="170"/>
      <c r="WQA89" s="167"/>
      <c r="WQB89" s="43"/>
      <c r="WQC89" s="208"/>
      <c r="WQD89" s="157"/>
      <c r="WQE89" s="157"/>
      <c r="WQF89" s="161"/>
      <c r="WQG89" s="161"/>
      <c r="WQH89" s="168"/>
      <c r="WQI89" s="169"/>
      <c r="WQJ89" s="170"/>
      <c r="WQK89" s="167"/>
      <c r="WQL89" s="43"/>
      <c r="WQM89" s="208"/>
      <c r="WQN89" s="157"/>
      <c r="WQO89" s="157"/>
      <c r="WQP89" s="161"/>
      <c r="WQQ89" s="161"/>
      <c r="WQR89" s="168"/>
      <c r="WQS89" s="169"/>
      <c r="WQT89" s="170"/>
      <c r="WQU89" s="167"/>
      <c r="WQV89" s="43"/>
      <c r="WQW89" s="208"/>
      <c r="WQX89" s="157"/>
      <c r="WQY89" s="157"/>
      <c r="WQZ89" s="161"/>
      <c r="WRA89" s="161"/>
      <c r="WRB89" s="168"/>
      <c r="WRC89" s="169"/>
      <c r="WRD89" s="170"/>
      <c r="WRE89" s="167"/>
      <c r="WRF89" s="43"/>
      <c r="WRG89" s="208"/>
      <c r="WRH89" s="157"/>
      <c r="WRI89" s="157"/>
      <c r="WRJ89" s="161"/>
      <c r="WRK89" s="161"/>
      <c r="WRL89" s="168"/>
      <c r="WRM89" s="169"/>
      <c r="WRN89" s="170"/>
      <c r="WRO89" s="167"/>
      <c r="WRP89" s="43"/>
      <c r="WRQ89" s="208"/>
      <c r="WRR89" s="157"/>
      <c r="WRS89" s="157"/>
      <c r="WRT89" s="161"/>
      <c r="WRU89" s="161"/>
      <c r="WRV89" s="168"/>
      <c r="WRW89" s="169"/>
      <c r="WRX89" s="170"/>
      <c r="WRY89" s="167"/>
      <c r="WRZ89" s="43"/>
      <c r="WSA89" s="208"/>
      <c r="WSB89" s="157"/>
      <c r="WSC89" s="157"/>
      <c r="WSD89" s="161"/>
      <c r="WSE89" s="161"/>
      <c r="WSF89" s="168"/>
      <c r="WSG89" s="169"/>
      <c r="WSH89" s="170"/>
      <c r="WSI89" s="167"/>
      <c r="WSJ89" s="43"/>
      <c r="WSK89" s="208"/>
      <c r="WSL89" s="157"/>
      <c r="WSM89" s="157"/>
      <c r="WSN89" s="161"/>
      <c r="WSO89" s="161"/>
      <c r="WSP89" s="168"/>
      <c r="WSQ89" s="169"/>
      <c r="WSR89" s="170"/>
      <c r="WSS89" s="167"/>
      <c r="WST89" s="43"/>
      <c r="WSU89" s="208"/>
      <c r="WSV89" s="157"/>
      <c r="WSW89" s="157"/>
      <c r="WSX89" s="161"/>
      <c r="WSY89" s="161"/>
      <c r="WSZ89" s="168"/>
      <c r="WTA89" s="169"/>
      <c r="WTB89" s="170"/>
      <c r="WTC89" s="167"/>
      <c r="WTD89" s="43"/>
      <c r="WTE89" s="208"/>
      <c r="WTF89" s="157"/>
      <c r="WTG89" s="157"/>
      <c r="WTH89" s="161"/>
      <c r="WTI89" s="161"/>
      <c r="WTJ89" s="168"/>
      <c r="WTK89" s="169"/>
      <c r="WTL89" s="170"/>
      <c r="WTM89" s="167"/>
      <c r="WTN89" s="43"/>
      <c r="WTO89" s="208"/>
      <c r="WTP89" s="157"/>
      <c r="WTQ89" s="157"/>
      <c r="WTR89" s="161"/>
      <c r="WTS89" s="161"/>
      <c r="WTT89" s="168"/>
      <c r="WTU89" s="169"/>
      <c r="WTV89" s="170"/>
      <c r="WTW89" s="167"/>
      <c r="WTX89" s="43"/>
      <c r="WTY89" s="208"/>
      <c r="WTZ89" s="157"/>
      <c r="WUA89" s="157"/>
      <c r="WUB89" s="161"/>
      <c r="WUC89" s="161"/>
      <c r="WUD89" s="168"/>
      <c r="WUE89" s="169"/>
      <c r="WUF89" s="170"/>
      <c r="WUG89" s="167"/>
      <c r="WUH89" s="43"/>
      <c r="WUI89" s="208"/>
      <c r="WUJ89" s="157"/>
      <c r="WUK89" s="157"/>
      <c r="WUL89" s="161"/>
      <c r="WUM89" s="161"/>
      <c r="WUN89" s="168"/>
      <c r="WUO89" s="169"/>
      <c r="WUP89" s="170"/>
      <c r="WUQ89" s="167"/>
      <c r="WUR89" s="43"/>
      <c r="WUS89" s="208"/>
      <c r="WUT89" s="157"/>
      <c r="WUU89" s="157"/>
      <c r="WUV89" s="161"/>
      <c r="WUW89" s="161"/>
      <c r="WUX89" s="168"/>
      <c r="WUY89" s="169"/>
      <c r="WUZ89" s="170"/>
      <c r="WVA89" s="167"/>
      <c r="WVB89" s="43"/>
      <c r="WVC89" s="208"/>
      <c r="WVD89" s="157"/>
      <c r="WVE89" s="157"/>
      <c r="WVF89" s="161"/>
      <c r="WVG89" s="161"/>
      <c r="WVH89" s="168"/>
      <c r="WVI89" s="169"/>
      <c r="WVJ89" s="170"/>
      <c r="WVK89" s="167"/>
      <c r="WVL89" s="43"/>
      <c r="WVM89" s="208"/>
      <c r="WVN89" s="157"/>
      <c r="WVO89" s="157"/>
      <c r="WVP89" s="161"/>
      <c r="WVQ89" s="161"/>
      <c r="WVR89" s="168"/>
      <c r="WVS89" s="169"/>
      <c r="WVT89" s="170"/>
      <c r="WVU89" s="167"/>
      <c r="WVV89" s="43"/>
      <c r="WVW89" s="208"/>
      <c r="WVX89" s="157"/>
      <c r="WVY89" s="157"/>
      <c r="WVZ89" s="161"/>
      <c r="WWA89" s="161"/>
      <c r="WWB89" s="168"/>
      <c r="WWC89" s="169"/>
      <c r="WWD89" s="170"/>
      <c r="WWE89" s="167"/>
      <c r="WWF89" s="43"/>
      <c r="WWG89" s="208"/>
      <c r="WWH89" s="157"/>
      <c r="WWI89" s="157"/>
      <c r="WWJ89" s="161"/>
      <c r="WWK89" s="161"/>
      <c r="WWL89" s="168"/>
      <c r="WWM89" s="169"/>
      <c r="WWN89" s="170"/>
      <c r="WWO89" s="167"/>
      <c r="WWP89" s="43"/>
      <c r="WWQ89" s="208"/>
      <c r="WWR89" s="157"/>
      <c r="WWS89" s="157"/>
      <c r="WWT89" s="161"/>
      <c r="WWU89" s="161"/>
      <c r="WWV89" s="168"/>
      <c r="WWW89" s="169"/>
      <c r="WWX89" s="170"/>
      <c r="WWY89" s="167"/>
      <c r="WWZ89" s="43"/>
      <c r="WXA89" s="208"/>
      <c r="WXB89" s="157"/>
      <c r="WXC89" s="157"/>
      <c r="WXD89" s="161"/>
      <c r="WXE89" s="161"/>
      <c r="WXF89" s="168"/>
      <c r="WXG89" s="169"/>
      <c r="WXH89" s="170"/>
      <c r="WXI89" s="167"/>
      <c r="WXJ89" s="43"/>
      <c r="WXK89" s="208"/>
      <c r="WXL89" s="157"/>
      <c r="WXM89" s="157"/>
      <c r="WXN89" s="161"/>
      <c r="WXO89" s="161"/>
      <c r="WXP89" s="168"/>
      <c r="WXQ89" s="169"/>
      <c r="WXR89" s="170"/>
      <c r="WXS89" s="167"/>
      <c r="WXT89" s="43"/>
      <c r="WXU89" s="208"/>
      <c r="WXV89" s="157"/>
      <c r="WXW89" s="157"/>
      <c r="WXX89" s="161"/>
      <c r="WXY89" s="161"/>
      <c r="WXZ89" s="168"/>
      <c r="WYA89" s="169"/>
      <c r="WYB89" s="170"/>
      <c r="WYC89" s="167"/>
      <c r="WYD89" s="43"/>
      <c r="WYE89" s="208"/>
      <c r="WYF89" s="157"/>
      <c r="WYG89" s="157"/>
      <c r="WYH89" s="161"/>
      <c r="WYI89" s="161"/>
      <c r="WYJ89" s="168"/>
      <c r="WYK89" s="169"/>
      <c r="WYL89" s="170"/>
      <c r="WYM89" s="167"/>
      <c r="WYN89" s="43"/>
      <c r="WYO89" s="208"/>
      <c r="WYP89" s="157"/>
      <c r="WYQ89" s="157"/>
      <c r="WYR89" s="161"/>
      <c r="WYS89" s="161"/>
      <c r="WYT89" s="168"/>
      <c r="WYU89" s="169"/>
      <c r="WYV89" s="170"/>
      <c r="WYW89" s="167"/>
      <c r="WYX89" s="43"/>
      <c r="WYY89" s="208"/>
      <c r="WYZ89" s="157"/>
      <c r="WZA89" s="157"/>
      <c r="WZB89" s="161"/>
      <c r="WZC89" s="161"/>
      <c r="WZD89" s="168"/>
      <c r="WZE89" s="169"/>
      <c r="WZF89" s="170"/>
      <c r="WZG89" s="167"/>
      <c r="WZH89" s="43"/>
      <c r="WZI89" s="208"/>
      <c r="WZJ89" s="157"/>
      <c r="WZK89" s="157"/>
      <c r="WZL89" s="161"/>
      <c r="WZM89" s="161"/>
      <c r="WZN89" s="168"/>
      <c r="WZO89" s="169"/>
      <c r="WZP89" s="170"/>
      <c r="WZQ89" s="167"/>
      <c r="WZR89" s="43"/>
      <c r="WZS89" s="208"/>
      <c r="WZT89" s="157"/>
      <c r="WZU89" s="157"/>
      <c r="WZV89" s="161"/>
      <c r="WZW89" s="161"/>
      <c r="WZX89" s="168"/>
      <c r="WZY89" s="169"/>
      <c r="WZZ89" s="170"/>
      <c r="XAA89" s="167"/>
      <c r="XAB89" s="43"/>
      <c r="XAC89" s="208"/>
      <c r="XAD89" s="157"/>
      <c r="XAE89" s="157"/>
      <c r="XAF89" s="161"/>
      <c r="XAG89" s="161"/>
      <c r="XAH89" s="168"/>
      <c r="XAI89" s="169"/>
      <c r="XAJ89" s="170"/>
      <c r="XAK89" s="167"/>
      <c r="XAL89" s="43"/>
      <c r="XAM89" s="208"/>
      <c r="XAN89" s="157"/>
      <c r="XAO89" s="157"/>
      <c r="XAP89" s="161"/>
      <c r="XAQ89" s="161"/>
      <c r="XAR89" s="168"/>
      <c r="XAS89" s="169"/>
      <c r="XAT89" s="170"/>
      <c r="XAU89" s="167"/>
      <c r="XAV89" s="43"/>
      <c r="XAW89" s="208"/>
      <c r="XAX89" s="157"/>
      <c r="XAY89" s="157"/>
      <c r="XAZ89" s="161"/>
      <c r="XBA89" s="161"/>
      <c r="XBB89" s="168"/>
      <c r="XBC89" s="169"/>
      <c r="XBD89" s="170"/>
      <c r="XBE89" s="167"/>
      <c r="XBF89" s="43"/>
      <c r="XBG89" s="208"/>
      <c r="XBH89" s="157"/>
      <c r="XBI89" s="157"/>
      <c r="XBJ89" s="161"/>
      <c r="XBK89" s="161"/>
      <c r="XBL89" s="168"/>
      <c r="XBM89" s="169"/>
      <c r="XBN89" s="170"/>
      <c r="XBO89" s="167"/>
      <c r="XBP89" s="43"/>
      <c r="XBQ89" s="208"/>
      <c r="XBR89" s="157"/>
      <c r="XBS89" s="157"/>
      <c r="XBT89" s="161"/>
      <c r="XBU89" s="161"/>
      <c r="XBV89" s="168"/>
      <c r="XBW89" s="169"/>
      <c r="XBX89" s="170"/>
      <c r="XBY89" s="167"/>
      <c r="XBZ89" s="43"/>
      <c r="XCA89" s="208"/>
      <c r="XCB89" s="157"/>
      <c r="XCC89" s="157"/>
      <c r="XCD89" s="161"/>
      <c r="XCE89" s="161"/>
      <c r="XCF89" s="168"/>
      <c r="XCG89" s="169"/>
      <c r="XCH89" s="170"/>
      <c r="XCI89" s="167"/>
      <c r="XCJ89" s="43"/>
      <c r="XCK89" s="208"/>
      <c r="XCL89" s="157"/>
      <c r="XCM89" s="157"/>
      <c r="XCN89" s="161"/>
      <c r="XCO89" s="161"/>
      <c r="XCP89" s="168"/>
      <c r="XCQ89" s="169"/>
      <c r="XCR89" s="170"/>
      <c r="XCS89" s="167"/>
      <c r="XCT89" s="43"/>
      <c r="XCU89" s="208"/>
      <c r="XCV89" s="157"/>
      <c r="XCW89" s="157"/>
      <c r="XCX89" s="161"/>
      <c r="XCY89" s="161"/>
      <c r="XCZ89" s="168"/>
      <c r="XDA89" s="169"/>
      <c r="XDB89" s="170"/>
      <c r="XDC89" s="167"/>
      <c r="XDD89" s="43"/>
      <c r="XDE89" s="208"/>
      <c r="XDF89" s="157"/>
      <c r="XDG89" s="157"/>
      <c r="XDH89" s="161"/>
      <c r="XDI89" s="161"/>
      <c r="XDJ89" s="168"/>
      <c r="XDK89" s="169"/>
      <c r="XDL89" s="170"/>
      <c r="XDM89" s="167"/>
      <c r="XDN89" s="43"/>
      <c r="XDO89" s="208"/>
      <c r="XDP89" s="157"/>
      <c r="XDQ89" s="157"/>
      <c r="XDR89" s="161"/>
      <c r="XDS89" s="161"/>
      <c r="XDT89" s="168"/>
      <c r="XDU89" s="169"/>
      <c r="XDV89" s="170"/>
      <c r="XDW89" s="167"/>
      <c r="XDX89" s="43"/>
      <c r="XDY89" s="208"/>
      <c r="XDZ89" s="157"/>
      <c r="XEA89" s="157"/>
      <c r="XEB89" s="161"/>
      <c r="XEC89" s="161"/>
      <c r="XED89" s="168"/>
      <c r="XEE89" s="169"/>
      <c r="XEF89" s="170"/>
      <c r="XEG89" s="167"/>
      <c r="XEH89" s="43"/>
      <c r="XEI89" s="208"/>
      <c r="XEJ89" s="157"/>
      <c r="XEK89" s="157"/>
      <c r="XEL89" s="161"/>
      <c r="XEM89" s="161"/>
      <c r="XEN89" s="168"/>
      <c r="XEO89" s="169"/>
      <c r="XEP89" s="170"/>
      <c r="XEQ89" s="167"/>
      <c r="XER89" s="43"/>
      <c r="XES89" s="208"/>
      <c r="XET89" s="157"/>
      <c r="XEU89" s="157"/>
      <c r="XEV89" s="161"/>
      <c r="XEW89" s="161"/>
      <c r="XEX89" s="168"/>
      <c r="XEY89" s="169"/>
      <c r="XEZ89" s="170"/>
      <c r="XFA89" s="167"/>
      <c r="XFB89" s="43"/>
      <c r="XFC89" s="208"/>
      <c r="XFD89" s="157"/>
    </row>
    <row r="90" spans="1:16384" s="1" customFormat="1" x14ac:dyDescent="0.35">
      <c r="A90" s="207">
        <f t="shared" si="46"/>
        <v>260.86711679999996</v>
      </c>
      <c r="B90" s="43">
        <v>6098050</v>
      </c>
      <c r="C90" s="208" t="s">
        <v>104</v>
      </c>
      <c r="D90" s="99">
        <v>198.58875599999999</v>
      </c>
      <c r="E90" s="209"/>
      <c r="F90" s="161">
        <f t="shared" si="42"/>
        <v>46128.207212102971</v>
      </c>
      <c r="G90" s="161">
        <f t="shared" si="43"/>
        <v>46128.968476145892</v>
      </c>
      <c r="H90" s="168">
        <f>$G$69*O90</f>
        <v>16.126799999999999</v>
      </c>
      <c r="I90" s="171">
        <f t="shared" si="47"/>
        <v>12.314207158270705</v>
      </c>
      <c r="J90" s="170">
        <f t="shared" si="52"/>
        <v>0.67400000000000004</v>
      </c>
      <c r="K90" s="99"/>
      <c r="L90" s="171">
        <f t="shared" si="48"/>
        <v>5.9561298718045244</v>
      </c>
      <c r="M90" s="171">
        <f t="shared" si="49"/>
        <v>0.76126404291980121</v>
      </c>
      <c r="N90" s="53">
        <f t="shared" si="50"/>
        <v>260.86711679999996</v>
      </c>
      <c r="O90" s="54">
        <f>$P$76</f>
        <v>1</v>
      </c>
      <c r="P90" s="53"/>
      <c r="Q90" s="99">
        <v>0</v>
      </c>
      <c r="R90" s="99">
        <f t="shared" si="51"/>
        <v>-198.58875599999999</v>
      </c>
      <c r="S90" s="18">
        <f>+Q90/D90</f>
        <v>0</v>
      </c>
      <c r="T90" s="99"/>
      <c r="Z90" s="69"/>
    </row>
    <row r="91" spans="1:16384" s="1" customFormat="1" ht="15" customHeight="1" x14ac:dyDescent="0.35">
      <c r="A91" s="207">
        <f t="shared" si="46"/>
        <v>260.86711679999996</v>
      </c>
      <c r="B91" s="43">
        <v>6098049</v>
      </c>
      <c r="C91" s="208" t="s">
        <v>105</v>
      </c>
      <c r="D91" s="99">
        <v>1298.9986371408477</v>
      </c>
      <c r="E91" s="209"/>
      <c r="F91" s="161">
        <f t="shared" si="42"/>
        <v>46128.968476145892</v>
      </c>
      <c r="G91" s="161">
        <f t="shared" si="43"/>
        <v>46133.948017657582</v>
      </c>
      <c r="H91" s="168">
        <f>$G$69*O91</f>
        <v>16.126799999999999</v>
      </c>
      <c r="I91" s="171">
        <f t="shared" si="47"/>
        <v>80.549063493120002</v>
      </c>
      <c r="J91" s="170">
        <f t="shared" si="52"/>
        <v>0.67400000000000004</v>
      </c>
      <c r="K91" s="99"/>
      <c r="L91" s="171">
        <f t="shared" si="48"/>
        <v>38.959932787473463</v>
      </c>
      <c r="M91" s="171">
        <f t="shared" si="49"/>
        <v>4.9795415116913944</v>
      </c>
      <c r="N91" s="53">
        <f t="shared" si="50"/>
        <v>260.86711679999996</v>
      </c>
      <c r="O91" s="54">
        <v>1</v>
      </c>
      <c r="P91" s="202"/>
      <c r="Q91" s="99">
        <v>1175.9999999999998</v>
      </c>
      <c r="R91" s="99">
        <f t="shared" si="51"/>
        <v>-122.9986371408479</v>
      </c>
      <c r="S91" s="18">
        <f>+Q91/D91</f>
        <v>0.90531272810911234</v>
      </c>
      <c r="T91" s="99"/>
      <c r="Z91" s="69"/>
    </row>
    <row r="92" spans="1:16384" s="1" customFormat="1" ht="15.75" customHeight="1" x14ac:dyDescent="0.35">
      <c r="A92" s="207">
        <f t="shared" si="46"/>
        <v>260.86711679999996</v>
      </c>
      <c r="B92" s="43">
        <v>6099563</v>
      </c>
      <c r="C92" s="208" t="s">
        <v>107</v>
      </c>
      <c r="D92" s="99">
        <v>39.975409453258635</v>
      </c>
      <c r="E92" s="209"/>
      <c r="F92" s="161">
        <f t="shared" si="42"/>
        <v>46133.948017657582</v>
      </c>
      <c r="G92" s="161">
        <f t="shared" si="43"/>
        <v>46134.101258165407</v>
      </c>
      <c r="H92" s="168">
        <f>$G$69*O92</f>
        <v>16.126799999999999</v>
      </c>
      <c r="I92" s="171">
        <f t="shared" si="47"/>
        <v>2.4788184545761487</v>
      </c>
      <c r="J92" s="170">
        <f t="shared" si="52"/>
        <v>0.67400000000000004</v>
      </c>
      <c r="K92" s="99">
        <v>16</v>
      </c>
      <c r="L92" s="171">
        <f t="shared" si="48"/>
        <v>1.1989537332222913</v>
      </c>
      <c r="M92" s="171">
        <f t="shared" si="49"/>
        <v>0.15324050782493501</v>
      </c>
      <c r="N92" s="53">
        <f t="shared" si="50"/>
        <v>260.86711679999996</v>
      </c>
      <c r="O92" s="54">
        <f>$P$76</f>
        <v>1</v>
      </c>
      <c r="P92" s="53"/>
      <c r="Q92" s="99">
        <v>154.01424564572272</v>
      </c>
      <c r="R92" s="99">
        <f t="shared" si="51"/>
        <v>114.03883619246409</v>
      </c>
      <c r="S92" s="18">
        <f>+Q92/D92</f>
        <v>3.8527246562866186</v>
      </c>
      <c r="T92" s="99"/>
      <c r="X92" s="214"/>
      <c r="Y92" s="214"/>
      <c r="Z92" s="69"/>
      <c r="AE92" s="157"/>
      <c r="AF92" s="157"/>
    </row>
    <row r="93" spans="1:16384" s="1" customFormat="1" x14ac:dyDescent="0.35">
      <c r="A93" s="206">
        <f t="shared" si="46"/>
        <v>259.18414367999998</v>
      </c>
      <c r="B93" s="28">
        <v>6098040</v>
      </c>
      <c r="C93" s="90" t="s">
        <v>93</v>
      </c>
      <c r="D93" s="69">
        <v>992.29244422786405</v>
      </c>
      <c r="E93" s="203"/>
      <c r="F93" s="92">
        <f t="shared" si="42"/>
        <v>46134.767924832071</v>
      </c>
      <c r="G93" s="92">
        <f t="shared" si="43"/>
        <v>46138.596447789299</v>
      </c>
      <c r="H93" s="93">
        <f>$J$69*O93</f>
        <v>16.79524</v>
      </c>
      <c r="I93" s="52">
        <f t="shared" si="47"/>
        <v>59.081766275912941</v>
      </c>
      <c r="J93" s="94">
        <f>$J$70</f>
        <v>0.64300000000000002</v>
      </c>
      <c r="K93" s="69"/>
      <c r="L93" s="171">
        <f t="shared" si="48"/>
        <v>32.80278469751309</v>
      </c>
      <c r="M93" s="171">
        <f t="shared" si="49"/>
        <v>3.8285229572260846</v>
      </c>
      <c r="N93" s="53">
        <f t="shared" si="50"/>
        <v>-1.5856320000011692E-2</v>
      </c>
      <c r="O93" s="54">
        <f t="shared" si="44"/>
        <v>1</v>
      </c>
      <c r="P93" s="53">
        <v>259.2</v>
      </c>
      <c r="Q93" s="99">
        <v>300</v>
      </c>
      <c r="R93" s="99">
        <f t="shared" si="51"/>
        <v>-692.29244422786405</v>
      </c>
      <c r="S93" s="18"/>
      <c r="T93" s="99"/>
      <c r="AX93">
        <v>24</v>
      </c>
      <c r="AY93">
        <f>AX93*$AX$76</f>
        <v>240</v>
      </c>
    </row>
    <row r="94" spans="1:16384" s="1" customFormat="1" x14ac:dyDescent="0.35">
      <c r="A94" s="206">
        <f t="shared" si="46"/>
        <v>259.18414367999998</v>
      </c>
      <c r="B94" s="28">
        <v>6099559</v>
      </c>
      <c r="C94" s="90" t="s">
        <v>94</v>
      </c>
      <c r="D94" s="69">
        <v>65.395744146924343</v>
      </c>
      <c r="E94" s="203"/>
      <c r="F94" s="92">
        <f t="shared" si="42"/>
        <v>46138.596447789299</v>
      </c>
      <c r="G94" s="92">
        <f t="shared" si="43"/>
        <v>46138.848761619993</v>
      </c>
      <c r="H94" s="93">
        <f>$J$69*O94</f>
        <v>16.79524</v>
      </c>
      <c r="I94" s="52">
        <f t="shared" si="47"/>
        <v>3.8937070352626306</v>
      </c>
      <c r="J94" s="94">
        <f>$J$70</f>
        <v>0.64300000000000002</v>
      </c>
      <c r="K94" s="69"/>
      <c r="L94" s="171">
        <f t="shared" si="48"/>
        <v>2.1618249013822068</v>
      </c>
      <c r="M94" s="171">
        <f t="shared" si="49"/>
        <v>0.25231383069353491</v>
      </c>
      <c r="N94" s="53">
        <f t="shared" si="50"/>
        <v>-1.5856320000011692E-2</v>
      </c>
      <c r="O94" s="54">
        <f t="shared" si="44"/>
        <v>1</v>
      </c>
      <c r="P94" s="53">
        <v>259.2</v>
      </c>
      <c r="Q94" s="99">
        <v>0</v>
      </c>
      <c r="R94" s="99">
        <f t="shared" si="51"/>
        <v>-65.395744146924343</v>
      </c>
      <c r="S94" s="18"/>
      <c r="T94" s="99"/>
      <c r="AX94">
        <v>24</v>
      </c>
      <c r="AY94">
        <f>AX94*$AX$76</f>
        <v>240</v>
      </c>
    </row>
    <row r="95" spans="1:16384" s="1" customFormat="1" x14ac:dyDescent="0.35">
      <c r="A95" s="206">
        <f t="shared" si="46"/>
        <v>259.18414367999998</v>
      </c>
      <c r="B95" s="28">
        <v>6163951</v>
      </c>
      <c r="C95" s="90" t="s">
        <v>95</v>
      </c>
      <c r="D95" s="69">
        <v>0</v>
      </c>
      <c r="E95" s="203"/>
      <c r="F95" s="92">
        <f t="shared" si="42"/>
        <v>46138.848761619993</v>
      </c>
      <c r="G95" s="92">
        <f t="shared" si="43"/>
        <v>46138.848761619993</v>
      </c>
      <c r="H95" s="93">
        <f>$J$69*O95</f>
        <v>16.79524</v>
      </c>
      <c r="I95" s="52">
        <f t="shared" si="47"/>
        <v>0</v>
      </c>
      <c r="J95" s="94">
        <f>$J$70</f>
        <v>0.64300000000000002</v>
      </c>
      <c r="K95" s="69"/>
      <c r="L95" s="171">
        <f t="shared" si="48"/>
        <v>0</v>
      </c>
      <c r="M95" s="171">
        <f t="shared" si="49"/>
        <v>0</v>
      </c>
      <c r="N95" s="53">
        <f t="shared" si="50"/>
        <v>-1.5856320000011692E-2</v>
      </c>
      <c r="O95" s="54">
        <f t="shared" si="44"/>
        <v>1</v>
      </c>
      <c r="P95" s="53">
        <v>259.2</v>
      </c>
      <c r="Q95" s="99">
        <v>0</v>
      </c>
      <c r="R95" s="99">
        <f t="shared" si="51"/>
        <v>0</v>
      </c>
      <c r="S95" s="18"/>
      <c r="T95" s="99"/>
      <c r="AX95"/>
    </row>
    <row r="96" spans="1:16384" s="1" customFormat="1" ht="16.5" customHeight="1" x14ac:dyDescent="0.35">
      <c r="A96" s="206">
        <f t="shared" si="46"/>
        <v>259.18414367999998</v>
      </c>
      <c r="B96" s="28">
        <v>6099560</v>
      </c>
      <c r="C96" s="90" t="s">
        <v>96</v>
      </c>
      <c r="D96" s="69">
        <v>0</v>
      </c>
      <c r="E96" s="203"/>
      <c r="F96" s="92">
        <f t="shared" si="42"/>
        <v>46138.848761619993</v>
      </c>
      <c r="G96" s="92">
        <f t="shared" si="43"/>
        <v>46138.848761619993</v>
      </c>
      <c r="H96" s="93">
        <f>$J$69*O96</f>
        <v>16.79524</v>
      </c>
      <c r="I96" s="52">
        <f t="shared" si="47"/>
        <v>0</v>
      </c>
      <c r="J96" s="94">
        <f>$J$70</f>
        <v>0.64300000000000002</v>
      </c>
      <c r="K96" s="69">
        <v>16</v>
      </c>
      <c r="L96" s="171">
        <f t="shared" si="48"/>
        <v>0</v>
      </c>
      <c r="M96" s="171">
        <f t="shared" si="49"/>
        <v>0</v>
      </c>
      <c r="N96" s="53">
        <f t="shared" si="50"/>
        <v>-1.5856320000011692E-2</v>
      </c>
      <c r="O96" s="54">
        <f t="shared" si="44"/>
        <v>1</v>
      </c>
      <c r="P96" s="53">
        <v>259.2</v>
      </c>
      <c r="Q96" s="99">
        <v>0</v>
      </c>
      <c r="R96" s="99">
        <f t="shared" si="51"/>
        <v>0</v>
      </c>
      <c r="S96" s="18"/>
      <c r="T96" s="99"/>
      <c r="AX96"/>
    </row>
    <row r="97" spans="1:16384" s="1" customFormat="1" x14ac:dyDescent="0.35">
      <c r="A97" s="207">
        <f>H97*24*J97</f>
        <v>258.81448319999998</v>
      </c>
      <c r="B97" s="205">
        <v>6098052</v>
      </c>
      <c r="C97" s="72" t="s">
        <v>97</v>
      </c>
      <c r="D97" s="70">
        <v>763.89986130645798</v>
      </c>
      <c r="E97" s="244"/>
      <c r="F97" s="74">
        <f t="shared" si="42"/>
        <v>46139.515428286657</v>
      </c>
      <c r="G97" s="74">
        <f t="shared" si="43"/>
        <v>46142.46696272886</v>
      </c>
      <c r="H97" s="62">
        <f>$H$69*O97</f>
        <v>17.854199999999999</v>
      </c>
      <c r="I97" s="75">
        <f t="shared" si="47"/>
        <v>42.785443274213243</v>
      </c>
      <c r="J97" s="76">
        <f>$H$70</f>
        <v>0.60399999999999998</v>
      </c>
      <c r="K97" s="204"/>
      <c r="L97" s="171">
        <f>I97/J97-I97</f>
        <v>28.051383338722594</v>
      </c>
      <c r="M97" s="171">
        <f>(I97+L97)/24</f>
        <v>2.9515344422056597</v>
      </c>
      <c r="N97" s="53">
        <f>A97-P97</f>
        <v>-0.38551680000000488</v>
      </c>
      <c r="O97" s="54">
        <f t="shared" si="44"/>
        <v>1</v>
      </c>
      <c r="P97" s="161">
        <v>259.2</v>
      </c>
      <c r="Q97" s="69"/>
      <c r="R97" s="69">
        <f t="shared" si="51"/>
        <v>-763.89986130645798</v>
      </c>
      <c r="S97" s="82">
        <f>+Q97/D97</f>
        <v>0</v>
      </c>
      <c r="T97" s="92"/>
      <c r="U97" s="167"/>
      <c r="V97" s="43"/>
      <c r="W97" s="208"/>
      <c r="X97" s="157"/>
      <c r="Y97" s="211"/>
      <c r="Z97" s="69"/>
      <c r="AA97" s="161"/>
      <c r="AB97" s="168"/>
      <c r="AC97" s="169"/>
      <c r="AD97" s="170"/>
      <c r="AE97" s="157"/>
      <c r="AF97" s="157"/>
      <c r="AH97" s="157"/>
      <c r="AI97" s="211"/>
      <c r="AJ97" s="161"/>
      <c r="AK97" s="161"/>
      <c r="AL97" s="168"/>
      <c r="AM97" s="169"/>
      <c r="AN97" s="170"/>
      <c r="AO97" s="167"/>
      <c r="AP97" s="43"/>
      <c r="AQ97" s="208"/>
      <c r="AR97" s="157"/>
      <c r="AS97" s="211"/>
      <c r="AT97" s="161"/>
      <c r="AU97" s="161"/>
      <c r="AV97" s="168"/>
      <c r="AW97" s="169"/>
      <c r="AX97" s="170"/>
      <c r="AY97" s="167"/>
      <c r="AZ97" s="43"/>
      <c r="BA97" s="208"/>
      <c r="BB97" s="157"/>
      <c r="BC97" s="211"/>
      <c r="BD97" s="161"/>
      <c r="BE97" s="161"/>
      <c r="BF97" s="168"/>
      <c r="BG97" s="169"/>
      <c r="BH97" s="170"/>
      <c r="BI97" s="167"/>
      <c r="BJ97" s="43"/>
      <c r="BK97" s="208"/>
      <c r="BL97" s="157"/>
      <c r="BM97" s="211"/>
      <c r="BN97" s="161"/>
      <c r="BO97" s="161"/>
      <c r="BP97" s="168"/>
      <c r="BQ97" s="169"/>
      <c r="BR97" s="170"/>
      <c r="BS97" s="167"/>
      <c r="BT97" s="43"/>
      <c r="BU97" s="208"/>
      <c r="BV97" s="157"/>
      <c r="BW97" s="211"/>
      <c r="BX97" s="161"/>
      <c r="BY97" s="161"/>
      <c r="BZ97" s="168"/>
      <c r="CA97" s="169"/>
      <c r="CB97" s="170"/>
      <c r="CC97" s="167"/>
      <c r="CD97" s="43"/>
      <c r="CE97" s="208"/>
      <c r="CF97" s="157"/>
      <c r="CG97" s="211"/>
      <c r="CH97" s="161"/>
      <c r="CI97" s="161"/>
      <c r="CJ97" s="168"/>
      <c r="CK97" s="169"/>
      <c r="CL97" s="170"/>
      <c r="CM97" s="167"/>
      <c r="CN97" s="43"/>
      <c r="CO97" s="208"/>
      <c r="CP97" s="157"/>
      <c r="CQ97" s="211"/>
      <c r="CR97" s="161"/>
      <c r="CS97" s="161"/>
      <c r="CT97" s="168"/>
      <c r="CU97" s="169"/>
      <c r="CV97" s="170"/>
      <c r="CW97" s="167"/>
      <c r="CX97" s="43"/>
      <c r="CY97" s="208"/>
      <c r="CZ97" s="157"/>
      <c r="DA97" s="211"/>
      <c r="DB97" s="161"/>
      <c r="DC97" s="161"/>
      <c r="DD97" s="168"/>
      <c r="DE97" s="169"/>
      <c r="DF97" s="170"/>
      <c r="DG97" s="167"/>
      <c r="DH97" s="43"/>
      <c r="DI97" s="208"/>
      <c r="DJ97" s="157"/>
      <c r="DK97" s="211"/>
      <c r="DL97" s="161"/>
      <c r="DM97" s="161"/>
      <c r="DN97" s="168"/>
      <c r="DO97" s="169"/>
      <c r="DP97" s="170"/>
      <c r="DQ97" s="167"/>
      <c r="DR97" s="43"/>
      <c r="DS97" s="208"/>
      <c r="DT97" s="157"/>
      <c r="DU97" s="211"/>
      <c r="DV97" s="161"/>
      <c r="DW97" s="161"/>
      <c r="DX97" s="168"/>
      <c r="DY97" s="169"/>
      <c r="DZ97" s="170"/>
      <c r="EA97" s="167"/>
      <c r="EB97" s="43"/>
      <c r="EC97" s="208"/>
      <c r="ED97" s="157"/>
      <c r="EE97" s="211"/>
      <c r="EF97" s="161"/>
      <c r="EG97" s="161"/>
      <c r="EH97" s="168"/>
      <c r="EI97" s="169"/>
      <c r="EJ97" s="170"/>
      <c r="EK97" s="167"/>
      <c r="EL97" s="43"/>
      <c r="EM97" s="208"/>
      <c r="EN97" s="157"/>
      <c r="EO97" s="211"/>
      <c r="EP97" s="161"/>
      <c r="EQ97" s="161"/>
      <c r="ER97" s="168"/>
      <c r="ES97" s="169"/>
      <c r="ET97" s="170"/>
      <c r="EU97" s="167"/>
      <c r="EV97" s="43"/>
      <c r="EW97" s="208"/>
      <c r="EX97" s="157"/>
      <c r="EY97" s="211"/>
      <c r="EZ97" s="161"/>
      <c r="FA97" s="161"/>
      <c r="FB97" s="168"/>
      <c r="FC97" s="169"/>
      <c r="FD97" s="170"/>
      <c r="FE97" s="167"/>
      <c r="FF97" s="43"/>
      <c r="FG97" s="208"/>
      <c r="FH97" s="157"/>
      <c r="FI97" s="211"/>
      <c r="FJ97" s="161"/>
      <c r="FK97" s="161"/>
      <c r="FL97" s="168"/>
      <c r="FM97" s="169"/>
      <c r="FN97" s="170"/>
      <c r="FO97" s="167"/>
      <c r="FP97" s="43"/>
      <c r="FQ97" s="208"/>
      <c r="FR97" s="157"/>
      <c r="FS97" s="211"/>
      <c r="FT97" s="161"/>
      <c r="FU97" s="161"/>
      <c r="FV97" s="168"/>
      <c r="FW97" s="169"/>
      <c r="FX97" s="170"/>
      <c r="FY97" s="167"/>
      <c r="FZ97" s="43"/>
      <c r="GA97" s="208"/>
      <c r="GB97" s="157"/>
      <c r="GC97" s="211"/>
      <c r="GD97" s="161"/>
      <c r="GE97" s="161"/>
      <c r="GF97" s="168"/>
      <c r="GG97" s="169"/>
      <c r="GH97" s="170"/>
      <c r="GI97" s="167"/>
      <c r="GJ97" s="43"/>
      <c r="GK97" s="208"/>
      <c r="GL97" s="157"/>
      <c r="GM97" s="211"/>
      <c r="GN97" s="161"/>
      <c r="GO97" s="161"/>
      <c r="GP97" s="168"/>
      <c r="GQ97" s="169"/>
      <c r="GR97" s="170"/>
      <c r="GS97" s="167"/>
      <c r="GT97" s="43"/>
      <c r="GU97" s="208"/>
      <c r="GV97" s="157"/>
      <c r="GW97" s="211"/>
      <c r="GX97" s="161"/>
      <c r="GY97" s="161"/>
      <c r="GZ97" s="168"/>
      <c r="HA97" s="169"/>
      <c r="HB97" s="170"/>
      <c r="HC97" s="167"/>
      <c r="HD97" s="43"/>
      <c r="HE97" s="208"/>
      <c r="HF97" s="157"/>
      <c r="HG97" s="211"/>
      <c r="HH97" s="161"/>
      <c r="HI97" s="161"/>
      <c r="HJ97" s="168"/>
      <c r="HK97" s="169"/>
      <c r="HL97" s="170"/>
      <c r="HM97" s="167"/>
      <c r="HN97" s="43"/>
      <c r="HO97" s="208"/>
      <c r="HP97" s="157"/>
      <c r="HQ97" s="211"/>
      <c r="HR97" s="161"/>
      <c r="HS97" s="161"/>
      <c r="HT97" s="168"/>
      <c r="HU97" s="169"/>
      <c r="HV97" s="170"/>
      <c r="HW97" s="167"/>
      <c r="HX97" s="43"/>
      <c r="HY97" s="208"/>
      <c r="HZ97" s="157"/>
      <c r="IA97" s="211"/>
      <c r="IB97" s="161"/>
      <c r="IC97" s="161"/>
      <c r="ID97" s="168"/>
      <c r="IE97" s="169"/>
      <c r="IF97" s="170"/>
      <c r="IG97" s="167"/>
      <c r="IH97" s="43"/>
      <c r="II97" s="208"/>
      <c r="IJ97" s="157"/>
      <c r="IK97" s="211"/>
      <c r="IL97" s="161"/>
      <c r="IM97" s="161"/>
      <c r="IN97" s="168"/>
      <c r="IO97" s="169"/>
      <c r="IP97" s="170"/>
      <c r="IQ97" s="167"/>
      <c r="IR97" s="43"/>
      <c r="IS97" s="208"/>
      <c r="IT97" s="157"/>
      <c r="IU97" s="211"/>
      <c r="IV97" s="161"/>
      <c r="IW97" s="161"/>
      <c r="IX97" s="168"/>
      <c r="IY97" s="169"/>
      <c r="IZ97" s="170"/>
      <c r="JA97" s="167"/>
      <c r="JB97" s="43"/>
      <c r="JC97" s="208"/>
      <c r="JD97" s="157"/>
      <c r="JE97" s="211"/>
      <c r="JF97" s="161"/>
      <c r="JG97" s="161"/>
      <c r="JH97" s="168"/>
      <c r="JI97" s="169"/>
      <c r="JJ97" s="170"/>
      <c r="JK97" s="167"/>
      <c r="JL97" s="43"/>
      <c r="JM97" s="208"/>
      <c r="JN97" s="157"/>
      <c r="JO97" s="211"/>
      <c r="JP97" s="161"/>
      <c r="JQ97" s="161"/>
      <c r="JR97" s="168"/>
      <c r="JS97" s="169"/>
      <c r="JT97" s="170"/>
      <c r="JU97" s="167"/>
      <c r="JV97" s="43"/>
      <c r="JW97" s="208"/>
      <c r="JX97" s="157"/>
      <c r="JY97" s="211"/>
      <c r="JZ97" s="161"/>
      <c r="KA97" s="161"/>
      <c r="KB97" s="168"/>
      <c r="KC97" s="169"/>
      <c r="KD97" s="170"/>
      <c r="KE97" s="167"/>
      <c r="KF97" s="43"/>
      <c r="KG97" s="208"/>
      <c r="KH97" s="157"/>
      <c r="KI97" s="211"/>
      <c r="KJ97" s="161"/>
      <c r="KK97" s="161"/>
      <c r="KL97" s="168"/>
      <c r="KM97" s="169"/>
      <c r="KN97" s="170"/>
      <c r="KO97" s="167"/>
      <c r="KP97" s="43"/>
      <c r="KQ97" s="208"/>
      <c r="KR97" s="157"/>
      <c r="KS97" s="211"/>
      <c r="KT97" s="161"/>
      <c r="KU97" s="161"/>
      <c r="KV97" s="168"/>
      <c r="KW97" s="169"/>
      <c r="KX97" s="170"/>
      <c r="KY97" s="167"/>
      <c r="KZ97" s="43"/>
      <c r="LA97" s="208"/>
      <c r="LB97" s="157"/>
      <c r="LC97" s="211"/>
      <c r="LD97" s="161"/>
      <c r="LE97" s="161"/>
      <c r="LF97" s="168"/>
      <c r="LG97" s="169"/>
      <c r="LH97" s="170"/>
      <c r="LI97" s="167"/>
      <c r="LJ97" s="43"/>
      <c r="LK97" s="208"/>
      <c r="LL97" s="157"/>
      <c r="LM97" s="211"/>
      <c r="LN97" s="161"/>
      <c r="LO97" s="161"/>
      <c r="LP97" s="168"/>
      <c r="LQ97" s="169"/>
      <c r="LR97" s="170"/>
      <c r="LS97" s="167"/>
      <c r="LT97" s="43"/>
      <c r="LU97" s="208"/>
      <c r="LV97" s="157"/>
      <c r="LW97" s="211"/>
      <c r="LX97" s="161"/>
      <c r="LY97" s="161"/>
      <c r="LZ97" s="168"/>
      <c r="MA97" s="169"/>
      <c r="MB97" s="170"/>
      <c r="MC97" s="167"/>
      <c r="MD97" s="43"/>
      <c r="ME97" s="208"/>
      <c r="MF97" s="157"/>
      <c r="MG97" s="211"/>
      <c r="MH97" s="161"/>
      <c r="MI97" s="161"/>
      <c r="MJ97" s="168"/>
      <c r="MK97" s="169"/>
      <c r="ML97" s="170"/>
      <c r="MM97" s="167"/>
      <c r="MN97" s="43"/>
      <c r="MO97" s="208"/>
      <c r="MP97" s="157"/>
      <c r="MQ97" s="211"/>
      <c r="MR97" s="161"/>
      <c r="MS97" s="161"/>
      <c r="MT97" s="168"/>
      <c r="MU97" s="169"/>
      <c r="MV97" s="170"/>
      <c r="MW97" s="167"/>
      <c r="MX97" s="43"/>
      <c r="MY97" s="208"/>
      <c r="MZ97" s="157"/>
      <c r="NA97" s="211"/>
      <c r="NB97" s="161"/>
      <c r="NC97" s="161"/>
      <c r="ND97" s="168"/>
      <c r="NE97" s="169"/>
      <c r="NF97" s="170"/>
      <c r="NG97" s="167"/>
      <c r="NH97" s="43"/>
      <c r="NI97" s="208"/>
      <c r="NJ97" s="157"/>
      <c r="NK97" s="211"/>
      <c r="NL97" s="161"/>
      <c r="NM97" s="161"/>
      <c r="NN97" s="168"/>
      <c r="NO97" s="169"/>
      <c r="NP97" s="170"/>
      <c r="NQ97" s="167"/>
      <c r="NR97" s="43"/>
      <c r="NS97" s="208"/>
      <c r="NT97" s="157"/>
      <c r="NU97" s="211"/>
      <c r="NV97" s="161"/>
      <c r="NW97" s="161"/>
      <c r="NX97" s="168"/>
      <c r="NY97" s="169"/>
      <c r="NZ97" s="170"/>
      <c r="OA97" s="167"/>
      <c r="OB97" s="43"/>
      <c r="OC97" s="208"/>
      <c r="OD97" s="157"/>
      <c r="OE97" s="211"/>
      <c r="OF97" s="161"/>
      <c r="OG97" s="161"/>
      <c r="OH97" s="168"/>
      <c r="OI97" s="169"/>
      <c r="OJ97" s="170"/>
      <c r="OK97" s="167"/>
      <c r="OL97" s="43"/>
      <c r="OM97" s="208"/>
      <c r="ON97" s="157"/>
      <c r="OO97" s="211"/>
      <c r="OP97" s="161"/>
      <c r="OQ97" s="161"/>
      <c r="OR97" s="168"/>
      <c r="OS97" s="169"/>
      <c r="OT97" s="170"/>
      <c r="OU97" s="167"/>
      <c r="OV97" s="43"/>
      <c r="OW97" s="208"/>
      <c r="OX97" s="157"/>
      <c r="OY97" s="211"/>
      <c r="OZ97" s="161"/>
      <c r="PA97" s="161"/>
      <c r="PB97" s="168"/>
      <c r="PC97" s="169"/>
      <c r="PD97" s="170"/>
      <c r="PE97" s="167"/>
      <c r="PF97" s="43"/>
      <c r="PG97" s="208"/>
      <c r="PH97" s="157"/>
      <c r="PI97" s="211"/>
      <c r="PJ97" s="161"/>
      <c r="PK97" s="161"/>
      <c r="PL97" s="168"/>
      <c r="PM97" s="169"/>
      <c r="PN97" s="170"/>
      <c r="PO97" s="167"/>
      <c r="PP97" s="43"/>
      <c r="PQ97" s="208"/>
      <c r="PR97" s="157"/>
      <c r="PS97" s="211"/>
      <c r="PT97" s="161"/>
      <c r="PU97" s="161"/>
      <c r="PV97" s="168"/>
      <c r="PW97" s="169"/>
      <c r="PX97" s="170"/>
      <c r="PY97" s="167"/>
      <c r="PZ97" s="43"/>
      <c r="QA97" s="208"/>
      <c r="QB97" s="157"/>
      <c r="QC97" s="211"/>
      <c r="QD97" s="161"/>
      <c r="QE97" s="161"/>
      <c r="QF97" s="168"/>
      <c r="QG97" s="169"/>
      <c r="QH97" s="170"/>
      <c r="QI97" s="167"/>
      <c r="QJ97" s="43"/>
      <c r="QK97" s="208"/>
      <c r="QL97" s="157"/>
      <c r="QM97" s="211"/>
      <c r="QN97" s="161"/>
      <c r="QO97" s="161"/>
      <c r="QP97" s="168"/>
      <c r="QQ97" s="169"/>
      <c r="QR97" s="170"/>
      <c r="QS97" s="167"/>
      <c r="QT97" s="43"/>
      <c r="QU97" s="208"/>
      <c r="QV97" s="157"/>
      <c r="QW97" s="211"/>
      <c r="QX97" s="161"/>
      <c r="QY97" s="161"/>
      <c r="QZ97" s="168"/>
      <c r="RA97" s="169"/>
      <c r="RB97" s="170"/>
      <c r="RC97" s="167"/>
      <c r="RD97" s="43"/>
      <c r="RE97" s="208"/>
      <c r="RF97" s="157"/>
      <c r="RG97" s="211"/>
      <c r="RH97" s="161"/>
      <c r="RI97" s="161"/>
      <c r="RJ97" s="168"/>
      <c r="RK97" s="169"/>
      <c r="RL97" s="170"/>
      <c r="RM97" s="167"/>
      <c r="RN97" s="43"/>
      <c r="RO97" s="208"/>
      <c r="RP97" s="157"/>
      <c r="RQ97" s="211"/>
      <c r="RR97" s="161"/>
      <c r="RS97" s="161"/>
      <c r="RT97" s="168"/>
      <c r="RU97" s="169"/>
      <c r="RV97" s="170"/>
      <c r="RW97" s="167"/>
      <c r="RX97" s="43"/>
      <c r="RY97" s="208"/>
      <c r="RZ97" s="157"/>
      <c r="SA97" s="211"/>
      <c r="SB97" s="161"/>
      <c r="SC97" s="161"/>
      <c r="SD97" s="168"/>
      <c r="SE97" s="169"/>
      <c r="SF97" s="170"/>
      <c r="SG97" s="167"/>
      <c r="SH97" s="43"/>
      <c r="SI97" s="208"/>
      <c r="SJ97" s="157"/>
      <c r="SK97" s="211"/>
      <c r="SL97" s="161"/>
      <c r="SM97" s="161"/>
      <c r="SN97" s="168"/>
      <c r="SO97" s="169"/>
      <c r="SP97" s="170"/>
      <c r="SQ97" s="167"/>
      <c r="SR97" s="43"/>
      <c r="SS97" s="208"/>
      <c r="ST97" s="157"/>
      <c r="SU97" s="211"/>
      <c r="SV97" s="161"/>
      <c r="SW97" s="161"/>
      <c r="SX97" s="168"/>
      <c r="SY97" s="169"/>
      <c r="SZ97" s="170"/>
      <c r="TA97" s="167"/>
      <c r="TB97" s="43"/>
      <c r="TC97" s="208"/>
      <c r="TD97" s="157"/>
      <c r="TE97" s="211"/>
      <c r="TF97" s="161"/>
      <c r="TG97" s="161"/>
      <c r="TH97" s="168"/>
      <c r="TI97" s="169"/>
      <c r="TJ97" s="170"/>
      <c r="TK97" s="167"/>
      <c r="TL97" s="43"/>
      <c r="TM97" s="208"/>
      <c r="TN97" s="157"/>
      <c r="TO97" s="211"/>
      <c r="TP97" s="161"/>
      <c r="TQ97" s="161"/>
      <c r="TR97" s="168"/>
      <c r="TS97" s="169"/>
      <c r="TT97" s="170"/>
      <c r="TU97" s="167"/>
      <c r="TV97" s="43"/>
      <c r="TW97" s="208"/>
      <c r="TX97" s="157"/>
      <c r="TY97" s="211"/>
      <c r="TZ97" s="161"/>
      <c r="UA97" s="161"/>
      <c r="UB97" s="168"/>
      <c r="UC97" s="169"/>
      <c r="UD97" s="170"/>
      <c r="UE97" s="167"/>
      <c r="UF97" s="43"/>
      <c r="UG97" s="208"/>
      <c r="UH97" s="157"/>
      <c r="UI97" s="211"/>
      <c r="UJ97" s="161"/>
      <c r="UK97" s="161"/>
      <c r="UL97" s="168"/>
      <c r="UM97" s="169"/>
      <c r="UN97" s="170"/>
      <c r="UO97" s="167"/>
      <c r="UP97" s="43"/>
      <c r="UQ97" s="208"/>
      <c r="UR97" s="157"/>
      <c r="US97" s="211"/>
      <c r="UT97" s="161"/>
      <c r="UU97" s="161"/>
      <c r="UV97" s="168"/>
      <c r="UW97" s="169"/>
      <c r="UX97" s="170"/>
      <c r="UY97" s="167"/>
      <c r="UZ97" s="43"/>
      <c r="VA97" s="208"/>
      <c r="VB97" s="157"/>
      <c r="VC97" s="211"/>
      <c r="VD97" s="161"/>
      <c r="VE97" s="161"/>
      <c r="VF97" s="168"/>
      <c r="VG97" s="169"/>
      <c r="VH97" s="170"/>
      <c r="VI97" s="167"/>
      <c r="VJ97" s="43"/>
      <c r="VK97" s="208"/>
      <c r="VL97" s="157"/>
      <c r="VM97" s="211"/>
      <c r="VN97" s="161"/>
      <c r="VO97" s="161"/>
      <c r="VP97" s="168"/>
      <c r="VQ97" s="169"/>
      <c r="VR97" s="170"/>
      <c r="VS97" s="167"/>
      <c r="VT97" s="43"/>
      <c r="VU97" s="208"/>
      <c r="VV97" s="157"/>
      <c r="VW97" s="211"/>
      <c r="VX97" s="161"/>
      <c r="VY97" s="161"/>
      <c r="VZ97" s="168"/>
      <c r="WA97" s="169"/>
      <c r="WB97" s="170"/>
      <c r="WC97" s="167"/>
      <c r="WD97" s="43"/>
      <c r="WE97" s="208"/>
      <c r="WF97" s="157"/>
      <c r="WG97" s="211"/>
      <c r="WH97" s="161"/>
      <c r="WI97" s="161"/>
      <c r="WJ97" s="168"/>
      <c r="WK97" s="169"/>
      <c r="WL97" s="170"/>
      <c r="WM97" s="167"/>
      <c r="WN97" s="43"/>
      <c r="WO97" s="208"/>
      <c r="WP97" s="157"/>
      <c r="WQ97" s="211"/>
      <c r="WR97" s="161"/>
      <c r="WS97" s="161"/>
      <c r="WT97" s="168"/>
      <c r="WU97" s="169"/>
      <c r="WV97" s="170"/>
      <c r="WW97" s="167"/>
      <c r="WX97" s="43"/>
      <c r="WY97" s="208"/>
      <c r="WZ97" s="157"/>
      <c r="XA97" s="211"/>
      <c r="XB97" s="161"/>
      <c r="XC97" s="161"/>
      <c r="XD97" s="168"/>
      <c r="XE97" s="169"/>
      <c r="XF97" s="170"/>
      <c r="XG97" s="167"/>
      <c r="XH97" s="43"/>
      <c r="XI97" s="208"/>
      <c r="XJ97" s="157"/>
      <c r="XK97" s="211"/>
      <c r="XL97" s="161"/>
      <c r="XM97" s="161"/>
      <c r="XN97" s="168"/>
      <c r="XO97" s="169"/>
      <c r="XP97" s="170"/>
      <c r="XQ97" s="167"/>
      <c r="XR97" s="43"/>
      <c r="XS97" s="208"/>
      <c r="XT97" s="157"/>
      <c r="XU97" s="211"/>
      <c r="XV97" s="161"/>
      <c r="XW97" s="161"/>
      <c r="XX97" s="168"/>
      <c r="XY97" s="169"/>
      <c r="XZ97" s="170"/>
      <c r="YA97" s="167"/>
      <c r="YB97" s="43"/>
      <c r="YC97" s="208"/>
      <c r="YD97" s="157"/>
      <c r="YE97" s="211"/>
      <c r="YF97" s="161"/>
      <c r="YG97" s="161"/>
      <c r="YH97" s="168"/>
      <c r="YI97" s="169"/>
      <c r="YJ97" s="170"/>
      <c r="YK97" s="167"/>
      <c r="YL97" s="43"/>
      <c r="YM97" s="208"/>
      <c r="YN97" s="157"/>
      <c r="YO97" s="211"/>
      <c r="YP97" s="161"/>
      <c r="YQ97" s="161"/>
      <c r="YR97" s="168"/>
      <c r="YS97" s="169"/>
      <c r="YT97" s="170"/>
      <c r="YU97" s="167"/>
      <c r="YV97" s="43"/>
      <c r="YW97" s="208"/>
      <c r="YX97" s="157"/>
      <c r="YY97" s="211"/>
      <c r="YZ97" s="161"/>
      <c r="ZA97" s="161"/>
      <c r="ZB97" s="168"/>
      <c r="ZC97" s="169"/>
      <c r="ZD97" s="170"/>
      <c r="ZE97" s="167"/>
      <c r="ZF97" s="43"/>
      <c r="ZG97" s="208"/>
      <c r="ZH97" s="157"/>
      <c r="ZI97" s="211"/>
      <c r="ZJ97" s="161"/>
      <c r="ZK97" s="161"/>
      <c r="ZL97" s="168"/>
      <c r="ZM97" s="169"/>
      <c r="ZN97" s="170"/>
      <c r="ZO97" s="167"/>
      <c r="ZP97" s="43"/>
      <c r="ZQ97" s="208"/>
      <c r="ZR97" s="157"/>
      <c r="ZS97" s="211"/>
      <c r="ZT97" s="161"/>
      <c r="ZU97" s="161"/>
      <c r="ZV97" s="168"/>
      <c r="ZW97" s="169"/>
      <c r="ZX97" s="170"/>
      <c r="ZY97" s="167"/>
      <c r="ZZ97" s="43"/>
      <c r="AAA97" s="208"/>
      <c r="AAB97" s="157"/>
      <c r="AAC97" s="211"/>
      <c r="AAD97" s="161"/>
      <c r="AAE97" s="161"/>
      <c r="AAF97" s="168"/>
      <c r="AAG97" s="169"/>
      <c r="AAH97" s="170"/>
      <c r="AAI97" s="167"/>
      <c r="AAJ97" s="43"/>
      <c r="AAK97" s="208"/>
      <c r="AAL97" s="157"/>
      <c r="AAM97" s="211"/>
      <c r="AAN97" s="161"/>
      <c r="AAO97" s="161"/>
      <c r="AAP97" s="168"/>
      <c r="AAQ97" s="169"/>
      <c r="AAR97" s="170"/>
      <c r="AAS97" s="167"/>
      <c r="AAT97" s="43"/>
      <c r="AAU97" s="208"/>
      <c r="AAV97" s="157"/>
      <c r="AAW97" s="211"/>
      <c r="AAX97" s="161"/>
      <c r="AAY97" s="161"/>
      <c r="AAZ97" s="168"/>
      <c r="ABA97" s="169"/>
      <c r="ABB97" s="170"/>
      <c r="ABC97" s="167"/>
      <c r="ABD97" s="43"/>
      <c r="ABE97" s="208"/>
      <c r="ABF97" s="157"/>
      <c r="ABG97" s="211"/>
      <c r="ABH97" s="161"/>
      <c r="ABI97" s="161"/>
      <c r="ABJ97" s="168"/>
      <c r="ABK97" s="169"/>
      <c r="ABL97" s="170"/>
      <c r="ABM97" s="167"/>
      <c r="ABN97" s="43"/>
      <c r="ABO97" s="208"/>
      <c r="ABP97" s="157"/>
      <c r="ABQ97" s="211"/>
      <c r="ABR97" s="161"/>
      <c r="ABS97" s="161"/>
      <c r="ABT97" s="168"/>
      <c r="ABU97" s="169"/>
      <c r="ABV97" s="170"/>
      <c r="ABW97" s="167"/>
      <c r="ABX97" s="43"/>
      <c r="ABY97" s="208"/>
      <c r="ABZ97" s="157"/>
      <c r="ACA97" s="211"/>
      <c r="ACB97" s="161"/>
      <c r="ACC97" s="161"/>
      <c r="ACD97" s="168"/>
      <c r="ACE97" s="169"/>
      <c r="ACF97" s="170"/>
      <c r="ACG97" s="167"/>
      <c r="ACH97" s="43"/>
      <c r="ACI97" s="208"/>
      <c r="ACJ97" s="157"/>
      <c r="ACK97" s="211"/>
      <c r="ACL97" s="161"/>
      <c r="ACM97" s="161"/>
      <c r="ACN97" s="168"/>
      <c r="ACO97" s="169"/>
      <c r="ACP97" s="170"/>
      <c r="ACQ97" s="167"/>
      <c r="ACR97" s="43"/>
      <c r="ACS97" s="208"/>
      <c r="ACT97" s="157"/>
      <c r="ACU97" s="211"/>
      <c r="ACV97" s="161"/>
      <c r="ACW97" s="161"/>
      <c r="ACX97" s="168"/>
      <c r="ACY97" s="169"/>
      <c r="ACZ97" s="170"/>
      <c r="ADA97" s="167"/>
      <c r="ADB97" s="43"/>
      <c r="ADC97" s="208"/>
      <c r="ADD97" s="157"/>
      <c r="ADE97" s="211"/>
      <c r="ADF97" s="161"/>
      <c r="ADG97" s="161"/>
      <c r="ADH97" s="168"/>
      <c r="ADI97" s="169"/>
      <c r="ADJ97" s="170"/>
      <c r="ADK97" s="167"/>
      <c r="ADL97" s="43"/>
      <c r="ADM97" s="208"/>
      <c r="ADN97" s="157"/>
      <c r="ADO97" s="211"/>
      <c r="ADP97" s="161"/>
      <c r="ADQ97" s="161"/>
      <c r="ADR97" s="168"/>
      <c r="ADS97" s="169"/>
      <c r="ADT97" s="170"/>
      <c r="ADU97" s="167"/>
      <c r="ADV97" s="43"/>
      <c r="ADW97" s="208"/>
      <c r="ADX97" s="157"/>
      <c r="ADY97" s="211"/>
      <c r="ADZ97" s="161"/>
      <c r="AEA97" s="161"/>
      <c r="AEB97" s="168"/>
      <c r="AEC97" s="169"/>
      <c r="AED97" s="170"/>
      <c r="AEE97" s="167"/>
      <c r="AEF97" s="43"/>
      <c r="AEG97" s="208"/>
      <c r="AEH97" s="157"/>
      <c r="AEI97" s="211"/>
      <c r="AEJ97" s="161"/>
      <c r="AEK97" s="161"/>
      <c r="AEL97" s="168"/>
      <c r="AEM97" s="169"/>
      <c r="AEN97" s="170"/>
      <c r="AEO97" s="167"/>
      <c r="AEP97" s="43"/>
      <c r="AEQ97" s="208"/>
      <c r="AER97" s="157"/>
      <c r="AES97" s="211"/>
      <c r="AET97" s="161"/>
      <c r="AEU97" s="161"/>
      <c r="AEV97" s="168"/>
      <c r="AEW97" s="169"/>
      <c r="AEX97" s="170"/>
      <c r="AEY97" s="167"/>
      <c r="AEZ97" s="43"/>
      <c r="AFA97" s="208"/>
      <c r="AFB97" s="157"/>
      <c r="AFC97" s="211"/>
      <c r="AFD97" s="161"/>
      <c r="AFE97" s="161"/>
      <c r="AFF97" s="168"/>
      <c r="AFG97" s="169"/>
      <c r="AFH97" s="170"/>
      <c r="AFI97" s="167"/>
      <c r="AFJ97" s="43"/>
      <c r="AFK97" s="208"/>
      <c r="AFL97" s="157"/>
      <c r="AFM97" s="211"/>
      <c r="AFN97" s="161"/>
      <c r="AFO97" s="161"/>
      <c r="AFP97" s="168"/>
      <c r="AFQ97" s="169"/>
      <c r="AFR97" s="170"/>
      <c r="AFS97" s="167"/>
      <c r="AFT97" s="43"/>
      <c r="AFU97" s="208"/>
      <c r="AFV97" s="157"/>
      <c r="AFW97" s="211"/>
      <c r="AFX97" s="161"/>
      <c r="AFY97" s="161"/>
      <c r="AFZ97" s="168"/>
      <c r="AGA97" s="169"/>
      <c r="AGB97" s="170"/>
      <c r="AGC97" s="167"/>
      <c r="AGD97" s="43"/>
      <c r="AGE97" s="208"/>
      <c r="AGF97" s="157"/>
      <c r="AGG97" s="211"/>
      <c r="AGH97" s="161"/>
      <c r="AGI97" s="161"/>
      <c r="AGJ97" s="168"/>
      <c r="AGK97" s="169"/>
      <c r="AGL97" s="170"/>
      <c r="AGM97" s="167"/>
      <c r="AGN97" s="43"/>
      <c r="AGO97" s="208"/>
      <c r="AGP97" s="157"/>
      <c r="AGQ97" s="211"/>
      <c r="AGR97" s="161"/>
      <c r="AGS97" s="161"/>
      <c r="AGT97" s="168"/>
      <c r="AGU97" s="169"/>
      <c r="AGV97" s="170"/>
      <c r="AGW97" s="167"/>
      <c r="AGX97" s="43"/>
      <c r="AGY97" s="208"/>
      <c r="AGZ97" s="157"/>
      <c r="AHA97" s="211"/>
      <c r="AHB97" s="161"/>
      <c r="AHC97" s="161"/>
      <c r="AHD97" s="168"/>
      <c r="AHE97" s="169"/>
      <c r="AHF97" s="170"/>
      <c r="AHG97" s="167"/>
      <c r="AHH97" s="43"/>
      <c r="AHI97" s="208"/>
      <c r="AHJ97" s="157"/>
      <c r="AHK97" s="211"/>
      <c r="AHL97" s="161"/>
      <c r="AHM97" s="161"/>
      <c r="AHN97" s="168"/>
      <c r="AHO97" s="169"/>
      <c r="AHP97" s="170"/>
      <c r="AHQ97" s="167"/>
      <c r="AHR97" s="43"/>
      <c r="AHS97" s="208"/>
      <c r="AHT97" s="157"/>
      <c r="AHU97" s="211"/>
      <c r="AHV97" s="161"/>
      <c r="AHW97" s="161"/>
      <c r="AHX97" s="168"/>
      <c r="AHY97" s="169"/>
      <c r="AHZ97" s="170"/>
      <c r="AIA97" s="167"/>
      <c r="AIB97" s="43"/>
      <c r="AIC97" s="208"/>
      <c r="AID97" s="157"/>
      <c r="AIE97" s="211"/>
      <c r="AIF97" s="161"/>
      <c r="AIG97" s="161"/>
      <c r="AIH97" s="168"/>
      <c r="AII97" s="169"/>
      <c r="AIJ97" s="170"/>
      <c r="AIK97" s="167"/>
      <c r="AIL97" s="43"/>
      <c r="AIM97" s="208"/>
      <c r="AIN97" s="157"/>
      <c r="AIO97" s="211"/>
      <c r="AIP97" s="161"/>
      <c r="AIQ97" s="161"/>
      <c r="AIR97" s="168"/>
      <c r="AIS97" s="169"/>
      <c r="AIT97" s="170"/>
      <c r="AIU97" s="167"/>
      <c r="AIV97" s="43"/>
      <c r="AIW97" s="208"/>
      <c r="AIX97" s="157"/>
      <c r="AIY97" s="211"/>
      <c r="AIZ97" s="161"/>
      <c r="AJA97" s="161"/>
      <c r="AJB97" s="168"/>
      <c r="AJC97" s="169"/>
      <c r="AJD97" s="170"/>
      <c r="AJE97" s="167"/>
      <c r="AJF97" s="43"/>
      <c r="AJG97" s="208"/>
      <c r="AJH97" s="157"/>
      <c r="AJI97" s="211"/>
      <c r="AJJ97" s="161"/>
      <c r="AJK97" s="161"/>
      <c r="AJL97" s="168"/>
      <c r="AJM97" s="169"/>
      <c r="AJN97" s="170"/>
      <c r="AJO97" s="167"/>
      <c r="AJP97" s="43"/>
      <c r="AJQ97" s="208"/>
      <c r="AJR97" s="157"/>
      <c r="AJS97" s="211"/>
      <c r="AJT97" s="161"/>
      <c r="AJU97" s="161"/>
      <c r="AJV97" s="168"/>
      <c r="AJW97" s="169"/>
      <c r="AJX97" s="170"/>
      <c r="AJY97" s="167"/>
      <c r="AJZ97" s="43"/>
      <c r="AKA97" s="208"/>
      <c r="AKB97" s="157"/>
      <c r="AKC97" s="211"/>
      <c r="AKD97" s="161"/>
      <c r="AKE97" s="161"/>
      <c r="AKF97" s="168"/>
      <c r="AKG97" s="169"/>
      <c r="AKH97" s="170"/>
      <c r="AKI97" s="167"/>
      <c r="AKJ97" s="43"/>
      <c r="AKK97" s="208"/>
      <c r="AKL97" s="157"/>
      <c r="AKM97" s="211"/>
      <c r="AKN97" s="161"/>
      <c r="AKO97" s="161"/>
      <c r="AKP97" s="168"/>
      <c r="AKQ97" s="169"/>
      <c r="AKR97" s="170"/>
      <c r="AKS97" s="167"/>
      <c r="AKT97" s="43"/>
      <c r="AKU97" s="208"/>
      <c r="AKV97" s="157"/>
      <c r="AKW97" s="211"/>
      <c r="AKX97" s="161"/>
      <c r="AKY97" s="161"/>
      <c r="AKZ97" s="168"/>
      <c r="ALA97" s="169"/>
      <c r="ALB97" s="170"/>
      <c r="ALC97" s="167"/>
      <c r="ALD97" s="43"/>
      <c r="ALE97" s="208"/>
      <c r="ALF97" s="157"/>
      <c r="ALG97" s="211"/>
      <c r="ALH97" s="161"/>
      <c r="ALI97" s="161"/>
      <c r="ALJ97" s="168"/>
      <c r="ALK97" s="169"/>
      <c r="ALL97" s="170"/>
      <c r="ALM97" s="167"/>
      <c r="ALN97" s="43"/>
      <c r="ALO97" s="208"/>
      <c r="ALP97" s="157"/>
      <c r="ALQ97" s="211"/>
      <c r="ALR97" s="161"/>
      <c r="ALS97" s="161"/>
      <c r="ALT97" s="168"/>
      <c r="ALU97" s="169"/>
      <c r="ALV97" s="170"/>
      <c r="ALW97" s="167"/>
      <c r="ALX97" s="43"/>
      <c r="ALY97" s="208"/>
      <c r="ALZ97" s="157"/>
      <c r="AMA97" s="211"/>
      <c r="AMB97" s="161"/>
      <c r="AMC97" s="161"/>
      <c r="AMD97" s="168"/>
      <c r="AME97" s="169"/>
      <c r="AMF97" s="170"/>
      <c r="AMG97" s="167"/>
      <c r="AMH97" s="43"/>
      <c r="AMI97" s="208"/>
      <c r="AMJ97" s="157"/>
      <c r="AMK97" s="211"/>
      <c r="AML97" s="161"/>
      <c r="AMM97" s="161"/>
      <c r="AMN97" s="168"/>
      <c r="AMO97" s="169"/>
      <c r="AMP97" s="170"/>
      <c r="AMQ97" s="167"/>
      <c r="AMR97" s="43"/>
      <c r="AMS97" s="208"/>
      <c r="AMT97" s="157"/>
      <c r="AMU97" s="211"/>
      <c r="AMV97" s="161"/>
      <c r="AMW97" s="161"/>
      <c r="AMX97" s="168"/>
      <c r="AMY97" s="169"/>
      <c r="AMZ97" s="170"/>
      <c r="ANA97" s="167"/>
      <c r="ANB97" s="43"/>
      <c r="ANC97" s="208"/>
      <c r="AND97" s="157"/>
      <c r="ANE97" s="211"/>
      <c r="ANF97" s="161"/>
      <c r="ANG97" s="161"/>
      <c r="ANH97" s="168"/>
      <c r="ANI97" s="169"/>
      <c r="ANJ97" s="170"/>
      <c r="ANK97" s="167"/>
      <c r="ANL97" s="43"/>
      <c r="ANM97" s="208"/>
      <c r="ANN97" s="157"/>
      <c r="ANO97" s="211"/>
      <c r="ANP97" s="161"/>
      <c r="ANQ97" s="161"/>
      <c r="ANR97" s="168"/>
      <c r="ANS97" s="169"/>
      <c r="ANT97" s="170"/>
      <c r="ANU97" s="167"/>
      <c r="ANV97" s="43"/>
      <c r="ANW97" s="208"/>
      <c r="ANX97" s="157"/>
      <c r="ANY97" s="211"/>
      <c r="ANZ97" s="161"/>
      <c r="AOA97" s="161"/>
      <c r="AOB97" s="168"/>
      <c r="AOC97" s="169"/>
      <c r="AOD97" s="170"/>
      <c r="AOE97" s="167"/>
      <c r="AOF97" s="43"/>
      <c r="AOG97" s="208"/>
      <c r="AOH97" s="157"/>
      <c r="AOI97" s="211"/>
      <c r="AOJ97" s="161"/>
      <c r="AOK97" s="161"/>
      <c r="AOL97" s="168"/>
      <c r="AOM97" s="169"/>
      <c r="AON97" s="170"/>
      <c r="AOO97" s="167"/>
      <c r="AOP97" s="43"/>
      <c r="AOQ97" s="208"/>
      <c r="AOR97" s="157"/>
      <c r="AOS97" s="211"/>
      <c r="AOT97" s="161"/>
      <c r="AOU97" s="161"/>
      <c r="AOV97" s="168"/>
      <c r="AOW97" s="169"/>
      <c r="AOX97" s="170"/>
      <c r="AOY97" s="167"/>
      <c r="AOZ97" s="43"/>
      <c r="APA97" s="208"/>
      <c r="APB97" s="157"/>
      <c r="APC97" s="211"/>
      <c r="APD97" s="161"/>
      <c r="APE97" s="161"/>
      <c r="APF97" s="168"/>
      <c r="APG97" s="169"/>
      <c r="APH97" s="170"/>
      <c r="API97" s="167"/>
      <c r="APJ97" s="43"/>
      <c r="APK97" s="208"/>
      <c r="APL97" s="157"/>
      <c r="APM97" s="211"/>
      <c r="APN97" s="161"/>
      <c r="APO97" s="161"/>
      <c r="APP97" s="168"/>
      <c r="APQ97" s="169"/>
      <c r="APR97" s="170"/>
      <c r="APS97" s="167"/>
      <c r="APT97" s="43"/>
      <c r="APU97" s="208"/>
      <c r="APV97" s="157"/>
      <c r="APW97" s="211"/>
      <c r="APX97" s="161"/>
      <c r="APY97" s="161"/>
      <c r="APZ97" s="168"/>
      <c r="AQA97" s="169"/>
      <c r="AQB97" s="170"/>
      <c r="AQC97" s="167"/>
      <c r="AQD97" s="43"/>
      <c r="AQE97" s="208"/>
      <c r="AQF97" s="157"/>
      <c r="AQG97" s="211"/>
      <c r="AQH97" s="161"/>
      <c r="AQI97" s="161"/>
      <c r="AQJ97" s="168"/>
      <c r="AQK97" s="169"/>
      <c r="AQL97" s="170"/>
      <c r="AQM97" s="167"/>
      <c r="AQN97" s="43"/>
      <c r="AQO97" s="208"/>
      <c r="AQP97" s="157"/>
      <c r="AQQ97" s="211"/>
      <c r="AQR97" s="161"/>
      <c r="AQS97" s="161"/>
      <c r="AQT97" s="168"/>
      <c r="AQU97" s="169"/>
      <c r="AQV97" s="170"/>
      <c r="AQW97" s="167"/>
      <c r="AQX97" s="43"/>
      <c r="AQY97" s="208"/>
      <c r="AQZ97" s="157"/>
      <c r="ARA97" s="211"/>
      <c r="ARB97" s="161"/>
      <c r="ARC97" s="161"/>
      <c r="ARD97" s="168"/>
      <c r="ARE97" s="169"/>
      <c r="ARF97" s="170"/>
      <c r="ARG97" s="167"/>
      <c r="ARH97" s="43"/>
      <c r="ARI97" s="208"/>
      <c r="ARJ97" s="157"/>
      <c r="ARK97" s="211"/>
      <c r="ARL97" s="161"/>
      <c r="ARM97" s="161"/>
      <c r="ARN97" s="168"/>
      <c r="ARO97" s="169"/>
      <c r="ARP97" s="170"/>
      <c r="ARQ97" s="167"/>
      <c r="ARR97" s="43"/>
      <c r="ARS97" s="208"/>
      <c r="ART97" s="157"/>
      <c r="ARU97" s="211"/>
      <c r="ARV97" s="161"/>
      <c r="ARW97" s="161"/>
      <c r="ARX97" s="168"/>
      <c r="ARY97" s="169"/>
      <c r="ARZ97" s="170"/>
      <c r="ASA97" s="167"/>
      <c r="ASB97" s="43"/>
      <c r="ASC97" s="208"/>
      <c r="ASD97" s="157"/>
      <c r="ASE97" s="211"/>
      <c r="ASF97" s="161"/>
      <c r="ASG97" s="161"/>
      <c r="ASH97" s="168"/>
      <c r="ASI97" s="169"/>
      <c r="ASJ97" s="170"/>
      <c r="ASK97" s="167"/>
      <c r="ASL97" s="43"/>
      <c r="ASM97" s="208"/>
      <c r="ASN97" s="157"/>
      <c r="ASO97" s="211"/>
      <c r="ASP97" s="161"/>
      <c r="ASQ97" s="161"/>
      <c r="ASR97" s="168"/>
      <c r="ASS97" s="169"/>
      <c r="AST97" s="170"/>
      <c r="ASU97" s="167"/>
      <c r="ASV97" s="43"/>
      <c r="ASW97" s="208"/>
      <c r="ASX97" s="157"/>
      <c r="ASY97" s="211"/>
      <c r="ASZ97" s="161"/>
      <c r="ATA97" s="161"/>
      <c r="ATB97" s="168"/>
      <c r="ATC97" s="169"/>
      <c r="ATD97" s="170"/>
      <c r="ATE97" s="167"/>
      <c r="ATF97" s="43"/>
      <c r="ATG97" s="208"/>
      <c r="ATH97" s="157"/>
      <c r="ATI97" s="211"/>
      <c r="ATJ97" s="161"/>
      <c r="ATK97" s="161"/>
      <c r="ATL97" s="168"/>
      <c r="ATM97" s="169"/>
      <c r="ATN97" s="170"/>
      <c r="ATO97" s="167"/>
      <c r="ATP97" s="43"/>
      <c r="ATQ97" s="208"/>
      <c r="ATR97" s="157"/>
      <c r="ATS97" s="211"/>
      <c r="ATT97" s="161"/>
      <c r="ATU97" s="161"/>
      <c r="ATV97" s="168"/>
      <c r="ATW97" s="169"/>
      <c r="ATX97" s="170"/>
      <c r="ATY97" s="167"/>
      <c r="ATZ97" s="43"/>
      <c r="AUA97" s="208"/>
      <c r="AUB97" s="157"/>
      <c r="AUC97" s="211"/>
      <c r="AUD97" s="161"/>
      <c r="AUE97" s="161"/>
      <c r="AUF97" s="168"/>
      <c r="AUG97" s="169"/>
      <c r="AUH97" s="170"/>
      <c r="AUI97" s="167"/>
      <c r="AUJ97" s="43"/>
      <c r="AUK97" s="208"/>
      <c r="AUL97" s="157"/>
      <c r="AUM97" s="211"/>
      <c r="AUN97" s="161"/>
      <c r="AUO97" s="161"/>
      <c r="AUP97" s="168"/>
      <c r="AUQ97" s="169"/>
      <c r="AUR97" s="170"/>
      <c r="AUS97" s="167"/>
      <c r="AUT97" s="43"/>
      <c r="AUU97" s="208"/>
      <c r="AUV97" s="157"/>
      <c r="AUW97" s="211"/>
      <c r="AUX97" s="161"/>
      <c r="AUY97" s="161"/>
      <c r="AUZ97" s="168"/>
      <c r="AVA97" s="169"/>
      <c r="AVB97" s="170"/>
      <c r="AVC97" s="167"/>
      <c r="AVD97" s="43"/>
      <c r="AVE97" s="208"/>
      <c r="AVF97" s="157"/>
      <c r="AVG97" s="211"/>
      <c r="AVH97" s="161"/>
      <c r="AVI97" s="161"/>
      <c r="AVJ97" s="168"/>
      <c r="AVK97" s="169"/>
      <c r="AVL97" s="170"/>
      <c r="AVM97" s="167"/>
      <c r="AVN97" s="43"/>
      <c r="AVO97" s="208"/>
      <c r="AVP97" s="157"/>
      <c r="AVQ97" s="211"/>
      <c r="AVR97" s="161"/>
      <c r="AVS97" s="161"/>
      <c r="AVT97" s="168"/>
      <c r="AVU97" s="169"/>
      <c r="AVV97" s="170"/>
      <c r="AVW97" s="167"/>
      <c r="AVX97" s="43"/>
      <c r="AVY97" s="208"/>
      <c r="AVZ97" s="157"/>
      <c r="AWA97" s="211"/>
      <c r="AWB97" s="161"/>
      <c r="AWC97" s="161"/>
      <c r="AWD97" s="168"/>
      <c r="AWE97" s="169"/>
      <c r="AWF97" s="170"/>
      <c r="AWG97" s="167"/>
      <c r="AWH97" s="43"/>
      <c r="AWI97" s="208"/>
      <c r="AWJ97" s="157"/>
      <c r="AWK97" s="211"/>
      <c r="AWL97" s="161"/>
      <c r="AWM97" s="161"/>
      <c r="AWN97" s="168"/>
      <c r="AWO97" s="169"/>
      <c r="AWP97" s="170"/>
      <c r="AWQ97" s="167"/>
      <c r="AWR97" s="43"/>
      <c r="AWS97" s="208"/>
      <c r="AWT97" s="157"/>
      <c r="AWU97" s="211"/>
      <c r="AWV97" s="161"/>
      <c r="AWW97" s="161"/>
      <c r="AWX97" s="168"/>
      <c r="AWY97" s="169"/>
      <c r="AWZ97" s="170"/>
      <c r="AXA97" s="167"/>
      <c r="AXB97" s="43"/>
      <c r="AXC97" s="208"/>
      <c r="AXD97" s="157"/>
      <c r="AXE97" s="211"/>
      <c r="AXF97" s="161"/>
      <c r="AXG97" s="161"/>
      <c r="AXH97" s="168"/>
      <c r="AXI97" s="169"/>
      <c r="AXJ97" s="170"/>
      <c r="AXK97" s="167"/>
      <c r="AXL97" s="43"/>
      <c r="AXM97" s="208"/>
      <c r="AXN97" s="157"/>
      <c r="AXO97" s="211"/>
      <c r="AXP97" s="161"/>
      <c r="AXQ97" s="161"/>
      <c r="AXR97" s="168"/>
      <c r="AXS97" s="169"/>
      <c r="AXT97" s="170"/>
      <c r="AXU97" s="167"/>
      <c r="AXV97" s="43"/>
      <c r="AXW97" s="208"/>
      <c r="AXX97" s="157"/>
      <c r="AXY97" s="211"/>
      <c r="AXZ97" s="161"/>
      <c r="AYA97" s="161"/>
      <c r="AYB97" s="168"/>
      <c r="AYC97" s="169"/>
      <c r="AYD97" s="170"/>
      <c r="AYE97" s="167"/>
      <c r="AYF97" s="43"/>
      <c r="AYG97" s="208"/>
      <c r="AYH97" s="157"/>
      <c r="AYI97" s="211"/>
      <c r="AYJ97" s="161"/>
      <c r="AYK97" s="161"/>
      <c r="AYL97" s="168"/>
      <c r="AYM97" s="169"/>
      <c r="AYN97" s="170"/>
      <c r="AYO97" s="167"/>
      <c r="AYP97" s="43"/>
      <c r="AYQ97" s="208"/>
      <c r="AYR97" s="157"/>
      <c r="AYS97" s="211"/>
      <c r="AYT97" s="161"/>
      <c r="AYU97" s="161"/>
      <c r="AYV97" s="168"/>
      <c r="AYW97" s="169"/>
      <c r="AYX97" s="170"/>
      <c r="AYY97" s="167"/>
      <c r="AYZ97" s="43"/>
      <c r="AZA97" s="208"/>
      <c r="AZB97" s="157"/>
      <c r="AZC97" s="211"/>
      <c r="AZD97" s="161"/>
      <c r="AZE97" s="161"/>
      <c r="AZF97" s="168"/>
      <c r="AZG97" s="169"/>
      <c r="AZH97" s="170"/>
      <c r="AZI97" s="167"/>
      <c r="AZJ97" s="43"/>
      <c r="AZK97" s="208"/>
      <c r="AZL97" s="157"/>
      <c r="AZM97" s="211"/>
      <c r="AZN97" s="161"/>
      <c r="AZO97" s="161"/>
      <c r="AZP97" s="168"/>
      <c r="AZQ97" s="169"/>
      <c r="AZR97" s="170"/>
      <c r="AZS97" s="167"/>
      <c r="AZT97" s="43"/>
      <c r="AZU97" s="208"/>
      <c r="AZV97" s="157"/>
      <c r="AZW97" s="211"/>
      <c r="AZX97" s="161"/>
      <c r="AZY97" s="161"/>
      <c r="AZZ97" s="168"/>
      <c r="BAA97" s="169"/>
      <c r="BAB97" s="170"/>
      <c r="BAC97" s="167"/>
      <c r="BAD97" s="43"/>
      <c r="BAE97" s="208"/>
      <c r="BAF97" s="157"/>
      <c r="BAG97" s="211"/>
      <c r="BAH97" s="161"/>
      <c r="BAI97" s="161"/>
      <c r="BAJ97" s="168"/>
      <c r="BAK97" s="169"/>
      <c r="BAL97" s="170"/>
      <c r="BAM97" s="167"/>
      <c r="BAN97" s="43"/>
      <c r="BAO97" s="208"/>
      <c r="BAP97" s="157"/>
      <c r="BAQ97" s="211"/>
      <c r="BAR97" s="161"/>
      <c r="BAS97" s="161"/>
      <c r="BAT97" s="168"/>
      <c r="BAU97" s="169"/>
      <c r="BAV97" s="170"/>
      <c r="BAW97" s="167"/>
      <c r="BAX97" s="43"/>
      <c r="BAY97" s="208"/>
      <c r="BAZ97" s="157"/>
      <c r="BBA97" s="211"/>
      <c r="BBB97" s="161"/>
      <c r="BBC97" s="161"/>
      <c r="BBD97" s="168"/>
      <c r="BBE97" s="169"/>
      <c r="BBF97" s="170"/>
      <c r="BBG97" s="167"/>
      <c r="BBH97" s="43"/>
      <c r="BBI97" s="208"/>
      <c r="BBJ97" s="157"/>
      <c r="BBK97" s="211"/>
      <c r="BBL97" s="161"/>
      <c r="BBM97" s="161"/>
      <c r="BBN97" s="168"/>
      <c r="BBO97" s="169"/>
      <c r="BBP97" s="170"/>
      <c r="BBQ97" s="167"/>
      <c r="BBR97" s="43"/>
      <c r="BBS97" s="208"/>
      <c r="BBT97" s="157"/>
      <c r="BBU97" s="211"/>
      <c r="BBV97" s="161"/>
      <c r="BBW97" s="161"/>
      <c r="BBX97" s="168"/>
      <c r="BBY97" s="169"/>
      <c r="BBZ97" s="170"/>
      <c r="BCA97" s="167"/>
      <c r="BCB97" s="43"/>
      <c r="BCC97" s="208"/>
      <c r="BCD97" s="157"/>
      <c r="BCE97" s="211"/>
      <c r="BCF97" s="161"/>
      <c r="BCG97" s="161"/>
      <c r="BCH97" s="168"/>
      <c r="BCI97" s="169"/>
      <c r="BCJ97" s="170"/>
      <c r="BCK97" s="167"/>
      <c r="BCL97" s="43"/>
      <c r="BCM97" s="208"/>
      <c r="BCN97" s="157"/>
      <c r="BCO97" s="211"/>
      <c r="BCP97" s="161"/>
      <c r="BCQ97" s="161"/>
      <c r="BCR97" s="168"/>
      <c r="BCS97" s="169"/>
      <c r="BCT97" s="170"/>
      <c r="BCU97" s="167"/>
      <c r="BCV97" s="43"/>
      <c r="BCW97" s="208"/>
      <c r="BCX97" s="157"/>
      <c r="BCY97" s="211"/>
      <c r="BCZ97" s="161"/>
      <c r="BDA97" s="161"/>
      <c r="BDB97" s="168"/>
      <c r="BDC97" s="169"/>
      <c r="BDD97" s="170"/>
      <c r="BDE97" s="167"/>
      <c r="BDF97" s="43"/>
      <c r="BDG97" s="208"/>
      <c r="BDH97" s="157"/>
      <c r="BDI97" s="211"/>
      <c r="BDJ97" s="161"/>
      <c r="BDK97" s="161"/>
      <c r="BDL97" s="168"/>
      <c r="BDM97" s="169"/>
      <c r="BDN97" s="170"/>
      <c r="BDO97" s="167"/>
      <c r="BDP97" s="43"/>
      <c r="BDQ97" s="208"/>
      <c r="BDR97" s="157"/>
      <c r="BDS97" s="211"/>
      <c r="BDT97" s="161"/>
      <c r="BDU97" s="161"/>
      <c r="BDV97" s="168"/>
      <c r="BDW97" s="169"/>
      <c r="BDX97" s="170"/>
      <c r="BDY97" s="167"/>
      <c r="BDZ97" s="43"/>
      <c r="BEA97" s="208"/>
      <c r="BEB97" s="157"/>
      <c r="BEC97" s="211"/>
      <c r="BED97" s="161"/>
      <c r="BEE97" s="161"/>
      <c r="BEF97" s="168"/>
      <c r="BEG97" s="169"/>
      <c r="BEH97" s="170"/>
      <c r="BEI97" s="167"/>
      <c r="BEJ97" s="43"/>
      <c r="BEK97" s="208"/>
      <c r="BEL97" s="157"/>
      <c r="BEM97" s="211"/>
      <c r="BEN97" s="161"/>
      <c r="BEO97" s="161"/>
      <c r="BEP97" s="168"/>
      <c r="BEQ97" s="169"/>
      <c r="BER97" s="170"/>
      <c r="BES97" s="167"/>
      <c r="BET97" s="43"/>
      <c r="BEU97" s="208"/>
      <c r="BEV97" s="157"/>
      <c r="BEW97" s="211"/>
      <c r="BEX97" s="161"/>
      <c r="BEY97" s="161"/>
      <c r="BEZ97" s="168"/>
      <c r="BFA97" s="169"/>
      <c r="BFB97" s="170"/>
      <c r="BFC97" s="167"/>
      <c r="BFD97" s="43"/>
      <c r="BFE97" s="208"/>
      <c r="BFF97" s="157"/>
      <c r="BFG97" s="211"/>
      <c r="BFH97" s="161"/>
      <c r="BFI97" s="161"/>
      <c r="BFJ97" s="168"/>
      <c r="BFK97" s="169"/>
      <c r="BFL97" s="170"/>
      <c r="BFM97" s="167"/>
      <c r="BFN97" s="43"/>
      <c r="BFO97" s="208"/>
      <c r="BFP97" s="157"/>
      <c r="BFQ97" s="211"/>
      <c r="BFR97" s="161"/>
      <c r="BFS97" s="161"/>
      <c r="BFT97" s="168"/>
      <c r="BFU97" s="169"/>
      <c r="BFV97" s="170"/>
      <c r="BFW97" s="167"/>
      <c r="BFX97" s="43"/>
      <c r="BFY97" s="208"/>
      <c r="BFZ97" s="157"/>
      <c r="BGA97" s="211"/>
      <c r="BGB97" s="161"/>
      <c r="BGC97" s="161"/>
      <c r="BGD97" s="168"/>
      <c r="BGE97" s="169"/>
      <c r="BGF97" s="170"/>
      <c r="BGG97" s="167"/>
      <c r="BGH97" s="43"/>
      <c r="BGI97" s="208"/>
      <c r="BGJ97" s="157"/>
      <c r="BGK97" s="211"/>
      <c r="BGL97" s="161"/>
      <c r="BGM97" s="161"/>
      <c r="BGN97" s="168"/>
      <c r="BGO97" s="169"/>
      <c r="BGP97" s="170"/>
      <c r="BGQ97" s="167"/>
      <c r="BGR97" s="43"/>
      <c r="BGS97" s="208"/>
      <c r="BGT97" s="157"/>
      <c r="BGU97" s="211"/>
      <c r="BGV97" s="161"/>
      <c r="BGW97" s="161"/>
      <c r="BGX97" s="168"/>
      <c r="BGY97" s="169"/>
      <c r="BGZ97" s="170"/>
      <c r="BHA97" s="167"/>
      <c r="BHB97" s="43"/>
      <c r="BHC97" s="208"/>
      <c r="BHD97" s="157"/>
      <c r="BHE97" s="211"/>
      <c r="BHF97" s="161"/>
      <c r="BHG97" s="161"/>
      <c r="BHH97" s="168"/>
      <c r="BHI97" s="169"/>
      <c r="BHJ97" s="170"/>
      <c r="BHK97" s="167"/>
      <c r="BHL97" s="43"/>
      <c r="BHM97" s="208"/>
      <c r="BHN97" s="157"/>
      <c r="BHO97" s="211"/>
      <c r="BHP97" s="161"/>
      <c r="BHQ97" s="161"/>
      <c r="BHR97" s="168"/>
      <c r="BHS97" s="169"/>
      <c r="BHT97" s="170"/>
      <c r="BHU97" s="167"/>
      <c r="BHV97" s="43"/>
      <c r="BHW97" s="208"/>
      <c r="BHX97" s="157"/>
      <c r="BHY97" s="211"/>
      <c r="BHZ97" s="161"/>
      <c r="BIA97" s="161"/>
      <c r="BIB97" s="168"/>
      <c r="BIC97" s="169"/>
      <c r="BID97" s="170"/>
      <c r="BIE97" s="167"/>
      <c r="BIF97" s="43"/>
      <c r="BIG97" s="208"/>
      <c r="BIH97" s="157"/>
      <c r="BII97" s="211"/>
      <c r="BIJ97" s="161"/>
      <c r="BIK97" s="161"/>
      <c r="BIL97" s="168"/>
      <c r="BIM97" s="169"/>
      <c r="BIN97" s="170"/>
      <c r="BIO97" s="167"/>
      <c r="BIP97" s="43"/>
      <c r="BIQ97" s="208"/>
      <c r="BIR97" s="157"/>
      <c r="BIS97" s="211"/>
      <c r="BIT97" s="161"/>
      <c r="BIU97" s="161"/>
      <c r="BIV97" s="168"/>
      <c r="BIW97" s="169"/>
      <c r="BIX97" s="170"/>
      <c r="BIY97" s="167"/>
      <c r="BIZ97" s="43"/>
      <c r="BJA97" s="208"/>
      <c r="BJB97" s="157"/>
      <c r="BJC97" s="211"/>
      <c r="BJD97" s="161"/>
      <c r="BJE97" s="161"/>
      <c r="BJF97" s="168"/>
      <c r="BJG97" s="169"/>
      <c r="BJH97" s="170"/>
      <c r="BJI97" s="167"/>
      <c r="BJJ97" s="43"/>
      <c r="BJK97" s="208"/>
      <c r="BJL97" s="157"/>
      <c r="BJM97" s="211"/>
      <c r="BJN97" s="161"/>
      <c r="BJO97" s="161"/>
      <c r="BJP97" s="168"/>
      <c r="BJQ97" s="169"/>
      <c r="BJR97" s="170"/>
      <c r="BJS97" s="167"/>
      <c r="BJT97" s="43"/>
      <c r="BJU97" s="208"/>
      <c r="BJV97" s="157"/>
      <c r="BJW97" s="211"/>
      <c r="BJX97" s="161"/>
      <c r="BJY97" s="161"/>
      <c r="BJZ97" s="168"/>
      <c r="BKA97" s="169"/>
      <c r="BKB97" s="170"/>
      <c r="BKC97" s="167"/>
      <c r="BKD97" s="43"/>
      <c r="BKE97" s="208"/>
      <c r="BKF97" s="157"/>
      <c r="BKG97" s="211"/>
      <c r="BKH97" s="161"/>
      <c r="BKI97" s="161"/>
      <c r="BKJ97" s="168"/>
      <c r="BKK97" s="169"/>
      <c r="BKL97" s="170"/>
      <c r="BKM97" s="167"/>
      <c r="BKN97" s="43"/>
      <c r="BKO97" s="208"/>
      <c r="BKP97" s="157"/>
      <c r="BKQ97" s="211"/>
      <c r="BKR97" s="161"/>
      <c r="BKS97" s="161"/>
      <c r="BKT97" s="168"/>
      <c r="BKU97" s="169"/>
      <c r="BKV97" s="170"/>
      <c r="BKW97" s="167"/>
      <c r="BKX97" s="43"/>
      <c r="BKY97" s="208"/>
      <c r="BKZ97" s="157"/>
      <c r="BLA97" s="211"/>
      <c r="BLB97" s="161"/>
      <c r="BLC97" s="161"/>
      <c r="BLD97" s="168"/>
      <c r="BLE97" s="169"/>
      <c r="BLF97" s="170"/>
      <c r="BLG97" s="167"/>
      <c r="BLH97" s="43"/>
      <c r="BLI97" s="208"/>
      <c r="BLJ97" s="157"/>
      <c r="BLK97" s="211"/>
      <c r="BLL97" s="161"/>
      <c r="BLM97" s="161"/>
      <c r="BLN97" s="168"/>
      <c r="BLO97" s="169"/>
      <c r="BLP97" s="170"/>
      <c r="BLQ97" s="167"/>
      <c r="BLR97" s="43"/>
      <c r="BLS97" s="208"/>
      <c r="BLT97" s="157"/>
      <c r="BLU97" s="211"/>
      <c r="BLV97" s="161"/>
      <c r="BLW97" s="161"/>
      <c r="BLX97" s="168"/>
      <c r="BLY97" s="169"/>
      <c r="BLZ97" s="170"/>
      <c r="BMA97" s="167"/>
      <c r="BMB97" s="43"/>
      <c r="BMC97" s="208"/>
      <c r="BMD97" s="157"/>
      <c r="BME97" s="211"/>
      <c r="BMF97" s="161"/>
      <c r="BMG97" s="161"/>
      <c r="BMH97" s="168"/>
      <c r="BMI97" s="169"/>
      <c r="BMJ97" s="170"/>
      <c r="BMK97" s="167"/>
      <c r="BML97" s="43"/>
      <c r="BMM97" s="208"/>
      <c r="BMN97" s="157"/>
      <c r="BMO97" s="211"/>
      <c r="BMP97" s="161"/>
      <c r="BMQ97" s="161"/>
      <c r="BMR97" s="168"/>
      <c r="BMS97" s="169"/>
      <c r="BMT97" s="170"/>
      <c r="BMU97" s="167"/>
      <c r="BMV97" s="43"/>
      <c r="BMW97" s="208"/>
      <c r="BMX97" s="157"/>
      <c r="BMY97" s="211"/>
      <c r="BMZ97" s="161"/>
      <c r="BNA97" s="161"/>
      <c r="BNB97" s="168"/>
      <c r="BNC97" s="169"/>
      <c r="BND97" s="170"/>
      <c r="BNE97" s="167"/>
      <c r="BNF97" s="43"/>
      <c r="BNG97" s="208"/>
      <c r="BNH97" s="157"/>
      <c r="BNI97" s="211"/>
      <c r="BNJ97" s="161"/>
      <c r="BNK97" s="161"/>
      <c r="BNL97" s="168"/>
      <c r="BNM97" s="169"/>
      <c r="BNN97" s="170"/>
      <c r="BNO97" s="167"/>
      <c r="BNP97" s="43"/>
      <c r="BNQ97" s="208"/>
      <c r="BNR97" s="157"/>
      <c r="BNS97" s="211"/>
      <c r="BNT97" s="161"/>
      <c r="BNU97" s="161"/>
      <c r="BNV97" s="168"/>
      <c r="BNW97" s="169"/>
      <c r="BNX97" s="170"/>
      <c r="BNY97" s="167"/>
      <c r="BNZ97" s="43"/>
      <c r="BOA97" s="208"/>
      <c r="BOB97" s="157"/>
      <c r="BOC97" s="211"/>
      <c r="BOD97" s="161"/>
      <c r="BOE97" s="161"/>
      <c r="BOF97" s="168"/>
      <c r="BOG97" s="169"/>
      <c r="BOH97" s="170"/>
      <c r="BOI97" s="167"/>
      <c r="BOJ97" s="43"/>
      <c r="BOK97" s="208"/>
      <c r="BOL97" s="157"/>
      <c r="BOM97" s="211"/>
      <c r="BON97" s="161"/>
      <c r="BOO97" s="161"/>
      <c r="BOP97" s="168"/>
      <c r="BOQ97" s="169"/>
      <c r="BOR97" s="170"/>
      <c r="BOS97" s="167"/>
      <c r="BOT97" s="43"/>
      <c r="BOU97" s="208"/>
      <c r="BOV97" s="157"/>
      <c r="BOW97" s="211"/>
      <c r="BOX97" s="161"/>
      <c r="BOY97" s="161"/>
      <c r="BOZ97" s="168"/>
      <c r="BPA97" s="169"/>
      <c r="BPB97" s="170"/>
      <c r="BPC97" s="167"/>
      <c r="BPD97" s="43"/>
      <c r="BPE97" s="208"/>
      <c r="BPF97" s="157"/>
      <c r="BPG97" s="211"/>
      <c r="BPH97" s="161"/>
      <c r="BPI97" s="161"/>
      <c r="BPJ97" s="168"/>
      <c r="BPK97" s="169"/>
      <c r="BPL97" s="170"/>
      <c r="BPM97" s="167"/>
      <c r="BPN97" s="43"/>
      <c r="BPO97" s="208"/>
      <c r="BPP97" s="157"/>
      <c r="BPQ97" s="211"/>
      <c r="BPR97" s="161"/>
      <c r="BPS97" s="161"/>
      <c r="BPT97" s="168"/>
      <c r="BPU97" s="169"/>
      <c r="BPV97" s="170"/>
      <c r="BPW97" s="167"/>
      <c r="BPX97" s="43"/>
      <c r="BPY97" s="208"/>
      <c r="BPZ97" s="157"/>
      <c r="BQA97" s="211"/>
      <c r="BQB97" s="161"/>
      <c r="BQC97" s="161"/>
      <c r="BQD97" s="168"/>
      <c r="BQE97" s="169"/>
      <c r="BQF97" s="170"/>
      <c r="BQG97" s="167"/>
      <c r="BQH97" s="43"/>
      <c r="BQI97" s="208"/>
      <c r="BQJ97" s="157"/>
      <c r="BQK97" s="211"/>
      <c r="BQL97" s="161"/>
      <c r="BQM97" s="161"/>
      <c r="BQN97" s="168"/>
      <c r="BQO97" s="169"/>
      <c r="BQP97" s="170"/>
      <c r="BQQ97" s="167"/>
      <c r="BQR97" s="43"/>
      <c r="BQS97" s="208"/>
      <c r="BQT97" s="157"/>
      <c r="BQU97" s="211"/>
      <c r="BQV97" s="161"/>
      <c r="BQW97" s="161"/>
      <c r="BQX97" s="168"/>
      <c r="BQY97" s="169"/>
      <c r="BQZ97" s="170"/>
      <c r="BRA97" s="167"/>
      <c r="BRB97" s="43"/>
      <c r="BRC97" s="208"/>
      <c r="BRD97" s="157"/>
      <c r="BRE97" s="211"/>
      <c r="BRF97" s="161"/>
      <c r="BRG97" s="161"/>
      <c r="BRH97" s="168"/>
      <c r="BRI97" s="169"/>
      <c r="BRJ97" s="170"/>
      <c r="BRK97" s="167"/>
      <c r="BRL97" s="43"/>
      <c r="BRM97" s="208"/>
      <c r="BRN97" s="157"/>
      <c r="BRO97" s="211"/>
      <c r="BRP97" s="161"/>
      <c r="BRQ97" s="161"/>
      <c r="BRR97" s="168"/>
      <c r="BRS97" s="169"/>
      <c r="BRT97" s="170"/>
      <c r="BRU97" s="167"/>
      <c r="BRV97" s="43"/>
      <c r="BRW97" s="208"/>
      <c r="BRX97" s="157"/>
      <c r="BRY97" s="211"/>
      <c r="BRZ97" s="161"/>
      <c r="BSA97" s="161"/>
      <c r="BSB97" s="168"/>
      <c r="BSC97" s="169"/>
      <c r="BSD97" s="170"/>
      <c r="BSE97" s="167"/>
      <c r="BSF97" s="43"/>
      <c r="BSG97" s="208"/>
      <c r="BSH97" s="157"/>
      <c r="BSI97" s="211"/>
      <c r="BSJ97" s="161"/>
      <c r="BSK97" s="161"/>
      <c r="BSL97" s="168"/>
      <c r="BSM97" s="169"/>
      <c r="BSN97" s="170"/>
      <c r="BSO97" s="167"/>
      <c r="BSP97" s="43"/>
      <c r="BSQ97" s="208"/>
      <c r="BSR97" s="157"/>
      <c r="BSS97" s="211"/>
      <c r="BST97" s="161"/>
      <c r="BSU97" s="161"/>
      <c r="BSV97" s="168"/>
      <c r="BSW97" s="169"/>
      <c r="BSX97" s="170"/>
      <c r="BSY97" s="167"/>
      <c r="BSZ97" s="43"/>
      <c r="BTA97" s="208"/>
      <c r="BTB97" s="157"/>
      <c r="BTC97" s="211"/>
      <c r="BTD97" s="161"/>
      <c r="BTE97" s="161"/>
      <c r="BTF97" s="168"/>
      <c r="BTG97" s="169"/>
      <c r="BTH97" s="170"/>
      <c r="BTI97" s="167"/>
      <c r="BTJ97" s="43"/>
      <c r="BTK97" s="208"/>
      <c r="BTL97" s="157"/>
      <c r="BTM97" s="211"/>
      <c r="BTN97" s="161"/>
      <c r="BTO97" s="161"/>
      <c r="BTP97" s="168"/>
      <c r="BTQ97" s="169"/>
      <c r="BTR97" s="170"/>
      <c r="BTS97" s="167"/>
      <c r="BTT97" s="43"/>
      <c r="BTU97" s="208"/>
      <c r="BTV97" s="157"/>
      <c r="BTW97" s="211"/>
      <c r="BTX97" s="161"/>
      <c r="BTY97" s="161"/>
      <c r="BTZ97" s="168"/>
      <c r="BUA97" s="169"/>
      <c r="BUB97" s="170"/>
      <c r="BUC97" s="167"/>
      <c r="BUD97" s="43"/>
      <c r="BUE97" s="208"/>
      <c r="BUF97" s="157"/>
      <c r="BUG97" s="211"/>
      <c r="BUH97" s="161"/>
      <c r="BUI97" s="161"/>
      <c r="BUJ97" s="168"/>
      <c r="BUK97" s="169"/>
      <c r="BUL97" s="170"/>
      <c r="BUM97" s="167"/>
      <c r="BUN97" s="43"/>
      <c r="BUO97" s="208"/>
      <c r="BUP97" s="157"/>
      <c r="BUQ97" s="211"/>
      <c r="BUR97" s="161"/>
      <c r="BUS97" s="161"/>
      <c r="BUT97" s="168"/>
      <c r="BUU97" s="169"/>
      <c r="BUV97" s="170"/>
      <c r="BUW97" s="167"/>
      <c r="BUX97" s="43"/>
      <c r="BUY97" s="208"/>
      <c r="BUZ97" s="157"/>
      <c r="BVA97" s="211"/>
      <c r="BVB97" s="161"/>
      <c r="BVC97" s="161"/>
      <c r="BVD97" s="168"/>
      <c r="BVE97" s="169"/>
      <c r="BVF97" s="170"/>
      <c r="BVG97" s="167"/>
      <c r="BVH97" s="43"/>
      <c r="BVI97" s="208"/>
      <c r="BVJ97" s="157"/>
      <c r="BVK97" s="211"/>
      <c r="BVL97" s="161"/>
      <c r="BVM97" s="161"/>
      <c r="BVN97" s="168"/>
      <c r="BVO97" s="169"/>
      <c r="BVP97" s="170"/>
      <c r="BVQ97" s="167"/>
      <c r="BVR97" s="43"/>
      <c r="BVS97" s="208"/>
      <c r="BVT97" s="157"/>
      <c r="BVU97" s="211"/>
      <c r="BVV97" s="161"/>
      <c r="BVW97" s="161"/>
      <c r="BVX97" s="168"/>
      <c r="BVY97" s="169"/>
      <c r="BVZ97" s="170"/>
      <c r="BWA97" s="167"/>
      <c r="BWB97" s="43"/>
      <c r="BWC97" s="208"/>
      <c r="BWD97" s="157"/>
      <c r="BWE97" s="211"/>
      <c r="BWF97" s="161"/>
      <c r="BWG97" s="161"/>
      <c r="BWH97" s="168"/>
      <c r="BWI97" s="169"/>
      <c r="BWJ97" s="170"/>
      <c r="BWK97" s="167"/>
      <c r="BWL97" s="43"/>
      <c r="BWM97" s="208"/>
      <c r="BWN97" s="157"/>
      <c r="BWO97" s="211"/>
      <c r="BWP97" s="161"/>
      <c r="BWQ97" s="161"/>
      <c r="BWR97" s="168"/>
      <c r="BWS97" s="169"/>
      <c r="BWT97" s="170"/>
      <c r="BWU97" s="167"/>
      <c r="BWV97" s="43"/>
      <c r="BWW97" s="208"/>
      <c r="BWX97" s="157"/>
      <c r="BWY97" s="211"/>
      <c r="BWZ97" s="161"/>
      <c r="BXA97" s="161"/>
      <c r="BXB97" s="168"/>
      <c r="BXC97" s="169"/>
      <c r="BXD97" s="170"/>
      <c r="BXE97" s="167"/>
      <c r="BXF97" s="43"/>
      <c r="BXG97" s="208"/>
      <c r="BXH97" s="157"/>
      <c r="BXI97" s="211"/>
      <c r="BXJ97" s="161"/>
      <c r="BXK97" s="161"/>
      <c r="BXL97" s="168"/>
      <c r="BXM97" s="169"/>
      <c r="BXN97" s="170"/>
      <c r="BXO97" s="167"/>
      <c r="BXP97" s="43"/>
      <c r="BXQ97" s="208"/>
      <c r="BXR97" s="157"/>
      <c r="BXS97" s="211"/>
      <c r="BXT97" s="161"/>
      <c r="BXU97" s="161"/>
      <c r="BXV97" s="168"/>
      <c r="BXW97" s="169"/>
      <c r="BXX97" s="170"/>
      <c r="BXY97" s="167"/>
      <c r="BXZ97" s="43"/>
      <c r="BYA97" s="208"/>
      <c r="BYB97" s="157"/>
      <c r="BYC97" s="211"/>
      <c r="BYD97" s="161"/>
      <c r="BYE97" s="161"/>
      <c r="BYF97" s="168"/>
      <c r="BYG97" s="169"/>
      <c r="BYH97" s="170"/>
      <c r="BYI97" s="167"/>
      <c r="BYJ97" s="43"/>
      <c r="BYK97" s="208"/>
      <c r="BYL97" s="157"/>
      <c r="BYM97" s="211"/>
      <c r="BYN97" s="161"/>
      <c r="BYO97" s="161"/>
      <c r="BYP97" s="168"/>
      <c r="BYQ97" s="169"/>
      <c r="BYR97" s="170"/>
      <c r="BYS97" s="167"/>
      <c r="BYT97" s="43"/>
      <c r="BYU97" s="208"/>
      <c r="BYV97" s="157"/>
      <c r="BYW97" s="211"/>
      <c r="BYX97" s="161"/>
      <c r="BYY97" s="161"/>
      <c r="BYZ97" s="168"/>
      <c r="BZA97" s="169"/>
      <c r="BZB97" s="170"/>
      <c r="BZC97" s="167"/>
      <c r="BZD97" s="43"/>
      <c r="BZE97" s="208"/>
      <c r="BZF97" s="157"/>
      <c r="BZG97" s="211"/>
      <c r="BZH97" s="161"/>
      <c r="BZI97" s="161"/>
      <c r="BZJ97" s="168"/>
      <c r="BZK97" s="169"/>
      <c r="BZL97" s="170"/>
      <c r="BZM97" s="167"/>
      <c r="BZN97" s="43"/>
      <c r="BZO97" s="208"/>
      <c r="BZP97" s="157"/>
      <c r="BZQ97" s="211"/>
      <c r="BZR97" s="161"/>
      <c r="BZS97" s="161"/>
      <c r="BZT97" s="168"/>
      <c r="BZU97" s="169"/>
      <c r="BZV97" s="170"/>
      <c r="BZW97" s="167"/>
      <c r="BZX97" s="43"/>
      <c r="BZY97" s="208"/>
      <c r="BZZ97" s="157"/>
      <c r="CAA97" s="211"/>
      <c r="CAB97" s="161"/>
      <c r="CAC97" s="161"/>
      <c r="CAD97" s="168"/>
      <c r="CAE97" s="169"/>
      <c r="CAF97" s="170"/>
      <c r="CAG97" s="167"/>
      <c r="CAH97" s="43"/>
      <c r="CAI97" s="208"/>
      <c r="CAJ97" s="157"/>
      <c r="CAK97" s="211"/>
      <c r="CAL97" s="161"/>
      <c r="CAM97" s="161"/>
      <c r="CAN97" s="168"/>
      <c r="CAO97" s="169"/>
      <c r="CAP97" s="170"/>
      <c r="CAQ97" s="167"/>
      <c r="CAR97" s="43"/>
      <c r="CAS97" s="208"/>
      <c r="CAT97" s="157"/>
      <c r="CAU97" s="211"/>
      <c r="CAV97" s="161"/>
      <c r="CAW97" s="161"/>
      <c r="CAX97" s="168"/>
      <c r="CAY97" s="169"/>
      <c r="CAZ97" s="170"/>
      <c r="CBA97" s="167"/>
      <c r="CBB97" s="43"/>
      <c r="CBC97" s="208"/>
      <c r="CBD97" s="157"/>
      <c r="CBE97" s="211"/>
      <c r="CBF97" s="161"/>
      <c r="CBG97" s="161"/>
      <c r="CBH97" s="168"/>
      <c r="CBI97" s="169"/>
      <c r="CBJ97" s="170"/>
      <c r="CBK97" s="167"/>
      <c r="CBL97" s="43"/>
      <c r="CBM97" s="208"/>
      <c r="CBN97" s="157"/>
      <c r="CBO97" s="211"/>
      <c r="CBP97" s="161"/>
      <c r="CBQ97" s="161"/>
      <c r="CBR97" s="168"/>
      <c r="CBS97" s="169"/>
      <c r="CBT97" s="170"/>
      <c r="CBU97" s="167"/>
      <c r="CBV97" s="43"/>
      <c r="CBW97" s="208"/>
      <c r="CBX97" s="157"/>
      <c r="CBY97" s="211"/>
      <c r="CBZ97" s="161"/>
      <c r="CCA97" s="161"/>
      <c r="CCB97" s="168"/>
      <c r="CCC97" s="169"/>
      <c r="CCD97" s="170"/>
      <c r="CCE97" s="167"/>
      <c r="CCF97" s="43"/>
      <c r="CCG97" s="208"/>
      <c r="CCH97" s="157"/>
      <c r="CCI97" s="211"/>
      <c r="CCJ97" s="161"/>
      <c r="CCK97" s="161"/>
      <c r="CCL97" s="168"/>
      <c r="CCM97" s="169"/>
      <c r="CCN97" s="170"/>
      <c r="CCO97" s="167"/>
      <c r="CCP97" s="43"/>
      <c r="CCQ97" s="208"/>
      <c r="CCR97" s="157"/>
      <c r="CCS97" s="211"/>
      <c r="CCT97" s="161"/>
      <c r="CCU97" s="161"/>
      <c r="CCV97" s="168"/>
      <c r="CCW97" s="169"/>
      <c r="CCX97" s="170"/>
      <c r="CCY97" s="167"/>
      <c r="CCZ97" s="43"/>
      <c r="CDA97" s="208"/>
      <c r="CDB97" s="157"/>
      <c r="CDC97" s="211"/>
      <c r="CDD97" s="161"/>
      <c r="CDE97" s="161"/>
      <c r="CDF97" s="168"/>
      <c r="CDG97" s="169"/>
      <c r="CDH97" s="170"/>
      <c r="CDI97" s="167"/>
      <c r="CDJ97" s="43"/>
      <c r="CDK97" s="208"/>
      <c r="CDL97" s="157"/>
      <c r="CDM97" s="211"/>
      <c r="CDN97" s="161"/>
      <c r="CDO97" s="161"/>
      <c r="CDP97" s="168"/>
      <c r="CDQ97" s="169"/>
      <c r="CDR97" s="170"/>
      <c r="CDS97" s="167"/>
      <c r="CDT97" s="43"/>
      <c r="CDU97" s="208"/>
      <c r="CDV97" s="157"/>
      <c r="CDW97" s="211"/>
      <c r="CDX97" s="161"/>
      <c r="CDY97" s="161"/>
      <c r="CDZ97" s="168"/>
      <c r="CEA97" s="169"/>
      <c r="CEB97" s="170"/>
      <c r="CEC97" s="167"/>
      <c r="CED97" s="43"/>
      <c r="CEE97" s="208"/>
      <c r="CEF97" s="157"/>
      <c r="CEG97" s="211"/>
      <c r="CEH97" s="161"/>
      <c r="CEI97" s="161"/>
      <c r="CEJ97" s="168"/>
      <c r="CEK97" s="169"/>
      <c r="CEL97" s="170"/>
      <c r="CEM97" s="167"/>
      <c r="CEN97" s="43"/>
      <c r="CEO97" s="208"/>
      <c r="CEP97" s="157"/>
      <c r="CEQ97" s="211"/>
      <c r="CER97" s="161"/>
      <c r="CES97" s="161"/>
      <c r="CET97" s="168"/>
      <c r="CEU97" s="169"/>
      <c r="CEV97" s="170"/>
      <c r="CEW97" s="167"/>
      <c r="CEX97" s="43"/>
      <c r="CEY97" s="208"/>
      <c r="CEZ97" s="157"/>
      <c r="CFA97" s="211"/>
      <c r="CFB97" s="161"/>
      <c r="CFC97" s="161"/>
      <c r="CFD97" s="168"/>
      <c r="CFE97" s="169"/>
      <c r="CFF97" s="170"/>
      <c r="CFG97" s="167"/>
      <c r="CFH97" s="43"/>
      <c r="CFI97" s="208"/>
      <c r="CFJ97" s="157"/>
      <c r="CFK97" s="211"/>
      <c r="CFL97" s="161"/>
      <c r="CFM97" s="161"/>
      <c r="CFN97" s="168"/>
      <c r="CFO97" s="169"/>
      <c r="CFP97" s="170"/>
      <c r="CFQ97" s="167"/>
      <c r="CFR97" s="43"/>
      <c r="CFS97" s="208"/>
      <c r="CFT97" s="157"/>
      <c r="CFU97" s="211"/>
      <c r="CFV97" s="161"/>
      <c r="CFW97" s="161"/>
      <c r="CFX97" s="168"/>
      <c r="CFY97" s="169"/>
      <c r="CFZ97" s="170"/>
      <c r="CGA97" s="167"/>
      <c r="CGB97" s="43"/>
      <c r="CGC97" s="208"/>
      <c r="CGD97" s="157"/>
      <c r="CGE97" s="211"/>
      <c r="CGF97" s="161"/>
      <c r="CGG97" s="161"/>
      <c r="CGH97" s="168"/>
      <c r="CGI97" s="169"/>
      <c r="CGJ97" s="170"/>
      <c r="CGK97" s="167"/>
      <c r="CGL97" s="43"/>
      <c r="CGM97" s="208"/>
      <c r="CGN97" s="157"/>
      <c r="CGO97" s="211"/>
      <c r="CGP97" s="161"/>
      <c r="CGQ97" s="161"/>
      <c r="CGR97" s="168"/>
      <c r="CGS97" s="169"/>
      <c r="CGT97" s="170"/>
      <c r="CGU97" s="167"/>
      <c r="CGV97" s="43"/>
      <c r="CGW97" s="208"/>
      <c r="CGX97" s="157"/>
      <c r="CGY97" s="211"/>
      <c r="CGZ97" s="161"/>
      <c r="CHA97" s="161"/>
      <c r="CHB97" s="168"/>
      <c r="CHC97" s="169"/>
      <c r="CHD97" s="170"/>
      <c r="CHE97" s="167"/>
      <c r="CHF97" s="43"/>
      <c r="CHG97" s="208"/>
      <c r="CHH97" s="157"/>
      <c r="CHI97" s="211"/>
      <c r="CHJ97" s="161"/>
      <c r="CHK97" s="161"/>
      <c r="CHL97" s="168"/>
      <c r="CHM97" s="169"/>
      <c r="CHN97" s="170"/>
      <c r="CHO97" s="167"/>
      <c r="CHP97" s="43"/>
      <c r="CHQ97" s="208"/>
      <c r="CHR97" s="157"/>
      <c r="CHS97" s="211"/>
      <c r="CHT97" s="161"/>
      <c r="CHU97" s="161"/>
      <c r="CHV97" s="168"/>
      <c r="CHW97" s="169"/>
      <c r="CHX97" s="170"/>
      <c r="CHY97" s="167"/>
      <c r="CHZ97" s="43"/>
      <c r="CIA97" s="208"/>
      <c r="CIB97" s="157"/>
      <c r="CIC97" s="211"/>
      <c r="CID97" s="161"/>
      <c r="CIE97" s="161"/>
      <c r="CIF97" s="168"/>
      <c r="CIG97" s="169"/>
      <c r="CIH97" s="170"/>
      <c r="CII97" s="167"/>
      <c r="CIJ97" s="43"/>
      <c r="CIK97" s="208"/>
      <c r="CIL97" s="157"/>
      <c r="CIM97" s="211"/>
      <c r="CIN97" s="161"/>
      <c r="CIO97" s="161"/>
      <c r="CIP97" s="168"/>
      <c r="CIQ97" s="169"/>
      <c r="CIR97" s="170"/>
      <c r="CIS97" s="167"/>
      <c r="CIT97" s="43"/>
      <c r="CIU97" s="208"/>
      <c r="CIV97" s="157"/>
      <c r="CIW97" s="211"/>
      <c r="CIX97" s="161"/>
      <c r="CIY97" s="161"/>
      <c r="CIZ97" s="168"/>
      <c r="CJA97" s="169"/>
      <c r="CJB97" s="170"/>
      <c r="CJC97" s="167"/>
      <c r="CJD97" s="43"/>
      <c r="CJE97" s="208"/>
      <c r="CJF97" s="157"/>
      <c r="CJG97" s="211"/>
      <c r="CJH97" s="161"/>
      <c r="CJI97" s="161"/>
      <c r="CJJ97" s="168"/>
      <c r="CJK97" s="169"/>
      <c r="CJL97" s="170"/>
      <c r="CJM97" s="167"/>
      <c r="CJN97" s="43"/>
      <c r="CJO97" s="208"/>
      <c r="CJP97" s="157"/>
      <c r="CJQ97" s="211"/>
      <c r="CJR97" s="161"/>
      <c r="CJS97" s="161"/>
      <c r="CJT97" s="168"/>
      <c r="CJU97" s="169"/>
      <c r="CJV97" s="170"/>
      <c r="CJW97" s="167"/>
      <c r="CJX97" s="43"/>
      <c r="CJY97" s="208"/>
      <c r="CJZ97" s="157"/>
      <c r="CKA97" s="211"/>
      <c r="CKB97" s="161"/>
      <c r="CKC97" s="161"/>
      <c r="CKD97" s="168"/>
      <c r="CKE97" s="169"/>
      <c r="CKF97" s="170"/>
      <c r="CKG97" s="167"/>
      <c r="CKH97" s="43"/>
      <c r="CKI97" s="208"/>
      <c r="CKJ97" s="157"/>
      <c r="CKK97" s="211"/>
      <c r="CKL97" s="161"/>
      <c r="CKM97" s="161"/>
      <c r="CKN97" s="168"/>
      <c r="CKO97" s="169"/>
      <c r="CKP97" s="170"/>
      <c r="CKQ97" s="167"/>
      <c r="CKR97" s="43"/>
      <c r="CKS97" s="208"/>
      <c r="CKT97" s="157"/>
      <c r="CKU97" s="211"/>
      <c r="CKV97" s="161"/>
      <c r="CKW97" s="161"/>
      <c r="CKX97" s="168"/>
      <c r="CKY97" s="169"/>
      <c r="CKZ97" s="170"/>
      <c r="CLA97" s="167"/>
      <c r="CLB97" s="43"/>
      <c r="CLC97" s="208"/>
      <c r="CLD97" s="157"/>
      <c r="CLE97" s="211"/>
      <c r="CLF97" s="161"/>
      <c r="CLG97" s="161"/>
      <c r="CLH97" s="168"/>
      <c r="CLI97" s="169"/>
      <c r="CLJ97" s="170"/>
      <c r="CLK97" s="167"/>
      <c r="CLL97" s="43"/>
      <c r="CLM97" s="208"/>
      <c r="CLN97" s="157"/>
      <c r="CLO97" s="211"/>
      <c r="CLP97" s="161"/>
      <c r="CLQ97" s="161"/>
      <c r="CLR97" s="168"/>
      <c r="CLS97" s="169"/>
      <c r="CLT97" s="170"/>
      <c r="CLU97" s="167"/>
      <c r="CLV97" s="43"/>
      <c r="CLW97" s="208"/>
      <c r="CLX97" s="157"/>
      <c r="CLY97" s="211"/>
      <c r="CLZ97" s="161"/>
      <c r="CMA97" s="161"/>
      <c r="CMB97" s="168"/>
      <c r="CMC97" s="169"/>
      <c r="CMD97" s="170"/>
      <c r="CME97" s="167"/>
      <c r="CMF97" s="43"/>
      <c r="CMG97" s="208"/>
      <c r="CMH97" s="157"/>
      <c r="CMI97" s="211"/>
      <c r="CMJ97" s="161"/>
      <c r="CMK97" s="161"/>
      <c r="CML97" s="168"/>
      <c r="CMM97" s="169"/>
      <c r="CMN97" s="170"/>
      <c r="CMO97" s="167"/>
      <c r="CMP97" s="43"/>
      <c r="CMQ97" s="208"/>
      <c r="CMR97" s="157"/>
      <c r="CMS97" s="211"/>
      <c r="CMT97" s="161"/>
      <c r="CMU97" s="161"/>
      <c r="CMV97" s="168"/>
      <c r="CMW97" s="169"/>
      <c r="CMX97" s="170"/>
      <c r="CMY97" s="167"/>
      <c r="CMZ97" s="43"/>
      <c r="CNA97" s="208"/>
      <c r="CNB97" s="157"/>
      <c r="CNC97" s="211"/>
      <c r="CND97" s="161"/>
      <c r="CNE97" s="161"/>
      <c r="CNF97" s="168"/>
      <c r="CNG97" s="169"/>
      <c r="CNH97" s="170"/>
      <c r="CNI97" s="167"/>
      <c r="CNJ97" s="43"/>
      <c r="CNK97" s="208"/>
      <c r="CNL97" s="157"/>
      <c r="CNM97" s="211"/>
      <c r="CNN97" s="161"/>
      <c r="CNO97" s="161"/>
      <c r="CNP97" s="168"/>
      <c r="CNQ97" s="169"/>
      <c r="CNR97" s="170"/>
      <c r="CNS97" s="167"/>
      <c r="CNT97" s="43"/>
      <c r="CNU97" s="208"/>
      <c r="CNV97" s="157"/>
      <c r="CNW97" s="211"/>
      <c r="CNX97" s="161"/>
      <c r="CNY97" s="161"/>
      <c r="CNZ97" s="168"/>
      <c r="COA97" s="169"/>
      <c r="COB97" s="170"/>
      <c r="COC97" s="167"/>
      <c r="COD97" s="43"/>
      <c r="COE97" s="208"/>
      <c r="COF97" s="157"/>
      <c r="COG97" s="211"/>
      <c r="COH97" s="161"/>
      <c r="COI97" s="161"/>
      <c r="COJ97" s="168"/>
      <c r="COK97" s="169"/>
      <c r="COL97" s="170"/>
      <c r="COM97" s="167"/>
      <c r="CON97" s="43"/>
      <c r="COO97" s="208"/>
      <c r="COP97" s="157"/>
      <c r="COQ97" s="211"/>
      <c r="COR97" s="161"/>
      <c r="COS97" s="161"/>
      <c r="COT97" s="168"/>
      <c r="COU97" s="169"/>
      <c r="COV97" s="170"/>
      <c r="COW97" s="167"/>
      <c r="COX97" s="43"/>
      <c r="COY97" s="208"/>
      <c r="COZ97" s="157"/>
      <c r="CPA97" s="211"/>
      <c r="CPB97" s="161"/>
      <c r="CPC97" s="161"/>
      <c r="CPD97" s="168"/>
      <c r="CPE97" s="169"/>
      <c r="CPF97" s="170"/>
      <c r="CPG97" s="167"/>
      <c r="CPH97" s="43"/>
      <c r="CPI97" s="208"/>
      <c r="CPJ97" s="157"/>
      <c r="CPK97" s="211"/>
      <c r="CPL97" s="161"/>
      <c r="CPM97" s="161"/>
      <c r="CPN97" s="168"/>
      <c r="CPO97" s="169"/>
      <c r="CPP97" s="170"/>
      <c r="CPQ97" s="167"/>
      <c r="CPR97" s="43"/>
      <c r="CPS97" s="208"/>
      <c r="CPT97" s="157"/>
      <c r="CPU97" s="211"/>
      <c r="CPV97" s="161"/>
      <c r="CPW97" s="161"/>
      <c r="CPX97" s="168"/>
      <c r="CPY97" s="169"/>
      <c r="CPZ97" s="170"/>
      <c r="CQA97" s="167"/>
      <c r="CQB97" s="43"/>
      <c r="CQC97" s="208"/>
      <c r="CQD97" s="157"/>
      <c r="CQE97" s="211"/>
      <c r="CQF97" s="161"/>
      <c r="CQG97" s="161"/>
      <c r="CQH97" s="168"/>
      <c r="CQI97" s="169"/>
      <c r="CQJ97" s="170"/>
      <c r="CQK97" s="167"/>
      <c r="CQL97" s="43"/>
      <c r="CQM97" s="208"/>
      <c r="CQN97" s="157"/>
      <c r="CQO97" s="211"/>
      <c r="CQP97" s="161"/>
      <c r="CQQ97" s="161"/>
      <c r="CQR97" s="168"/>
      <c r="CQS97" s="169"/>
      <c r="CQT97" s="170"/>
      <c r="CQU97" s="167"/>
      <c r="CQV97" s="43"/>
      <c r="CQW97" s="208"/>
      <c r="CQX97" s="157"/>
      <c r="CQY97" s="211"/>
      <c r="CQZ97" s="161"/>
      <c r="CRA97" s="161"/>
      <c r="CRB97" s="168"/>
      <c r="CRC97" s="169"/>
      <c r="CRD97" s="170"/>
      <c r="CRE97" s="167"/>
      <c r="CRF97" s="43"/>
      <c r="CRG97" s="208"/>
      <c r="CRH97" s="157"/>
      <c r="CRI97" s="211"/>
      <c r="CRJ97" s="161"/>
      <c r="CRK97" s="161"/>
      <c r="CRL97" s="168"/>
      <c r="CRM97" s="169"/>
      <c r="CRN97" s="170"/>
      <c r="CRO97" s="167"/>
      <c r="CRP97" s="43"/>
      <c r="CRQ97" s="208"/>
      <c r="CRR97" s="157"/>
      <c r="CRS97" s="211"/>
      <c r="CRT97" s="161"/>
      <c r="CRU97" s="161"/>
      <c r="CRV97" s="168"/>
      <c r="CRW97" s="169"/>
      <c r="CRX97" s="170"/>
      <c r="CRY97" s="167"/>
      <c r="CRZ97" s="43"/>
      <c r="CSA97" s="208"/>
      <c r="CSB97" s="157"/>
      <c r="CSC97" s="211"/>
      <c r="CSD97" s="161"/>
      <c r="CSE97" s="161"/>
      <c r="CSF97" s="168"/>
      <c r="CSG97" s="169"/>
      <c r="CSH97" s="170"/>
      <c r="CSI97" s="167"/>
      <c r="CSJ97" s="43"/>
      <c r="CSK97" s="208"/>
      <c r="CSL97" s="157"/>
      <c r="CSM97" s="211"/>
      <c r="CSN97" s="161"/>
      <c r="CSO97" s="161"/>
      <c r="CSP97" s="168"/>
      <c r="CSQ97" s="169"/>
      <c r="CSR97" s="170"/>
      <c r="CSS97" s="167"/>
      <c r="CST97" s="43"/>
      <c r="CSU97" s="208"/>
      <c r="CSV97" s="157"/>
      <c r="CSW97" s="211"/>
      <c r="CSX97" s="161"/>
      <c r="CSY97" s="161"/>
      <c r="CSZ97" s="168"/>
      <c r="CTA97" s="169"/>
      <c r="CTB97" s="170"/>
      <c r="CTC97" s="167"/>
      <c r="CTD97" s="43"/>
      <c r="CTE97" s="208"/>
      <c r="CTF97" s="157"/>
      <c r="CTG97" s="211"/>
      <c r="CTH97" s="161"/>
      <c r="CTI97" s="161"/>
      <c r="CTJ97" s="168"/>
      <c r="CTK97" s="169"/>
      <c r="CTL97" s="170"/>
      <c r="CTM97" s="167"/>
      <c r="CTN97" s="43"/>
      <c r="CTO97" s="208"/>
      <c r="CTP97" s="157"/>
      <c r="CTQ97" s="211"/>
      <c r="CTR97" s="161"/>
      <c r="CTS97" s="161"/>
      <c r="CTT97" s="168"/>
      <c r="CTU97" s="169"/>
      <c r="CTV97" s="170"/>
      <c r="CTW97" s="167"/>
      <c r="CTX97" s="43"/>
      <c r="CTY97" s="208"/>
      <c r="CTZ97" s="157"/>
      <c r="CUA97" s="211"/>
      <c r="CUB97" s="161"/>
      <c r="CUC97" s="161"/>
      <c r="CUD97" s="168"/>
      <c r="CUE97" s="169"/>
      <c r="CUF97" s="170"/>
      <c r="CUG97" s="167"/>
      <c r="CUH97" s="43"/>
      <c r="CUI97" s="208"/>
      <c r="CUJ97" s="157"/>
      <c r="CUK97" s="211"/>
      <c r="CUL97" s="161"/>
      <c r="CUM97" s="161"/>
      <c r="CUN97" s="168"/>
      <c r="CUO97" s="169"/>
      <c r="CUP97" s="170"/>
      <c r="CUQ97" s="167"/>
      <c r="CUR97" s="43"/>
      <c r="CUS97" s="208"/>
      <c r="CUT97" s="157"/>
      <c r="CUU97" s="211"/>
      <c r="CUV97" s="161"/>
      <c r="CUW97" s="161"/>
      <c r="CUX97" s="168"/>
      <c r="CUY97" s="169"/>
      <c r="CUZ97" s="170"/>
      <c r="CVA97" s="167"/>
      <c r="CVB97" s="43"/>
      <c r="CVC97" s="208"/>
      <c r="CVD97" s="157"/>
      <c r="CVE97" s="211"/>
      <c r="CVF97" s="161"/>
      <c r="CVG97" s="161"/>
      <c r="CVH97" s="168"/>
      <c r="CVI97" s="169"/>
      <c r="CVJ97" s="170"/>
      <c r="CVK97" s="167"/>
      <c r="CVL97" s="43"/>
      <c r="CVM97" s="208"/>
      <c r="CVN97" s="157"/>
      <c r="CVO97" s="211"/>
      <c r="CVP97" s="161"/>
      <c r="CVQ97" s="161"/>
      <c r="CVR97" s="168"/>
      <c r="CVS97" s="169"/>
      <c r="CVT97" s="170"/>
      <c r="CVU97" s="167"/>
      <c r="CVV97" s="43"/>
      <c r="CVW97" s="208"/>
      <c r="CVX97" s="157"/>
      <c r="CVY97" s="211"/>
      <c r="CVZ97" s="161"/>
      <c r="CWA97" s="161"/>
      <c r="CWB97" s="168"/>
      <c r="CWC97" s="169"/>
      <c r="CWD97" s="170"/>
      <c r="CWE97" s="167"/>
      <c r="CWF97" s="43"/>
      <c r="CWG97" s="208"/>
      <c r="CWH97" s="157"/>
      <c r="CWI97" s="211"/>
      <c r="CWJ97" s="161"/>
      <c r="CWK97" s="161"/>
      <c r="CWL97" s="168"/>
      <c r="CWM97" s="169"/>
      <c r="CWN97" s="170"/>
      <c r="CWO97" s="167"/>
      <c r="CWP97" s="43"/>
      <c r="CWQ97" s="208"/>
      <c r="CWR97" s="157"/>
      <c r="CWS97" s="211"/>
      <c r="CWT97" s="161"/>
      <c r="CWU97" s="161"/>
      <c r="CWV97" s="168"/>
      <c r="CWW97" s="169"/>
      <c r="CWX97" s="170"/>
      <c r="CWY97" s="167"/>
      <c r="CWZ97" s="43"/>
      <c r="CXA97" s="208"/>
      <c r="CXB97" s="157"/>
      <c r="CXC97" s="211"/>
      <c r="CXD97" s="161"/>
      <c r="CXE97" s="161"/>
      <c r="CXF97" s="168"/>
      <c r="CXG97" s="169"/>
      <c r="CXH97" s="170"/>
      <c r="CXI97" s="167"/>
      <c r="CXJ97" s="43"/>
      <c r="CXK97" s="208"/>
      <c r="CXL97" s="157"/>
      <c r="CXM97" s="211"/>
      <c r="CXN97" s="161"/>
      <c r="CXO97" s="161"/>
      <c r="CXP97" s="168"/>
      <c r="CXQ97" s="169"/>
      <c r="CXR97" s="170"/>
      <c r="CXS97" s="167"/>
      <c r="CXT97" s="43"/>
      <c r="CXU97" s="208"/>
      <c r="CXV97" s="157"/>
      <c r="CXW97" s="211"/>
      <c r="CXX97" s="161"/>
      <c r="CXY97" s="161"/>
      <c r="CXZ97" s="168"/>
      <c r="CYA97" s="169"/>
      <c r="CYB97" s="170"/>
      <c r="CYC97" s="167"/>
      <c r="CYD97" s="43"/>
      <c r="CYE97" s="208"/>
      <c r="CYF97" s="157"/>
      <c r="CYG97" s="211"/>
      <c r="CYH97" s="161"/>
      <c r="CYI97" s="161"/>
      <c r="CYJ97" s="168"/>
      <c r="CYK97" s="169"/>
      <c r="CYL97" s="170"/>
      <c r="CYM97" s="167"/>
      <c r="CYN97" s="43"/>
      <c r="CYO97" s="208"/>
      <c r="CYP97" s="157"/>
      <c r="CYQ97" s="211"/>
      <c r="CYR97" s="161"/>
      <c r="CYS97" s="161"/>
      <c r="CYT97" s="168"/>
      <c r="CYU97" s="169"/>
      <c r="CYV97" s="170"/>
      <c r="CYW97" s="167"/>
      <c r="CYX97" s="43"/>
      <c r="CYY97" s="208"/>
      <c r="CYZ97" s="157"/>
      <c r="CZA97" s="211"/>
      <c r="CZB97" s="161"/>
      <c r="CZC97" s="161"/>
      <c r="CZD97" s="168"/>
      <c r="CZE97" s="169"/>
      <c r="CZF97" s="170"/>
      <c r="CZG97" s="167"/>
      <c r="CZH97" s="43"/>
      <c r="CZI97" s="208"/>
      <c r="CZJ97" s="157"/>
      <c r="CZK97" s="211"/>
      <c r="CZL97" s="161"/>
      <c r="CZM97" s="161"/>
      <c r="CZN97" s="168"/>
      <c r="CZO97" s="169"/>
      <c r="CZP97" s="170"/>
      <c r="CZQ97" s="167"/>
      <c r="CZR97" s="43"/>
      <c r="CZS97" s="208"/>
      <c r="CZT97" s="157"/>
      <c r="CZU97" s="211"/>
      <c r="CZV97" s="161"/>
      <c r="CZW97" s="161"/>
      <c r="CZX97" s="168"/>
      <c r="CZY97" s="169"/>
      <c r="CZZ97" s="170"/>
      <c r="DAA97" s="167"/>
      <c r="DAB97" s="43"/>
      <c r="DAC97" s="208"/>
      <c r="DAD97" s="157"/>
      <c r="DAE97" s="211"/>
      <c r="DAF97" s="161"/>
      <c r="DAG97" s="161"/>
      <c r="DAH97" s="168"/>
      <c r="DAI97" s="169"/>
      <c r="DAJ97" s="170"/>
      <c r="DAK97" s="167"/>
      <c r="DAL97" s="43"/>
      <c r="DAM97" s="208"/>
      <c r="DAN97" s="157"/>
      <c r="DAO97" s="211"/>
      <c r="DAP97" s="161"/>
      <c r="DAQ97" s="161"/>
      <c r="DAR97" s="168"/>
      <c r="DAS97" s="169"/>
      <c r="DAT97" s="170"/>
      <c r="DAU97" s="167"/>
      <c r="DAV97" s="43"/>
      <c r="DAW97" s="208"/>
      <c r="DAX97" s="157"/>
      <c r="DAY97" s="211"/>
      <c r="DAZ97" s="161"/>
      <c r="DBA97" s="161"/>
      <c r="DBB97" s="168"/>
      <c r="DBC97" s="169"/>
      <c r="DBD97" s="170"/>
      <c r="DBE97" s="167"/>
      <c r="DBF97" s="43"/>
      <c r="DBG97" s="208"/>
      <c r="DBH97" s="157"/>
      <c r="DBI97" s="211"/>
      <c r="DBJ97" s="161"/>
      <c r="DBK97" s="161"/>
      <c r="DBL97" s="168"/>
      <c r="DBM97" s="169"/>
      <c r="DBN97" s="170"/>
      <c r="DBO97" s="167"/>
      <c r="DBP97" s="43"/>
      <c r="DBQ97" s="208"/>
      <c r="DBR97" s="157"/>
      <c r="DBS97" s="211"/>
      <c r="DBT97" s="161"/>
      <c r="DBU97" s="161"/>
      <c r="DBV97" s="168"/>
      <c r="DBW97" s="169"/>
      <c r="DBX97" s="170"/>
      <c r="DBY97" s="167"/>
      <c r="DBZ97" s="43"/>
      <c r="DCA97" s="208"/>
      <c r="DCB97" s="157"/>
      <c r="DCC97" s="211"/>
      <c r="DCD97" s="161"/>
      <c r="DCE97" s="161"/>
      <c r="DCF97" s="168"/>
      <c r="DCG97" s="169"/>
      <c r="DCH97" s="170"/>
      <c r="DCI97" s="167"/>
      <c r="DCJ97" s="43"/>
      <c r="DCK97" s="208"/>
      <c r="DCL97" s="157"/>
      <c r="DCM97" s="211"/>
      <c r="DCN97" s="161"/>
      <c r="DCO97" s="161"/>
      <c r="DCP97" s="168"/>
      <c r="DCQ97" s="169"/>
      <c r="DCR97" s="170"/>
      <c r="DCS97" s="167"/>
      <c r="DCT97" s="43"/>
      <c r="DCU97" s="208"/>
      <c r="DCV97" s="157"/>
      <c r="DCW97" s="211"/>
      <c r="DCX97" s="161"/>
      <c r="DCY97" s="161"/>
      <c r="DCZ97" s="168"/>
      <c r="DDA97" s="169"/>
      <c r="DDB97" s="170"/>
      <c r="DDC97" s="167"/>
      <c r="DDD97" s="43"/>
      <c r="DDE97" s="208"/>
      <c r="DDF97" s="157"/>
      <c r="DDG97" s="211"/>
      <c r="DDH97" s="161"/>
      <c r="DDI97" s="161"/>
      <c r="DDJ97" s="168"/>
      <c r="DDK97" s="169"/>
      <c r="DDL97" s="170"/>
      <c r="DDM97" s="167"/>
      <c r="DDN97" s="43"/>
      <c r="DDO97" s="208"/>
      <c r="DDP97" s="157"/>
      <c r="DDQ97" s="211"/>
      <c r="DDR97" s="161"/>
      <c r="DDS97" s="161"/>
      <c r="DDT97" s="168"/>
      <c r="DDU97" s="169"/>
      <c r="DDV97" s="170"/>
      <c r="DDW97" s="167"/>
      <c r="DDX97" s="43"/>
      <c r="DDY97" s="208"/>
      <c r="DDZ97" s="157"/>
      <c r="DEA97" s="211"/>
      <c r="DEB97" s="161"/>
      <c r="DEC97" s="161"/>
      <c r="DED97" s="168"/>
      <c r="DEE97" s="169"/>
      <c r="DEF97" s="170"/>
      <c r="DEG97" s="167"/>
      <c r="DEH97" s="43"/>
      <c r="DEI97" s="208"/>
      <c r="DEJ97" s="157"/>
      <c r="DEK97" s="211"/>
      <c r="DEL97" s="161"/>
      <c r="DEM97" s="161"/>
      <c r="DEN97" s="168"/>
      <c r="DEO97" s="169"/>
      <c r="DEP97" s="170"/>
      <c r="DEQ97" s="167"/>
      <c r="DER97" s="43"/>
      <c r="DES97" s="208"/>
      <c r="DET97" s="157"/>
      <c r="DEU97" s="211"/>
      <c r="DEV97" s="161"/>
      <c r="DEW97" s="161"/>
      <c r="DEX97" s="168"/>
      <c r="DEY97" s="169"/>
      <c r="DEZ97" s="170"/>
      <c r="DFA97" s="167"/>
      <c r="DFB97" s="43"/>
      <c r="DFC97" s="208"/>
      <c r="DFD97" s="157"/>
      <c r="DFE97" s="211"/>
      <c r="DFF97" s="161"/>
      <c r="DFG97" s="161"/>
      <c r="DFH97" s="168"/>
      <c r="DFI97" s="169"/>
      <c r="DFJ97" s="170"/>
      <c r="DFK97" s="167"/>
      <c r="DFL97" s="43"/>
      <c r="DFM97" s="208"/>
      <c r="DFN97" s="157"/>
      <c r="DFO97" s="211"/>
      <c r="DFP97" s="161"/>
      <c r="DFQ97" s="161"/>
      <c r="DFR97" s="168"/>
      <c r="DFS97" s="169"/>
      <c r="DFT97" s="170"/>
      <c r="DFU97" s="167"/>
      <c r="DFV97" s="43"/>
      <c r="DFW97" s="208"/>
      <c r="DFX97" s="157"/>
      <c r="DFY97" s="211"/>
      <c r="DFZ97" s="161"/>
      <c r="DGA97" s="161"/>
      <c r="DGB97" s="168"/>
      <c r="DGC97" s="169"/>
      <c r="DGD97" s="170"/>
      <c r="DGE97" s="167"/>
      <c r="DGF97" s="43"/>
      <c r="DGG97" s="208"/>
      <c r="DGH97" s="157"/>
      <c r="DGI97" s="211"/>
      <c r="DGJ97" s="161"/>
      <c r="DGK97" s="161"/>
      <c r="DGL97" s="168"/>
      <c r="DGM97" s="169"/>
      <c r="DGN97" s="170"/>
      <c r="DGO97" s="167"/>
      <c r="DGP97" s="43"/>
      <c r="DGQ97" s="208"/>
      <c r="DGR97" s="157"/>
      <c r="DGS97" s="211"/>
      <c r="DGT97" s="161"/>
      <c r="DGU97" s="161"/>
      <c r="DGV97" s="168"/>
      <c r="DGW97" s="169"/>
      <c r="DGX97" s="170"/>
      <c r="DGY97" s="167"/>
      <c r="DGZ97" s="43"/>
      <c r="DHA97" s="208"/>
      <c r="DHB97" s="157"/>
      <c r="DHC97" s="211"/>
      <c r="DHD97" s="161"/>
      <c r="DHE97" s="161"/>
      <c r="DHF97" s="168"/>
      <c r="DHG97" s="169"/>
      <c r="DHH97" s="170"/>
      <c r="DHI97" s="167"/>
      <c r="DHJ97" s="43"/>
      <c r="DHK97" s="208"/>
      <c r="DHL97" s="157"/>
      <c r="DHM97" s="211"/>
      <c r="DHN97" s="161"/>
      <c r="DHO97" s="161"/>
      <c r="DHP97" s="168"/>
      <c r="DHQ97" s="169"/>
      <c r="DHR97" s="170"/>
      <c r="DHS97" s="167"/>
      <c r="DHT97" s="43"/>
      <c r="DHU97" s="208"/>
      <c r="DHV97" s="157"/>
      <c r="DHW97" s="211"/>
      <c r="DHX97" s="161"/>
      <c r="DHY97" s="161"/>
      <c r="DHZ97" s="168"/>
      <c r="DIA97" s="169"/>
      <c r="DIB97" s="170"/>
      <c r="DIC97" s="167"/>
      <c r="DID97" s="43"/>
      <c r="DIE97" s="208"/>
      <c r="DIF97" s="157"/>
      <c r="DIG97" s="211"/>
      <c r="DIH97" s="161"/>
      <c r="DII97" s="161"/>
      <c r="DIJ97" s="168"/>
      <c r="DIK97" s="169"/>
      <c r="DIL97" s="170"/>
      <c r="DIM97" s="167"/>
      <c r="DIN97" s="43"/>
      <c r="DIO97" s="208"/>
      <c r="DIP97" s="157"/>
      <c r="DIQ97" s="211"/>
      <c r="DIR97" s="161"/>
      <c r="DIS97" s="161"/>
      <c r="DIT97" s="168"/>
      <c r="DIU97" s="169"/>
      <c r="DIV97" s="170"/>
      <c r="DIW97" s="167"/>
      <c r="DIX97" s="43"/>
      <c r="DIY97" s="208"/>
      <c r="DIZ97" s="157"/>
      <c r="DJA97" s="211"/>
      <c r="DJB97" s="161"/>
      <c r="DJC97" s="161"/>
      <c r="DJD97" s="168"/>
      <c r="DJE97" s="169"/>
      <c r="DJF97" s="170"/>
      <c r="DJG97" s="167"/>
      <c r="DJH97" s="43"/>
      <c r="DJI97" s="208"/>
      <c r="DJJ97" s="157"/>
      <c r="DJK97" s="211"/>
      <c r="DJL97" s="161"/>
      <c r="DJM97" s="161"/>
      <c r="DJN97" s="168"/>
      <c r="DJO97" s="169"/>
      <c r="DJP97" s="170"/>
      <c r="DJQ97" s="167"/>
      <c r="DJR97" s="43"/>
      <c r="DJS97" s="208"/>
      <c r="DJT97" s="157"/>
      <c r="DJU97" s="211"/>
      <c r="DJV97" s="161"/>
      <c r="DJW97" s="161"/>
      <c r="DJX97" s="168"/>
      <c r="DJY97" s="169"/>
      <c r="DJZ97" s="170"/>
      <c r="DKA97" s="167"/>
      <c r="DKB97" s="43"/>
      <c r="DKC97" s="208"/>
      <c r="DKD97" s="157"/>
      <c r="DKE97" s="211"/>
      <c r="DKF97" s="161"/>
      <c r="DKG97" s="161"/>
      <c r="DKH97" s="168"/>
      <c r="DKI97" s="169"/>
      <c r="DKJ97" s="170"/>
      <c r="DKK97" s="167"/>
      <c r="DKL97" s="43"/>
      <c r="DKM97" s="208"/>
      <c r="DKN97" s="157"/>
      <c r="DKO97" s="211"/>
      <c r="DKP97" s="161"/>
      <c r="DKQ97" s="161"/>
      <c r="DKR97" s="168"/>
      <c r="DKS97" s="169"/>
      <c r="DKT97" s="170"/>
      <c r="DKU97" s="167"/>
      <c r="DKV97" s="43"/>
      <c r="DKW97" s="208"/>
      <c r="DKX97" s="157"/>
      <c r="DKY97" s="211"/>
      <c r="DKZ97" s="161"/>
      <c r="DLA97" s="161"/>
      <c r="DLB97" s="168"/>
      <c r="DLC97" s="169"/>
      <c r="DLD97" s="170"/>
      <c r="DLE97" s="167"/>
      <c r="DLF97" s="43"/>
      <c r="DLG97" s="208"/>
      <c r="DLH97" s="157"/>
      <c r="DLI97" s="211"/>
      <c r="DLJ97" s="161"/>
      <c r="DLK97" s="161"/>
      <c r="DLL97" s="168"/>
      <c r="DLM97" s="169"/>
      <c r="DLN97" s="170"/>
      <c r="DLO97" s="167"/>
      <c r="DLP97" s="43"/>
      <c r="DLQ97" s="208"/>
      <c r="DLR97" s="157"/>
      <c r="DLS97" s="211"/>
      <c r="DLT97" s="161"/>
      <c r="DLU97" s="161"/>
      <c r="DLV97" s="168"/>
      <c r="DLW97" s="169"/>
      <c r="DLX97" s="170"/>
      <c r="DLY97" s="167"/>
      <c r="DLZ97" s="43"/>
      <c r="DMA97" s="208"/>
      <c r="DMB97" s="157"/>
      <c r="DMC97" s="211"/>
      <c r="DMD97" s="161"/>
      <c r="DME97" s="161"/>
      <c r="DMF97" s="168"/>
      <c r="DMG97" s="169"/>
      <c r="DMH97" s="170"/>
      <c r="DMI97" s="167"/>
      <c r="DMJ97" s="43"/>
      <c r="DMK97" s="208"/>
      <c r="DML97" s="157"/>
      <c r="DMM97" s="211"/>
      <c r="DMN97" s="161"/>
      <c r="DMO97" s="161"/>
      <c r="DMP97" s="168"/>
      <c r="DMQ97" s="169"/>
      <c r="DMR97" s="170"/>
      <c r="DMS97" s="167"/>
      <c r="DMT97" s="43"/>
      <c r="DMU97" s="208"/>
      <c r="DMV97" s="157"/>
      <c r="DMW97" s="211"/>
      <c r="DMX97" s="161"/>
      <c r="DMY97" s="161"/>
      <c r="DMZ97" s="168"/>
      <c r="DNA97" s="169"/>
      <c r="DNB97" s="170"/>
      <c r="DNC97" s="167"/>
      <c r="DND97" s="43"/>
      <c r="DNE97" s="208"/>
      <c r="DNF97" s="157"/>
      <c r="DNG97" s="211"/>
      <c r="DNH97" s="161"/>
      <c r="DNI97" s="161"/>
      <c r="DNJ97" s="168"/>
      <c r="DNK97" s="169"/>
      <c r="DNL97" s="170"/>
      <c r="DNM97" s="167"/>
      <c r="DNN97" s="43"/>
      <c r="DNO97" s="208"/>
      <c r="DNP97" s="157"/>
      <c r="DNQ97" s="211"/>
      <c r="DNR97" s="161"/>
      <c r="DNS97" s="161"/>
      <c r="DNT97" s="168"/>
      <c r="DNU97" s="169"/>
      <c r="DNV97" s="170"/>
      <c r="DNW97" s="167"/>
      <c r="DNX97" s="43"/>
      <c r="DNY97" s="208"/>
      <c r="DNZ97" s="157"/>
      <c r="DOA97" s="211"/>
      <c r="DOB97" s="161"/>
      <c r="DOC97" s="161"/>
      <c r="DOD97" s="168"/>
      <c r="DOE97" s="169"/>
      <c r="DOF97" s="170"/>
      <c r="DOG97" s="167"/>
      <c r="DOH97" s="43"/>
      <c r="DOI97" s="208"/>
      <c r="DOJ97" s="157"/>
      <c r="DOK97" s="211"/>
      <c r="DOL97" s="161"/>
      <c r="DOM97" s="161"/>
      <c r="DON97" s="168"/>
      <c r="DOO97" s="169"/>
      <c r="DOP97" s="170"/>
      <c r="DOQ97" s="167"/>
      <c r="DOR97" s="43"/>
      <c r="DOS97" s="208"/>
      <c r="DOT97" s="157"/>
      <c r="DOU97" s="211"/>
      <c r="DOV97" s="161"/>
      <c r="DOW97" s="161"/>
      <c r="DOX97" s="168"/>
      <c r="DOY97" s="169"/>
      <c r="DOZ97" s="170"/>
      <c r="DPA97" s="167"/>
      <c r="DPB97" s="43"/>
      <c r="DPC97" s="208"/>
      <c r="DPD97" s="157"/>
      <c r="DPE97" s="211"/>
      <c r="DPF97" s="161"/>
      <c r="DPG97" s="161"/>
      <c r="DPH97" s="168"/>
      <c r="DPI97" s="169"/>
      <c r="DPJ97" s="170"/>
      <c r="DPK97" s="167"/>
      <c r="DPL97" s="43"/>
      <c r="DPM97" s="208"/>
      <c r="DPN97" s="157"/>
      <c r="DPO97" s="211"/>
      <c r="DPP97" s="161"/>
      <c r="DPQ97" s="161"/>
      <c r="DPR97" s="168"/>
      <c r="DPS97" s="169"/>
      <c r="DPT97" s="170"/>
      <c r="DPU97" s="167"/>
      <c r="DPV97" s="43"/>
      <c r="DPW97" s="208"/>
      <c r="DPX97" s="157"/>
      <c r="DPY97" s="211"/>
      <c r="DPZ97" s="161"/>
      <c r="DQA97" s="161"/>
      <c r="DQB97" s="168"/>
      <c r="DQC97" s="169"/>
      <c r="DQD97" s="170"/>
      <c r="DQE97" s="167"/>
      <c r="DQF97" s="43"/>
      <c r="DQG97" s="208"/>
      <c r="DQH97" s="157"/>
      <c r="DQI97" s="211"/>
      <c r="DQJ97" s="161"/>
      <c r="DQK97" s="161"/>
      <c r="DQL97" s="168"/>
      <c r="DQM97" s="169"/>
      <c r="DQN97" s="170"/>
      <c r="DQO97" s="167"/>
      <c r="DQP97" s="43"/>
      <c r="DQQ97" s="208"/>
      <c r="DQR97" s="157"/>
      <c r="DQS97" s="211"/>
      <c r="DQT97" s="161"/>
      <c r="DQU97" s="161"/>
      <c r="DQV97" s="168"/>
      <c r="DQW97" s="169"/>
      <c r="DQX97" s="170"/>
      <c r="DQY97" s="167"/>
      <c r="DQZ97" s="43"/>
      <c r="DRA97" s="208"/>
      <c r="DRB97" s="157"/>
      <c r="DRC97" s="211"/>
      <c r="DRD97" s="161"/>
      <c r="DRE97" s="161"/>
      <c r="DRF97" s="168"/>
      <c r="DRG97" s="169"/>
      <c r="DRH97" s="170"/>
      <c r="DRI97" s="167"/>
      <c r="DRJ97" s="43"/>
      <c r="DRK97" s="208"/>
      <c r="DRL97" s="157"/>
      <c r="DRM97" s="211"/>
      <c r="DRN97" s="161"/>
      <c r="DRO97" s="161"/>
      <c r="DRP97" s="168"/>
      <c r="DRQ97" s="169"/>
      <c r="DRR97" s="170"/>
      <c r="DRS97" s="167"/>
      <c r="DRT97" s="43"/>
      <c r="DRU97" s="208"/>
      <c r="DRV97" s="157"/>
      <c r="DRW97" s="211"/>
      <c r="DRX97" s="161"/>
      <c r="DRY97" s="161"/>
      <c r="DRZ97" s="168"/>
      <c r="DSA97" s="169"/>
      <c r="DSB97" s="170"/>
      <c r="DSC97" s="167"/>
      <c r="DSD97" s="43"/>
      <c r="DSE97" s="208"/>
      <c r="DSF97" s="157"/>
      <c r="DSG97" s="211"/>
      <c r="DSH97" s="161"/>
      <c r="DSI97" s="161"/>
      <c r="DSJ97" s="168"/>
      <c r="DSK97" s="169"/>
      <c r="DSL97" s="170"/>
      <c r="DSM97" s="167"/>
      <c r="DSN97" s="43"/>
      <c r="DSO97" s="208"/>
      <c r="DSP97" s="157"/>
      <c r="DSQ97" s="211"/>
      <c r="DSR97" s="161"/>
      <c r="DSS97" s="161"/>
      <c r="DST97" s="168"/>
      <c r="DSU97" s="169"/>
      <c r="DSV97" s="170"/>
      <c r="DSW97" s="167"/>
      <c r="DSX97" s="43"/>
      <c r="DSY97" s="208"/>
      <c r="DSZ97" s="157"/>
      <c r="DTA97" s="211"/>
      <c r="DTB97" s="161"/>
      <c r="DTC97" s="161"/>
      <c r="DTD97" s="168"/>
      <c r="DTE97" s="169"/>
      <c r="DTF97" s="170"/>
      <c r="DTG97" s="167"/>
      <c r="DTH97" s="43"/>
      <c r="DTI97" s="208"/>
      <c r="DTJ97" s="157"/>
      <c r="DTK97" s="211"/>
      <c r="DTL97" s="161"/>
      <c r="DTM97" s="161"/>
      <c r="DTN97" s="168"/>
      <c r="DTO97" s="169"/>
      <c r="DTP97" s="170"/>
      <c r="DTQ97" s="167"/>
      <c r="DTR97" s="43"/>
      <c r="DTS97" s="208"/>
      <c r="DTT97" s="157"/>
      <c r="DTU97" s="211"/>
      <c r="DTV97" s="161"/>
      <c r="DTW97" s="161"/>
      <c r="DTX97" s="168"/>
      <c r="DTY97" s="169"/>
      <c r="DTZ97" s="170"/>
      <c r="DUA97" s="167"/>
      <c r="DUB97" s="43"/>
      <c r="DUC97" s="208"/>
      <c r="DUD97" s="157"/>
      <c r="DUE97" s="211"/>
      <c r="DUF97" s="161"/>
      <c r="DUG97" s="161"/>
      <c r="DUH97" s="168"/>
      <c r="DUI97" s="169"/>
      <c r="DUJ97" s="170"/>
      <c r="DUK97" s="167"/>
      <c r="DUL97" s="43"/>
      <c r="DUM97" s="208"/>
      <c r="DUN97" s="157"/>
      <c r="DUO97" s="211"/>
      <c r="DUP97" s="161"/>
      <c r="DUQ97" s="161"/>
      <c r="DUR97" s="168"/>
      <c r="DUS97" s="169"/>
      <c r="DUT97" s="170"/>
      <c r="DUU97" s="167"/>
      <c r="DUV97" s="43"/>
      <c r="DUW97" s="208"/>
      <c r="DUX97" s="157"/>
      <c r="DUY97" s="211"/>
      <c r="DUZ97" s="161"/>
      <c r="DVA97" s="161"/>
      <c r="DVB97" s="168"/>
      <c r="DVC97" s="169"/>
      <c r="DVD97" s="170"/>
      <c r="DVE97" s="167"/>
      <c r="DVF97" s="43"/>
      <c r="DVG97" s="208"/>
      <c r="DVH97" s="157"/>
      <c r="DVI97" s="211"/>
      <c r="DVJ97" s="161"/>
      <c r="DVK97" s="161"/>
      <c r="DVL97" s="168"/>
      <c r="DVM97" s="169"/>
      <c r="DVN97" s="170"/>
      <c r="DVO97" s="167"/>
      <c r="DVP97" s="43"/>
      <c r="DVQ97" s="208"/>
      <c r="DVR97" s="157"/>
      <c r="DVS97" s="211"/>
      <c r="DVT97" s="161"/>
      <c r="DVU97" s="161"/>
      <c r="DVV97" s="168"/>
      <c r="DVW97" s="169"/>
      <c r="DVX97" s="170"/>
      <c r="DVY97" s="167"/>
      <c r="DVZ97" s="43"/>
      <c r="DWA97" s="208"/>
      <c r="DWB97" s="157"/>
      <c r="DWC97" s="211"/>
      <c r="DWD97" s="161"/>
      <c r="DWE97" s="161"/>
      <c r="DWF97" s="168"/>
      <c r="DWG97" s="169"/>
      <c r="DWH97" s="170"/>
      <c r="DWI97" s="167"/>
      <c r="DWJ97" s="43"/>
      <c r="DWK97" s="208"/>
      <c r="DWL97" s="157"/>
      <c r="DWM97" s="211"/>
      <c r="DWN97" s="161"/>
      <c r="DWO97" s="161"/>
      <c r="DWP97" s="168"/>
      <c r="DWQ97" s="169"/>
      <c r="DWR97" s="170"/>
      <c r="DWS97" s="167"/>
      <c r="DWT97" s="43"/>
      <c r="DWU97" s="208"/>
      <c r="DWV97" s="157"/>
      <c r="DWW97" s="211"/>
      <c r="DWX97" s="161"/>
      <c r="DWY97" s="161"/>
      <c r="DWZ97" s="168"/>
      <c r="DXA97" s="169"/>
      <c r="DXB97" s="170"/>
      <c r="DXC97" s="167"/>
      <c r="DXD97" s="43"/>
      <c r="DXE97" s="208"/>
      <c r="DXF97" s="157"/>
      <c r="DXG97" s="211"/>
      <c r="DXH97" s="161"/>
      <c r="DXI97" s="161"/>
      <c r="DXJ97" s="168"/>
      <c r="DXK97" s="169"/>
      <c r="DXL97" s="170"/>
      <c r="DXM97" s="167"/>
      <c r="DXN97" s="43"/>
      <c r="DXO97" s="208"/>
      <c r="DXP97" s="157"/>
      <c r="DXQ97" s="211"/>
      <c r="DXR97" s="161"/>
      <c r="DXS97" s="161"/>
      <c r="DXT97" s="168"/>
      <c r="DXU97" s="169"/>
      <c r="DXV97" s="170"/>
      <c r="DXW97" s="167"/>
      <c r="DXX97" s="43"/>
      <c r="DXY97" s="208"/>
      <c r="DXZ97" s="157"/>
      <c r="DYA97" s="211"/>
      <c r="DYB97" s="161"/>
      <c r="DYC97" s="161"/>
      <c r="DYD97" s="168"/>
      <c r="DYE97" s="169"/>
      <c r="DYF97" s="170"/>
      <c r="DYG97" s="167"/>
      <c r="DYH97" s="43"/>
      <c r="DYI97" s="208"/>
      <c r="DYJ97" s="157"/>
      <c r="DYK97" s="211"/>
      <c r="DYL97" s="161"/>
      <c r="DYM97" s="161"/>
      <c r="DYN97" s="168"/>
      <c r="DYO97" s="169"/>
      <c r="DYP97" s="170"/>
      <c r="DYQ97" s="167"/>
      <c r="DYR97" s="43"/>
      <c r="DYS97" s="208"/>
      <c r="DYT97" s="157"/>
      <c r="DYU97" s="211"/>
      <c r="DYV97" s="161"/>
      <c r="DYW97" s="161"/>
      <c r="DYX97" s="168"/>
      <c r="DYY97" s="169"/>
      <c r="DYZ97" s="170"/>
      <c r="DZA97" s="167"/>
      <c r="DZB97" s="43"/>
      <c r="DZC97" s="208"/>
      <c r="DZD97" s="157"/>
      <c r="DZE97" s="211"/>
      <c r="DZF97" s="161"/>
      <c r="DZG97" s="161"/>
      <c r="DZH97" s="168"/>
      <c r="DZI97" s="169"/>
      <c r="DZJ97" s="170"/>
      <c r="DZK97" s="167"/>
      <c r="DZL97" s="43"/>
      <c r="DZM97" s="208"/>
      <c r="DZN97" s="157"/>
      <c r="DZO97" s="211"/>
      <c r="DZP97" s="161"/>
      <c r="DZQ97" s="161"/>
      <c r="DZR97" s="168"/>
      <c r="DZS97" s="169"/>
      <c r="DZT97" s="170"/>
      <c r="DZU97" s="167"/>
      <c r="DZV97" s="43"/>
      <c r="DZW97" s="208"/>
      <c r="DZX97" s="157"/>
      <c r="DZY97" s="211"/>
      <c r="DZZ97" s="161"/>
      <c r="EAA97" s="161"/>
      <c r="EAB97" s="168"/>
      <c r="EAC97" s="169"/>
      <c r="EAD97" s="170"/>
      <c r="EAE97" s="167"/>
      <c r="EAF97" s="43"/>
      <c r="EAG97" s="208"/>
      <c r="EAH97" s="157"/>
      <c r="EAI97" s="211"/>
      <c r="EAJ97" s="161"/>
      <c r="EAK97" s="161"/>
      <c r="EAL97" s="168"/>
      <c r="EAM97" s="169"/>
      <c r="EAN97" s="170"/>
      <c r="EAO97" s="167"/>
      <c r="EAP97" s="43"/>
      <c r="EAQ97" s="208"/>
      <c r="EAR97" s="157"/>
      <c r="EAS97" s="211"/>
      <c r="EAT97" s="161"/>
      <c r="EAU97" s="161"/>
      <c r="EAV97" s="168"/>
      <c r="EAW97" s="169"/>
      <c r="EAX97" s="170"/>
      <c r="EAY97" s="167"/>
      <c r="EAZ97" s="43"/>
      <c r="EBA97" s="208"/>
      <c r="EBB97" s="157"/>
      <c r="EBC97" s="211"/>
      <c r="EBD97" s="161"/>
      <c r="EBE97" s="161"/>
      <c r="EBF97" s="168"/>
      <c r="EBG97" s="169"/>
      <c r="EBH97" s="170"/>
      <c r="EBI97" s="167"/>
      <c r="EBJ97" s="43"/>
      <c r="EBK97" s="208"/>
      <c r="EBL97" s="157"/>
      <c r="EBM97" s="211"/>
      <c r="EBN97" s="161"/>
      <c r="EBO97" s="161"/>
      <c r="EBP97" s="168"/>
      <c r="EBQ97" s="169"/>
      <c r="EBR97" s="170"/>
      <c r="EBS97" s="167"/>
      <c r="EBT97" s="43"/>
      <c r="EBU97" s="208"/>
      <c r="EBV97" s="157"/>
      <c r="EBW97" s="211"/>
      <c r="EBX97" s="161"/>
      <c r="EBY97" s="161"/>
      <c r="EBZ97" s="168"/>
      <c r="ECA97" s="169"/>
      <c r="ECB97" s="170"/>
      <c r="ECC97" s="167"/>
      <c r="ECD97" s="43"/>
      <c r="ECE97" s="208"/>
      <c r="ECF97" s="157"/>
      <c r="ECG97" s="211"/>
      <c r="ECH97" s="161"/>
      <c r="ECI97" s="161"/>
      <c r="ECJ97" s="168"/>
      <c r="ECK97" s="169"/>
      <c r="ECL97" s="170"/>
      <c r="ECM97" s="167"/>
      <c r="ECN97" s="43"/>
      <c r="ECO97" s="208"/>
      <c r="ECP97" s="157"/>
      <c r="ECQ97" s="211"/>
      <c r="ECR97" s="161"/>
      <c r="ECS97" s="161"/>
      <c r="ECT97" s="168"/>
      <c r="ECU97" s="169"/>
      <c r="ECV97" s="170"/>
      <c r="ECW97" s="167"/>
      <c r="ECX97" s="43"/>
      <c r="ECY97" s="208"/>
      <c r="ECZ97" s="157"/>
      <c r="EDA97" s="211"/>
      <c r="EDB97" s="161"/>
      <c r="EDC97" s="161"/>
      <c r="EDD97" s="168"/>
      <c r="EDE97" s="169"/>
      <c r="EDF97" s="170"/>
      <c r="EDG97" s="167"/>
      <c r="EDH97" s="43"/>
      <c r="EDI97" s="208"/>
      <c r="EDJ97" s="157"/>
      <c r="EDK97" s="211"/>
      <c r="EDL97" s="161"/>
      <c r="EDM97" s="161"/>
      <c r="EDN97" s="168"/>
      <c r="EDO97" s="169"/>
      <c r="EDP97" s="170"/>
      <c r="EDQ97" s="167"/>
      <c r="EDR97" s="43"/>
      <c r="EDS97" s="208"/>
      <c r="EDT97" s="157"/>
      <c r="EDU97" s="211"/>
      <c r="EDV97" s="161"/>
      <c r="EDW97" s="161"/>
      <c r="EDX97" s="168"/>
      <c r="EDY97" s="169"/>
      <c r="EDZ97" s="170"/>
      <c r="EEA97" s="167"/>
      <c r="EEB97" s="43"/>
      <c r="EEC97" s="208"/>
      <c r="EED97" s="157"/>
      <c r="EEE97" s="211"/>
      <c r="EEF97" s="161"/>
      <c r="EEG97" s="161"/>
      <c r="EEH97" s="168"/>
      <c r="EEI97" s="169"/>
      <c r="EEJ97" s="170"/>
      <c r="EEK97" s="167"/>
      <c r="EEL97" s="43"/>
      <c r="EEM97" s="208"/>
      <c r="EEN97" s="157"/>
      <c r="EEO97" s="211"/>
      <c r="EEP97" s="161"/>
      <c r="EEQ97" s="161"/>
      <c r="EER97" s="168"/>
      <c r="EES97" s="169"/>
      <c r="EET97" s="170"/>
      <c r="EEU97" s="167"/>
      <c r="EEV97" s="43"/>
      <c r="EEW97" s="208"/>
      <c r="EEX97" s="157"/>
      <c r="EEY97" s="211"/>
      <c r="EEZ97" s="161"/>
      <c r="EFA97" s="161"/>
      <c r="EFB97" s="168"/>
      <c r="EFC97" s="169"/>
      <c r="EFD97" s="170"/>
      <c r="EFE97" s="167"/>
      <c r="EFF97" s="43"/>
      <c r="EFG97" s="208"/>
      <c r="EFH97" s="157"/>
      <c r="EFI97" s="211"/>
      <c r="EFJ97" s="161"/>
      <c r="EFK97" s="161"/>
      <c r="EFL97" s="168"/>
      <c r="EFM97" s="169"/>
      <c r="EFN97" s="170"/>
      <c r="EFO97" s="167"/>
      <c r="EFP97" s="43"/>
      <c r="EFQ97" s="208"/>
      <c r="EFR97" s="157"/>
      <c r="EFS97" s="211"/>
      <c r="EFT97" s="161"/>
      <c r="EFU97" s="161"/>
      <c r="EFV97" s="168"/>
      <c r="EFW97" s="169"/>
      <c r="EFX97" s="170"/>
      <c r="EFY97" s="167"/>
      <c r="EFZ97" s="43"/>
      <c r="EGA97" s="208"/>
      <c r="EGB97" s="157"/>
      <c r="EGC97" s="211"/>
      <c r="EGD97" s="161"/>
      <c r="EGE97" s="161"/>
      <c r="EGF97" s="168"/>
      <c r="EGG97" s="169"/>
      <c r="EGH97" s="170"/>
      <c r="EGI97" s="167"/>
      <c r="EGJ97" s="43"/>
      <c r="EGK97" s="208"/>
      <c r="EGL97" s="157"/>
      <c r="EGM97" s="211"/>
      <c r="EGN97" s="161"/>
      <c r="EGO97" s="161"/>
      <c r="EGP97" s="168"/>
      <c r="EGQ97" s="169"/>
      <c r="EGR97" s="170"/>
      <c r="EGS97" s="167"/>
      <c r="EGT97" s="43"/>
      <c r="EGU97" s="208"/>
      <c r="EGV97" s="157"/>
      <c r="EGW97" s="211"/>
      <c r="EGX97" s="161"/>
      <c r="EGY97" s="161"/>
      <c r="EGZ97" s="168"/>
      <c r="EHA97" s="169"/>
      <c r="EHB97" s="170"/>
      <c r="EHC97" s="167"/>
      <c r="EHD97" s="43"/>
      <c r="EHE97" s="208"/>
      <c r="EHF97" s="157"/>
      <c r="EHG97" s="211"/>
      <c r="EHH97" s="161"/>
      <c r="EHI97" s="161"/>
      <c r="EHJ97" s="168"/>
      <c r="EHK97" s="169"/>
      <c r="EHL97" s="170"/>
      <c r="EHM97" s="167"/>
      <c r="EHN97" s="43"/>
      <c r="EHO97" s="208"/>
      <c r="EHP97" s="157"/>
      <c r="EHQ97" s="211"/>
      <c r="EHR97" s="161"/>
      <c r="EHS97" s="161"/>
      <c r="EHT97" s="168"/>
      <c r="EHU97" s="169"/>
      <c r="EHV97" s="170"/>
      <c r="EHW97" s="167"/>
      <c r="EHX97" s="43"/>
      <c r="EHY97" s="208"/>
      <c r="EHZ97" s="157"/>
      <c r="EIA97" s="211"/>
      <c r="EIB97" s="161"/>
      <c r="EIC97" s="161"/>
      <c r="EID97" s="168"/>
      <c r="EIE97" s="169"/>
      <c r="EIF97" s="170"/>
      <c r="EIG97" s="167"/>
      <c r="EIH97" s="43"/>
      <c r="EII97" s="208"/>
      <c r="EIJ97" s="157"/>
      <c r="EIK97" s="211"/>
      <c r="EIL97" s="161"/>
      <c r="EIM97" s="161"/>
      <c r="EIN97" s="168"/>
      <c r="EIO97" s="169"/>
      <c r="EIP97" s="170"/>
      <c r="EIQ97" s="167"/>
      <c r="EIR97" s="43"/>
      <c r="EIS97" s="208"/>
      <c r="EIT97" s="157"/>
      <c r="EIU97" s="211"/>
      <c r="EIV97" s="161"/>
      <c r="EIW97" s="161"/>
      <c r="EIX97" s="168"/>
      <c r="EIY97" s="169"/>
      <c r="EIZ97" s="170"/>
      <c r="EJA97" s="167"/>
      <c r="EJB97" s="43"/>
      <c r="EJC97" s="208"/>
      <c r="EJD97" s="157"/>
      <c r="EJE97" s="211"/>
      <c r="EJF97" s="161"/>
      <c r="EJG97" s="161"/>
      <c r="EJH97" s="168"/>
      <c r="EJI97" s="169"/>
      <c r="EJJ97" s="170"/>
      <c r="EJK97" s="167"/>
      <c r="EJL97" s="43"/>
      <c r="EJM97" s="208"/>
      <c r="EJN97" s="157"/>
      <c r="EJO97" s="211"/>
      <c r="EJP97" s="161"/>
      <c r="EJQ97" s="161"/>
      <c r="EJR97" s="168"/>
      <c r="EJS97" s="169"/>
      <c r="EJT97" s="170"/>
      <c r="EJU97" s="167"/>
      <c r="EJV97" s="43"/>
      <c r="EJW97" s="208"/>
      <c r="EJX97" s="157"/>
      <c r="EJY97" s="211"/>
      <c r="EJZ97" s="161"/>
      <c r="EKA97" s="161"/>
      <c r="EKB97" s="168"/>
      <c r="EKC97" s="169"/>
      <c r="EKD97" s="170"/>
      <c r="EKE97" s="167"/>
      <c r="EKF97" s="43"/>
      <c r="EKG97" s="208"/>
      <c r="EKH97" s="157"/>
      <c r="EKI97" s="211"/>
      <c r="EKJ97" s="161"/>
      <c r="EKK97" s="161"/>
      <c r="EKL97" s="168"/>
      <c r="EKM97" s="169"/>
      <c r="EKN97" s="170"/>
      <c r="EKO97" s="167"/>
      <c r="EKP97" s="43"/>
      <c r="EKQ97" s="208"/>
      <c r="EKR97" s="157"/>
      <c r="EKS97" s="211"/>
      <c r="EKT97" s="161"/>
      <c r="EKU97" s="161"/>
      <c r="EKV97" s="168"/>
      <c r="EKW97" s="169"/>
      <c r="EKX97" s="170"/>
      <c r="EKY97" s="167"/>
      <c r="EKZ97" s="43"/>
      <c r="ELA97" s="208"/>
      <c r="ELB97" s="157"/>
      <c r="ELC97" s="211"/>
      <c r="ELD97" s="161"/>
      <c r="ELE97" s="161"/>
      <c r="ELF97" s="168"/>
      <c r="ELG97" s="169"/>
      <c r="ELH97" s="170"/>
      <c r="ELI97" s="167"/>
      <c r="ELJ97" s="43"/>
      <c r="ELK97" s="208"/>
      <c r="ELL97" s="157"/>
      <c r="ELM97" s="211"/>
      <c r="ELN97" s="161"/>
      <c r="ELO97" s="161"/>
      <c r="ELP97" s="168"/>
      <c r="ELQ97" s="169"/>
      <c r="ELR97" s="170"/>
      <c r="ELS97" s="167"/>
      <c r="ELT97" s="43"/>
      <c r="ELU97" s="208"/>
      <c r="ELV97" s="157"/>
      <c r="ELW97" s="211"/>
      <c r="ELX97" s="161"/>
      <c r="ELY97" s="161"/>
      <c r="ELZ97" s="168"/>
      <c r="EMA97" s="169"/>
      <c r="EMB97" s="170"/>
      <c r="EMC97" s="167"/>
      <c r="EMD97" s="43"/>
      <c r="EME97" s="208"/>
      <c r="EMF97" s="157"/>
      <c r="EMG97" s="211"/>
      <c r="EMH97" s="161"/>
      <c r="EMI97" s="161"/>
      <c r="EMJ97" s="168"/>
      <c r="EMK97" s="169"/>
      <c r="EML97" s="170"/>
      <c r="EMM97" s="167"/>
      <c r="EMN97" s="43"/>
      <c r="EMO97" s="208"/>
      <c r="EMP97" s="157"/>
      <c r="EMQ97" s="211"/>
      <c r="EMR97" s="161"/>
      <c r="EMS97" s="161"/>
      <c r="EMT97" s="168"/>
      <c r="EMU97" s="169"/>
      <c r="EMV97" s="170"/>
      <c r="EMW97" s="167"/>
      <c r="EMX97" s="43"/>
      <c r="EMY97" s="208"/>
      <c r="EMZ97" s="157"/>
      <c r="ENA97" s="211"/>
      <c r="ENB97" s="161"/>
      <c r="ENC97" s="161"/>
      <c r="END97" s="168"/>
      <c r="ENE97" s="169"/>
      <c r="ENF97" s="170"/>
      <c r="ENG97" s="167"/>
      <c r="ENH97" s="43"/>
      <c r="ENI97" s="208"/>
      <c r="ENJ97" s="157"/>
      <c r="ENK97" s="211"/>
      <c r="ENL97" s="161"/>
      <c r="ENM97" s="161"/>
      <c r="ENN97" s="168"/>
      <c r="ENO97" s="169"/>
      <c r="ENP97" s="170"/>
      <c r="ENQ97" s="167"/>
      <c r="ENR97" s="43"/>
      <c r="ENS97" s="208"/>
      <c r="ENT97" s="157"/>
      <c r="ENU97" s="211"/>
      <c r="ENV97" s="161"/>
      <c r="ENW97" s="161"/>
      <c r="ENX97" s="168"/>
      <c r="ENY97" s="169"/>
      <c r="ENZ97" s="170"/>
      <c r="EOA97" s="167"/>
      <c r="EOB97" s="43"/>
      <c r="EOC97" s="208"/>
      <c r="EOD97" s="157"/>
      <c r="EOE97" s="211"/>
      <c r="EOF97" s="161"/>
      <c r="EOG97" s="161"/>
      <c r="EOH97" s="168"/>
      <c r="EOI97" s="169"/>
      <c r="EOJ97" s="170"/>
      <c r="EOK97" s="167"/>
      <c r="EOL97" s="43"/>
      <c r="EOM97" s="208"/>
      <c r="EON97" s="157"/>
      <c r="EOO97" s="211"/>
      <c r="EOP97" s="161"/>
      <c r="EOQ97" s="161"/>
      <c r="EOR97" s="168"/>
      <c r="EOS97" s="169"/>
      <c r="EOT97" s="170"/>
      <c r="EOU97" s="167"/>
      <c r="EOV97" s="43"/>
      <c r="EOW97" s="208"/>
      <c r="EOX97" s="157"/>
      <c r="EOY97" s="211"/>
      <c r="EOZ97" s="161"/>
      <c r="EPA97" s="161"/>
      <c r="EPB97" s="168"/>
      <c r="EPC97" s="169"/>
      <c r="EPD97" s="170"/>
      <c r="EPE97" s="167"/>
      <c r="EPF97" s="43"/>
      <c r="EPG97" s="208"/>
      <c r="EPH97" s="157"/>
      <c r="EPI97" s="211"/>
      <c r="EPJ97" s="161"/>
      <c r="EPK97" s="161"/>
      <c r="EPL97" s="168"/>
      <c r="EPM97" s="169"/>
      <c r="EPN97" s="170"/>
      <c r="EPO97" s="167"/>
      <c r="EPP97" s="43"/>
      <c r="EPQ97" s="208"/>
      <c r="EPR97" s="157"/>
      <c r="EPS97" s="211"/>
      <c r="EPT97" s="161"/>
      <c r="EPU97" s="161"/>
      <c r="EPV97" s="168"/>
      <c r="EPW97" s="169"/>
      <c r="EPX97" s="170"/>
      <c r="EPY97" s="167"/>
      <c r="EPZ97" s="43"/>
      <c r="EQA97" s="208"/>
      <c r="EQB97" s="157"/>
      <c r="EQC97" s="211"/>
      <c r="EQD97" s="161"/>
      <c r="EQE97" s="161"/>
      <c r="EQF97" s="168"/>
      <c r="EQG97" s="169"/>
      <c r="EQH97" s="170"/>
      <c r="EQI97" s="167"/>
      <c r="EQJ97" s="43"/>
      <c r="EQK97" s="208"/>
      <c r="EQL97" s="157"/>
      <c r="EQM97" s="211"/>
      <c r="EQN97" s="161"/>
      <c r="EQO97" s="161"/>
      <c r="EQP97" s="168"/>
      <c r="EQQ97" s="169"/>
      <c r="EQR97" s="170"/>
      <c r="EQS97" s="167"/>
      <c r="EQT97" s="43"/>
      <c r="EQU97" s="208"/>
      <c r="EQV97" s="157"/>
      <c r="EQW97" s="211"/>
      <c r="EQX97" s="161"/>
      <c r="EQY97" s="161"/>
      <c r="EQZ97" s="168"/>
      <c r="ERA97" s="169"/>
      <c r="ERB97" s="170"/>
      <c r="ERC97" s="167"/>
      <c r="ERD97" s="43"/>
      <c r="ERE97" s="208"/>
      <c r="ERF97" s="157"/>
      <c r="ERG97" s="211"/>
      <c r="ERH97" s="161"/>
      <c r="ERI97" s="161"/>
      <c r="ERJ97" s="168"/>
      <c r="ERK97" s="169"/>
      <c r="ERL97" s="170"/>
      <c r="ERM97" s="167"/>
      <c r="ERN97" s="43"/>
      <c r="ERO97" s="208"/>
      <c r="ERP97" s="157"/>
      <c r="ERQ97" s="211"/>
      <c r="ERR97" s="161"/>
      <c r="ERS97" s="161"/>
      <c r="ERT97" s="168"/>
      <c r="ERU97" s="169"/>
      <c r="ERV97" s="170"/>
      <c r="ERW97" s="167"/>
      <c r="ERX97" s="43"/>
      <c r="ERY97" s="208"/>
      <c r="ERZ97" s="157"/>
      <c r="ESA97" s="211"/>
      <c r="ESB97" s="161"/>
      <c r="ESC97" s="161"/>
      <c r="ESD97" s="168"/>
      <c r="ESE97" s="169"/>
      <c r="ESF97" s="170"/>
      <c r="ESG97" s="167"/>
      <c r="ESH97" s="43"/>
      <c r="ESI97" s="208"/>
      <c r="ESJ97" s="157"/>
      <c r="ESK97" s="211"/>
      <c r="ESL97" s="161"/>
      <c r="ESM97" s="161"/>
      <c r="ESN97" s="168"/>
      <c r="ESO97" s="169"/>
      <c r="ESP97" s="170"/>
      <c r="ESQ97" s="167"/>
      <c r="ESR97" s="43"/>
      <c r="ESS97" s="208"/>
      <c r="EST97" s="157"/>
      <c r="ESU97" s="211"/>
      <c r="ESV97" s="161"/>
      <c r="ESW97" s="161"/>
      <c r="ESX97" s="168"/>
      <c r="ESY97" s="169"/>
      <c r="ESZ97" s="170"/>
      <c r="ETA97" s="167"/>
      <c r="ETB97" s="43"/>
      <c r="ETC97" s="208"/>
      <c r="ETD97" s="157"/>
      <c r="ETE97" s="211"/>
      <c r="ETF97" s="161"/>
      <c r="ETG97" s="161"/>
      <c r="ETH97" s="168"/>
      <c r="ETI97" s="169"/>
      <c r="ETJ97" s="170"/>
      <c r="ETK97" s="167"/>
      <c r="ETL97" s="43"/>
      <c r="ETM97" s="208"/>
      <c r="ETN97" s="157"/>
      <c r="ETO97" s="211"/>
      <c r="ETP97" s="161"/>
      <c r="ETQ97" s="161"/>
      <c r="ETR97" s="168"/>
      <c r="ETS97" s="169"/>
      <c r="ETT97" s="170"/>
      <c r="ETU97" s="167"/>
      <c r="ETV97" s="43"/>
      <c r="ETW97" s="208"/>
      <c r="ETX97" s="157"/>
      <c r="ETY97" s="211"/>
      <c r="ETZ97" s="161"/>
      <c r="EUA97" s="161"/>
      <c r="EUB97" s="168"/>
      <c r="EUC97" s="169"/>
      <c r="EUD97" s="170"/>
      <c r="EUE97" s="167"/>
      <c r="EUF97" s="43"/>
      <c r="EUG97" s="208"/>
      <c r="EUH97" s="157"/>
      <c r="EUI97" s="211"/>
      <c r="EUJ97" s="161"/>
      <c r="EUK97" s="161"/>
      <c r="EUL97" s="168"/>
      <c r="EUM97" s="169"/>
      <c r="EUN97" s="170"/>
      <c r="EUO97" s="167"/>
      <c r="EUP97" s="43"/>
      <c r="EUQ97" s="208"/>
      <c r="EUR97" s="157"/>
      <c r="EUS97" s="211"/>
      <c r="EUT97" s="161"/>
      <c r="EUU97" s="161"/>
      <c r="EUV97" s="168"/>
      <c r="EUW97" s="169"/>
      <c r="EUX97" s="170"/>
      <c r="EUY97" s="167"/>
      <c r="EUZ97" s="43"/>
      <c r="EVA97" s="208"/>
      <c r="EVB97" s="157"/>
      <c r="EVC97" s="211"/>
      <c r="EVD97" s="161"/>
      <c r="EVE97" s="161"/>
      <c r="EVF97" s="168"/>
      <c r="EVG97" s="169"/>
      <c r="EVH97" s="170"/>
      <c r="EVI97" s="167"/>
      <c r="EVJ97" s="43"/>
      <c r="EVK97" s="208"/>
      <c r="EVL97" s="157"/>
      <c r="EVM97" s="211"/>
      <c r="EVN97" s="161"/>
      <c r="EVO97" s="161"/>
      <c r="EVP97" s="168"/>
      <c r="EVQ97" s="169"/>
      <c r="EVR97" s="170"/>
      <c r="EVS97" s="167"/>
      <c r="EVT97" s="43"/>
      <c r="EVU97" s="208"/>
      <c r="EVV97" s="157"/>
      <c r="EVW97" s="211"/>
      <c r="EVX97" s="161"/>
      <c r="EVY97" s="161"/>
      <c r="EVZ97" s="168"/>
      <c r="EWA97" s="169"/>
      <c r="EWB97" s="170"/>
      <c r="EWC97" s="167"/>
      <c r="EWD97" s="43"/>
      <c r="EWE97" s="208"/>
      <c r="EWF97" s="157"/>
      <c r="EWG97" s="211"/>
      <c r="EWH97" s="161"/>
      <c r="EWI97" s="161"/>
      <c r="EWJ97" s="168"/>
      <c r="EWK97" s="169"/>
      <c r="EWL97" s="170"/>
      <c r="EWM97" s="167"/>
      <c r="EWN97" s="43"/>
      <c r="EWO97" s="208"/>
      <c r="EWP97" s="157"/>
      <c r="EWQ97" s="211"/>
      <c r="EWR97" s="161"/>
      <c r="EWS97" s="161"/>
      <c r="EWT97" s="168"/>
      <c r="EWU97" s="169"/>
      <c r="EWV97" s="170"/>
      <c r="EWW97" s="167"/>
      <c r="EWX97" s="43"/>
      <c r="EWY97" s="208"/>
      <c r="EWZ97" s="157"/>
      <c r="EXA97" s="211"/>
      <c r="EXB97" s="161"/>
      <c r="EXC97" s="161"/>
      <c r="EXD97" s="168"/>
      <c r="EXE97" s="169"/>
      <c r="EXF97" s="170"/>
      <c r="EXG97" s="167"/>
      <c r="EXH97" s="43"/>
      <c r="EXI97" s="208"/>
      <c r="EXJ97" s="157"/>
      <c r="EXK97" s="211"/>
      <c r="EXL97" s="161"/>
      <c r="EXM97" s="161"/>
      <c r="EXN97" s="168"/>
      <c r="EXO97" s="169"/>
      <c r="EXP97" s="170"/>
      <c r="EXQ97" s="167"/>
      <c r="EXR97" s="43"/>
      <c r="EXS97" s="208"/>
      <c r="EXT97" s="157"/>
      <c r="EXU97" s="211"/>
      <c r="EXV97" s="161"/>
      <c r="EXW97" s="161"/>
      <c r="EXX97" s="168"/>
      <c r="EXY97" s="169"/>
      <c r="EXZ97" s="170"/>
      <c r="EYA97" s="167"/>
      <c r="EYB97" s="43"/>
      <c r="EYC97" s="208"/>
      <c r="EYD97" s="157"/>
      <c r="EYE97" s="211"/>
      <c r="EYF97" s="161"/>
      <c r="EYG97" s="161"/>
      <c r="EYH97" s="168"/>
      <c r="EYI97" s="169"/>
      <c r="EYJ97" s="170"/>
      <c r="EYK97" s="167"/>
      <c r="EYL97" s="43"/>
      <c r="EYM97" s="208"/>
      <c r="EYN97" s="157"/>
      <c r="EYO97" s="211"/>
      <c r="EYP97" s="161"/>
      <c r="EYQ97" s="161"/>
      <c r="EYR97" s="168"/>
      <c r="EYS97" s="169"/>
      <c r="EYT97" s="170"/>
      <c r="EYU97" s="167"/>
      <c r="EYV97" s="43"/>
      <c r="EYW97" s="208"/>
      <c r="EYX97" s="157"/>
      <c r="EYY97" s="211"/>
      <c r="EYZ97" s="161"/>
      <c r="EZA97" s="161"/>
      <c r="EZB97" s="168"/>
      <c r="EZC97" s="169"/>
      <c r="EZD97" s="170"/>
      <c r="EZE97" s="167"/>
      <c r="EZF97" s="43"/>
      <c r="EZG97" s="208"/>
      <c r="EZH97" s="157"/>
      <c r="EZI97" s="211"/>
      <c r="EZJ97" s="161"/>
      <c r="EZK97" s="161"/>
      <c r="EZL97" s="168"/>
      <c r="EZM97" s="169"/>
      <c r="EZN97" s="170"/>
      <c r="EZO97" s="167"/>
      <c r="EZP97" s="43"/>
      <c r="EZQ97" s="208"/>
      <c r="EZR97" s="157"/>
      <c r="EZS97" s="211"/>
      <c r="EZT97" s="161"/>
      <c r="EZU97" s="161"/>
      <c r="EZV97" s="168"/>
      <c r="EZW97" s="169"/>
      <c r="EZX97" s="170"/>
      <c r="EZY97" s="167"/>
      <c r="EZZ97" s="43"/>
      <c r="FAA97" s="208"/>
      <c r="FAB97" s="157"/>
      <c r="FAC97" s="211"/>
      <c r="FAD97" s="161"/>
      <c r="FAE97" s="161"/>
      <c r="FAF97" s="168"/>
      <c r="FAG97" s="169"/>
      <c r="FAH97" s="170"/>
      <c r="FAI97" s="167"/>
      <c r="FAJ97" s="43"/>
      <c r="FAK97" s="208"/>
      <c r="FAL97" s="157"/>
      <c r="FAM97" s="211"/>
      <c r="FAN97" s="161"/>
      <c r="FAO97" s="161"/>
      <c r="FAP97" s="168"/>
      <c r="FAQ97" s="169"/>
      <c r="FAR97" s="170"/>
      <c r="FAS97" s="167"/>
      <c r="FAT97" s="43"/>
      <c r="FAU97" s="208"/>
      <c r="FAV97" s="157"/>
      <c r="FAW97" s="211"/>
      <c r="FAX97" s="161"/>
      <c r="FAY97" s="161"/>
      <c r="FAZ97" s="168"/>
      <c r="FBA97" s="169"/>
      <c r="FBB97" s="170"/>
      <c r="FBC97" s="167"/>
      <c r="FBD97" s="43"/>
      <c r="FBE97" s="208"/>
      <c r="FBF97" s="157"/>
      <c r="FBG97" s="211"/>
      <c r="FBH97" s="161"/>
      <c r="FBI97" s="161"/>
      <c r="FBJ97" s="168"/>
      <c r="FBK97" s="169"/>
      <c r="FBL97" s="170"/>
      <c r="FBM97" s="167"/>
      <c r="FBN97" s="43"/>
      <c r="FBO97" s="208"/>
      <c r="FBP97" s="157"/>
      <c r="FBQ97" s="211"/>
      <c r="FBR97" s="161"/>
      <c r="FBS97" s="161"/>
      <c r="FBT97" s="168"/>
      <c r="FBU97" s="169"/>
      <c r="FBV97" s="170"/>
      <c r="FBW97" s="167"/>
      <c r="FBX97" s="43"/>
      <c r="FBY97" s="208"/>
      <c r="FBZ97" s="157"/>
      <c r="FCA97" s="211"/>
      <c r="FCB97" s="161"/>
      <c r="FCC97" s="161"/>
      <c r="FCD97" s="168"/>
      <c r="FCE97" s="169"/>
      <c r="FCF97" s="170"/>
      <c r="FCG97" s="167"/>
      <c r="FCH97" s="43"/>
      <c r="FCI97" s="208"/>
      <c r="FCJ97" s="157"/>
      <c r="FCK97" s="211"/>
      <c r="FCL97" s="161"/>
      <c r="FCM97" s="161"/>
      <c r="FCN97" s="168"/>
      <c r="FCO97" s="169"/>
      <c r="FCP97" s="170"/>
      <c r="FCQ97" s="167"/>
      <c r="FCR97" s="43"/>
      <c r="FCS97" s="208"/>
      <c r="FCT97" s="157"/>
      <c r="FCU97" s="211"/>
      <c r="FCV97" s="161"/>
      <c r="FCW97" s="161"/>
      <c r="FCX97" s="168"/>
      <c r="FCY97" s="169"/>
      <c r="FCZ97" s="170"/>
      <c r="FDA97" s="167"/>
      <c r="FDB97" s="43"/>
      <c r="FDC97" s="208"/>
      <c r="FDD97" s="157"/>
      <c r="FDE97" s="211"/>
      <c r="FDF97" s="161"/>
      <c r="FDG97" s="161"/>
      <c r="FDH97" s="168"/>
      <c r="FDI97" s="169"/>
      <c r="FDJ97" s="170"/>
      <c r="FDK97" s="167"/>
      <c r="FDL97" s="43"/>
      <c r="FDM97" s="208"/>
      <c r="FDN97" s="157"/>
      <c r="FDO97" s="211"/>
      <c r="FDP97" s="161"/>
      <c r="FDQ97" s="161"/>
      <c r="FDR97" s="168"/>
      <c r="FDS97" s="169"/>
      <c r="FDT97" s="170"/>
      <c r="FDU97" s="167"/>
      <c r="FDV97" s="43"/>
      <c r="FDW97" s="208"/>
      <c r="FDX97" s="157"/>
      <c r="FDY97" s="211"/>
      <c r="FDZ97" s="161"/>
      <c r="FEA97" s="161"/>
      <c r="FEB97" s="168"/>
      <c r="FEC97" s="169"/>
      <c r="FED97" s="170"/>
      <c r="FEE97" s="167"/>
      <c r="FEF97" s="43"/>
      <c r="FEG97" s="208"/>
      <c r="FEH97" s="157"/>
      <c r="FEI97" s="211"/>
      <c r="FEJ97" s="161"/>
      <c r="FEK97" s="161"/>
      <c r="FEL97" s="168"/>
      <c r="FEM97" s="169"/>
      <c r="FEN97" s="170"/>
      <c r="FEO97" s="167"/>
      <c r="FEP97" s="43"/>
      <c r="FEQ97" s="208"/>
      <c r="FER97" s="157"/>
      <c r="FES97" s="211"/>
      <c r="FET97" s="161"/>
      <c r="FEU97" s="161"/>
      <c r="FEV97" s="168"/>
      <c r="FEW97" s="169"/>
      <c r="FEX97" s="170"/>
      <c r="FEY97" s="167"/>
      <c r="FEZ97" s="43"/>
      <c r="FFA97" s="208"/>
      <c r="FFB97" s="157"/>
      <c r="FFC97" s="211"/>
      <c r="FFD97" s="161"/>
      <c r="FFE97" s="161"/>
      <c r="FFF97" s="168"/>
      <c r="FFG97" s="169"/>
      <c r="FFH97" s="170"/>
      <c r="FFI97" s="167"/>
      <c r="FFJ97" s="43"/>
      <c r="FFK97" s="208"/>
      <c r="FFL97" s="157"/>
      <c r="FFM97" s="211"/>
      <c r="FFN97" s="161"/>
      <c r="FFO97" s="161"/>
      <c r="FFP97" s="168"/>
      <c r="FFQ97" s="169"/>
      <c r="FFR97" s="170"/>
      <c r="FFS97" s="167"/>
      <c r="FFT97" s="43"/>
      <c r="FFU97" s="208"/>
      <c r="FFV97" s="157"/>
      <c r="FFW97" s="211"/>
      <c r="FFX97" s="161"/>
      <c r="FFY97" s="161"/>
      <c r="FFZ97" s="168"/>
      <c r="FGA97" s="169"/>
      <c r="FGB97" s="170"/>
      <c r="FGC97" s="167"/>
      <c r="FGD97" s="43"/>
      <c r="FGE97" s="208"/>
      <c r="FGF97" s="157"/>
      <c r="FGG97" s="211"/>
      <c r="FGH97" s="161"/>
      <c r="FGI97" s="161"/>
      <c r="FGJ97" s="168"/>
      <c r="FGK97" s="169"/>
      <c r="FGL97" s="170"/>
      <c r="FGM97" s="167"/>
      <c r="FGN97" s="43"/>
      <c r="FGO97" s="208"/>
      <c r="FGP97" s="157"/>
      <c r="FGQ97" s="211"/>
      <c r="FGR97" s="161"/>
      <c r="FGS97" s="161"/>
      <c r="FGT97" s="168"/>
      <c r="FGU97" s="169"/>
      <c r="FGV97" s="170"/>
      <c r="FGW97" s="167"/>
      <c r="FGX97" s="43"/>
      <c r="FGY97" s="208"/>
      <c r="FGZ97" s="157"/>
      <c r="FHA97" s="211"/>
      <c r="FHB97" s="161"/>
      <c r="FHC97" s="161"/>
      <c r="FHD97" s="168"/>
      <c r="FHE97" s="169"/>
      <c r="FHF97" s="170"/>
      <c r="FHG97" s="167"/>
      <c r="FHH97" s="43"/>
      <c r="FHI97" s="208"/>
      <c r="FHJ97" s="157"/>
      <c r="FHK97" s="211"/>
      <c r="FHL97" s="161"/>
      <c r="FHM97" s="161"/>
      <c r="FHN97" s="168"/>
      <c r="FHO97" s="169"/>
      <c r="FHP97" s="170"/>
      <c r="FHQ97" s="167"/>
      <c r="FHR97" s="43"/>
      <c r="FHS97" s="208"/>
      <c r="FHT97" s="157"/>
      <c r="FHU97" s="211"/>
      <c r="FHV97" s="161"/>
      <c r="FHW97" s="161"/>
      <c r="FHX97" s="168"/>
      <c r="FHY97" s="169"/>
      <c r="FHZ97" s="170"/>
      <c r="FIA97" s="167"/>
      <c r="FIB97" s="43"/>
      <c r="FIC97" s="208"/>
      <c r="FID97" s="157"/>
      <c r="FIE97" s="211"/>
      <c r="FIF97" s="161"/>
      <c r="FIG97" s="161"/>
      <c r="FIH97" s="168"/>
      <c r="FII97" s="169"/>
      <c r="FIJ97" s="170"/>
      <c r="FIK97" s="167"/>
      <c r="FIL97" s="43"/>
      <c r="FIM97" s="208"/>
      <c r="FIN97" s="157"/>
      <c r="FIO97" s="211"/>
      <c r="FIP97" s="161"/>
      <c r="FIQ97" s="161"/>
      <c r="FIR97" s="168"/>
      <c r="FIS97" s="169"/>
      <c r="FIT97" s="170"/>
      <c r="FIU97" s="167"/>
      <c r="FIV97" s="43"/>
      <c r="FIW97" s="208"/>
      <c r="FIX97" s="157"/>
      <c r="FIY97" s="211"/>
      <c r="FIZ97" s="161"/>
      <c r="FJA97" s="161"/>
      <c r="FJB97" s="168"/>
      <c r="FJC97" s="169"/>
      <c r="FJD97" s="170"/>
      <c r="FJE97" s="167"/>
      <c r="FJF97" s="43"/>
      <c r="FJG97" s="208"/>
      <c r="FJH97" s="157"/>
      <c r="FJI97" s="211"/>
      <c r="FJJ97" s="161"/>
      <c r="FJK97" s="161"/>
      <c r="FJL97" s="168"/>
      <c r="FJM97" s="169"/>
      <c r="FJN97" s="170"/>
      <c r="FJO97" s="167"/>
      <c r="FJP97" s="43"/>
      <c r="FJQ97" s="208"/>
      <c r="FJR97" s="157"/>
      <c r="FJS97" s="211"/>
      <c r="FJT97" s="161"/>
      <c r="FJU97" s="161"/>
      <c r="FJV97" s="168"/>
      <c r="FJW97" s="169"/>
      <c r="FJX97" s="170"/>
      <c r="FJY97" s="167"/>
      <c r="FJZ97" s="43"/>
      <c r="FKA97" s="208"/>
      <c r="FKB97" s="157"/>
      <c r="FKC97" s="211"/>
      <c r="FKD97" s="161"/>
      <c r="FKE97" s="161"/>
      <c r="FKF97" s="168"/>
      <c r="FKG97" s="169"/>
      <c r="FKH97" s="170"/>
      <c r="FKI97" s="167"/>
      <c r="FKJ97" s="43"/>
      <c r="FKK97" s="208"/>
      <c r="FKL97" s="157"/>
      <c r="FKM97" s="211"/>
      <c r="FKN97" s="161"/>
      <c r="FKO97" s="161"/>
      <c r="FKP97" s="168"/>
      <c r="FKQ97" s="169"/>
      <c r="FKR97" s="170"/>
      <c r="FKS97" s="167"/>
      <c r="FKT97" s="43"/>
      <c r="FKU97" s="208"/>
      <c r="FKV97" s="157"/>
      <c r="FKW97" s="211"/>
      <c r="FKX97" s="161"/>
      <c r="FKY97" s="161"/>
      <c r="FKZ97" s="168"/>
      <c r="FLA97" s="169"/>
      <c r="FLB97" s="170"/>
      <c r="FLC97" s="167"/>
      <c r="FLD97" s="43"/>
      <c r="FLE97" s="208"/>
      <c r="FLF97" s="157"/>
      <c r="FLG97" s="211"/>
      <c r="FLH97" s="161"/>
      <c r="FLI97" s="161"/>
      <c r="FLJ97" s="168"/>
      <c r="FLK97" s="169"/>
      <c r="FLL97" s="170"/>
      <c r="FLM97" s="167"/>
      <c r="FLN97" s="43"/>
      <c r="FLO97" s="208"/>
      <c r="FLP97" s="157"/>
      <c r="FLQ97" s="211"/>
      <c r="FLR97" s="161"/>
      <c r="FLS97" s="161"/>
      <c r="FLT97" s="168"/>
      <c r="FLU97" s="169"/>
      <c r="FLV97" s="170"/>
      <c r="FLW97" s="167"/>
      <c r="FLX97" s="43"/>
      <c r="FLY97" s="208"/>
      <c r="FLZ97" s="157"/>
      <c r="FMA97" s="211"/>
      <c r="FMB97" s="161"/>
      <c r="FMC97" s="161"/>
      <c r="FMD97" s="168"/>
      <c r="FME97" s="169"/>
      <c r="FMF97" s="170"/>
      <c r="FMG97" s="167"/>
      <c r="FMH97" s="43"/>
      <c r="FMI97" s="208"/>
      <c r="FMJ97" s="157"/>
      <c r="FMK97" s="211"/>
      <c r="FML97" s="161"/>
      <c r="FMM97" s="161"/>
      <c r="FMN97" s="168"/>
      <c r="FMO97" s="169"/>
      <c r="FMP97" s="170"/>
      <c r="FMQ97" s="167"/>
      <c r="FMR97" s="43"/>
      <c r="FMS97" s="208"/>
      <c r="FMT97" s="157"/>
      <c r="FMU97" s="211"/>
      <c r="FMV97" s="161"/>
      <c r="FMW97" s="161"/>
      <c r="FMX97" s="168"/>
      <c r="FMY97" s="169"/>
      <c r="FMZ97" s="170"/>
      <c r="FNA97" s="167"/>
      <c r="FNB97" s="43"/>
      <c r="FNC97" s="208"/>
      <c r="FND97" s="157"/>
      <c r="FNE97" s="211"/>
      <c r="FNF97" s="161"/>
      <c r="FNG97" s="161"/>
      <c r="FNH97" s="168"/>
      <c r="FNI97" s="169"/>
      <c r="FNJ97" s="170"/>
      <c r="FNK97" s="167"/>
      <c r="FNL97" s="43"/>
      <c r="FNM97" s="208"/>
      <c r="FNN97" s="157"/>
      <c r="FNO97" s="211"/>
      <c r="FNP97" s="161"/>
      <c r="FNQ97" s="161"/>
      <c r="FNR97" s="168"/>
      <c r="FNS97" s="169"/>
      <c r="FNT97" s="170"/>
      <c r="FNU97" s="167"/>
      <c r="FNV97" s="43"/>
      <c r="FNW97" s="208"/>
      <c r="FNX97" s="157"/>
      <c r="FNY97" s="211"/>
      <c r="FNZ97" s="161"/>
      <c r="FOA97" s="161"/>
      <c r="FOB97" s="168"/>
      <c r="FOC97" s="169"/>
      <c r="FOD97" s="170"/>
      <c r="FOE97" s="167"/>
      <c r="FOF97" s="43"/>
      <c r="FOG97" s="208"/>
      <c r="FOH97" s="157"/>
      <c r="FOI97" s="211"/>
      <c r="FOJ97" s="161"/>
      <c r="FOK97" s="161"/>
      <c r="FOL97" s="168"/>
      <c r="FOM97" s="169"/>
      <c r="FON97" s="170"/>
      <c r="FOO97" s="167"/>
      <c r="FOP97" s="43"/>
      <c r="FOQ97" s="208"/>
      <c r="FOR97" s="157"/>
      <c r="FOS97" s="211"/>
      <c r="FOT97" s="161"/>
      <c r="FOU97" s="161"/>
      <c r="FOV97" s="168"/>
      <c r="FOW97" s="169"/>
      <c r="FOX97" s="170"/>
      <c r="FOY97" s="167"/>
      <c r="FOZ97" s="43"/>
      <c r="FPA97" s="208"/>
      <c r="FPB97" s="157"/>
      <c r="FPC97" s="211"/>
      <c r="FPD97" s="161"/>
      <c r="FPE97" s="161"/>
      <c r="FPF97" s="168"/>
      <c r="FPG97" s="169"/>
      <c r="FPH97" s="170"/>
      <c r="FPI97" s="167"/>
      <c r="FPJ97" s="43"/>
      <c r="FPK97" s="208"/>
      <c r="FPL97" s="157"/>
      <c r="FPM97" s="211"/>
      <c r="FPN97" s="161"/>
      <c r="FPO97" s="161"/>
      <c r="FPP97" s="168"/>
      <c r="FPQ97" s="169"/>
      <c r="FPR97" s="170"/>
      <c r="FPS97" s="167"/>
      <c r="FPT97" s="43"/>
      <c r="FPU97" s="208"/>
      <c r="FPV97" s="157"/>
      <c r="FPW97" s="211"/>
      <c r="FPX97" s="161"/>
      <c r="FPY97" s="161"/>
      <c r="FPZ97" s="168"/>
      <c r="FQA97" s="169"/>
      <c r="FQB97" s="170"/>
      <c r="FQC97" s="167"/>
      <c r="FQD97" s="43"/>
      <c r="FQE97" s="208"/>
      <c r="FQF97" s="157"/>
      <c r="FQG97" s="211"/>
      <c r="FQH97" s="161"/>
      <c r="FQI97" s="161"/>
      <c r="FQJ97" s="168"/>
      <c r="FQK97" s="169"/>
      <c r="FQL97" s="170"/>
      <c r="FQM97" s="167"/>
      <c r="FQN97" s="43"/>
      <c r="FQO97" s="208"/>
      <c r="FQP97" s="157"/>
      <c r="FQQ97" s="211"/>
      <c r="FQR97" s="161"/>
      <c r="FQS97" s="161"/>
      <c r="FQT97" s="168"/>
      <c r="FQU97" s="169"/>
      <c r="FQV97" s="170"/>
      <c r="FQW97" s="167"/>
      <c r="FQX97" s="43"/>
      <c r="FQY97" s="208"/>
      <c r="FQZ97" s="157"/>
      <c r="FRA97" s="211"/>
      <c r="FRB97" s="161"/>
      <c r="FRC97" s="161"/>
      <c r="FRD97" s="168"/>
      <c r="FRE97" s="169"/>
      <c r="FRF97" s="170"/>
      <c r="FRG97" s="167"/>
      <c r="FRH97" s="43"/>
      <c r="FRI97" s="208"/>
      <c r="FRJ97" s="157"/>
      <c r="FRK97" s="211"/>
      <c r="FRL97" s="161"/>
      <c r="FRM97" s="161"/>
      <c r="FRN97" s="168"/>
      <c r="FRO97" s="169"/>
      <c r="FRP97" s="170"/>
      <c r="FRQ97" s="167"/>
      <c r="FRR97" s="43"/>
      <c r="FRS97" s="208"/>
      <c r="FRT97" s="157"/>
      <c r="FRU97" s="211"/>
      <c r="FRV97" s="161"/>
      <c r="FRW97" s="161"/>
      <c r="FRX97" s="168"/>
      <c r="FRY97" s="169"/>
      <c r="FRZ97" s="170"/>
      <c r="FSA97" s="167"/>
      <c r="FSB97" s="43"/>
      <c r="FSC97" s="208"/>
      <c r="FSD97" s="157"/>
      <c r="FSE97" s="211"/>
      <c r="FSF97" s="161"/>
      <c r="FSG97" s="161"/>
      <c r="FSH97" s="168"/>
      <c r="FSI97" s="169"/>
      <c r="FSJ97" s="170"/>
      <c r="FSK97" s="167"/>
      <c r="FSL97" s="43"/>
      <c r="FSM97" s="208"/>
      <c r="FSN97" s="157"/>
      <c r="FSO97" s="211"/>
      <c r="FSP97" s="161"/>
      <c r="FSQ97" s="161"/>
      <c r="FSR97" s="168"/>
      <c r="FSS97" s="169"/>
      <c r="FST97" s="170"/>
      <c r="FSU97" s="167"/>
      <c r="FSV97" s="43"/>
      <c r="FSW97" s="208"/>
      <c r="FSX97" s="157"/>
      <c r="FSY97" s="211"/>
      <c r="FSZ97" s="161"/>
      <c r="FTA97" s="161"/>
      <c r="FTB97" s="168"/>
      <c r="FTC97" s="169"/>
      <c r="FTD97" s="170"/>
      <c r="FTE97" s="167"/>
      <c r="FTF97" s="43"/>
      <c r="FTG97" s="208"/>
      <c r="FTH97" s="157"/>
      <c r="FTI97" s="211"/>
      <c r="FTJ97" s="161"/>
      <c r="FTK97" s="161"/>
      <c r="FTL97" s="168"/>
      <c r="FTM97" s="169"/>
      <c r="FTN97" s="170"/>
      <c r="FTO97" s="167"/>
      <c r="FTP97" s="43"/>
      <c r="FTQ97" s="208"/>
      <c r="FTR97" s="157"/>
      <c r="FTS97" s="211"/>
      <c r="FTT97" s="161"/>
      <c r="FTU97" s="161"/>
      <c r="FTV97" s="168"/>
      <c r="FTW97" s="169"/>
      <c r="FTX97" s="170"/>
      <c r="FTY97" s="167"/>
      <c r="FTZ97" s="43"/>
      <c r="FUA97" s="208"/>
      <c r="FUB97" s="157"/>
      <c r="FUC97" s="211"/>
      <c r="FUD97" s="161"/>
      <c r="FUE97" s="161"/>
      <c r="FUF97" s="168"/>
      <c r="FUG97" s="169"/>
      <c r="FUH97" s="170"/>
      <c r="FUI97" s="167"/>
      <c r="FUJ97" s="43"/>
      <c r="FUK97" s="208"/>
      <c r="FUL97" s="157"/>
      <c r="FUM97" s="211"/>
      <c r="FUN97" s="161"/>
      <c r="FUO97" s="161"/>
      <c r="FUP97" s="168"/>
      <c r="FUQ97" s="169"/>
      <c r="FUR97" s="170"/>
      <c r="FUS97" s="167"/>
      <c r="FUT97" s="43"/>
      <c r="FUU97" s="208"/>
      <c r="FUV97" s="157"/>
      <c r="FUW97" s="211"/>
      <c r="FUX97" s="161"/>
      <c r="FUY97" s="161"/>
      <c r="FUZ97" s="168"/>
      <c r="FVA97" s="169"/>
      <c r="FVB97" s="170"/>
      <c r="FVC97" s="167"/>
      <c r="FVD97" s="43"/>
      <c r="FVE97" s="208"/>
      <c r="FVF97" s="157"/>
      <c r="FVG97" s="211"/>
      <c r="FVH97" s="161"/>
      <c r="FVI97" s="161"/>
      <c r="FVJ97" s="168"/>
      <c r="FVK97" s="169"/>
      <c r="FVL97" s="170"/>
      <c r="FVM97" s="167"/>
      <c r="FVN97" s="43"/>
      <c r="FVO97" s="208"/>
      <c r="FVP97" s="157"/>
      <c r="FVQ97" s="211"/>
      <c r="FVR97" s="161"/>
      <c r="FVS97" s="161"/>
      <c r="FVT97" s="168"/>
      <c r="FVU97" s="169"/>
      <c r="FVV97" s="170"/>
      <c r="FVW97" s="167"/>
      <c r="FVX97" s="43"/>
      <c r="FVY97" s="208"/>
      <c r="FVZ97" s="157"/>
      <c r="FWA97" s="211"/>
      <c r="FWB97" s="161"/>
      <c r="FWC97" s="161"/>
      <c r="FWD97" s="168"/>
      <c r="FWE97" s="169"/>
      <c r="FWF97" s="170"/>
      <c r="FWG97" s="167"/>
      <c r="FWH97" s="43"/>
      <c r="FWI97" s="208"/>
      <c r="FWJ97" s="157"/>
      <c r="FWK97" s="211"/>
      <c r="FWL97" s="161"/>
      <c r="FWM97" s="161"/>
      <c r="FWN97" s="168"/>
      <c r="FWO97" s="169"/>
      <c r="FWP97" s="170"/>
      <c r="FWQ97" s="167"/>
      <c r="FWR97" s="43"/>
      <c r="FWS97" s="208"/>
      <c r="FWT97" s="157"/>
      <c r="FWU97" s="211"/>
      <c r="FWV97" s="161"/>
      <c r="FWW97" s="161"/>
      <c r="FWX97" s="168"/>
      <c r="FWY97" s="169"/>
      <c r="FWZ97" s="170"/>
      <c r="FXA97" s="167"/>
      <c r="FXB97" s="43"/>
      <c r="FXC97" s="208"/>
      <c r="FXD97" s="157"/>
      <c r="FXE97" s="211"/>
      <c r="FXF97" s="161"/>
      <c r="FXG97" s="161"/>
      <c r="FXH97" s="168"/>
      <c r="FXI97" s="169"/>
      <c r="FXJ97" s="170"/>
      <c r="FXK97" s="167"/>
      <c r="FXL97" s="43"/>
      <c r="FXM97" s="208"/>
      <c r="FXN97" s="157"/>
      <c r="FXO97" s="211"/>
      <c r="FXP97" s="161"/>
      <c r="FXQ97" s="161"/>
      <c r="FXR97" s="168"/>
      <c r="FXS97" s="169"/>
      <c r="FXT97" s="170"/>
      <c r="FXU97" s="167"/>
      <c r="FXV97" s="43"/>
      <c r="FXW97" s="208"/>
      <c r="FXX97" s="157"/>
      <c r="FXY97" s="211"/>
      <c r="FXZ97" s="161"/>
      <c r="FYA97" s="161"/>
      <c r="FYB97" s="168"/>
      <c r="FYC97" s="169"/>
      <c r="FYD97" s="170"/>
      <c r="FYE97" s="167"/>
      <c r="FYF97" s="43"/>
      <c r="FYG97" s="208"/>
      <c r="FYH97" s="157"/>
      <c r="FYI97" s="211"/>
      <c r="FYJ97" s="161"/>
      <c r="FYK97" s="161"/>
      <c r="FYL97" s="168"/>
      <c r="FYM97" s="169"/>
      <c r="FYN97" s="170"/>
      <c r="FYO97" s="167"/>
      <c r="FYP97" s="43"/>
      <c r="FYQ97" s="208"/>
      <c r="FYR97" s="157"/>
      <c r="FYS97" s="211"/>
      <c r="FYT97" s="161"/>
      <c r="FYU97" s="161"/>
      <c r="FYV97" s="168"/>
      <c r="FYW97" s="169"/>
      <c r="FYX97" s="170"/>
      <c r="FYY97" s="167"/>
      <c r="FYZ97" s="43"/>
      <c r="FZA97" s="208"/>
      <c r="FZB97" s="157"/>
      <c r="FZC97" s="211"/>
      <c r="FZD97" s="161"/>
      <c r="FZE97" s="161"/>
      <c r="FZF97" s="168"/>
      <c r="FZG97" s="169"/>
      <c r="FZH97" s="170"/>
      <c r="FZI97" s="167"/>
      <c r="FZJ97" s="43"/>
      <c r="FZK97" s="208"/>
      <c r="FZL97" s="157"/>
      <c r="FZM97" s="211"/>
      <c r="FZN97" s="161"/>
      <c r="FZO97" s="161"/>
      <c r="FZP97" s="168"/>
      <c r="FZQ97" s="169"/>
      <c r="FZR97" s="170"/>
      <c r="FZS97" s="167"/>
      <c r="FZT97" s="43"/>
      <c r="FZU97" s="208"/>
      <c r="FZV97" s="157"/>
      <c r="FZW97" s="211"/>
      <c r="FZX97" s="161"/>
      <c r="FZY97" s="161"/>
      <c r="FZZ97" s="168"/>
      <c r="GAA97" s="169"/>
      <c r="GAB97" s="170"/>
      <c r="GAC97" s="167"/>
      <c r="GAD97" s="43"/>
      <c r="GAE97" s="208"/>
      <c r="GAF97" s="157"/>
      <c r="GAG97" s="211"/>
      <c r="GAH97" s="161"/>
      <c r="GAI97" s="161"/>
      <c r="GAJ97" s="168"/>
      <c r="GAK97" s="169"/>
      <c r="GAL97" s="170"/>
      <c r="GAM97" s="167"/>
      <c r="GAN97" s="43"/>
      <c r="GAO97" s="208"/>
      <c r="GAP97" s="157"/>
      <c r="GAQ97" s="211"/>
      <c r="GAR97" s="161"/>
      <c r="GAS97" s="161"/>
      <c r="GAT97" s="168"/>
      <c r="GAU97" s="169"/>
      <c r="GAV97" s="170"/>
      <c r="GAW97" s="167"/>
      <c r="GAX97" s="43"/>
      <c r="GAY97" s="208"/>
      <c r="GAZ97" s="157"/>
      <c r="GBA97" s="211"/>
      <c r="GBB97" s="161"/>
      <c r="GBC97" s="161"/>
      <c r="GBD97" s="168"/>
      <c r="GBE97" s="169"/>
      <c r="GBF97" s="170"/>
      <c r="GBG97" s="167"/>
      <c r="GBH97" s="43"/>
      <c r="GBI97" s="208"/>
      <c r="GBJ97" s="157"/>
      <c r="GBK97" s="211"/>
      <c r="GBL97" s="161"/>
      <c r="GBM97" s="161"/>
      <c r="GBN97" s="168"/>
      <c r="GBO97" s="169"/>
      <c r="GBP97" s="170"/>
      <c r="GBQ97" s="167"/>
      <c r="GBR97" s="43"/>
      <c r="GBS97" s="208"/>
      <c r="GBT97" s="157"/>
      <c r="GBU97" s="211"/>
      <c r="GBV97" s="161"/>
      <c r="GBW97" s="161"/>
      <c r="GBX97" s="168"/>
      <c r="GBY97" s="169"/>
      <c r="GBZ97" s="170"/>
      <c r="GCA97" s="167"/>
      <c r="GCB97" s="43"/>
      <c r="GCC97" s="208"/>
      <c r="GCD97" s="157"/>
      <c r="GCE97" s="211"/>
      <c r="GCF97" s="161"/>
      <c r="GCG97" s="161"/>
      <c r="GCH97" s="168"/>
      <c r="GCI97" s="169"/>
      <c r="GCJ97" s="170"/>
      <c r="GCK97" s="167"/>
      <c r="GCL97" s="43"/>
      <c r="GCM97" s="208"/>
      <c r="GCN97" s="157"/>
      <c r="GCO97" s="211"/>
      <c r="GCP97" s="161"/>
      <c r="GCQ97" s="161"/>
      <c r="GCR97" s="168"/>
      <c r="GCS97" s="169"/>
      <c r="GCT97" s="170"/>
      <c r="GCU97" s="167"/>
      <c r="GCV97" s="43"/>
      <c r="GCW97" s="208"/>
      <c r="GCX97" s="157"/>
      <c r="GCY97" s="211"/>
      <c r="GCZ97" s="161"/>
      <c r="GDA97" s="161"/>
      <c r="GDB97" s="168"/>
      <c r="GDC97" s="169"/>
      <c r="GDD97" s="170"/>
      <c r="GDE97" s="167"/>
      <c r="GDF97" s="43"/>
      <c r="GDG97" s="208"/>
      <c r="GDH97" s="157"/>
      <c r="GDI97" s="211"/>
      <c r="GDJ97" s="161"/>
      <c r="GDK97" s="161"/>
      <c r="GDL97" s="168"/>
      <c r="GDM97" s="169"/>
      <c r="GDN97" s="170"/>
      <c r="GDO97" s="167"/>
      <c r="GDP97" s="43"/>
      <c r="GDQ97" s="208"/>
      <c r="GDR97" s="157"/>
      <c r="GDS97" s="211"/>
      <c r="GDT97" s="161"/>
      <c r="GDU97" s="161"/>
      <c r="GDV97" s="168"/>
      <c r="GDW97" s="169"/>
      <c r="GDX97" s="170"/>
      <c r="GDY97" s="167"/>
      <c r="GDZ97" s="43"/>
      <c r="GEA97" s="208"/>
      <c r="GEB97" s="157"/>
      <c r="GEC97" s="211"/>
      <c r="GED97" s="161"/>
      <c r="GEE97" s="161"/>
      <c r="GEF97" s="168"/>
      <c r="GEG97" s="169"/>
      <c r="GEH97" s="170"/>
      <c r="GEI97" s="167"/>
      <c r="GEJ97" s="43"/>
      <c r="GEK97" s="208"/>
      <c r="GEL97" s="157"/>
      <c r="GEM97" s="211"/>
      <c r="GEN97" s="161"/>
      <c r="GEO97" s="161"/>
      <c r="GEP97" s="168"/>
      <c r="GEQ97" s="169"/>
      <c r="GER97" s="170"/>
      <c r="GES97" s="167"/>
      <c r="GET97" s="43"/>
      <c r="GEU97" s="208"/>
      <c r="GEV97" s="157"/>
      <c r="GEW97" s="211"/>
      <c r="GEX97" s="161"/>
      <c r="GEY97" s="161"/>
      <c r="GEZ97" s="168"/>
      <c r="GFA97" s="169"/>
      <c r="GFB97" s="170"/>
      <c r="GFC97" s="167"/>
      <c r="GFD97" s="43"/>
      <c r="GFE97" s="208"/>
      <c r="GFF97" s="157"/>
      <c r="GFG97" s="211"/>
      <c r="GFH97" s="161"/>
      <c r="GFI97" s="161"/>
      <c r="GFJ97" s="168"/>
      <c r="GFK97" s="169"/>
      <c r="GFL97" s="170"/>
      <c r="GFM97" s="167"/>
      <c r="GFN97" s="43"/>
      <c r="GFO97" s="208"/>
      <c r="GFP97" s="157"/>
      <c r="GFQ97" s="211"/>
      <c r="GFR97" s="161"/>
      <c r="GFS97" s="161"/>
      <c r="GFT97" s="168"/>
      <c r="GFU97" s="169"/>
      <c r="GFV97" s="170"/>
      <c r="GFW97" s="167"/>
      <c r="GFX97" s="43"/>
      <c r="GFY97" s="208"/>
      <c r="GFZ97" s="157"/>
      <c r="GGA97" s="211"/>
      <c r="GGB97" s="161"/>
      <c r="GGC97" s="161"/>
      <c r="GGD97" s="168"/>
      <c r="GGE97" s="169"/>
      <c r="GGF97" s="170"/>
      <c r="GGG97" s="167"/>
      <c r="GGH97" s="43"/>
      <c r="GGI97" s="208"/>
      <c r="GGJ97" s="157"/>
      <c r="GGK97" s="211"/>
      <c r="GGL97" s="161"/>
      <c r="GGM97" s="161"/>
      <c r="GGN97" s="168"/>
      <c r="GGO97" s="169"/>
      <c r="GGP97" s="170"/>
      <c r="GGQ97" s="167"/>
      <c r="GGR97" s="43"/>
      <c r="GGS97" s="208"/>
      <c r="GGT97" s="157"/>
      <c r="GGU97" s="211"/>
      <c r="GGV97" s="161"/>
      <c r="GGW97" s="161"/>
      <c r="GGX97" s="168"/>
      <c r="GGY97" s="169"/>
      <c r="GGZ97" s="170"/>
      <c r="GHA97" s="167"/>
      <c r="GHB97" s="43"/>
      <c r="GHC97" s="208"/>
      <c r="GHD97" s="157"/>
      <c r="GHE97" s="211"/>
      <c r="GHF97" s="161"/>
      <c r="GHG97" s="161"/>
      <c r="GHH97" s="168"/>
      <c r="GHI97" s="169"/>
      <c r="GHJ97" s="170"/>
      <c r="GHK97" s="167"/>
      <c r="GHL97" s="43"/>
      <c r="GHM97" s="208"/>
      <c r="GHN97" s="157"/>
      <c r="GHO97" s="211"/>
      <c r="GHP97" s="161"/>
      <c r="GHQ97" s="161"/>
      <c r="GHR97" s="168"/>
      <c r="GHS97" s="169"/>
      <c r="GHT97" s="170"/>
      <c r="GHU97" s="167"/>
      <c r="GHV97" s="43"/>
      <c r="GHW97" s="208"/>
      <c r="GHX97" s="157"/>
      <c r="GHY97" s="211"/>
      <c r="GHZ97" s="161"/>
      <c r="GIA97" s="161"/>
      <c r="GIB97" s="168"/>
      <c r="GIC97" s="169"/>
      <c r="GID97" s="170"/>
      <c r="GIE97" s="167"/>
      <c r="GIF97" s="43"/>
      <c r="GIG97" s="208"/>
      <c r="GIH97" s="157"/>
      <c r="GII97" s="211"/>
      <c r="GIJ97" s="161"/>
      <c r="GIK97" s="161"/>
      <c r="GIL97" s="168"/>
      <c r="GIM97" s="169"/>
      <c r="GIN97" s="170"/>
      <c r="GIO97" s="167"/>
      <c r="GIP97" s="43"/>
      <c r="GIQ97" s="208"/>
      <c r="GIR97" s="157"/>
      <c r="GIS97" s="211"/>
      <c r="GIT97" s="161"/>
      <c r="GIU97" s="161"/>
      <c r="GIV97" s="168"/>
      <c r="GIW97" s="169"/>
      <c r="GIX97" s="170"/>
      <c r="GIY97" s="167"/>
      <c r="GIZ97" s="43"/>
      <c r="GJA97" s="208"/>
      <c r="GJB97" s="157"/>
      <c r="GJC97" s="211"/>
      <c r="GJD97" s="161"/>
      <c r="GJE97" s="161"/>
      <c r="GJF97" s="168"/>
      <c r="GJG97" s="169"/>
      <c r="GJH97" s="170"/>
      <c r="GJI97" s="167"/>
      <c r="GJJ97" s="43"/>
      <c r="GJK97" s="208"/>
      <c r="GJL97" s="157"/>
      <c r="GJM97" s="211"/>
      <c r="GJN97" s="161"/>
      <c r="GJO97" s="161"/>
      <c r="GJP97" s="168"/>
      <c r="GJQ97" s="169"/>
      <c r="GJR97" s="170"/>
      <c r="GJS97" s="167"/>
      <c r="GJT97" s="43"/>
      <c r="GJU97" s="208"/>
      <c r="GJV97" s="157"/>
      <c r="GJW97" s="211"/>
      <c r="GJX97" s="161"/>
      <c r="GJY97" s="161"/>
      <c r="GJZ97" s="168"/>
      <c r="GKA97" s="169"/>
      <c r="GKB97" s="170"/>
      <c r="GKC97" s="167"/>
      <c r="GKD97" s="43"/>
      <c r="GKE97" s="208"/>
      <c r="GKF97" s="157"/>
      <c r="GKG97" s="211"/>
      <c r="GKH97" s="161"/>
      <c r="GKI97" s="161"/>
      <c r="GKJ97" s="168"/>
      <c r="GKK97" s="169"/>
      <c r="GKL97" s="170"/>
      <c r="GKM97" s="167"/>
      <c r="GKN97" s="43"/>
      <c r="GKO97" s="208"/>
      <c r="GKP97" s="157"/>
      <c r="GKQ97" s="211"/>
      <c r="GKR97" s="161"/>
      <c r="GKS97" s="161"/>
      <c r="GKT97" s="168"/>
      <c r="GKU97" s="169"/>
      <c r="GKV97" s="170"/>
      <c r="GKW97" s="167"/>
      <c r="GKX97" s="43"/>
      <c r="GKY97" s="208"/>
      <c r="GKZ97" s="157"/>
      <c r="GLA97" s="211"/>
      <c r="GLB97" s="161"/>
      <c r="GLC97" s="161"/>
      <c r="GLD97" s="168"/>
      <c r="GLE97" s="169"/>
      <c r="GLF97" s="170"/>
      <c r="GLG97" s="167"/>
      <c r="GLH97" s="43"/>
      <c r="GLI97" s="208"/>
      <c r="GLJ97" s="157"/>
      <c r="GLK97" s="211"/>
      <c r="GLL97" s="161"/>
      <c r="GLM97" s="161"/>
      <c r="GLN97" s="168"/>
      <c r="GLO97" s="169"/>
      <c r="GLP97" s="170"/>
      <c r="GLQ97" s="167"/>
      <c r="GLR97" s="43"/>
      <c r="GLS97" s="208"/>
      <c r="GLT97" s="157"/>
      <c r="GLU97" s="211"/>
      <c r="GLV97" s="161"/>
      <c r="GLW97" s="161"/>
      <c r="GLX97" s="168"/>
      <c r="GLY97" s="169"/>
      <c r="GLZ97" s="170"/>
      <c r="GMA97" s="167"/>
      <c r="GMB97" s="43"/>
      <c r="GMC97" s="208"/>
      <c r="GMD97" s="157"/>
      <c r="GME97" s="211"/>
      <c r="GMF97" s="161"/>
      <c r="GMG97" s="161"/>
      <c r="GMH97" s="168"/>
      <c r="GMI97" s="169"/>
      <c r="GMJ97" s="170"/>
      <c r="GMK97" s="167"/>
      <c r="GML97" s="43"/>
      <c r="GMM97" s="208"/>
      <c r="GMN97" s="157"/>
      <c r="GMO97" s="211"/>
      <c r="GMP97" s="161"/>
      <c r="GMQ97" s="161"/>
      <c r="GMR97" s="168"/>
      <c r="GMS97" s="169"/>
      <c r="GMT97" s="170"/>
      <c r="GMU97" s="167"/>
      <c r="GMV97" s="43"/>
      <c r="GMW97" s="208"/>
      <c r="GMX97" s="157"/>
      <c r="GMY97" s="211"/>
      <c r="GMZ97" s="161"/>
      <c r="GNA97" s="161"/>
      <c r="GNB97" s="168"/>
      <c r="GNC97" s="169"/>
      <c r="GND97" s="170"/>
      <c r="GNE97" s="167"/>
      <c r="GNF97" s="43"/>
      <c r="GNG97" s="208"/>
      <c r="GNH97" s="157"/>
      <c r="GNI97" s="211"/>
      <c r="GNJ97" s="161"/>
      <c r="GNK97" s="161"/>
      <c r="GNL97" s="168"/>
      <c r="GNM97" s="169"/>
      <c r="GNN97" s="170"/>
      <c r="GNO97" s="167"/>
      <c r="GNP97" s="43"/>
      <c r="GNQ97" s="208"/>
      <c r="GNR97" s="157"/>
      <c r="GNS97" s="211"/>
      <c r="GNT97" s="161"/>
      <c r="GNU97" s="161"/>
      <c r="GNV97" s="168"/>
      <c r="GNW97" s="169"/>
      <c r="GNX97" s="170"/>
      <c r="GNY97" s="167"/>
      <c r="GNZ97" s="43"/>
      <c r="GOA97" s="208"/>
      <c r="GOB97" s="157"/>
      <c r="GOC97" s="211"/>
      <c r="GOD97" s="161"/>
      <c r="GOE97" s="161"/>
      <c r="GOF97" s="168"/>
      <c r="GOG97" s="169"/>
      <c r="GOH97" s="170"/>
      <c r="GOI97" s="167"/>
      <c r="GOJ97" s="43"/>
      <c r="GOK97" s="208"/>
      <c r="GOL97" s="157"/>
      <c r="GOM97" s="211"/>
      <c r="GON97" s="161"/>
      <c r="GOO97" s="161"/>
      <c r="GOP97" s="168"/>
      <c r="GOQ97" s="169"/>
      <c r="GOR97" s="170"/>
      <c r="GOS97" s="167"/>
      <c r="GOT97" s="43"/>
      <c r="GOU97" s="208"/>
      <c r="GOV97" s="157"/>
      <c r="GOW97" s="211"/>
      <c r="GOX97" s="161"/>
      <c r="GOY97" s="161"/>
      <c r="GOZ97" s="168"/>
      <c r="GPA97" s="169"/>
      <c r="GPB97" s="170"/>
      <c r="GPC97" s="167"/>
      <c r="GPD97" s="43"/>
      <c r="GPE97" s="208"/>
      <c r="GPF97" s="157"/>
      <c r="GPG97" s="211"/>
      <c r="GPH97" s="161"/>
      <c r="GPI97" s="161"/>
      <c r="GPJ97" s="168"/>
      <c r="GPK97" s="169"/>
      <c r="GPL97" s="170"/>
      <c r="GPM97" s="167"/>
      <c r="GPN97" s="43"/>
      <c r="GPO97" s="208"/>
      <c r="GPP97" s="157"/>
      <c r="GPQ97" s="211"/>
      <c r="GPR97" s="161"/>
      <c r="GPS97" s="161"/>
      <c r="GPT97" s="168"/>
      <c r="GPU97" s="169"/>
      <c r="GPV97" s="170"/>
      <c r="GPW97" s="167"/>
      <c r="GPX97" s="43"/>
      <c r="GPY97" s="208"/>
      <c r="GPZ97" s="157"/>
      <c r="GQA97" s="211"/>
      <c r="GQB97" s="161"/>
      <c r="GQC97" s="161"/>
      <c r="GQD97" s="168"/>
      <c r="GQE97" s="169"/>
      <c r="GQF97" s="170"/>
      <c r="GQG97" s="167"/>
      <c r="GQH97" s="43"/>
      <c r="GQI97" s="208"/>
      <c r="GQJ97" s="157"/>
      <c r="GQK97" s="211"/>
      <c r="GQL97" s="161"/>
      <c r="GQM97" s="161"/>
      <c r="GQN97" s="168"/>
      <c r="GQO97" s="169"/>
      <c r="GQP97" s="170"/>
      <c r="GQQ97" s="167"/>
      <c r="GQR97" s="43"/>
      <c r="GQS97" s="208"/>
      <c r="GQT97" s="157"/>
      <c r="GQU97" s="211"/>
      <c r="GQV97" s="161"/>
      <c r="GQW97" s="161"/>
      <c r="GQX97" s="168"/>
      <c r="GQY97" s="169"/>
      <c r="GQZ97" s="170"/>
      <c r="GRA97" s="167"/>
      <c r="GRB97" s="43"/>
      <c r="GRC97" s="208"/>
      <c r="GRD97" s="157"/>
      <c r="GRE97" s="211"/>
      <c r="GRF97" s="161"/>
      <c r="GRG97" s="161"/>
      <c r="GRH97" s="168"/>
      <c r="GRI97" s="169"/>
      <c r="GRJ97" s="170"/>
      <c r="GRK97" s="167"/>
      <c r="GRL97" s="43"/>
      <c r="GRM97" s="208"/>
      <c r="GRN97" s="157"/>
      <c r="GRO97" s="211"/>
      <c r="GRP97" s="161"/>
      <c r="GRQ97" s="161"/>
      <c r="GRR97" s="168"/>
      <c r="GRS97" s="169"/>
      <c r="GRT97" s="170"/>
      <c r="GRU97" s="167"/>
      <c r="GRV97" s="43"/>
      <c r="GRW97" s="208"/>
      <c r="GRX97" s="157"/>
      <c r="GRY97" s="211"/>
      <c r="GRZ97" s="161"/>
      <c r="GSA97" s="161"/>
      <c r="GSB97" s="168"/>
      <c r="GSC97" s="169"/>
      <c r="GSD97" s="170"/>
      <c r="GSE97" s="167"/>
      <c r="GSF97" s="43"/>
      <c r="GSG97" s="208"/>
      <c r="GSH97" s="157"/>
      <c r="GSI97" s="211"/>
      <c r="GSJ97" s="161"/>
      <c r="GSK97" s="161"/>
      <c r="GSL97" s="168"/>
      <c r="GSM97" s="169"/>
      <c r="GSN97" s="170"/>
      <c r="GSO97" s="167"/>
      <c r="GSP97" s="43"/>
      <c r="GSQ97" s="208"/>
      <c r="GSR97" s="157"/>
      <c r="GSS97" s="211"/>
      <c r="GST97" s="161"/>
      <c r="GSU97" s="161"/>
      <c r="GSV97" s="168"/>
      <c r="GSW97" s="169"/>
      <c r="GSX97" s="170"/>
      <c r="GSY97" s="167"/>
      <c r="GSZ97" s="43"/>
      <c r="GTA97" s="208"/>
      <c r="GTB97" s="157"/>
      <c r="GTC97" s="211"/>
      <c r="GTD97" s="161"/>
      <c r="GTE97" s="161"/>
      <c r="GTF97" s="168"/>
      <c r="GTG97" s="169"/>
      <c r="GTH97" s="170"/>
      <c r="GTI97" s="167"/>
      <c r="GTJ97" s="43"/>
      <c r="GTK97" s="208"/>
      <c r="GTL97" s="157"/>
      <c r="GTM97" s="211"/>
      <c r="GTN97" s="161"/>
      <c r="GTO97" s="161"/>
      <c r="GTP97" s="168"/>
      <c r="GTQ97" s="169"/>
      <c r="GTR97" s="170"/>
      <c r="GTS97" s="167"/>
      <c r="GTT97" s="43"/>
      <c r="GTU97" s="208"/>
      <c r="GTV97" s="157"/>
      <c r="GTW97" s="211"/>
      <c r="GTX97" s="161"/>
      <c r="GTY97" s="161"/>
      <c r="GTZ97" s="168"/>
      <c r="GUA97" s="169"/>
      <c r="GUB97" s="170"/>
      <c r="GUC97" s="167"/>
      <c r="GUD97" s="43"/>
      <c r="GUE97" s="208"/>
      <c r="GUF97" s="157"/>
      <c r="GUG97" s="211"/>
      <c r="GUH97" s="161"/>
      <c r="GUI97" s="161"/>
      <c r="GUJ97" s="168"/>
      <c r="GUK97" s="169"/>
      <c r="GUL97" s="170"/>
      <c r="GUM97" s="167"/>
      <c r="GUN97" s="43"/>
      <c r="GUO97" s="208"/>
      <c r="GUP97" s="157"/>
      <c r="GUQ97" s="211"/>
      <c r="GUR97" s="161"/>
      <c r="GUS97" s="161"/>
      <c r="GUT97" s="168"/>
      <c r="GUU97" s="169"/>
      <c r="GUV97" s="170"/>
      <c r="GUW97" s="167"/>
      <c r="GUX97" s="43"/>
      <c r="GUY97" s="208"/>
      <c r="GUZ97" s="157"/>
      <c r="GVA97" s="211"/>
      <c r="GVB97" s="161"/>
      <c r="GVC97" s="161"/>
      <c r="GVD97" s="168"/>
      <c r="GVE97" s="169"/>
      <c r="GVF97" s="170"/>
      <c r="GVG97" s="167"/>
      <c r="GVH97" s="43"/>
      <c r="GVI97" s="208"/>
      <c r="GVJ97" s="157"/>
      <c r="GVK97" s="211"/>
      <c r="GVL97" s="161"/>
      <c r="GVM97" s="161"/>
      <c r="GVN97" s="168"/>
      <c r="GVO97" s="169"/>
      <c r="GVP97" s="170"/>
      <c r="GVQ97" s="167"/>
      <c r="GVR97" s="43"/>
      <c r="GVS97" s="208"/>
      <c r="GVT97" s="157"/>
      <c r="GVU97" s="211"/>
      <c r="GVV97" s="161"/>
      <c r="GVW97" s="161"/>
      <c r="GVX97" s="168"/>
      <c r="GVY97" s="169"/>
      <c r="GVZ97" s="170"/>
      <c r="GWA97" s="167"/>
      <c r="GWB97" s="43"/>
      <c r="GWC97" s="208"/>
      <c r="GWD97" s="157"/>
      <c r="GWE97" s="211"/>
      <c r="GWF97" s="161"/>
      <c r="GWG97" s="161"/>
      <c r="GWH97" s="168"/>
      <c r="GWI97" s="169"/>
      <c r="GWJ97" s="170"/>
      <c r="GWK97" s="167"/>
      <c r="GWL97" s="43"/>
      <c r="GWM97" s="208"/>
      <c r="GWN97" s="157"/>
      <c r="GWO97" s="211"/>
      <c r="GWP97" s="161"/>
      <c r="GWQ97" s="161"/>
      <c r="GWR97" s="168"/>
      <c r="GWS97" s="169"/>
      <c r="GWT97" s="170"/>
      <c r="GWU97" s="167"/>
      <c r="GWV97" s="43"/>
      <c r="GWW97" s="208"/>
      <c r="GWX97" s="157"/>
      <c r="GWY97" s="211"/>
      <c r="GWZ97" s="161"/>
      <c r="GXA97" s="161"/>
      <c r="GXB97" s="168"/>
      <c r="GXC97" s="169"/>
      <c r="GXD97" s="170"/>
      <c r="GXE97" s="167"/>
      <c r="GXF97" s="43"/>
      <c r="GXG97" s="208"/>
      <c r="GXH97" s="157"/>
      <c r="GXI97" s="211"/>
      <c r="GXJ97" s="161"/>
      <c r="GXK97" s="161"/>
      <c r="GXL97" s="168"/>
      <c r="GXM97" s="169"/>
      <c r="GXN97" s="170"/>
      <c r="GXO97" s="167"/>
      <c r="GXP97" s="43"/>
      <c r="GXQ97" s="208"/>
      <c r="GXR97" s="157"/>
      <c r="GXS97" s="211"/>
      <c r="GXT97" s="161"/>
      <c r="GXU97" s="161"/>
      <c r="GXV97" s="168"/>
      <c r="GXW97" s="169"/>
      <c r="GXX97" s="170"/>
      <c r="GXY97" s="167"/>
      <c r="GXZ97" s="43"/>
      <c r="GYA97" s="208"/>
      <c r="GYB97" s="157"/>
      <c r="GYC97" s="211"/>
      <c r="GYD97" s="161"/>
      <c r="GYE97" s="161"/>
      <c r="GYF97" s="168"/>
      <c r="GYG97" s="169"/>
      <c r="GYH97" s="170"/>
      <c r="GYI97" s="167"/>
      <c r="GYJ97" s="43"/>
      <c r="GYK97" s="208"/>
      <c r="GYL97" s="157"/>
      <c r="GYM97" s="211"/>
      <c r="GYN97" s="161"/>
      <c r="GYO97" s="161"/>
      <c r="GYP97" s="168"/>
      <c r="GYQ97" s="169"/>
      <c r="GYR97" s="170"/>
      <c r="GYS97" s="167"/>
      <c r="GYT97" s="43"/>
      <c r="GYU97" s="208"/>
      <c r="GYV97" s="157"/>
      <c r="GYW97" s="211"/>
      <c r="GYX97" s="161"/>
      <c r="GYY97" s="161"/>
      <c r="GYZ97" s="168"/>
      <c r="GZA97" s="169"/>
      <c r="GZB97" s="170"/>
      <c r="GZC97" s="167"/>
      <c r="GZD97" s="43"/>
      <c r="GZE97" s="208"/>
      <c r="GZF97" s="157"/>
      <c r="GZG97" s="211"/>
      <c r="GZH97" s="161"/>
      <c r="GZI97" s="161"/>
      <c r="GZJ97" s="168"/>
      <c r="GZK97" s="169"/>
      <c r="GZL97" s="170"/>
      <c r="GZM97" s="167"/>
      <c r="GZN97" s="43"/>
      <c r="GZO97" s="208"/>
      <c r="GZP97" s="157"/>
      <c r="GZQ97" s="211"/>
      <c r="GZR97" s="161"/>
      <c r="GZS97" s="161"/>
      <c r="GZT97" s="168"/>
      <c r="GZU97" s="169"/>
      <c r="GZV97" s="170"/>
      <c r="GZW97" s="167"/>
      <c r="GZX97" s="43"/>
      <c r="GZY97" s="208"/>
      <c r="GZZ97" s="157"/>
      <c r="HAA97" s="211"/>
      <c r="HAB97" s="161"/>
      <c r="HAC97" s="161"/>
      <c r="HAD97" s="168"/>
      <c r="HAE97" s="169"/>
      <c r="HAF97" s="170"/>
      <c r="HAG97" s="167"/>
      <c r="HAH97" s="43"/>
      <c r="HAI97" s="208"/>
      <c r="HAJ97" s="157"/>
      <c r="HAK97" s="211"/>
      <c r="HAL97" s="161"/>
      <c r="HAM97" s="161"/>
      <c r="HAN97" s="168"/>
      <c r="HAO97" s="169"/>
      <c r="HAP97" s="170"/>
      <c r="HAQ97" s="167"/>
      <c r="HAR97" s="43"/>
      <c r="HAS97" s="208"/>
      <c r="HAT97" s="157"/>
      <c r="HAU97" s="211"/>
      <c r="HAV97" s="161"/>
      <c r="HAW97" s="161"/>
      <c r="HAX97" s="168"/>
      <c r="HAY97" s="169"/>
      <c r="HAZ97" s="170"/>
      <c r="HBA97" s="167"/>
      <c r="HBB97" s="43"/>
      <c r="HBC97" s="208"/>
      <c r="HBD97" s="157"/>
      <c r="HBE97" s="211"/>
      <c r="HBF97" s="161"/>
      <c r="HBG97" s="161"/>
      <c r="HBH97" s="168"/>
      <c r="HBI97" s="169"/>
      <c r="HBJ97" s="170"/>
      <c r="HBK97" s="167"/>
      <c r="HBL97" s="43"/>
      <c r="HBM97" s="208"/>
      <c r="HBN97" s="157"/>
      <c r="HBO97" s="211"/>
      <c r="HBP97" s="161"/>
      <c r="HBQ97" s="161"/>
      <c r="HBR97" s="168"/>
      <c r="HBS97" s="169"/>
      <c r="HBT97" s="170"/>
      <c r="HBU97" s="167"/>
      <c r="HBV97" s="43"/>
      <c r="HBW97" s="208"/>
      <c r="HBX97" s="157"/>
      <c r="HBY97" s="211"/>
      <c r="HBZ97" s="161"/>
      <c r="HCA97" s="161"/>
      <c r="HCB97" s="168"/>
      <c r="HCC97" s="169"/>
      <c r="HCD97" s="170"/>
      <c r="HCE97" s="167"/>
      <c r="HCF97" s="43"/>
      <c r="HCG97" s="208"/>
      <c r="HCH97" s="157"/>
      <c r="HCI97" s="211"/>
      <c r="HCJ97" s="161"/>
      <c r="HCK97" s="161"/>
      <c r="HCL97" s="168"/>
      <c r="HCM97" s="169"/>
      <c r="HCN97" s="170"/>
      <c r="HCO97" s="167"/>
      <c r="HCP97" s="43"/>
      <c r="HCQ97" s="208"/>
      <c r="HCR97" s="157"/>
      <c r="HCS97" s="211"/>
      <c r="HCT97" s="161"/>
      <c r="HCU97" s="161"/>
      <c r="HCV97" s="168"/>
      <c r="HCW97" s="169"/>
      <c r="HCX97" s="170"/>
      <c r="HCY97" s="167"/>
      <c r="HCZ97" s="43"/>
      <c r="HDA97" s="208"/>
      <c r="HDB97" s="157"/>
      <c r="HDC97" s="211"/>
      <c r="HDD97" s="161"/>
      <c r="HDE97" s="161"/>
      <c r="HDF97" s="168"/>
      <c r="HDG97" s="169"/>
      <c r="HDH97" s="170"/>
      <c r="HDI97" s="167"/>
      <c r="HDJ97" s="43"/>
      <c r="HDK97" s="208"/>
      <c r="HDL97" s="157"/>
      <c r="HDM97" s="211"/>
      <c r="HDN97" s="161"/>
      <c r="HDO97" s="161"/>
      <c r="HDP97" s="168"/>
      <c r="HDQ97" s="169"/>
      <c r="HDR97" s="170"/>
      <c r="HDS97" s="167"/>
      <c r="HDT97" s="43"/>
      <c r="HDU97" s="208"/>
      <c r="HDV97" s="157"/>
      <c r="HDW97" s="211"/>
      <c r="HDX97" s="161"/>
      <c r="HDY97" s="161"/>
      <c r="HDZ97" s="168"/>
      <c r="HEA97" s="169"/>
      <c r="HEB97" s="170"/>
      <c r="HEC97" s="167"/>
      <c r="HED97" s="43"/>
      <c r="HEE97" s="208"/>
      <c r="HEF97" s="157"/>
      <c r="HEG97" s="211"/>
      <c r="HEH97" s="161"/>
      <c r="HEI97" s="161"/>
      <c r="HEJ97" s="168"/>
      <c r="HEK97" s="169"/>
      <c r="HEL97" s="170"/>
      <c r="HEM97" s="167"/>
      <c r="HEN97" s="43"/>
      <c r="HEO97" s="208"/>
      <c r="HEP97" s="157"/>
      <c r="HEQ97" s="211"/>
      <c r="HER97" s="161"/>
      <c r="HES97" s="161"/>
      <c r="HET97" s="168"/>
      <c r="HEU97" s="169"/>
      <c r="HEV97" s="170"/>
      <c r="HEW97" s="167"/>
      <c r="HEX97" s="43"/>
      <c r="HEY97" s="208"/>
      <c r="HEZ97" s="157"/>
      <c r="HFA97" s="211"/>
      <c r="HFB97" s="161"/>
      <c r="HFC97" s="161"/>
      <c r="HFD97" s="168"/>
      <c r="HFE97" s="169"/>
      <c r="HFF97" s="170"/>
      <c r="HFG97" s="167"/>
      <c r="HFH97" s="43"/>
      <c r="HFI97" s="208"/>
      <c r="HFJ97" s="157"/>
      <c r="HFK97" s="211"/>
      <c r="HFL97" s="161"/>
      <c r="HFM97" s="161"/>
      <c r="HFN97" s="168"/>
      <c r="HFO97" s="169"/>
      <c r="HFP97" s="170"/>
      <c r="HFQ97" s="167"/>
      <c r="HFR97" s="43"/>
      <c r="HFS97" s="208"/>
      <c r="HFT97" s="157"/>
      <c r="HFU97" s="211"/>
      <c r="HFV97" s="161"/>
      <c r="HFW97" s="161"/>
      <c r="HFX97" s="168"/>
      <c r="HFY97" s="169"/>
      <c r="HFZ97" s="170"/>
      <c r="HGA97" s="167"/>
      <c r="HGB97" s="43"/>
      <c r="HGC97" s="208"/>
      <c r="HGD97" s="157"/>
      <c r="HGE97" s="211"/>
      <c r="HGF97" s="161"/>
      <c r="HGG97" s="161"/>
      <c r="HGH97" s="168"/>
      <c r="HGI97" s="169"/>
      <c r="HGJ97" s="170"/>
      <c r="HGK97" s="167"/>
      <c r="HGL97" s="43"/>
      <c r="HGM97" s="208"/>
      <c r="HGN97" s="157"/>
      <c r="HGO97" s="211"/>
      <c r="HGP97" s="161"/>
      <c r="HGQ97" s="161"/>
      <c r="HGR97" s="168"/>
      <c r="HGS97" s="169"/>
      <c r="HGT97" s="170"/>
      <c r="HGU97" s="167"/>
      <c r="HGV97" s="43"/>
      <c r="HGW97" s="208"/>
      <c r="HGX97" s="157"/>
      <c r="HGY97" s="211"/>
      <c r="HGZ97" s="161"/>
      <c r="HHA97" s="161"/>
      <c r="HHB97" s="168"/>
      <c r="HHC97" s="169"/>
      <c r="HHD97" s="170"/>
      <c r="HHE97" s="167"/>
      <c r="HHF97" s="43"/>
      <c r="HHG97" s="208"/>
      <c r="HHH97" s="157"/>
      <c r="HHI97" s="211"/>
      <c r="HHJ97" s="161"/>
      <c r="HHK97" s="161"/>
      <c r="HHL97" s="168"/>
      <c r="HHM97" s="169"/>
      <c r="HHN97" s="170"/>
      <c r="HHO97" s="167"/>
      <c r="HHP97" s="43"/>
      <c r="HHQ97" s="208"/>
      <c r="HHR97" s="157"/>
      <c r="HHS97" s="211"/>
      <c r="HHT97" s="161"/>
      <c r="HHU97" s="161"/>
      <c r="HHV97" s="168"/>
      <c r="HHW97" s="169"/>
      <c r="HHX97" s="170"/>
      <c r="HHY97" s="167"/>
      <c r="HHZ97" s="43"/>
      <c r="HIA97" s="208"/>
      <c r="HIB97" s="157"/>
      <c r="HIC97" s="211"/>
      <c r="HID97" s="161"/>
      <c r="HIE97" s="161"/>
      <c r="HIF97" s="168"/>
      <c r="HIG97" s="169"/>
      <c r="HIH97" s="170"/>
      <c r="HII97" s="167"/>
      <c r="HIJ97" s="43"/>
      <c r="HIK97" s="208"/>
      <c r="HIL97" s="157"/>
      <c r="HIM97" s="211"/>
      <c r="HIN97" s="161"/>
      <c r="HIO97" s="161"/>
      <c r="HIP97" s="168"/>
      <c r="HIQ97" s="169"/>
      <c r="HIR97" s="170"/>
      <c r="HIS97" s="167"/>
      <c r="HIT97" s="43"/>
      <c r="HIU97" s="208"/>
      <c r="HIV97" s="157"/>
      <c r="HIW97" s="211"/>
      <c r="HIX97" s="161"/>
      <c r="HIY97" s="161"/>
      <c r="HIZ97" s="168"/>
      <c r="HJA97" s="169"/>
      <c r="HJB97" s="170"/>
      <c r="HJC97" s="167"/>
      <c r="HJD97" s="43"/>
      <c r="HJE97" s="208"/>
      <c r="HJF97" s="157"/>
      <c r="HJG97" s="211"/>
      <c r="HJH97" s="161"/>
      <c r="HJI97" s="161"/>
      <c r="HJJ97" s="168"/>
      <c r="HJK97" s="169"/>
      <c r="HJL97" s="170"/>
      <c r="HJM97" s="167"/>
      <c r="HJN97" s="43"/>
      <c r="HJO97" s="208"/>
      <c r="HJP97" s="157"/>
      <c r="HJQ97" s="211"/>
      <c r="HJR97" s="161"/>
      <c r="HJS97" s="161"/>
      <c r="HJT97" s="168"/>
      <c r="HJU97" s="169"/>
      <c r="HJV97" s="170"/>
      <c r="HJW97" s="167"/>
      <c r="HJX97" s="43"/>
      <c r="HJY97" s="208"/>
      <c r="HJZ97" s="157"/>
      <c r="HKA97" s="211"/>
      <c r="HKB97" s="161"/>
      <c r="HKC97" s="161"/>
      <c r="HKD97" s="168"/>
      <c r="HKE97" s="169"/>
      <c r="HKF97" s="170"/>
      <c r="HKG97" s="167"/>
      <c r="HKH97" s="43"/>
      <c r="HKI97" s="208"/>
      <c r="HKJ97" s="157"/>
      <c r="HKK97" s="211"/>
      <c r="HKL97" s="161"/>
      <c r="HKM97" s="161"/>
      <c r="HKN97" s="168"/>
      <c r="HKO97" s="169"/>
      <c r="HKP97" s="170"/>
      <c r="HKQ97" s="167"/>
      <c r="HKR97" s="43"/>
      <c r="HKS97" s="208"/>
      <c r="HKT97" s="157"/>
      <c r="HKU97" s="211"/>
      <c r="HKV97" s="161"/>
      <c r="HKW97" s="161"/>
      <c r="HKX97" s="168"/>
      <c r="HKY97" s="169"/>
      <c r="HKZ97" s="170"/>
      <c r="HLA97" s="167"/>
      <c r="HLB97" s="43"/>
      <c r="HLC97" s="208"/>
      <c r="HLD97" s="157"/>
      <c r="HLE97" s="211"/>
      <c r="HLF97" s="161"/>
      <c r="HLG97" s="161"/>
      <c r="HLH97" s="168"/>
      <c r="HLI97" s="169"/>
      <c r="HLJ97" s="170"/>
      <c r="HLK97" s="167"/>
      <c r="HLL97" s="43"/>
      <c r="HLM97" s="208"/>
      <c r="HLN97" s="157"/>
      <c r="HLO97" s="211"/>
      <c r="HLP97" s="161"/>
      <c r="HLQ97" s="161"/>
      <c r="HLR97" s="168"/>
      <c r="HLS97" s="169"/>
      <c r="HLT97" s="170"/>
      <c r="HLU97" s="167"/>
      <c r="HLV97" s="43"/>
      <c r="HLW97" s="208"/>
      <c r="HLX97" s="157"/>
      <c r="HLY97" s="211"/>
      <c r="HLZ97" s="161"/>
      <c r="HMA97" s="161"/>
      <c r="HMB97" s="168"/>
      <c r="HMC97" s="169"/>
      <c r="HMD97" s="170"/>
      <c r="HME97" s="167"/>
      <c r="HMF97" s="43"/>
      <c r="HMG97" s="208"/>
      <c r="HMH97" s="157"/>
      <c r="HMI97" s="211"/>
      <c r="HMJ97" s="161"/>
      <c r="HMK97" s="161"/>
      <c r="HML97" s="168"/>
      <c r="HMM97" s="169"/>
      <c r="HMN97" s="170"/>
      <c r="HMO97" s="167"/>
      <c r="HMP97" s="43"/>
      <c r="HMQ97" s="208"/>
      <c r="HMR97" s="157"/>
      <c r="HMS97" s="211"/>
      <c r="HMT97" s="161"/>
      <c r="HMU97" s="161"/>
      <c r="HMV97" s="168"/>
      <c r="HMW97" s="169"/>
      <c r="HMX97" s="170"/>
      <c r="HMY97" s="167"/>
      <c r="HMZ97" s="43"/>
      <c r="HNA97" s="208"/>
      <c r="HNB97" s="157"/>
      <c r="HNC97" s="211"/>
      <c r="HND97" s="161"/>
      <c r="HNE97" s="161"/>
      <c r="HNF97" s="168"/>
      <c r="HNG97" s="169"/>
      <c r="HNH97" s="170"/>
      <c r="HNI97" s="167"/>
      <c r="HNJ97" s="43"/>
      <c r="HNK97" s="208"/>
      <c r="HNL97" s="157"/>
      <c r="HNM97" s="211"/>
      <c r="HNN97" s="161"/>
      <c r="HNO97" s="161"/>
      <c r="HNP97" s="168"/>
      <c r="HNQ97" s="169"/>
      <c r="HNR97" s="170"/>
      <c r="HNS97" s="167"/>
      <c r="HNT97" s="43"/>
      <c r="HNU97" s="208"/>
      <c r="HNV97" s="157"/>
      <c r="HNW97" s="211"/>
      <c r="HNX97" s="161"/>
      <c r="HNY97" s="161"/>
      <c r="HNZ97" s="168"/>
      <c r="HOA97" s="169"/>
      <c r="HOB97" s="170"/>
      <c r="HOC97" s="167"/>
      <c r="HOD97" s="43"/>
      <c r="HOE97" s="208"/>
      <c r="HOF97" s="157"/>
      <c r="HOG97" s="211"/>
      <c r="HOH97" s="161"/>
      <c r="HOI97" s="161"/>
      <c r="HOJ97" s="168"/>
      <c r="HOK97" s="169"/>
      <c r="HOL97" s="170"/>
      <c r="HOM97" s="167"/>
      <c r="HON97" s="43"/>
      <c r="HOO97" s="208"/>
      <c r="HOP97" s="157"/>
      <c r="HOQ97" s="211"/>
      <c r="HOR97" s="161"/>
      <c r="HOS97" s="161"/>
      <c r="HOT97" s="168"/>
      <c r="HOU97" s="169"/>
      <c r="HOV97" s="170"/>
      <c r="HOW97" s="167"/>
      <c r="HOX97" s="43"/>
      <c r="HOY97" s="208"/>
      <c r="HOZ97" s="157"/>
      <c r="HPA97" s="211"/>
      <c r="HPB97" s="161"/>
      <c r="HPC97" s="161"/>
      <c r="HPD97" s="168"/>
      <c r="HPE97" s="169"/>
      <c r="HPF97" s="170"/>
      <c r="HPG97" s="167"/>
      <c r="HPH97" s="43"/>
      <c r="HPI97" s="208"/>
      <c r="HPJ97" s="157"/>
      <c r="HPK97" s="211"/>
      <c r="HPL97" s="161"/>
      <c r="HPM97" s="161"/>
      <c r="HPN97" s="168"/>
      <c r="HPO97" s="169"/>
      <c r="HPP97" s="170"/>
      <c r="HPQ97" s="167"/>
      <c r="HPR97" s="43"/>
      <c r="HPS97" s="208"/>
      <c r="HPT97" s="157"/>
      <c r="HPU97" s="211"/>
      <c r="HPV97" s="161"/>
      <c r="HPW97" s="161"/>
      <c r="HPX97" s="168"/>
      <c r="HPY97" s="169"/>
      <c r="HPZ97" s="170"/>
      <c r="HQA97" s="167"/>
      <c r="HQB97" s="43"/>
      <c r="HQC97" s="208"/>
      <c r="HQD97" s="157"/>
      <c r="HQE97" s="211"/>
      <c r="HQF97" s="161"/>
      <c r="HQG97" s="161"/>
      <c r="HQH97" s="168"/>
      <c r="HQI97" s="169"/>
      <c r="HQJ97" s="170"/>
      <c r="HQK97" s="167"/>
      <c r="HQL97" s="43"/>
      <c r="HQM97" s="208"/>
      <c r="HQN97" s="157"/>
      <c r="HQO97" s="211"/>
      <c r="HQP97" s="161"/>
      <c r="HQQ97" s="161"/>
      <c r="HQR97" s="168"/>
      <c r="HQS97" s="169"/>
      <c r="HQT97" s="170"/>
      <c r="HQU97" s="167"/>
      <c r="HQV97" s="43"/>
      <c r="HQW97" s="208"/>
      <c r="HQX97" s="157"/>
      <c r="HQY97" s="211"/>
      <c r="HQZ97" s="161"/>
      <c r="HRA97" s="161"/>
      <c r="HRB97" s="168"/>
      <c r="HRC97" s="169"/>
      <c r="HRD97" s="170"/>
      <c r="HRE97" s="167"/>
      <c r="HRF97" s="43"/>
      <c r="HRG97" s="208"/>
      <c r="HRH97" s="157"/>
      <c r="HRI97" s="211"/>
      <c r="HRJ97" s="161"/>
      <c r="HRK97" s="161"/>
      <c r="HRL97" s="168"/>
      <c r="HRM97" s="169"/>
      <c r="HRN97" s="170"/>
      <c r="HRO97" s="167"/>
      <c r="HRP97" s="43"/>
      <c r="HRQ97" s="208"/>
      <c r="HRR97" s="157"/>
      <c r="HRS97" s="211"/>
      <c r="HRT97" s="161"/>
      <c r="HRU97" s="161"/>
      <c r="HRV97" s="168"/>
      <c r="HRW97" s="169"/>
      <c r="HRX97" s="170"/>
      <c r="HRY97" s="167"/>
      <c r="HRZ97" s="43"/>
      <c r="HSA97" s="208"/>
      <c r="HSB97" s="157"/>
      <c r="HSC97" s="211"/>
      <c r="HSD97" s="161"/>
      <c r="HSE97" s="161"/>
      <c r="HSF97" s="168"/>
      <c r="HSG97" s="169"/>
      <c r="HSH97" s="170"/>
      <c r="HSI97" s="167"/>
      <c r="HSJ97" s="43"/>
      <c r="HSK97" s="208"/>
      <c r="HSL97" s="157"/>
      <c r="HSM97" s="211"/>
      <c r="HSN97" s="161"/>
      <c r="HSO97" s="161"/>
      <c r="HSP97" s="168"/>
      <c r="HSQ97" s="169"/>
      <c r="HSR97" s="170"/>
      <c r="HSS97" s="167"/>
      <c r="HST97" s="43"/>
      <c r="HSU97" s="208"/>
      <c r="HSV97" s="157"/>
      <c r="HSW97" s="211"/>
      <c r="HSX97" s="161"/>
      <c r="HSY97" s="161"/>
      <c r="HSZ97" s="168"/>
      <c r="HTA97" s="169"/>
      <c r="HTB97" s="170"/>
      <c r="HTC97" s="167"/>
      <c r="HTD97" s="43"/>
      <c r="HTE97" s="208"/>
      <c r="HTF97" s="157"/>
      <c r="HTG97" s="211"/>
      <c r="HTH97" s="161"/>
      <c r="HTI97" s="161"/>
      <c r="HTJ97" s="168"/>
      <c r="HTK97" s="169"/>
      <c r="HTL97" s="170"/>
      <c r="HTM97" s="167"/>
      <c r="HTN97" s="43"/>
      <c r="HTO97" s="208"/>
      <c r="HTP97" s="157"/>
      <c r="HTQ97" s="211"/>
      <c r="HTR97" s="161"/>
      <c r="HTS97" s="161"/>
      <c r="HTT97" s="168"/>
      <c r="HTU97" s="169"/>
      <c r="HTV97" s="170"/>
      <c r="HTW97" s="167"/>
      <c r="HTX97" s="43"/>
      <c r="HTY97" s="208"/>
      <c r="HTZ97" s="157"/>
      <c r="HUA97" s="211"/>
      <c r="HUB97" s="161"/>
      <c r="HUC97" s="161"/>
      <c r="HUD97" s="168"/>
      <c r="HUE97" s="169"/>
      <c r="HUF97" s="170"/>
      <c r="HUG97" s="167"/>
      <c r="HUH97" s="43"/>
      <c r="HUI97" s="208"/>
      <c r="HUJ97" s="157"/>
      <c r="HUK97" s="211"/>
      <c r="HUL97" s="161"/>
      <c r="HUM97" s="161"/>
      <c r="HUN97" s="168"/>
      <c r="HUO97" s="169"/>
      <c r="HUP97" s="170"/>
      <c r="HUQ97" s="167"/>
      <c r="HUR97" s="43"/>
      <c r="HUS97" s="208"/>
      <c r="HUT97" s="157"/>
      <c r="HUU97" s="211"/>
      <c r="HUV97" s="161"/>
      <c r="HUW97" s="161"/>
      <c r="HUX97" s="168"/>
      <c r="HUY97" s="169"/>
      <c r="HUZ97" s="170"/>
      <c r="HVA97" s="167"/>
      <c r="HVB97" s="43"/>
      <c r="HVC97" s="208"/>
      <c r="HVD97" s="157"/>
      <c r="HVE97" s="211"/>
      <c r="HVF97" s="161"/>
      <c r="HVG97" s="161"/>
      <c r="HVH97" s="168"/>
      <c r="HVI97" s="169"/>
      <c r="HVJ97" s="170"/>
      <c r="HVK97" s="167"/>
      <c r="HVL97" s="43"/>
      <c r="HVM97" s="208"/>
      <c r="HVN97" s="157"/>
      <c r="HVO97" s="211"/>
      <c r="HVP97" s="161"/>
      <c r="HVQ97" s="161"/>
      <c r="HVR97" s="168"/>
      <c r="HVS97" s="169"/>
      <c r="HVT97" s="170"/>
      <c r="HVU97" s="167"/>
      <c r="HVV97" s="43"/>
      <c r="HVW97" s="208"/>
      <c r="HVX97" s="157"/>
      <c r="HVY97" s="211"/>
      <c r="HVZ97" s="161"/>
      <c r="HWA97" s="161"/>
      <c r="HWB97" s="168"/>
      <c r="HWC97" s="169"/>
      <c r="HWD97" s="170"/>
      <c r="HWE97" s="167"/>
      <c r="HWF97" s="43"/>
      <c r="HWG97" s="208"/>
      <c r="HWH97" s="157"/>
      <c r="HWI97" s="211"/>
      <c r="HWJ97" s="161"/>
      <c r="HWK97" s="161"/>
      <c r="HWL97" s="168"/>
      <c r="HWM97" s="169"/>
      <c r="HWN97" s="170"/>
      <c r="HWO97" s="167"/>
      <c r="HWP97" s="43"/>
      <c r="HWQ97" s="208"/>
      <c r="HWR97" s="157"/>
      <c r="HWS97" s="211"/>
      <c r="HWT97" s="161"/>
      <c r="HWU97" s="161"/>
      <c r="HWV97" s="168"/>
      <c r="HWW97" s="169"/>
      <c r="HWX97" s="170"/>
      <c r="HWY97" s="167"/>
      <c r="HWZ97" s="43"/>
      <c r="HXA97" s="208"/>
      <c r="HXB97" s="157"/>
      <c r="HXC97" s="211"/>
      <c r="HXD97" s="161"/>
      <c r="HXE97" s="161"/>
      <c r="HXF97" s="168"/>
      <c r="HXG97" s="169"/>
      <c r="HXH97" s="170"/>
      <c r="HXI97" s="167"/>
      <c r="HXJ97" s="43"/>
      <c r="HXK97" s="208"/>
      <c r="HXL97" s="157"/>
      <c r="HXM97" s="211"/>
      <c r="HXN97" s="161"/>
      <c r="HXO97" s="161"/>
      <c r="HXP97" s="168"/>
      <c r="HXQ97" s="169"/>
      <c r="HXR97" s="170"/>
      <c r="HXS97" s="167"/>
      <c r="HXT97" s="43"/>
      <c r="HXU97" s="208"/>
      <c r="HXV97" s="157"/>
      <c r="HXW97" s="211"/>
      <c r="HXX97" s="161"/>
      <c r="HXY97" s="161"/>
      <c r="HXZ97" s="168"/>
      <c r="HYA97" s="169"/>
      <c r="HYB97" s="170"/>
      <c r="HYC97" s="167"/>
      <c r="HYD97" s="43"/>
      <c r="HYE97" s="208"/>
      <c r="HYF97" s="157"/>
      <c r="HYG97" s="211"/>
      <c r="HYH97" s="161"/>
      <c r="HYI97" s="161"/>
      <c r="HYJ97" s="168"/>
      <c r="HYK97" s="169"/>
      <c r="HYL97" s="170"/>
      <c r="HYM97" s="167"/>
      <c r="HYN97" s="43"/>
      <c r="HYO97" s="208"/>
      <c r="HYP97" s="157"/>
      <c r="HYQ97" s="211"/>
      <c r="HYR97" s="161"/>
      <c r="HYS97" s="161"/>
      <c r="HYT97" s="168"/>
      <c r="HYU97" s="169"/>
      <c r="HYV97" s="170"/>
      <c r="HYW97" s="167"/>
      <c r="HYX97" s="43"/>
      <c r="HYY97" s="208"/>
      <c r="HYZ97" s="157"/>
      <c r="HZA97" s="211"/>
      <c r="HZB97" s="161"/>
      <c r="HZC97" s="161"/>
      <c r="HZD97" s="168"/>
      <c r="HZE97" s="169"/>
      <c r="HZF97" s="170"/>
      <c r="HZG97" s="167"/>
      <c r="HZH97" s="43"/>
      <c r="HZI97" s="208"/>
      <c r="HZJ97" s="157"/>
      <c r="HZK97" s="211"/>
      <c r="HZL97" s="161"/>
      <c r="HZM97" s="161"/>
      <c r="HZN97" s="168"/>
      <c r="HZO97" s="169"/>
      <c r="HZP97" s="170"/>
      <c r="HZQ97" s="167"/>
      <c r="HZR97" s="43"/>
      <c r="HZS97" s="208"/>
      <c r="HZT97" s="157"/>
      <c r="HZU97" s="211"/>
      <c r="HZV97" s="161"/>
      <c r="HZW97" s="161"/>
      <c r="HZX97" s="168"/>
      <c r="HZY97" s="169"/>
      <c r="HZZ97" s="170"/>
      <c r="IAA97" s="167"/>
      <c r="IAB97" s="43"/>
      <c r="IAC97" s="208"/>
      <c r="IAD97" s="157"/>
      <c r="IAE97" s="211"/>
      <c r="IAF97" s="161"/>
      <c r="IAG97" s="161"/>
      <c r="IAH97" s="168"/>
      <c r="IAI97" s="169"/>
      <c r="IAJ97" s="170"/>
      <c r="IAK97" s="167"/>
      <c r="IAL97" s="43"/>
      <c r="IAM97" s="208"/>
      <c r="IAN97" s="157"/>
      <c r="IAO97" s="211"/>
      <c r="IAP97" s="161"/>
      <c r="IAQ97" s="161"/>
      <c r="IAR97" s="168"/>
      <c r="IAS97" s="169"/>
      <c r="IAT97" s="170"/>
      <c r="IAU97" s="167"/>
      <c r="IAV97" s="43"/>
      <c r="IAW97" s="208"/>
      <c r="IAX97" s="157"/>
      <c r="IAY97" s="211"/>
      <c r="IAZ97" s="161"/>
      <c r="IBA97" s="161"/>
      <c r="IBB97" s="168"/>
      <c r="IBC97" s="169"/>
      <c r="IBD97" s="170"/>
      <c r="IBE97" s="167"/>
      <c r="IBF97" s="43"/>
      <c r="IBG97" s="208"/>
      <c r="IBH97" s="157"/>
      <c r="IBI97" s="211"/>
      <c r="IBJ97" s="161"/>
      <c r="IBK97" s="161"/>
      <c r="IBL97" s="168"/>
      <c r="IBM97" s="169"/>
      <c r="IBN97" s="170"/>
      <c r="IBO97" s="167"/>
      <c r="IBP97" s="43"/>
      <c r="IBQ97" s="208"/>
      <c r="IBR97" s="157"/>
      <c r="IBS97" s="211"/>
      <c r="IBT97" s="161"/>
      <c r="IBU97" s="161"/>
      <c r="IBV97" s="168"/>
      <c r="IBW97" s="169"/>
      <c r="IBX97" s="170"/>
      <c r="IBY97" s="167"/>
      <c r="IBZ97" s="43"/>
      <c r="ICA97" s="208"/>
      <c r="ICB97" s="157"/>
      <c r="ICC97" s="211"/>
      <c r="ICD97" s="161"/>
      <c r="ICE97" s="161"/>
      <c r="ICF97" s="168"/>
      <c r="ICG97" s="169"/>
      <c r="ICH97" s="170"/>
      <c r="ICI97" s="167"/>
      <c r="ICJ97" s="43"/>
      <c r="ICK97" s="208"/>
      <c r="ICL97" s="157"/>
      <c r="ICM97" s="211"/>
      <c r="ICN97" s="161"/>
      <c r="ICO97" s="161"/>
      <c r="ICP97" s="168"/>
      <c r="ICQ97" s="169"/>
      <c r="ICR97" s="170"/>
      <c r="ICS97" s="167"/>
      <c r="ICT97" s="43"/>
      <c r="ICU97" s="208"/>
      <c r="ICV97" s="157"/>
      <c r="ICW97" s="211"/>
      <c r="ICX97" s="161"/>
      <c r="ICY97" s="161"/>
      <c r="ICZ97" s="168"/>
      <c r="IDA97" s="169"/>
      <c r="IDB97" s="170"/>
      <c r="IDC97" s="167"/>
      <c r="IDD97" s="43"/>
      <c r="IDE97" s="208"/>
      <c r="IDF97" s="157"/>
      <c r="IDG97" s="211"/>
      <c r="IDH97" s="161"/>
      <c r="IDI97" s="161"/>
      <c r="IDJ97" s="168"/>
      <c r="IDK97" s="169"/>
      <c r="IDL97" s="170"/>
      <c r="IDM97" s="167"/>
      <c r="IDN97" s="43"/>
      <c r="IDO97" s="208"/>
      <c r="IDP97" s="157"/>
      <c r="IDQ97" s="211"/>
      <c r="IDR97" s="161"/>
      <c r="IDS97" s="161"/>
      <c r="IDT97" s="168"/>
      <c r="IDU97" s="169"/>
      <c r="IDV97" s="170"/>
      <c r="IDW97" s="167"/>
      <c r="IDX97" s="43"/>
      <c r="IDY97" s="208"/>
      <c r="IDZ97" s="157"/>
      <c r="IEA97" s="211"/>
      <c r="IEB97" s="161"/>
      <c r="IEC97" s="161"/>
      <c r="IED97" s="168"/>
      <c r="IEE97" s="169"/>
      <c r="IEF97" s="170"/>
      <c r="IEG97" s="167"/>
      <c r="IEH97" s="43"/>
      <c r="IEI97" s="208"/>
      <c r="IEJ97" s="157"/>
      <c r="IEK97" s="211"/>
      <c r="IEL97" s="161"/>
      <c r="IEM97" s="161"/>
      <c r="IEN97" s="168"/>
      <c r="IEO97" s="169"/>
      <c r="IEP97" s="170"/>
      <c r="IEQ97" s="167"/>
      <c r="IER97" s="43"/>
      <c r="IES97" s="208"/>
      <c r="IET97" s="157"/>
      <c r="IEU97" s="211"/>
      <c r="IEV97" s="161"/>
      <c r="IEW97" s="161"/>
      <c r="IEX97" s="168"/>
      <c r="IEY97" s="169"/>
      <c r="IEZ97" s="170"/>
      <c r="IFA97" s="167"/>
      <c r="IFB97" s="43"/>
      <c r="IFC97" s="208"/>
      <c r="IFD97" s="157"/>
      <c r="IFE97" s="211"/>
      <c r="IFF97" s="161"/>
      <c r="IFG97" s="161"/>
      <c r="IFH97" s="168"/>
      <c r="IFI97" s="169"/>
      <c r="IFJ97" s="170"/>
      <c r="IFK97" s="167"/>
      <c r="IFL97" s="43"/>
      <c r="IFM97" s="208"/>
      <c r="IFN97" s="157"/>
      <c r="IFO97" s="211"/>
      <c r="IFP97" s="161"/>
      <c r="IFQ97" s="161"/>
      <c r="IFR97" s="168"/>
      <c r="IFS97" s="169"/>
      <c r="IFT97" s="170"/>
      <c r="IFU97" s="167"/>
      <c r="IFV97" s="43"/>
      <c r="IFW97" s="208"/>
      <c r="IFX97" s="157"/>
      <c r="IFY97" s="211"/>
      <c r="IFZ97" s="161"/>
      <c r="IGA97" s="161"/>
      <c r="IGB97" s="168"/>
      <c r="IGC97" s="169"/>
      <c r="IGD97" s="170"/>
      <c r="IGE97" s="167"/>
      <c r="IGF97" s="43"/>
      <c r="IGG97" s="208"/>
      <c r="IGH97" s="157"/>
      <c r="IGI97" s="211"/>
      <c r="IGJ97" s="161"/>
      <c r="IGK97" s="161"/>
      <c r="IGL97" s="168"/>
      <c r="IGM97" s="169"/>
      <c r="IGN97" s="170"/>
      <c r="IGO97" s="167"/>
      <c r="IGP97" s="43"/>
      <c r="IGQ97" s="208"/>
      <c r="IGR97" s="157"/>
      <c r="IGS97" s="211"/>
      <c r="IGT97" s="161"/>
      <c r="IGU97" s="161"/>
      <c r="IGV97" s="168"/>
      <c r="IGW97" s="169"/>
      <c r="IGX97" s="170"/>
      <c r="IGY97" s="167"/>
      <c r="IGZ97" s="43"/>
      <c r="IHA97" s="208"/>
      <c r="IHB97" s="157"/>
      <c r="IHC97" s="211"/>
      <c r="IHD97" s="161"/>
      <c r="IHE97" s="161"/>
      <c r="IHF97" s="168"/>
      <c r="IHG97" s="169"/>
      <c r="IHH97" s="170"/>
      <c r="IHI97" s="167"/>
      <c r="IHJ97" s="43"/>
      <c r="IHK97" s="208"/>
      <c r="IHL97" s="157"/>
      <c r="IHM97" s="211"/>
      <c r="IHN97" s="161"/>
      <c r="IHO97" s="161"/>
      <c r="IHP97" s="168"/>
      <c r="IHQ97" s="169"/>
      <c r="IHR97" s="170"/>
      <c r="IHS97" s="167"/>
      <c r="IHT97" s="43"/>
      <c r="IHU97" s="208"/>
      <c r="IHV97" s="157"/>
      <c r="IHW97" s="211"/>
      <c r="IHX97" s="161"/>
      <c r="IHY97" s="161"/>
      <c r="IHZ97" s="168"/>
      <c r="IIA97" s="169"/>
      <c r="IIB97" s="170"/>
      <c r="IIC97" s="167"/>
      <c r="IID97" s="43"/>
      <c r="IIE97" s="208"/>
      <c r="IIF97" s="157"/>
      <c r="IIG97" s="211"/>
      <c r="IIH97" s="161"/>
      <c r="III97" s="161"/>
      <c r="IIJ97" s="168"/>
      <c r="IIK97" s="169"/>
      <c r="IIL97" s="170"/>
      <c r="IIM97" s="167"/>
      <c r="IIN97" s="43"/>
      <c r="IIO97" s="208"/>
      <c r="IIP97" s="157"/>
      <c r="IIQ97" s="211"/>
      <c r="IIR97" s="161"/>
      <c r="IIS97" s="161"/>
      <c r="IIT97" s="168"/>
      <c r="IIU97" s="169"/>
      <c r="IIV97" s="170"/>
      <c r="IIW97" s="167"/>
      <c r="IIX97" s="43"/>
      <c r="IIY97" s="208"/>
      <c r="IIZ97" s="157"/>
      <c r="IJA97" s="211"/>
      <c r="IJB97" s="161"/>
      <c r="IJC97" s="161"/>
      <c r="IJD97" s="168"/>
      <c r="IJE97" s="169"/>
      <c r="IJF97" s="170"/>
      <c r="IJG97" s="167"/>
      <c r="IJH97" s="43"/>
      <c r="IJI97" s="208"/>
      <c r="IJJ97" s="157"/>
      <c r="IJK97" s="211"/>
      <c r="IJL97" s="161"/>
      <c r="IJM97" s="161"/>
      <c r="IJN97" s="168"/>
      <c r="IJO97" s="169"/>
      <c r="IJP97" s="170"/>
      <c r="IJQ97" s="167"/>
      <c r="IJR97" s="43"/>
      <c r="IJS97" s="208"/>
      <c r="IJT97" s="157"/>
      <c r="IJU97" s="211"/>
      <c r="IJV97" s="161"/>
      <c r="IJW97" s="161"/>
      <c r="IJX97" s="168"/>
      <c r="IJY97" s="169"/>
      <c r="IJZ97" s="170"/>
      <c r="IKA97" s="167"/>
      <c r="IKB97" s="43"/>
      <c r="IKC97" s="208"/>
      <c r="IKD97" s="157"/>
      <c r="IKE97" s="211"/>
      <c r="IKF97" s="161"/>
      <c r="IKG97" s="161"/>
      <c r="IKH97" s="168"/>
      <c r="IKI97" s="169"/>
      <c r="IKJ97" s="170"/>
      <c r="IKK97" s="167"/>
      <c r="IKL97" s="43"/>
      <c r="IKM97" s="208"/>
      <c r="IKN97" s="157"/>
      <c r="IKO97" s="211"/>
      <c r="IKP97" s="161"/>
      <c r="IKQ97" s="161"/>
      <c r="IKR97" s="168"/>
      <c r="IKS97" s="169"/>
      <c r="IKT97" s="170"/>
      <c r="IKU97" s="167"/>
      <c r="IKV97" s="43"/>
      <c r="IKW97" s="208"/>
      <c r="IKX97" s="157"/>
      <c r="IKY97" s="211"/>
      <c r="IKZ97" s="161"/>
      <c r="ILA97" s="161"/>
      <c r="ILB97" s="168"/>
      <c r="ILC97" s="169"/>
      <c r="ILD97" s="170"/>
      <c r="ILE97" s="167"/>
      <c r="ILF97" s="43"/>
      <c r="ILG97" s="208"/>
      <c r="ILH97" s="157"/>
      <c r="ILI97" s="211"/>
      <c r="ILJ97" s="161"/>
      <c r="ILK97" s="161"/>
      <c r="ILL97" s="168"/>
      <c r="ILM97" s="169"/>
      <c r="ILN97" s="170"/>
      <c r="ILO97" s="167"/>
      <c r="ILP97" s="43"/>
      <c r="ILQ97" s="208"/>
      <c r="ILR97" s="157"/>
      <c r="ILS97" s="211"/>
      <c r="ILT97" s="161"/>
      <c r="ILU97" s="161"/>
      <c r="ILV97" s="168"/>
      <c r="ILW97" s="169"/>
      <c r="ILX97" s="170"/>
      <c r="ILY97" s="167"/>
      <c r="ILZ97" s="43"/>
      <c r="IMA97" s="208"/>
      <c r="IMB97" s="157"/>
      <c r="IMC97" s="211"/>
      <c r="IMD97" s="161"/>
      <c r="IME97" s="161"/>
      <c r="IMF97" s="168"/>
      <c r="IMG97" s="169"/>
      <c r="IMH97" s="170"/>
      <c r="IMI97" s="167"/>
      <c r="IMJ97" s="43"/>
      <c r="IMK97" s="208"/>
      <c r="IML97" s="157"/>
      <c r="IMM97" s="211"/>
      <c r="IMN97" s="161"/>
      <c r="IMO97" s="161"/>
      <c r="IMP97" s="168"/>
      <c r="IMQ97" s="169"/>
      <c r="IMR97" s="170"/>
      <c r="IMS97" s="167"/>
      <c r="IMT97" s="43"/>
      <c r="IMU97" s="208"/>
      <c r="IMV97" s="157"/>
      <c r="IMW97" s="211"/>
      <c r="IMX97" s="161"/>
      <c r="IMY97" s="161"/>
      <c r="IMZ97" s="168"/>
      <c r="INA97" s="169"/>
      <c r="INB97" s="170"/>
      <c r="INC97" s="167"/>
      <c r="IND97" s="43"/>
      <c r="INE97" s="208"/>
      <c r="INF97" s="157"/>
      <c r="ING97" s="211"/>
      <c r="INH97" s="161"/>
      <c r="INI97" s="161"/>
      <c r="INJ97" s="168"/>
      <c r="INK97" s="169"/>
      <c r="INL97" s="170"/>
      <c r="INM97" s="167"/>
      <c r="INN97" s="43"/>
      <c r="INO97" s="208"/>
      <c r="INP97" s="157"/>
      <c r="INQ97" s="211"/>
      <c r="INR97" s="161"/>
      <c r="INS97" s="161"/>
      <c r="INT97" s="168"/>
      <c r="INU97" s="169"/>
      <c r="INV97" s="170"/>
      <c r="INW97" s="167"/>
      <c r="INX97" s="43"/>
      <c r="INY97" s="208"/>
      <c r="INZ97" s="157"/>
      <c r="IOA97" s="211"/>
      <c r="IOB97" s="161"/>
      <c r="IOC97" s="161"/>
      <c r="IOD97" s="168"/>
      <c r="IOE97" s="169"/>
      <c r="IOF97" s="170"/>
      <c r="IOG97" s="167"/>
      <c r="IOH97" s="43"/>
      <c r="IOI97" s="208"/>
      <c r="IOJ97" s="157"/>
      <c r="IOK97" s="211"/>
      <c r="IOL97" s="161"/>
      <c r="IOM97" s="161"/>
      <c r="ION97" s="168"/>
      <c r="IOO97" s="169"/>
      <c r="IOP97" s="170"/>
      <c r="IOQ97" s="167"/>
      <c r="IOR97" s="43"/>
      <c r="IOS97" s="208"/>
      <c r="IOT97" s="157"/>
      <c r="IOU97" s="211"/>
      <c r="IOV97" s="161"/>
      <c r="IOW97" s="161"/>
      <c r="IOX97" s="168"/>
      <c r="IOY97" s="169"/>
      <c r="IOZ97" s="170"/>
      <c r="IPA97" s="167"/>
      <c r="IPB97" s="43"/>
      <c r="IPC97" s="208"/>
      <c r="IPD97" s="157"/>
      <c r="IPE97" s="211"/>
      <c r="IPF97" s="161"/>
      <c r="IPG97" s="161"/>
      <c r="IPH97" s="168"/>
      <c r="IPI97" s="169"/>
      <c r="IPJ97" s="170"/>
      <c r="IPK97" s="167"/>
      <c r="IPL97" s="43"/>
      <c r="IPM97" s="208"/>
      <c r="IPN97" s="157"/>
      <c r="IPO97" s="211"/>
      <c r="IPP97" s="161"/>
      <c r="IPQ97" s="161"/>
      <c r="IPR97" s="168"/>
      <c r="IPS97" s="169"/>
      <c r="IPT97" s="170"/>
      <c r="IPU97" s="167"/>
      <c r="IPV97" s="43"/>
      <c r="IPW97" s="208"/>
      <c r="IPX97" s="157"/>
      <c r="IPY97" s="211"/>
      <c r="IPZ97" s="161"/>
      <c r="IQA97" s="161"/>
      <c r="IQB97" s="168"/>
      <c r="IQC97" s="169"/>
      <c r="IQD97" s="170"/>
      <c r="IQE97" s="167"/>
      <c r="IQF97" s="43"/>
      <c r="IQG97" s="208"/>
      <c r="IQH97" s="157"/>
      <c r="IQI97" s="211"/>
      <c r="IQJ97" s="161"/>
      <c r="IQK97" s="161"/>
      <c r="IQL97" s="168"/>
      <c r="IQM97" s="169"/>
      <c r="IQN97" s="170"/>
      <c r="IQO97" s="167"/>
      <c r="IQP97" s="43"/>
      <c r="IQQ97" s="208"/>
      <c r="IQR97" s="157"/>
      <c r="IQS97" s="211"/>
      <c r="IQT97" s="161"/>
      <c r="IQU97" s="161"/>
      <c r="IQV97" s="168"/>
      <c r="IQW97" s="169"/>
      <c r="IQX97" s="170"/>
      <c r="IQY97" s="167"/>
      <c r="IQZ97" s="43"/>
      <c r="IRA97" s="208"/>
      <c r="IRB97" s="157"/>
      <c r="IRC97" s="211"/>
      <c r="IRD97" s="161"/>
      <c r="IRE97" s="161"/>
      <c r="IRF97" s="168"/>
      <c r="IRG97" s="169"/>
      <c r="IRH97" s="170"/>
      <c r="IRI97" s="167"/>
      <c r="IRJ97" s="43"/>
      <c r="IRK97" s="208"/>
      <c r="IRL97" s="157"/>
      <c r="IRM97" s="211"/>
      <c r="IRN97" s="161"/>
      <c r="IRO97" s="161"/>
      <c r="IRP97" s="168"/>
      <c r="IRQ97" s="169"/>
      <c r="IRR97" s="170"/>
      <c r="IRS97" s="167"/>
      <c r="IRT97" s="43"/>
      <c r="IRU97" s="208"/>
      <c r="IRV97" s="157"/>
      <c r="IRW97" s="211"/>
      <c r="IRX97" s="161"/>
      <c r="IRY97" s="161"/>
      <c r="IRZ97" s="168"/>
      <c r="ISA97" s="169"/>
      <c r="ISB97" s="170"/>
      <c r="ISC97" s="167"/>
      <c r="ISD97" s="43"/>
      <c r="ISE97" s="208"/>
      <c r="ISF97" s="157"/>
      <c r="ISG97" s="211"/>
      <c r="ISH97" s="161"/>
      <c r="ISI97" s="161"/>
      <c r="ISJ97" s="168"/>
      <c r="ISK97" s="169"/>
      <c r="ISL97" s="170"/>
      <c r="ISM97" s="167"/>
      <c r="ISN97" s="43"/>
      <c r="ISO97" s="208"/>
      <c r="ISP97" s="157"/>
      <c r="ISQ97" s="211"/>
      <c r="ISR97" s="161"/>
      <c r="ISS97" s="161"/>
      <c r="IST97" s="168"/>
      <c r="ISU97" s="169"/>
      <c r="ISV97" s="170"/>
      <c r="ISW97" s="167"/>
      <c r="ISX97" s="43"/>
      <c r="ISY97" s="208"/>
      <c r="ISZ97" s="157"/>
      <c r="ITA97" s="211"/>
      <c r="ITB97" s="161"/>
      <c r="ITC97" s="161"/>
      <c r="ITD97" s="168"/>
      <c r="ITE97" s="169"/>
      <c r="ITF97" s="170"/>
      <c r="ITG97" s="167"/>
      <c r="ITH97" s="43"/>
      <c r="ITI97" s="208"/>
      <c r="ITJ97" s="157"/>
      <c r="ITK97" s="211"/>
      <c r="ITL97" s="161"/>
      <c r="ITM97" s="161"/>
      <c r="ITN97" s="168"/>
      <c r="ITO97" s="169"/>
      <c r="ITP97" s="170"/>
      <c r="ITQ97" s="167"/>
      <c r="ITR97" s="43"/>
      <c r="ITS97" s="208"/>
      <c r="ITT97" s="157"/>
      <c r="ITU97" s="211"/>
      <c r="ITV97" s="161"/>
      <c r="ITW97" s="161"/>
      <c r="ITX97" s="168"/>
      <c r="ITY97" s="169"/>
      <c r="ITZ97" s="170"/>
      <c r="IUA97" s="167"/>
      <c r="IUB97" s="43"/>
      <c r="IUC97" s="208"/>
      <c r="IUD97" s="157"/>
      <c r="IUE97" s="211"/>
      <c r="IUF97" s="161"/>
      <c r="IUG97" s="161"/>
      <c r="IUH97" s="168"/>
      <c r="IUI97" s="169"/>
      <c r="IUJ97" s="170"/>
      <c r="IUK97" s="167"/>
      <c r="IUL97" s="43"/>
      <c r="IUM97" s="208"/>
      <c r="IUN97" s="157"/>
      <c r="IUO97" s="211"/>
      <c r="IUP97" s="161"/>
      <c r="IUQ97" s="161"/>
      <c r="IUR97" s="168"/>
      <c r="IUS97" s="169"/>
      <c r="IUT97" s="170"/>
      <c r="IUU97" s="167"/>
      <c r="IUV97" s="43"/>
      <c r="IUW97" s="208"/>
      <c r="IUX97" s="157"/>
      <c r="IUY97" s="211"/>
      <c r="IUZ97" s="161"/>
      <c r="IVA97" s="161"/>
      <c r="IVB97" s="168"/>
      <c r="IVC97" s="169"/>
      <c r="IVD97" s="170"/>
      <c r="IVE97" s="167"/>
      <c r="IVF97" s="43"/>
      <c r="IVG97" s="208"/>
      <c r="IVH97" s="157"/>
      <c r="IVI97" s="211"/>
      <c r="IVJ97" s="161"/>
      <c r="IVK97" s="161"/>
      <c r="IVL97" s="168"/>
      <c r="IVM97" s="169"/>
      <c r="IVN97" s="170"/>
      <c r="IVO97" s="167"/>
      <c r="IVP97" s="43"/>
      <c r="IVQ97" s="208"/>
      <c r="IVR97" s="157"/>
      <c r="IVS97" s="211"/>
      <c r="IVT97" s="161"/>
      <c r="IVU97" s="161"/>
      <c r="IVV97" s="168"/>
      <c r="IVW97" s="169"/>
      <c r="IVX97" s="170"/>
      <c r="IVY97" s="167"/>
      <c r="IVZ97" s="43"/>
      <c r="IWA97" s="208"/>
      <c r="IWB97" s="157"/>
      <c r="IWC97" s="211"/>
      <c r="IWD97" s="161"/>
      <c r="IWE97" s="161"/>
      <c r="IWF97" s="168"/>
      <c r="IWG97" s="169"/>
      <c r="IWH97" s="170"/>
      <c r="IWI97" s="167"/>
      <c r="IWJ97" s="43"/>
      <c r="IWK97" s="208"/>
      <c r="IWL97" s="157"/>
      <c r="IWM97" s="211"/>
      <c r="IWN97" s="161"/>
      <c r="IWO97" s="161"/>
      <c r="IWP97" s="168"/>
      <c r="IWQ97" s="169"/>
      <c r="IWR97" s="170"/>
      <c r="IWS97" s="167"/>
      <c r="IWT97" s="43"/>
      <c r="IWU97" s="208"/>
      <c r="IWV97" s="157"/>
      <c r="IWW97" s="211"/>
      <c r="IWX97" s="161"/>
      <c r="IWY97" s="161"/>
      <c r="IWZ97" s="168"/>
      <c r="IXA97" s="169"/>
      <c r="IXB97" s="170"/>
      <c r="IXC97" s="167"/>
      <c r="IXD97" s="43"/>
      <c r="IXE97" s="208"/>
      <c r="IXF97" s="157"/>
      <c r="IXG97" s="211"/>
      <c r="IXH97" s="161"/>
      <c r="IXI97" s="161"/>
      <c r="IXJ97" s="168"/>
      <c r="IXK97" s="169"/>
      <c r="IXL97" s="170"/>
      <c r="IXM97" s="167"/>
      <c r="IXN97" s="43"/>
      <c r="IXO97" s="208"/>
      <c r="IXP97" s="157"/>
      <c r="IXQ97" s="211"/>
      <c r="IXR97" s="161"/>
      <c r="IXS97" s="161"/>
      <c r="IXT97" s="168"/>
      <c r="IXU97" s="169"/>
      <c r="IXV97" s="170"/>
      <c r="IXW97" s="167"/>
      <c r="IXX97" s="43"/>
      <c r="IXY97" s="208"/>
      <c r="IXZ97" s="157"/>
      <c r="IYA97" s="211"/>
      <c r="IYB97" s="161"/>
      <c r="IYC97" s="161"/>
      <c r="IYD97" s="168"/>
      <c r="IYE97" s="169"/>
      <c r="IYF97" s="170"/>
      <c r="IYG97" s="167"/>
      <c r="IYH97" s="43"/>
      <c r="IYI97" s="208"/>
      <c r="IYJ97" s="157"/>
      <c r="IYK97" s="211"/>
      <c r="IYL97" s="161"/>
      <c r="IYM97" s="161"/>
      <c r="IYN97" s="168"/>
      <c r="IYO97" s="169"/>
      <c r="IYP97" s="170"/>
      <c r="IYQ97" s="167"/>
      <c r="IYR97" s="43"/>
      <c r="IYS97" s="208"/>
      <c r="IYT97" s="157"/>
      <c r="IYU97" s="211"/>
      <c r="IYV97" s="161"/>
      <c r="IYW97" s="161"/>
      <c r="IYX97" s="168"/>
      <c r="IYY97" s="169"/>
      <c r="IYZ97" s="170"/>
      <c r="IZA97" s="167"/>
      <c r="IZB97" s="43"/>
      <c r="IZC97" s="208"/>
      <c r="IZD97" s="157"/>
      <c r="IZE97" s="211"/>
      <c r="IZF97" s="161"/>
      <c r="IZG97" s="161"/>
      <c r="IZH97" s="168"/>
      <c r="IZI97" s="169"/>
      <c r="IZJ97" s="170"/>
      <c r="IZK97" s="167"/>
      <c r="IZL97" s="43"/>
      <c r="IZM97" s="208"/>
      <c r="IZN97" s="157"/>
      <c r="IZO97" s="211"/>
      <c r="IZP97" s="161"/>
      <c r="IZQ97" s="161"/>
      <c r="IZR97" s="168"/>
      <c r="IZS97" s="169"/>
      <c r="IZT97" s="170"/>
      <c r="IZU97" s="167"/>
      <c r="IZV97" s="43"/>
      <c r="IZW97" s="208"/>
      <c r="IZX97" s="157"/>
      <c r="IZY97" s="211"/>
      <c r="IZZ97" s="161"/>
      <c r="JAA97" s="161"/>
      <c r="JAB97" s="168"/>
      <c r="JAC97" s="169"/>
      <c r="JAD97" s="170"/>
      <c r="JAE97" s="167"/>
      <c r="JAF97" s="43"/>
      <c r="JAG97" s="208"/>
      <c r="JAH97" s="157"/>
      <c r="JAI97" s="211"/>
      <c r="JAJ97" s="161"/>
      <c r="JAK97" s="161"/>
      <c r="JAL97" s="168"/>
      <c r="JAM97" s="169"/>
      <c r="JAN97" s="170"/>
      <c r="JAO97" s="167"/>
      <c r="JAP97" s="43"/>
      <c r="JAQ97" s="208"/>
      <c r="JAR97" s="157"/>
      <c r="JAS97" s="211"/>
      <c r="JAT97" s="161"/>
      <c r="JAU97" s="161"/>
      <c r="JAV97" s="168"/>
      <c r="JAW97" s="169"/>
      <c r="JAX97" s="170"/>
      <c r="JAY97" s="167"/>
      <c r="JAZ97" s="43"/>
      <c r="JBA97" s="208"/>
      <c r="JBB97" s="157"/>
      <c r="JBC97" s="211"/>
      <c r="JBD97" s="161"/>
      <c r="JBE97" s="161"/>
      <c r="JBF97" s="168"/>
      <c r="JBG97" s="169"/>
      <c r="JBH97" s="170"/>
      <c r="JBI97" s="167"/>
      <c r="JBJ97" s="43"/>
      <c r="JBK97" s="208"/>
      <c r="JBL97" s="157"/>
      <c r="JBM97" s="211"/>
      <c r="JBN97" s="161"/>
      <c r="JBO97" s="161"/>
      <c r="JBP97" s="168"/>
      <c r="JBQ97" s="169"/>
      <c r="JBR97" s="170"/>
      <c r="JBS97" s="167"/>
      <c r="JBT97" s="43"/>
      <c r="JBU97" s="208"/>
      <c r="JBV97" s="157"/>
      <c r="JBW97" s="211"/>
      <c r="JBX97" s="161"/>
      <c r="JBY97" s="161"/>
      <c r="JBZ97" s="168"/>
      <c r="JCA97" s="169"/>
      <c r="JCB97" s="170"/>
      <c r="JCC97" s="167"/>
      <c r="JCD97" s="43"/>
      <c r="JCE97" s="208"/>
      <c r="JCF97" s="157"/>
      <c r="JCG97" s="211"/>
      <c r="JCH97" s="161"/>
      <c r="JCI97" s="161"/>
      <c r="JCJ97" s="168"/>
      <c r="JCK97" s="169"/>
      <c r="JCL97" s="170"/>
      <c r="JCM97" s="167"/>
      <c r="JCN97" s="43"/>
      <c r="JCO97" s="208"/>
      <c r="JCP97" s="157"/>
      <c r="JCQ97" s="211"/>
      <c r="JCR97" s="161"/>
      <c r="JCS97" s="161"/>
      <c r="JCT97" s="168"/>
      <c r="JCU97" s="169"/>
      <c r="JCV97" s="170"/>
      <c r="JCW97" s="167"/>
      <c r="JCX97" s="43"/>
      <c r="JCY97" s="208"/>
      <c r="JCZ97" s="157"/>
      <c r="JDA97" s="211"/>
      <c r="JDB97" s="161"/>
      <c r="JDC97" s="161"/>
      <c r="JDD97" s="168"/>
      <c r="JDE97" s="169"/>
      <c r="JDF97" s="170"/>
      <c r="JDG97" s="167"/>
      <c r="JDH97" s="43"/>
      <c r="JDI97" s="208"/>
      <c r="JDJ97" s="157"/>
      <c r="JDK97" s="211"/>
      <c r="JDL97" s="161"/>
      <c r="JDM97" s="161"/>
      <c r="JDN97" s="168"/>
      <c r="JDO97" s="169"/>
      <c r="JDP97" s="170"/>
      <c r="JDQ97" s="167"/>
      <c r="JDR97" s="43"/>
      <c r="JDS97" s="208"/>
      <c r="JDT97" s="157"/>
      <c r="JDU97" s="211"/>
      <c r="JDV97" s="161"/>
      <c r="JDW97" s="161"/>
      <c r="JDX97" s="168"/>
      <c r="JDY97" s="169"/>
      <c r="JDZ97" s="170"/>
      <c r="JEA97" s="167"/>
      <c r="JEB97" s="43"/>
      <c r="JEC97" s="208"/>
      <c r="JED97" s="157"/>
      <c r="JEE97" s="211"/>
      <c r="JEF97" s="161"/>
      <c r="JEG97" s="161"/>
      <c r="JEH97" s="168"/>
      <c r="JEI97" s="169"/>
      <c r="JEJ97" s="170"/>
      <c r="JEK97" s="167"/>
      <c r="JEL97" s="43"/>
      <c r="JEM97" s="208"/>
      <c r="JEN97" s="157"/>
      <c r="JEO97" s="211"/>
      <c r="JEP97" s="161"/>
      <c r="JEQ97" s="161"/>
      <c r="JER97" s="168"/>
      <c r="JES97" s="169"/>
      <c r="JET97" s="170"/>
      <c r="JEU97" s="167"/>
      <c r="JEV97" s="43"/>
      <c r="JEW97" s="208"/>
      <c r="JEX97" s="157"/>
      <c r="JEY97" s="211"/>
      <c r="JEZ97" s="161"/>
      <c r="JFA97" s="161"/>
      <c r="JFB97" s="168"/>
      <c r="JFC97" s="169"/>
      <c r="JFD97" s="170"/>
      <c r="JFE97" s="167"/>
      <c r="JFF97" s="43"/>
      <c r="JFG97" s="208"/>
      <c r="JFH97" s="157"/>
      <c r="JFI97" s="211"/>
      <c r="JFJ97" s="161"/>
      <c r="JFK97" s="161"/>
      <c r="JFL97" s="168"/>
      <c r="JFM97" s="169"/>
      <c r="JFN97" s="170"/>
      <c r="JFO97" s="167"/>
      <c r="JFP97" s="43"/>
      <c r="JFQ97" s="208"/>
      <c r="JFR97" s="157"/>
      <c r="JFS97" s="211"/>
      <c r="JFT97" s="161"/>
      <c r="JFU97" s="161"/>
      <c r="JFV97" s="168"/>
      <c r="JFW97" s="169"/>
      <c r="JFX97" s="170"/>
      <c r="JFY97" s="167"/>
      <c r="JFZ97" s="43"/>
      <c r="JGA97" s="208"/>
      <c r="JGB97" s="157"/>
      <c r="JGC97" s="211"/>
      <c r="JGD97" s="161"/>
      <c r="JGE97" s="161"/>
      <c r="JGF97" s="168"/>
      <c r="JGG97" s="169"/>
      <c r="JGH97" s="170"/>
      <c r="JGI97" s="167"/>
      <c r="JGJ97" s="43"/>
      <c r="JGK97" s="208"/>
      <c r="JGL97" s="157"/>
      <c r="JGM97" s="211"/>
      <c r="JGN97" s="161"/>
      <c r="JGO97" s="161"/>
      <c r="JGP97" s="168"/>
      <c r="JGQ97" s="169"/>
      <c r="JGR97" s="170"/>
      <c r="JGS97" s="167"/>
      <c r="JGT97" s="43"/>
      <c r="JGU97" s="208"/>
      <c r="JGV97" s="157"/>
      <c r="JGW97" s="211"/>
      <c r="JGX97" s="161"/>
      <c r="JGY97" s="161"/>
      <c r="JGZ97" s="168"/>
      <c r="JHA97" s="169"/>
      <c r="JHB97" s="170"/>
      <c r="JHC97" s="167"/>
      <c r="JHD97" s="43"/>
      <c r="JHE97" s="208"/>
      <c r="JHF97" s="157"/>
      <c r="JHG97" s="211"/>
      <c r="JHH97" s="161"/>
      <c r="JHI97" s="161"/>
      <c r="JHJ97" s="168"/>
      <c r="JHK97" s="169"/>
      <c r="JHL97" s="170"/>
      <c r="JHM97" s="167"/>
      <c r="JHN97" s="43"/>
      <c r="JHO97" s="208"/>
      <c r="JHP97" s="157"/>
      <c r="JHQ97" s="211"/>
      <c r="JHR97" s="161"/>
      <c r="JHS97" s="161"/>
      <c r="JHT97" s="168"/>
      <c r="JHU97" s="169"/>
      <c r="JHV97" s="170"/>
      <c r="JHW97" s="167"/>
      <c r="JHX97" s="43"/>
      <c r="JHY97" s="208"/>
      <c r="JHZ97" s="157"/>
      <c r="JIA97" s="211"/>
      <c r="JIB97" s="161"/>
      <c r="JIC97" s="161"/>
      <c r="JID97" s="168"/>
      <c r="JIE97" s="169"/>
      <c r="JIF97" s="170"/>
      <c r="JIG97" s="167"/>
      <c r="JIH97" s="43"/>
      <c r="JII97" s="208"/>
      <c r="JIJ97" s="157"/>
      <c r="JIK97" s="211"/>
      <c r="JIL97" s="161"/>
      <c r="JIM97" s="161"/>
      <c r="JIN97" s="168"/>
      <c r="JIO97" s="169"/>
      <c r="JIP97" s="170"/>
      <c r="JIQ97" s="167"/>
      <c r="JIR97" s="43"/>
      <c r="JIS97" s="208"/>
      <c r="JIT97" s="157"/>
      <c r="JIU97" s="211"/>
      <c r="JIV97" s="161"/>
      <c r="JIW97" s="161"/>
      <c r="JIX97" s="168"/>
      <c r="JIY97" s="169"/>
      <c r="JIZ97" s="170"/>
      <c r="JJA97" s="167"/>
      <c r="JJB97" s="43"/>
      <c r="JJC97" s="208"/>
      <c r="JJD97" s="157"/>
      <c r="JJE97" s="211"/>
      <c r="JJF97" s="161"/>
      <c r="JJG97" s="161"/>
      <c r="JJH97" s="168"/>
      <c r="JJI97" s="169"/>
      <c r="JJJ97" s="170"/>
      <c r="JJK97" s="167"/>
      <c r="JJL97" s="43"/>
      <c r="JJM97" s="208"/>
      <c r="JJN97" s="157"/>
      <c r="JJO97" s="211"/>
      <c r="JJP97" s="161"/>
      <c r="JJQ97" s="161"/>
      <c r="JJR97" s="168"/>
      <c r="JJS97" s="169"/>
      <c r="JJT97" s="170"/>
      <c r="JJU97" s="167"/>
      <c r="JJV97" s="43"/>
      <c r="JJW97" s="208"/>
      <c r="JJX97" s="157"/>
      <c r="JJY97" s="211"/>
      <c r="JJZ97" s="161"/>
      <c r="JKA97" s="161"/>
      <c r="JKB97" s="168"/>
      <c r="JKC97" s="169"/>
      <c r="JKD97" s="170"/>
      <c r="JKE97" s="167"/>
      <c r="JKF97" s="43"/>
      <c r="JKG97" s="208"/>
      <c r="JKH97" s="157"/>
      <c r="JKI97" s="211"/>
      <c r="JKJ97" s="161"/>
      <c r="JKK97" s="161"/>
      <c r="JKL97" s="168"/>
      <c r="JKM97" s="169"/>
      <c r="JKN97" s="170"/>
      <c r="JKO97" s="167"/>
      <c r="JKP97" s="43"/>
      <c r="JKQ97" s="208"/>
      <c r="JKR97" s="157"/>
      <c r="JKS97" s="211"/>
      <c r="JKT97" s="161"/>
      <c r="JKU97" s="161"/>
      <c r="JKV97" s="168"/>
      <c r="JKW97" s="169"/>
      <c r="JKX97" s="170"/>
      <c r="JKY97" s="167"/>
      <c r="JKZ97" s="43"/>
      <c r="JLA97" s="208"/>
      <c r="JLB97" s="157"/>
      <c r="JLC97" s="211"/>
      <c r="JLD97" s="161"/>
      <c r="JLE97" s="161"/>
      <c r="JLF97" s="168"/>
      <c r="JLG97" s="169"/>
      <c r="JLH97" s="170"/>
      <c r="JLI97" s="167"/>
      <c r="JLJ97" s="43"/>
      <c r="JLK97" s="208"/>
      <c r="JLL97" s="157"/>
      <c r="JLM97" s="211"/>
      <c r="JLN97" s="161"/>
      <c r="JLO97" s="161"/>
      <c r="JLP97" s="168"/>
      <c r="JLQ97" s="169"/>
      <c r="JLR97" s="170"/>
      <c r="JLS97" s="167"/>
      <c r="JLT97" s="43"/>
      <c r="JLU97" s="208"/>
      <c r="JLV97" s="157"/>
      <c r="JLW97" s="211"/>
      <c r="JLX97" s="161"/>
      <c r="JLY97" s="161"/>
      <c r="JLZ97" s="168"/>
      <c r="JMA97" s="169"/>
      <c r="JMB97" s="170"/>
      <c r="JMC97" s="167"/>
      <c r="JMD97" s="43"/>
      <c r="JME97" s="208"/>
      <c r="JMF97" s="157"/>
      <c r="JMG97" s="211"/>
      <c r="JMH97" s="161"/>
      <c r="JMI97" s="161"/>
      <c r="JMJ97" s="168"/>
      <c r="JMK97" s="169"/>
      <c r="JML97" s="170"/>
      <c r="JMM97" s="167"/>
      <c r="JMN97" s="43"/>
      <c r="JMO97" s="208"/>
      <c r="JMP97" s="157"/>
      <c r="JMQ97" s="211"/>
      <c r="JMR97" s="161"/>
      <c r="JMS97" s="161"/>
      <c r="JMT97" s="168"/>
      <c r="JMU97" s="169"/>
      <c r="JMV97" s="170"/>
      <c r="JMW97" s="167"/>
      <c r="JMX97" s="43"/>
      <c r="JMY97" s="208"/>
      <c r="JMZ97" s="157"/>
      <c r="JNA97" s="211"/>
      <c r="JNB97" s="161"/>
      <c r="JNC97" s="161"/>
      <c r="JND97" s="168"/>
      <c r="JNE97" s="169"/>
      <c r="JNF97" s="170"/>
      <c r="JNG97" s="167"/>
      <c r="JNH97" s="43"/>
      <c r="JNI97" s="208"/>
      <c r="JNJ97" s="157"/>
      <c r="JNK97" s="211"/>
      <c r="JNL97" s="161"/>
      <c r="JNM97" s="161"/>
      <c r="JNN97" s="168"/>
      <c r="JNO97" s="169"/>
      <c r="JNP97" s="170"/>
      <c r="JNQ97" s="167"/>
      <c r="JNR97" s="43"/>
      <c r="JNS97" s="208"/>
      <c r="JNT97" s="157"/>
      <c r="JNU97" s="211"/>
      <c r="JNV97" s="161"/>
      <c r="JNW97" s="161"/>
      <c r="JNX97" s="168"/>
      <c r="JNY97" s="169"/>
      <c r="JNZ97" s="170"/>
      <c r="JOA97" s="167"/>
      <c r="JOB97" s="43"/>
      <c r="JOC97" s="208"/>
      <c r="JOD97" s="157"/>
      <c r="JOE97" s="211"/>
      <c r="JOF97" s="161"/>
      <c r="JOG97" s="161"/>
      <c r="JOH97" s="168"/>
      <c r="JOI97" s="169"/>
      <c r="JOJ97" s="170"/>
      <c r="JOK97" s="167"/>
      <c r="JOL97" s="43"/>
      <c r="JOM97" s="208"/>
      <c r="JON97" s="157"/>
      <c r="JOO97" s="211"/>
      <c r="JOP97" s="161"/>
      <c r="JOQ97" s="161"/>
      <c r="JOR97" s="168"/>
      <c r="JOS97" s="169"/>
      <c r="JOT97" s="170"/>
      <c r="JOU97" s="167"/>
      <c r="JOV97" s="43"/>
      <c r="JOW97" s="208"/>
      <c r="JOX97" s="157"/>
      <c r="JOY97" s="211"/>
      <c r="JOZ97" s="161"/>
      <c r="JPA97" s="161"/>
      <c r="JPB97" s="168"/>
      <c r="JPC97" s="169"/>
      <c r="JPD97" s="170"/>
      <c r="JPE97" s="167"/>
      <c r="JPF97" s="43"/>
      <c r="JPG97" s="208"/>
      <c r="JPH97" s="157"/>
      <c r="JPI97" s="211"/>
      <c r="JPJ97" s="161"/>
      <c r="JPK97" s="161"/>
      <c r="JPL97" s="168"/>
      <c r="JPM97" s="169"/>
      <c r="JPN97" s="170"/>
      <c r="JPO97" s="167"/>
      <c r="JPP97" s="43"/>
      <c r="JPQ97" s="208"/>
      <c r="JPR97" s="157"/>
      <c r="JPS97" s="211"/>
      <c r="JPT97" s="161"/>
      <c r="JPU97" s="161"/>
      <c r="JPV97" s="168"/>
      <c r="JPW97" s="169"/>
      <c r="JPX97" s="170"/>
      <c r="JPY97" s="167"/>
      <c r="JPZ97" s="43"/>
      <c r="JQA97" s="208"/>
      <c r="JQB97" s="157"/>
      <c r="JQC97" s="211"/>
      <c r="JQD97" s="161"/>
      <c r="JQE97" s="161"/>
      <c r="JQF97" s="168"/>
      <c r="JQG97" s="169"/>
      <c r="JQH97" s="170"/>
      <c r="JQI97" s="167"/>
      <c r="JQJ97" s="43"/>
      <c r="JQK97" s="208"/>
      <c r="JQL97" s="157"/>
      <c r="JQM97" s="211"/>
      <c r="JQN97" s="161"/>
      <c r="JQO97" s="161"/>
      <c r="JQP97" s="168"/>
      <c r="JQQ97" s="169"/>
      <c r="JQR97" s="170"/>
      <c r="JQS97" s="167"/>
      <c r="JQT97" s="43"/>
      <c r="JQU97" s="208"/>
      <c r="JQV97" s="157"/>
      <c r="JQW97" s="211"/>
      <c r="JQX97" s="161"/>
      <c r="JQY97" s="161"/>
      <c r="JQZ97" s="168"/>
      <c r="JRA97" s="169"/>
      <c r="JRB97" s="170"/>
      <c r="JRC97" s="167"/>
      <c r="JRD97" s="43"/>
      <c r="JRE97" s="208"/>
      <c r="JRF97" s="157"/>
      <c r="JRG97" s="211"/>
      <c r="JRH97" s="161"/>
      <c r="JRI97" s="161"/>
      <c r="JRJ97" s="168"/>
      <c r="JRK97" s="169"/>
      <c r="JRL97" s="170"/>
      <c r="JRM97" s="167"/>
      <c r="JRN97" s="43"/>
      <c r="JRO97" s="208"/>
      <c r="JRP97" s="157"/>
      <c r="JRQ97" s="211"/>
      <c r="JRR97" s="161"/>
      <c r="JRS97" s="161"/>
      <c r="JRT97" s="168"/>
      <c r="JRU97" s="169"/>
      <c r="JRV97" s="170"/>
      <c r="JRW97" s="167"/>
      <c r="JRX97" s="43"/>
      <c r="JRY97" s="208"/>
      <c r="JRZ97" s="157"/>
      <c r="JSA97" s="211"/>
      <c r="JSB97" s="161"/>
      <c r="JSC97" s="161"/>
      <c r="JSD97" s="168"/>
      <c r="JSE97" s="169"/>
      <c r="JSF97" s="170"/>
      <c r="JSG97" s="167"/>
      <c r="JSH97" s="43"/>
      <c r="JSI97" s="208"/>
      <c r="JSJ97" s="157"/>
      <c r="JSK97" s="211"/>
      <c r="JSL97" s="161"/>
      <c r="JSM97" s="161"/>
      <c r="JSN97" s="168"/>
      <c r="JSO97" s="169"/>
      <c r="JSP97" s="170"/>
      <c r="JSQ97" s="167"/>
      <c r="JSR97" s="43"/>
      <c r="JSS97" s="208"/>
      <c r="JST97" s="157"/>
      <c r="JSU97" s="211"/>
      <c r="JSV97" s="161"/>
      <c r="JSW97" s="161"/>
      <c r="JSX97" s="168"/>
      <c r="JSY97" s="169"/>
      <c r="JSZ97" s="170"/>
      <c r="JTA97" s="167"/>
      <c r="JTB97" s="43"/>
      <c r="JTC97" s="208"/>
      <c r="JTD97" s="157"/>
      <c r="JTE97" s="211"/>
      <c r="JTF97" s="161"/>
      <c r="JTG97" s="161"/>
      <c r="JTH97" s="168"/>
      <c r="JTI97" s="169"/>
      <c r="JTJ97" s="170"/>
      <c r="JTK97" s="167"/>
      <c r="JTL97" s="43"/>
      <c r="JTM97" s="208"/>
      <c r="JTN97" s="157"/>
      <c r="JTO97" s="211"/>
      <c r="JTP97" s="161"/>
      <c r="JTQ97" s="161"/>
      <c r="JTR97" s="168"/>
      <c r="JTS97" s="169"/>
      <c r="JTT97" s="170"/>
      <c r="JTU97" s="167"/>
      <c r="JTV97" s="43"/>
      <c r="JTW97" s="208"/>
      <c r="JTX97" s="157"/>
      <c r="JTY97" s="211"/>
      <c r="JTZ97" s="161"/>
      <c r="JUA97" s="161"/>
      <c r="JUB97" s="168"/>
      <c r="JUC97" s="169"/>
      <c r="JUD97" s="170"/>
      <c r="JUE97" s="167"/>
      <c r="JUF97" s="43"/>
      <c r="JUG97" s="208"/>
      <c r="JUH97" s="157"/>
      <c r="JUI97" s="211"/>
      <c r="JUJ97" s="161"/>
      <c r="JUK97" s="161"/>
      <c r="JUL97" s="168"/>
      <c r="JUM97" s="169"/>
      <c r="JUN97" s="170"/>
      <c r="JUO97" s="167"/>
      <c r="JUP97" s="43"/>
      <c r="JUQ97" s="208"/>
      <c r="JUR97" s="157"/>
      <c r="JUS97" s="211"/>
      <c r="JUT97" s="161"/>
      <c r="JUU97" s="161"/>
      <c r="JUV97" s="168"/>
      <c r="JUW97" s="169"/>
      <c r="JUX97" s="170"/>
      <c r="JUY97" s="167"/>
      <c r="JUZ97" s="43"/>
      <c r="JVA97" s="208"/>
      <c r="JVB97" s="157"/>
      <c r="JVC97" s="211"/>
      <c r="JVD97" s="161"/>
      <c r="JVE97" s="161"/>
      <c r="JVF97" s="168"/>
      <c r="JVG97" s="169"/>
      <c r="JVH97" s="170"/>
      <c r="JVI97" s="167"/>
      <c r="JVJ97" s="43"/>
      <c r="JVK97" s="208"/>
      <c r="JVL97" s="157"/>
      <c r="JVM97" s="211"/>
      <c r="JVN97" s="161"/>
      <c r="JVO97" s="161"/>
      <c r="JVP97" s="168"/>
      <c r="JVQ97" s="169"/>
      <c r="JVR97" s="170"/>
      <c r="JVS97" s="167"/>
      <c r="JVT97" s="43"/>
      <c r="JVU97" s="208"/>
      <c r="JVV97" s="157"/>
      <c r="JVW97" s="211"/>
      <c r="JVX97" s="161"/>
      <c r="JVY97" s="161"/>
      <c r="JVZ97" s="168"/>
      <c r="JWA97" s="169"/>
      <c r="JWB97" s="170"/>
      <c r="JWC97" s="167"/>
      <c r="JWD97" s="43"/>
      <c r="JWE97" s="208"/>
      <c r="JWF97" s="157"/>
      <c r="JWG97" s="211"/>
      <c r="JWH97" s="161"/>
      <c r="JWI97" s="161"/>
      <c r="JWJ97" s="168"/>
      <c r="JWK97" s="169"/>
      <c r="JWL97" s="170"/>
      <c r="JWM97" s="167"/>
      <c r="JWN97" s="43"/>
      <c r="JWO97" s="208"/>
      <c r="JWP97" s="157"/>
      <c r="JWQ97" s="211"/>
      <c r="JWR97" s="161"/>
      <c r="JWS97" s="161"/>
      <c r="JWT97" s="168"/>
      <c r="JWU97" s="169"/>
      <c r="JWV97" s="170"/>
      <c r="JWW97" s="167"/>
      <c r="JWX97" s="43"/>
      <c r="JWY97" s="208"/>
      <c r="JWZ97" s="157"/>
      <c r="JXA97" s="211"/>
      <c r="JXB97" s="161"/>
      <c r="JXC97" s="161"/>
      <c r="JXD97" s="168"/>
      <c r="JXE97" s="169"/>
      <c r="JXF97" s="170"/>
      <c r="JXG97" s="167"/>
      <c r="JXH97" s="43"/>
      <c r="JXI97" s="208"/>
      <c r="JXJ97" s="157"/>
      <c r="JXK97" s="211"/>
      <c r="JXL97" s="161"/>
      <c r="JXM97" s="161"/>
      <c r="JXN97" s="168"/>
      <c r="JXO97" s="169"/>
      <c r="JXP97" s="170"/>
      <c r="JXQ97" s="167"/>
      <c r="JXR97" s="43"/>
      <c r="JXS97" s="208"/>
      <c r="JXT97" s="157"/>
      <c r="JXU97" s="211"/>
      <c r="JXV97" s="161"/>
      <c r="JXW97" s="161"/>
      <c r="JXX97" s="168"/>
      <c r="JXY97" s="169"/>
      <c r="JXZ97" s="170"/>
      <c r="JYA97" s="167"/>
      <c r="JYB97" s="43"/>
      <c r="JYC97" s="208"/>
      <c r="JYD97" s="157"/>
      <c r="JYE97" s="211"/>
      <c r="JYF97" s="161"/>
      <c r="JYG97" s="161"/>
      <c r="JYH97" s="168"/>
      <c r="JYI97" s="169"/>
      <c r="JYJ97" s="170"/>
      <c r="JYK97" s="167"/>
      <c r="JYL97" s="43"/>
      <c r="JYM97" s="208"/>
      <c r="JYN97" s="157"/>
      <c r="JYO97" s="211"/>
      <c r="JYP97" s="161"/>
      <c r="JYQ97" s="161"/>
      <c r="JYR97" s="168"/>
      <c r="JYS97" s="169"/>
      <c r="JYT97" s="170"/>
      <c r="JYU97" s="167"/>
      <c r="JYV97" s="43"/>
      <c r="JYW97" s="208"/>
      <c r="JYX97" s="157"/>
      <c r="JYY97" s="211"/>
      <c r="JYZ97" s="161"/>
      <c r="JZA97" s="161"/>
      <c r="JZB97" s="168"/>
      <c r="JZC97" s="169"/>
      <c r="JZD97" s="170"/>
      <c r="JZE97" s="167"/>
      <c r="JZF97" s="43"/>
      <c r="JZG97" s="208"/>
      <c r="JZH97" s="157"/>
      <c r="JZI97" s="211"/>
      <c r="JZJ97" s="161"/>
      <c r="JZK97" s="161"/>
      <c r="JZL97" s="168"/>
      <c r="JZM97" s="169"/>
      <c r="JZN97" s="170"/>
      <c r="JZO97" s="167"/>
      <c r="JZP97" s="43"/>
      <c r="JZQ97" s="208"/>
      <c r="JZR97" s="157"/>
      <c r="JZS97" s="211"/>
      <c r="JZT97" s="161"/>
      <c r="JZU97" s="161"/>
      <c r="JZV97" s="168"/>
      <c r="JZW97" s="169"/>
      <c r="JZX97" s="170"/>
      <c r="JZY97" s="167"/>
      <c r="JZZ97" s="43"/>
      <c r="KAA97" s="208"/>
      <c r="KAB97" s="157"/>
      <c r="KAC97" s="211"/>
      <c r="KAD97" s="161"/>
      <c r="KAE97" s="161"/>
      <c r="KAF97" s="168"/>
      <c r="KAG97" s="169"/>
      <c r="KAH97" s="170"/>
      <c r="KAI97" s="167"/>
      <c r="KAJ97" s="43"/>
      <c r="KAK97" s="208"/>
      <c r="KAL97" s="157"/>
      <c r="KAM97" s="211"/>
      <c r="KAN97" s="161"/>
      <c r="KAO97" s="161"/>
      <c r="KAP97" s="168"/>
      <c r="KAQ97" s="169"/>
      <c r="KAR97" s="170"/>
      <c r="KAS97" s="167"/>
      <c r="KAT97" s="43"/>
      <c r="KAU97" s="208"/>
      <c r="KAV97" s="157"/>
      <c r="KAW97" s="211"/>
      <c r="KAX97" s="161"/>
      <c r="KAY97" s="161"/>
      <c r="KAZ97" s="168"/>
      <c r="KBA97" s="169"/>
      <c r="KBB97" s="170"/>
      <c r="KBC97" s="167"/>
      <c r="KBD97" s="43"/>
      <c r="KBE97" s="208"/>
      <c r="KBF97" s="157"/>
      <c r="KBG97" s="211"/>
      <c r="KBH97" s="161"/>
      <c r="KBI97" s="161"/>
      <c r="KBJ97" s="168"/>
      <c r="KBK97" s="169"/>
      <c r="KBL97" s="170"/>
      <c r="KBM97" s="167"/>
      <c r="KBN97" s="43"/>
      <c r="KBO97" s="208"/>
      <c r="KBP97" s="157"/>
      <c r="KBQ97" s="211"/>
      <c r="KBR97" s="161"/>
      <c r="KBS97" s="161"/>
      <c r="KBT97" s="168"/>
      <c r="KBU97" s="169"/>
      <c r="KBV97" s="170"/>
      <c r="KBW97" s="167"/>
      <c r="KBX97" s="43"/>
      <c r="KBY97" s="208"/>
      <c r="KBZ97" s="157"/>
      <c r="KCA97" s="211"/>
      <c r="KCB97" s="161"/>
      <c r="KCC97" s="161"/>
      <c r="KCD97" s="168"/>
      <c r="KCE97" s="169"/>
      <c r="KCF97" s="170"/>
      <c r="KCG97" s="167"/>
      <c r="KCH97" s="43"/>
      <c r="KCI97" s="208"/>
      <c r="KCJ97" s="157"/>
      <c r="KCK97" s="211"/>
      <c r="KCL97" s="161"/>
      <c r="KCM97" s="161"/>
      <c r="KCN97" s="168"/>
      <c r="KCO97" s="169"/>
      <c r="KCP97" s="170"/>
      <c r="KCQ97" s="167"/>
      <c r="KCR97" s="43"/>
      <c r="KCS97" s="208"/>
      <c r="KCT97" s="157"/>
      <c r="KCU97" s="211"/>
      <c r="KCV97" s="161"/>
      <c r="KCW97" s="161"/>
      <c r="KCX97" s="168"/>
      <c r="KCY97" s="169"/>
      <c r="KCZ97" s="170"/>
      <c r="KDA97" s="167"/>
      <c r="KDB97" s="43"/>
      <c r="KDC97" s="208"/>
      <c r="KDD97" s="157"/>
      <c r="KDE97" s="211"/>
      <c r="KDF97" s="161"/>
      <c r="KDG97" s="161"/>
      <c r="KDH97" s="168"/>
      <c r="KDI97" s="169"/>
      <c r="KDJ97" s="170"/>
      <c r="KDK97" s="167"/>
      <c r="KDL97" s="43"/>
      <c r="KDM97" s="208"/>
      <c r="KDN97" s="157"/>
      <c r="KDO97" s="211"/>
      <c r="KDP97" s="161"/>
      <c r="KDQ97" s="161"/>
      <c r="KDR97" s="168"/>
      <c r="KDS97" s="169"/>
      <c r="KDT97" s="170"/>
      <c r="KDU97" s="167"/>
      <c r="KDV97" s="43"/>
      <c r="KDW97" s="208"/>
      <c r="KDX97" s="157"/>
      <c r="KDY97" s="211"/>
      <c r="KDZ97" s="161"/>
      <c r="KEA97" s="161"/>
      <c r="KEB97" s="168"/>
      <c r="KEC97" s="169"/>
      <c r="KED97" s="170"/>
      <c r="KEE97" s="167"/>
      <c r="KEF97" s="43"/>
      <c r="KEG97" s="208"/>
      <c r="KEH97" s="157"/>
      <c r="KEI97" s="211"/>
      <c r="KEJ97" s="161"/>
      <c r="KEK97" s="161"/>
      <c r="KEL97" s="168"/>
      <c r="KEM97" s="169"/>
      <c r="KEN97" s="170"/>
      <c r="KEO97" s="167"/>
      <c r="KEP97" s="43"/>
      <c r="KEQ97" s="208"/>
      <c r="KER97" s="157"/>
      <c r="KES97" s="211"/>
      <c r="KET97" s="161"/>
      <c r="KEU97" s="161"/>
      <c r="KEV97" s="168"/>
      <c r="KEW97" s="169"/>
      <c r="KEX97" s="170"/>
      <c r="KEY97" s="167"/>
      <c r="KEZ97" s="43"/>
      <c r="KFA97" s="208"/>
      <c r="KFB97" s="157"/>
      <c r="KFC97" s="211"/>
      <c r="KFD97" s="161"/>
      <c r="KFE97" s="161"/>
      <c r="KFF97" s="168"/>
      <c r="KFG97" s="169"/>
      <c r="KFH97" s="170"/>
      <c r="KFI97" s="167"/>
      <c r="KFJ97" s="43"/>
      <c r="KFK97" s="208"/>
      <c r="KFL97" s="157"/>
      <c r="KFM97" s="211"/>
      <c r="KFN97" s="161"/>
      <c r="KFO97" s="161"/>
      <c r="KFP97" s="168"/>
      <c r="KFQ97" s="169"/>
      <c r="KFR97" s="170"/>
      <c r="KFS97" s="167"/>
      <c r="KFT97" s="43"/>
      <c r="KFU97" s="208"/>
      <c r="KFV97" s="157"/>
      <c r="KFW97" s="211"/>
      <c r="KFX97" s="161"/>
      <c r="KFY97" s="161"/>
      <c r="KFZ97" s="168"/>
      <c r="KGA97" s="169"/>
      <c r="KGB97" s="170"/>
      <c r="KGC97" s="167"/>
      <c r="KGD97" s="43"/>
      <c r="KGE97" s="208"/>
      <c r="KGF97" s="157"/>
      <c r="KGG97" s="211"/>
      <c r="KGH97" s="161"/>
      <c r="KGI97" s="161"/>
      <c r="KGJ97" s="168"/>
      <c r="KGK97" s="169"/>
      <c r="KGL97" s="170"/>
      <c r="KGM97" s="167"/>
      <c r="KGN97" s="43"/>
      <c r="KGO97" s="208"/>
      <c r="KGP97" s="157"/>
      <c r="KGQ97" s="211"/>
      <c r="KGR97" s="161"/>
      <c r="KGS97" s="161"/>
      <c r="KGT97" s="168"/>
      <c r="KGU97" s="169"/>
      <c r="KGV97" s="170"/>
      <c r="KGW97" s="167"/>
      <c r="KGX97" s="43"/>
      <c r="KGY97" s="208"/>
      <c r="KGZ97" s="157"/>
      <c r="KHA97" s="211"/>
      <c r="KHB97" s="161"/>
      <c r="KHC97" s="161"/>
      <c r="KHD97" s="168"/>
      <c r="KHE97" s="169"/>
      <c r="KHF97" s="170"/>
      <c r="KHG97" s="167"/>
      <c r="KHH97" s="43"/>
      <c r="KHI97" s="208"/>
      <c r="KHJ97" s="157"/>
      <c r="KHK97" s="211"/>
      <c r="KHL97" s="161"/>
      <c r="KHM97" s="161"/>
      <c r="KHN97" s="168"/>
      <c r="KHO97" s="169"/>
      <c r="KHP97" s="170"/>
      <c r="KHQ97" s="167"/>
      <c r="KHR97" s="43"/>
      <c r="KHS97" s="208"/>
      <c r="KHT97" s="157"/>
      <c r="KHU97" s="211"/>
      <c r="KHV97" s="161"/>
      <c r="KHW97" s="161"/>
      <c r="KHX97" s="168"/>
      <c r="KHY97" s="169"/>
      <c r="KHZ97" s="170"/>
      <c r="KIA97" s="167"/>
      <c r="KIB97" s="43"/>
      <c r="KIC97" s="208"/>
      <c r="KID97" s="157"/>
      <c r="KIE97" s="211"/>
      <c r="KIF97" s="161"/>
      <c r="KIG97" s="161"/>
      <c r="KIH97" s="168"/>
      <c r="KII97" s="169"/>
      <c r="KIJ97" s="170"/>
      <c r="KIK97" s="167"/>
      <c r="KIL97" s="43"/>
      <c r="KIM97" s="208"/>
      <c r="KIN97" s="157"/>
      <c r="KIO97" s="211"/>
      <c r="KIP97" s="161"/>
      <c r="KIQ97" s="161"/>
      <c r="KIR97" s="168"/>
      <c r="KIS97" s="169"/>
      <c r="KIT97" s="170"/>
      <c r="KIU97" s="167"/>
      <c r="KIV97" s="43"/>
      <c r="KIW97" s="208"/>
      <c r="KIX97" s="157"/>
      <c r="KIY97" s="211"/>
      <c r="KIZ97" s="161"/>
      <c r="KJA97" s="161"/>
      <c r="KJB97" s="168"/>
      <c r="KJC97" s="169"/>
      <c r="KJD97" s="170"/>
      <c r="KJE97" s="167"/>
      <c r="KJF97" s="43"/>
      <c r="KJG97" s="208"/>
      <c r="KJH97" s="157"/>
      <c r="KJI97" s="211"/>
      <c r="KJJ97" s="161"/>
      <c r="KJK97" s="161"/>
      <c r="KJL97" s="168"/>
      <c r="KJM97" s="169"/>
      <c r="KJN97" s="170"/>
      <c r="KJO97" s="167"/>
      <c r="KJP97" s="43"/>
      <c r="KJQ97" s="208"/>
      <c r="KJR97" s="157"/>
      <c r="KJS97" s="211"/>
      <c r="KJT97" s="161"/>
      <c r="KJU97" s="161"/>
      <c r="KJV97" s="168"/>
      <c r="KJW97" s="169"/>
      <c r="KJX97" s="170"/>
      <c r="KJY97" s="167"/>
      <c r="KJZ97" s="43"/>
      <c r="KKA97" s="208"/>
      <c r="KKB97" s="157"/>
      <c r="KKC97" s="211"/>
      <c r="KKD97" s="161"/>
      <c r="KKE97" s="161"/>
      <c r="KKF97" s="168"/>
      <c r="KKG97" s="169"/>
      <c r="KKH97" s="170"/>
      <c r="KKI97" s="167"/>
      <c r="KKJ97" s="43"/>
      <c r="KKK97" s="208"/>
      <c r="KKL97" s="157"/>
      <c r="KKM97" s="211"/>
      <c r="KKN97" s="161"/>
      <c r="KKO97" s="161"/>
      <c r="KKP97" s="168"/>
      <c r="KKQ97" s="169"/>
      <c r="KKR97" s="170"/>
      <c r="KKS97" s="167"/>
      <c r="KKT97" s="43"/>
      <c r="KKU97" s="208"/>
      <c r="KKV97" s="157"/>
      <c r="KKW97" s="211"/>
      <c r="KKX97" s="161"/>
      <c r="KKY97" s="161"/>
      <c r="KKZ97" s="168"/>
      <c r="KLA97" s="169"/>
      <c r="KLB97" s="170"/>
      <c r="KLC97" s="167"/>
      <c r="KLD97" s="43"/>
      <c r="KLE97" s="208"/>
      <c r="KLF97" s="157"/>
      <c r="KLG97" s="211"/>
      <c r="KLH97" s="161"/>
      <c r="KLI97" s="161"/>
      <c r="KLJ97" s="168"/>
      <c r="KLK97" s="169"/>
      <c r="KLL97" s="170"/>
      <c r="KLM97" s="167"/>
      <c r="KLN97" s="43"/>
      <c r="KLO97" s="208"/>
      <c r="KLP97" s="157"/>
      <c r="KLQ97" s="211"/>
      <c r="KLR97" s="161"/>
      <c r="KLS97" s="161"/>
      <c r="KLT97" s="168"/>
      <c r="KLU97" s="169"/>
      <c r="KLV97" s="170"/>
      <c r="KLW97" s="167"/>
      <c r="KLX97" s="43"/>
      <c r="KLY97" s="208"/>
      <c r="KLZ97" s="157"/>
      <c r="KMA97" s="211"/>
      <c r="KMB97" s="161"/>
      <c r="KMC97" s="161"/>
      <c r="KMD97" s="168"/>
      <c r="KME97" s="169"/>
      <c r="KMF97" s="170"/>
      <c r="KMG97" s="167"/>
      <c r="KMH97" s="43"/>
      <c r="KMI97" s="208"/>
      <c r="KMJ97" s="157"/>
      <c r="KMK97" s="211"/>
      <c r="KML97" s="161"/>
      <c r="KMM97" s="161"/>
      <c r="KMN97" s="168"/>
      <c r="KMO97" s="169"/>
      <c r="KMP97" s="170"/>
      <c r="KMQ97" s="167"/>
      <c r="KMR97" s="43"/>
      <c r="KMS97" s="208"/>
      <c r="KMT97" s="157"/>
      <c r="KMU97" s="211"/>
      <c r="KMV97" s="161"/>
      <c r="KMW97" s="161"/>
      <c r="KMX97" s="168"/>
      <c r="KMY97" s="169"/>
      <c r="KMZ97" s="170"/>
      <c r="KNA97" s="167"/>
      <c r="KNB97" s="43"/>
      <c r="KNC97" s="208"/>
      <c r="KND97" s="157"/>
      <c r="KNE97" s="211"/>
      <c r="KNF97" s="161"/>
      <c r="KNG97" s="161"/>
      <c r="KNH97" s="168"/>
      <c r="KNI97" s="169"/>
      <c r="KNJ97" s="170"/>
      <c r="KNK97" s="167"/>
      <c r="KNL97" s="43"/>
      <c r="KNM97" s="208"/>
      <c r="KNN97" s="157"/>
      <c r="KNO97" s="211"/>
      <c r="KNP97" s="161"/>
      <c r="KNQ97" s="161"/>
      <c r="KNR97" s="168"/>
      <c r="KNS97" s="169"/>
      <c r="KNT97" s="170"/>
      <c r="KNU97" s="167"/>
      <c r="KNV97" s="43"/>
      <c r="KNW97" s="208"/>
      <c r="KNX97" s="157"/>
      <c r="KNY97" s="211"/>
      <c r="KNZ97" s="161"/>
      <c r="KOA97" s="161"/>
      <c r="KOB97" s="168"/>
      <c r="KOC97" s="169"/>
      <c r="KOD97" s="170"/>
      <c r="KOE97" s="167"/>
      <c r="KOF97" s="43"/>
      <c r="KOG97" s="208"/>
      <c r="KOH97" s="157"/>
      <c r="KOI97" s="211"/>
      <c r="KOJ97" s="161"/>
      <c r="KOK97" s="161"/>
      <c r="KOL97" s="168"/>
      <c r="KOM97" s="169"/>
      <c r="KON97" s="170"/>
      <c r="KOO97" s="167"/>
      <c r="KOP97" s="43"/>
      <c r="KOQ97" s="208"/>
      <c r="KOR97" s="157"/>
      <c r="KOS97" s="211"/>
      <c r="KOT97" s="161"/>
      <c r="KOU97" s="161"/>
      <c r="KOV97" s="168"/>
      <c r="KOW97" s="169"/>
      <c r="KOX97" s="170"/>
      <c r="KOY97" s="167"/>
      <c r="KOZ97" s="43"/>
      <c r="KPA97" s="208"/>
      <c r="KPB97" s="157"/>
      <c r="KPC97" s="211"/>
      <c r="KPD97" s="161"/>
      <c r="KPE97" s="161"/>
      <c r="KPF97" s="168"/>
      <c r="KPG97" s="169"/>
      <c r="KPH97" s="170"/>
      <c r="KPI97" s="167"/>
      <c r="KPJ97" s="43"/>
      <c r="KPK97" s="208"/>
      <c r="KPL97" s="157"/>
      <c r="KPM97" s="211"/>
      <c r="KPN97" s="161"/>
      <c r="KPO97" s="161"/>
      <c r="KPP97" s="168"/>
      <c r="KPQ97" s="169"/>
      <c r="KPR97" s="170"/>
      <c r="KPS97" s="167"/>
      <c r="KPT97" s="43"/>
      <c r="KPU97" s="208"/>
      <c r="KPV97" s="157"/>
      <c r="KPW97" s="211"/>
      <c r="KPX97" s="161"/>
      <c r="KPY97" s="161"/>
      <c r="KPZ97" s="168"/>
      <c r="KQA97" s="169"/>
      <c r="KQB97" s="170"/>
      <c r="KQC97" s="167"/>
      <c r="KQD97" s="43"/>
      <c r="KQE97" s="208"/>
      <c r="KQF97" s="157"/>
      <c r="KQG97" s="211"/>
      <c r="KQH97" s="161"/>
      <c r="KQI97" s="161"/>
      <c r="KQJ97" s="168"/>
      <c r="KQK97" s="169"/>
      <c r="KQL97" s="170"/>
      <c r="KQM97" s="167"/>
      <c r="KQN97" s="43"/>
      <c r="KQO97" s="208"/>
      <c r="KQP97" s="157"/>
      <c r="KQQ97" s="211"/>
      <c r="KQR97" s="161"/>
      <c r="KQS97" s="161"/>
      <c r="KQT97" s="168"/>
      <c r="KQU97" s="169"/>
      <c r="KQV97" s="170"/>
      <c r="KQW97" s="167"/>
      <c r="KQX97" s="43"/>
      <c r="KQY97" s="208"/>
      <c r="KQZ97" s="157"/>
      <c r="KRA97" s="211"/>
      <c r="KRB97" s="161"/>
      <c r="KRC97" s="161"/>
      <c r="KRD97" s="168"/>
      <c r="KRE97" s="169"/>
      <c r="KRF97" s="170"/>
      <c r="KRG97" s="167"/>
      <c r="KRH97" s="43"/>
      <c r="KRI97" s="208"/>
      <c r="KRJ97" s="157"/>
      <c r="KRK97" s="211"/>
      <c r="KRL97" s="161"/>
      <c r="KRM97" s="161"/>
      <c r="KRN97" s="168"/>
      <c r="KRO97" s="169"/>
      <c r="KRP97" s="170"/>
      <c r="KRQ97" s="167"/>
      <c r="KRR97" s="43"/>
      <c r="KRS97" s="208"/>
      <c r="KRT97" s="157"/>
      <c r="KRU97" s="211"/>
      <c r="KRV97" s="161"/>
      <c r="KRW97" s="161"/>
      <c r="KRX97" s="168"/>
      <c r="KRY97" s="169"/>
      <c r="KRZ97" s="170"/>
      <c r="KSA97" s="167"/>
      <c r="KSB97" s="43"/>
      <c r="KSC97" s="208"/>
      <c r="KSD97" s="157"/>
      <c r="KSE97" s="211"/>
      <c r="KSF97" s="161"/>
      <c r="KSG97" s="161"/>
      <c r="KSH97" s="168"/>
      <c r="KSI97" s="169"/>
      <c r="KSJ97" s="170"/>
      <c r="KSK97" s="167"/>
      <c r="KSL97" s="43"/>
      <c r="KSM97" s="208"/>
      <c r="KSN97" s="157"/>
      <c r="KSO97" s="211"/>
      <c r="KSP97" s="161"/>
      <c r="KSQ97" s="161"/>
      <c r="KSR97" s="168"/>
      <c r="KSS97" s="169"/>
      <c r="KST97" s="170"/>
      <c r="KSU97" s="167"/>
      <c r="KSV97" s="43"/>
      <c r="KSW97" s="208"/>
      <c r="KSX97" s="157"/>
      <c r="KSY97" s="211"/>
      <c r="KSZ97" s="161"/>
      <c r="KTA97" s="161"/>
      <c r="KTB97" s="168"/>
      <c r="KTC97" s="169"/>
      <c r="KTD97" s="170"/>
      <c r="KTE97" s="167"/>
      <c r="KTF97" s="43"/>
      <c r="KTG97" s="208"/>
      <c r="KTH97" s="157"/>
      <c r="KTI97" s="211"/>
      <c r="KTJ97" s="161"/>
      <c r="KTK97" s="161"/>
      <c r="KTL97" s="168"/>
      <c r="KTM97" s="169"/>
      <c r="KTN97" s="170"/>
      <c r="KTO97" s="167"/>
      <c r="KTP97" s="43"/>
      <c r="KTQ97" s="208"/>
      <c r="KTR97" s="157"/>
      <c r="KTS97" s="211"/>
      <c r="KTT97" s="161"/>
      <c r="KTU97" s="161"/>
      <c r="KTV97" s="168"/>
      <c r="KTW97" s="169"/>
      <c r="KTX97" s="170"/>
      <c r="KTY97" s="167"/>
      <c r="KTZ97" s="43"/>
      <c r="KUA97" s="208"/>
      <c r="KUB97" s="157"/>
      <c r="KUC97" s="211"/>
      <c r="KUD97" s="161"/>
      <c r="KUE97" s="161"/>
      <c r="KUF97" s="168"/>
      <c r="KUG97" s="169"/>
      <c r="KUH97" s="170"/>
      <c r="KUI97" s="167"/>
      <c r="KUJ97" s="43"/>
      <c r="KUK97" s="208"/>
      <c r="KUL97" s="157"/>
      <c r="KUM97" s="211"/>
      <c r="KUN97" s="161"/>
      <c r="KUO97" s="161"/>
      <c r="KUP97" s="168"/>
      <c r="KUQ97" s="169"/>
      <c r="KUR97" s="170"/>
      <c r="KUS97" s="167"/>
      <c r="KUT97" s="43"/>
      <c r="KUU97" s="208"/>
      <c r="KUV97" s="157"/>
      <c r="KUW97" s="211"/>
      <c r="KUX97" s="161"/>
      <c r="KUY97" s="161"/>
      <c r="KUZ97" s="168"/>
      <c r="KVA97" s="169"/>
      <c r="KVB97" s="170"/>
      <c r="KVC97" s="167"/>
      <c r="KVD97" s="43"/>
      <c r="KVE97" s="208"/>
      <c r="KVF97" s="157"/>
      <c r="KVG97" s="211"/>
      <c r="KVH97" s="161"/>
      <c r="KVI97" s="161"/>
      <c r="KVJ97" s="168"/>
      <c r="KVK97" s="169"/>
      <c r="KVL97" s="170"/>
      <c r="KVM97" s="167"/>
      <c r="KVN97" s="43"/>
      <c r="KVO97" s="208"/>
      <c r="KVP97" s="157"/>
      <c r="KVQ97" s="211"/>
      <c r="KVR97" s="161"/>
      <c r="KVS97" s="161"/>
      <c r="KVT97" s="168"/>
      <c r="KVU97" s="169"/>
      <c r="KVV97" s="170"/>
      <c r="KVW97" s="167"/>
      <c r="KVX97" s="43"/>
      <c r="KVY97" s="208"/>
      <c r="KVZ97" s="157"/>
      <c r="KWA97" s="211"/>
      <c r="KWB97" s="161"/>
      <c r="KWC97" s="161"/>
      <c r="KWD97" s="168"/>
      <c r="KWE97" s="169"/>
      <c r="KWF97" s="170"/>
      <c r="KWG97" s="167"/>
      <c r="KWH97" s="43"/>
      <c r="KWI97" s="208"/>
      <c r="KWJ97" s="157"/>
      <c r="KWK97" s="211"/>
      <c r="KWL97" s="161"/>
      <c r="KWM97" s="161"/>
      <c r="KWN97" s="168"/>
      <c r="KWO97" s="169"/>
      <c r="KWP97" s="170"/>
      <c r="KWQ97" s="167"/>
      <c r="KWR97" s="43"/>
      <c r="KWS97" s="208"/>
      <c r="KWT97" s="157"/>
      <c r="KWU97" s="211"/>
      <c r="KWV97" s="161"/>
      <c r="KWW97" s="161"/>
      <c r="KWX97" s="168"/>
      <c r="KWY97" s="169"/>
      <c r="KWZ97" s="170"/>
      <c r="KXA97" s="167"/>
      <c r="KXB97" s="43"/>
      <c r="KXC97" s="208"/>
      <c r="KXD97" s="157"/>
      <c r="KXE97" s="211"/>
      <c r="KXF97" s="161"/>
      <c r="KXG97" s="161"/>
      <c r="KXH97" s="168"/>
      <c r="KXI97" s="169"/>
      <c r="KXJ97" s="170"/>
      <c r="KXK97" s="167"/>
      <c r="KXL97" s="43"/>
      <c r="KXM97" s="208"/>
      <c r="KXN97" s="157"/>
      <c r="KXO97" s="211"/>
      <c r="KXP97" s="161"/>
      <c r="KXQ97" s="161"/>
      <c r="KXR97" s="168"/>
      <c r="KXS97" s="169"/>
      <c r="KXT97" s="170"/>
      <c r="KXU97" s="167"/>
      <c r="KXV97" s="43"/>
      <c r="KXW97" s="208"/>
      <c r="KXX97" s="157"/>
      <c r="KXY97" s="211"/>
      <c r="KXZ97" s="161"/>
      <c r="KYA97" s="161"/>
      <c r="KYB97" s="168"/>
      <c r="KYC97" s="169"/>
      <c r="KYD97" s="170"/>
      <c r="KYE97" s="167"/>
      <c r="KYF97" s="43"/>
      <c r="KYG97" s="208"/>
      <c r="KYH97" s="157"/>
      <c r="KYI97" s="211"/>
      <c r="KYJ97" s="161"/>
      <c r="KYK97" s="161"/>
      <c r="KYL97" s="168"/>
      <c r="KYM97" s="169"/>
      <c r="KYN97" s="170"/>
      <c r="KYO97" s="167"/>
      <c r="KYP97" s="43"/>
      <c r="KYQ97" s="208"/>
      <c r="KYR97" s="157"/>
      <c r="KYS97" s="211"/>
      <c r="KYT97" s="161"/>
      <c r="KYU97" s="161"/>
      <c r="KYV97" s="168"/>
      <c r="KYW97" s="169"/>
      <c r="KYX97" s="170"/>
      <c r="KYY97" s="167"/>
      <c r="KYZ97" s="43"/>
      <c r="KZA97" s="208"/>
      <c r="KZB97" s="157"/>
      <c r="KZC97" s="211"/>
      <c r="KZD97" s="161"/>
      <c r="KZE97" s="161"/>
      <c r="KZF97" s="168"/>
      <c r="KZG97" s="169"/>
      <c r="KZH97" s="170"/>
      <c r="KZI97" s="167"/>
      <c r="KZJ97" s="43"/>
      <c r="KZK97" s="208"/>
      <c r="KZL97" s="157"/>
      <c r="KZM97" s="211"/>
      <c r="KZN97" s="161"/>
      <c r="KZO97" s="161"/>
      <c r="KZP97" s="168"/>
      <c r="KZQ97" s="169"/>
      <c r="KZR97" s="170"/>
      <c r="KZS97" s="167"/>
      <c r="KZT97" s="43"/>
      <c r="KZU97" s="208"/>
      <c r="KZV97" s="157"/>
      <c r="KZW97" s="211"/>
      <c r="KZX97" s="161"/>
      <c r="KZY97" s="161"/>
      <c r="KZZ97" s="168"/>
      <c r="LAA97" s="169"/>
      <c r="LAB97" s="170"/>
      <c r="LAC97" s="167"/>
      <c r="LAD97" s="43"/>
      <c r="LAE97" s="208"/>
      <c r="LAF97" s="157"/>
      <c r="LAG97" s="211"/>
      <c r="LAH97" s="161"/>
      <c r="LAI97" s="161"/>
      <c r="LAJ97" s="168"/>
      <c r="LAK97" s="169"/>
      <c r="LAL97" s="170"/>
      <c r="LAM97" s="167"/>
      <c r="LAN97" s="43"/>
      <c r="LAO97" s="208"/>
      <c r="LAP97" s="157"/>
      <c r="LAQ97" s="211"/>
      <c r="LAR97" s="161"/>
      <c r="LAS97" s="161"/>
      <c r="LAT97" s="168"/>
      <c r="LAU97" s="169"/>
      <c r="LAV97" s="170"/>
      <c r="LAW97" s="167"/>
      <c r="LAX97" s="43"/>
      <c r="LAY97" s="208"/>
      <c r="LAZ97" s="157"/>
      <c r="LBA97" s="211"/>
      <c r="LBB97" s="161"/>
      <c r="LBC97" s="161"/>
      <c r="LBD97" s="168"/>
      <c r="LBE97" s="169"/>
      <c r="LBF97" s="170"/>
      <c r="LBG97" s="167"/>
      <c r="LBH97" s="43"/>
      <c r="LBI97" s="208"/>
      <c r="LBJ97" s="157"/>
      <c r="LBK97" s="211"/>
      <c r="LBL97" s="161"/>
      <c r="LBM97" s="161"/>
      <c r="LBN97" s="168"/>
      <c r="LBO97" s="169"/>
      <c r="LBP97" s="170"/>
      <c r="LBQ97" s="167"/>
      <c r="LBR97" s="43"/>
      <c r="LBS97" s="208"/>
      <c r="LBT97" s="157"/>
      <c r="LBU97" s="211"/>
      <c r="LBV97" s="161"/>
      <c r="LBW97" s="161"/>
      <c r="LBX97" s="168"/>
      <c r="LBY97" s="169"/>
      <c r="LBZ97" s="170"/>
      <c r="LCA97" s="167"/>
      <c r="LCB97" s="43"/>
      <c r="LCC97" s="208"/>
      <c r="LCD97" s="157"/>
      <c r="LCE97" s="211"/>
      <c r="LCF97" s="161"/>
      <c r="LCG97" s="161"/>
      <c r="LCH97" s="168"/>
      <c r="LCI97" s="169"/>
      <c r="LCJ97" s="170"/>
      <c r="LCK97" s="167"/>
      <c r="LCL97" s="43"/>
      <c r="LCM97" s="208"/>
      <c r="LCN97" s="157"/>
      <c r="LCO97" s="211"/>
      <c r="LCP97" s="161"/>
      <c r="LCQ97" s="161"/>
      <c r="LCR97" s="168"/>
      <c r="LCS97" s="169"/>
      <c r="LCT97" s="170"/>
      <c r="LCU97" s="167"/>
      <c r="LCV97" s="43"/>
      <c r="LCW97" s="208"/>
      <c r="LCX97" s="157"/>
      <c r="LCY97" s="211"/>
      <c r="LCZ97" s="161"/>
      <c r="LDA97" s="161"/>
      <c r="LDB97" s="168"/>
      <c r="LDC97" s="169"/>
      <c r="LDD97" s="170"/>
      <c r="LDE97" s="167"/>
      <c r="LDF97" s="43"/>
      <c r="LDG97" s="208"/>
      <c r="LDH97" s="157"/>
      <c r="LDI97" s="211"/>
      <c r="LDJ97" s="161"/>
      <c r="LDK97" s="161"/>
      <c r="LDL97" s="168"/>
      <c r="LDM97" s="169"/>
      <c r="LDN97" s="170"/>
      <c r="LDO97" s="167"/>
      <c r="LDP97" s="43"/>
      <c r="LDQ97" s="208"/>
      <c r="LDR97" s="157"/>
      <c r="LDS97" s="211"/>
      <c r="LDT97" s="161"/>
      <c r="LDU97" s="161"/>
      <c r="LDV97" s="168"/>
      <c r="LDW97" s="169"/>
      <c r="LDX97" s="170"/>
      <c r="LDY97" s="167"/>
      <c r="LDZ97" s="43"/>
      <c r="LEA97" s="208"/>
      <c r="LEB97" s="157"/>
      <c r="LEC97" s="211"/>
      <c r="LED97" s="161"/>
      <c r="LEE97" s="161"/>
      <c r="LEF97" s="168"/>
      <c r="LEG97" s="169"/>
      <c r="LEH97" s="170"/>
      <c r="LEI97" s="167"/>
      <c r="LEJ97" s="43"/>
      <c r="LEK97" s="208"/>
      <c r="LEL97" s="157"/>
      <c r="LEM97" s="211"/>
      <c r="LEN97" s="161"/>
      <c r="LEO97" s="161"/>
      <c r="LEP97" s="168"/>
      <c r="LEQ97" s="169"/>
      <c r="LER97" s="170"/>
      <c r="LES97" s="167"/>
      <c r="LET97" s="43"/>
      <c r="LEU97" s="208"/>
      <c r="LEV97" s="157"/>
      <c r="LEW97" s="211"/>
      <c r="LEX97" s="161"/>
      <c r="LEY97" s="161"/>
      <c r="LEZ97" s="168"/>
      <c r="LFA97" s="169"/>
      <c r="LFB97" s="170"/>
      <c r="LFC97" s="167"/>
      <c r="LFD97" s="43"/>
      <c r="LFE97" s="208"/>
      <c r="LFF97" s="157"/>
      <c r="LFG97" s="211"/>
      <c r="LFH97" s="161"/>
      <c r="LFI97" s="161"/>
      <c r="LFJ97" s="168"/>
      <c r="LFK97" s="169"/>
      <c r="LFL97" s="170"/>
      <c r="LFM97" s="167"/>
      <c r="LFN97" s="43"/>
      <c r="LFO97" s="208"/>
      <c r="LFP97" s="157"/>
      <c r="LFQ97" s="211"/>
      <c r="LFR97" s="161"/>
      <c r="LFS97" s="161"/>
      <c r="LFT97" s="168"/>
      <c r="LFU97" s="169"/>
      <c r="LFV97" s="170"/>
      <c r="LFW97" s="167"/>
      <c r="LFX97" s="43"/>
      <c r="LFY97" s="208"/>
      <c r="LFZ97" s="157"/>
      <c r="LGA97" s="211"/>
      <c r="LGB97" s="161"/>
      <c r="LGC97" s="161"/>
      <c r="LGD97" s="168"/>
      <c r="LGE97" s="169"/>
      <c r="LGF97" s="170"/>
      <c r="LGG97" s="167"/>
      <c r="LGH97" s="43"/>
      <c r="LGI97" s="208"/>
      <c r="LGJ97" s="157"/>
      <c r="LGK97" s="211"/>
      <c r="LGL97" s="161"/>
      <c r="LGM97" s="161"/>
      <c r="LGN97" s="168"/>
      <c r="LGO97" s="169"/>
      <c r="LGP97" s="170"/>
      <c r="LGQ97" s="167"/>
      <c r="LGR97" s="43"/>
      <c r="LGS97" s="208"/>
      <c r="LGT97" s="157"/>
      <c r="LGU97" s="211"/>
      <c r="LGV97" s="161"/>
      <c r="LGW97" s="161"/>
      <c r="LGX97" s="168"/>
      <c r="LGY97" s="169"/>
      <c r="LGZ97" s="170"/>
      <c r="LHA97" s="167"/>
      <c r="LHB97" s="43"/>
      <c r="LHC97" s="208"/>
      <c r="LHD97" s="157"/>
      <c r="LHE97" s="211"/>
      <c r="LHF97" s="161"/>
      <c r="LHG97" s="161"/>
      <c r="LHH97" s="168"/>
      <c r="LHI97" s="169"/>
      <c r="LHJ97" s="170"/>
      <c r="LHK97" s="167"/>
      <c r="LHL97" s="43"/>
      <c r="LHM97" s="208"/>
      <c r="LHN97" s="157"/>
      <c r="LHO97" s="211"/>
      <c r="LHP97" s="161"/>
      <c r="LHQ97" s="161"/>
      <c r="LHR97" s="168"/>
      <c r="LHS97" s="169"/>
      <c r="LHT97" s="170"/>
      <c r="LHU97" s="167"/>
      <c r="LHV97" s="43"/>
      <c r="LHW97" s="208"/>
      <c r="LHX97" s="157"/>
      <c r="LHY97" s="211"/>
      <c r="LHZ97" s="161"/>
      <c r="LIA97" s="161"/>
      <c r="LIB97" s="168"/>
      <c r="LIC97" s="169"/>
      <c r="LID97" s="170"/>
      <c r="LIE97" s="167"/>
      <c r="LIF97" s="43"/>
      <c r="LIG97" s="208"/>
      <c r="LIH97" s="157"/>
      <c r="LII97" s="211"/>
      <c r="LIJ97" s="161"/>
      <c r="LIK97" s="161"/>
      <c r="LIL97" s="168"/>
      <c r="LIM97" s="169"/>
      <c r="LIN97" s="170"/>
      <c r="LIO97" s="167"/>
      <c r="LIP97" s="43"/>
      <c r="LIQ97" s="208"/>
      <c r="LIR97" s="157"/>
      <c r="LIS97" s="211"/>
      <c r="LIT97" s="161"/>
      <c r="LIU97" s="161"/>
      <c r="LIV97" s="168"/>
      <c r="LIW97" s="169"/>
      <c r="LIX97" s="170"/>
      <c r="LIY97" s="167"/>
      <c r="LIZ97" s="43"/>
      <c r="LJA97" s="208"/>
      <c r="LJB97" s="157"/>
      <c r="LJC97" s="211"/>
      <c r="LJD97" s="161"/>
      <c r="LJE97" s="161"/>
      <c r="LJF97" s="168"/>
      <c r="LJG97" s="169"/>
      <c r="LJH97" s="170"/>
      <c r="LJI97" s="167"/>
      <c r="LJJ97" s="43"/>
      <c r="LJK97" s="208"/>
      <c r="LJL97" s="157"/>
      <c r="LJM97" s="211"/>
      <c r="LJN97" s="161"/>
      <c r="LJO97" s="161"/>
      <c r="LJP97" s="168"/>
      <c r="LJQ97" s="169"/>
      <c r="LJR97" s="170"/>
      <c r="LJS97" s="167"/>
      <c r="LJT97" s="43"/>
      <c r="LJU97" s="208"/>
      <c r="LJV97" s="157"/>
      <c r="LJW97" s="211"/>
      <c r="LJX97" s="161"/>
      <c r="LJY97" s="161"/>
      <c r="LJZ97" s="168"/>
      <c r="LKA97" s="169"/>
      <c r="LKB97" s="170"/>
      <c r="LKC97" s="167"/>
      <c r="LKD97" s="43"/>
      <c r="LKE97" s="208"/>
      <c r="LKF97" s="157"/>
      <c r="LKG97" s="211"/>
      <c r="LKH97" s="161"/>
      <c r="LKI97" s="161"/>
      <c r="LKJ97" s="168"/>
      <c r="LKK97" s="169"/>
      <c r="LKL97" s="170"/>
      <c r="LKM97" s="167"/>
      <c r="LKN97" s="43"/>
      <c r="LKO97" s="208"/>
      <c r="LKP97" s="157"/>
      <c r="LKQ97" s="211"/>
      <c r="LKR97" s="161"/>
      <c r="LKS97" s="161"/>
      <c r="LKT97" s="168"/>
      <c r="LKU97" s="169"/>
      <c r="LKV97" s="170"/>
      <c r="LKW97" s="167"/>
      <c r="LKX97" s="43"/>
      <c r="LKY97" s="208"/>
      <c r="LKZ97" s="157"/>
      <c r="LLA97" s="211"/>
      <c r="LLB97" s="161"/>
      <c r="LLC97" s="161"/>
      <c r="LLD97" s="168"/>
      <c r="LLE97" s="169"/>
      <c r="LLF97" s="170"/>
      <c r="LLG97" s="167"/>
      <c r="LLH97" s="43"/>
      <c r="LLI97" s="208"/>
      <c r="LLJ97" s="157"/>
      <c r="LLK97" s="211"/>
      <c r="LLL97" s="161"/>
      <c r="LLM97" s="161"/>
      <c r="LLN97" s="168"/>
      <c r="LLO97" s="169"/>
      <c r="LLP97" s="170"/>
      <c r="LLQ97" s="167"/>
      <c r="LLR97" s="43"/>
      <c r="LLS97" s="208"/>
      <c r="LLT97" s="157"/>
      <c r="LLU97" s="211"/>
      <c r="LLV97" s="161"/>
      <c r="LLW97" s="161"/>
      <c r="LLX97" s="168"/>
      <c r="LLY97" s="169"/>
      <c r="LLZ97" s="170"/>
      <c r="LMA97" s="167"/>
      <c r="LMB97" s="43"/>
      <c r="LMC97" s="208"/>
      <c r="LMD97" s="157"/>
      <c r="LME97" s="211"/>
      <c r="LMF97" s="161"/>
      <c r="LMG97" s="161"/>
      <c r="LMH97" s="168"/>
      <c r="LMI97" s="169"/>
      <c r="LMJ97" s="170"/>
      <c r="LMK97" s="167"/>
      <c r="LML97" s="43"/>
      <c r="LMM97" s="208"/>
      <c r="LMN97" s="157"/>
      <c r="LMO97" s="211"/>
      <c r="LMP97" s="161"/>
      <c r="LMQ97" s="161"/>
      <c r="LMR97" s="168"/>
      <c r="LMS97" s="169"/>
      <c r="LMT97" s="170"/>
      <c r="LMU97" s="167"/>
      <c r="LMV97" s="43"/>
      <c r="LMW97" s="208"/>
      <c r="LMX97" s="157"/>
      <c r="LMY97" s="211"/>
      <c r="LMZ97" s="161"/>
      <c r="LNA97" s="161"/>
      <c r="LNB97" s="168"/>
      <c r="LNC97" s="169"/>
      <c r="LND97" s="170"/>
      <c r="LNE97" s="167"/>
      <c r="LNF97" s="43"/>
      <c r="LNG97" s="208"/>
      <c r="LNH97" s="157"/>
      <c r="LNI97" s="211"/>
      <c r="LNJ97" s="161"/>
      <c r="LNK97" s="161"/>
      <c r="LNL97" s="168"/>
      <c r="LNM97" s="169"/>
      <c r="LNN97" s="170"/>
      <c r="LNO97" s="167"/>
      <c r="LNP97" s="43"/>
      <c r="LNQ97" s="208"/>
      <c r="LNR97" s="157"/>
      <c r="LNS97" s="211"/>
      <c r="LNT97" s="161"/>
      <c r="LNU97" s="161"/>
      <c r="LNV97" s="168"/>
      <c r="LNW97" s="169"/>
      <c r="LNX97" s="170"/>
      <c r="LNY97" s="167"/>
      <c r="LNZ97" s="43"/>
      <c r="LOA97" s="208"/>
      <c r="LOB97" s="157"/>
      <c r="LOC97" s="211"/>
      <c r="LOD97" s="161"/>
      <c r="LOE97" s="161"/>
      <c r="LOF97" s="168"/>
      <c r="LOG97" s="169"/>
      <c r="LOH97" s="170"/>
      <c r="LOI97" s="167"/>
      <c r="LOJ97" s="43"/>
      <c r="LOK97" s="208"/>
      <c r="LOL97" s="157"/>
      <c r="LOM97" s="211"/>
      <c r="LON97" s="161"/>
      <c r="LOO97" s="161"/>
      <c r="LOP97" s="168"/>
      <c r="LOQ97" s="169"/>
      <c r="LOR97" s="170"/>
      <c r="LOS97" s="167"/>
      <c r="LOT97" s="43"/>
      <c r="LOU97" s="208"/>
      <c r="LOV97" s="157"/>
      <c r="LOW97" s="211"/>
      <c r="LOX97" s="161"/>
      <c r="LOY97" s="161"/>
      <c r="LOZ97" s="168"/>
      <c r="LPA97" s="169"/>
      <c r="LPB97" s="170"/>
      <c r="LPC97" s="167"/>
      <c r="LPD97" s="43"/>
      <c r="LPE97" s="208"/>
      <c r="LPF97" s="157"/>
      <c r="LPG97" s="211"/>
      <c r="LPH97" s="161"/>
      <c r="LPI97" s="161"/>
      <c r="LPJ97" s="168"/>
      <c r="LPK97" s="169"/>
      <c r="LPL97" s="170"/>
      <c r="LPM97" s="167"/>
      <c r="LPN97" s="43"/>
      <c r="LPO97" s="208"/>
      <c r="LPP97" s="157"/>
      <c r="LPQ97" s="211"/>
      <c r="LPR97" s="161"/>
      <c r="LPS97" s="161"/>
      <c r="LPT97" s="168"/>
      <c r="LPU97" s="169"/>
      <c r="LPV97" s="170"/>
      <c r="LPW97" s="167"/>
      <c r="LPX97" s="43"/>
      <c r="LPY97" s="208"/>
      <c r="LPZ97" s="157"/>
      <c r="LQA97" s="211"/>
      <c r="LQB97" s="161"/>
      <c r="LQC97" s="161"/>
      <c r="LQD97" s="168"/>
      <c r="LQE97" s="169"/>
      <c r="LQF97" s="170"/>
      <c r="LQG97" s="167"/>
      <c r="LQH97" s="43"/>
      <c r="LQI97" s="208"/>
      <c r="LQJ97" s="157"/>
      <c r="LQK97" s="211"/>
      <c r="LQL97" s="161"/>
      <c r="LQM97" s="161"/>
      <c r="LQN97" s="168"/>
      <c r="LQO97" s="169"/>
      <c r="LQP97" s="170"/>
      <c r="LQQ97" s="167"/>
      <c r="LQR97" s="43"/>
      <c r="LQS97" s="208"/>
      <c r="LQT97" s="157"/>
      <c r="LQU97" s="211"/>
      <c r="LQV97" s="161"/>
      <c r="LQW97" s="161"/>
      <c r="LQX97" s="168"/>
      <c r="LQY97" s="169"/>
      <c r="LQZ97" s="170"/>
      <c r="LRA97" s="167"/>
      <c r="LRB97" s="43"/>
      <c r="LRC97" s="208"/>
      <c r="LRD97" s="157"/>
      <c r="LRE97" s="211"/>
      <c r="LRF97" s="161"/>
      <c r="LRG97" s="161"/>
      <c r="LRH97" s="168"/>
      <c r="LRI97" s="169"/>
      <c r="LRJ97" s="170"/>
      <c r="LRK97" s="167"/>
      <c r="LRL97" s="43"/>
      <c r="LRM97" s="208"/>
      <c r="LRN97" s="157"/>
      <c r="LRO97" s="211"/>
      <c r="LRP97" s="161"/>
      <c r="LRQ97" s="161"/>
      <c r="LRR97" s="168"/>
      <c r="LRS97" s="169"/>
      <c r="LRT97" s="170"/>
      <c r="LRU97" s="167"/>
      <c r="LRV97" s="43"/>
      <c r="LRW97" s="208"/>
      <c r="LRX97" s="157"/>
      <c r="LRY97" s="211"/>
      <c r="LRZ97" s="161"/>
      <c r="LSA97" s="161"/>
      <c r="LSB97" s="168"/>
      <c r="LSC97" s="169"/>
      <c r="LSD97" s="170"/>
      <c r="LSE97" s="167"/>
      <c r="LSF97" s="43"/>
      <c r="LSG97" s="208"/>
      <c r="LSH97" s="157"/>
      <c r="LSI97" s="211"/>
      <c r="LSJ97" s="161"/>
      <c r="LSK97" s="161"/>
      <c r="LSL97" s="168"/>
      <c r="LSM97" s="169"/>
      <c r="LSN97" s="170"/>
      <c r="LSO97" s="167"/>
      <c r="LSP97" s="43"/>
      <c r="LSQ97" s="208"/>
      <c r="LSR97" s="157"/>
      <c r="LSS97" s="211"/>
      <c r="LST97" s="161"/>
      <c r="LSU97" s="161"/>
      <c r="LSV97" s="168"/>
      <c r="LSW97" s="169"/>
      <c r="LSX97" s="170"/>
      <c r="LSY97" s="167"/>
      <c r="LSZ97" s="43"/>
      <c r="LTA97" s="208"/>
      <c r="LTB97" s="157"/>
      <c r="LTC97" s="211"/>
      <c r="LTD97" s="161"/>
      <c r="LTE97" s="161"/>
      <c r="LTF97" s="168"/>
      <c r="LTG97" s="169"/>
      <c r="LTH97" s="170"/>
      <c r="LTI97" s="167"/>
      <c r="LTJ97" s="43"/>
      <c r="LTK97" s="208"/>
      <c r="LTL97" s="157"/>
      <c r="LTM97" s="211"/>
      <c r="LTN97" s="161"/>
      <c r="LTO97" s="161"/>
      <c r="LTP97" s="168"/>
      <c r="LTQ97" s="169"/>
      <c r="LTR97" s="170"/>
      <c r="LTS97" s="167"/>
      <c r="LTT97" s="43"/>
      <c r="LTU97" s="208"/>
      <c r="LTV97" s="157"/>
      <c r="LTW97" s="211"/>
      <c r="LTX97" s="161"/>
      <c r="LTY97" s="161"/>
      <c r="LTZ97" s="168"/>
      <c r="LUA97" s="169"/>
      <c r="LUB97" s="170"/>
      <c r="LUC97" s="167"/>
      <c r="LUD97" s="43"/>
      <c r="LUE97" s="208"/>
      <c r="LUF97" s="157"/>
      <c r="LUG97" s="211"/>
      <c r="LUH97" s="161"/>
      <c r="LUI97" s="161"/>
      <c r="LUJ97" s="168"/>
      <c r="LUK97" s="169"/>
      <c r="LUL97" s="170"/>
      <c r="LUM97" s="167"/>
      <c r="LUN97" s="43"/>
      <c r="LUO97" s="208"/>
      <c r="LUP97" s="157"/>
      <c r="LUQ97" s="211"/>
      <c r="LUR97" s="161"/>
      <c r="LUS97" s="161"/>
      <c r="LUT97" s="168"/>
      <c r="LUU97" s="169"/>
      <c r="LUV97" s="170"/>
      <c r="LUW97" s="167"/>
      <c r="LUX97" s="43"/>
      <c r="LUY97" s="208"/>
      <c r="LUZ97" s="157"/>
      <c r="LVA97" s="211"/>
      <c r="LVB97" s="161"/>
      <c r="LVC97" s="161"/>
      <c r="LVD97" s="168"/>
      <c r="LVE97" s="169"/>
      <c r="LVF97" s="170"/>
      <c r="LVG97" s="167"/>
      <c r="LVH97" s="43"/>
      <c r="LVI97" s="208"/>
      <c r="LVJ97" s="157"/>
      <c r="LVK97" s="211"/>
      <c r="LVL97" s="161"/>
      <c r="LVM97" s="161"/>
      <c r="LVN97" s="168"/>
      <c r="LVO97" s="169"/>
      <c r="LVP97" s="170"/>
      <c r="LVQ97" s="167"/>
      <c r="LVR97" s="43"/>
      <c r="LVS97" s="208"/>
      <c r="LVT97" s="157"/>
      <c r="LVU97" s="211"/>
      <c r="LVV97" s="161"/>
      <c r="LVW97" s="161"/>
      <c r="LVX97" s="168"/>
      <c r="LVY97" s="169"/>
      <c r="LVZ97" s="170"/>
      <c r="LWA97" s="167"/>
      <c r="LWB97" s="43"/>
      <c r="LWC97" s="208"/>
      <c r="LWD97" s="157"/>
      <c r="LWE97" s="211"/>
      <c r="LWF97" s="161"/>
      <c r="LWG97" s="161"/>
      <c r="LWH97" s="168"/>
      <c r="LWI97" s="169"/>
      <c r="LWJ97" s="170"/>
      <c r="LWK97" s="167"/>
      <c r="LWL97" s="43"/>
      <c r="LWM97" s="208"/>
      <c r="LWN97" s="157"/>
      <c r="LWO97" s="211"/>
      <c r="LWP97" s="161"/>
      <c r="LWQ97" s="161"/>
      <c r="LWR97" s="168"/>
      <c r="LWS97" s="169"/>
      <c r="LWT97" s="170"/>
      <c r="LWU97" s="167"/>
      <c r="LWV97" s="43"/>
      <c r="LWW97" s="208"/>
      <c r="LWX97" s="157"/>
      <c r="LWY97" s="211"/>
      <c r="LWZ97" s="161"/>
      <c r="LXA97" s="161"/>
      <c r="LXB97" s="168"/>
      <c r="LXC97" s="169"/>
      <c r="LXD97" s="170"/>
      <c r="LXE97" s="167"/>
      <c r="LXF97" s="43"/>
      <c r="LXG97" s="208"/>
      <c r="LXH97" s="157"/>
      <c r="LXI97" s="211"/>
      <c r="LXJ97" s="161"/>
      <c r="LXK97" s="161"/>
      <c r="LXL97" s="168"/>
      <c r="LXM97" s="169"/>
      <c r="LXN97" s="170"/>
      <c r="LXO97" s="167"/>
      <c r="LXP97" s="43"/>
      <c r="LXQ97" s="208"/>
      <c r="LXR97" s="157"/>
      <c r="LXS97" s="211"/>
      <c r="LXT97" s="161"/>
      <c r="LXU97" s="161"/>
      <c r="LXV97" s="168"/>
      <c r="LXW97" s="169"/>
      <c r="LXX97" s="170"/>
      <c r="LXY97" s="167"/>
      <c r="LXZ97" s="43"/>
      <c r="LYA97" s="208"/>
      <c r="LYB97" s="157"/>
      <c r="LYC97" s="211"/>
      <c r="LYD97" s="161"/>
      <c r="LYE97" s="161"/>
      <c r="LYF97" s="168"/>
      <c r="LYG97" s="169"/>
      <c r="LYH97" s="170"/>
      <c r="LYI97" s="167"/>
      <c r="LYJ97" s="43"/>
      <c r="LYK97" s="208"/>
      <c r="LYL97" s="157"/>
      <c r="LYM97" s="211"/>
      <c r="LYN97" s="161"/>
      <c r="LYO97" s="161"/>
      <c r="LYP97" s="168"/>
      <c r="LYQ97" s="169"/>
      <c r="LYR97" s="170"/>
      <c r="LYS97" s="167"/>
      <c r="LYT97" s="43"/>
      <c r="LYU97" s="208"/>
      <c r="LYV97" s="157"/>
      <c r="LYW97" s="211"/>
      <c r="LYX97" s="161"/>
      <c r="LYY97" s="161"/>
      <c r="LYZ97" s="168"/>
      <c r="LZA97" s="169"/>
      <c r="LZB97" s="170"/>
      <c r="LZC97" s="167"/>
      <c r="LZD97" s="43"/>
      <c r="LZE97" s="208"/>
      <c r="LZF97" s="157"/>
      <c r="LZG97" s="211"/>
      <c r="LZH97" s="161"/>
      <c r="LZI97" s="161"/>
      <c r="LZJ97" s="168"/>
      <c r="LZK97" s="169"/>
      <c r="LZL97" s="170"/>
      <c r="LZM97" s="167"/>
      <c r="LZN97" s="43"/>
      <c r="LZO97" s="208"/>
      <c r="LZP97" s="157"/>
      <c r="LZQ97" s="211"/>
      <c r="LZR97" s="161"/>
      <c r="LZS97" s="161"/>
      <c r="LZT97" s="168"/>
      <c r="LZU97" s="169"/>
      <c r="LZV97" s="170"/>
      <c r="LZW97" s="167"/>
      <c r="LZX97" s="43"/>
      <c r="LZY97" s="208"/>
      <c r="LZZ97" s="157"/>
      <c r="MAA97" s="211"/>
      <c r="MAB97" s="161"/>
      <c r="MAC97" s="161"/>
      <c r="MAD97" s="168"/>
      <c r="MAE97" s="169"/>
      <c r="MAF97" s="170"/>
      <c r="MAG97" s="167"/>
      <c r="MAH97" s="43"/>
      <c r="MAI97" s="208"/>
      <c r="MAJ97" s="157"/>
      <c r="MAK97" s="211"/>
      <c r="MAL97" s="161"/>
      <c r="MAM97" s="161"/>
      <c r="MAN97" s="168"/>
      <c r="MAO97" s="169"/>
      <c r="MAP97" s="170"/>
      <c r="MAQ97" s="167"/>
      <c r="MAR97" s="43"/>
      <c r="MAS97" s="208"/>
      <c r="MAT97" s="157"/>
      <c r="MAU97" s="211"/>
      <c r="MAV97" s="161"/>
      <c r="MAW97" s="161"/>
      <c r="MAX97" s="168"/>
      <c r="MAY97" s="169"/>
      <c r="MAZ97" s="170"/>
      <c r="MBA97" s="167"/>
      <c r="MBB97" s="43"/>
      <c r="MBC97" s="208"/>
      <c r="MBD97" s="157"/>
      <c r="MBE97" s="211"/>
      <c r="MBF97" s="161"/>
      <c r="MBG97" s="161"/>
      <c r="MBH97" s="168"/>
      <c r="MBI97" s="169"/>
      <c r="MBJ97" s="170"/>
      <c r="MBK97" s="167"/>
      <c r="MBL97" s="43"/>
      <c r="MBM97" s="208"/>
      <c r="MBN97" s="157"/>
      <c r="MBO97" s="211"/>
      <c r="MBP97" s="161"/>
      <c r="MBQ97" s="161"/>
      <c r="MBR97" s="168"/>
      <c r="MBS97" s="169"/>
      <c r="MBT97" s="170"/>
      <c r="MBU97" s="167"/>
      <c r="MBV97" s="43"/>
      <c r="MBW97" s="208"/>
      <c r="MBX97" s="157"/>
      <c r="MBY97" s="211"/>
      <c r="MBZ97" s="161"/>
      <c r="MCA97" s="161"/>
      <c r="MCB97" s="168"/>
      <c r="MCC97" s="169"/>
      <c r="MCD97" s="170"/>
      <c r="MCE97" s="167"/>
      <c r="MCF97" s="43"/>
      <c r="MCG97" s="208"/>
      <c r="MCH97" s="157"/>
      <c r="MCI97" s="211"/>
      <c r="MCJ97" s="161"/>
      <c r="MCK97" s="161"/>
      <c r="MCL97" s="168"/>
      <c r="MCM97" s="169"/>
      <c r="MCN97" s="170"/>
      <c r="MCO97" s="167"/>
      <c r="MCP97" s="43"/>
      <c r="MCQ97" s="208"/>
      <c r="MCR97" s="157"/>
      <c r="MCS97" s="211"/>
      <c r="MCT97" s="161"/>
      <c r="MCU97" s="161"/>
      <c r="MCV97" s="168"/>
      <c r="MCW97" s="169"/>
      <c r="MCX97" s="170"/>
      <c r="MCY97" s="167"/>
      <c r="MCZ97" s="43"/>
      <c r="MDA97" s="208"/>
      <c r="MDB97" s="157"/>
      <c r="MDC97" s="211"/>
      <c r="MDD97" s="161"/>
      <c r="MDE97" s="161"/>
      <c r="MDF97" s="168"/>
      <c r="MDG97" s="169"/>
      <c r="MDH97" s="170"/>
      <c r="MDI97" s="167"/>
      <c r="MDJ97" s="43"/>
      <c r="MDK97" s="208"/>
      <c r="MDL97" s="157"/>
      <c r="MDM97" s="211"/>
      <c r="MDN97" s="161"/>
      <c r="MDO97" s="161"/>
      <c r="MDP97" s="168"/>
      <c r="MDQ97" s="169"/>
      <c r="MDR97" s="170"/>
      <c r="MDS97" s="167"/>
      <c r="MDT97" s="43"/>
      <c r="MDU97" s="208"/>
      <c r="MDV97" s="157"/>
      <c r="MDW97" s="211"/>
      <c r="MDX97" s="161"/>
      <c r="MDY97" s="161"/>
      <c r="MDZ97" s="168"/>
      <c r="MEA97" s="169"/>
      <c r="MEB97" s="170"/>
      <c r="MEC97" s="167"/>
      <c r="MED97" s="43"/>
      <c r="MEE97" s="208"/>
      <c r="MEF97" s="157"/>
      <c r="MEG97" s="211"/>
      <c r="MEH97" s="161"/>
      <c r="MEI97" s="161"/>
      <c r="MEJ97" s="168"/>
      <c r="MEK97" s="169"/>
      <c r="MEL97" s="170"/>
      <c r="MEM97" s="167"/>
      <c r="MEN97" s="43"/>
      <c r="MEO97" s="208"/>
      <c r="MEP97" s="157"/>
      <c r="MEQ97" s="211"/>
      <c r="MER97" s="161"/>
      <c r="MES97" s="161"/>
      <c r="MET97" s="168"/>
      <c r="MEU97" s="169"/>
      <c r="MEV97" s="170"/>
      <c r="MEW97" s="167"/>
      <c r="MEX97" s="43"/>
      <c r="MEY97" s="208"/>
      <c r="MEZ97" s="157"/>
      <c r="MFA97" s="211"/>
      <c r="MFB97" s="161"/>
      <c r="MFC97" s="161"/>
      <c r="MFD97" s="168"/>
      <c r="MFE97" s="169"/>
      <c r="MFF97" s="170"/>
      <c r="MFG97" s="167"/>
      <c r="MFH97" s="43"/>
      <c r="MFI97" s="208"/>
      <c r="MFJ97" s="157"/>
      <c r="MFK97" s="211"/>
      <c r="MFL97" s="161"/>
      <c r="MFM97" s="161"/>
      <c r="MFN97" s="168"/>
      <c r="MFO97" s="169"/>
      <c r="MFP97" s="170"/>
      <c r="MFQ97" s="167"/>
      <c r="MFR97" s="43"/>
      <c r="MFS97" s="208"/>
      <c r="MFT97" s="157"/>
      <c r="MFU97" s="211"/>
      <c r="MFV97" s="161"/>
      <c r="MFW97" s="161"/>
      <c r="MFX97" s="168"/>
      <c r="MFY97" s="169"/>
      <c r="MFZ97" s="170"/>
      <c r="MGA97" s="167"/>
      <c r="MGB97" s="43"/>
      <c r="MGC97" s="208"/>
      <c r="MGD97" s="157"/>
      <c r="MGE97" s="211"/>
      <c r="MGF97" s="161"/>
      <c r="MGG97" s="161"/>
      <c r="MGH97" s="168"/>
      <c r="MGI97" s="169"/>
      <c r="MGJ97" s="170"/>
      <c r="MGK97" s="167"/>
      <c r="MGL97" s="43"/>
      <c r="MGM97" s="208"/>
      <c r="MGN97" s="157"/>
      <c r="MGO97" s="211"/>
      <c r="MGP97" s="161"/>
      <c r="MGQ97" s="161"/>
      <c r="MGR97" s="168"/>
      <c r="MGS97" s="169"/>
      <c r="MGT97" s="170"/>
      <c r="MGU97" s="167"/>
      <c r="MGV97" s="43"/>
      <c r="MGW97" s="208"/>
      <c r="MGX97" s="157"/>
      <c r="MGY97" s="211"/>
      <c r="MGZ97" s="161"/>
      <c r="MHA97" s="161"/>
      <c r="MHB97" s="168"/>
      <c r="MHC97" s="169"/>
      <c r="MHD97" s="170"/>
      <c r="MHE97" s="167"/>
      <c r="MHF97" s="43"/>
      <c r="MHG97" s="208"/>
      <c r="MHH97" s="157"/>
      <c r="MHI97" s="211"/>
      <c r="MHJ97" s="161"/>
      <c r="MHK97" s="161"/>
      <c r="MHL97" s="168"/>
      <c r="MHM97" s="169"/>
      <c r="MHN97" s="170"/>
      <c r="MHO97" s="167"/>
      <c r="MHP97" s="43"/>
      <c r="MHQ97" s="208"/>
      <c r="MHR97" s="157"/>
      <c r="MHS97" s="211"/>
      <c r="MHT97" s="161"/>
      <c r="MHU97" s="161"/>
      <c r="MHV97" s="168"/>
      <c r="MHW97" s="169"/>
      <c r="MHX97" s="170"/>
      <c r="MHY97" s="167"/>
      <c r="MHZ97" s="43"/>
      <c r="MIA97" s="208"/>
      <c r="MIB97" s="157"/>
      <c r="MIC97" s="211"/>
      <c r="MID97" s="161"/>
      <c r="MIE97" s="161"/>
      <c r="MIF97" s="168"/>
      <c r="MIG97" s="169"/>
      <c r="MIH97" s="170"/>
      <c r="MII97" s="167"/>
      <c r="MIJ97" s="43"/>
      <c r="MIK97" s="208"/>
      <c r="MIL97" s="157"/>
      <c r="MIM97" s="211"/>
      <c r="MIN97" s="161"/>
      <c r="MIO97" s="161"/>
      <c r="MIP97" s="168"/>
      <c r="MIQ97" s="169"/>
      <c r="MIR97" s="170"/>
      <c r="MIS97" s="167"/>
      <c r="MIT97" s="43"/>
      <c r="MIU97" s="208"/>
      <c r="MIV97" s="157"/>
      <c r="MIW97" s="211"/>
      <c r="MIX97" s="161"/>
      <c r="MIY97" s="161"/>
      <c r="MIZ97" s="168"/>
      <c r="MJA97" s="169"/>
      <c r="MJB97" s="170"/>
      <c r="MJC97" s="167"/>
      <c r="MJD97" s="43"/>
      <c r="MJE97" s="208"/>
      <c r="MJF97" s="157"/>
      <c r="MJG97" s="211"/>
      <c r="MJH97" s="161"/>
      <c r="MJI97" s="161"/>
      <c r="MJJ97" s="168"/>
      <c r="MJK97" s="169"/>
      <c r="MJL97" s="170"/>
      <c r="MJM97" s="167"/>
      <c r="MJN97" s="43"/>
      <c r="MJO97" s="208"/>
      <c r="MJP97" s="157"/>
      <c r="MJQ97" s="211"/>
      <c r="MJR97" s="161"/>
      <c r="MJS97" s="161"/>
      <c r="MJT97" s="168"/>
      <c r="MJU97" s="169"/>
      <c r="MJV97" s="170"/>
      <c r="MJW97" s="167"/>
      <c r="MJX97" s="43"/>
      <c r="MJY97" s="208"/>
      <c r="MJZ97" s="157"/>
      <c r="MKA97" s="211"/>
      <c r="MKB97" s="161"/>
      <c r="MKC97" s="161"/>
      <c r="MKD97" s="168"/>
      <c r="MKE97" s="169"/>
      <c r="MKF97" s="170"/>
      <c r="MKG97" s="167"/>
      <c r="MKH97" s="43"/>
      <c r="MKI97" s="208"/>
      <c r="MKJ97" s="157"/>
      <c r="MKK97" s="211"/>
      <c r="MKL97" s="161"/>
      <c r="MKM97" s="161"/>
      <c r="MKN97" s="168"/>
      <c r="MKO97" s="169"/>
      <c r="MKP97" s="170"/>
      <c r="MKQ97" s="167"/>
      <c r="MKR97" s="43"/>
      <c r="MKS97" s="208"/>
      <c r="MKT97" s="157"/>
      <c r="MKU97" s="211"/>
      <c r="MKV97" s="161"/>
      <c r="MKW97" s="161"/>
      <c r="MKX97" s="168"/>
      <c r="MKY97" s="169"/>
      <c r="MKZ97" s="170"/>
      <c r="MLA97" s="167"/>
      <c r="MLB97" s="43"/>
      <c r="MLC97" s="208"/>
      <c r="MLD97" s="157"/>
      <c r="MLE97" s="211"/>
      <c r="MLF97" s="161"/>
      <c r="MLG97" s="161"/>
      <c r="MLH97" s="168"/>
      <c r="MLI97" s="169"/>
      <c r="MLJ97" s="170"/>
      <c r="MLK97" s="167"/>
      <c r="MLL97" s="43"/>
      <c r="MLM97" s="208"/>
      <c r="MLN97" s="157"/>
      <c r="MLO97" s="211"/>
      <c r="MLP97" s="161"/>
      <c r="MLQ97" s="161"/>
      <c r="MLR97" s="168"/>
      <c r="MLS97" s="169"/>
      <c r="MLT97" s="170"/>
      <c r="MLU97" s="167"/>
      <c r="MLV97" s="43"/>
      <c r="MLW97" s="208"/>
      <c r="MLX97" s="157"/>
      <c r="MLY97" s="211"/>
      <c r="MLZ97" s="161"/>
      <c r="MMA97" s="161"/>
      <c r="MMB97" s="168"/>
      <c r="MMC97" s="169"/>
      <c r="MMD97" s="170"/>
      <c r="MME97" s="167"/>
      <c r="MMF97" s="43"/>
      <c r="MMG97" s="208"/>
      <c r="MMH97" s="157"/>
      <c r="MMI97" s="211"/>
      <c r="MMJ97" s="161"/>
      <c r="MMK97" s="161"/>
      <c r="MML97" s="168"/>
      <c r="MMM97" s="169"/>
      <c r="MMN97" s="170"/>
      <c r="MMO97" s="167"/>
      <c r="MMP97" s="43"/>
      <c r="MMQ97" s="208"/>
      <c r="MMR97" s="157"/>
      <c r="MMS97" s="211"/>
      <c r="MMT97" s="161"/>
      <c r="MMU97" s="161"/>
      <c r="MMV97" s="168"/>
      <c r="MMW97" s="169"/>
      <c r="MMX97" s="170"/>
      <c r="MMY97" s="167"/>
      <c r="MMZ97" s="43"/>
      <c r="MNA97" s="208"/>
      <c r="MNB97" s="157"/>
      <c r="MNC97" s="211"/>
      <c r="MND97" s="161"/>
      <c r="MNE97" s="161"/>
      <c r="MNF97" s="168"/>
      <c r="MNG97" s="169"/>
      <c r="MNH97" s="170"/>
      <c r="MNI97" s="167"/>
      <c r="MNJ97" s="43"/>
      <c r="MNK97" s="208"/>
      <c r="MNL97" s="157"/>
      <c r="MNM97" s="211"/>
      <c r="MNN97" s="161"/>
      <c r="MNO97" s="161"/>
      <c r="MNP97" s="168"/>
      <c r="MNQ97" s="169"/>
      <c r="MNR97" s="170"/>
      <c r="MNS97" s="167"/>
      <c r="MNT97" s="43"/>
      <c r="MNU97" s="208"/>
      <c r="MNV97" s="157"/>
      <c r="MNW97" s="211"/>
      <c r="MNX97" s="161"/>
      <c r="MNY97" s="161"/>
      <c r="MNZ97" s="168"/>
      <c r="MOA97" s="169"/>
      <c r="MOB97" s="170"/>
      <c r="MOC97" s="167"/>
      <c r="MOD97" s="43"/>
      <c r="MOE97" s="208"/>
      <c r="MOF97" s="157"/>
      <c r="MOG97" s="211"/>
      <c r="MOH97" s="161"/>
      <c r="MOI97" s="161"/>
      <c r="MOJ97" s="168"/>
      <c r="MOK97" s="169"/>
      <c r="MOL97" s="170"/>
      <c r="MOM97" s="167"/>
      <c r="MON97" s="43"/>
      <c r="MOO97" s="208"/>
      <c r="MOP97" s="157"/>
      <c r="MOQ97" s="211"/>
      <c r="MOR97" s="161"/>
      <c r="MOS97" s="161"/>
      <c r="MOT97" s="168"/>
      <c r="MOU97" s="169"/>
      <c r="MOV97" s="170"/>
      <c r="MOW97" s="167"/>
      <c r="MOX97" s="43"/>
      <c r="MOY97" s="208"/>
      <c r="MOZ97" s="157"/>
      <c r="MPA97" s="211"/>
      <c r="MPB97" s="161"/>
      <c r="MPC97" s="161"/>
      <c r="MPD97" s="168"/>
      <c r="MPE97" s="169"/>
      <c r="MPF97" s="170"/>
      <c r="MPG97" s="167"/>
      <c r="MPH97" s="43"/>
      <c r="MPI97" s="208"/>
      <c r="MPJ97" s="157"/>
      <c r="MPK97" s="211"/>
      <c r="MPL97" s="161"/>
      <c r="MPM97" s="161"/>
      <c r="MPN97" s="168"/>
      <c r="MPO97" s="169"/>
      <c r="MPP97" s="170"/>
      <c r="MPQ97" s="167"/>
      <c r="MPR97" s="43"/>
      <c r="MPS97" s="208"/>
      <c r="MPT97" s="157"/>
      <c r="MPU97" s="211"/>
      <c r="MPV97" s="161"/>
      <c r="MPW97" s="161"/>
      <c r="MPX97" s="168"/>
      <c r="MPY97" s="169"/>
      <c r="MPZ97" s="170"/>
      <c r="MQA97" s="167"/>
      <c r="MQB97" s="43"/>
      <c r="MQC97" s="208"/>
      <c r="MQD97" s="157"/>
      <c r="MQE97" s="211"/>
      <c r="MQF97" s="161"/>
      <c r="MQG97" s="161"/>
      <c r="MQH97" s="168"/>
      <c r="MQI97" s="169"/>
      <c r="MQJ97" s="170"/>
      <c r="MQK97" s="167"/>
      <c r="MQL97" s="43"/>
      <c r="MQM97" s="208"/>
      <c r="MQN97" s="157"/>
      <c r="MQO97" s="211"/>
      <c r="MQP97" s="161"/>
      <c r="MQQ97" s="161"/>
      <c r="MQR97" s="168"/>
      <c r="MQS97" s="169"/>
      <c r="MQT97" s="170"/>
      <c r="MQU97" s="167"/>
      <c r="MQV97" s="43"/>
      <c r="MQW97" s="208"/>
      <c r="MQX97" s="157"/>
      <c r="MQY97" s="211"/>
      <c r="MQZ97" s="161"/>
      <c r="MRA97" s="161"/>
      <c r="MRB97" s="168"/>
      <c r="MRC97" s="169"/>
      <c r="MRD97" s="170"/>
      <c r="MRE97" s="167"/>
      <c r="MRF97" s="43"/>
      <c r="MRG97" s="208"/>
      <c r="MRH97" s="157"/>
      <c r="MRI97" s="211"/>
      <c r="MRJ97" s="161"/>
      <c r="MRK97" s="161"/>
      <c r="MRL97" s="168"/>
      <c r="MRM97" s="169"/>
      <c r="MRN97" s="170"/>
      <c r="MRO97" s="167"/>
      <c r="MRP97" s="43"/>
      <c r="MRQ97" s="208"/>
      <c r="MRR97" s="157"/>
      <c r="MRS97" s="211"/>
      <c r="MRT97" s="161"/>
      <c r="MRU97" s="161"/>
      <c r="MRV97" s="168"/>
      <c r="MRW97" s="169"/>
      <c r="MRX97" s="170"/>
      <c r="MRY97" s="167"/>
      <c r="MRZ97" s="43"/>
      <c r="MSA97" s="208"/>
      <c r="MSB97" s="157"/>
      <c r="MSC97" s="211"/>
      <c r="MSD97" s="161"/>
      <c r="MSE97" s="161"/>
      <c r="MSF97" s="168"/>
      <c r="MSG97" s="169"/>
      <c r="MSH97" s="170"/>
      <c r="MSI97" s="167"/>
      <c r="MSJ97" s="43"/>
      <c r="MSK97" s="208"/>
      <c r="MSL97" s="157"/>
      <c r="MSM97" s="211"/>
      <c r="MSN97" s="161"/>
      <c r="MSO97" s="161"/>
      <c r="MSP97" s="168"/>
      <c r="MSQ97" s="169"/>
      <c r="MSR97" s="170"/>
      <c r="MSS97" s="167"/>
      <c r="MST97" s="43"/>
      <c r="MSU97" s="208"/>
      <c r="MSV97" s="157"/>
      <c r="MSW97" s="211"/>
      <c r="MSX97" s="161"/>
      <c r="MSY97" s="161"/>
      <c r="MSZ97" s="168"/>
      <c r="MTA97" s="169"/>
      <c r="MTB97" s="170"/>
      <c r="MTC97" s="167"/>
      <c r="MTD97" s="43"/>
      <c r="MTE97" s="208"/>
      <c r="MTF97" s="157"/>
      <c r="MTG97" s="211"/>
      <c r="MTH97" s="161"/>
      <c r="MTI97" s="161"/>
      <c r="MTJ97" s="168"/>
      <c r="MTK97" s="169"/>
      <c r="MTL97" s="170"/>
      <c r="MTM97" s="167"/>
      <c r="MTN97" s="43"/>
      <c r="MTO97" s="208"/>
      <c r="MTP97" s="157"/>
      <c r="MTQ97" s="211"/>
      <c r="MTR97" s="161"/>
      <c r="MTS97" s="161"/>
      <c r="MTT97" s="168"/>
      <c r="MTU97" s="169"/>
      <c r="MTV97" s="170"/>
      <c r="MTW97" s="167"/>
      <c r="MTX97" s="43"/>
      <c r="MTY97" s="208"/>
      <c r="MTZ97" s="157"/>
      <c r="MUA97" s="211"/>
      <c r="MUB97" s="161"/>
      <c r="MUC97" s="161"/>
      <c r="MUD97" s="168"/>
      <c r="MUE97" s="169"/>
      <c r="MUF97" s="170"/>
      <c r="MUG97" s="167"/>
      <c r="MUH97" s="43"/>
      <c r="MUI97" s="208"/>
      <c r="MUJ97" s="157"/>
      <c r="MUK97" s="211"/>
      <c r="MUL97" s="161"/>
      <c r="MUM97" s="161"/>
      <c r="MUN97" s="168"/>
      <c r="MUO97" s="169"/>
      <c r="MUP97" s="170"/>
      <c r="MUQ97" s="167"/>
      <c r="MUR97" s="43"/>
      <c r="MUS97" s="208"/>
      <c r="MUT97" s="157"/>
      <c r="MUU97" s="211"/>
      <c r="MUV97" s="161"/>
      <c r="MUW97" s="161"/>
      <c r="MUX97" s="168"/>
      <c r="MUY97" s="169"/>
      <c r="MUZ97" s="170"/>
      <c r="MVA97" s="167"/>
      <c r="MVB97" s="43"/>
      <c r="MVC97" s="208"/>
      <c r="MVD97" s="157"/>
      <c r="MVE97" s="211"/>
      <c r="MVF97" s="161"/>
      <c r="MVG97" s="161"/>
      <c r="MVH97" s="168"/>
      <c r="MVI97" s="169"/>
      <c r="MVJ97" s="170"/>
      <c r="MVK97" s="167"/>
      <c r="MVL97" s="43"/>
      <c r="MVM97" s="208"/>
      <c r="MVN97" s="157"/>
      <c r="MVO97" s="211"/>
      <c r="MVP97" s="161"/>
      <c r="MVQ97" s="161"/>
      <c r="MVR97" s="168"/>
      <c r="MVS97" s="169"/>
      <c r="MVT97" s="170"/>
      <c r="MVU97" s="167"/>
      <c r="MVV97" s="43"/>
      <c r="MVW97" s="208"/>
      <c r="MVX97" s="157"/>
      <c r="MVY97" s="211"/>
      <c r="MVZ97" s="161"/>
      <c r="MWA97" s="161"/>
      <c r="MWB97" s="168"/>
      <c r="MWC97" s="169"/>
      <c r="MWD97" s="170"/>
      <c r="MWE97" s="167"/>
      <c r="MWF97" s="43"/>
      <c r="MWG97" s="208"/>
      <c r="MWH97" s="157"/>
      <c r="MWI97" s="211"/>
      <c r="MWJ97" s="161"/>
      <c r="MWK97" s="161"/>
      <c r="MWL97" s="168"/>
      <c r="MWM97" s="169"/>
      <c r="MWN97" s="170"/>
      <c r="MWO97" s="167"/>
      <c r="MWP97" s="43"/>
      <c r="MWQ97" s="208"/>
      <c r="MWR97" s="157"/>
      <c r="MWS97" s="211"/>
      <c r="MWT97" s="161"/>
      <c r="MWU97" s="161"/>
      <c r="MWV97" s="168"/>
      <c r="MWW97" s="169"/>
      <c r="MWX97" s="170"/>
      <c r="MWY97" s="167"/>
      <c r="MWZ97" s="43"/>
      <c r="MXA97" s="208"/>
      <c r="MXB97" s="157"/>
      <c r="MXC97" s="211"/>
      <c r="MXD97" s="161"/>
      <c r="MXE97" s="161"/>
      <c r="MXF97" s="168"/>
      <c r="MXG97" s="169"/>
      <c r="MXH97" s="170"/>
      <c r="MXI97" s="167"/>
      <c r="MXJ97" s="43"/>
      <c r="MXK97" s="208"/>
      <c r="MXL97" s="157"/>
      <c r="MXM97" s="211"/>
      <c r="MXN97" s="161"/>
      <c r="MXO97" s="161"/>
      <c r="MXP97" s="168"/>
      <c r="MXQ97" s="169"/>
      <c r="MXR97" s="170"/>
      <c r="MXS97" s="167"/>
      <c r="MXT97" s="43"/>
      <c r="MXU97" s="208"/>
      <c r="MXV97" s="157"/>
      <c r="MXW97" s="211"/>
      <c r="MXX97" s="161"/>
      <c r="MXY97" s="161"/>
      <c r="MXZ97" s="168"/>
      <c r="MYA97" s="169"/>
      <c r="MYB97" s="170"/>
      <c r="MYC97" s="167"/>
      <c r="MYD97" s="43"/>
      <c r="MYE97" s="208"/>
      <c r="MYF97" s="157"/>
      <c r="MYG97" s="211"/>
      <c r="MYH97" s="161"/>
      <c r="MYI97" s="161"/>
      <c r="MYJ97" s="168"/>
      <c r="MYK97" s="169"/>
      <c r="MYL97" s="170"/>
      <c r="MYM97" s="167"/>
      <c r="MYN97" s="43"/>
      <c r="MYO97" s="208"/>
      <c r="MYP97" s="157"/>
      <c r="MYQ97" s="211"/>
      <c r="MYR97" s="161"/>
      <c r="MYS97" s="161"/>
      <c r="MYT97" s="168"/>
      <c r="MYU97" s="169"/>
      <c r="MYV97" s="170"/>
      <c r="MYW97" s="167"/>
      <c r="MYX97" s="43"/>
      <c r="MYY97" s="208"/>
      <c r="MYZ97" s="157"/>
      <c r="MZA97" s="211"/>
      <c r="MZB97" s="161"/>
      <c r="MZC97" s="161"/>
      <c r="MZD97" s="168"/>
      <c r="MZE97" s="169"/>
      <c r="MZF97" s="170"/>
      <c r="MZG97" s="167"/>
      <c r="MZH97" s="43"/>
      <c r="MZI97" s="208"/>
      <c r="MZJ97" s="157"/>
      <c r="MZK97" s="211"/>
      <c r="MZL97" s="161"/>
      <c r="MZM97" s="161"/>
      <c r="MZN97" s="168"/>
      <c r="MZO97" s="169"/>
      <c r="MZP97" s="170"/>
      <c r="MZQ97" s="167"/>
      <c r="MZR97" s="43"/>
      <c r="MZS97" s="208"/>
      <c r="MZT97" s="157"/>
      <c r="MZU97" s="211"/>
      <c r="MZV97" s="161"/>
      <c r="MZW97" s="161"/>
      <c r="MZX97" s="168"/>
      <c r="MZY97" s="169"/>
      <c r="MZZ97" s="170"/>
      <c r="NAA97" s="167"/>
      <c r="NAB97" s="43"/>
      <c r="NAC97" s="208"/>
      <c r="NAD97" s="157"/>
      <c r="NAE97" s="211"/>
      <c r="NAF97" s="161"/>
      <c r="NAG97" s="161"/>
      <c r="NAH97" s="168"/>
      <c r="NAI97" s="169"/>
      <c r="NAJ97" s="170"/>
      <c r="NAK97" s="167"/>
      <c r="NAL97" s="43"/>
      <c r="NAM97" s="208"/>
      <c r="NAN97" s="157"/>
      <c r="NAO97" s="211"/>
      <c r="NAP97" s="161"/>
      <c r="NAQ97" s="161"/>
      <c r="NAR97" s="168"/>
      <c r="NAS97" s="169"/>
      <c r="NAT97" s="170"/>
      <c r="NAU97" s="167"/>
      <c r="NAV97" s="43"/>
      <c r="NAW97" s="208"/>
      <c r="NAX97" s="157"/>
      <c r="NAY97" s="211"/>
      <c r="NAZ97" s="161"/>
      <c r="NBA97" s="161"/>
      <c r="NBB97" s="168"/>
      <c r="NBC97" s="169"/>
      <c r="NBD97" s="170"/>
      <c r="NBE97" s="167"/>
      <c r="NBF97" s="43"/>
      <c r="NBG97" s="208"/>
      <c r="NBH97" s="157"/>
      <c r="NBI97" s="211"/>
      <c r="NBJ97" s="161"/>
      <c r="NBK97" s="161"/>
      <c r="NBL97" s="168"/>
      <c r="NBM97" s="169"/>
      <c r="NBN97" s="170"/>
      <c r="NBO97" s="167"/>
      <c r="NBP97" s="43"/>
      <c r="NBQ97" s="208"/>
      <c r="NBR97" s="157"/>
      <c r="NBS97" s="211"/>
      <c r="NBT97" s="161"/>
      <c r="NBU97" s="161"/>
      <c r="NBV97" s="168"/>
      <c r="NBW97" s="169"/>
      <c r="NBX97" s="170"/>
      <c r="NBY97" s="167"/>
      <c r="NBZ97" s="43"/>
      <c r="NCA97" s="208"/>
      <c r="NCB97" s="157"/>
      <c r="NCC97" s="211"/>
      <c r="NCD97" s="161"/>
      <c r="NCE97" s="161"/>
      <c r="NCF97" s="168"/>
      <c r="NCG97" s="169"/>
      <c r="NCH97" s="170"/>
      <c r="NCI97" s="167"/>
      <c r="NCJ97" s="43"/>
      <c r="NCK97" s="208"/>
      <c r="NCL97" s="157"/>
      <c r="NCM97" s="211"/>
      <c r="NCN97" s="161"/>
      <c r="NCO97" s="161"/>
      <c r="NCP97" s="168"/>
      <c r="NCQ97" s="169"/>
      <c r="NCR97" s="170"/>
      <c r="NCS97" s="167"/>
      <c r="NCT97" s="43"/>
      <c r="NCU97" s="208"/>
      <c r="NCV97" s="157"/>
      <c r="NCW97" s="211"/>
      <c r="NCX97" s="161"/>
      <c r="NCY97" s="161"/>
      <c r="NCZ97" s="168"/>
      <c r="NDA97" s="169"/>
      <c r="NDB97" s="170"/>
      <c r="NDC97" s="167"/>
      <c r="NDD97" s="43"/>
      <c r="NDE97" s="208"/>
      <c r="NDF97" s="157"/>
      <c r="NDG97" s="211"/>
      <c r="NDH97" s="161"/>
      <c r="NDI97" s="161"/>
      <c r="NDJ97" s="168"/>
      <c r="NDK97" s="169"/>
      <c r="NDL97" s="170"/>
      <c r="NDM97" s="167"/>
      <c r="NDN97" s="43"/>
      <c r="NDO97" s="208"/>
      <c r="NDP97" s="157"/>
      <c r="NDQ97" s="211"/>
      <c r="NDR97" s="161"/>
      <c r="NDS97" s="161"/>
      <c r="NDT97" s="168"/>
      <c r="NDU97" s="169"/>
      <c r="NDV97" s="170"/>
      <c r="NDW97" s="167"/>
      <c r="NDX97" s="43"/>
      <c r="NDY97" s="208"/>
      <c r="NDZ97" s="157"/>
      <c r="NEA97" s="211"/>
      <c r="NEB97" s="161"/>
      <c r="NEC97" s="161"/>
      <c r="NED97" s="168"/>
      <c r="NEE97" s="169"/>
      <c r="NEF97" s="170"/>
      <c r="NEG97" s="167"/>
      <c r="NEH97" s="43"/>
      <c r="NEI97" s="208"/>
      <c r="NEJ97" s="157"/>
      <c r="NEK97" s="211"/>
      <c r="NEL97" s="161"/>
      <c r="NEM97" s="161"/>
      <c r="NEN97" s="168"/>
      <c r="NEO97" s="169"/>
      <c r="NEP97" s="170"/>
      <c r="NEQ97" s="167"/>
      <c r="NER97" s="43"/>
      <c r="NES97" s="208"/>
      <c r="NET97" s="157"/>
      <c r="NEU97" s="211"/>
      <c r="NEV97" s="161"/>
      <c r="NEW97" s="161"/>
      <c r="NEX97" s="168"/>
      <c r="NEY97" s="169"/>
      <c r="NEZ97" s="170"/>
      <c r="NFA97" s="167"/>
      <c r="NFB97" s="43"/>
      <c r="NFC97" s="208"/>
      <c r="NFD97" s="157"/>
      <c r="NFE97" s="211"/>
      <c r="NFF97" s="161"/>
      <c r="NFG97" s="161"/>
      <c r="NFH97" s="168"/>
      <c r="NFI97" s="169"/>
      <c r="NFJ97" s="170"/>
      <c r="NFK97" s="167"/>
      <c r="NFL97" s="43"/>
      <c r="NFM97" s="208"/>
      <c r="NFN97" s="157"/>
      <c r="NFO97" s="211"/>
      <c r="NFP97" s="161"/>
      <c r="NFQ97" s="161"/>
      <c r="NFR97" s="168"/>
      <c r="NFS97" s="169"/>
      <c r="NFT97" s="170"/>
      <c r="NFU97" s="167"/>
      <c r="NFV97" s="43"/>
      <c r="NFW97" s="208"/>
      <c r="NFX97" s="157"/>
      <c r="NFY97" s="211"/>
      <c r="NFZ97" s="161"/>
      <c r="NGA97" s="161"/>
      <c r="NGB97" s="168"/>
      <c r="NGC97" s="169"/>
      <c r="NGD97" s="170"/>
      <c r="NGE97" s="167"/>
      <c r="NGF97" s="43"/>
      <c r="NGG97" s="208"/>
      <c r="NGH97" s="157"/>
      <c r="NGI97" s="211"/>
      <c r="NGJ97" s="161"/>
      <c r="NGK97" s="161"/>
      <c r="NGL97" s="168"/>
      <c r="NGM97" s="169"/>
      <c r="NGN97" s="170"/>
      <c r="NGO97" s="167"/>
      <c r="NGP97" s="43"/>
      <c r="NGQ97" s="208"/>
      <c r="NGR97" s="157"/>
      <c r="NGS97" s="211"/>
      <c r="NGT97" s="161"/>
      <c r="NGU97" s="161"/>
      <c r="NGV97" s="168"/>
      <c r="NGW97" s="169"/>
      <c r="NGX97" s="170"/>
      <c r="NGY97" s="167"/>
      <c r="NGZ97" s="43"/>
      <c r="NHA97" s="208"/>
      <c r="NHB97" s="157"/>
      <c r="NHC97" s="211"/>
      <c r="NHD97" s="161"/>
      <c r="NHE97" s="161"/>
      <c r="NHF97" s="168"/>
      <c r="NHG97" s="169"/>
      <c r="NHH97" s="170"/>
      <c r="NHI97" s="167"/>
      <c r="NHJ97" s="43"/>
      <c r="NHK97" s="208"/>
      <c r="NHL97" s="157"/>
      <c r="NHM97" s="211"/>
      <c r="NHN97" s="161"/>
      <c r="NHO97" s="161"/>
      <c r="NHP97" s="168"/>
      <c r="NHQ97" s="169"/>
      <c r="NHR97" s="170"/>
      <c r="NHS97" s="167"/>
      <c r="NHT97" s="43"/>
      <c r="NHU97" s="208"/>
      <c r="NHV97" s="157"/>
      <c r="NHW97" s="211"/>
      <c r="NHX97" s="161"/>
      <c r="NHY97" s="161"/>
      <c r="NHZ97" s="168"/>
      <c r="NIA97" s="169"/>
      <c r="NIB97" s="170"/>
      <c r="NIC97" s="167"/>
      <c r="NID97" s="43"/>
      <c r="NIE97" s="208"/>
      <c r="NIF97" s="157"/>
      <c r="NIG97" s="211"/>
      <c r="NIH97" s="161"/>
      <c r="NII97" s="161"/>
      <c r="NIJ97" s="168"/>
      <c r="NIK97" s="169"/>
      <c r="NIL97" s="170"/>
      <c r="NIM97" s="167"/>
      <c r="NIN97" s="43"/>
      <c r="NIO97" s="208"/>
      <c r="NIP97" s="157"/>
      <c r="NIQ97" s="211"/>
      <c r="NIR97" s="161"/>
      <c r="NIS97" s="161"/>
      <c r="NIT97" s="168"/>
      <c r="NIU97" s="169"/>
      <c r="NIV97" s="170"/>
      <c r="NIW97" s="167"/>
      <c r="NIX97" s="43"/>
      <c r="NIY97" s="208"/>
      <c r="NIZ97" s="157"/>
      <c r="NJA97" s="211"/>
      <c r="NJB97" s="161"/>
      <c r="NJC97" s="161"/>
      <c r="NJD97" s="168"/>
      <c r="NJE97" s="169"/>
      <c r="NJF97" s="170"/>
      <c r="NJG97" s="167"/>
      <c r="NJH97" s="43"/>
      <c r="NJI97" s="208"/>
      <c r="NJJ97" s="157"/>
      <c r="NJK97" s="211"/>
      <c r="NJL97" s="161"/>
      <c r="NJM97" s="161"/>
      <c r="NJN97" s="168"/>
      <c r="NJO97" s="169"/>
      <c r="NJP97" s="170"/>
      <c r="NJQ97" s="167"/>
      <c r="NJR97" s="43"/>
      <c r="NJS97" s="208"/>
      <c r="NJT97" s="157"/>
      <c r="NJU97" s="211"/>
      <c r="NJV97" s="161"/>
      <c r="NJW97" s="161"/>
      <c r="NJX97" s="168"/>
      <c r="NJY97" s="169"/>
      <c r="NJZ97" s="170"/>
      <c r="NKA97" s="167"/>
      <c r="NKB97" s="43"/>
      <c r="NKC97" s="208"/>
      <c r="NKD97" s="157"/>
      <c r="NKE97" s="211"/>
      <c r="NKF97" s="161"/>
      <c r="NKG97" s="161"/>
      <c r="NKH97" s="168"/>
      <c r="NKI97" s="169"/>
      <c r="NKJ97" s="170"/>
      <c r="NKK97" s="167"/>
      <c r="NKL97" s="43"/>
      <c r="NKM97" s="208"/>
      <c r="NKN97" s="157"/>
      <c r="NKO97" s="211"/>
      <c r="NKP97" s="161"/>
      <c r="NKQ97" s="161"/>
      <c r="NKR97" s="168"/>
      <c r="NKS97" s="169"/>
      <c r="NKT97" s="170"/>
      <c r="NKU97" s="167"/>
      <c r="NKV97" s="43"/>
      <c r="NKW97" s="208"/>
      <c r="NKX97" s="157"/>
      <c r="NKY97" s="211"/>
      <c r="NKZ97" s="161"/>
      <c r="NLA97" s="161"/>
      <c r="NLB97" s="168"/>
      <c r="NLC97" s="169"/>
      <c r="NLD97" s="170"/>
      <c r="NLE97" s="167"/>
      <c r="NLF97" s="43"/>
      <c r="NLG97" s="208"/>
      <c r="NLH97" s="157"/>
      <c r="NLI97" s="211"/>
      <c r="NLJ97" s="161"/>
      <c r="NLK97" s="161"/>
      <c r="NLL97" s="168"/>
      <c r="NLM97" s="169"/>
      <c r="NLN97" s="170"/>
      <c r="NLO97" s="167"/>
      <c r="NLP97" s="43"/>
      <c r="NLQ97" s="208"/>
      <c r="NLR97" s="157"/>
      <c r="NLS97" s="211"/>
      <c r="NLT97" s="161"/>
      <c r="NLU97" s="161"/>
      <c r="NLV97" s="168"/>
      <c r="NLW97" s="169"/>
      <c r="NLX97" s="170"/>
      <c r="NLY97" s="167"/>
      <c r="NLZ97" s="43"/>
      <c r="NMA97" s="208"/>
      <c r="NMB97" s="157"/>
      <c r="NMC97" s="211"/>
      <c r="NMD97" s="161"/>
      <c r="NME97" s="161"/>
      <c r="NMF97" s="168"/>
      <c r="NMG97" s="169"/>
      <c r="NMH97" s="170"/>
      <c r="NMI97" s="167"/>
      <c r="NMJ97" s="43"/>
      <c r="NMK97" s="208"/>
      <c r="NML97" s="157"/>
      <c r="NMM97" s="211"/>
      <c r="NMN97" s="161"/>
      <c r="NMO97" s="161"/>
      <c r="NMP97" s="168"/>
      <c r="NMQ97" s="169"/>
      <c r="NMR97" s="170"/>
      <c r="NMS97" s="167"/>
      <c r="NMT97" s="43"/>
      <c r="NMU97" s="208"/>
      <c r="NMV97" s="157"/>
      <c r="NMW97" s="211"/>
      <c r="NMX97" s="161"/>
      <c r="NMY97" s="161"/>
      <c r="NMZ97" s="168"/>
      <c r="NNA97" s="169"/>
      <c r="NNB97" s="170"/>
      <c r="NNC97" s="167"/>
      <c r="NND97" s="43"/>
      <c r="NNE97" s="208"/>
      <c r="NNF97" s="157"/>
      <c r="NNG97" s="211"/>
      <c r="NNH97" s="161"/>
      <c r="NNI97" s="161"/>
      <c r="NNJ97" s="168"/>
      <c r="NNK97" s="169"/>
      <c r="NNL97" s="170"/>
      <c r="NNM97" s="167"/>
      <c r="NNN97" s="43"/>
      <c r="NNO97" s="208"/>
      <c r="NNP97" s="157"/>
      <c r="NNQ97" s="211"/>
      <c r="NNR97" s="161"/>
      <c r="NNS97" s="161"/>
      <c r="NNT97" s="168"/>
      <c r="NNU97" s="169"/>
      <c r="NNV97" s="170"/>
      <c r="NNW97" s="167"/>
      <c r="NNX97" s="43"/>
      <c r="NNY97" s="208"/>
      <c r="NNZ97" s="157"/>
      <c r="NOA97" s="211"/>
      <c r="NOB97" s="161"/>
      <c r="NOC97" s="161"/>
      <c r="NOD97" s="168"/>
      <c r="NOE97" s="169"/>
      <c r="NOF97" s="170"/>
      <c r="NOG97" s="167"/>
      <c r="NOH97" s="43"/>
      <c r="NOI97" s="208"/>
      <c r="NOJ97" s="157"/>
      <c r="NOK97" s="211"/>
      <c r="NOL97" s="161"/>
      <c r="NOM97" s="161"/>
      <c r="NON97" s="168"/>
      <c r="NOO97" s="169"/>
      <c r="NOP97" s="170"/>
      <c r="NOQ97" s="167"/>
      <c r="NOR97" s="43"/>
      <c r="NOS97" s="208"/>
      <c r="NOT97" s="157"/>
      <c r="NOU97" s="211"/>
      <c r="NOV97" s="161"/>
      <c r="NOW97" s="161"/>
      <c r="NOX97" s="168"/>
      <c r="NOY97" s="169"/>
      <c r="NOZ97" s="170"/>
      <c r="NPA97" s="167"/>
      <c r="NPB97" s="43"/>
      <c r="NPC97" s="208"/>
      <c r="NPD97" s="157"/>
      <c r="NPE97" s="211"/>
      <c r="NPF97" s="161"/>
      <c r="NPG97" s="161"/>
      <c r="NPH97" s="168"/>
      <c r="NPI97" s="169"/>
      <c r="NPJ97" s="170"/>
      <c r="NPK97" s="167"/>
      <c r="NPL97" s="43"/>
      <c r="NPM97" s="208"/>
      <c r="NPN97" s="157"/>
      <c r="NPO97" s="211"/>
      <c r="NPP97" s="161"/>
      <c r="NPQ97" s="161"/>
      <c r="NPR97" s="168"/>
      <c r="NPS97" s="169"/>
      <c r="NPT97" s="170"/>
      <c r="NPU97" s="167"/>
      <c r="NPV97" s="43"/>
      <c r="NPW97" s="208"/>
      <c r="NPX97" s="157"/>
      <c r="NPY97" s="211"/>
      <c r="NPZ97" s="161"/>
      <c r="NQA97" s="161"/>
      <c r="NQB97" s="168"/>
      <c r="NQC97" s="169"/>
      <c r="NQD97" s="170"/>
      <c r="NQE97" s="167"/>
      <c r="NQF97" s="43"/>
      <c r="NQG97" s="208"/>
      <c r="NQH97" s="157"/>
      <c r="NQI97" s="211"/>
      <c r="NQJ97" s="161"/>
      <c r="NQK97" s="161"/>
      <c r="NQL97" s="168"/>
      <c r="NQM97" s="169"/>
      <c r="NQN97" s="170"/>
      <c r="NQO97" s="167"/>
      <c r="NQP97" s="43"/>
      <c r="NQQ97" s="208"/>
      <c r="NQR97" s="157"/>
      <c r="NQS97" s="211"/>
      <c r="NQT97" s="161"/>
      <c r="NQU97" s="161"/>
      <c r="NQV97" s="168"/>
      <c r="NQW97" s="169"/>
      <c r="NQX97" s="170"/>
      <c r="NQY97" s="167"/>
      <c r="NQZ97" s="43"/>
      <c r="NRA97" s="208"/>
      <c r="NRB97" s="157"/>
      <c r="NRC97" s="211"/>
      <c r="NRD97" s="161"/>
      <c r="NRE97" s="161"/>
      <c r="NRF97" s="168"/>
      <c r="NRG97" s="169"/>
      <c r="NRH97" s="170"/>
      <c r="NRI97" s="167"/>
      <c r="NRJ97" s="43"/>
      <c r="NRK97" s="208"/>
      <c r="NRL97" s="157"/>
      <c r="NRM97" s="211"/>
      <c r="NRN97" s="161"/>
      <c r="NRO97" s="161"/>
      <c r="NRP97" s="168"/>
      <c r="NRQ97" s="169"/>
      <c r="NRR97" s="170"/>
      <c r="NRS97" s="167"/>
      <c r="NRT97" s="43"/>
      <c r="NRU97" s="208"/>
      <c r="NRV97" s="157"/>
      <c r="NRW97" s="211"/>
      <c r="NRX97" s="161"/>
      <c r="NRY97" s="161"/>
      <c r="NRZ97" s="168"/>
      <c r="NSA97" s="169"/>
      <c r="NSB97" s="170"/>
      <c r="NSC97" s="167"/>
      <c r="NSD97" s="43"/>
      <c r="NSE97" s="208"/>
      <c r="NSF97" s="157"/>
      <c r="NSG97" s="211"/>
      <c r="NSH97" s="161"/>
      <c r="NSI97" s="161"/>
      <c r="NSJ97" s="168"/>
      <c r="NSK97" s="169"/>
      <c r="NSL97" s="170"/>
      <c r="NSM97" s="167"/>
      <c r="NSN97" s="43"/>
      <c r="NSO97" s="208"/>
      <c r="NSP97" s="157"/>
      <c r="NSQ97" s="211"/>
      <c r="NSR97" s="161"/>
      <c r="NSS97" s="161"/>
      <c r="NST97" s="168"/>
      <c r="NSU97" s="169"/>
      <c r="NSV97" s="170"/>
      <c r="NSW97" s="167"/>
      <c r="NSX97" s="43"/>
      <c r="NSY97" s="208"/>
      <c r="NSZ97" s="157"/>
      <c r="NTA97" s="211"/>
      <c r="NTB97" s="161"/>
      <c r="NTC97" s="161"/>
      <c r="NTD97" s="168"/>
      <c r="NTE97" s="169"/>
      <c r="NTF97" s="170"/>
      <c r="NTG97" s="167"/>
      <c r="NTH97" s="43"/>
      <c r="NTI97" s="208"/>
      <c r="NTJ97" s="157"/>
      <c r="NTK97" s="211"/>
      <c r="NTL97" s="161"/>
      <c r="NTM97" s="161"/>
      <c r="NTN97" s="168"/>
      <c r="NTO97" s="169"/>
      <c r="NTP97" s="170"/>
      <c r="NTQ97" s="167"/>
      <c r="NTR97" s="43"/>
      <c r="NTS97" s="208"/>
      <c r="NTT97" s="157"/>
      <c r="NTU97" s="211"/>
      <c r="NTV97" s="161"/>
      <c r="NTW97" s="161"/>
      <c r="NTX97" s="168"/>
      <c r="NTY97" s="169"/>
      <c r="NTZ97" s="170"/>
      <c r="NUA97" s="167"/>
      <c r="NUB97" s="43"/>
      <c r="NUC97" s="208"/>
      <c r="NUD97" s="157"/>
      <c r="NUE97" s="211"/>
      <c r="NUF97" s="161"/>
      <c r="NUG97" s="161"/>
      <c r="NUH97" s="168"/>
      <c r="NUI97" s="169"/>
      <c r="NUJ97" s="170"/>
      <c r="NUK97" s="167"/>
      <c r="NUL97" s="43"/>
      <c r="NUM97" s="208"/>
      <c r="NUN97" s="157"/>
      <c r="NUO97" s="211"/>
      <c r="NUP97" s="161"/>
      <c r="NUQ97" s="161"/>
      <c r="NUR97" s="168"/>
      <c r="NUS97" s="169"/>
      <c r="NUT97" s="170"/>
      <c r="NUU97" s="167"/>
      <c r="NUV97" s="43"/>
      <c r="NUW97" s="208"/>
      <c r="NUX97" s="157"/>
      <c r="NUY97" s="211"/>
      <c r="NUZ97" s="161"/>
      <c r="NVA97" s="161"/>
      <c r="NVB97" s="168"/>
      <c r="NVC97" s="169"/>
      <c r="NVD97" s="170"/>
      <c r="NVE97" s="167"/>
      <c r="NVF97" s="43"/>
      <c r="NVG97" s="208"/>
      <c r="NVH97" s="157"/>
      <c r="NVI97" s="211"/>
      <c r="NVJ97" s="161"/>
      <c r="NVK97" s="161"/>
      <c r="NVL97" s="168"/>
      <c r="NVM97" s="169"/>
      <c r="NVN97" s="170"/>
      <c r="NVO97" s="167"/>
      <c r="NVP97" s="43"/>
      <c r="NVQ97" s="208"/>
      <c r="NVR97" s="157"/>
      <c r="NVS97" s="211"/>
      <c r="NVT97" s="161"/>
      <c r="NVU97" s="161"/>
      <c r="NVV97" s="168"/>
      <c r="NVW97" s="169"/>
      <c r="NVX97" s="170"/>
      <c r="NVY97" s="167"/>
      <c r="NVZ97" s="43"/>
      <c r="NWA97" s="208"/>
      <c r="NWB97" s="157"/>
      <c r="NWC97" s="211"/>
      <c r="NWD97" s="161"/>
      <c r="NWE97" s="161"/>
      <c r="NWF97" s="168"/>
      <c r="NWG97" s="169"/>
      <c r="NWH97" s="170"/>
      <c r="NWI97" s="167"/>
      <c r="NWJ97" s="43"/>
      <c r="NWK97" s="208"/>
      <c r="NWL97" s="157"/>
      <c r="NWM97" s="211"/>
      <c r="NWN97" s="161"/>
      <c r="NWO97" s="161"/>
      <c r="NWP97" s="168"/>
      <c r="NWQ97" s="169"/>
      <c r="NWR97" s="170"/>
      <c r="NWS97" s="167"/>
      <c r="NWT97" s="43"/>
      <c r="NWU97" s="208"/>
      <c r="NWV97" s="157"/>
      <c r="NWW97" s="211"/>
      <c r="NWX97" s="161"/>
      <c r="NWY97" s="161"/>
      <c r="NWZ97" s="168"/>
      <c r="NXA97" s="169"/>
      <c r="NXB97" s="170"/>
      <c r="NXC97" s="167"/>
      <c r="NXD97" s="43"/>
      <c r="NXE97" s="208"/>
      <c r="NXF97" s="157"/>
      <c r="NXG97" s="211"/>
      <c r="NXH97" s="161"/>
      <c r="NXI97" s="161"/>
      <c r="NXJ97" s="168"/>
      <c r="NXK97" s="169"/>
      <c r="NXL97" s="170"/>
      <c r="NXM97" s="167"/>
      <c r="NXN97" s="43"/>
      <c r="NXO97" s="208"/>
      <c r="NXP97" s="157"/>
      <c r="NXQ97" s="211"/>
      <c r="NXR97" s="161"/>
      <c r="NXS97" s="161"/>
      <c r="NXT97" s="168"/>
      <c r="NXU97" s="169"/>
      <c r="NXV97" s="170"/>
      <c r="NXW97" s="167"/>
      <c r="NXX97" s="43"/>
      <c r="NXY97" s="208"/>
      <c r="NXZ97" s="157"/>
      <c r="NYA97" s="211"/>
      <c r="NYB97" s="161"/>
      <c r="NYC97" s="161"/>
      <c r="NYD97" s="168"/>
      <c r="NYE97" s="169"/>
      <c r="NYF97" s="170"/>
      <c r="NYG97" s="167"/>
      <c r="NYH97" s="43"/>
      <c r="NYI97" s="208"/>
      <c r="NYJ97" s="157"/>
      <c r="NYK97" s="211"/>
      <c r="NYL97" s="161"/>
      <c r="NYM97" s="161"/>
      <c r="NYN97" s="168"/>
      <c r="NYO97" s="169"/>
      <c r="NYP97" s="170"/>
      <c r="NYQ97" s="167"/>
      <c r="NYR97" s="43"/>
      <c r="NYS97" s="208"/>
      <c r="NYT97" s="157"/>
      <c r="NYU97" s="211"/>
      <c r="NYV97" s="161"/>
      <c r="NYW97" s="161"/>
      <c r="NYX97" s="168"/>
      <c r="NYY97" s="169"/>
      <c r="NYZ97" s="170"/>
      <c r="NZA97" s="167"/>
      <c r="NZB97" s="43"/>
      <c r="NZC97" s="208"/>
      <c r="NZD97" s="157"/>
      <c r="NZE97" s="211"/>
      <c r="NZF97" s="161"/>
      <c r="NZG97" s="161"/>
      <c r="NZH97" s="168"/>
      <c r="NZI97" s="169"/>
      <c r="NZJ97" s="170"/>
      <c r="NZK97" s="167"/>
      <c r="NZL97" s="43"/>
      <c r="NZM97" s="208"/>
      <c r="NZN97" s="157"/>
      <c r="NZO97" s="211"/>
      <c r="NZP97" s="161"/>
      <c r="NZQ97" s="161"/>
      <c r="NZR97" s="168"/>
      <c r="NZS97" s="169"/>
      <c r="NZT97" s="170"/>
      <c r="NZU97" s="167"/>
      <c r="NZV97" s="43"/>
      <c r="NZW97" s="208"/>
      <c r="NZX97" s="157"/>
      <c r="NZY97" s="211"/>
      <c r="NZZ97" s="161"/>
      <c r="OAA97" s="161"/>
      <c r="OAB97" s="168"/>
      <c r="OAC97" s="169"/>
      <c r="OAD97" s="170"/>
      <c r="OAE97" s="167"/>
      <c r="OAF97" s="43"/>
      <c r="OAG97" s="208"/>
      <c r="OAH97" s="157"/>
      <c r="OAI97" s="211"/>
      <c r="OAJ97" s="161"/>
      <c r="OAK97" s="161"/>
      <c r="OAL97" s="168"/>
      <c r="OAM97" s="169"/>
      <c r="OAN97" s="170"/>
      <c r="OAO97" s="167"/>
      <c r="OAP97" s="43"/>
      <c r="OAQ97" s="208"/>
      <c r="OAR97" s="157"/>
      <c r="OAS97" s="211"/>
      <c r="OAT97" s="161"/>
      <c r="OAU97" s="161"/>
      <c r="OAV97" s="168"/>
      <c r="OAW97" s="169"/>
      <c r="OAX97" s="170"/>
      <c r="OAY97" s="167"/>
      <c r="OAZ97" s="43"/>
      <c r="OBA97" s="208"/>
      <c r="OBB97" s="157"/>
      <c r="OBC97" s="211"/>
      <c r="OBD97" s="161"/>
      <c r="OBE97" s="161"/>
      <c r="OBF97" s="168"/>
      <c r="OBG97" s="169"/>
      <c r="OBH97" s="170"/>
      <c r="OBI97" s="167"/>
      <c r="OBJ97" s="43"/>
      <c r="OBK97" s="208"/>
      <c r="OBL97" s="157"/>
      <c r="OBM97" s="211"/>
      <c r="OBN97" s="161"/>
      <c r="OBO97" s="161"/>
      <c r="OBP97" s="168"/>
      <c r="OBQ97" s="169"/>
      <c r="OBR97" s="170"/>
      <c r="OBS97" s="167"/>
      <c r="OBT97" s="43"/>
      <c r="OBU97" s="208"/>
      <c r="OBV97" s="157"/>
      <c r="OBW97" s="211"/>
      <c r="OBX97" s="161"/>
      <c r="OBY97" s="161"/>
      <c r="OBZ97" s="168"/>
      <c r="OCA97" s="169"/>
      <c r="OCB97" s="170"/>
      <c r="OCC97" s="167"/>
      <c r="OCD97" s="43"/>
      <c r="OCE97" s="208"/>
      <c r="OCF97" s="157"/>
      <c r="OCG97" s="211"/>
      <c r="OCH97" s="161"/>
      <c r="OCI97" s="161"/>
      <c r="OCJ97" s="168"/>
      <c r="OCK97" s="169"/>
      <c r="OCL97" s="170"/>
      <c r="OCM97" s="167"/>
      <c r="OCN97" s="43"/>
      <c r="OCO97" s="208"/>
      <c r="OCP97" s="157"/>
      <c r="OCQ97" s="211"/>
      <c r="OCR97" s="161"/>
      <c r="OCS97" s="161"/>
      <c r="OCT97" s="168"/>
      <c r="OCU97" s="169"/>
      <c r="OCV97" s="170"/>
      <c r="OCW97" s="167"/>
      <c r="OCX97" s="43"/>
      <c r="OCY97" s="208"/>
      <c r="OCZ97" s="157"/>
      <c r="ODA97" s="211"/>
      <c r="ODB97" s="161"/>
      <c r="ODC97" s="161"/>
      <c r="ODD97" s="168"/>
      <c r="ODE97" s="169"/>
      <c r="ODF97" s="170"/>
      <c r="ODG97" s="167"/>
      <c r="ODH97" s="43"/>
      <c r="ODI97" s="208"/>
      <c r="ODJ97" s="157"/>
      <c r="ODK97" s="211"/>
      <c r="ODL97" s="161"/>
      <c r="ODM97" s="161"/>
      <c r="ODN97" s="168"/>
      <c r="ODO97" s="169"/>
      <c r="ODP97" s="170"/>
      <c r="ODQ97" s="167"/>
      <c r="ODR97" s="43"/>
      <c r="ODS97" s="208"/>
      <c r="ODT97" s="157"/>
      <c r="ODU97" s="211"/>
      <c r="ODV97" s="161"/>
      <c r="ODW97" s="161"/>
      <c r="ODX97" s="168"/>
      <c r="ODY97" s="169"/>
      <c r="ODZ97" s="170"/>
      <c r="OEA97" s="167"/>
      <c r="OEB97" s="43"/>
      <c r="OEC97" s="208"/>
      <c r="OED97" s="157"/>
      <c r="OEE97" s="211"/>
      <c r="OEF97" s="161"/>
      <c r="OEG97" s="161"/>
      <c r="OEH97" s="168"/>
      <c r="OEI97" s="169"/>
      <c r="OEJ97" s="170"/>
      <c r="OEK97" s="167"/>
      <c r="OEL97" s="43"/>
      <c r="OEM97" s="208"/>
      <c r="OEN97" s="157"/>
      <c r="OEO97" s="211"/>
      <c r="OEP97" s="161"/>
      <c r="OEQ97" s="161"/>
      <c r="OER97" s="168"/>
      <c r="OES97" s="169"/>
      <c r="OET97" s="170"/>
      <c r="OEU97" s="167"/>
      <c r="OEV97" s="43"/>
      <c r="OEW97" s="208"/>
      <c r="OEX97" s="157"/>
      <c r="OEY97" s="211"/>
      <c r="OEZ97" s="161"/>
      <c r="OFA97" s="161"/>
      <c r="OFB97" s="168"/>
      <c r="OFC97" s="169"/>
      <c r="OFD97" s="170"/>
      <c r="OFE97" s="167"/>
      <c r="OFF97" s="43"/>
      <c r="OFG97" s="208"/>
      <c r="OFH97" s="157"/>
      <c r="OFI97" s="211"/>
      <c r="OFJ97" s="161"/>
      <c r="OFK97" s="161"/>
      <c r="OFL97" s="168"/>
      <c r="OFM97" s="169"/>
      <c r="OFN97" s="170"/>
      <c r="OFO97" s="167"/>
      <c r="OFP97" s="43"/>
      <c r="OFQ97" s="208"/>
      <c r="OFR97" s="157"/>
      <c r="OFS97" s="211"/>
      <c r="OFT97" s="161"/>
      <c r="OFU97" s="161"/>
      <c r="OFV97" s="168"/>
      <c r="OFW97" s="169"/>
      <c r="OFX97" s="170"/>
      <c r="OFY97" s="167"/>
      <c r="OFZ97" s="43"/>
      <c r="OGA97" s="208"/>
      <c r="OGB97" s="157"/>
      <c r="OGC97" s="211"/>
      <c r="OGD97" s="161"/>
      <c r="OGE97" s="161"/>
      <c r="OGF97" s="168"/>
      <c r="OGG97" s="169"/>
      <c r="OGH97" s="170"/>
      <c r="OGI97" s="167"/>
      <c r="OGJ97" s="43"/>
      <c r="OGK97" s="208"/>
      <c r="OGL97" s="157"/>
      <c r="OGM97" s="211"/>
      <c r="OGN97" s="161"/>
      <c r="OGO97" s="161"/>
      <c r="OGP97" s="168"/>
      <c r="OGQ97" s="169"/>
      <c r="OGR97" s="170"/>
      <c r="OGS97" s="167"/>
      <c r="OGT97" s="43"/>
      <c r="OGU97" s="208"/>
      <c r="OGV97" s="157"/>
      <c r="OGW97" s="211"/>
      <c r="OGX97" s="161"/>
      <c r="OGY97" s="161"/>
      <c r="OGZ97" s="168"/>
      <c r="OHA97" s="169"/>
      <c r="OHB97" s="170"/>
      <c r="OHC97" s="167"/>
      <c r="OHD97" s="43"/>
      <c r="OHE97" s="208"/>
      <c r="OHF97" s="157"/>
      <c r="OHG97" s="211"/>
      <c r="OHH97" s="161"/>
      <c r="OHI97" s="161"/>
      <c r="OHJ97" s="168"/>
      <c r="OHK97" s="169"/>
      <c r="OHL97" s="170"/>
      <c r="OHM97" s="167"/>
      <c r="OHN97" s="43"/>
      <c r="OHO97" s="208"/>
      <c r="OHP97" s="157"/>
      <c r="OHQ97" s="211"/>
      <c r="OHR97" s="161"/>
      <c r="OHS97" s="161"/>
      <c r="OHT97" s="168"/>
      <c r="OHU97" s="169"/>
      <c r="OHV97" s="170"/>
      <c r="OHW97" s="167"/>
      <c r="OHX97" s="43"/>
      <c r="OHY97" s="208"/>
      <c r="OHZ97" s="157"/>
      <c r="OIA97" s="211"/>
      <c r="OIB97" s="161"/>
      <c r="OIC97" s="161"/>
      <c r="OID97" s="168"/>
      <c r="OIE97" s="169"/>
      <c r="OIF97" s="170"/>
      <c r="OIG97" s="167"/>
      <c r="OIH97" s="43"/>
      <c r="OII97" s="208"/>
      <c r="OIJ97" s="157"/>
      <c r="OIK97" s="211"/>
      <c r="OIL97" s="161"/>
      <c r="OIM97" s="161"/>
      <c r="OIN97" s="168"/>
      <c r="OIO97" s="169"/>
      <c r="OIP97" s="170"/>
      <c r="OIQ97" s="167"/>
      <c r="OIR97" s="43"/>
      <c r="OIS97" s="208"/>
      <c r="OIT97" s="157"/>
      <c r="OIU97" s="211"/>
      <c r="OIV97" s="161"/>
      <c r="OIW97" s="161"/>
      <c r="OIX97" s="168"/>
      <c r="OIY97" s="169"/>
      <c r="OIZ97" s="170"/>
      <c r="OJA97" s="167"/>
      <c r="OJB97" s="43"/>
      <c r="OJC97" s="208"/>
      <c r="OJD97" s="157"/>
      <c r="OJE97" s="211"/>
      <c r="OJF97" s="161"/>
      <c r="OJG97" s="161"/>
      <c r="OJH97" s="168"/>
      <c r="OJI97" s="169"/>
      <c r="OJJ97" s="170"/>
      <c r="OJK97" s="167"/>
      <c r="OJL97" s="43"/>
      <c r="OJM97" s="208"/>
      <c r="OJN97" s="157"/>
      <c r="OJO97" s="211"/>
      <c r="OJP97" s="161"/>
      <c r="OJQ97" s="161"/>
      <c r="OJR97" s="168"/>
      <c r="OJS97" s="169"/>
      <c r="OJT97" s="170"/>
      <c r="OJU97" s="167"/>
      <c r="OJV97" s="43"/>
      <c r="OJW97" s="208"/>
      <c r="OJX97" s="157"/>
      <c r="OJY97" s="211"/>
      <c r="OJZ97" s="161"/>
      <c r="OKA97" s="161"/>
      <c r="OKB97" s="168"/>
      <c r="OKC97" s="169"/>
      <c r="OKD97" s="170"/>
      <c r="OKE97" s="167"/>
      <c r="OKF97" s="43"/>
      <c r="OKG97" s="208"/>
      <c r="OKH97" s="157"/>
      <c r="OKI97" s="211"/>
      <c r="OKJ97" s="161"/>
      <c r="OKK97" s="161"/>
      <c r="OKL97" s="168"/>
      <c r="OKM97" s="169"/>
      <c r="OKN97" s="170"/>
      <c r="OKO97" s="167"/>
      <c r="OKP97" s="43"/>
      <c r="OKQ97" s="208"/>
      <c r="OKR97" s="157"/>
      <c r="OKS97" s="211"/>
      <c r="OKT97" s="161"/>
      <c r="OKU97" s="161"/>
      <c r="OKV97" s="168"/>
      <c r="OKW97" s="169"/>
      <c r="OKX97" s="170"/>
      <c r="OKY97" s="167"/>
      <c r="OKZ97" s="43"/>
      <c r="OLA97" s="208"/>
      <c r="OLB97" s="157"/>
      <c r="OLC97" s="211"/>
      <c r="OLD97" s="161"/>
      <c r="OLE97" s="161"/>
      <c r="OLF97" s="168"/>
      <c r="OLG97" s="169"/>
      <c r="OLH97" s="170"/>
      <c r="OLI97" s="167"/>
      <c r="OLJ97" s="43"/>
      <c r="OLK97" s="208"/>
      <c r="OLL97" s="157"/>
      <c r="OLM97" s="211"/>
      <c r="OLN97" s="161"/>
      <c r="OLO97" s="161"/>
      <c r="OLP97" s="168"/>
      <c r="OLQ97" s="169"/>
      <c r="OLR97" s="170"/>
      <c r="OLS97" s="167"/>
      <c r="OLT97" s="43"/>
      <c r="OLU97" s="208"/>
      <c r="OLV97" s="157"/>
      <c r="OLW97" s="211"/>
      <c r="OLX97" s="161"/>
      <c r="OLY97" s="161"/>
      <c r="OLZ97" s="168"/>
      <c r="OMA97" s="169"/>
      <c r="OMB97" s="170"/>
      <c r="OMC97" s="167"/>
      <c r="OMD97" s="43"/>
      <c r="OME97" s="208"/>
      <c r="OMF97" s="157"/>
      <c r="OMG97" s="211"/>
      <c r="OMH97" s="161"/>
      <c r="OMI97" s="161"/>
      <c r="OMJ97" s="168"/>
      <c r="OMK97" s="169"/>
      <c r="OML97" s="170"/>
      <c r="OMM97" s="167"/>
      <c r="OMN97" s="43"/>
      <c r="OMO97" s="208"/>
      <c r="OMP97" s="157"/>
      <c r="OMQ97" s="211"/>
      <c r="OMR97" s="161"/>
      <c r="OMS97" s="161"/>
      <c r="OMT97" s="168"/>
      <c r="OMU97" s="169"/>
      <c r="OMV97" s="170"/>
      <c r="OMW97" s="167"/>
      <c r="OMX97" s="43"/>
      <c r="OMY97" s="208"/>
      <c r="OMZ97" s="157"/>
      <c r="ONA97" s="211"/>
      <c r="ONB97" s="161"/>
      <c r="ONC97" s="161"/>
      <c r="OND97" s="168"/>
      <c r="ONE97" s="169"/>
      <c r="ONF97" s="170"/>
      <c r="ONG97" s="167"/>
      <c r="ONH97" s="43"/>
      <c r="ONI97" s="208"/>
      <c r="ONJ97" s="157"/>
      <c r="ONK97" s="211"/>
      <c r="ONL97" s="161"/>
      <c r="ONM97" s="161"/>
      <c r="ONN97" s="168"/>
      <c r="ONO97" s="169"/>
      <c r="ONP97" s="170"/>
      <c r="ONQ97" s="167"/>
      <c r="ONR97" s="43"/>
      <c r="ONS97" s="208"/>
      <c r="ONT97" s="157"/>
      <c r="ONU97" s="211"/>
      <c r="ONV97" s="161"/>
      <c r="ONW97" s="161"/>
      <c r="ONX97" s="168"/>
      <c r="ONY97" s="169"/>
      <c r="ONZ97" s="170"/>
      <c r="OOA97" s="167"/>
      <c r="OOB97" s="43"/>
      <c r="OOC97" s="208"/>
      <c r="OOD97" s="157"/>
      <c r="OOE97" s="211"/>
      <c r="OOF97" s="161"/>
      <c r="OOG97" s="161"/>
      <c r="OOH97" s="168"/>
      <c r="OOI97" s="169"/>
      <c r="OOJ97" s="170"/>
      <c r="OOK97" s="167"/>
      <c r="OOL97" s="43"/>
      <c r="OOM97" s="208"/>
      <c r="OON97" s="157"/>
      <c r="OOO97" s="211"/>
      <c r="OOP97" s="161"/>
      <c r="OOQ97" s="161"/>
      <c r="OOR97" s="168"/>
      <c r="OOS97" s="169"/>
      <c r="OOT97" s="170"/>
      <c r="OOU97" s="167"/>
      <c r="OOV97" s="43"/>
      <c r="OOW97" s="208"/>
      <c r="OOX97" s="157"/>
      <c r="OOY97" s="211"/>
      <c r="OOZ97" s="161"/>
      <c r="OPA97" s="161"/>
      <c r="OPB97" s="168"/>
      <c r="OPC97" s="169"/>
      <c r="OPD97" s="170"/>
      <c r="OPE97" s="167"/>
      <c r="OPF97" s="43"/>
      <c r="OPG97" s="208"/>
      <c r="OPH97" s="157"/>
      <c r="OPI97" s="211"/>
      <c r="OPJ97" s="161"/>
      <c r="OPK97" s="161"/>
      <c r="OPL97" s="168"/>
      <c r="OPM97" s="169"/>
      <c r="OPN97" s="170"/>
      <c r="OPO97" s="167"/>
      <c r="OPP97" s="43"/>
      <c r="OPQ97" s="208"/>
      <c r="OPR97" s="157"/>
      <c r="OPS97" s="211"/>
      <c r="OPT97" s="161"/>
      <c r="OPU97" s="161"/>
      <c r="OPV97" s="168"/>
      <c r="OPW97" s="169"/>
      <c r="OPX97" s="170"/>
      <c r="OPY97" s="167"/>
      <c r="OPZ97" s="43"/>
      <c r="OQA97" s="208"/>
      <c r="OQB97" s="157"/>
      <c r="OQC97" s="211"/>
      <c r="OQD97" s="161"/>
      <c r="OQE97" s="161"/>
      <c r="OQF97" s="168"/>
      <c r="OQG97" s="169"/>
      <c r="OQH97" s="170"/>
      <c r="OQI97" s="167"/>
      <c r="OQJ97" s="43"/>
      <c r="OQK97" s="208"/>
      <c r="OQL97" s="157"/>
      <c r="OQM97" s="211"/>
      <c r="OQN97" s="161"/>
      <c r="OQO97" s="161"/>
      <c r="OQP97" s="168"/>
      <c r="OQQ97" s="169"/>
      <c r="OQR97" s="170"/>
      <c r="OQS97" s="167"/>
      <c r="OQT97" s="43"/>
      <c r="OQU97" s="208"/>
      <c r="OQV97" s="157"/>
      <c r="OQW97" s="211"/>
      <c r="OQX97" s="161"/>
      <c r="OQY97" s="161"/>
      <c r="OQZ97" s="168"/>
      <c r="ORA97" s="169"/>
      <c r="ORB97" s="170"/>
      <c r="ORC97" s="167"/>
      <c r="ORD97" s="43"/>
      <c r="ORE97" s="208"/>
      <c r="ORF97" s="157"/>
      <c r="ORG97" s="211"/>
      <c r="ORH97" s="161"/>
      <c r="ORI97" s="161"/>
      <c r="ORJ97" s="168"/>
      <c r="ORK97" s="169"/>
      <c r="ORL97" s="170"/>
      <c r="ORM97" s="167"/>
      <c r="ORN97" s="43"/>
      <c r="ORO97" s="208"/>
      <c r="ORP97" s="157"/>
      <c r="ORQ97" s="211"/>
      <c r="ORR97" s="161"/>
      <c r="ORS97" s="161"/>
      <c r="ORT97" s="168"/>
      <c r="ORU97" s="169"/>
      <c r="ORV97" s="170"/>
      <c r="ORW97" s="167"/>
      <c r="ORX97" s="43"/>
      <c r="ORY97" s="208"/>
      <c r="ORZ97" s="157"/>
      <c r="OSA97" s="211"/>
      <c r="OSB97" s="161"/>
      <c r="OSC97" s="161"/>
      <c r="OSD97" s="168"/>
      <c r="OSE97" s="169"/>
      <c r="OSF97" s="170"/>
      <c r="OSG97" s="167"/>
      <c r="OSH97" s="43"/>
      <c r="OSI97" s="208"/>
      <c r="OSJ97" s="157"/>
      <c r="OSK97" s="211"/>
      <c r="OSL97" s="161"/>
      <c r="OSM97" s="161"/>
      <c r="OSN97" s="168"/>
      <c r="OSO97" s="169"/>
      <c r="OSP97" s="170"/>
      <c r="OSQ97" s="167"/>
      <c r="OSR97" s="43"/>
      <c r="OSS97" s="208"/>
      <c r="OST97" s="157"/>
      <c r="OSU97" s="211"/>
      <c r="OSV97" s="161"/>
      <c r="OSW97" s="161"/>
      <c r="OSX97" s="168"/>
      <c r="OSY97" s="169"/>
      <c r="OSZ97" s="170"/>
      <c r="OTA97" s="167"/>
      <c r="OTB97" s="43"/>
      <c r="OTC97" s="208"/>
      <c r="OTD97" s="157"/>
      <c r="OTE97" s="211"/>
      <c r="OTF97" s="161"/>
      <c r="OTG97" s="161"/>
      <c r="OTH97" s="168"/>
      <c r="OTI97" s="169"/>
      <c r="OTJ97" s="170"/>
      <c r="OTK97" s="167"/>
      <c r="OTL97" s="43"/>
      <c r="OTM97" s="208"/>
      <c r="OTN97" s="157"/>
      <c r="OTO97" s="211"/>
      <c r="OTP97" s="161"/>
      <c r="OTQ97" s="161"/>
      <c r="OTR97" s="168"/>
      <c r="OTS97" s="169"/>
      <c r="OTT97" s="170"/>
      <c r="OTU97" s="167"/>
      <c r="OTV97" s="43"/>
      <c r="OTW97" s="208"/>
      <c r="OTX97" s="157"/>
      <c r="OTY97" s="211"/>
      <c r="OTZ97" s="161"/>
      <c r="OUA97" s="161"/>
      <c r="OUB97" s="168"/>
      <c r="OUC97" s="169"/>
      <c r="OUD97" s="170"/>
      <c r="OUE97" s="167"/>
      <c r="OUF97" s="43"/>
      <c r="OUG97" s="208"/>
      <c r="OUH97" s="157"/>
      <c r="OUI97" s="211"/>
      <c r="OUJ97" s="161"/>
      <c r="OUK97" s="161"/>
      <c r="OUL97" s="168"/>
      <c r="OUM97" s="169"/>
      <c r="OUN97" s="170"/>
      <c r="OUO97" s="167"/>
      <c r="OUP97" s="43"/>
      <c r="OUQ97" s="208"/>
      <c r="OUR97" s="157"/>
      <c r="OUS97" s="211"/>
      <c r="OUT97" s="161"/>
      <c r="OUU97" s="161"/>
      <c r="OUV97" s="168"/>
      <c r="OUW97" s="169"/>
      <c r="OUX97" s="170"/>
      <c r="OUY97" s="167"/>
      <c r="OUZ97" s="43"/>
      <c r="OVA97" s="208"/>
      <c r="OVB97" s="157"/>
      <c r="OVC97" s="211"/>
      <c r="OVD97" s="161"/>
      <c r="OVE97" s="161"/>
      <c r="OVF97" s="168"/>
      <c r="OVG97" s="169"/>
      <c r="OVH97" s="170"/>
      <c r="OVI97" s="167"/>
      <c r="OVJ97" s="43"/>
      <c r="OVK97" s="208"/>
      <c r="OVL97" s="157"/>
      <c r="OVM97" s="211"/>
      <c r="OVN97" s="161"/>
      <c r="OVO97" s="161"/>
      <c r="OVP97" s="168"/>
      <c r="OVQ97" s="169"/>
      <c r="OVR97" s="170"/>
      <c r="OVS97" s="167"/>
      <c r="OVT97" s="43"/>
      <c r="OVU97" s="208"/>
      <c r="OVV97" s="157"/>
      <c r="OVW97" s="211"/>
      <c r="OVX97" s="161"/>
      <c r="OVY97" s="161"/>
      <c r="OVZ97" s="168"/>
      <c r="OWA97" s="169"/>
      <c r="OWB97" s="170"/>
      <c r="OWC97" s="167"/>
      <c r="OWD97" s="43"/>
      <c r="OWE97" s="208"/>
      <c r="OWF97" s="157"/>
      <c r="OWG97" s="211"/>
      <c r="OWH97" s="161"/>
      <c r="OWI97" s="161"/>
      <c r="OWJ97" s="168"/>
      <c r="OWK97" s="169"/>
      <c r="OWL97" s="170"/>
      <c r="OWM97" s="167"/>
      <c r="OWN97" s="43"/>
      <c r="OWO97" s="208"/>
      <c r="OWP97" s="157"/>
      <c r="OWQ97" s="211"/>
      <c r="OWR97" s="161"/>
      <c r="OWS97" s="161"/>
      <c r="OWT97" s="168"/>
      <c r="OWU97" s="169"/>
      <c r="OWV97" s="170"/>
      <c r="OWW97" s="167"/>
      <c r="OWX97" s="43"/>
      <c r="OWY97" s="208"/>
      <c r="OWZ97" s="157"/>
      <c r="OXA97" s="211"/>
      <c r="OXB97" s="161"/>
      <c r="OXC97" s="161"/>
      <c r="OXD97" s="168"/>
      <c r="OXE97" s="169"/>
      <c r="OXF97" s="170"/>
      <c r="OXG97" s="167"/>
      <c r="OXH97" s="43"/>
      <c r="OXI97" s="208"/>
      <c r="OXJ97" s="157"/>
      <c r="OXK97" s="211"/>
      <c r="OXL97" s="161"/>
      <c r="OXM97" s="161"/>
      <c r="OXN97" s="168"/>
      <c r="OXO97" s="169"/>
      <c r="OXP97" s="170"/>
      <c r="OXQ97" s="167"/>
      <c r="OXR97" s="43"/>
      <c r="OXS97" s="208"/>
      <c r="OXT97" s="157"/>
      <c r="OXU97" s="211"/>
      <c r="OXV97" s="161"/>
      <c r="OXW97" s="161"/>
      <c r="OXX97" s="168"/>
      <c r="OXY97" s="169"/>
      <c r="OXZ97" s="170"/>
      <c r="OYA97" s="167"/>
      <c r="OYB97" s="43"/>
      <c r="OYC97" s="208"/>
      <c r="OYD97" s="157"/>
      <c r="OYE97" s="211"/>
      <c r="OYF97" s="161"/>
      <c r="OYG97" s="161"/>
      <c r="OYH97" s="168"/>
      <c r="OYI97" s="169"/>
      <c r="OYJ97" s="170"/>
      <c r="OYK97" s="167"/>
      <c r="OYL97" s="43"/>
      <c r="OYM97" s="208"/>
      <c r="OYN97" s="157"/>
      <c r="OYO97" s="211"/>
      <c r="OYP97" s="161"/>
      <c r="OYQ97" s="161"/>
      <c r="OYR97" s="168"/>
      <c r="OYS97" s="169"/>
      <c r="OYT97" s="170"/>
      <c r="OYU97" s="167"/>
      <c r="OYV97" s="43"/>
      <c r="OYW97" s="208"/>
      <c r="OYX97" s="157"/>
      <c r="OYY97" s="211"/>
      <c r="OYZ97" s="161"/>
      <c r="OZA97" s="161"/>
      <c r="OZB97" s="168"/>
      <c r="OZC97" s="169"/>
      <c r="OZD97" s="170"/>
      <c r="OZE97" s="167"/>
      <c r="OZF97" s="43"/>
      <c r="OZG97" s="208"/>
      <c r="OZH97" s="157"/>
      <c r="OZI97" s="211"/>
      <c r="OZJ97" s="161"/>
      <c r="OZK97" s="161"/>
      <c r="OZL97" s="168"/>
      <c r="OZM97" s="169"/>
      <c r="OZN97" s="170"/>
      <c r="OZO97" s="167"/>
      <c r="OZP97" s="43"/>
      <c r="OZQ97" s="208"/>
      <c r="OZR97" s="157"/>
      <c r="OZS97" s="211"/>
      <c r="OZT97" s="161"/>
      <c r="OZU97" s="161"/>
      <c r="OZV97" s="168"/>
      <c r="OZW97" s="169"/>
      <c r="OZX97" s="170"/>
      <c r="OZY97" s="167"/>
      <c r="OZZ97" s="43"/>
      <c r="PAA97" s="208"/>
      <c r="PAB97" s="157"/>
      <c r="PAC97" s="211"/>
      <c r="PAD97" s="161"/>
      <c r="PAE97" s="161"/>
      <c r="PAF97" s="168"/>
      <c r="PAG97" s="169"/>
      <c r="PAH97" s="170"/>
      <c r="PAI97" s="167"/>
      <c r="PAJ97" s="43"/>
      <c r="PAK97" s="208"/>
      <c r="PAL97" s="157"/>
      <c r="PAM97" s="211"/>
      <c r="PAN97" s="161"/>
      <c r="PAO97" s="161"/>
      <c r="PAP97" s="168"/>
      <c r="PAQ97" s="169"/>
      <c r="PAR97" s="170"/>
      <c r="PAS97" s="167"/>
      <c r="PAT97" s="43"/>
      <c r="PAU97" s="208"/>
      <c r="PAV97" s="157"/>
      <c r="PAW97" s="211"/>
      <c r="PAX97" s="161"/>
      <c r="PAY97" s="161"/>
      <c r="PAZ97" s="168"/>
      <c r="PBA97" s="169"/>
      <c r="PBB97" s="170"/>
      <c r="PBC97" s="167"/>
      <c r="PBD97" s="43"/>
      <c r="PBE97" s="208"/>
      <c r="PBF97" s="157"/>
      <c r="PBG97" s="211"/>
      <c r="PBH97" s="161"/>
      <c r="PBI97" s="161"/>
      <c r="PBJ97" s="168"/>
      <c r="PBK97" s="169"/>
      <c r="PBL97" s="170"/>
      <c r="PBM97" s="167"/>
      <c r="PBN97" s="43"/>
      <c r="PBO97" s="208"/>
      <c r="PBP97" s="157"/>
      <c r="PBQ97" s="211"/>
      <c r="PBR97" s="161"/>
      <c r="PBS97" s="161"/>
      <c r="PBT97" s="168"/>
      <c r="PBU97" s="169"/>
      <c r="PBV97" s="170"/>
      <c r="PBW97" s="167"/>
      <c r="PBX97" s="43"/>
      <c r="PBY97" s="208"/>
      <c r="PBZ97" s="157"/>
      <c r="PCA97" s="211"/>
      <c r="PCB97" s="161"/>
      <c r="PCC97" s="161"/>
      <c r="PCD97" s="168"/>
      <c r="PCE97" s="169"/>
      <c r="PCF97" s="170"/>
      <c r="PCG97" s="167"/>
      <c r="PCH97" s="43"/>
      <c r="PCI97" s="208"/>
      <c r="PCJ97" s="157"/>
      <c r="PCK97" s="211"/>
      <c r="PCL97" s="161"/>
      <c r="PCM97" s="161"/>
      <c r="PCN97" s="168"/>
      <c r="PCO97" s="169"/>
      <c r="PCP97" s="170"/>
      <c r="PCQ97" s="167"/>
      <c r="PCR97" s="43"/>
      <c r="PCS97" s="208"/>
      <c r="PCT97" s="157"/>
      <c r="PCU97" s="211"/>
      <c r="PCV97" s="161"/>
      <c r="PCW97" s="161"/>
      <c r="PCX97" s="168"/>
      <c r="PCY97" s="169"/>
      <c r="PCZ97" s="170"/>
      <c r="PDA97" s="167"/>
      <c r="PDB97" s="43"/>
      <c r="PDC97" s="208"/>
      <c r="PDD97" s="157"/>
      <c r="PDE97" s="211"/>
      <c r="PDF97" s="161"/>
      <c r="PDG97" s="161"/>
      <c r="PDH97" s="168"/>
      <c r="PDI97" s="169"/>
      <c r="PDJ97" s="170"/>
      <c r="PDK97" s="167"/>
      <c r="PDL97" s="43"/>
      <c r="PDM97" s="208"/>
      <c r="PDN97" s="157"/>
      <c r="PDO97" s="211"/>
      <c r="PDP97" s="161"/>
      <c r="PDQ97" s="161"/>
      <c r="PDR97" s="168"/>
      <c r="PDS97" s="169"/>
      <c r="PDT97" s="170"/>
      <c r="PDU97" s="167"/>
      <c r="PDV97" s="43"/>
      <c r="PDW97" s="208"/>
      <c r="PDX97" s="157"/>
      <c r="PDY97" s="211"/>
      <c r="PDZ97" s="161"/>
      <c r="PEA97" s="161"/>
      <c r="PEB97" s="168"/>
      <c r="PEC97" s="169"/>
      <c r="PED97" s="170"/>
      <c r="PEE97" s="167"/>
      <c r="PEF97" s="43"/>
      <c r="PEG97" s="208"/>
      <c r="PEH97" s="157"/>
      <c r="PEI97" s="211"/>
      <c r="PEJ97" s="161"/>
      <c r="PEK97" s="161"/>
      <c r="PEL97" s="168"/>
      <c r="PEM97" s="169"/>
      <c r="PEN97" s="170"/>
      <c r="PEO97" s="167"/>
      <c r="PEP97" s="43"/>
      <c r="PEQ97" s="208"/>
      <c r="PER97" s="157"/>
      <c r="PES97" s="211"/>
      <c r="PET97" s="161"/>
      <c r="PEU97" s="161"/>
      <c r="PEV97" s="168"/>
      <c r="PEW97" s="169"/>
      <c r="PEX97" s="170"/>
      <c r="PEY97" s="167"/>
      <c r="PEZ97" s="43"/>
      <c r="PFA97" s="208"/>
      <c r="PFB97" s="157"/>
      <c r="PFC97" s="211"/>
      <c r="PFD97" s="161"/>
      <c r="PFE97" s="161"/>
      <c r="PFF97" s="168"/>
      <c r="PFG97" s="169"/>
      <c r="PFH97" s="170"/>
      <c r="PFI97" s="167"/>
      <c r="PFJ97" s="43"/>
      <c r="PFK97" s="208"/>
      <c r="PFL97" s="157"/>
      <c r="PFM97" s="211"/>
      <c r="PFN97" s="161"/>
      <c r="PFO97" s="161"/>
      <c r="PFP97" s="168"/>
      <c r="PFQ97" s="169"/>
      <c r="PFR97" s="170"/>
      <c r="PFS97" s="167"/>
      <c r="PFT97" s="43"/>
      <c r="PFU97" s="208"/>
      <c r="PFV97" s="157"/>
      <c r="PFW97" s="211"/>
      <c r="PFX97" s="161"/>
      <c r="PFY97" s="161"/>
      <c r="PFZ97" s="168"/>
      <c r="PGA97" s="169"/>
      <c r="PGB97" s="170"/>
      <c r="PGC97" s="167"/>
      <c r="PGD97" s="43"/>
      <c r="PGE97" s="208"/>
      <c r="PGF97" s="157"/>
      <c r="PGG97" s="211"/>
      <c r="PGH97" s="161"/>
      <c r="PGI97" s="161"/>
      <c r="PGJ97" s="168"/>
      <c r="PGK97" s="169"/>
      <c r="PGL97" s="170"/>
      <c r="PGM97" s="167"/>
      <c r="PGN97" s="43"/>
      <c r="PGO97" s="208"/>
      <c r="PGP97" s="157"/>
      <c r="PGQ97" s="211"/>
      <c r="PGR97" s="161"/>
      <c r="PGS97" s="161"/>
      <c r="PGT97" s="168"/>
      <c r="PGU97" s="169"/>
      <c r="PGV97" s="170"/>
      <c r="PGW97" s="167"/>
      <c r="PGX97" s="43"/>
      <c r="PGY97" s="208"/>
      <c r="PGZ97" s="157"/>
      <c r="PHA97" s="211"/>
      <c r="PHB97" s="161"/>
      <c r="PHC97" s="161"/>
      <c r="PHD97" s="168"/>
      <c r="PHE97" s="169"/>
      <c r="PHF97" s="170"/>
      <c r="PHG97" s="167"/>
      <c r="PHH97" s="43"/>
      <c r="PHI97" s="208"/>
      <c r="PHJ97" s="157"/>
      <c r="PHK97" s="211"/>
      <c r="PHL97" s="161"/>
      <c r="PHM97" s="161"/>
      <c r="PHN97" s="168"/>
      <c r="PHO97" s="169"/>
      <c r="PHP97" s="170"/>
      <c r="PHQ97" s="167"/>
      <c r="PHR97" s="43"/>
      <c r="PHS97" s="208"/>
      <c r="PHT97" s="157"/>
      <c r="PHU97" s="211"/>
      <c r="PHV97" s="161"/>
      <c r="PHW97" s="161"/>
      <c r="PHX97" s="168"/>
      <c r="PHY97" s="169"/>
      <c r="PHZ97" s="170"/>
      <c r="PIA97" s="167"/>
      <c r="PIB97" s="43"/>
      <c r="PIC97" s="208"/>
      <c r="PID97" s="157"/>
      <c r="PIE97" s="211"/>
      <c r="PIF97" s="161"/>
      <c r="PIG97" s="161"/>
      <c r="PIH97" s="168"/>
      <c r="PII97" s="169"/>
      <c r="PIJ97" s="170"/>
      <c r="PIK97" s="167"/>
      <c r="PIL97" s="43"/>
      <c r="PIM97" s="208"/>
      <c r="PIN97" s="157"/>
      <c r="PIO97" s="211"/>
      <c r="PIP97" s="161"/>
      <c r="PIQ97" s="161"/>
      <c r="PIR97" s="168"/>
      <c r="PIS97" s="169"/>
      <c r="PIT97" s="170"/>
      <c r="PIU97" s="167"/>
      <c r="PIV97" s="43"/>
      <c r="PIW97" s="208"/>
      <c r="PIX97" s="157"/>
      <c r="PIY97" s="211"/>
      <c r="PIZ97" s="161"/>
      <c r="PJA97" s="161"/>
      <c r="PJB97" s="168"/>
      <c r="PJC97" s="169"/>
      <c r="PJD97" s="170"/>
      <c r="PJE97" s="167"/>
      <c r="PJF97" s="43"/>
      <c r="PJG97" s="208"/>
      <c r="PJH97" s="157"/>
      <c r="PJI97" s="211"/>
      <c r="PJJ97" s="161"/>
      <c r="PJK97" s="161"/>
      <c r="PJL97" s="168"/>
      <c r="PJM97" s="169"/>
      <c r="PJN97" s="170"/>
      <c r="PJO97" s="167"/>
      <c r="PJP97" s="43"/>
      <c r="PJQ97" s="208"/>
      <c r="PJR97" s="157"/>
      <c r="PJS97" s="211"/>
      <c r="PJT97" s="161"/>
      <c r="PJU97" s="161"/>
      <c r="PJV97" s="168"/>
      <c r="PJW97" s="169"/>
      <c r="PJX97" s="170"/>
      <c r="PJY97" s="167"/>
      <c r="PJZ97" s="43"/>
      <c r="PKA97" s="208"/>
      <c r="PKB97" s="157"/>
      <c r="PKC97" s="211"/>
      <c r="PKD97" s="161"/>
      <c r="PKE97" s="161"/>
      <c r="PKF97" s="168"/>
      <c r="PKG97" s="169"/>
      <c r="PKH97" s="170"/>
      <c r="PKI97" s="167"/>
      <c r="PKJ97" s="43"/>
      <c r="PKK97" s="208"/>
      <c r="PKL97" s="157"/>
      <c r="PKM97" s="211"/>
      <c r="PKN97" s="161"/>
      <c r="PKO97" s="161"/>
      <c r="PKP97" s="168"/>
      <c r="PKQ97" s="169"/>
      <c r="PKR97" s="170"/>
      <c r="PKS97" s="167"/>
      <c r="PKT97" s="43"/>
      <c r="PKU97" s="208"/>
      <c r="PKV97" s="157"/>
      <c r="PKW97" s="211"/>
      <c r="PKX97" s="161"/>
      <c r="PKY97" s="161"/>
      <c r="PKZ97" s="168"/>
      <c r="PLA97" s="169"/>
      <c r="PLB97" s="170"/>
      <c r="PLC97" s="167"/>
      <c r="PLD97" s="43"/>
      <c r="PLE97" s="208"/>
      <c r="PLF97" s="157"/>
      <c r="PLG97" s="211"/>
      <c r="PLH97" s="161"/>
      <c r="PLI97" s="161"/>
      <c r="PLJ97" s="168"/>
      <c r="PLK97" s="169"/>
      <c r="PLL97" s="170"/>
      <c r="PLM97" s="167"/>
      <c r="PLN97" s="43"/>
      <c r="PLO97" s="208"/>
      <c r="PLP97" s="157"/>
      <c r="PLQ97" s="211"/>
      <c r="PLR97" s="161"/>
      <c r="PLS97" s="161"/>
      <c r="PLT97" s="168"/>
      <c r="PLU97" s="169"/>
      <c r="PLV97" s="170"/>
      <c r="PLW97" s="167"/>
      <c r="PLX97" s="43"/>
      <c r="PLY97" s="208"/>
      <c r="PLZ97" s="157"/>
      <c r="PMA97" s="211"/>
      <c r="PMB97" s="161"/>
      <c r="PMC97" s="161"/>
      <c r="PMD97" s="168"/>
      <c r="PME97" s="169"/>
      <c r="PMF97" s="170"/>
      <c r="PMG97" s="167"/>
      <c r="PMH97" s="43"/>
      <c r="PMI97" s="208"/>
      <c r="PMJ97" s="157"/>
      <c r="PMK97" s="211"/>
      <c r="PML97" s="161"/>
      <c r="PMM97" s="161"/>
      <c r="PMN97" s="168"/>
      <c r="PMO97" s="169"/>
      <c r="PMP97" s="170"/>
      <c r="PMQ97" s="167"/>
      <c r="PMR97" s="43"/>
      <c r="PMS97" s="208"/>
      <c r="PMT97" s="157"/>
      <c r="PMU97" s="211"/>
      <c r="PMV97" s="161"/>
      <c r="PMW97" s="161"/>
      <c r="PMX97" s="168"/>
      <c r="PMY97" s="169"/>
      <c r="PMZ97" s="170"/>
      <c r="PNA97" s="167"/>
      <c r="PNB97" s="43"/>
      <c r="PNC97" s="208"/>
      <c r="PND97" s="157"/>
      <c r="PNE97" s="211"/>
      <c r="PNF97" s="161"/>
      <c r="PNG97" s="161"/>
      <c r="PNH97" s="168"/>
      <c r="PNI97" s="169"/>
      <c r="PNJ97" s="170"/>
      <c r="PNK97" s="167"/>
      <c r="PNL97" s="43"/>
      <c r="PNM97" s="208"/>
      <c r="PNN97" s="157"/>
      <c r="PNO97" s="211"/>
      <c r="PNP97" s="161"/>
      <c r="PNQ97" s="161"/>
      <c r="PNR97" s="168"/>
      <c r="PNS97" s="169"/>
      <c r="PNT97" s="170"/>
      <c r="PNU97" s="167"/>
      <c r="PNV97" s="43"/>
      <c r="PNW97" s="208"/>
      <c r="PNX97" s="157"/>
      <c r="PNY97" s="211"/>
      <c r="PNZ97" s="161"/>
      <c r="POA97" s="161"/>
      <c r="POB97" s="168"/>
      <c r="POC97" s="169"/>
      <c r="POD97" s="170"/>
      <c r="POE97" s="167"/>
      <c r="POF97" s="43"/>
      <c r="POG97" s="208"/>
      <c r="POH97" s="157"/>
      <c r="POI97" s="211"/>
      <c r="POJ97" s="161"/>
      <c r="POK97" s="161"/>
      <c r="POL97" s="168"/>
      <c r="POM97" s="169"/>
      <c r="PON97" s="170"/>
      <c r="POO97" s="167"/>
      <c r="POP97" s="43"/>
      <c r="POQ97" s="208"/>
      <c r="POR97" s="157"/>
      <c r="POS97" s="211"/>
      <c r="POT97" s="161"/>
      <c r="POU97" s="161"/>
      <c r="POV97" s="168"/>
      <c r="POW97" s="169"/>
      <c r="POX97" s="170"/>
      <c r="POY97" s="167"/>
      <c r="POZ97" s="43"/>
      <c r="PPA97" s="208"/>
      <c r="PPB97" s="157"/>
      <c r="PPC97" s="211"/>
      <c r="PPD97" s="161"/>
      <c r="PPE97" s="161"/>
      <c r="PPF97" s="168"/>
      <c r="PPG97" s="169"/>
      <c r="PPH97" s="170"/>
      <c r="PPI97" s="167"/>
      <c r="PPJ97" s="43"/>
      <c r="PPK97" s="208"/>
      <c r="PPL97" s="157"/>
      <c r="PPM97" s="211"/>
      <c r="PPN97" s="161"/>
      <c r="PPO97" s="161"/>
      <c r="PPP97" s="168"/>
      <c r="PPQ97" s="169"/>
      <c r="PPR97" s="170"/>
      <c r="PPS97" s="167"/>
      <c r="PPT97" s="43"/>
      <c r="PPU97" s="208"/>
      <c r="PPV97" s="157"/>
      <c r="PPW97" s="211"/>
      <c r="PPX97" s="161"/>
      <c r="PPY97" s="161"/>
      <c r="PPZ97" s="168"/>
      <c r="PQA97" s="169"/>
      <c r="PQB97" s="170"/>
      <c r="PQC97" s="167"/>
      <c r="PQD97" s="43"/>
      <c r="PQE97" s="208"/>
      <c r="PQF97" s="157"/>
      <c r="PQG97" s="211"/>
      <c r="PQH97" s="161"/>
      <c r="PQI97" s="161"/>
      <c r="PQJ97" s="168"/>
      <c r="PQK97" s="169"/>
      <c r="PQL97" s="170"/>
      <c r="PQM97" s="167"/>
      <c r="PQN97" s="43"/>
      <c r="PQO97" s="208"/>
      <c r="PQP97" s="157"/>
      <c r="PQQ97" s="211"/>
      <c r="PQR97" s="161"/>
      <c r="PQS97" s="161"/>
      <c r="PQT97" s="168"/>
      <c r="PQU97" s="169"/>
      <c r="PQV97" s="170"/>
      <c r="PQW97" s="167"/>
      <c r="PQX97" s="43"/>
      <c r="PQY97" s="208"/>
      <c r="PQZ97" s="157"/>
      <c r="PRA97" s="211"/>
      <c r="PRB97" s="161"/>
      <c r="PRC97" s="161"/>
      <c r="PRD97" s="168"/>
      <c r="PRE97" s="169"/>
      <c r="PRF97" s="170"/>
      <c r="PRG97" s="167"/>
      <c r="PRH97" s="43"/>
      <c r="PRI97" s="208"/>
      <c r="PRJ97" s="157"/>
      <c r="PRK97" s="211"/>
      <c r="PRL97" s="161"/>
      <c r="PRM97" s="161"/>
      <c r="PRN97" s="168"/>
      <c r="PRO97" s="169"/>
      <c r="PRP97" s="170"/>
      <c r="PRQ97" s="167"/>
      <c r="PRR97" s="43"/>
      <c r="PRS97" s="208"/>
      <c r="PRT97" s="157"/>
      <c r="PRU97" s="211"/>
      <c r="PRV97" s="161"/>
      <c r="PRW97" s="161"/>
      <c r="PRX97" s="168"/>
      <c r="PRY97" s="169"/>
      <c r="PRZ97" s="170"/>
      <c r="PSA97" s="167"/>
      <c r="PSB97" s="43"/>
      <c r="PSC97" s="208"/>
      <c r="PSD97" s="157"/>
      <c r="PSE97" s="211"/>
      <c r="PSF97" s="161"/>
      <c r="PSG97" s="161"/>
      <c r="PSH97" s="168"/>
      <c r="PSI97" s="169"/>
      <c r="PSJ97" s="170"/>
      <c r="PSK97" s="167"/>
      <c r="PSL97" s="43"/>
      <c r="PSM97" s="208"/>
      <c r="PSN97" s="157"/>
      <c r="PSO97" s="211"/>
      <c r="PSP97" s="161"/>
      <c r="PSQ97" s="161"/>
      <c r="PSR97" s="168"/>
      <c r="PSS97" s="169"/>
      <c r="PST97" s="170"/>
      <c r="PSU97" s="167"/>
      <c r="PSV97" s="43"/>
      <c r="PSW97" s="208"/>
      <c r="PSX97" s="157"/>
      <c r="PSY97" s="211"/>
      <c r="PSZ97" s="161"/>
      <c r="PTA97" s="161"/>
      <c r="PTB97" s="168"/>
      <c r="PTC97" s="169"/>
      <c r="PTD97" s="170"/>
      <c r="PTE97" s="167"/>
      <c r="PTF97" s="43"/>
      <c r="PTG97" s="208"/>
      <c r="PTH97" s="157"/>
      <c r="PTI97" s="211"/>
      <c r="PTJ97" s="161"/>
      <c r="PTK97" s="161"/>
      <c r="PTL97" s="168"/>
      <c r="PTM97" s="169"/>
      <c r="PTN97" s="170"/>
      <c r="PTO97" s="167"/>
      <c r="PTP97" s="43"/>
      <c r="PTQ97" s="208"/>
      <c r="PTR97" s="157"/>
      <c r="PTS97" s="211"/>
      <c r="PTT97" s="161"/>
      <c r="PTU97" s="161"/>
      <c r="PTV97" s="168"/>
      <c r="PTW97" s="169"/>
      <c r="PTX97" s="170"/>
      <c r="PTY97" s="167"/>
      <c r="PTZ97" s="43"/>
      <c r="PUA97" s="208"/>
      <c r="PUB97" s="157"/>
      <c r="PUC97" s="211"/>
      <c r="PUD97" s="161"/>
      <c r="PUE97" s="161"/>
      <c r="PUF97" s="168"/>
      <c r="PUG97" s="169"/>
      <c r="PUH97" s="170"/>
      <c r="PUI97" s="167"/>
      <c r="PUJ97" s="43"/>
      <c r="PUK97" s="208"/>
      <c r="PUL97" s="157"/>
      <c r="PUM97" s="211"/>
      <c r="PUN97" s="161"/>
      <c r="PUO97" s="161"/>
      <c r="PUP97" s="168"/>
      <c r="PUQ97" s="169"/>
      <c r="PUR97" s="170"/>
      <c r="PUS97" s="167"/>
      <c r="PUT97" s="43"/>
      <c r="PUU97" s="208"/>
      <c r="PUV97" s="157"/>
      <c r="PUW97" s="211"/>
      <c r="PUX97" s="161"/>
      <c r="PUY97" s="161"/>
      <c r="PUZ97" s="168"/>
      <c r="PVA97" s="169"/>
      <c r="PVB97" s="170"/>
      <c r="PVC97" s="167"/>
      <c r="PVD97" s="43"/>
      <c r="PVE97" s="208"/>
      <c r="PVF97" s="157"/>
      <c r="PVG97" s="211"/>
      <c r="PVH97" s="161"/>
      <c r="PVI97" s="161"/>
      <c r="PVJ97" s="168"/>
      <c r="PVK97" s="169"/>
      <c r="PVL97" s="170"/>
      <c r="PVM97" s="167"/>
      <c r="PVN97" s="43"/>
      <c r="PVO97" s="208"/>
      <c r="PVP97" s="157"/>
      <c r="PVQ97" s="211"/>
      <c r="PVR97" s="161"/>
      <c r="PVS97" s="161"/>
      <c r="PVT97" s="168"/>
      <c r="PVU97" s="169"/>
      <c r="PVV97" s="170"/>
      <c r="PVW97" s="167"/>
      <c r="PVX97" s="43"/>
      <c r="PVY97" s="208"/>
      <c r="PVZ97" s="157"/>
      <c r="PWA97" s="211"/>
      <c r="PWB97" s="161"/>
      <c r="PWC97" s="161"/>
      <c r="PWD97" s="168"/>
      <c r="PWE97" s="169"/>
      <c r="PWF97" s="170"/>
      <c r="PWG97" s="167"/>
      <c r="PWH97" s="43"/>
      <c r="PWI97" s="208"/>
      <c r="PWJ97" s="157"/>
      <c r="PWK97" s="211"/>
      <c r="PWL97" s="161"/>
      <c r="PWM97" s="161"/>
      <c r="PWN97" s="168"/>
      <c r="PWO97" s="169"/>
      <c r="PWP97" s="170"/>
      <c r="PWQ97" s="167"/>
      <c r="PWR97" s="43"/>
      <c r="PWS97" s="208"/>
      <c r="PWT97" s="157"/>
      <c r="PWU97" s="211"/>
      <c r="PWV97" s="161"/>
      <c r="PWW97" s="161"/>
      <c r="PWX97" s="168"/>
      <c r="PWY97" s="169"/>
      <c r="PWZ97" s="170"/>
      <c r="PXA97" s="167"/>
      <c r="PXB97" s="43"/>
      <c r="PXC97" s="208"/>
      <c r="PXD97" s="157"/>
      <c r="PXE97" s="211"/>
      <c r="PXF97" s="161"/>
      <c r="PXG97" s="161"/>
      <c r="PXH97" s="168"/>
      <c r="PXI97" s="169"/>
      <c r="PXJ97" s="170"/>
      <c r="PXK97" s="167"/>
      <c r="PXL97" s="43"/>
      <c r="PXM97" s="208"/>
      <c r="PXN97" s="157"/>
      <c r="PXO97" s="211"/>
      <c r="PXP97" s="161"/>
      <c r="PXQ97" s="161"/>
      <c r="PXR97" s="168"/>
      <c r="PXS97" s="169"/>
      <c r="PXT97" s="170"/>
      <c r="PXU97" s="167"/>
      <c r="PXV97" s="43"/>
      <c r="PXW97" s="208"/>
      <c r="PXX97" s="157"/>
      <c r="PXY97" s="211"/>
      <c r="PXZ97" s="161"/>
      <c r="PYA97" s="161"/>
      <c r="PYB97" s="168"/>
      <c r="PYC97" s="169"/>
      <c r="PYD97" s="170"/>
      <c r="PYE97" s="167"/>
      <c r="PYF97" s="43"/>
      <c r="PYG97" s="208"/>
      <c r="PYH97" s="157"/>
      <c r="PYI97" s="211"/>
      <c r="PYJ97" s="161"/>
      <c r="PYK97" s="161"/>
      <c r="PYL97" s="168"/>
      <c r="PYM97" s="169"/>
      <c r="PYN97" s="170"/>
      <c r="PYO97" s="167"/>
      <c r="PYP97" s="43"/>
      <c r="PYQ97" s="208"/>
      <c r="PYR97" s="157"/>
      <c r="PYS97" s="211"/>
      <c r="PYT97" s="161"/>
      <c r="PYU97" s="161"/>
      <c r="PYV97" s="168"/>
      <c r="PYW97" s="169"/>
      <c r="PYX97" s="170"/>
      <c r="PYY97" s="167"/>
      <c r="PYZ97" s="43"/>
      <c r="PZA97" s="208"/>
      <c r="PZB97" s="157"/>
      <c r="PZC97" s="211"/>
      <c r="PZD97" s="161"/>
      <c r="PZE97" s="161"/>
      <c r="PZF97" s="168"/>
      <c r="PZG97" s="169"/>
      <c r="PZH97" s="170"/>
      <c r="PZI97" s="167"/>
      <c r="PZJ97" s="43"/>
      <c r="PZK97" s="208"/>
      <c r="PZL97" s="157"/>
      <c r="PZM97" s="211"/>
      <c r="PZN97" s="161"/>
      <c r="PZO97" s="161"/>
      <c r="PZP97" s="168"/>
      <c r="PZQ97" s="169"/>
      <c r="PZR97" s="170"/>
      <c r="PZS97" s="167"/>
      <c r="PZT97" s="43"/>
      <c r="PZU97" s="208"/>
      <c r="PZV97" s="157"/>
      <c r="PZW97" s="211"/>
      <c r="PZX97" s="161"/>
      <c r="PZY97" s="161"/>
      <c r="PZZ97" s="168"/>
      <c r="QAA97" s="169"/>
      <c r="QAB97" s="170"/>
      <c r="QAC97" s="167"/>
      <c r="QAD97" s="43"/>
      <c r="QAE97" s="208"/>
      <c r="QAF97" s="157"/>
      <c r="QAG97" s="211"/>
      <c r="QAH97" s="161"/>
      <c r="QAI97" s="161"/>
      <c r="QAJ97" s="168"/>
      <c r="QAK97" s="169"/>
      <c r="QAL97" s="170"/>
      <c r="QAM97" s="167"/>
      <c r="QAN97" s="43"/>
      <c r="QAO97" s="208"/>
      <c r="QAP97" s="157"/>
      <c r="QAQ97" s="211"/>
      <c r="QAR97" s="161"/>
      <c r="QAS97" s="161"/>
      <c r="QAT97" s="168"/>
      <c r="QAU97" s="169"/>
      <c r="QAV97" s="170"/>
      <c r="QAW97" s="167"/>
      <c r="QAX97" s="43"/>
      <c r="QAY97" s="208"/>
      <c r="QAZ97" s="157"/>
      <c r="QBA97" s="211"/>
      <c r="QBB97" s="161"/>
      <c r="QBC97" s="161"/>
      <c r="QBD97" s="168"/>
      <c r="QBE97" s="169"/>
      <c r="QBF97" s="170"/>
      <c r="QBG97" s="167"/>
      <c r="QBH97" s="43"/>
      <c r="QBI97" s="208"/>
      <c r="QBJ97" s="157"/>
      <c r="QBK97" s="211"/>
      <c r="QBL97" s="161"/>
      <c r="QBM97" s="161"/>
      <c r="QBN97" s="168"/>
      <c r="QBO97" s="169"/>
      <c r="QBP97" s="170"/>
      <c r="QBQ97" s="167"/>
      <c r="QBR97" s="43"/>
      <c r="QBS97" s="208"/>
      <c r="QBT97" s="157"/>
      <c r="QBU97" s="211"/>
      <c r="QBV97" s="161"/>
      <c r="QBW97" s="161"/>
      <c r="QBX97" s="168"/>
      <c r="QBY97" s="169"/>
      <c r="QBZ97" s="170"/>
      <c r="QCA97" s="167"/>
      <c r="QCB97" s="43"/>
      <c r="QCC97" s="208"/>
      <c r="QCD97" s="157"/>
      <c r="QCE97" s="211"/>
      <c r="QCF97" s="161"/>
      <c r="QCG97" s="161"/>
      <c r="QCH97" s="168"/>
      <c r="QCI97" s="169"/>
      <c r="QCJ97" s="170"/>
      <c r="QCK97" s="167"/>
      <c r="QCL97" s="43"/>
      <c r="QCM97" s="208"/>
      <c r="QCN97" s="157"/>
      <c r="QCO97" s="211"/>
      <c r="QCP97" s="161"/>
      <c r="QCQ97" s="161"/>
      <c r="QCR97" s="168"/>
      <c r="QCS97" s="169"/>
      <c r="QCT97" s="170"/>
      <c r="QCU97" s="167"/>
      <c r="QCV97" s="43"/>
      <c r="QCW97" s="208"/>
      <c r="QCX97" s="157"/>
      <c r="QCY97" s="211"/>
      <c r="QCZ97" s="161"/>
      <c r="QDA97" s="161"/>
      <c r="QDB97" s="168"/>
      <c r="QDC97" s="169"/>
      <c r="QDD97" s="170"/>
      <c r="QDE97" s="167"/>
      <c r="QDF97" s="43"/>
      <c r="QDG97" s="208"/>
      <c r="QDH97" s="157"/>
      <c r="QDI97" s="211"/>
      <c r="QDJ97" s="161"/>
      <c r="QDK97" s="161"/>
      <c r="QDL97" s="168"/>
      <c r="QDM97" s="169"/>
      <c r="QDN97" s="170"/>
      <c r="QDO97" s="167"/>
      <c r="QDP97" s="43"/>
      <c r="QDQ97" s="208"/>
      <c r="QDR97" s="157"/>
      <c r="QDS97" s="211"/>
      <c r="QDT97" s="161"/>
      <c r="QDU97" s="161"/>
      <c r="QDV97" s="168"/>
      <c r="QDW97" s="169"/>
      <c r="QDX97" s="170"/>
      <c r="QDY97" s="167"/>
      <c r="QDZ97" s="43"/>
      <c r="QEA97" s="208"/>
      <c r="QEB97" s="157"/>
      <c r="QEC97" s="211"/>
      <c r="QED97" s="161"/>
      <c r="QEE97" s="161"/>
      <c r="QEF97" s="168"/>
      <c r="QEG97" s="169"/>
      <c r="QEH97" s="170"/>
      <c r="QEI97" s="167"/>
      <c r="QEJ97" s="43"/>
      <c r="QEK97" s="208"/>
      <c r="QEL97" s="157"/>
      <c r="QEM97" s="211"/>
      <c r="QEN97" s="161"/>
      <c r="QEO97" s="161"/>
      <c r="QEP97" s="168"/>
      <c r="QEQ97" s="169"/>
      <c r="QER97" s="170"/>
      <c r="QES97" s="167"/>
      <c r="QET97" s="43"/>
      <c r="QEU97" s="208"/>
      <c r="QEV97" s="157"/>
      <c r="QEW97" s="211"/>
      <c r="QEX97" s="161"/>
      <c r="QEY97" s="161"/>
      <c r="QEZ97" s="168"/>
      <c r="QFA97" s="169"/>
      <c r="QFB97" s="170"/>
      <c r="QFC97" s="167"/>
      <c r="QFD97" s="43"/>
      <c r="QFE97" s="208"/>
      <c r="QFF97" s="157"/>
      <c r="QFG97" s="211"/>
      <c r="QFH97" s="161"/>
      <c r="QFI97" s="161"/>
      <c r="QFJ97" s="168"/>
      <c r="QFK97" s="169"/>
      <c r="QFL97" s="170"/>
      <c r="QFM97" s="167"/>
      <c r="QFN97" s="43"/>
      <c r="QFO97" s="208"/>
      <c r="QFP97" s="157"/>
      <c r="QFQ97" s="211"/>
      <c r="QFR97" s="161"/>
      <c r="QFS97" s="161"/>
      <c r="QFT97" s="168"/>
      <c r="QFU97" s="169"/>
      <c r="QFV97" s="170"/>
      <c r="QFW97" s="167"/>
      <c r="QFX97" s="43"/>
      <c r="QFY97" s="208"/>
      <c r="QFZ97" s="157"/>
      <c r="QGA97" s="211"/>
      <c r="QGB97" s="161"/>
      <c r="QGC97" s="161"/>
      <c r="QGD97" s="168"/>
      <c r="QGE97" s="169"/>
      <c r="QGF97" s="170"/>
      <c r="QGG97" s="167"/>
      <c r="QGH97" s="43"/>
      <c r="QGI97" s="208"/>
      <c r="QGJ97" s="157"/>
      <c r="QGK97" s="211"/>
      <c r="QGL97" s="161"/>
      <c r="QGM97" s="161"/>
      <c r="QGN97" s="168"/>
      <c r="QGO97" s="169"/>
      <c r="QGP97" s="170"/>
      <c r="QGQ97" s="167"/>
      <c r="QGR97" s="43"/>
      <c r="QGS97" s="208"/>
      <c r="QGT97" s="157"/>
      <c r="QGU97" s="211"/>
      <c r="QGV97" s="161"/>
      <c r="QGW97" s="161"/>
      <c r="QGX97" s="168"/>
      <c r="QGY97" s="169"/>
      <c r="QGZ97" s="170"/>
      <c r="QHA97" s="167"/>
      <c r="QHB97" s="43"/>
      <c r="QHC97" s="208"/>
      <c r="QHD97" s="157"/>
      <c r="QHE97" s="211"/>
      <c r="QHF97" s="161"/>
      <c r="QHG97" s="161"/>
      <c r="QHH97" s="168"/>
      <c r="QHI97" s="169"/>
      <c r="QHJ97" s="170"/>
      <c r="QHK97" s="167"/>
      <c r="QHL97" s="43"/>
      <c r="QHM97" s="208"/>
      <c r="QHN97" s="157"/>
      <c r="QHO97" s="211"/>
      <c r="QHP97" s="161"/>
      <c r="QHQ97" s="161"/>
      <c r="QHR97" s="168"/>
      <c r="QHS97" s="169"/>
      <c r="QHT97" s="170"/>
      <c r="QHU97" s="167"/>
      <c r="QHV97" s="43"/>
      <c r="QHW97" s="208"/>
      <c r="QHX97" s="157"/>
      <c r="QHY97" s="211"/>
      <c r="QHZ97" s="161"/>
      <c r="QIA97" s="161"/>
      <c r="QIB97" s="168"/>
      <c r="QIC97" s="169"/>
      <c r="QID97" s="170"/>
      <c r="QIE97" s="167"/>
      <c r="QIF97" s="43"/>
      <c r="QIG97" s="208"/>
      <c r="QIH97" s="157"/>
      <c r="QII97" s="211"/>
      <c r="QIJ97" s="161"/>
      <c r="QIK97" s="161"/>
      <c r="QIL97" s="168"/>
      <c r="QIM97" s="169"/>
      <c r="QIN97" s="170"/>
      <c r="QIO97" s="167"/>
      <c r="QIP97" s="43"/>
      <c r="QIQ97" s="208"/>
      <c r="QIR97" s="157"/>
      <c r="QIS97" s="211"/>
      <c r="QIT97" s="161"/>
      <c r="QIU97" s="161"/>
      <c r="QIV97" s="168"/>
      <c r="QIW97" s="169"/>
      <c r="QIX97" s="170"/>
      <c r="QIY97" s="167"/>
      <c r="QIZ97" s="43"/>
      <c r="QJA97" s="208"/>
      <c r="QJB97" s="157"/>
      <c r="QJC97" s="211"/>
      <c r="QJD97" s="161"/>
      <c r="QJE97" s="161"/>
      <c r="QJF97" s="168"/>
      <c r="QJG97" s="169"/>
      <c r="QJH97" s="170"/>
      <c r="QJI97" s="167"/>
      <c r="QJJ97" s="43"/>
      <c r="QJK97" s="208"/>
      <c r="QJL97" s="157"/>
      <c r="QJM97" s="211"/>
      <c r="QJN97" s="161"/>
      <c r="QJO97" s="161"/>
      <c r="QJP97" s="168"/>
      <c r="QJQ97" s="169"/>
      <c r="QJR97" s="170"/>
      <c r="QJS97" s="167"/>
      <c r="QJT97" s="43"/>
      <c r="QJU97" s="208"/>
      <c r="QJV97" s="157"/>
      <c r="QJW97" s="211"/>
      <c r="QJX97" s="161"/>
      <c r="QJY97" s="161"/>
      <c r="QJZ97" s="168"/>
      <c r="QKA97" s="169"/>
      <c r="QKB97" s="170"/>
      <c r="QKC97" s="167"/>
      <c r="QKD97" s="43"/>
      <c r="QKE97" s="208"/>
      <c r="QKF97" s="157"/>
      <c r="QKG97" s="211"/>
      <c r="QKH97" s="161"/>
      <c r="QKI97" s="161"/>
      <c r="QKJ97" s="168"/>
      <c r="QKK97" s="169"/>
      <c r="QKL97" s="170"/>
      <c r="QKM97" s="167"/>
      <c r="QKN97" s="43"/>
      <c r="QKO97" s="208"/>
      <c r="QKP97" s="157"/>
      <c r="QKQ97" s="211"/>
      <c r="QKR97" s="161"/>
      <c r="QKS97" s="161"/>
      <c r="QKT97" s="168"/>
      <c r="QKU97" s="169"/>
      <c r="QKV97" s="170"/>
      <c r="QKW97" s="167"/>
      <c r="QKX97" s="43"/>
      <c r="QKY97" s="208"/>
      <c r="QKZ97" s="157"/>
      <c r="QLA97" s="211"/>
      <c r="QLB97" s="161"/>
      <c r="QLC97" s="161"/>
      <c r="QLD97" s="168"/>
      <c r="QLE97" s="169"/>
      <c r="QLF97" s="170"/>
      <c r="QLG97" s="167"/>
      <c r="QLH97" s="43"/>
      <c r="QLI97" s="208"/>
      <c r="QLJ97" s="157"/>
      <c r="QLK97" s="211"/>
      <c r="QLL97" s="161"/>
      <c r="QLM97" s="161"/>
      <c r="QLN97" s="168"/>
      <c r="QLO97" s="169"/>
      <c r="QLP97" s="170"/>
      <c r="QLQ97" s="167"/>
      <c r="QLR97" s="43"/>
      <c r="QLS97" s="208"/>
      <c r="QLT97" s="157"/>
      <c r="QLU97" s="211"/>
      <c r="QLV97" s="161"/>
      <c r="QLW97" s="161"/>
      <c r="QLX97" s="168"/>
      <c r="QLY97" s="169"/>
      <c r="QLZ97" s="170"/>
      <c r="QMA97" s="167"/>
      <c r="QMB97" s="43"/>
      <c r="QMC97" s="208"/>
      <c r="QMD97" s="157"/>
      <c r="QME97" s="211"/>
      <c r="QMF97" s="161"/>
      <c r="QMG97" s="161"/>
      <c r="QMH97" s="168"/>
      <c r="QMI97" s="169"/>
      <c r="QMJ97" s="170"/>
      <c r="QMK97" s="167"/>
      <c r="QML97" s="43"/>
      <c r="QMM97" s="208"/>
      <c r="QMN97" s="157"/>
      <c r="QMO97" s="211"/>
      <c r="QMP97" s="161"/>
      <c r="QMQ97" s="161"/>
      <c r="QMR97" s="168"/>
      <c r="QMS97" s="169"/>
      <c r="QMT97" s="170"/>
      <c r="QMU97" s="167"/>
      <c r="QMV97" s="43"/>
      <c r="QMW97" s="208"/>
      <c r="QMX97" s="157"/>
      <c r="QMY97" s="211"/>
      <c r="QMZ97" s="161"/>
      <c r="QNA97" s="161"/>
      <c r="QNB97" s="168"/>
      <c r="QNC97" s="169"/>
      <c r="QND97" s="170"/>
      <c r="QNE97" s="167"/>
      <c r="QNF97" s="43"/>
      <c r="QNG97" s="208"/>
      <c r="QNH97" s="157"/>
      <c r="QNI97" s="211"/>
      <c r="QNJ97" s="161"/>
      <c r="QNK97" s="161"/>
      <c r="QNL97" s="168"/>
      <c r="QNM97" s="169"/>
      <c r="QNN97" s="170"/>
      <c r="QNO97" s="167"/>
      <c r="QNP97" s="43"/>
      <c r="QNQ97" s="208"/>
      <c r="QNR97" s="157"/>
      <c r="QNS97" s="211"/>
      <c r="QNT97" s="161"/>
      <c r="QNU97" s="161"/>
      <c r="QNV97" s="168"/>
      <c r="QNW97" s="169"/>
      <c r="QNX97" s="170"/>
      <c r="QNY97" s="167"/>
      <c r="QNZ97" s="43"/>
      <c r="QOA97" s="208"/>
      <c r="QOB97" s="157"/>
      <c r="QOC97" s="211"/>
      <c r="QOD97" s="161"/>
      <c r="QOE97" s="161"/>
      <c r="QOF97" s="168"/>
      <c r="QOG97" s="169"/>
      <c r="QOH97" s="170"/>
      <c r="QOI97" s="167"/>
      <c r="QOJ97" s="43"/>
      <c r="QOK97" s="208"/>
      <c r="QOL97" s="157"/>
      <c r="QOM97" s="211"/>
      <c r="QON97" s="161"/>
      <c r="QOO97" s="161"/>
      <c r="QOP97" s="168"/>
      <c r="QOQ97" s="169"/>
      <c r="QOR97" s="170"/>
      <c r="QOS97" s="167"/>
      <c r="QOT97" s="43"/>
      <c r="QOU97" s="208"/>
      <c r="QOV97" s="157"/>
      <c r="QOW97" s="211"/>
      <c r="QOX97" s="161"/>
      <c r="QOY97" s="161"/>
      <c r="QOZ97" s="168"/>
      <c r="QPA97" s="169"/>
      <c r="QPB97" s="170"/>
      <c r="QPC97" s="167"/>
      <c r="QPD97" s="43"/>
      <c r="QPE97" s="208"/>
      <c r="QPF97" s="157"/>
      <c r="QPG97" s="211"/>
      <c r="QPH97" s="161"/>
      <c r="QPI97" s="161"/>
      <c r="QPJ97" s="168"/>
      <c r="QPK97" s="169"/>
      <c r="QPL97" s="170"/>
      <c r="QPM97" s="167"/>
      <c r="QPN97" s="43"/>
      <c r="QPO97" s="208"/>
      <c r="QPP97" s="157"/>
      <c r="QPQ97" s="211"/>
      <c r="QPR97" s="161"/>
      <c r="QPS97" s="161"/>
      <c r="QPT97" s="168"/>
      <c r="QPU97" s="169"/>
      <c r="QPV97" s="170"/>
      <c r="QPW97" s="167"/>
      <c r="QPX97" s="43"/>
      <c r="QPY97" s="208"/>
      <c r="QPZ97" s="157"/>
      <c r="QQA97" s="211"/>
      <c r="QQB97" s="161"/>
      <c r="QQC97" s="161"/>
      <c r="QQD97" s="168"/>
      <c r="QQE97" s="169"/>
      <c r="QQF97" s="170"/>
      <c r="QQG97" s="167"/>
      <c r="QQH97" s="43"/>
      <c r="QQI97" s="208"/>
      <c r="QQJ97" s="157"/>
      <c r="QQK97" s="211"/>
      <c r="QQL97" s="161"/>
      <c r="QQM97" s="161"/>
      <c r="QQN97" s="168"/>
      <c r="QQO97" s="169"/>
      <c r="QQP97" s="170"/>
      <c r="QQQ97" s="167"/>
      <c r="QQR97" s="43"/>
      <c r="QQS97" s="208"/>
      <c r="QQT97" s="157"/>
      <c r="QQU97" s="211"/>
      <c r="QQV97" s="161"/>
      <c r="QQW97" s="161"/>
      <c r="QQX97" s="168"/>
      <c r="QQY97" s="169"/>
      <c r="QQZ97" s="170"/>
      <c r="QRA97" s="167"/>
      <c r="QRB97" s="43"/>
      <c r="QRC97" s="208"/>
      <c r="QRD97" s="157"/>
      <c r="QRE97" s="211"/>
      <c r="QRF97" s="161"/>
      <c r="QRG97" s="161"/>
      <c r="QRH97" s="168"/>
      <c r="QRI97" s="169"/>
      <c r="QRJ97" s="170"/>
      <c r="QRK97" s="167"/>
      <c r="QRL97" s="43"/>
      <c r="QRM97" s="208"/>
      <c r="QRN97" s="157"/>
      <c r="QRO97" s="211"/>
      <c r="QRP97" s="161"/>
      <c r="QRQ97" s="161"/>
      <c r="QRR97" s="168"/>
      <c r="QRS97" s="169"/>
      <c r="QRT97" s="170"/>
      <c r="QRU97" s="167"/>
      <c r="QRV97" s="43"/>
      <c r="QRW97" s="208"/>
      <c r="QRX97" s="157"/>
      <c r="QRY97" s="211"/>
      <c r="QRZ97" s="161"/>
      <c r="QSA97" s="161"/>
      <c r="QSB97" s="168"/>
      <c r="QSC97" s="169"/>
      <c r="QSD97" s="170"/>
      <c r="QSE97" s="167"/>
      <c r="QSF97" s="43"/>
      <c r="QSG97" s="208"/>
      <c r="QSH97" s="157"/>
      <c r="QSI97" s="211"/>
      <c r="QSJ97" s="161"/>
      <c r="QSK97" s="161"/>
      <c r="QSL97" s="168"/>
      <c r="QSM97" s="169"/>
      <c r="QSN97" s="170"/>
      <c r="QSO97" s="167"/>
      <c r="QSP97" s="43"/>
      <c r="QSQ97" s="208"/>
      <c r="QSR97" s="157"/>
      <c r="QSS97" s="211"/>
      <c r="QST97" s="161"/>
      <c r="QSU97" s="161"/>
      <c r="QSV97" s="168"/>
      <c r="QSW97" s="169"/>
      <c r="QSX97" s="170"/>
      <c r="QSY97" s="167"/>
      <c r="QSZ97" s="43"/>
      <c r="QTA97" s="208"/>
      <c r="QTB97" s="157"/>
      <c r="QTC97" s="211"/>
      <c r="QTD97" s="161"/>
      <c r="QTE97" s="161"/>
      <c r="QTF97" s="168"/>
      <c r="QTG97" s="169"/>
      <c r="QTH97" s="170"/>
      <c r="QTI97" s="167"/>
      <c r="QTJ97" s="43"/>
      <c r="QTK97" s="208"/>
      <c r="QTL97" s="157"/>
      <c r="QTM97" s="211"/>
      <c r="QTN97" s="161"/>
      <c r="QTO97" s="161"/>
      <c r="QTP97" s="168"/>
      <c r="QTQ97" s="169"/>
      <c r="QTR97" s="170"/>
      <c r="QTS97" s="167"/>
      <c r="QTT97" s="43"/>
      <c r="QTU97" s="208"/>
      <c r="QTV97" s="157"/>
      <c r="QTW97" s="211"/>
      <c r="QTX97" s="161"/>
      <c r="QTY97" s="161"/>
      <c r="QTZ97" s="168"/>
      <c r="QUA97" s="169"/>
      <c r="QUB97" s="170"/>
      <c r="QUC97" s="167"/>
      <c r="QUD97" s="43"/>
      <c r="QUE97" s="208"/>
      <c r="QUF97" s="157"/>
      <c r="QUG97" s="211"/>
      <c r="QUH97" s="161"/>
      <c r="QUI97" s="161"/>
      <c r="QUJ97" s="168"/>
      <c r="QUK97" s="169"/>
      <c r="QUL97" s="170"/>
      <c r="QUM97" s="167"/>
      <c r="QUN97" s="43"/>
      <c r="QUO97" s="208"/>
      <c r="QUP97" s="157"/>
      <c r="QUQ97" s="211"/>
      <c r="QUR97" s="161"/>
      <c r="QUS97" s="161"/>
      <c r="QUT97" s="168"/>
      <c r="QUU97" s="169"/>
      <c r="QUV97" s="170"/>
      <c r="QUW97" s="167"/>
      <c r="QUX97" s="43"/>
      <c r="QUY97" s="208"/>
      <c r="QUZ97" s="157"/>
      <c r="QVA97" s="211"/>
      <c r="QVB97" s="161"/>
      <c r="QVC97" s="161"/>
      <c r="QVD97" s="168"/>
      <c r="QVE97" s="169"/>
      <c r="QVF97" s="170"/>
      <c r="QVG97" s="167"/>
      <c r="QVH97" s="43"/>
      <c r="QVI97" s="208"/>
      <c r="QVJ97" s="157"/>
      <c r="QVK97" s="211"/>
      <c r="QVL97" s="161"/>
      <c r="QVM97" s="161"/>
      <c r="QVN97" s="168"/>
      <c r="QVO97" s="169"/>
      <c r="QVP97" s="170"/>
      <c r="QVQ97" s="167"/>
      <c r="QVR97" s="43"/>
      <c r="QVS97" s="208"/>
      <c r="QVT97" s="157"/>
      <c r="QVU97" s="211"/>
      <c r="QVV97" s="161"/>
      <c r="QVW97" s="161"/>
      <c r="QVX97" s="168"/>
      <c r="QVY97" s="169"/>
      <c r="QVZ97" s="170"/>
      <c r="QWA97" s="167"/>
      <c r="QWB97" s="43"/>
      <c r="QWC97" s="208"/>
      <c r="QWD97" s="157"/>
      <c r="QWE97" s="211"/>
      <c r="QWF97" s="161"/>
      <c r="QWG97" s="161"/>
      <c r="QWH97" s="168"/>
      <c r="QWI97" s="169"/>
      <c r="QWJ97" s="170"/>
      <c r="QWK97" s="167"/>
      <c r="QWL97" s="43"/>
      <c r="QWM97" s="208"/>
      <c r="QWN97" s="157"/>
      <c r="QWO97" s="211"/>
      <c r="QWP97" s="161"/>
      <c r="QWQ97" s="161"/>
      <c r="QWR97" s="168"/>
      <c r="QWS97" s="169"/>
      <c r="QWT97" s="170"/>
      <c r="QWU97" s="167"/>
      <c r="QWV97" s="43"/>
      <c r="QWW97" s="208"/>
      <c r="QWX97" s="157"/>
      <c r="QWY97" s="211"/>
      <c r="QWZ97" s="161"/>
      <c r="QXA97" s="161"/>
      <c r="QXB97" s="168"/>
      <c r="QXC97" s="169"/>
      <c r="QXD97" s="170"/>
      <c r="QXE97" s="167"/>
      <c r="QXF97" s="43"/>
      <c r="QXG97" s="208"/>
      <c r="QXH97" s="157"/>
      <c r="QXI97" s="211"/>
      <c r="QXJ97" s="161"/>
      <c r="QXK97" s="161"/>
      <c r="QXL97" s="168"/>
      <c r="QXM97" s="169"/>
      <c r="QXN97" s="170"/>
      <c r="QXO97" s="167"/>
      <c r="QXP97" s="43"/>
      <c r="QXQ97" s="208"/>
      <c r="QXR97" s="157"/>
      <c r="QXS97" s="211"/>
      <c r="QXT97" s="161"/>
      <c r="QXU97" s="161"/>
      <c r="QXV97" s="168"/>
      <c r="QXW97" s="169"/>
      <c r="QXX97" s="170"/>
      <c r="QXY97" s="167"/>
      <c r="QXZ97" s="43"/>
      <c r="QYA97" s="208"/>
      <c r="QYB97" s="157"/>
      <c r="QYC97" s="211"/>
      <c r="QYD97" s="161"/>
      <c r="QYE97" s="161"/>
      <c r="QYF97" s="168"/>
      <c r="QYG97" s="169"/>
      <c r="QYH97" s="170"/>
      <c r="QYI97" s="167"/>
      <c r="QYJ97" s="43"/>
      <c r="QYK97" s="208"/>
      <c r="QYL97" s="157"/>
      <c r="QYM97" s="211"/>
      <c r="QYN97" s="161"/>
      <c r="QYO97" s="161"/>
      <c r="QYP97" s="168"/>
      <c r="QYQ97" s="169"/>
      <c r="QYR97" s="170"/>
      <c r="QYS97" s="167"/>
      <c r="QYT97" s="43"/>
      <c r="QYU97" s="208"/>
      <c r="QYV97" s="157"/>
      <c r="QYW97" s="211"/>
      <c r="QYX97" s="161"/>
      <c r="QYY97" s="161"/>
      <c r="QYZ97" s="168"/>
      <c r="QZA97" s="169"/>
      <c r="QZB97" s="170"/>
      <c r="QZC97" s="167"/>
      <c r="QZD97" s="43"/>
      <c r="QZE97" s="208"/>
      <c r="QZF97" s="157"/>
      <c r="QZG97" s="211"/>
      <c r="QZH97" s="161"/>
      <c r="QZI97" s="161"/>
      <c r="QZJ97" s="168"/>
      <c r="QZK97" s="169"/>
      <c r="QZL97" s="170"/>
      <c r="QZM97" s="167"/>
      <c r="QZN97" s="43"/>
      <c r="QZO97" s="208"/>
      <c r="QZP97" s="157"/>
      <c r="QZQ97" s="211"/>
      <c r="QZR97" s="161"/>
      <c r="QZS97" s="161"/>
      <c r="QZT97" s="168"/>
      <c r="QZU97" s="169"/>
      <c r="QZV97" s="170"/>
      <c r="QZW97" s="167"/>
      <c r="QZX97" s="43"/>
      <c r="QZY97" s="208"/>
      <c r="QZZ97" s="157"/>
      <c r="RAA97" s="211"/>
      <c r="RAB97" s="161"/>
      <c r="RAC97" s="161"/>
      <c r="RAD97" s="168"/>
      <c r="RAE97" s="169"/>
      <c r="RAF97" s="170"/>
      <c r="RAG97" s="167"/>
      <c r="RAH97" s="43"/>
      <c r="RAI97" s="208"/>
      <c r="RAJ97" s="157"/>
      <c r="RAK97" s="211"/>
      <c r="RAL97" s="161"/>
      <c r="RAM97" s="161"/>
      <c r="RAN97" s="168"/>
      <c r="RAO97" s="169"/>
      <c r="RAP97" s="170"/>
      <c r="RAQ97" s="167"/>
      <c r="RAR97" s="43"/>
      <c r="RAS97" s="208"/>
      <c r="RAT97" s="157"/>
      <c r="RAU97" s="211"/>
      <c r="RAV97" s="161"/>
      <c r="RAW97" s="161"/>
      <c r="RAX97" s="168"/>
      <c r="RAY97" s="169"/>
      <c r="RAZ97" s="170"/>
      <c r="RBA97" s="167"/>
      <c r="RBB97" s="43"/>
      <c r="RBC97" s="208"/>
      <c r="RBD97" s="157"/>
      <c r="RBE97" s="211"/>
      <c r="RBF97" s="161"/>
      <c r="RBG97" s="161"/>
      <c r="RBH97" s="168"/>
      <c r="RBI97" s="169"/>
      <c r="RBJ97" s="170"/>
      <c r="RBK97" s="167"/>
      <c r="RBL97" s="43"/>
      <c r="RBM97" s="208"/>
      <c r="RBN97" s="157"/>
      <c r="RBO97" s="211"/>
      <c r="RBP97" s="161"/>
      <c r="RBQ97" s="161"/>
      <c r="RBR97" s="168"/>
      <c r="RBS97" s="169"/>
      <c r="RBT97" s="170"/>
      <c r="RBU97" s="167"/>
      <c r="RBV97" s="43"/>
      <c r="RBW97" s="208"/>
      <c r="RBX97" s="157"/>
      <c r="RBY97" s="211"/>
      <c r="RBZ97" s="161"/>
      <c r="RCA97" s="161"/>
      <c r="RCB97" s="168"/>
      <c r="RCC97" s="169"/>
      <c r="RCD97" s="170"/>
      <c r="RCE97" s="167"/>
      <c r="RCF97" s="43"/>
      <c r="RCG97" s="208"/>
      <c r="RCH97" s="157"/>
      <c r="RCI97" s="211"/>
      <c r="RCJ97" s="161"/>
      <c r="RCK97" s="161"/>
      <c r="RCL97" s="168"/>
      <c r="RCM97" s="169"/>
      <c r="RCN97" s="170"/>
      <c r="RCO97" s="167"/>
      <c r="RCP97" s="43"/>
      <c r="RCQ97" s="208"/>
      <c r="RCR97" s="157"/>
      <c r="RCS97" s="211"/>
      <c r="RCT97" s="161"/>
      <c r="RCU97" s="161"/>
      <c r="RCV97" s="168"/>
      <c r="RCW97" s="169"/>
      <c r="RCX97" s="170"/>
      <c r="RCY97" s="167"/>
      <c r="RCZ97" s="43"/>
      <c r="RDA97" s="208"/>
      <c r="RDB97" s="157"/>
      <c r="RDC97" s="211"/>
      <c r="RDD97" s="161"/>
      <c r="RDE97" s="161"/>
      <c r="RDF97" s="168"/>
      <c r="RDG97" s="169"/>
      <c r="RDH97" s="170"/>
      <c r="RDI97" s="167"/>
      <c r="RDJ97" s="43"/>
      <c r="RDK97" s="208"/>
      <c r="RDL97" s="157"/>
      <c r="RDM97" s="211"/>
      <c r="RDN97" s="161"/>
      <c r="RDO97" s="161"/>
      <c r="RDP97" s="168"/>
      <c r="RDQ97" s="169"/>
      <c r="RDR97" s="170"/>
      <c r="RDS97" s="167"/>
      <c r="RDT97" s="43"/>
      <c r="RDU97" s="208"/>
      <c r="RDV97" s="157"/>
      <c r="RDW97" s="211"/>
      <c r="RDX97" s="161"/>
      <c r="RDY97" s="161"/>
      <c r="RDZ97" s="168"/>
      <c r="REA97" s="169"/>
      <c r="REB97" s="170"/>
      <c r="REC97" s="167"/>
      <c r="RED97" s="43"/>
      <c r="REE97" s="208"/>
      <c r="REF97" s="157"/>
      <c r="REG97" s="211"/>
      <c r="REH97" s="161"/>
      <c r="REI97" s="161"/>
      <c r="REJ97" s="168"/>
      <c r="REK97" s="169"/>
      <c r="REL97" s="170"/>
      <c r="REM97" s="167"/>
      <c r="REN97" s="43"/>
      <c r="REO97" s="208"/>
      <c r="REP97" s="157"/>
      <c r="REQ97" s="211"/>
      <c r="RER97" s="161"/>
      <c r="RES97" s="161"/>
      <c r="RET97" s="168"/>
      <c r="REU97" s="169"/>
      <c r="REV97" s="170"/>
      <c r="REW97" s="167"/>
      <c r="REX97" s="43"/>
      <c r="REY97" s="208"/>
      <c r="REZ97" s="157"/>
      <c r="RFA97" s="211"/>
      <c r="RFB97" s="161"/>
      <c r="RFC97" s="161"/>
      <c r="RFD97" s="168"/>
      <c r="RFE97" s="169"/>
      <c r="RFF97" s="170"/>
      <c r="RFG97" s="167"/>
      <c r="RFH97" s="43"/>
      <c r="RFI97" s="208"/>
      <c r="RFJ97" s="157"/>
      <c r="RFK97" s="211"/>
      <c r="RFL97" s="161"/>
      <c r="RFM97" s="161"/>
      <c r="RFN97" s="168"/>
      <c r="RFO97" s="169"/>
      <c r="RFP97" s="170"/>
      <c r="RFQ97" s="167"/>
      <c r="RFR97" s="43"/>
      <c r="RFS97" s="208"/>
      <c r="RFT97" s="157"/>
      <c r="RFU97" s="211"/>
      <c r="RFV97" s="161"/>
      <c r="RFW97" s="161"/>
      <c r="RFX97" s="168"/>
      <c r="RFY97" s="169"/>
      <c r="RFZ97" s="170"/>
      <c r="RGA97" s="167"/>
      <c r="RGB97" s="43"/>
      <c r="RGC97" s="208"/>
      <c r="RGD97" s="157"/>
      <c r="RGE97" s="211"/>
      <c r="RGF97" s="161"/>
      <c r="RGG97" s="161"/>
      <c r="RGH97" s="168"/>
      <c r="RGI97" s="169"/>
      <c r="RGJ97" s="170"/>
      <c r="RGK97" s="167"/>
      <c r="RGL97" s="43"/>
      <c r="RGM97" s="208"/>
      <c r="RGN97" s="157"/>
      <c r="RGO97" s="211"/>
      <c r="RGP97" s="161"/>
      <c r="RGQ97" s="161"/>
      <c r="RGR97" s="168"/>
      <c r="RGS97" s="169"/>
      <c r="RGT97" s="170"/>
      <c r="RGU97" s="167"/>
      <c r="RGV97" s="43"/>
      <c r="RGW97" s="208"/>
      <c r="RGX97" s="157"/>
      <c r="RGY97" s="211"/>
      <c r="RGZ97" s="161"/>
      <c r="RHA97" s="161"/>
      <c r="RHB97" s="168"/>
      <c r="RHC97" s="169"/>
      <c r="RHD97" s="170"/>
      <c r="RHE97" s="167"/>
      <c r="RHF97" s="43"/>
      <c r="RHG97" s="208"/>
      <c r="RHH97" s="157"/>
      <c r="RHI97" s="211"/>
      <c r="RHJ97" s="161"/>
      <c r="RHK97" s="161"/>
      <c r="RHL97" s="168"/>
      <c r="RHM97" s="169"/>
      <c r="RHN97" s="170"/>
      <c r="RHO97" s="167"/>
      <c r="RHP97" s="43"/>
      <c r="RHQ97" s="208"/>
      <c r="RHR97" s="157"/>
      <c r="RHS97" s="211"/>
      <c r="RHT97" s="161"/>
      <c r="RHU97" s="161"/>
      <c r="RHV97" s="168"/>
      <c r="RHW97" s="169"/>
      <c r="RHX97" s="170"/>
      <c r="RHY97" s="167"/>
      <c r="RHZ97" s="43"/>
      <c r="RIA97" s="208"/>
      <c r="RIB97" s="157"/>
      <c r="RIC97" s="211"/>
      <c r="RID97" s="161"/>
      <c r="RIE97" s="161"/>
      <c r="RIF97" s="168"/>
      <c r="RIG97" s="169"/>
      <c r="RIH97" s="170"/>
      <c r="RII97" s="167"/>
      <c r="RIJ97" s="43"/>
      <c r="RIK97" s="208"/>
      <c r="RIL97" s="157"/>
      <c r="RIM97" s="211"/>
      <c r="RIN97" s="161"/>
      <c r="RIO97" s="161"/>
      <c r="RIP97" s="168"/>
      <c r="RIQ97" s="169"/>
      <c r="RIR97" s="170"/>
      <c r="RIS97" s="167"/>
      <c r="RIT97" s="43"/>
      <c r="RIU97" s="208"/>
      <c r="RIV97" s="157"/>
      <c r="RIW97" s="211"/>
      <c r="RIX97" s="161"/>
      <c r="RIY97" s="161"/>
      <c r="RIZ97" s="168"/>
      <c r="RJA97" s="169"/>
      <c r="RJB97" s="170"/>
      <c r="RJC97" s="167"/>
      <c r="RJD97" s="43"/>
      <c r="RJE97" s="208"/>
      <c r="RJF97" s="157"/>
      <c r="RJG97" s="211"/>
      <c r="RJH97" s="161"/>
      <c r="RJI97" s="161"/>
      <c r="RJJ97" s="168"/>
      <c r="RJK97" s="169"/>
      <c r="RJL97" s="170"/>
      <c r="RJM97" s="167"/>
      <c r="RJN97" s="43"/>
      <c r="RJO97" s="208"/>
      <c r="RJP97" s="157"/>
      <c r="RJQ97" s="211"/>
      <c r="RJR97" s="161"/>
      <c r="RJS97" s="161"/>
      <c r="RJT97" s="168"/>
      <c r="RJU97" s="169"/>
      <c r="RJV97" s="170"/>
      <c r="RJW97" s="167"/>
      <c r="RJX97" s="43"/>
      <c r="RJY97" s="208"/>
      <c r="RJZ97" s="157"/>
      <c r="RKA97" s="211"/>
      <c r="RKB97" s="161"/>
      <c r="RKC97" s="161"/>
      <c r="RKD97" s="168"/>
      <c r="RKE97" s="169"/>
      <c r="RKF97" s="170"/>
      <c r="RKG97" s="167"/>
      <c r="RKH97" s="43"/>
      <c r="RKI97" s="208"/>
      <c r="RKJ97" s="157"/>
      <c r="RKK97" s="211"/>
      <c r="RKL97" s="161"/>
      <c r="RKM97" s="161"/>
      <c r="RKN97" s="168"/>
      <c r="RKO97" s="169"/>
      <c r="RKP97" s="170"/>
      <c r="RKQ97" s="167"/>
      <c r="RKR97" s="43"/>
      <c r="RKS97" s="208"/>
      <c r="RKT97" s="157"/>
      <c r="RKU97" s="211"/>
      <c r="RKV97" s="161"/>
      <c r="RKW97" s="161"/>
      <c r="RKX97" s="168"/>
      <c r="RKY97" s="169"/>
      <c r="RKZ97" s="170"/>
      <c r="RLA97" s="167"/>
      <c r="RLB97" s="43"/>
      <c r="RLC97" s="208"/>
      <c r="RLD97" s="157"/>
      <c r="RLE97" s="211"/>
      <c r="RLF97" s="161"/>
      <c r="RLG97" s="161"/>
      <c r="RLH97" s="168"/>
      <c r="RLI97" s="169"/>
      <c r="RLJ97" s="170"/>
      <c r="RLK97" s="167"/>
      <c r="RLL97" s="43"/>
      <c r="RLM97" s="208"/>
      <c r="RLN97" s="157"/>
      <c r="RLO97" s="211"/>
      <c r="RLP97" s="161"/>
      <c r="RLQ97" s="161"/>
      <c r="RLR97" s="168"/>
      <c r="RLS97" s="169"/>
      <c r="RLT97" s="170"/>
      <c r="RLU97" s="167"/>
      <c r="RLV97" s="43"/>
      <c r="RLW97" s="208"/>
      <c r="RLX97" s="157"/>
      <c r="RLY97" s="211"/>
      <c r="RLZ97" s="161"/>
      <c r="RMA97" s="161"/>
      <c r="RMB97" s="168"/>
      <c r="RMC97" s="169"/>
      <c r="RMD97" s="170"/>
      <c r="RME97" s="167"/>
      <c r="RMF97" s="43"/>
      <c r="RMG97" s="208"/>
      <c r="RMH97" s="157"/>
      <c r="RMI97" s="211"/>
      <c r="RMJ97" s="161"/>
      <c r="RMK97" s="161"/>
      <c r="RML97" s="168"/>
      <c r="RMM97" s="169"/>
      <c r="RMN97" s="170"/>
      <c r="RMO97" s="167"/>
      <c r="RMP97" s="43"/>
      <c r="RMQ97" s="208"/>
      <c r="RMR97" s="157"/>
      <c r="RMS97" s="211"/>
      <c r="RMT97" s="161"/>
      <c r="RMU97" s="161"/>
      <c r="RMV97" s="168"/>
      <c r="RMW97" s="169"/>
      <c r="RMX97" s="170"/>
      <c r="RMY97" s="167"/>
      <c r="RMZ97" s="43"/>
      <c r="RNA97" s="208"/>
      <c r="RNB97" s="157"/>
      <c r="RNC97" s="211"/>
      <c r="RND97" s="161"/>
      <c r="RNE97" s="161"/>
      <c r="RNF97" s="168"/>
      <c r="RNG97" s="169"/>
      <c r="RNH97" s="170"/>
      <c r="RNI97" s="167"/>
      <c r="RNJ97" s="43"/>
      <c r="RNK97" s="208"/>
      <c r="RNL97" s="157"/>
      <c r="RNM97" s="211"/>
      <c r="RNN97" s="161"/>
      <c r="RNO97" s="161"/>
      <c r="RNP97" s="168"/>
      <c r="RNQ97" s="169"/>
      <c r="RNR97" s="170"/>
      <c r="RNS97" s="167"/>
      <c r="RNT97" s="43"/>
      <c r="RNU97" s="208"/>
      <c r="RNV97" s="157"/>
      <c r="RNW97" s="211"/>
      <c r="RNX97" s="161"/>
      <c r="RNY97" s="161"/>
      <c r="RNZ97" s="168"/>
      <c r="ROA97" s="169"/>
      <c r="ROB97" s="170"/>
      <c r="ROC97" s="167"/>
      <c r="ROD97" s="43"/>
      <c r="ROE97" s="208"/>
      <c r="ROF97" s="157"/>
      <c r="ROG97" s="211"/>
      <c r="ROH97" s="161"/>
      <c r="ROI97" s="161"/>
      <c r="ROJ97" s="168"/>
      <c r="ROK97" s="169"/>
      <c r="ROL97" s="170"/>
      <c r="ROM97" s="167"/>
      <c r="RON97" s="43"/>
      <c r="ROO97" s="208"/>
      <c r="ROP97" s="157"/>
      <c r="ROQ97" s="211"/>
      <c r="ROR97" s="161"/>
      <c r="ROS97" s="161"/>
      <c r="ROT97" s="168"/>
      <c r="ROU97" s="169"/>
      <c r="ROV97" s="170"/>
      <c r="ROW97" s="167"/>
      <c r="ROX97" s="43"/>
      <c r="ROY97" s="208"/>
      <c r="ROZ97" s="157"/>
      <c r="RPA97" s="211"/>
      <c r="RPB97" s="161"/>
      <c r="RPC97" s="161"/>
      <c r="RPD97" s="168"/>
      <c r="RPE97" s="169"/>
      <c r="RPF97" s="170"/>
      <c r="RPG97" s="167"/>
      <c r="RPH97" s="43"/>
      <c r="RPI97" s="208"/>
      <c r="RPJ97" s="157"/>
      <c r="RPK97" s="211"/>
      <c r="RPL97" s="161"/>
      <c r="RPM97" s="161"/>
      <c r="RPN97" s="168"/>
      <c r="RPO97" s="169"/>
      <c r="RPP97" s="170"/>
      <c r="RPQ97" s="167"/>
      <c r="RPR97" s="43"/>
      <c r="RPS97" s="208"/>
      <c r="RPT97" s="157"/>
      <c r="RPU97" s="211"/>
      <c r="RPV97" s="161"/>
      <c r="RPW97" s="161"/>
      <c r="RPX97" s="168"/>
      <c r="RPY97" s="169"/>
      <c r="RPZ97" s="170"/>
      <c r="RQA97" s="167"/>
      <c r="RQB97" s="43"/>
      <c r="RQC97" s="208"/>
      <c r="RQD97" s="157"/>
      <c r="RQE97" s="211"/>
      <c r="RQF97" s="161"/>
      <c r="RQG97" s="161"/>
      <c r="RQH97" s="168"/>
      <c r="RQI97" s="169"/>
      <c r="RQJ97" s="170"/>
      <c r="RQK97" s="167"/>
      <c r="RQL97" s="43"/>
      <c r="RQM97" s="208"/>
      <c r="RQN97" s="157"/>
      <c r="RQO97" s="211"/>
      <c r="RQP97" s="161"/>
      <c r="RQQ97" s="161"/>
      <c r="RQR97" s="168"/>
      <c r="RQS97" s="169"/>
      <c r="RQT97" s="170"/>
      <c r="RQU97" s="167"/>
      <c r="RQV97" s="43"/>
      <c r="RQW97" s="208"/>
      <c r="RQX97" s="157"/>
      <c r="RQY97" s="211"/>
      <c r="RQZ97" s="161"/>
      <c r="RRA97" s="161"/>
      <c r="RRB97" s="168"/>
      <c r="RRC97" s="169"/>
      <c r="RRD97" s="170"/>
      <c r="RRE97" s="167"/>
      <c r="RRF97" s="43"/>
      <c r="RRG97" s="208"/>
      <c r="RRH97" s="157"/>
      <c r="RRI97" s="211"/>
      <c r="RRJ97" s="161"/>
      <c r="RRK97" s="161"/>
      <c r="RRL97" s="168"/>
      <c r="RRM97" s="169"/>
      <c r="RRN97" s="170"/>
      <c r="RRO97" s="167"/>
      <c r="RRP97" s="43"/>
      <c r="RRQ97" s="208"/>
      <c r="RRR97" s="157"/>
      <c r="RRS97" s="211"/>
      <c r="RRT97" s="161"/>
      <c r="RRU97" s="161"/>
      <c r="RRV97" s="168"/>
      <c r="RRW97" s="169"/>
      <c r="RRX97" s="170"/>
      <c r="RRY97" s="167"/>
      <c r="RRZ97" s="43"/>
      <c r="RSA97" s="208"/>
      <c r="RSB97" s="157"/>
      <c r="RSC97" s="211"/>
      <c r="RSD97" s="161"/>
      <c r="RSE97" s="161"/>
      <c r="RSF97" s="168"/>
      <c r="RSG97" s="169"/>
      <c r="RSH97" s="170"/>
      <c r="RSI97" s="167"/>
      <c r="RSJ97" s="43"/>
      <c r="RSK97" s="208"/>
      <c r="RSL97" s="157"/>
      <c r="RSM97" s="211"/>
      <c r="RSN97" s="161"/>
      <c r="RSO97" s="161"/>
      <c r="RSP97" s="168"/>
      <c r="RSQ97" s="169"/>
      <c r="RSR97" s="170"/>
      <c r="RSS97" s="167"/>
      <c r="RST97" s="43"/>
      <c r="RSU97" s="208"/>
      <c r="RSV97" s="157"/>
      <c r="RSW97" s="211"/>
      <c r="RSX97" s="161"/>
      <c r="RSY97" s="161"/>
      <c r="RSZ97" s="168"/>
      <c r="RTA97" s="169"/>
      <c r="RTB97" s="170"/>
      <c r="RTC97" s="167"/>
      <c r="RTD97" s="43"/>
      <c r="RTE97" s="208"/>
      <c r="RTF97" s="157"/>
      <c r="RTG97" s="211"/>
      <c r="RTH97" s="161"/>
      <c r="RTI97" s="161"/>
      <c r="RTJ97" s="168"/>
      <c r="RTK97" s="169"/>
      <c r="RTL97" s="170"/>
      <c r="RTM97" s="167"/>
      <c r="RTN97" s="43"/>
      <c r="RTO97" s="208"/>
      <c r="RTP97" s="157"/>
      <c r="RTQ97" s="211"/>
      <c r="RTR97" s="161"/>
      <c r="RTS97" s="161"/>
      <c r="RTT97" s="168"/>
      <c r="RTU97" s="169"/>
      <c r="RTV97" s="170"/>
      <c r="RTW97" s="167"/>
      <c r="RTX97" s="43"/>
      <c r="RTY97" s="208"/>
      <c r="RTZ97" s="157"/>
      <c r="RUA97" s="211"/>
      <c r="RUB97" s="161"/>
      <c r="RUC97" s="161"/>
      <c r="RUD97" s="168"/>
      <c r="RUE97" s="169"/>
      <c r="RUF97" s="170"/>
      <c r="RUG97" s="167"/>
      <c r="RUH97" s="43"/>
      <c r="RUI97" s="208"/>
      <c r="RUJ97" s="157"/>
      <c r="RUK97" s="211"/>
      <c r="RUL97" s="161"/>
      <c r="RUM97" s="161"/>
      <c r="RUN97" s="168"/>
      <c r="RUO97" s="169"/>
      <c r="RUP97" s="170"/>
      <c r="RUQ97" s="167"/>
      <c r="RUR97" s="43"/>
      <c r="RUS97" s="208"/>
      <c r="RUT97" s="157"/>
      <c r="RUU97" s="211"/>
      <c r="RUV97" s="161"/>
      <c r="RUW97" s="161"/>
      <c r="RUX97" s="168"/>
      <c r="RUY97" s="169"/>
      <c r="RUZ97" s="170"/>
      <c r="RVA97" s="167"/>
      <c r="RVB97" s="43"/>
      <c r="RVC97" s="208"/>
      <c r="RVD97" s="157"/>
      <c r="RVE97" s="211"/>
      <c r="RVF97" s="161"/>
      <c r="RVG97" s="161"/>
      <c r="RVH97" s="168"/>
      <c r="RVI97" s="169"/>
      <c r="RVJ97" s="170"/>
      <c r="RVK97" s="167"/>
      <c r="RVL97" s="43"/>
      <c r="RVM97" s="208"/>
      <c r="RVN97" s="157"/>
      <c r="RVO97" s="211"/>
      <c r="RVP97" s="161"/>
      <c r="RVQ97" s="161"/>
      <c r="RVR97" s="168"/>
      <c r="RVS97" s="169"/>
      <c r="RVT97" s="170"/>
      <c r="RVU97" s="167"/>
      <c r="RVV97" s="43"/>
      <c r="RVW97" s="208"/>
      <c r="RVX97" s="157"/>
      <c r="RVY97" s="211"/>
      <c r="RVZ97" s="161"/>
      <c r="RWA97" s="161"/>
      <c r="RWB97" s="168"/>
      <c r="RWC97" s="169"/>
      <c r="RWD97" s="170"/>
      <c r="RWE97" s="167"/>
      <c r="RWF97" s="43"/>
      <c r="RWG97" s="208"/>
      <c r="RWH97" s="157"/>
      <c r="RWI97" s="211"/>
      <c r="RWJ97" s="161"/>
      <c r="RWK97" s="161"/>
      <c r="RWL97" s="168"/>
      <c r="RWM97" s="169"/>
      <c r="RWN97" s="170"/>
      <c r="RWO97" s="167"/>
      <c r="RWP97" s="43"/>
      <c r="RWQ97" s="208"/>
      <c r="RWR97" s="157"/>
      <c r="RWS97" s="211"/>
      <c r="RWT97" s="161"/>
      <c r="RWU97" s="161"/>
      <c r="RWV97" s="168"/>
      <c r="RWW97" s="169"/>
      <c r="RWX97" s="170"/>
      <c r="RWY97" s="167"/>
      <c r="RWZ97" s="43"/>
      <c r="RXA97" s="208"/>
      <c r="RXB97" s="157"/>
      <c r="RXC97" s="211"/>
      <c r="RXD97" s="161"/>
      <c r="RXE97" s="161"/>
      <c r="RXF97" s="168"/>
      <c r="RXG97" s="169"/>
      <c r="RXH97" s="170"/>
      <c r="RXI97" s="167"/>
      <c r="RXJ97" s="43"/>
      <c r="RXK97" s="208"/>
      <c r="RXL97" s="157"/>
      <c r="RXM97" s="211"/>
      <c r="RXN97" s="161"/>
      <c r="RXO97" s="161"/>
      <c r="RXP97" s="168"/>
      <c r="RXQ97" s="169"/>
      <c r="RXR97" s="170"/>
      <c r="RXS97" s="167"/>
      <c r="RXT97" s="43"/>
      <c r="RXU97" s="208"/>
      <c r="RXV97" s="157"/>
      <c r="RXW97" s="211"/>
      <c r="RXX97" s="161"/>
      <c r="RXY97" s="161"/>
      <c r="RXZ97" s="168"/>
      <c r="RYA97" s="169"/>
      <c r="RYB97" s="170"/>
      <c r="RYC97" s="167"/>
      <c r="RYD97" s="43"/>
      <c r="RYE97" s="208"/>
      <c r="RYF97" s="157"/>
      <c r="RYG97" s="211"/>
      <c r="RYH97" s="161"/>
      <c r="RYI97" s="161"/>
      <c r="RYJ97" s="168"/>
      <c r="RYK97" s="169"/>
      <c r="RYL97" s="170"/>
      <c r="RYM97" s="167"/>
      <c r="RYN97" s="43"/>
      <c r="RYO97" s="208"/>
      <c r="RYP97" s="157"/>
      <c r="RYQ97" s="211"/>
      <c r="RYR97" s="161"/>
      <c r="RYS97" s="161"/>
      <c r="RYT97" s="168"/>
      <c r="RYU97" s="169"/>
      <c r="RYV97" s="170"/>
      <c r="RYW97" s="167"/>
      <c r="RYX97" s="43"/>
      <c r="RYY97" s="208"/>
      <c r="RYZ97" s="157"/>
      <c r="RZA97" s="211"/>
      <c r="RZB97" s="161"/>
      <c r="RZC97" s="161"/>
      <c r="RZD97" s="168"/>
      <c r="RZE97" s="169"/>
      <c r="RZF97" s="170"/>
      <c r="RZG97" s="167"/>
      <c r="RZH97" s="43"/>
      <c r="RZI97" s="208"/>
      <c r="RZJ97" s="157"/>
      <c r="RZK97" s="211"/>
      <c r="RZL97" s="161"/>
      <c r="RZM97" s="161"/>
      <c r="RZN97" s="168"/>
      <c r="RZO97" s="169"/>
      <c r="RZP97" s="170"/>
      <c r="RZQ97" s="167"/>
      <c r="RZR97" s="43"/>
      <c r="RZS97" s="208"/>
      <c r="RZT97" s="157"/>
      <c r="RZU97" s="211"/>
      <c r="RZV97" s="161"/>
      <c r="RZW97" s="161"/>
      <c r="RZX97" s="168"/>
      <c r="RZY97" s="169"/>
      <c r="RZZ97" s="170"/>
      <c r="SAA97" s="167"/>
      <c r="SAB97" s="43"/>
      <c r="SAC97" s="208"/>
      <c r="SAD97" s="157"/>
      <c r="SAE97" s="211"/>
      <c r="SAF97" s="161"/>
      <c r="SAG97" s="161"/>
      <c r="SAH97" s="168"/>
      <c r="SAI97" s="169"/>
      <c r="SAJ97" s="170"/>
      <c r="SAK97" s="167"/>
      <c r="SAL97" s="43"/>
      <c r="SAM97" s="208"/>
      <c r="SAN97" s="157"/>
      <c r="SAO97" s="211"/>
      <c r="SAP97" s="161"/>
      <c r="SAQ97" s="161"/>
      <c r="SAR97" s="168"/>
      <c r="SAS97" s="169"/>
      <c r="SAT97" s="170"/>
      <c r="SAU97" s="167"/>
      <c r="SAV97" s="43"/>
      <c r="SAW97" s="208"/>
      <c r="SAX97" s="157"/>
      <c r="SAY97" s="211"/>
      <c r="SAZ97" s="161"/>
      <c r="SBA97" s="161"/>
      <c r="SBB97" s="168"/>
      <c r="SBC97" s="169"/>
      <c r="SBD97" s="170"/>
      <c r="SBE97" s="167"/>
      <c r="SBF97" s="43"/>
      <c r="SBG97" s="208"/>
      <c r="SBH97" s="157"/>
      <c r="SBI97" s="211"/>
      <c r="SBJ97" s="161"/>
      <c r="SBK97" s="161"/>
      <c r="SBL97" s="168"/>
      <c r="SBM97" s="169"/>
      <c r="SBN97" s="170"/>
      <c r="SBO97" s="167"/>
      <c r="SBP97" s="43"/>
      <c r="SBQ97" s="208"/>
      <c r="SBR97" s="157"/>
      <c r="SBS97" s="211"/>
      <c r="SBT97" s="161"/>
      <c r="SBU97" s="161"/>
      <c r="SBV97" s="168"/>
      <c r="SBW97" s="169"/>
      <c r="SBX97" s="170"/>
      <c r="SBY97" s="167"/>
      <c r="SBZ97" s="43"/>
      <c r="SCA97" s="208"/>
      <c r="SCB97" s="157"/>
      <c r="SCC97" s="211"/>
      <c r="SCD97" s="161"/>
      <c r="SCE97" s="161"/>
      <c r="SCF97" s="168"/>
      <c r="SCG97" s="169"/>
      <c r="SCH97" s="170"/>
      <c r="SCI97" s="167"/>
      <c r="SCJ97" s="43"/>
      <c r="SCK97" s="208"/>
      <c r="SCL97" s="157"/>
      <c r="SCM97" s="211"/>
      <c r="SCN97" s="161"/>
      <c r="SCO97" s="161"/>
      <c r="SCP97" s="168"/>
      <c r="SCQ97" s="169"/>
      <c r="SCR97" s="170"/>
      <c r="SCS97" s="167"/>
      <c r="SCT97" s="43"/>
      <c r="SCU97" s="208"/>
      <c r="SCV97" s="157"/>
      <c r="SCW97" s="211"/>
      <c r="SCX97" s="161"/>
      <c r="SCY97" s="161"/>
      <c r="SCZ97" s="168"/>
      <c r="SDA97" s="169"/>
      <c r="SDB97" s="170"/>
      <c r="SDC97" s="167"/>
      <c r="SDD97" s="43"/>
      <c r="SDE97" s="208"/>
      <c r="SDF97" s="157"/>
      <c r="SDG97" s="211"/>
      <c r="SDH97" s="161"/>
      <c r="SDI97" s="161"/>
      <c r="SDJ97" s="168"/>
      <c r="SDK97" s="169"/>
      <c r="SDL97" s="170"/>
      <c r="SDM97" s="167"/>
      <c r="SDN97" s="43"/>
      <c r="SDO97" s="208"/>
      <c r="SDP97" s="157"/>
      <c r="SDQ97" s="211"/>
      <c r="SDR97" s="161"/>
      <c r="SDS97" s="161"/>
      <c r="SDT97" s="168"/>
      <c r="SDU97" s="169"/>
      <c r="SDV97" s="170"/>
      <c r="SDW97" s="167"/>
      <c r="SDX97" s="43"/>
      <c r="SDY97" s="208"/>
      <c r="SDZ97" s="157"/>
      <c r="SEA97" s="211"/>
      <c r="SEB97" s="161"/>
      <c r="SEC97" s="161"/>
      <c r="SED97" s="168"/>
      <c r="SEE97" s="169"/>
      <c r="SEF97" s="170"/>
      <c r="SEG97" s="167"/>
      <c r="SEH97" s="43"/>
      <c r="SEI97" s="208"/>
      <c r="SEJ97" s="157"/>
      <c r="SEK97" s="211"/>
      <c r="SEL97" s="161"/>
      <c r="SEM97" s="161"/>
      <c r="SEN97" s="168"/>
      <c r="SEO97" s="169"/>
      <c r="SEP97" s="170"/>
      <c r="SEQ97" s="167"/>
      <c r="SER97" s="43"/>
      <c r="SES97" s="208"/>
      <c r="SET97" s="157"/>
      <c r="SEU97" s="211"/>
      <c r="SEV97" s="161"/>
      <c r="SEW97" s="161"/>
      <c r="SEX97" s="168"/>
      <c r="SEY97" s="169"/>
      <c r="SEZ97" s="170"/>
      <c r="SFA97" s="167"/>
      <c r="SFB97" s="43"/>
      <c r="SFC97" s="208"/>
      <c r="SFD97" s="157"/>
      <c r="SFE97" s="211"/>
      <c r="SFF97" s="161"/>
      <c r="SFG97" s="161"/>
      <c r="SFH97" s="168"/>
      <c r="SFI97" s="169"/>
      <c r="SFJ97" s="170"/>
      <c r="SFK97" s="167"/>
      <c r="SFL97" s="43"/>
      <c r="SFM97" s="208"/>
      <c r="SFN97" s="157"/>
      <c r="SFO97" s="211"/>
      <c r="SFP97" s="161"/>
      <c r="SFQ97" s="161"/>
      <c r="SFR97" s="168"/>
      <c r="SFS97" s="169"/>
      <c r="SFT97" s="170"/>
      <c r="SFU97" s="167"/>
      <c r="SFV97" s="43"/>
      <c r="SFW97" s="208"/>
      <c r="SFX97" s="157"/>
      <c r="SFY97" s="211"/>
      <c r="SFZ97" s="161"/>
      <c r="SGA97" s="161"/>
      <c r="SGB97" s="168"/>
      <c r="SGC97" s="169"/>
      <c r="SGD97" s="170"/>
      <c r="SGE97" s="167"/>
      <c r="SGF97" s="43"/>
      <c r="SGG97" s="208"/>
      <c r="SGH97" s="157"/>
      <c r="SGI97" s="211"/>
      <c r="SGJ97" s="161"/>
      <c r="SGK97" s="161"/>
      <c r="SGL97" s="168"/>
      <c r="SGM97" s="169"/>
      <c r="SGN97" s="170"/>
      <c r="SGO97" s="167"/>
      <c r="SGP97" s="43"/>
      <c r="SGQ97" s="208"/>
      <c r="SGR97" s="157"/>
      <c r="SGS97" s="211"/>
      <c r="SGT97" s="161"/>
      <c r="SGU97" s="161"/>
      <c r="SGV97" s="168"/>
      <c r="SGW97" s="169"/>
      <c r="SGX97" s="170"/>
      <c r="SGY97" s="167"/>
      <c r="SGZ97" s="43"/>
      <c r="SHA97" s="208"/>
      <c r="SHB97" s="157"/>
      <c r="SHC97" s="211"/>
      <c r="SHD97" s="161"/>
      <c r="SHE97" s="161"/>
      <c r="SHF97" s="168"/>
      <c r="SHG97" s="169"/>
      <c r="SHH97" s="170"/>
      <c r="SHI97" s="167"/>
      <c r="SHJ97" s="43"/>
      <c r="SHK97" s="208"/>
      <c r="SHL97" s="157"/>
      <c r="SHM97" s="211"/>
      <c r="SHN97" s="161"/>
      <c r="SHO97" s="161"/>
      <c r="SHP97" s="168"/>
      <c r="SHQ97" s="169"/>
      <c r="SHR97" s="170"/>
      <c r="SHS97" s="167"/>
      <c r="SHT97" s="43"/>
      <c r="SHU97" s="208"/>
      <c r="SHV97" s="157"/>
      <c r="SHW97" s="211"/>
      <c r="SHX97" s="161"/>
      <c r="SHY97" s="161"/>
      <c r="SHZ97" s="168"/>
      <c r="SIA97" s="169"/>
      <c r="SIB97" s="170"/>
      <c r="SIC97" s="167"/>
      <c r="SID97" s="43"/>
      <c r="SIE97" s="208"/>
      <c r="SIF97" s="157"/>
      <c r="SIG97" s="211"/>
      <c r="SIH97" s="161"/>
      <c r="SII97" s="161"/>
      <c r="SIJ97" s="168"/>
      <c r="SIK97" s="169"/>
      <c r="SIL97" s="170"/>
      <c r="SIM97" s="167"/>
      <c r="SIN97" s="43"/>
      <c r="SIO97" s="208"/>
      <c r="SIP97" s="157"/>
      <c r="SIQ97" s="211"/>
      <c r="SIR97" s="161"/>
      <c r="SIS97" s="161"/>
      <c r="SIT97" s="168"/>
      <c r="SIU97" s="169"/>
      <c r="SIV97" s="170"/>
      <c r="SIW97" s="167"/>
      <c r="SIX97" s="43"/>
      <c r="SIY97" s="208"/>
      <c r="SIZ97" s="157"/>
      <c r="SJA97" s="211"/>
      <c r="SJB97" s="161"/>
      <c r="SJC97" s="161"/>
      <c r="SJD97" s="168"/>
      <c r="SJE97" s="169"/>
      <c r="SJF97" s="170"/>
      <c r="SJG97" s="167"/>
      <c r="SJH97" s="43"/>
      <c r="SJI97" s="208"/>
      <c r="SJJ97" s="157"/>
      <c r="SJK97" s="211"/>
      <c r="SJL97" s="161"/>
      <c r="SJM97" s="161"/>
      <c r="SJN97" s="168"/>
      <c r="SJO97" s="169"/>
      <c r="SJP97" s="170"/>
      <c r="SJQ97" s="167"/>
      <c r="SJR97" s="43"/>
      <c r="SJS97" s="208"/>
      <c r="SJT97" s="157"/>
      <c r="SJU97" s="211"/>
      <c r="SJV97" s="161"/>
      <c r="SJW97" s="161"/>
      <c r="SJX97" s="168"/>
      <c r="SJY97" s="169"/>
      <c r="SJZ97" s="170"/>
      <c r="SKA97" s="167"/>
      <c r="SKB97" s="43"/>
      <c r="SKC97" s="208"/>
      <c r="SKD97" s="157"/>
      <c r="SKE97" s="211"/>
      <c r="SKF97" s="161"/>
      <c r="SKG97" s="161"/>
      <c r="SKH97" s="168"/>
      <c r="SKI97" s="169"/>
      <c r="SKJ97" s="170"/>
      <c r="SKK97" s="167"/>
      <c r="SKL97" s="43"/>
      <c r="SKM97" s="208"/>
      <c r="SKN97" s="157"/>
      <c r="SKO97" s="211"/>
      <c r="SKP97" s="161"/>
      <c r="SKQ97" s="161"/>
      <c r="SKR97" s="168"/>
      <c r="SKS97" s="169"/>
      <c r="SKT97" s="170"/>
      <c r="SKU97" s="167"/>
      <c r="SKV97" s="43"/>
      <c r="SKW97" s="208"/>
      <c r="SKX97" s="157"/>
      <c r="SKY97" s="211"/>
      <c r="SKZ97" s="161"/>
      <c r="SLA97" s="161"/>
      <c r="SLB97" s="168"/>
      <c r="SLC97" s="169"/>
      <c r="SLD97" s="170"/>
      <c r="SLE97" s="167"/>
      <c r="SLF97" s="43"/>
      <c r="SLG97" s="208"/>
      <c r="SLH97" s="157"/>
      <c r="SLI97" s="211"/>
      <c r="SLJ97" s="161"/>
      <c r="SLK97" s="161"/>
      <c r="SLL97" s="168"/>
      <c r="SLM97" s="169"/>
      <c r="SLN97" s="170"/>
      <c r="SLO97" s="167"/>
      <c r="SLP97" s="43"/>
      <c r="SLQ97" s="208"/>
      <c r="SLR97" s="157"/>
      <c r="SLS97" s="211"/>
      <c r="SLT97" s="161"/>
      <c r="SLU97" s="161"/>
      <c r="SLV97" s="168"/>
      <c r="SLW97" s="169"/>
      <c r="SLX97" s="170"/>
      <c r="SLY97" s="167"/>
      <c r="SLZ97" s="43"/>
      <c r="SMA97" s="208"/>
      <c r="SMB97" s="157"/>
      <c r="SMC97" s="211"/>
      <c r="SMD97" s="161"/>
      <c r="SME97" s="161"/>
      <c r="SMF97" s="168"/>
      <c r="SMG97" s="169"/>
      <c r="SMH97" s="170"/>
      <c r="SMI97" s="167"/>
      <c r="SMJ97" s="43"/>
      <c r="SMK97" s="208"/>
      <c r="SML97" s="157"/>
      <c r="SMM97" s="211"/>
      <c r="SMN97" s="161"/>
      <c r="SMO97" s="161"/>
      <c r="SMP97" s="168"/>
      <c r="SMQ97" s="169"/>
      <c r="SMR97" s="170"/>
      <c r="SMS97" s="167"/>
      <c r="SMT97" s="43"/>
      <c r="SMU97" s="208"/>
      <c r="SMV97" s="157"/>
      <c r="SMW97" s="211"/>
      <c r="SMX97" s="161"/>
      <c r="SMY97" s="161"/>
      <c r="SMZ97" s="168"/>
      <c r="SNA97" s="169"/>
      <c r="SNB97" s="170"/>
      <c r="SNC97" s="167"/>
      <c r="SND97" s="43"/>
      <c r="SNE97" s="208"/>
      <c r="SNF97" s="157"/>
      <c r="SNG97" s="211"/>
      <c r="SNH97" s="161"/>
      <c r="SNI97" s="161"/>
      <c r="SNJ97" s="168"/>
      <c r="SNK97" s="169"/>
      <c r="SNL97" s="170"/>
      <c r="SNM97" s="167"/>
      <c r="SNN97" s="43"/>
      <c r="SNO97" s="208"/>
      <c r="SNP97" s="157"/>
      <c r="SNQ97" s="211"/>
      <c r="SNR97" s="161"/>
      <c r="SNS97" s="161"/>
      <c r="SNT97" s="168"/>
      <c r="SNU97" s="169"/>
      <c r="SNV97" s="170"/>
      <c r="SNW97" s="167"/>
      <c r="SNX97" s="43"/>
      <c r="SNY97" s="208"/>
      <c r="SNZ97" s="157"/>
      <c r="SOA97" s="211"/>
      <c r="SOB97" s="161"/>
      <c r="SOC97" s="161"/>
      <c r="SOD97" s="168"/>
      <c r="SOE97" s="169"/>
      <c r="SOF97" s="170"/>
      <c r="SOG97" s="167"/>
      <c r="SOH97" s="43"/>
      <c r="SOI97" s="208"/>
      <c r="SOJ97" s="157"/>
      <c r="SOK97" s="211"/>
      <c r="SOL97" s="161"/>
      <c r="SOM97" s="161"/>
      <c r="SON97" s="168"/>
      <c r="SOO97" s="169"/>
      <c r="SOP97" s="170"/>
      <c r="SOQ97" s="167"/>
      <c r="SOR97" s="43"/>
      <c r="SOS97" s="208"/>
      <c r="SOT97" s="157"/>
      <c r="SOU97" s="211"/>
      <c r="SOV97" s="161"/>
      <c r="SOW97" s="161"/>
      <c r="SOX97" s="168"/>
      <c r="SOY97" s="169"/>
      <c r="SOZ97" s="170"/>
      <c r="SPA97" s="167"/>
      <c r="SPB97" s="43"/>
      <c r="SPC97" s="208"/>
      <c r="SPD97" s="157"/>
      <c r="SPE97" s="211"/>
      <c r="SPF97" s="161"/>
      <c r="SPG97" s="161"/>
      <c r="SPH97" s="168"/>
      <c r="SPI97" s="169"/>
      <c r="SPJ97" s="170"/>
      <c r="SPK97" s="167"/>
      <c r="SPL97" s="43"/>
      <c r="SPM97" s="208"/>
      <c r="SPN97" s="157"/>
      <c r="SPO97" s="211"/>
      <c r="SPP97" s="161"/>
      <c r="SPQ97" s="161"/>
      <c r="SPR97" s="168"/>
      <c r="SPS97" s="169"/>
      <c r="SPT97" s="170"/>
      <c r="SPU97" s="167"/>
      <c r="SPV97" s="43"/>
      <c r="SPW97" s="208"/>
      <c r="SPX97" s="157"/>
      <c r="SPY97" s="211"/>
      <c r="SPZ97" s="161"/>
      <c r="SQA97" s="161"/>
      <c r="SQB97" s="168"/>
      <c r="SQC97" s="169"/>
      <c r="SQD97" s="170"/>
      <c r="SQE97" s="167"/>
      <c r="SQF97" s="43"/>
      <c r="SQG97" s="208"/>
      <c r="SQH97" s="157"/>
      <c r="SQI97" s="211"/>
      <c r="SQJ97" s="161"/>
      <c r="SQK97" s="161"/>
      <c r="SQL97" s="168"/>
      <c r="SQM97" s="169"/>
      <c r="SQN97" s="170"/>
      <c r="SQO97" s="167"/>
      <c r="SQP97" s="43"/>
      <c r="SQQ97" s="208"/>
      <c r="SQR97" s="157"/>
      <c r="SQS97" s="211"/>
      <c r="SQT97" s="161"/>
      <c r="SQU97" s="161"/>
      <c r="SQV97" s="168"/>
      <c r="SQW97" s="169"/>
      <c r="SQX97" s="170"/>
      <c r="SQY97" s="167"/>
      <c r="SQZ97" s="43"/>
      <c r="SRA97" s="208"/>
      <c r="SRB97" s="157"/>
      <c r="SRC97" s="211"/>
      <c r="SRD97" s="161"/>
      <c r="SRE97" s="161"/>
      <c r="SRF97" s="168"/>
      <c r="SRG97" s="169"/>
      <c r="SRH97" s="170"/>
      <c r="SRI97" s="167"/>
      <c r="SRJ97" s="43"/>
      <c r="SRK97" s="208"/>
      <c r="SRL97" s="157"/>
      <c r="SRM97" s="211"/>
      <c r="SRN97" s="161"/>
      <c r="SRO97" s="161"/>
      <c r="SRP97" s="168"/>
      <c r="SRQ97" s="169"/>
      <c r="SRR97" s="170"/>
      <c r="SRS97" s="167"/>
      <c r="SRT97" s="43"/>
      <c r="SRU97" s="208"/>
      <c r="SRV97" s="157"/>
      <c r="SRW97" s="211"/>
      <c r="SRX97" s="161"/>
      <c r="SRY97" s="161"/>
      <c r="SRZ97" s="168"/>
      <c r="SSA97" s="169"/>
      <c r="SSB97" s="170"/>
      <c r="SSC97" s="167"/>
      <c r="SSD97" s="43"/>
      <c r="SSE97" s="208"/>
      <c r="SSF97" s="157"/>
      <c r="SSG97" s="211"/>
      <c r="SSH97" s="161"/>
      <c r="SSI97" s="161"/>
      <c r="SSJ97" s="168"/>
      <c r="SSK97" s="169"/>
      <c r="SSL97" s="170"/>
      <c r="SSM97" s="167"/>
      <c r="SSN97" s="43"/>
      <c r="SSO97" s="208"/>
      <c r="SSP97" s="157"/>
      <c r="SSQ97" s="211"/>
      <c r="SSR97" s="161"/>
      <c r="SSS97" s="161"/>
      <c r="SST97" s="168"/>
      <c r="SSU97" s="169"/>
      <c r="SSV97" s="170"/>
      <c r="SSW97" s="167"/>
      <c r="SSX97" s="43"/>
      <c r="SSY97" s="208"/>
      <c r="SSZ97" s="157"/>
      <c r="STA97" s="211"/>
      <c r="STB97" s="161"/>
      <c r="STC97" s="161"/>
      <c r="STD97" s="168"/>
      <c r="STE97" s="169"/>
      <c r="STF97" s="170"/>
      <c r="STG97" s="167"/>
      <c r="STH97" s="43"/>
      <c r="STI97" s="208"/>
      <c r="STJ97" s="157"/>
      <c r="STK97" s="211"/>
      <c r="STL97" s="161"/>
      <c r="STM97" s="161"/>
      <c r="STN97" s="168"/>
      <c r="STO97" s="169"/>
      <c r="STP97" s="170"/>
      <c r="STQ97" s="167"/>
      <c r="STR97" s="43"/>
      <c r="STS97" s="208"/>
      <c r="STT97" s="157"/>
      <c r="STU97" s="211"/>
      <c r="STV97" s="161"/>
      <c r="STW97" s="161"/>
      <c r="STX97" s="168"/>
      <c r="STY97" s="169"/>
      <c r="STZ97" s="170"/>
      <c r="SUA97" s="167"/>
      <c r="SUB97" s="43"/>
      <c r="SUC97" s="208"/>
      <c r="SUD97" s="157"/>
      <c r="SUE97" s="211"/>
      <c r="SUF97" s="161"/>
      <c r="SUG97" s="161"/>
      <c r="SUH97" s="168"/>
      <c r="SUI97" s="169"/>
      <c r="SUJ97" s="170"/>
      <c r="SUK97" s="167"/>
      <c r="SUL97" s="43"/>
      <c r="SUM97" s="208"/>
      <c r="SUN97" s="157"/>
      <c r="SUO97" s="211"/>
      <c r="SUP97" s="161"/>
      <c r="SUQ97" s="161"/>
      <c r="SUR97" s="168"/>
      <c r="SUS97" s="169"/>
      <c r="SUT97" s="170"/>
      <c r="SUU97" s="167"/>
      <c r="SUV97" s="43"/>
      <c r="SUW97" s="208"/>
      <c r="SUX97" s="157"/>
      <c r="SUY97" s="211"/>
      <c r="SUZ97" s="161"/>
      <c r="SVA97" s="161"/>
      <c r="SVB97" s="168"/>
      <c r="SVC97" s="169"/>
      <c r="SVD97" s="170"/>
      <c r="SVE97" s="167"/>
      <c r="SVF97" s="43"/>
      <c r="SVG97" s="208"/>
      <c r="SVH97" s="157"/>
      <c r="SVI97" s="211"/>
      <c r="SVJ97" s="161"/>
      <c r="SVK97" s="161"/>
      <c r="SVL97" s="168"/>
      <c r="SVM97" s="169"/>
      <c r="SVN97" s="170"/>
      <c r="SVO97" s="167"/>
      <c r="SVP97" s="43"/>
      <c r="SVQ97" s="208"/>
      <c r="SVR97" s="157"/>
      <c r="SVS97" s="211"/>
      <c r="SVT97" s="161"/>
      <c r="SVU97" s="161"/>
      <c r="SVV97" s="168"/>
      <c r="SVW97" s="169"/>
      <c r="SVX97" s="170"/>
      <c r="SVY97" s="167"/>
      <c r="SVZ97" s="43"/>
      <c r="SWA97" s="208"/>
      <c r="SWB97" s="157"/>
      <c r="SWC97" s="211"/>
      <c r="SWD97" s="161"/>
      <c r="SWE97" s="161"/>
      <c r="SWF97" s="168"/>
      <c r="SWG97" s="169"/>
      <c r="SWH97" s="170"/>
      <c r="SWI97" s="167"/>
      <c r="SWJ97" s="43"/>
      <c r="SWK97" s="208"/>
      <c r="SWL97" s="157"/>
      <c r="SWM97" s="211"/>
      <c r="SWN97" s="161"/>
      <c r="SWO97" s="161"/>
      <c r="SWP97" s="168"/>
      <c r="SWQ97" s="169"/>
      <c r="SWR97" s="170"/>
      <c r="SWS97" s="167"/>
      <c r="SWT97" s="43"/>
      <c r="SWU97" s="208"/>
      <c r="SWV97" s="157"/>
      <c r="SWW97" s="211"/>
      <c r="SWX97" s="161"/>
      <c r="SWY97" s="161"/>
      <c r="SWZ97" s="168"/>
      <c r="SXA97" s="169"/>
      <c r="SXB97" s="170"/>
      <c r="SXC97" s="167"/>
      <c r="SXD97" s="43"/>
      <c r="SXE97" s="208"/>
      <c r="SXF97" s="157"/>
      <c r="SXG97" s="211"/>
      <c r="SXH97" s="161"/>
      <c r="SXI97" s="161"/>
      <c r="SXJ97" s="168"/>
      <c r="SXK97" s="169"/>
      <c r="SXL97" s="170"/>
      <c r="SXM97" s="167"/>
      <c r="SXN97" s="43"/>
      <c r="SXO97" s="208"/>
      <c r="SXP97" s="157"/>
      <c r="SXQ97" s="211"/>
      <c r="SXR97" s="161"/>
      <c r="SXS97" s="161"/>
      <c r="SXT97" s="168"/>
      <c r="SXU97" s="169"/>
      <c r="SXV97" s="170"/>
      <c r="SXW97" s="167"/>
      <c r="SXX97" s="43"/>
      <c r="SXY97" s="208"/>
      <c r="SXZ97" s="157"/>
      <c r="SYA97" s="211"/>
      <c r="SYB97" s="161"/>
      <c r="SYC97" s="161"/>
      <c r="SYD97" s="168"/>
      <c r="SYE97" s="169"/>
      <c r="SYF97" s="170"/>
      <c r="SYG97" s="167"/>
      <c r="SYH97" s="43"/>
      <c r="SYI97" s="208"/>
      <c r="SYJ97" s="157"/>
      <c r="SYK97" s="211"/>
      <c r="SYL97" s="161"/>
      <c r="SYM97" s="161"/>
      <c r="SYN97" s="168"/>
      <c r="SYO97" s="169"/>
      <c r="SYP97" s="170"/>
      <c r="SYQ97" s="167"/>
      <c r="SYR97" s="43"/>
      <c r="SYS97" s="208"/>
      <c r="SYT97" s="157"/>
      <c r="SYU97" s="211"/>
      <c r="SYV97" s="161"/>
      <c r="SYW97" s="161"/>
      <c r="SYX97" s="168"/>
      <c r="SYY97" s="169"/>
      <c r="SYZ97" s="170"/>
      <c r="SZA97" s="167"/>
      <c r="SZB97" s="43"/>
      <c r="SZC97" s="208"/>
      <c r="SZD97" s="157"/>
      <c r="SZE97" s="211"/>
      <c r="SZF97" s="161"/>
      <c r="SZG97" s="161"/>
      <c r="SZH97" s="168"/>
      <c r="SZI97" s="169"/>
      <c r="SZJ97" s="170"/>
      <c r="SZK97" s="167"/>
      <c r="SZL97" s="43"/>
      <c r="SZM97" s="208"/>
      <c r="SZN97" s="157"/>
      <c r="SZO97" s="211"/>
      <c r="SZP97" s="161"/>
      <c r="SZQ97" s="161"/>
      <c r="SZR97" s="168"/>
      <c r="SZS97" s="169"/>
      <c r="SZT97" s="170"/>
      <c r="SZU97" s="167"/>
      <c r="SZV97" s="43"/>
      <c r="SZW97" s="208"/>
      <c r="SZX97" s="157"/>
      <c r="SZY97" s="211"/>
      <c r="SZZ97" s="161"/>
      <c r="TAA97" s="161"/>
      <c r="TAB97" s="168"/>
      <c r="TAC97" s="169"/>
      <c r="TAD97" s="170"/>
      <c r="TAE97" s="167"/>
      <c r="TAF97" s="43"/>
      <c r="TAG97" s="208"/>
      <c r="TAH97" s="157"/>
      <c r="TAI97" s="211"/>
      <c r="TAJ97" s="161"/>
      <c r="TAK97" s="161"/>
      <c r="TAL97" s="168"/>
      <c r="TAM97" s="169"/>
      <c r="TAN97" s="170"/>
      <c r="TAO97" s="167"/>
      <c r="TAP97" s="43"/>
      <c r="TAQ97" s="208"/>
      <c r="TAR97" s="157"/>
      <c r="TAS97" s="211"/>
      <c r="TAT97" s="161"/>
      <c r="TAU97" s="161"/>
      <c r="TAV97" s="168"/>
      <c r="TAW97" s="169"/>
      <c r="TAX97" s="170"/>
      <c r="TAY97" s="167"/>
      <c r="TAZ97" s="43"/>
      <c r="TBA97" s="208"/>
      <c r="TBB97" s="157"/>
      <c r="TBC97" s="211"/>
      <c r="TBD97" s="161"/>
      <c r="TBE97" s="161"/>
      <c r="TBF97" s="168"/>
      <c r="TBG97" s="169"/>
      <c r="TBH97" s="170"/>
      <c r="TBI97" s="167"/>
      <c r="TBJ97" s="43"/>
      <c r="TBK97" s="208"/>
      <c r="TBL97" s="157"/>
      <c r="TBM97" s="211"/>
      <c r="TBN97" s="161"/>
      <c r="TBO97" s="161"/>
      <c r="TBP97" s="168"/>
      <c r="TBQ97" s="169"/>
      <c r="TBR97" s="170"/>
      <c r="TBS97" s="167"/>
      <c r="TBT97" s="43"/>
      <c r="TBU97" s="208"/>
      <c r="TBV97" s="157"/>
      <c r="TBW97" s="211"/>
      <c r="TBX97" s="161"/>
      <c r="TBY97" s="161"/>
      <c r="TBZ97" s="168"/>
      <c r="TCA97" s="169"/>
      <c r="TCB97" s="170"/>
      <c r="TCC97" s="167"/>
      <c r="TCD97" s="43"/>
      <c r="TCE97" s="208"/>
      <c r="TCF97" s="157"/>
      <c r="TCG97" s="211"/>
      <c r="TCH97" s="161"/>
      <c r="TCI97" s="161"/>
      <c r="TCJ97" s="168"/>
      <c r="TCK97" s="169"/>
      <c r="TCL97" s="170"/>
      <c r="TCM97" s="167"/>
      <c r="TCN97" s="43"/>
      <c r="TCO97" s="208"/>
      <c r="TCP97" s="157"/>
      <c r="TCQ97" s="211"/>
      <c r="TCR97" s="161"/>
      <c r="TCS97" s="161"/>
      <c r="TCT97" s="168"/>
      <c r="TCU97" s="169"/>
      <c r="TCV97" s="170"/>
      <c r="TCW97" s="167"/>
      <c r="TCX97" s="43"/>
      <c r="TCY97" s="208"/>
      <c r="TCZ97" s="157"/>
      <c r="TDA97" s="211"/>
      <c r="TDB97" s="161"/>
      <c r="TDC97" s="161"/>
      <c r="TDD97" s="168"/>
      <c r="TDE97" s="169"/>
      <c r="TDF97" s="170"/>
      <c r="TDG97" s="167"/>
      <c r="TDH97" s="43"/>
      <c r="TDI97" s="208"/>
      <c r="TDJ97" s="157"/>
      <c r="TDK97" s="211"/>
      <c r="TDL97" s="161"/>
      <c r="TDM97" s="161"/>
      <c r="TDN97" s="168"/>
      <c r="TDO97" s="169"/>
      <c r="TDP97" s="170"/>
      <c r="TDQ97" s="167"/>
      <c r="TDR97" s="43"/>
      <c r="TDS97" s="208"/>
      <c r="TDT97" s="157"/>
      <c r="TDU97" s="211"/>
      <c r="TDV97" s="161"/>
      <c r="TDW97" s="161"/>
      <c r="TDX97" s="168"/>
      <c r="TDY97" s="169"/>
      <c r="TDZ97" s="170"/>
      <c r="TEA97" s="167"/>
      <c r="TEB97" s="43"/>
      <c r="TEC97" s="208"/>
      <c r="TED97" s="157"/>
      <c r="TEE97" s="211"/>
      <c r="TEF97" s="161"/>
      <c r="TEG97" s="161"/>
      <c r="TEH97" s="168"/>
      <c r="TEI97" s="169"/>
      <c r="TEJ97" s="170"/>
      <c r="TEK97" s="167"/>
      <c r="TEL97" s="43"/>
      <c r="TEM97" s="208"/>
      <c r="TEN97" s="157"/>
      <c r="TEO97" s="211"/>
      <c r="TEP97" s="161"/>
      <c r="TEQ97" s="161"/>
      <c r="TER97" s="168"/>
      <c r="TES97" s="169"/>
      <c r="TET97" s="170"/>
      <c r="TEU97" s="167"/>
      <c r="TEV97" s="43"/>
      <c r="TEW97" s="208"/>
      <c r="TEX97" s="157"/>
      <c r="TEY97" s="211"/>
      <c r="TEZ97" s="161"/>
      <c r="TFA97" s="161"/>
      <c r="TFB97" s="168"/>
      <c r="TFC97" s="169"/>
      <c r="TFD97" s="170"/>
      <c r="TFE97" s="167"/>
      <c r="TFF97" s="43"/>
      <c r="TFG97" s="208"/>
      <c r="TFH97" s="157"/>
      <c r="TFI97" s="211"/>
      <c r="TFJ97" s="161"/>
      <c r="TFK97" s="161"/>
      <c r="TFL97" s="168"/>
      <c r="TFM97" s="169"/>
      <c r="TFN97" s="170"/>
      <c r="TFO97" s="167"/>
      <c r="TFP97" s="43"/>
      <c r="TFQ97" s="208"/>
      <c r="TFR97" s="157"/>
      <c r="TFS97" s="211"/>
      <c r="TFT97" s="161"/>
      <c r="TFU97" s="161"/>
      <c r="TFV97" s="168"/>
      <c r="TFW97" s="169"/>
      <c r="TFX97" s="170"/>
      <c r="TFY97" s="167"/>
      <c r="TFZ97" s="43"/>
      <c r="TGA97" s="208"/>
      <c r="TGB97" s="157"/>
      <c r="TGC97" s="211"/>
      <c r="TGD97" s="161"/>
      <c r="TGE97" s="161"/>
      <c r="TGF97" s="168"/>
      <c r="TGG97" s="169"/>
      <c r="TGH97" s="170"/>
      <c r="TGI97" s="167"/>
      <c r="TGJ97" s="43"/>
      <c r="TGK97" s="208"/>
      <c r="TGL97" s="157"/>
      <c r="TGM97" s="211"/>
      <c r="TGN97" s="161"/>
      <c r="TGO97" s="161"/>
      <c r="TGP97" s="168"/>
      <c r="TGQ97" s="169"/>
      <c r="TGR97" s="170"/>
      <c r="TGS97" s="167"/>
      <c r="TGT97" s="43"/>
      <c r="TGU97" s="208"/>
      <c r="TGV97" s="157"/>
      <c r="TGW97" s="211"/>
      <c r="TGX97" s="161"/>
      <c r="TGY97" s="161"/>
      <c r="TGZ97" s="168"/>
      <c r="THA97" s="169"/>
      <c r="THB97" s="170"/>
      <c r="THC97" s="167"/>
      <c r="THD97" s="43"/>
      <c r="THE97" s="208"/>
      <c r="THF97" s="157"/>
      <c r="THG97" s="211"/>
      <c r="THH97" s="161"/>
      <c r="THI97" s="161"/>
      <c r="THJ97" s="168"/>
      <c r="THK97" s="169"/>
      <c r="THL97" s="170"/>
      <c r="THM97" s="167"/>
      <c r="THN97" s="43"/>
      <c r="THO97" s="208"/>
      <c r="THP97" s="157"/>
      <c r="THQ97" s="211"/>
      <c r="THR97" s="161"/>
      <c r="THS97" s="161"/>
      <c r="THT97" s="168"/>
      <c r="THU97" s="169"/>
      <c r="THV97" s="170"/>
      <c r="THW97" s="167"/>
      <c r="THX97" s="43"/>
      <c r="THY97" s="208"/>
      <c r="THZ97" s="157"/>
      <c r="TIA97" s="211"/>
      <c r="TIB97" s="161"/>
      <c r="TIC97" s="161"/>
      <c r="TID97" s="168"/>
      <c r="TIE97" s="169"/>
      <c r="TIF97" s="170"/>
      <c r="TIG97" s="167"/>
      <c r="TIH97" s="43"/>
      <c r="TII97" s="208"/>
      <c r="TIJ97" s="157"/>
      <c r="TIK97" s="211"/>
      <c r="TIL97" s="161"/>
      <c r="TIM97" s="161"/>
      <c r="TIN97" s="168"/>
      <c r="TIO97" s="169"/>
      <c r="TIP97" s="170"/>
      <c r="TIQ97" s="167"/>
      <c r="TIR97" s="43"/>
      <c r="TIS97" s="208"/>
      <c r="TIT97" s="157"/>
      <c r="TIU97" s="211"/>
      <c r="TIV97" s="161"/>
      <c r="TIW97" s="161"/>
      <c r="TIX97" s="168"/>
      <c r="TIY97" s="169"/>
      <c r="TIZ97" s="170"/>
      <c r="TJA97" s="167"/>
      <c r="TJB97" s="43"/>
      <c r="TJC97" s="208"/>
      <c r="TJD97" s="157"/>
      <c r="TJE97" s="211"/>
      <c r="TJF97" s="161"/>
      <c r="TJG97" s="161"/>
      <c r="TJH97" s="168"/>
      <c r="TJI97" s="169"/>
      <c r="TJJ97" s="170"/>
      <c r="TJK97" s="167"/>
      <c r="TJL97" s="43"/>
      <c r="TJM97" s="208"/>
      <c r="TJN97" s="157"/>
      <c r="TJO97" s="211"/>
      <c r="TJP97" s="161"/>
      <c r="TJQ97" s="161"/>
      <c r="TJR97" s="168"/>
      <c r="TJS97" s="169"/>
      <c r="TJT97" s="170"/>
      <c r="TJU97" s="167"/>
      <c r="TJV97" s="43"/>
      <c r="TJW97" s="208"/>
      <c r="TJX97" s="157"/>
      <c r="TJY97" s="211"/>
      <c r="TJZ97" s="161"/>
      <c r="TKA97" s="161"/>
      <c r="TKB97" s="168"/>
      <c r="TKC97" s="169"/>
      <c r="TKD97" s="170"/>
      <c r="TKE97" s="167"/>
      <c r="TKF97" s="43"/>
      <c r="TKG97" s="208"/>
      <c r="TKH97" s="157"/>
      <c r="TKI97" s="211"/>
      <c r="TKJ97" s="161"/>
      <c r="TKK97" s="161"/>
      <c r="TKL97" s="168"/>
      <c r="TKM97" s="169"/>
      <c r="TKN97" s="170"/>
      <c r="TKO97" s="167"/>
      <c r="TKP97" s="43"/>
      <c r="TKQ97" s="208"/>
      <c r="TKR97" s="157"/>
      <c r="TKS97" s="211"/>
      <c r="TKT97" s="161"/>
      <c r="TKU97" s="161"/>
      <c r="TKV97" s="168"/>
      <c r="TKW97" s="169"/>
      <c r="TKX97" s="170"/>
      <c r="TKY97" s="167"/>
      <c r="TKZ97" s="43"/>
      <c r="TLA97" s="208"/>
      <c r="TLB97" s="157"/>
      <c r="TLC97" s="211"/>
      <c r="TLD97" s="161"/>
      <c r="TLE97" s="161"/>
      <c r="TLF97" s="168"/>
      <c r="TLG97" s="169"/>
      <c r="TLH97" s="170"/>
      <c r="TLI97" s="167"/>
      <c r="TLJ97" s="43"/>
      <c r="TLK97" s="208"/>
      <c r="TLL97" s="157"/>
      <c r="TLM97" s="211"/>
      <c r="TLN97" s="161"/>
      <c r="TLO97" s="161"/>
      <c r="TLP97" s="168"/>
      <c r="TLQ97" s="169"/>
      <c r="TLR97" s="170"/>
      <c r="TLS97" s="167"/>
      <c r="TLT97" s="43"/>
      <c r="TLU97" s="208"/>
      <c r="TLV97" s="157"/>
      <c r="TLW97" s="211"/>
      <c r="TLX97" s="161"/>
      <c r="TLY97" s="161"/>
      <c r="TLZ97" s="168"/>
      <c r="TMA97" s="169"/>
      <c r="TMB97" s="170"/>
      <c r="TMC97" s="167"/>
      <c r="TMD97" s="43"/>
      <c r="TME97" s="208"/>
      <c r="TMF97" s="157"/>
      <c r="TMG97" s="211"/>
      <c r="TMH97" s="161"/>
      <c r="TMI97" s="161"/>
      <c r="TMJ97" s="168"/>
      <c r="TMK97" s="169"/>
      <c r="TML97" s="170"/>
      <c r="TMM97" s="167"/>
      <c r="TMN97" s="43"/>
      <c r="TMO97" s="208"/>
      <c r="TMP97" s="157"/>
      <c r="TMQ97" s="211"/>
      <c r="TMR97" s="161"/>
      <c r="TMS97" s="161"/>
      <c r="TMT97" s="168"/>
      <c r="TMU97" s="169"/>
      <c r="TMV97" s="170"/>
      <c r="TMW97" s="167"/>
      <c r="TMX97" s="43"/>
      <c r="TMY97" s="208"/>
      <c r="TMZ97" s="157"/>
      <c r="TNA97" s="211"/>
      <c r="TNB97" s="161"/>
      <c r="TNC97" s="161"/>
      <c r="TND97" s="168"/>
      <c r="TNE97" s="169"/>
      <c r="TNF97" s="170"/>
      <c r="TNG97" s="167"/>
      <c r="TNH97" s="43"/>
      <c r="TNI97" s="208"/>
      <c r="TNJ97" s="157"/>
      <c r="TNK97" s="211"/>
      <c r="TNL97" s="161"/>
      <c r="TNM97" s="161"/>
      <c r="TNN97" s="168"/>
      <c r="TNO97" s="169"/>
      <c r="TNP97" s="170"/>
      <c r="TNQ97" s="167"/>
      <c r="TNR97" s="43"/>
      <c r="TNS97" s="208"/>
      <c r="TNT97" s="157"/>
      <c r="TNU97" s="211"/>
      <c r="TNV97" s="161"/>
      <c r="TNW97" s="161"/>
      <c r="TNX97" s="168"/>
      <c r="TNY97" s="169"/>
      <c r="TNZ97" s="170"/>
      <c r="TOA97" s="167"/>
      <c r="TOB97" s="43"/>
      <c r="TOC97" s="208"/>
      <c r="TOD97" s="157"/>
      <c r="TOE97" s="211"/>
      <c r="TOF97" s="161"/>
      <c r="TOG97" s="161"/>
      <c r="TOH97" s="168"/>
      <c r="TOI97" s="169"/>
      <c r="TOJ97" s="170"/>
      <c r="TOK97" s="167"/>
      <c r="TOL97" s="43"/>
      <c r="TOM97" s="208"/>
      <c r="TON97" s="157"/>
      <c r="TOO97" s="211"/>
      <c r="TOP97" s="161"/>
      <c r="TOQ97" s="161"/>
      <c r="TOR97" s="168"/>
      <c r="TOS97" s="169"/>
      <c r="TOT97" s="170"/>
      <c r="TOU97" s="167"/>
      <c r="TOV97" s="43"/>
      <c r="TOW97" s="208"/>
      <c r="TOX97" s="157"/>
      <c r="TOY97" s="211"/>
      <c r="TOZ97" s="161"/>
      <c r="TPA97" s="161"/>
      <c r="TPB97" s="168"/>
      <c r="TPC97" s="169"/>
      <c r="TPD97" s="170"/>
      <c r="TPE97" s="167"/>
      <c r="TPF97" s="43"/>
      <c r="TPG97" s="208"/>
      <c r="TPH97" s="157"/>
      <c r="TPI97" s="211"/>
      <c r="TPJ97" s="161"/>
      <c r="TPK97" s="161"/>
      <c r="TPL97" s="168"/>
      <c r="TPM97" s="169"/>
      <c r="TPN97" s="170"/>
      <c r="TPO97" s="167"/>
      <c r="TPP97" s="43"/>
      <c r="TPQ97" s="208"/>
      <c r="TPR97" s="157"/>
      <c r="TPS97" s="211"/>
      <c r="TPT97" s="161"/>
      <c r="TPU97" s="161"/>
      <c r="TPV97" s="168"/>
      <c r="TPW97" s="169"/>
      <c r="TPX97" s="170"/>
      <c r="TPY97" s="167"/>
      <c r="TPZ97" s="43"/>
      <c r="TQA97" s="208"/>
      <c r="TQB97" s="157"/>
      <c r="TQC97" s="211"/>
      <c r="TQD97" s="161"/>
      <c r="TQE97" s="161"/>
      <c r="TQF97" s="168"/>
      <c r="TQG97" s="169"/>
      <c r="TQH97" s="170"/>
      <c r="TQI97" s="167"/>
      <c r="TQJ97" s="43"/>
      <c r="TQK97" s="208"/>
      <c r="TQL97" s="157"/>
      <c r="TQM97" s="211"/>
      <c r="TQN97" s="161"/>
      <c r="TQO97" s="161"/>
      <c r="TQP97" s="168"/>
      <c r="TQQ97" s="169"/>
      <c r="TQR97" s="170"/>
      <c r="TQS97" s="167"/>
      <c r="TQT97" s="43"/>
      <c r="TQU97" s="208"/>
      <c r="TQV97" s="157"/>
      <c r="TQW97" s="211"/>
      <c r="TQX97" s="161"/>
      <c r="TQY97" s="161"/>
      <c r="TQZ97" s="168"/>
      <c r="TRA97" s="169"/>
      <c r="TRB97" s="170"/>
      <c r="TRC97" s="167"/>
      <c r="TRD97" s="43"/>
      <c r="TRE97" s="208"/>
      <c r="TRF97" s="157"/>
      <c r="TRG97" s="211"/>
      <c r="TRH97" s="161"/>
      <c r="TRI97" s="161"/>
      <c r="TRJ97" s="168"/>
      <c r="TRK97" s="169"/>
      <c r="TRL97" s="170"/>
      <c r="TRM97" s="167"/>
      <c r="TRN97" s="43"/>
      <c r="TRO97" s="208"/>
      <c r="TRP97" s="157"/>
      <c r="TRQ97" s="211"/>
      <c r="TRR97" s="161"/>
      <c r="TRS97" s="161"/>
      <c r="TRT97" s="168"/>
      <c r="TRU97" s="169"/>
      <c r="TRV97" s="170"/>
      <c r="TRW97" s="167"/>
      <c r="TRX97" s="43"/>
      <c r="TRY97" s="208"/>
      <c r="TRZ97" s="157"/>
      <c r="TSA97" s="211"/>
      <c r="TSB97" s="161"/>
      <c r="TSC97" s="161"/>
      <c r="TSD97" s="168"/>
      <c r="TSE97" s="169"/>
      <c r="TSF97" s="170"/>
      <c r="TSG97" s="167"/>
      <c r="TSH97" s="43"/>
      <c r="TSI97" s="208"/>
      <c r="TSJ97" s="157"/>
      <c r="TSK97" s="211"/>
      <c r="TSL97" s="161"/>
      <c r="TSM97" s="161"/>
      <c r="TSN97" s="168"/>
      <c r="TSO97" s="169"/>
      <c r="TSP97" s="170"/>
      <c r="TSQ97" s="167"/>
      <c r="TSR97" s="43"/>
      <c r="TSS97" s="208"/>
      <c r="TST97" s="157"/>
      <c r="TSU97" s="211"/>
      <c r="TSV97" s="161"/>
      <c r="TSW97" s="161"/>
      <c r="TSX97" s="168"/>
      <c r="TSY97" s="169"/>
      <c r="TSZ97" s="170"/>
      <c r="TTA97" s="167"/>
      <c r="TTB97" s="43"/>
      <c r="TTC97" s="208"/>
      <c r="TTD97" s="157"/>
      <c r="TTE97" s="211"/>
      <c r="TTF97" s="161"/>
      <c r="TTG97" s="161"/>
      <c r="TTH97" s="168"/>
      <c r="TTI97" s="169"/>
      <c r="TTJ97" s="170"/>
      <c r="TTK97" s="167"/>
      <c r="TTL97" s="43"/>
      <c r="TTM97" s="208"/>
      <c r="TTN97" s="157"/>
      <c r="TTO97" s="211"/>
      <c r="TTP97" s="161"/>
      <c r="TTQ97" s="161"/>
      <c r="TTR97" s="168"/>
      <c r="TTS97" s="169"/>
      <c r="TTT97" s="170"/>
      <c r="TTU97" s="167"/>
      <c r="TTV97" s="43"/>
      <c r="TTW97" s="208"/>
      <c r="TTX97" s="157"/>
      <c r="TTY97" s="211"/>
      <c r="TTZ97" s="161"/>
      <c r="TUA97" s="161"/>
      <c r="TUB97" s="168"/>
      <c r="TUC97" s="169"/>
      <c r="TUD97" s="170"/>
      <c r="TUE97" s="167"/>
      <c r="TUF97" s="43"/>
      <c r="TUG97" s="208"/>
      <c r="TUH97" s="157"/>
      <c r="TUI97" s="211"/>
      <c r="TUJ97" s="161"/>
      <c r="TUK97" s="161"/>
      <c r="TUL97" s="168"/>
      <c r="TUM97" s="169"/>
      <c r="TUN97" s="170"/>
      <c r="TUO97" s="167"/>
      <c r="TUP97" s="43"/>
      <c r="TUQ97" s="208"/>
      <c r="TUR97" s="157"/>
      <c r="TUS97" s="211"/>
      <c r="TUT97" s="161"/>
      <c r="TUU97" s="161"/>
      <c r="TUV97" s="168"/>
      <c r="TUW97" s="169"/>
      <c r="TUX97" s="170"/>
      <c r="TUY97" s="167"/>
      <c r="TUZ97" s="43"/>
      <c r="TVA97" s="208"/>
      <c r="TVB97" s="157"/>
      <c r="TVC97" s="211"/>
      <c r="TVD97" s="161"/>
      <c r="TVE97" s="161"/>
      <c r="TVF97" s="168"/>
      <c r="TVG97" s="169"/>
      <c r="TVH97" s="170"/>
      <c r="TVI97" s="167"/>
      <c r="TVJ97" s="43"/>
      <c r="TVK97" s="208"/>
      <c r="TVL97" s="157"/>
      <c r="TVM97" s="211"/>
      <c r="TVN97" s="161"/>
      <c r="TVO97" s="161"/>
      <c r="TVP97" s="168"/>
      <c r="TVQ97" s="169"/>
      <c r="TVR97" s="170"/>
      <c r="TVS97" s="167"/>
      <c r="TVT97" s="43"/>
      <c r="TVU97" s="208"/>
      <c r="TVV97" s="157"/>
      <c r="TVW97" s="211"/>
      <c r="TVX97" s="161"/>
      <c r="TVY97" s="161"/>
      <c r="TVZ97" s="168"/>
      <c r="TWA97" s="169"/>
      <c r="TWB97" s="170"/>
      <c r="TWC97" s="167"/>
      <c r="TWD97" s="43"/>
      <c r="TWE97" s="208"/>
      <c r="TWF97" s="157"/>
      <c r="TWG97" s="211"/>
      <c r="TWH97" s="161"/>
      <c r="TWI97" s="161"/>
      <c r="TWJ97" s="168"/>
      <c r="TWK97" s="169"/>
      <c r="TWL97" s="170"/>
      <c r="TWM97" s="167"/>
      <c r="TWN97" s="43"/>
      <c r="TWO97" s="208"/>
      <c r="TWP97" s="157"/>
      <c r="TWQ97" s="211"/>
      <c r="TWR97" s="161"/>
      <c r="TWS97" s="161"/>
      <c r="TWT97" s="168"/>
      <c r="TWU97" s="169"/>
      <c r="TWV97" s="170"/>
      <c r="TWW97" s="167"/>
      <c r="TWX97" s="43"/>
      <c r="TWY97" s="208"/>
      <c r="TWZ97" s="157"/>
      <c r="TXA97" s="211"/>
      <c r="TXB97" s="161"/>
      <c r="TXC97" s="161"/>
      <c r="TXD97" s="168"/>
      <c r="TXE97" s="169"/>
      <c r="TXF97" s="170"/>
      <c r="TXG97" s="167"/>
      <c r="TXH97" s="43"/>
      <c r="TXI97" s="208"/>
      <c r="TXJ97" s="157"/>
      <c r="TXK97" s="211"/>
      <c r="TXL97" s="161"/>
      <c r="TXM97" s="161"/>
      <c r="TXN97" s="168"/>
      <c r="TXO97" s="169"/>
      <c r="TXP97" s="170"/>
      <c r="TXQ97" s="167"/>
      <c r="TXR97" s="43"/>
      <c r="TXS97" s="208"/>
      <c r="TXT97" s="157"/>
      <c r="TXU97" s="211"/>
      <c r="TXV97" s="161"/>
      <c r="TXW97" s="161"/>
      <c r="TXX97" s="168"/>
      <c r="TXY97" s="169"/>
      <c r="TXZ97" s="170"/>
      <c r="TYA97" s="167"/>
      <c r="TYB97" s="43"/>
      <c r="TYC97" s="208"/>
      <c r="TYD97" s="157"/>
      <c r="TYE97" s="211"/>
      <c r="TYF97" s="161"/>
      <c r="TYG97" s="161"/>
      <c r="TYH97" s="168"/>
      <c r="TYI97" s="169"/>
      <c r="TYJ97" s="170"/>
      <c r="TYK97" s="167"/>
      <c r="TYL97" s="43"/>
      <c r="TYM97" s="208"/>
      <c r="TYN97" s="157"/>
      <c r="TYO97" s="211"/>
      <c r="TYP97" s="161"/>
      <c r="TYQ97" s="161"/>
      <c r="TYR97" s="168"/>
      <c r="TYS97" s="169"/>
      <c r="TYT97" s="170"/>
      <c r="TYU97" s="167"/>
      <c r="TYV97" s="43"/>
      <c r="TYW97" s="208"/>
      <c r="TYX97" s="157"/>
      <c r="TYY97" s="211"/>
      <c r="TYZ97" s="161"/>
      <c r="TZA97" s="161"/>
      <c r="TZB97" s="168"/>
      <c r="TZC97" s="169"/>
      <c r="TZD97" s="170"/>
      <c r="TZE97" s="167"/>
      <c r="TZF97" s="43"/>
      <c r="TZG97" s="208"/>
      <c r="TZH97" s="157"/>
      <c r="TZI97" s="211"/>
      <c r="TZJ97" s="161"/>
      <c r="TZK97" s="161"/>
      <c r="TZL97" s="168"/>
      <c r="TZM97" s="169"/>
      <c r="TZN97" s="170"/>
      <c r="TZO97" s="167"/>
      <c r="TZP97" s="43"/>
      <c r="TZQ97" s="208"/>
      <c r="TZR97" s="157"/>
      <c r="TZS97" s="211"/>
      <c r="TZT97" s="161"/>
      <c r="TZU97" s="161"/>
      <c r="TZV97" s="168"/>
      <c r="TZW97" s="169"/>
      <c r="TZX97" s="170"/>
      <c r="TZY97" s="167"/>
      <c r="TZZ97" s="43"/>
      <c r="UAA97" s="208"/>
      <c r="UAB97" s="157"/>
      <c r="UAC97" s="211"/>
      <c r="UAD97" s="161"/>
      <c r="UAE97" s="161"/>
      <c r="UAF97" s="168"/>
      <c r="UAG97" s="169"/>
      <c r="UAH97" s="170"/>
      <c r="UAI97" s="167"/>
      <c r="UAJ97" s="43"/>
      <c r="UAK97" s="208"/>
      <c r="UAL97" s="157"/>
      <c r="UAM97" s="211"/>
      <c r="UAN97" s="161"/>
      <c r="UAO97" s="161"/>
      <c r="UAP97" s="168"/>
      <c r="UAQ97" s="169"/>
      <c r="UAR97" s="170"/>
      <c r="UAS97" s="167"/>
      <c r="UAT97" s="43"/>
      <c r="UAU97" s="208"/>
      <c r="UAV97" s="157"/>
      <c r="UAW97" s="211"/>
      <c r="UAX97" s="161"/>
      <c r="UAY97" s="161"/>
      <c r="UAZ97" s="168"/>
      <c r="UBA97" s="169"/>
      <c r="UBB97" s="170"/>
      <c r="UBC97" s="167"/>
      <c r="UBD97" s="43"/>
      <c r="UBE97" s="208"/>
      <c r="UBF97" s="157"/>
      <c r="UBG97" s="211"/>
      <c r="UBH97" s="161"/>
      <c r="UBI97" s="161"/>
      <c r="UBJ97" s="168"/>
      <c r="UBK97" s="169"/>
      <c r="UBL97" s="170"/>
      <c r="UBM97" s="167"/>
      <c r="UBN97" s="43"/>
      <c r="UBO97" s="208"/>
      <c r="UBP97" s="157"/>
      <c r="UBQ97" s="211"/>
      <c r="UBR97" s="161"/>
      <c r="UBS97" s="161"/>
      <c r="UBT97" s="168"/>
      <c r="UBU97" s="169"/>
      <c r="UBV97" s="170"/>
      <c r="UBW97" s="167"/>
      <c r="UBX97" s="43"/>
      <c r="UBY97" s="208"/>
      <c r="UBZ97" s="157"/>
      <c r="UCA97" s="211"/>
      <c r="UCB97" s="161"/>
      <c r="UCC97" s="161"/>
      <c r="UCD97" s="168"/>
      <c r="UCE97" s="169"/>
      <c r="UCF97" s="170"/>
      <c r="UCG97" s="167"/>
      <c r="UCH97" s="43"/>
      <c r="UCI97" s="208"/>
      <c r="UCJ97" s="157"/>
      <c r="UCK97" s="211"/>
      <c r="UCL97" s="161"/>
      <c r="UCM97" s="161"/>
      <c r="UCN97" s="168"/>
      <c r="UCO97" s="169"/>
      <c r="UCP97" s="170"/>
      <c r="UCQ97" s="167"/>
      <c r="UCR97" s="43"/>
      <c r="UCS97" s="208"/>
      <c r="UCT97" s="157"/>
      <c r="UCU97" s="211"/>
      <c r="UCV97" s="161"/>
      <c r="UCW97" s="161"/>
      <c r="UCX97" s="168"/>
      <c r="UCY97" s="169"/>
      <c r="UCZ97" s="170"/>
      <c r="UDA97" s="167"/>
      <c r="UDB97" s="43"/>
      <c r="UDC97" s="208"/>
      <c r="UDD97" s="157"/>
      <c r="UDE97" s="211"/>
      <c r="UDF97" s="161"/>
      <c r="UDG97" s="161"/>
      <c r="UDH97" s="168"/>
      <c r="UDI97" s="169"/>
      <c r="UDJ97" s="170"/>
      <c r="UDK97" s="167"/>
      <c r="UDL97" s="43"/>
      <c r="UDM97" s="208"/>
      <c r="UDN97" s="157"/>
      <c r="UDO97" s="211"/>
      <c r="UDP97" s="161"/>
      <c r="UDQ97" s="161"/>
      <c r="UDR97" s="168"/>
      <c r="UDS97" s="169"/>
      <c r="UDT97" s="170"/>
      <c r="UDU97" s="167"/>
      <c r="UDV97" s="43"/>
      <c r="UDW97" s="208"/>
      <c r="UDX97" s="157"/>
      <c r="UDY97" s="211"/>
      <c r="UDZ97" s="161"/>
      <c r="UEA97" s="161"/>
      <c r="UEB97" s="168"/>
      <c r="UEC97" s="169"/>
      <c r="UED97" s="170"/>
      <c r="UEE97" s="167"/>
      <c r="UEF97" s="43"/>
      <c r="UEG97" s="208"/>
      <c r="UEH97" s="157"/>
      <c r="UEI97" s="211"/>
      <c r="UEJ97" s="161"/>
      <c r="UEK97" s="161"/>
      <c r="UEL97" s="168"/>
      <c r="UEM97" s="169"/>
      <c r="UEN97" s="170"/>
      <c r="UEO97" s="167"/>
      <c r="UEP97" s="43"/>
      <c r="UEQ97" s="208"/>
      <c r="UER97" s="157"/>
      <c r="UES97" s="211"/>
      <c r="UET97" s="161"/>
      <c r="UEU97" s="161"/>
      <c r="UEV97" s="168"/>
      <c r="UEW97" s="169"/>
      <c r="UEX97" s="170"/>
      <c r="UEY97" s="167"/>
      <c r="UEZ97" s="43"/>
      <c r="UFA97" s="208"/>
      <c r="UFB97" s="157"/>
      <c r="UFC97" s="211"/>
      <c r="UFD97" s="161"/>
      <c r="UFE97" s="161"/>
      <c r="UFF97" s="168"/>
      <c r="UFG97" s="169"/>
      <c r="UFH97" s="170"/>
      <c r="UFI97" s="167"/>
      <c r="UFJ97" s="43"/>
      <c r="UFK97" s="208"/>
      <c r="UFL97" s="157"/>
      <c r="UFM97" s="211"/>
      <c r="UFN97" s="161"/>
      <c r="UFO97" s="161"/>
      <c r="UFP97" s="168"/>
      <c r="UFQ97" s="169"/>
      <c r="UFR97" s="170"/>
      <c r="UFS97" s="167"/>
      <c r="UFT97" s="43"/>
      <c r="UFU97" s="208"/>
      <c r="UFV97" s="157"/>
      <c r="UFW97" s="211"/>
      <c r="UFX97" s="161"/>
      <c r="UFY97" s="161"/>
      <c r="UFZ97" s="168"/>
      <c r="UGA97" s="169"/>
      <c r="UGB97" s="170"/>
      <c r="UGC97" s="167"/>
      <c r="UGD97" s="43"/>
      <c r="UGE97" s="208"/>
      <c r="UGF97" s="157"/>
      <c r="UGG97" s="211"/>
      <c r="UGH97" s="161"/>
      <c r="UGI97" s="161"/>
      <c r="UGJ97" s="168"/>
      <c r="UGK97" s="169"/>
      <c r="UGL97" s="170"/>
      <c r="UGM97" s="167"/>
      <c r="UGN97" s="43"/>
      <c r="UGO97" s="208"/>
      <c r="UGP97" s="157"/>
      <c r="UGQ97" s="211"/>
      <c r="UGR97" s="161"/>
      <c r="UGS97" s="161"/>
      <c r="UGT97" s="168"/>
      <c r="UGU97" s="169"/>
      <c r="UGV97" s="170"/>
      <c r="UGW97" s="167"/>
      <c r="UGX97" s="43"/>
      <c r="UGY97" s="208"/>
      <c r="UGZ97" s="157"/>
      <c r="UHA97" s="211"/>
      <c r="UHB97" s="161"/>
      <c r="UHC97" s="161"/>
      <c r="UHD97" s="168"/>
      <c r="UHE97" s="169"/>
      <c r="UHF97" s="170"/>
      <c r="UHG97" s="167"/>
      <c r="UHH97" s="43"/>
      <c r="UHI97" s="208"/>
      <c r="UHJ97" s="157"/>
      <c r="UHK97" s="211"/>
      <c r="UHL97" s="161"/>
      <c r="UHM97" s="161"/>
      <c r="UHN97" s="168"/>
      <c r="UHO97" s="169"/>
      <c r="UHP97" s="170"/>
      <c r="UHQ97" s="167"/>
      <c r="UHR97" s="43"/>
      <c r="UHS97" s="208"/>
      <c r="UHT97" s="157"/>
      <c r="UHU97" s="211"/>
      <c r="UHV97" s="161"/>
      <c r="UHW97" s="161"/>
      <c r="UHX97" s="168"/>
      <c r="UHY97" s="169"/>
      <c r="UHZ97" s="170"/>
      <c r="UIA97" s="167"/>
      <c r="UIB97" s="43"/>
      <c r="UIC97" s="208"/>
      <c r="UID97" s="157"/>
      <c r="UIE97" s="211"/>
      <c r="UIF97" s="161"/>
      <c r="UIG97" s="161"/>
      <c r="UIH97" s="168"/>
      <c r="UII97" s="169"/>
      <c r="UIJ97" s="170"/>
      <c r="UIK97" s="167"/>
      <c r="UIL97" s="43"/>
      <c r="UIM97" s="208"/>
      <c r="UIN97" s="157"/>
      <c r="UIO97" s="211"/>
      <c r="UIP97" s="161"/>
      <c r="UIQ97" s="161"/>
      <c r="UIR97" s="168"/>
      <c r="UIS97" s="169"/>
      <c r="UIT97" s="170"/>
      <c r="UIU97" s="167"/>
      <c r="UIV97" s="43"/>
      <c r="UIW97" s="208"/>
      <c r="UIX97" s="157"/>
      <c r="UIY97" s="211"/>
      <c r="UIZ97" s="161"/>
      <c r="UJA97" s="161"/>
      <c r="UJB97" s="168"/>
      <c r="UJC97" s="169"/>
      <c r="UJD97" s="170"/>
      <c r="UJE97" s="167"/>
      <c r="UJF97" s="43"/>
      <c r="UJG97" s="208"/>
      <c r="UJH97" s="157"/>
      <c r="UJI97" s="211"/>
      <c r="UJJ97" s="161"/>
      <c r="UJK97" s="161"/>
      <c r="UJL97" s="168"/>
      <c r="UJM97" s="169"/>
      <c r="UJN97" s="170"/>
      <c r="UJO97" s="167"/>
      <c r="UJP97" s="43"/>
      <c r="UJQ97" s="208"/>
      <c r="UJR97" s="157"/>
      <c r="UJS97" s="211"/>
      <c r="UJT97" s="161"/>
      <c r="UJU97" s="161"/>
      <c r="UJV97" s="168"/>
      <c r="UJW97" s="169"/>
      <c r="UJX97" s="170"/>
      <c r="UJY97" s="167"/>
      <c r="UJZ97" s="43"/>
      <c r="UKA97" s="208"/>
      <c r="UKB97" s="157"/>
      <c r="UKC97" s="211"/>
      <c r="UKD97" s="161"/>
      <c r="UKE97" s="161"/>
      <c r="UKF97" s="168"/>
      <c r="UKG97" s="169"/>
      <c r="UKH97" s="170"/>
      <c r="UKI97" s="167"/>
      <c r="UKJ97" s="43"/>
      <c r="UKK97" s="208"/>
      <c r="UKL97" s="157"/>
      <c r="UKM97" s="211"/>
      <c r="UKN97" s="161"/>
      <c r="UKO97" s="161"/>
      <c r="UKP97" s="168"/>
      <c r="UKQ97" s="169"/>
      <c r="UKR97" s="170"/>
      <c r="UKS97" s="167"/>
      <c r="UKT97" s="43"/>
      <c r="UKU97" s="208"/>
      <c r="UKV97" s="157"/>
      <c r="UKW97" s="211"/>
      <c r="UKX97" s="161"/>
      <c r="UKY97" s="161"/>
      <c r="UKZ97" s="168"/>
      <c r="ULA97" s="169"/>
      <c r="ULB97" s="170"/>
      <c r="ULC97" s="167"/>
      <c r="ULD97" s="43"/>
      <c r="ULE97" s="208"/>
      <c r="ULF97" s="157"/>
      <c r="ULG97" s="211"/>
      <c r="ULH97" s="161"/>
      <c r="ULI97" s="161"/>
      <c r="ULJ97" s="168"/>
      <c r="ULK97" s="169"/>
      <c r="ULL97" s="170"/>
      <c r="ULM97" s="167"/>
      <c r="ULN97" s="43"/>
      <c r="ULO97" s="208"/>
      <c r="ULP97" s="157"/>
      <c r="ULQ97" s="211"/>
      <c r="ULR97" s="161"/>
      <c r="ULS97" s="161"/>
      <c r="ULT97" s="168"/>
      <c r="ULU97" s="169"/>
      <c r="ULV97" s="170"/>
      <c r="ULW97" s="167"/>
      <c r="ULX97" s="43"/>
      <c r="ULY97" s="208"/>
      <c r="ULZ97" s="157"/>
      <c r="UMA97" s="211"/>
      <c r="UMB97" s="161"/>
      <c r="UMC97" s="161"/>
      <c r="UMD97" s="168"/>
      <c r="UME97" s="169"/>
      <c r="UMF97" s="170"/>
      <c r="UMG97" s="167"/>
      <c r="UMH97" s="43"/>
      <c r="UMI97" s="208"/>
      <c r="UMJ97" s="157"/>
      <c r="UMK97" s="211"/>
      <c r="UML97" s="161"/>
      <c r="UMM97" s="161"/>
      <c r="UMN97" s="168"/>
      <c r="UMO97" s="169"/>
      <c r="UMP97" s="170"/>
      <c r="UMQ97" s="167"/>
      <c r="UMR97" s="43"/>
      <c r="UMS97" s="208"/>
      <c r="UMT97" s="157"/>
      <c r="UMU97" s="211"/>
      <c r="UMV97" s="161"/>
      <c r="UMW97" s="161"/>
      <c r="UMX97" s="168"/>
      <c r="UMY97" s="169"/>
      <c r="UMZ97" s="170"/>
      <c r="UNA97" s="167"/>
      <c r="UNB97" s="43"/>
      <c r="UNC97" s="208"/>
      <c r="UND97" s="157"/>
      <c r="UNE97" s="211"/>
      <c r="UNF97" s="161"/>
      <c r="UNG97" s="161"/>
      <c r="UNH97" s="168"/>
      <c r="UNI97" s="169"/>
      <c r="UNJ97" s="170"/>
      <c r="UNK97" s="167"/>
      <c r="UNL97" s="43"/>
      <c r="UNM97" s="208"/>
      <c r="UNN97" s="157"/>
      <c r="UNO97" s="211"/>
      <c r="UNP97" s="161"/>
      <c r="UNQ97" s="161"/>
      <c r="UNR97" s="168"/>
      <c r="UNS97" s="169"/>
      <c r="UNT97" s="170"/>
      <c r="UNU97" s="167"/>
      <c r="UNV97" s="43"/>
      <c r="UNW97" s="208"/>
      <c r="UNX97" s="157"/>
      <c r="UNY97" s="211"/>
      <c r="UNZ97" s="161"/>
      <c r="UOA97" s="161"/>
      <c r="UOB97" s="168"/>
      <c r="UOC97" s="169"/>
      <c r="UOD97" s="170"/>
      <c r="UOE97" s="167"/>
      <c r="UOF97" s="43"/>
      <c r="UOG97" s="208"/>
      <c r="UOH97" s="157"/>
      <c r="UOI97" s="211"/>
      <c r="UOJ97" s="161"/>
      <c r="UOK97" s="161"/>
      <c r="UOL97" s="168"/>
      <c r="UOM97" s="169"/>
      <c r="UON97" s="170"/>
      <c r="UOO97" s="167"/>
      <c r="UOP97" s="43"/>
      <c r="UOQ97" s="208"/>
      <c r="UOR97" s="157"/>
      <c r="UOS97" s="211"/>
      <c r="UOT97" s="161"/>
      <c r="UOU97" s="161"/>
      <c r="UOV97" s="168"/>
      <c r="UOW97" s="169"/>
      <c r="UOX97" s="170"/>
      <c r="UOY97" s="167"/>
      <c r="UOZ97" s="43"/>
      <c r="UPA97" s="208"/>
      <c r="UPB97" s="157"/>
      <c r="UPC97" s="211"/>
      <c r="UPD97" s="161"/>
      <c r="UPE97" s="161"/>
      <c r="UPF97" s="168"/>
      <c r="UPG97" s="169"/>
      <c r="UPH97" s="170"/>
      <c r="UPI97" s="167"/>
      <c r="UPJ97" s="43"/>
      <c r="UPK97" s="208"/>
      <c r="UPL97" s="157"/>
      <c r="UPM97" s="211"/>
      <c r="UPN97" s="161"/>
      <c r="UPO97" s="161"/>
      <c r="UPP97" s="168"/>
      <c r="UPQ97" s="169"/>
      <c r="UPR97" s="170"/>
      <c r="UPS97" s="167"/>
      <c r="UPT97" s="43"/>
      <c r="UPU97" s="208"/>
      <c r="UPV97" s="157"/>
      <c r="UPW97" s="211"/>
      <c r="UPX97" s="161"/>
      <c r="UPY97" s="161"/>
      <c r="UPZ97" s="168"/>
      <c r="UQA97" s="169"/>
      <c r="UQB97" s="170"/>
      <c r="UQC97" s="167"/>
      <c r="UQD97" s="43"/>
      <c r="UQE97" s="208"/>
      <c r="UQF97" s="157"/>
      <c r="UQG97" s="211"/>
      <c r="UQH97" s="161"/>
      <c r="UQI97" s="161"/>
      <c r="UQJ97" s="168"/>
      <c r="UQK97" s="169"/>
      <c r="UQL97" s="170"/>
      <c r="UQM97" s="167"/>
      <c r="UQN97" s="43"/>
      <c r="UQO97" s="208"/>
      <c r="UQP97" s="157"/>
      <c r="UQQ97" s="211"/>
      <c r="UQR97" s="161"/>
      <c r="UQS97" s="161"/>
      <c r="UQT97" s="168"/>
      <c r="UQU97" s="169"/>
      <c r="UQV97" s="170"/>
      <c r="UQW97" s="167"/>
      <c r="UQX97" s="43"/>
      <c r="UQY97" s="208"/>
      <c r="UQZ97" s="157"/>
      <c r="URA97" s="211"/>
      <c r="URB97" s="161"/>
      <c r="URC97" s="161"/>
      <c r="URD97" s="168"/>
      <c r="URE97" s="169"/>
      <c r="URF97" s="170"/>
      <c r="URG97" s="167"/>
      <c r="URH97" s="43"/>
      <c r="URI97" s="208"/>
      <c r="URJ97" s="157"/>
      <c r="URK97" s="211"/>
      <c r="URL97" s="161"/>
      <c r="URM97" s="161"/>
      <c r="URN97" s="168"/>
      <c r="URO97" s="169"/>
      <c r="URP97" s="170"/>
      <c r="URQ97" s="167"/>
      <c r="URR97" s="43"/>
      <c r="URS97" s="208"/>
      <c r="URT97" s="157"/>
      <c r="URU97" s="211"/>
      <c r="URV97" s="161"/>
      <c r="URW97" s="161"/>
      <c r="URX97" s="168"/>
      <c r="URY97" s="169"/>
      <c r="URZ97" s="170"/>
      <c r="USA97" s="167"/>
      <c r="USB97" s="43"/>
      <c r="USC97" s="208"/>
      <c r="USD97" s="157"/>
      <c r="USE97" s="211"/>
      <c r="USF97" s="161"/>
      <c r="USG97" s="161"/>
      <c r="USH97" s="168"/>
      <c r="USI97" s="169"/>
      <c r="USJ97" s="170"/>
      <c r="USK97" s="167"/>
      <c r="USL97" s="43"/>
      <c r="USM97" s="208"/>
      <c r="USN97" s="157"/>
      <c r="USO97" s="211"/>
      <c r="USP97" s="161"/>
      <c r="USQ97" s="161"/>
      <c r="USR97" s="168"/>
      <c r="USS97" s="169"/>
      <c r="UST97" s="170"/>
      <c r="USU97" s="167"/>
      <c r="USV97" s="43"/>
      <c r="USW97" s="208"/>
      <c r="USX97" s="157"/>
      <c r="USY97" s="211"/>
      <c r="USZ97" s="161"/>
      <c r="UTA97" s="161"/>
      <c r="UTB97" s="168"/>
      <c r="UTC97" s="169"/>
      <c r="UTD97" s="170"/>
      <c r="UTE97" s="167"/>
      <c r="UTF97" s="43"/>
      <c r="UTG97" s="208"/>
      <c r="UTH97" s="157"/>
      <c r="UTI97" s="211"/>
      <c r="UTJ97" s="161"/>
      <c r="UTK97" s="161"/>
      <c r="UTL97" s="168"/>
      <c r="UTM97" s="169"/>
      <c r="UTN97" s="170"/>
      <c r="UTO97" s="167"/>
      <c r="UTP97" s="43"/>
      <c r="UTQ97" s="208"/>
      <c r="UTR97" s="157"/>
      <c r="UTS97" s="211"/>
      <c r="UTT97" s="161"/>
      <c r="UTU97" s="161"/>
      <c r="UTV97" s="168"/>
      <c r="UTW97" s="169"/>
      <c r="UTX97" s="170"/>
      <c r="UTY97" s="167"/>
      <c r="UTZ97" s="43"/>
      <c r="UUA97" s="208"/>
      <c r="UUB97" s="157"/>
      <c r="UUC97" s="211"/>
      <c r="UUD97" s="161"/>
      <c r="UUE97" s="161"/>
      <c r="UUF97" s="168"/>
      <c r="UUG97" s="169"/>
      <c r="UUH97" s="170"/>
      <c r="UUI97" s="167"/>
      <c r="UUJ97" s="43"/>
      <c r="UUK97" s="208"/>
      <c r="UUL97" s="157"/>
      <c r="UUM97" s="211"/>
      <c r="UUN97" s="161"/>
      <c r="UUO97" s="161"/>
      <c r="UUP97" s="168"/>
      <c r="UUQ97" s="169"/>
      <c r="UUR97" s="170"/>
      <c r="UUS97" s="167"/>
      <c r="UUT97" s="43"/>
      <c r="UUU97" s="208"/>
      <c r="UUV97" s="157"/>
      <c r="UUW97" s="211"/>
      <c r="UUX97" s="161"/>
      <c r="UUY97" s="161"/>
      <c r="UUZ97" s="168"/>
      <c r="UVA97" s="169"/>
      <c r="UVB97" s="170"/>
      <c r="UVC97" s="167"/>
      <c r="UVD97" s="43"/>
      <c r="UVE97" s="208"/>
      <c r="UVF97" s="157"/>
      <c r="UVG97" s="211"/>
      <c r="UVH97" s="161"/>
      <c r="UVI97" s="161"/>
      <c r="UVJ97" s="168"/>
      <c r="UVK97" s="169"/>
      <c r="UVL97" s="170"/>
      <c r="UVM97" s="167"/>
      <c r="UVN97" s="43"/>
      <c r="UVO97" s="208"/>
      <c r="UVP97" s="157"/>
      <c r="UVQ97" s="211"/>
      <c r="UVR97" s="161"/>
      <c r="UVS97" s="161"/>
      <c r="UVT97" s="168"/>
      <c r="UVU97" s="169"/>
      <c r="UVV97" s="170"/>
      <c r="UVW97" s="167"/>
      <c r="UVX97" s="43"/>
      <c r="UVY97" s="208"/>
      <c r="UVZ97" s="157"/>
      <c r="UWA97" s="211"/>
      <c r="UWB97" s="161"/>
      <c r="UWC97" s="161"/>
      <c r="UWD97" s="168"/>
      <c r="UWE97" s="169"/>
      <c r="UWF97" s="170"/>
      <c r="UWG97" s="167"/>
      <c r="UWH97" s="43"/>
      <c r="UWI97" s="208"/>
      <c r="UWJ97" s="157"/>
      <c r="UWK97" s="211"/>
      <c r="UWL97" s="161"/>
      <c r="UWM97" s="161"/>
      <c r="UWN97" s="168"/>
      <c r="UWO97" s="169"/>
      <c r="UWP97" s="170"/>
      <c r="UWQ97" s="167"/>
      <c r="UWR97" s="43"/>
      <c r="UWS97" s="208"/>
      <c r="UWT97" s="157"/>
      <c r="UWU97" s="211"/>
      <c r="UWV97" s="161"/>
      <c r="UWW97" s="161"/>
      <c r="UWX97" s="168"/>
      <c r="UWY97" s="169"/>
      <c r="UWZ97" s="170"/>
      <c r="UXA97" s="167"/>
      <c r="UXB97" s="43"/>
      <c r="UXC97" s="208"/>
      <c r="UXD97" s="157"/>
      <c r="UXE97" s="211"/>
      <c r="UXF97" s="161"/>
      <c r="UXG97" s="161"/>
      <c r="UXH97" s="168"/>
      <c r="UXI97" s="169"/>
      <c r="UXJ97" s="170"/>
      <c r="UXK97" s="167"/>
      <c r="UXL97" s="43"/>
      <c r="UXM97" s="208"/>
      <c r="UXN97" s="157"/>
      <c r="UXO97" s="211"/>
      <c r="UXP97" s="161"/>
      <c r="UXQ97" s="161"/>
      <c r="UXR97" s="168"/>
      <c r="UXS97" s="169"/>
      <c r="UXT97" s="170"/>
      <c r="UXU97" s="167"/>
      <c r="UXV97" s="43"/>
      <c r="UXW97" s="208"/>
      <c r="UXX97" s="157"/>
      <c r="UXY97" s="211"/>
      <c r="UXZ97" s="161"/>
      <c r="UYA97" s="161"/>
      <c r="UYB97" s="168"/>
      <c r="UYC97" s="169"/>
      <c r="UYD97" s="170"/>
      <c r="UYE97" s="167"/>
      <c r="UYF97" s="43"/>
      <c r="UYG97" s="208"/>
      <c r="UYH97" s="157"/>
      <c r="UYI97" s="211"/>
      <c r="UYJ97" s="161"/>
      <c r="UYK97" s="161"/>
      <c r="UYL97" s="168"/>
      <c r="UYM97" s="169"/>
      <c r="UYN97" s="170"/>
      <c r="UYO97" s="167"/>
      <c r="UYP97" s="43"/>
      <c r="UYQ97" s="208"/>
      <c r="UYR97" s="157"/>
      <c r="UYS97" s="211"/>
      <c r="UYT97" s="161"/>
      <c r="UYU97" s="161"/>
      <c r="UYV97" s="168"/>
      <c r="UYW97" s="169"/>
      <c r="UYX97" s="170"/>
      <c r="UYY97" s="167"/>
      <c r="UYZ97" s="43"/>
      <c r="UZA97" s="208"/>
      <c r="UZB97" s="157"/>
      <c r="UZC97" s="211"/>
      <c r="UZD97" s="161"/>
      <c r="UZE97" s="161"/>
      <c r="UZF97" s="168"/>
      <c r="UZG97" s="169"/>
      <c r="UZH97" s="170"/>
      <c r="UZI97" s="167"/>
      <c r="UZJ97" s="43"/>
      <c r="UZK97" s="208"/>
      <c r="UZL97" s="157"/>
      <c r="UZM97" s="211"/>
      <c r="UZN97" s="161"/>
      <c r="UZO97" s="161"/>
      <c r="UZP97" s="168"/>
      <c r="UZQ97" s="169"/>
      <c r="UZR97" s="170"/>
      <c r="UZS97" s="167"/>
      <c r="UZT97" s="43"/>
      <c r="UZU97" s="208"/>
      <c r="UZV97" s="157"/>
      <c r="UZW97" s="211"/>
      <c r="UZX97" s="161"/>
      <c r="UZY97" s="161"/>
      <c r="UZZ97" s="168"/>
      <c r="VAA97" s="169"/>
      <c r="VAB97" s="170"/>
      <c r="VAC97" s="167"/>
      <c r="VAD97" s="43"/>
      <c r="VAE97" s="208"/>
      <c r="VAF97" s="157"/>
      <c r="VAG97" s="211"/>
      <c r="VAH97" s="161"/>
      <c r="VAI97" s="161"/>
      <c r="VAJ97" s="168"/>
      <c r="VAK97" s="169"/>
      <c r="VAL97" s="170"/>
      <c r="VAM97" s="167"/>
      <c r="VAN97" s="43"/>
      <c r="VAO97" s="208"/>
      <c r="VAP97" s="157"/>
      <c r="VAQ97" s="211"/>
      <c r="VAR97" s="161"/>
      <c r="VAS97" s="161"/>
      <c r="VAT97" s="168"/>
      <c r="VAU97" s="169"/>
      <c r="VAV97" s="170"/>
      <c r="VAW97" s="167"/>
      <c r="VAX97" s="43"/>
      <c r="VAY97" s="208"/>
      <c r="VAZ97" s="157"/>
      <c r="VBA97" s="211"/>
      <c r="VBB97" s="161"/>
      <c r="VBC97" s="161"/>
      <c r="VBD97" s="168"/>
      <c r="VBE97" s="169"/>
      <c r="VBF97" s="170"/>
      <c r="VBG97" s="167"/>
      <c r="VBH97" s="43"/>
      <c r="VBI97" s="208"/>
      <c r="VBJ97" s="157"/>
      <c r="VBK97" s="211"/>
      <c r="VBL97" s="161"/>
      <c r="VBM97" s="161"/>
      <c r="VBN97" s="168"/>
      <c r="VBO97" s="169"/>
      <c r="VBP97" s="170"/>
      <c r="VBQ97" s="167"/>
      <c r="VBR97" s="43"/>
      <c r="VBS97" s="208"/>
      <c r="VBT97" s="157"/>
      <c r="VBU97" s="211"/>
      <c r="VBV97" s="161"/>
      <c r="VBW97" s="161"/>
      <c r="VBX97" s="168"/>
      <c r="VBY97" s="169"/>
      <c r="VBZ97" s="170"/>
      <c r="VCA97" s="167"/>
      <c r="VCB97" s="43"/>
      <c r="VCC97" s="208"/>
      <c r="VCD97" s="157"/>
      <c r="VCE97" s="211"/>
      <c r="VCF97" s="161"/>
      <c r="VCG97" s="161"/>
      <c r="VCH97" s="168"/>
      <c r="VCI97" s="169"/>
      <c r="VCJ97" s="170"/>
      <c r="VCK97" s="167"/>
      <c r="VCL97" s="43"/>
      <c r="VCM97" s="208"/>
      <c r="VCN97" s="157"/>
      <c r="VCO97" s="211"/>
      <c r="VCP97" s="161"/>
      <c r="VCQ97" s="161"/>
      <c r="VCR97" s="168"/>
      <c r="VCS97" s="169"/>
      <c r="VCT97" s="170"/>
      <c r="VCU97" s="167"/>
      <c r="VCV97" s="43"/>
      <c r="VCW97" s="208"/>
      <c r="VCX97" s="157"/>
      <c r="VCY97" s="211"/>
      <c r="VCZ97" s="161"/>
      <c r="VDA97" s="161"/>
      <c r="VDB97" s="168"/>
      <c r="VDC97" s="169"/>
      <c r="VDD97" s="170"/>
      <c r="VDE97" s="167"/>
      <c r="VDF97" s="43"/>
      <c r="VDG97" s="208"/>
      <c r="VDH97" s="157"/>
      <c r="VDI97" s="211"/>
      <c r="VDJ97" s="161"/>
      <c r="VDK97" s="161"/>
      <c r="VDL97" s="168"/>
      <c r="VDM97" s="169"/>
      <c r="VDN97" s="170"/>
      <c r="VDO97" s="167"/>
      <c r="VDP97" s="43"/>
      <c r="VDQ97" s="208"/>
      <c r="VDR97" s="157"/>
      <c r="VDS97" s="211"/>
      <c r="VDT97" s="161"/>
      <c r="VDU97" s="161"/>
      <c r="VDV97" s="168"/>
      <c r="VDW97" s="169"/>
      <c r="VDX97" s="170"/>
      <c r="VDY97" s="167"/>
      <c r="VDZ97" s="43"/>
      <c r="VEA97" s="208"/>
      <c r="VEB97" s="157"/>
      <c r="VEC97" s="211"/>
      <c r="VED97" s="161"/>
      <c r="VEE97" s="161"/>
      <c r="VEF97" s="168"/>
      <c r="VEG97" s="169"/>
      <c r="VEH97" s="170"/>
      <c r="VEI97" s="167"/>
      <c r="VEJ97" s="43"/>
      <c r="VEK97" s="208"/>
      <c r="VEL97" s="157"/>
      <c r="VEM97" s="211"/>
      <c r="VEN97" s="161"/>
      <c r="VEO97" s="161"/>
      <c r="VEP97" s="168"/>
      <c r="VEQ97" s="169"/>
      <c r="VER97" s="170"/>
      <c r="VES97" s="167"/>
      <c r="VET97" s="43"/>
      <c r="VEU97" s="208"/>
      <c r="VEV97" s="157"/>
      <c r="VEW97" s="211"/>
      <c r="VEX97" s="161"/>
      <c r="VEY97" s="161"/>
      <c r="VEZ97" s="168"/>
      <c r="VFA97" s="169"/>
      <c r="VFB97" s="170"/>
      <c r="VFC97" s="167"/>
      <c r="VFD97" s="43"/>
      <c r="VFE97" s="208"/>
      <c r="VFF97" s="157"/>
      <c r="VFG97" s="211"/>
      <c r="VFH97" s="161"/>
      <c r="VFI97" s="161"/>
      <c r="VFJ97" s="168"/>
      <c r="VFK97" s="169"/>
      <c r="VFL97" s="170"/>
      <c r="VFM97" s="167"/>
      <c r="VFN97" s="43"/>
      <c r="VFO97" s="208"/>
      <c r="VFP97" s="157"/>
      <c r="VFQ97" s="211"/>
      <c r="VFR97" s="161"/>
      <c r="VFS97" s="161"/>
      <c r="VFT97" s="168"/>
      <c r="VFU97" s="169"/>
      <c r="VFV97" s="170"/>
      <c r="VFW97" s="167"/>
      <c r="VFX97" s="43"/>
      <c r="VFY97" s="208"/>
      <c r="VFZ97" s="157"/>
      <c r="VGA97" s="211"/>
      <c r="VGB97" s="161"/>
      <c r="VGC97" s="161"/>
      <c r="VGD97" s="168"/>
      <c r="VGE97" s="169"/>
      <c r="VGF97" s="170"/>
      <c r="VGG97" s="167"/>
      <c r="VGH97" s="43"/>
      <c r="VGI97" s="208"/>
      <c r="VGJ97" s="157"/>
      <c r="VGK97" s="211"/>
      <c r="VGL97" s="161"/>
      <c r="VGM97" s="161"/>
      <c r="VGN97" s="168"/>
      <c r="VGO97" s="169"/>
      <c r="VGP97" s="170"/>
      <c r="VGQ97" s="167"/>
      <c r="VGR97" s="43"/>
      <c r="VGS97" s="208"/>
      <c r="VGT97" s="157"/>
      <c r="VGU97" s="211"/>
      <c r="VGV97" s="161"/>
      <c r="VGW97" s="161"/>
      <c r="VGX97" s="168"/>
      <c r="VGY97" s="169"/>
      <c r="VGZ97" s="170"/>
      <c r="VHA97" s="167"/>
      <c r="VHB97" s="43"/>
      <c r="VHC97" s="208"/>
      <c r="VHD97" s="157"/>
      <c r="VHE97" s="211"/>
      <c r="VHF97" s="161"/>
      <c r="VHG97" s="161"/>
      <c r="VHH97" s="168"/>
      <c r="VHI97" s="169"/>
      <c r="VHJ97" s="170"/>
      <c r="VHK97" s="167"/>
      <c r="VHL97" s="43"/>
      <c r="VHM97" s="208"/>
      <c r="VHN97" s="157"/>
      <c r="VHO97" s="211"/>
      <c r="VHP97" s="161"/>
      <c r="VHQ97" s="161"/>
      <c r="VHR97" s="168"/>
      <c r="VHS97" s="169"/>
      <c r="VHT97" s="170"/>
      <c r="VHU97" s="167"/>
      <c r="VHV97" s="43"/>
      <c r="VHW97" s="208"/>
      <c r="VHX97" s="157"/>
      <c r="VHY97" s="211"/>
      <c r="VHZ97" s="161"/>
      <c r="VIA97" s="161"/>
      <c r="VIB97" s="168"/>
      <c r="VIC97" s="169"/>
      <c r="VID97" s="170"/>
      <c r="VIE97" s="167"/>
      <c r="VIF97" s="43"/>
      <c r="VIG97" s="208"/>
      <c r="VIH97" s="157"/>
      <c r="VII97" s="211"/>
      <c r="VIJ97" s="161"/>
      <c r="VIK97" s="161"/>
      <c r="VIL97" s="168"/>
      <c r="VIM97" s="169"/>
      <c r="VIN97" s="170"/>
      <c r="VIO97" s="167"/>
      <c r="VIP97" s="43"/>
      <c r="VIQ97" s="208"/>
      <c r="VIR97" s="157"/>
      <c r="VIS97" s="211"/>
      <c r="VIT97" s="161"/>
      <c r="VIU97" s="161"/>
      <c r="VIV97" s="168"/>
      <c r="VIW97" s="169"/>
      <c r="VIX97" s="170"/>
      <c r="VIY97" s="167"/>
      <c r="VIZ97" s="43"/>
      <c r="VJA97" s="208"/>
      <c r="VJB97" s="157"/>
      <c r="VJC97" s="211"/>
      <c r="VJD97" s="161"/>
      <c r="VJE97" s="161"/>
      <c r="VJF97" s="168"/>
      <c r="VJG97" s="169"/>
      <c r="VJH97" s="170"/>
      <c r="VJI97" s="167"/>
      <c r="VJJ97" s="43"/>
      <c r="VJK97" s="208"/>
      <c r="VJL97" s="157"/>
      <c r="VJM97" s="211"/>
      <c r="VJN97" s="161"/>
      <c r="VJO97" s="161"/>
      <c r="VJP97" s="168"/>
      <c r="VJQ97" s="169"/>
      <c r="VJR97" s="170"/>
      <c r="VJS97" s="167"/>
      <c r="VJT97" s="43"/>
      <c r="VJU97" s="208"/>
      <c r="VJV97" s="157"/>
      <c r="VJW97" s="211"/>
      <c r="VJX97" s="161"/>
      <c r="VJY97" s="161"/>
      <c r="VJZ97" s="168"/>
      <c r="VKA97" s="169"/>
      <c r="VKB97" s="170"/>
      <c r="VKC97" s="167"/>
      <c r="VKD97" s="43"/>
      <c r="VKE97" s="208"/>
      <c r="VKF97" s="157"/>
      <c r="VKG97" s="211"/>
      <c r="VKH97" s="161"/>
      <c r="VKI97" s="161"/>
      <c r="VKJ97" s="168"/>
      <c r="VKK97" s="169"/>
      <c r="VKL97" s="170"/>
      <c r="VKM97" s="167"/>
      <c r="VKN97" s="43"/>
      <c r="VKO97" s="208"/>
      <c r="VKP97" s="157"/>
      <c r="VKQ97" s="211"/>
      <c r="VKR97" s="161"/>
      <c r="VKS97" s="161"/>
      <c r="VKT97" s="168"/>
      <c r="VKU97" s="169"/>
      <c r="VKV97" s="170"/>
      <c r="VKW97" s="167"/>
      <c r="VKX97" s="43"/>
      <c r="VKY97" s="208"/>
      <c r="VKZ97" s="157"/>
      <c r="VLA97" s="211"/>
      <c r="VLB97" s="161"/>
      <c r="VLC97" s="161"/>
      <c r="VLD97" s="168"/>
      <c r="VLE97" s="169"/>
      <c r="VLF97" s="170"/>
      <c r="VLG97" s="167"/>
      <c r="VLH97" s="43"/>
      <c r="VLI97" s="208"/>
      <c r="VLJ97" s="157"/>
      <c r="VLK97" s="211"/>
      <c r="VLL97" s="161"/>
      <c r="VLM97" s="161"/>
      <c r="VLN97" s="168"/>
      <c r="VLO97" s="169"/>
      <c r="VLP97" s="170"/>
      <c r="VLQ97" s="167"/>
      <c r="VLR97" s="43"/>
      <c r="VLS97" s="208"/>
      <c r="VLT97" s="157"/>
      <c r="VLU97" s="211"/>
      <c r="VLV97" s="161"/>
      <c r="VLW97" s="161"/>
      <c r="VLX97" s="168"/>
      <c r="VLY97" s="169"/>
      <c r="VLZ97" s="170"/>
      <c r="VMA97" s="167"/>
      <c r="VMB97" s="43"/>
      <c r="VMC97" s="208"/>
      <c r="VMD97" s="157"/>
      <c r="VME97" s="211"/>
      <c r="VMF97" s="161"/>
      <c r="VMG97" s="161"/>
      <c r="VMH97" s="168"/>
      <c r="VMI97" s="169"/>
      <c r="VMJ97" s="170"/>
      <c r="VMK97" s="167"/>
      <c r="VML97" s="43"/>
      <c r="VMM97" s="208"/>
      <c r="VMN97" s="157"/>
      <c r="VMO97" s="211"/>
      <c r="VMP97" s="161"/>
      <c r="VMQ97" s="161"/>
      <c r="VMR97" s="168"/>
      <c r="VMS97" s="169"/>
      <c r="VMT97" s="170"/>
      <c r="VMU97" s="167"/>
      <c r="VMV97" s="43"/>
      <c r="VMW97" s="208"/>
      <c r="VMX97" s="157"/>
      <c r="VMY97" s="211"/>
      <c r="VMZ97" s="161"/>
      <c r="VNA97" s="161"/>
      <c r="VNB97" s="168"/>
      <c r="VNC97" s="169"/>
      <c r="VND97" s="170"/>
      <c r="VNE97" s="167"/>
      <c r="VNF97" s="43"/>
      <c r="VNG97" s="208"/>
      <c r="VNH97" s="157"/>
      <c r="VNI97" s="211"/>
      <c r="VNJ97" s="161"/>
      <c r="VNK97" s="161"/>
      <c r="VNL97" s="168"/>
      <c r="VNM97" s="169"/>
      <c r="VNN97" s="170"/>
      <c r="VNO97" s="167"/>
      <c r="VNP97" s="43"/>
      <c r="VNQ97" s="208"/>
      <c r="VNR97" s="157"/>
      <c r="VNS97" s="211"/>
      <c r="VNT97" s="161"/>
      <c r="VNU97" s="161"/>
      <c r="VNV97" s="168"/>
      <c r="VNW97" s="169"/>
      <c r="VNX97" s="170"/>
      <c r="VNY97" s="167"/>
      <c r="VNZ97" s="43"/>
      <c r="VOA97" s="208"/>
      <c r="VOB97" s="157"/>
      <c r="VOC97" s="211"/>
      <c r="VOD97" s="161"/>
      <c r="VOE97" s="161"/>
      <c r="VOF97" s="168"/>
      <c r="VOG97" s="169"/>
      <c r="VOH97" s="170"/>
      <c r="VOI97" s="167"/>
      <c r="VOJ97" s="43"/>
      <c r="VOK97" s="208"/>
      <c r="VOL97" s="157"/>
      <c r="VOM97" s="211"/>
      <c r="VON97" s="161"/>
      <c r="VOO97" s="161"/>
      <c r="VOP97" s="168"/>
      <c r="VOQ97" s="169"/>
      <c r="VOR97" s="170"/>
      <c r="VOS97" s="167"/>
      <c r="VOT97" s="43"/>
      <c r="VOU97" s="208"/>
      <c r="VOV97" s="157"/>
      <c r="VOW97" s="211"/>
      <c r="VOX97" s="161"/>
      <c r="VOY97" s="161"/>
      <c r="VOZ97" s="168"/>
      <c r="VPA97" s="169"/>
      <c r="VPB97" s="170"/>
      <c r="VPC97" s="167"/>
      <c r="VPD97" s="43"/>
      <c r="VPE97" s="208"/>
      <c r="VPF97" s="157"/>
      <c r="VPG97" s="211"/>
      <c r="VPH97" s="161"/>
      <c r="VPI97" s="161"/>
      <c r="VPJ97" s="168"/>
      <c r="VPK97" s="169"/>
      <c r="VPL97" s="170"/>
      <c r="VPM97" s="167"/>
      <c r="VPN97" s="43"/>
      <c r="VPO97" s="208"/>
      <c r="VPP97" s="157"/>
      <c r="VPQ97" s="211"/>
      <c r="VPR97" s="161"/>
      <c r="VPS97" s="161"/>
      <c r="VPT97" s="168"/>
      <c r="VPU97" s="169"/>
      <c r="VPV97" s="170"/>
      <c r="VPW97" s="167"/>
      <c r="VPX97" s="43"/>
      <c r="VPY97" s="208"/>
      <c r="VPZ97" s="157"/>
      <c r="VQA97" s="211"/>
      <c r="VQB97" s="161"/>
      <c r="VQC97" s="161"/>
      <c r="VQD97" s="168"/>
      <c r="VQE97" s="169"/>
      <c r="VQF97" s="170"/>
      <c r="VQG97" s="167"/>
      <c r="VQH97" s="43"/>
      <c r="VQI97" s="208"/>
      <c r="VQJ97" s="157"/>
      <c r="VQK97" s="211"/>
      <c r="VQL97" s="161"/>
      <c r="VQM97" s="161"/>
      <c r="VQN97" s="168"/>
      <c r="VQO97" s="169"/>
      <c r="VQP97" s="170"/>
      <c r="VQQ97" s="167"/>
      <c r="VQR97" s="43"/>
      <c r="VQS97" s="208"/>
      <c r="VQT97" s="157"/>
      <c r="VQU97" s="211"/>
      <c r="VQV97" s="161"/>
      <c r="VQW97" s="161"/>
      <c r="VQX97" s="168"/>
      <c r="VQY97" s="169"/>
      <c r="VQZ97" s="170"/>
      <c r="VRA97" s="167"/>
      <c r="VRB97" s="43"/>
      <c r="VRC97" s="208"/>
      <c r="VRD97" s="157"/>
      <c r="VRE97" s="211"/>
      <c r="VRF97" s="161"/>
      <c r="VRG97" s="161"/>
      <c r="VRH97" s="168"/>
      <c r="VRI97" s="169"/>
      <c r="VRJ97" s="170"/>
      <c r="VRK97" s="167"/>
      <c r="VRL97" s="43"/>
      <c r="VRM97" s="208"/>
      <c r="VRN97" s="157"/>
      <c r="VRO97" s="211"/>
      <c r="VRP97" s="161"/>
      <c r="VRQ97" s="161"/>
      <c r="VRR97" s="168"/>
      <c r="VRS97" s="169"/>
      <c r="VRT97" s="170"/>
      <c r="VRU97" s="167"/>
      <c r="VRV97" s="43"/>
      <c r="VRW97" s="208"/>
      <c r="VRX97" s="157"/>
      <c r="VRY97" s="211"/>
      <c r="VRZ97" s="161"/>
      <c r="VSA97" s="161"/>
      <c r="VSB97" s="168"/>
      <c r="VSC97" s="169"/>
      <c r="VSD97" s="170"/>
      <c r="VSE97" s="167"/>
      <c r="VSF97" s="43"/>
      <c r="VSG97" s="208"/>
      <c r="VSH97" s="157"/>
      <c r="VSI97" s="211"/>
      <c r="VSJ97" s="161"/>
      <c r="VSK97" s="161"/>
      <c r="VSL97" s="168"/>
      <c r="VSM97" s="169"/>
      <c r="VSN97" s="170"/>
      <c r="VSO97" s="167"/>
      <c r="VSP97" s="43"/>
      <c r="VSQ97" s="208"/>
      <c r="VSR97" s="157"/>
      <c r="VSS97" s="211"/>
      <c r="VST97" s="161"/>
      <c r="VSU97" s="161"/>
      <c r="VSV97" s="168"/>
      <c r="VSW97" s="169"/>
      <c r="VSX97" s="170"/>
      <c r="VSY97" s="167"/>
      <c r="VSZ97" s="43"/>
      <c r="VTA97" s="208"/>
      <c r="VTB97" s="157"/>
      <c r="VTC97" s="211"/>
      <c r="VTD97" s="161"/>
      <c r="VTE97" s="161"/>
      <c r="VTF97" s="168"/>
      <c r="VTG97" s="169"/>
      <c r="VTH97" s="170"/>
      <c r="VTI97" s="167"/>
      <c r="VTJ97" s="43"/>
      <c r="VTK97" s="208"/>
      <c r="VTL97" s="157"/>
      <c r="VTM97" s="211"/>
      <c r="VTN97" s="161"/>
      <c r="VTO97" s="161"/>
      <c r="VTP97" s="168"/>
      <c r="VTQ97" s="169"/>
      <c r="VTR97" s="170"/>
      <c r="VTS97" s="167"/>
      <c r="VTT97" s="43"/>
      <c r="VTU97" s="208"/>
      <c r="VTV97" s="157"/>
      <c r="VTW97" s="211"/>
      <c r="VTX97" s="161"/>
      <c r="VTY97" s="161"/>
      <c r="VTZ97" s="168"/>
      <c r="VUA97" s="169"/>
      <c r="VUB97" s="170"/>
      <c r="VUC97" s="167"/>
      <c r="VUD97" s="43"/>
      <c r="VUE97" s="208"/>
      <c r="VUF97" s="157"/>
      <c r="VUG97" s="211"/>
      <c r="VUH97" s="161"/>
      <c r="VUI97" s="161"/>
      <c r="VUJ97" s="168"/>
      <c r="VUK97" s="169"/>
      <c r="VUL97" s="170"/>
      <c r="VUM97" s="167"/>
      <c r="VUN97" s="43"/>
      <c r="VUO97" s="208"/>
      <c r="VUP97" s="157"/>
      <c r="VUQ97" s="211"/>
      <c r="VUR97" s="161"/>
      <c r="VUS97" s="161"/>
      <c r="VUT97" s="168"/>
      <c r="VUU97" s="169"/>
      <c r="VUV97" s="170"/>
      <c r="VUW97" s="167"/>
      <c r="VUX97" s="43"/>
      <c r="VUY97" s="208"/>
      <c r="VUZ97" s="157"/>
      <c r="VVA97" s="211"/>
      <c r="VVB97" s="161"/>
      <c r="VVC97" s="161"/>
      <c r="VVD97" s="168"/>
      <c r="VVE97" s="169"/>
      <c r="VVF97" s="170"/>
      <c r="VVG97" s="167"/>
      <c r="VVH97" s="43"/>
      <c r="VVI97" s="208"/>
      <c r="VVJ97" s="157"/>
      <c r="VVK97" s="211"/>
      <c r="VVL97" s="161"/>
      <c r="VVM97" s="161"/>
      <c r="VVN97" s="168"/>
      <c r="VVO97" s="169"/>
      <c r="VVP97" s="170"/>
      <c r="VVQ97" s="167"/>
      <c r="VVR97" s="43"/>
      <c r="VVS97" s="208"/>
      <c r="VVT97" s="157"/>
      <c r="VVU97" s="211"/>
      <c r="VVV97" s="161"/>
      <c r="VVW97" s="161"/>
      <c r="VVX97" s="168"/>
      <c r="VVY97" s="169"/>
      <c r="VVZ97" s="170"/>
      <c r="VWA97" s="167"/>
      <c r="VWB97" s="43"/>
      <c r="VWC97" s="208"/>
      <c r="VWD97" s="157"/>
      <c r="VWE97" s="211"/>
      <c r="VWF97" s="161"/>
      <c r="VWG97" s="161"/>
      <c r="VWH97" s="168"/>
      <c r="VWI97" s="169"/>
      <c r="VWJ97" s="170"/>
      <c r="VWK97" s="167"/>
      <c r="VWL97" s="43"/>
      <c r="VWM97" s="208"/>
      <c r="VWN97" s="157"/>
      <c r="VWO97" s="211"/>
      <c r="VWP97" s="161"/>
      <c r="VWQ97" s="161"/>
      <c r="VWR97" s="168"/>
      <c r="VWS97" s="169"/>
      <c r="VWT97" s="170"/>
      <c r="VWU97" s="167"/>
      <c r="VWV97" s="43"/>
      <c r="VWW97" s="208"/>
      <c r="VWX97" s="157"/>
      <c r="VWY97" s="211"/>
      <c r="VWZ97" s="161"/>
      <c r="VXA97" s="161"/>
      <c r="VXB97" s="168"/>
      <c r="VXC97" s="169"/>
      <c r="VXD97" s="170"/>
      <c r="VXE97" s="167"/>
      <c r="VXF97" s="43"/>
      <c r="VXG97" s="208"/>
      <c r="VXH97" s="157"/>
      <c r="VXI97" s="211"/>
      <c r="VXJ97" s="161"/>
      <c r="VXK97" s="161"/>
      <c r="VXL97" s="168"/>
      <c r="VXM97" s="169"/>
      <c r="VXN97" s="170"/>
      <c r="VXO97" s="167"/>
      <c r="VXP97" s="43"/>
      <c r="VXQ97" s="208"/>
      <c r="VXR97" s="157"/>
      <c r="VXS97" s="211"/>
      <c r="VXT97" s="161"/>
      <c r="VXU97" s="161"/>
      <c r="VXV97" s="168"/>
      <c r="VXW97" s="169"/>
      <c r="VXX97" s="170"/>
      <c r="VXY97" s="167"/>
      <c r="VXZ97" s="43"/>
      <c r="VYA97" s="208"/>
      <c r="VYB97" s="157"/>
      <c r="VYC97" s="211"/>
      <c r="VYD97" s="161"/>
      <c r="VYE97" s="161"/>
      <c r="VYF97" s="168"/>
      <c r="VYG97" s="169"/>
      <c r="VYH97" s="170"/>
      <c r="VYI97" s="167"/>
      <c r="VYJ97" s="43"/>
      <c r="VYK97" s="208"/>
      <c r="VYL97" s="157"/>
      <c r="VYM97" s="211"/>
      <c r="VYN97" s="161"/>
      <c r="VYO97" s="161"/>
      <c r="VYP97" s="168"/>
      <c r="VYQ97" s="169"/>
      <c r="VYR97" s="170"/>
      <c r="VYS97" s="167"/>
      <c r="VYT97" s="43"/>
      <c r="VYU97" s="208"/>
      <c r="VYV97" s="157"/>
      <c r="VYW97" s="211"/>
      <c r="VYX97" s="161"/>
      <c r="VYY97" s="161"/>
      <c r="VYZ97" s="168"/>
      <c r="VZA97" s="169"/>
      <c r="VZB97" s="170"/>
      <c r="VZC97" s="167"/>
      <c r="VZD97" s="43"/>
      <c r="VZE97" s="208"/>
      <c r="VZF97" s="157"/>
      <c r="VZG97" s="211"/>
      <c r="VZH97" s="161"/>
      <c r="VZI97" s="161"/>
      <c r="VZJ97" s="168"/>
      <c r="VZK97" s="169"/>
      <c r="VZL97" s="170"/>
      <c r="VZM97" s="167"/>
      <c r="VZN97" s="43"/>
      <c r="VZO97" s="208"/>
      <c r="VZP97" s="157"/>
      <c r="VZQ97" s="211"/>
      <c r="VZR97" s="161"/>
      <c r="VZS97" s="161"/>
      <c r="VZT97" s="168"/>
      <c r="VZU97" s="169"/>
      <c r="VZV97" s="170"/>
      <c r="VZW97" s="167"/>
      <c r="VZX97" s="43"/>
      <c r="VZY97" s="208"/>
      <c r="VZZ97" s="157"/>
      <c r="WAA97" s="211"/>
      <c r="WAB97" s="161"/>
      <c r="WAC97" s="161"/>
      <c r="WAD97" s="168"/>
      <c r="WAE97" s="169"/>
      <c r="WAF97" s="170"/>
      <c r="WAG97" s="167"/>
      <c r="WAH97" s="43"/>
      <c r="WAI97" s="208"/>
      <c r="WAJ97" s="157"/>
      <c r="WAK97" s="211"/>
      <c r="WAL97" s="161"/>
      <c r="WAM97" s="161"/>
      <c r="WAN97" s="168"/>
      <c r="WAO97" s="169"/>
      <c r="WAP97" s="170"/>
      <c r="WAQ97" s="167"/>
      <c r="WAR97" s="43"/>
      <c r="WAS97" s="208"/>
      <c r="WAT97" s="157"/>
      <c r="WAU97" s="211"/>
      <c r="WAV97" s="161"/>
      <c r="WAW97" s="161"/>
      <c r="WAX97" s="168"/>
      <c r="WAY97" s="169"/>
      <c r="WAZ97" s="170"/>
      <c r="WBA97" s="167"/>
      <c r="WBB97" s="43"/>
      <c r="WBC97" s="208"/>
      <c r="WBD97" s="157"/>
      <c r="WBE97" s="211"/>
      <c r="WBF97" s="161"/>
      <c r="WBG97" s="161"/>
      <c r="WBH97" s="168"/>
      <c r="WBI97" s="169"/>
      <c r="WBJ97" s="170"/>
      <c r="WBK97" s="167"/>
      <c r="WBL97" s="43"/>
      <c r="WBM97" s="208"/>
      <c r="WBN97" s="157"/>
      <c r="WBO97" s="211"/>
      <c r="WBP97" s="161"/>
      <c r="WBQ97" s="161"/>
      <c r="WBR97" s="168"/>
      <c r="WBS97" s="169"/>
      <c r="WBT97" s="170"/>
      <c r="WBU97" s="167"/>
      <c r="WBV97" s="43"/>
      <c r="WBW97" s="208"/>
      <c r="WBX97" s="157"/>
      <c r="WBY97" s="211"/>
      <c r="WBZ97" s="161"/>
      <c r="WCA97" s="161"/>
      <c r="WCB97" s="168"/>
      <c r="WCC97" s="169"/>
      <c r="WCD97" s="170"/>
      <c r="WCE97" s="167"/>
      <c r="WCF97" s="43"/>
      <c r="WCG97" s="208"/>
      <c r="WCH97" s="157"/>
      <c r="WCI97" s="211"/>
      <c r="WCJ97" s="161"/>
      <c r="WCK97" s="161"/>
      <c r="WCL97" s="168"/>
      <c r="WCM97" s="169"/>
      <c r="WCN97" s="170"/>
      <c r="WCO97" s="167"/>
      <c r="WCP97" s="43"/>
      <c r="WCQ97" s="208"/>
      <c r="WCR97" s="157"/>
      <c r="WCS97" s="211"/>
      <c r="WCT97" s="161"/>
      <c r="WCU97" s="161"/>
      <c r="WCV97" s="168"/>
      <c r="WCW97" s="169"/>
      <c r="WCX97" s="170"/>
      <c r="WCY97" s="167"/>
      <c r="WCZ97" s="43"/>
      <c r="WDA97" s="208"/>
      <c r="WDB97" s="157"/>
      <c r="WDC97" s="211"/>
      <c r="WDD97" s="161"/>
      <c r="WDE97" s="161"/>
      <c r="WDF97" s="168"/>
      <c r="WDG97" s="169"/>
      <c r="WDH97" s="170"/>
      <c r="WDI97" s="167"/>
      <c r="WDJ97" s="43"/>
      <c r="WDK97" s="208"/>
      <c r="WDL97" s="157"/>
      <c r="WDM97" s="211"/>
      <c r="WDN97" s="161"/>
      <c r="WDO97" s="161"/>
      <c r="WDP97" s="168"/>
      <c r="WDQ97" s="169"/>
      <c r="WDR97" s="170"/>
      <c r="WDS97" s="167"/>
      <c r="WDT97" s="43"/>
      <c r="WDU97" s="208"/>
      <c r="WDV97" s="157"/>
      <c r="WDW97" s="211"/>
      <c r="WDX97" s="161"/>
      <c r="WDY97" s="161"/>
      <c r="WDZ97" s="168"/>
      <c r="WEA97" s="169"/>
      <c r="WEB97" s="170"/>
      <c r="WEC97" s="167"/>
      <c r="WED97" s="43"/>
      <c r="WEE97" s="208"/>
      <c r="WEF97" s="157"/>
      <c r="WEG97" s="211"/>
      <c r="WEH97" s="161"/>
      <c r="WEI97" s="161"/>
      <c r="WEJ97" s="168"/>
      <c r="WEK97" s="169"/>
      <c r="WEL97" s="170"/>
      <c r="WEM97" s="167"/>
      <c r="WEN97" s="43"/>
      <c r="WEO97" s="208"/>
      <c r="WEP97" s="157"/>
      <c r="WEQ97" s="211"/>
      <c r="WER97" s="161"/>
      <c r="WES97" s="161"/>
      <c r="WET97" s="168"/>
      <c r="WEU97" s="169"/>
      <c r="WEV97" s="170"/>
      <c r="WEW97" s="167"/>
      <c r="WEX97" s="43"/>
      <c r="WEY97" s="208"/>
      <c r="WEZ97" s="157"/>
      <c r="WFA97" s="211"/>
      <c r="WFB97" s="161"/>
      <c r="WFC97" s="161"/>
      <c r="WFD97" s="168"/>
      <c r="WFE97" s="169"/>
      <c r="WFF97" s="170"/>
      <c r="WFG97" s="167"/>
      <c r="WFH97" s="43"/>
      <c r="WFI97" s="208"/>
      <c r="WFJ97" s="157"/>
      <c r="WFK97" s="211"/>
      <c r="WFL97" s="161"/>
      <c r="WFM97" s="161"/>
      <c r="WFN97" s="168"/>
      <c r="WFO97" s="169"/>
      <c r="WFP97" s="170"/>
      <c r="WFQ97" s="167"/>
      <c r="WFR97" s="43"/>
      <c r="WFS97" s="208"/>
      <c r="WFT97" s="157"/>
      <c r="WFU97" s="211"/>
      <c r="WFV97" s="161"/>
      <c r="WFW97" s="161"/>
      <c r="WFX97" s="168"/>
      <c r="WFY97" s="169"/>
      <c r="WFZ97" s="170"/>
      <c r="WGA97" s="167"/>
      <c r="WGB97" s="43"/>
      <c r="WGC97" s="208"/>
      <c r="WGD97" s="157"/>
      <c r="WGE97" s="211"/>
      <c r="WGF97" s="161"/>
      <c r="WGG97" s="161"/>
      <c r="WGH97" s="168"/>
      <c r="WGI97" s="169"/>
      <c r="WGJ97" s="170"/>
      <c r="WGK97" s="167"/>
      <c r="WGL97" s="43"/>
      <c r="WGM97" s="208"/>
      <c r="WGN97" s="157"/>
      <c r="WGO97" s="211"/>
      <c r="WGP97" s="161"/>
      <c r="WGQ97" s="161"/>
      <c r="WGR97" s="168"/>
      <c r="WGS97" s="169"/>
      <c r="WGT97" s="170"/>
      <c r="WGU97" s="167"/>
      <c r="WGV97" s="43"/>
      <c r="WGW97" s="208"/>
      <c r="WGX97" s="157"/>
      <c r="WGY97" s="211"/>
      <c r="WGZ97" s="161"/>
      <c r="WHA97" s="161"/>
      <c r="WHB97" s="168"/>
      <c r="WHC97" s="169"/>
      <c r="WHD97" s="170"/>
      <c r="WHE97" s="167"/>
      <c r="WHF97" s="43"/>
      <c r="WHG97" s="208"/>
      <c r="WHH97" s="157"/>
      <c r="WHI97" s="211"/>
      <c r="WHJ97" s="161"/>
      <c r="WHK97" s="161"/>
      <c r="WHL97" s="168"/>
      <c r="WHM97" s="169"/>
      <c r="WHN97" s="170"/>
      <c r="WHO97" s="167"/>
      <c r="WHP97" s="43"/>
      <c r="WHQ97" s="208"/>
      <c r="WHR97" s="157"/>
      <c r="WHS97" s="211"/>
      <c r="WHT97" s="161"/>
      <c r="WHU97" s="161"/>
      <c r="WHV97" s="168"/>
      <c r="WHW97" s="169"/>
      <c r="WHX97" s="170"/>
      <c r="WHY97" s="167"/>
      <c r="WHZ97" s="43"/>
      <c r="WIA97" s="208"/>
      <c r="WIB97" s="157"/>
      <c r="WIC97" s="211"/>
      <c r="WID97" s="161"/>
      <c r="WIE97" s="161"/>
      <c r="WIF97" s="168"/>
      <c r="WIG97" s="169"/>
      <c r="WIH97" s="170"/>
      <c r="WII97" s="167"/>
      <c r="WIJ97" s="43"/>
      <c r="WIK97" s="208"/>
      <c r="WIL97" s="157"/>
      <c r="WIM97" s="211"/>
      <c r="WIN97" s="161"/>
      <c r="WIO97" s="161"/>
      <c r="WIP97" s="168"/>
      <c r="WIQ97" s="169"/>
      <c r="WIR97" s="170"/>
      <c r="WIS97" s="167"/>
      <c r="WIT97" s="43"/>
      <c r="WIU97" s="208"/>
      <c r="WIV97" s="157"/>
      <c r="WIW97" s="211"/>
      <c r="WIX97" s="161"/>
      <c r="WIY97" s="161"/>
      <c r="WIZ97" s="168"/>
      <c r="WJA97" s="169"/>
      <c r="WJB97" s="170"/>
      <c r="WJC97" s="167"/>
      <c r="WJD97" s="43"/>
      <c r="WJE97" s="208"/>
      <c r="WJF97" s="157"/>
      <c r="WJG97" s="211"/>
      <c r="WJH97" s="161"/>
      <c r="WJI97" s="161"/>
      <c r="WJJ97" s="168"/>
      <c r="WJK97" s="169"/>
      <c r="WJL97" s="170"/>
      <c r="WJM97" s="167"/>
      <c r="WJN97" s="43"/>
      <c r="WJO97" s="208"/>
      <c r="WJP97" s="157"/>
      <c r="WJQ97" s="211"/>
      <c r="WJR97" s="161"/>
      <c r="WJS97" s="161"/>
      <c r="WJT97" s="168"/>
      <c r="WJU97" s="169"/>
      <c r="WJV97" s="170"/>
      <c r="WJW97" s="167"/>
      <c r="WJX97" s="43"/>
      <c r="WJY97" s="208"/>
      <c r="WJZ97" s="157"/>
      <c r="WKA97" s="211"/>
      <c r="WKB97" s="161"/>
      <c r="WKC97" s="161"/>
      <c r="WKD97" s="168"/>
      <c r="WKE97" s="169"/>
      <c r="WKF97" s="170"/>
      <c r="WKG97" s="167"/>
      <c r="WKH97" s="43"/>
      <c r="WKI97" s="208"/>
      <c r="WKJ97" s="157"/>
      <c r="WKK97" s="211"/>
      <c r="WKL97" s="161"/>
      <c r="WKM97" s="161"/>
      <c r="WKN97" s="168"/>
      <c r="WKO97" s="169"/>
      <c r="WKP97" s="170"/>
      <c r="WKQ97" s="167"/>
      <c r="WKR97" s="43"/>
      <c r="WKS97" s="208"/>
      <c r="WKT97" s="157"/>
      <c r="WKU97" s="211"/>
      <c r="WKV97" s="161"/>
      <c r="WKW97" s="161"/>
      <c r="WKX97" s="168"/>
      <c r="WKY97" s="169"/>
      <c r="WKZ97" s="170"/>
      <c r="WLA97" s="167"/>
      <c r="WLB97" s="43"/>
      <c r="WLC97" s="208"/>
      <c r="WLD97" s="157"/>
      <c r="WLE97" s="211"/>
      <c r="WLF97" s="161"/>
      <c r="WLG97" s="161"/>
      <c r="WLH97" s="168"/>
      <c r="WLI97" s="169"/>
      <c r="WLJ97" s="170"/>
      <c r="WLK97" s="167"/>
      <c r="WLL97" s="43"/>
      <c r="WLM97" s="208"/>
      <c r="WLN97" s="157"/>
      <c r="WLO97" s="211"/>
      <c r="WLP97" s="161"/>
      <c r="WLQ97" s="161"/>
      <c r="WLR97" s="168"/>
      <c r="WLS97" s="169"/>
      <c r="WLT97" s="170"/>
      <c r="WLU97" s="167"/>
      <c r="WLV97" s="43"/>
      <c r="WLW97" s="208"/>
      <c r="WLX97" s="157"/>
      <c r="WLY97" s="211"/>
      <c r="WLZ97" s="161"/>
      <c r="WMA97" s="161"/>
      <c r="WMB97" s="168"/>
      <c r="WMC97" s="169"/>
      <c r="WMD97" s="170"/>
      <c r="WME97" s="167"/>
      <c r="WMF97" s="43"/>
      <c r="WMG97" s="208"/>
      <c r="WMH97" s="157"/>
      <c r="WMI97" s="211"/>
      <c r="WMJ97" s="161"/>
      <c r="WMK97" s="161"/>
      <c r="WML97" s="168"/>
      <c r="WMM97" s="169"/>
      <c r="WMN97" s="170"/>
      <c r="WMO97" s="167"/>
      <c r="WMP97" s="43"/>
      <c r="WMQ97" s="208"/>
      <c r="WMR97" s="157"/>
      <c r="WMS97" s="211"/>
      <c r="WMT97" s="161"/>
      <c r="WMU97" s="161"/>
      <c r="WMV97" s="168"/>
      <c r="WMW97" s="169"/>
      <c r="WMX97" s="170"/>
      <c r="WMY97" s="167"/>
      <c r="WMZ97" s="43"/>
      <c r="WNA97" s="208"/>
      <c r="WNB97" s="157"/>
      <c r="WNC97" s="211"/>
      <c r="WND97" s="161"/>
      <c r="WNE97" s="161"/>
      <c r="WNF97" s="168"/>
      <c r="WNG97" s="169"/>
      <c r="WNH97" s="170"/>
      <c r="WNI97" s="167"/>
      <c r="WNJ97" s="43"/>
      <c r="WNK97" s="208"/>
      <c r="WNL97" s="157"/>
      <c r="WNM97" s="211"/>
      <c r="WNN97" s="161"/>
      <c r="WNO97" s="161"/>
      <c r="WNP97" s="168"/>
      <c r="WNQ97" s="169"/>
      <c r="WNR97" s="170"/>
      <c r="WNS97" s="167"/>
      <c r="WNT97" s="43"/>
      <c r="WNU97" s="208"/>
      <c r="WNV97" s="157"/>
      <c r="WNW97" s="211"/>
      <c r="WNX97" s="161"/>
      <c r="WNY97" s="161"/>
      <c r="WNZ97" s="168"/>
      <c r="WOA97" s="169"/>
      <c r="WOB97" s="170"/>
      <c r="WOC97" s="167"/>
      <c r="WOD97" s="43"/>
      <c r="WOE97" s="208"/>
      <c r="WOF97" s="157"/>
      <c r="WOG97" s="211"/>
      <c r="WOH97" s="161"/>
      <c r="WOI97" s="161"/>
      <c r="WOJ97" s="168"/>
      <c r="WOK97" s="169"/>
      <c r="WOL97" s="170"/>
      <c r="WOM97" s="167"/>
      <c r="WON97" s="43"/>
      <c r="WOO97" s="208"/>
      <c r="WOP97" s="157"/>
      <c r="WOQ97" s="211"/>
      <c r="WOR97" s="161"/>
      <c r="WOS97" s="161"/>
      <c r="WOT97" s="168"/>
      <c r="WOU97" s="169"/>
      <c r="WOV97" s="170"/>
      <c r="WOW97" s="167"/>
      <c r="WOX97" s="43"/>
      <c r="WOY97" s="208"/>
      <c r="WOZ97" s="157"/>
      <c r="WPA97" s="211"/>
      <c r="WPB97" s="161"/>
      <c r="WPC97" s="161"/>
      <c r="WPD97" s="168"/>
      <c r="WPE97" s="169"/>
      <c r="WPF97" s="170"/>
      <c r="WPG97" s="167"/>
      <c r="WPH97" s="43"/>
      <c r="WPI97" s="208"/>
      <c r="WPJ97" s="157"/>
      <c r="WPK97" s="211"/>
      <c r="WPL97" s="161"/>
      <c r="WPM97" s="161"/>
      <c r="WPN97" s="168"/>
      <c r="WPO97" s="169"/>
      <c r="WPP97" s="170"/>
      <c r="WPQ97" s="167"/>
      <c r="WPR97" s="43"/>
      <c r="WPS97" s="208"/>
      <c r="WPT97" s="157"/>
      <c r="WPU97" s="211"/>
      <c r="WPV97" s="161"/>
      <c r="WPW97" s="161"/>
      <c r="WPX97" s="168"/>
      <c r="WPY97" s="169"/>
      <c r="WPZ97" s="170"/>
      <c r="WQA97" s="167"/>
      <c r="WQB97" s="43"/>
      <c r="WQC97" s="208"/>
      <c r="WQD97" s="157"/>
      <c r="WQE97" s="211"/>
      <c r="WQF97" s="161"/>
      <c r="WQG97" s="161"/>
      <c r="WQH97" s="168"/>
      <c r="WQI97" s="169"/>
      <c r="WQJ97" s="170"/>
      <c r="WQK97" s="167"/>
      <c r="WQL97" s="43"/>
      <c r="WQM97" s="208"/>
      <c r="WQN97" s="157"/>
      <c r="WQO97" s="211"/>
      <c r="WQP97" s="161"/>
      <c r="WQQ97" s="161"/>
      <c r="WQR97" s="168"/>
      <c r="WQS97" s="169"/>
      <c r="WQT97" s="170"/>
      <c r="WQU97" s="167"/>
      <c r="WQV97" s="43"/>
      <c r="WQW97" s="208"/>
      <c r="WQX97" s="157"/>
      <c r="WQY97" s="211"/>
      <c r="WQZ97" s="161"/>
      <c r="WRA97" s="161"/>
      <c r="WRB97" s="168"/>
      <c r="WRC97" s="169"/>
      <c r="WRD97" s="170"/>
      <c r="WRE97" s="167"/>
      <c r="WRF97" s="43"/>
      <c r="WRG97" s="208"/>
      <c r="WRH97" s="157"/>
      <c r="WRI97" s="211"/>
      <c r="WRJ97" s="161"/>
      <c r="WRK97" s="161"/>
      <c r="WRL97" s="168"/>
      <c r="WRM97" s="169"/>
      <c r="WRN97" s="170"/>
      <c r="WRO97" s="167"/>
      <c r="WRP97" s="43"/>
      <c r="WRQ97" s="208"/>
      <c r="WRR97" s="157"/>
      <c r="WRS97" s="211"/>
      <c r="WRT97" s="161"/>
      <c r="WRU97" s="161"/>
      <c r="WRV97" s="168"/>
      <c r="WRW97" s="169"/>
      <c r="WRX97" s="170"/>
      <c r="WRY97" s="167"/>
      <c r="WRZ97" s="43"/>
      <c r="WSA97" s="208"/>
      <c r="WSB97" s="157"/>
      <c r="WSC97" s="211"/>
      <c r="WSD97" s="161"/>
      <c r="WSE97" s="161"/>
      <c r="WSF97" s="168"/>
      <c r="WSG97" s="169"/>
      <c r="WSH97" s="170"/>
      <c r="WSI97" s="167"/>
      <c r="WSJ97" s="43"/>
      <c r="WSK97" s="208"/>
      <c r="WSL97" s="157"/>
      <c r="WSM97" s="211"/>
      <c r="WSN97" s="161"/>
      <c r="WSO97" s="161"/>
      <c r="WSP97" s="168"/>
      <c r="WSQ97" s="169"/>
      <c r="WSR97" s="170"/>
      <c r="WSS97" s="167"/>
      <c r="WST97" s="43"/>
      <c r="WSU97" s="208"/>
      <c r="WSV97" s="157"/>
      <c r="WSW97" s="211"/>
      <c r="WSX97" s="161"/>
      <c r="WSY97" s="161"/>
      <c r="WSZ97" s="168"/>
      <c r="WTA97" s="169"/>
      <c r="WTB97" s="170"/>
      <c r="WTC97" s="167"/>
      <c r="WTD97" s="43"/>
      <c r="WTE97" s="208"/>
      <c r="WTF97" s="157"/>
      <c r="WTG97" s="211"/>
      <c r="WTH97" s="161"/>
      <c r="WTI97" s="161"/>
      <c r="WTJ97" s="168"/>
      <c r="WTK97" s="169"/>
      <c r="WTL97" s="170"/>
      <c r="WTM97" s="167"/>
      <c r="WTN97" s="43"/>
      <c r="WTO97" s="208"/>
      <c r="WTP97" s="157"/>
      <c r="WTQ97" s="211"/>
      <c r="WTR97" s="161"/>
      <c r="WTS97" s="161"/>
      <c r="WTT97" s="168"/>
      <c r="WTU97" s="169"/>
      <c r="WTV97" s="170"/>
      <c r="WTW97" s="167"/>
      <c r="WTX97" s="43"/>
      <c r="WTY97" s="208"/>
      <c r="WTZ97" s="157"/>
      <c r="WUA97" s="211"/>
      <c r="WUB97" s="161"/>
      <c r="WUC97" s="161"/>
      <c r="WUD97" s="168"/>
      <c r="WUE97" s="169"/>
      <c r="WUF97" s="170"/>
      <c r="WUG97" s="167"/>
      <c r="WUH97" s="43"/>
      <c r="WUI97" s="208"/>
      <c r="WUJ97" s="157"/>
      <c r="WUK97" s="211"/>
      <c r="WUL97" s="161"/>
      <c r="WUM97" s="161"/>
      <c r="WUN97" s="168"/>
      <c r="WUO97" s="169"/>
      <c r="WUP97" s="170"/>
      <c r="WUQ97" s="167"/>
      <c r="WUR97" s="43"/>
      <c r="WUS97" s="208"/>
      <c r="WUT97" s="157"/>
      <c r="WUU97" s="211"/>
      <c r="WUV97" s="161"/>
      <c r="WUW97" s="161"/>
      <c r="WUX97" s="168"/>
      <c r="WUY97" s="169"/>
      <c r="WUZ97" s="170"/>
      <c r="WVA97" s="167"/>
      <c r="WVB97" s="43"/>
      <c r="WVC97" s="208"/>
      <c r="WVD97" s="157"/>
      <c r="WVE97" s="211"/>
      <c r="WVF97" s="161"/>
      <c r="WVG97" s="161"/>
      <c r="WVH97" s="168"/>
      <c r="WVI97" s="169"/>
      <c r="WVJ97" s="170"/>
      <c r="WVK97" s="167"/>
      <c r="WVL97" s="43"/>
      <c r="WVM97" s="208"/>
      <c r="WVN97" s="157"/>
      <c r="WVO97" s="211"/>
      <c r="WVP97" s="161"/>
      <c r="WVQ97" s="161"/>
      <c r="WVR97" s="168"/>
      <c r="WVS97" s="169"/>
      <c r="WVT97" s="170"/>
      <c r="WVU97" s="167"/>
      <c r="WVV97" s="43"/>
      <c r="WVW97" s="208"/>
      <c r="WVX97" s="157"/>
      <c r="WVY97" s="211"/>
      <c r="WVZ97" s="161"/>
      <c r="WWA97" s="161"/>
      <c r="WWB97" s="168"/>
      <c r="WWC97" s="169"/>
      <c r="WWD97" s="170"/>
      <c r="WWE97" s="167"/>
      <c r="WWF97" s="43"/>
      <c r="WWG97" s="208"/>
      <c r="WWH97" s="157"/>
      <c r="WWI97" s="211"/>
      <c r="WWJ97" s="161"/>
      <c r="WWK97" s="161"/>
      <c r="WWL97" s="168"/>
      <c r="WWM97" s="169"/>
      <c r="WWN97" s="170"/>
      <c r="WWO97" s="167"/>
      <c r="WWP97" s="43"/>
      <c r="WWQ97" s="208"/>
      <c r="WWR97" s="157"/>
      <c r="WWS97" s="211"/>
      <c r="WWT97" s="161"/>
      <c r="WWU97" s="161"/>
      <c r="WWV97" s="168"/>
      <c r="WWW97" s="169"/>
      <c r="WWX97" s="170"/>
      <c r="WWY97" s="167"/>
      <c r="WWZ97" s="43"/>
      <c r="WXA97" s="208"/>
      <c r="WXB97" s="157"/>
      <c r="WXC97" s="211"/>
      <c r="WXD97" s="161"/>
      <c r="WXE97" s="161"/>
      <c r="WXF97" s="168"/>
      <c r="WXG97" s="169"/>
      <c r="WXH97" s="170"/>
      <c r="WXI97" s="167"/>
      <c r="WXJ97" s="43"/>
      <c r="WXK97" s="208"/>
      <c r="WXL97" s="157"/>
      <c r="WXM97" s="211"/>
      <c r="WXN97" s="161"/>
      <c r="WXO97" s="161"/>
      <c r="WXP97" s="168"/>
      <c r="WXQ97" s="169"/>
      <c r="WXR97" s="170"/>
      <c r="WXS97" s="167"/>
      <c r="WXT97" s="43"/>
      <c r="WXU97" s="208"/>
      <c r="WXV97" s="157"/>
      <c r="WXW97" s="211"/>
      <c r="WXX97" s="161"/>
      <c r="WXY97" s="161"/>
      <c r="WXZ97" s="168"/>
      <c r="WYA97" s="169"/>
      <c r="WYB97" s="170"/>
      <c r="WYC97" s="167"/>
      <c r="WYD97" s="43"/>
      <c r="WYE97" s="208"/>
      <c r="WYF97" s="157"/>
      <c r="WYG97" s="211"/>
      <c r="WYH97" s="161"/>
      <c r="WYI97" s="161"/>
      <c r="WYJ97" s="168"/>
      <c r="WYK97" s="169"/>
      <c r="WYL97" s="170"/>
      <c r="WYM97" s="167"/>
      <c r="WYN97" s="43"/>
      <c r="WYO97" s="208"/>
      <c r="WYP97" s="157"/>
      <c r="WYQ97" s="211"/>
      <c r="WYR97" s="161"/>
      <c r="WYS97" s="161"/>
      <c r="WYT97" s="168"/>
      <c r="WYU97" s="169"/>
      <c r="WYV97" s="170"/>
      <c r="WYW97" s="167"/>
      <c r="WYX97" s="43"/>
      <c r="WYY97" s="208"/>
      <c r="WYZ97" s="157"/>
      <c r="WZA97" s="211"/>
      <c r="WZB97" s="161"/>
      <c r="WZC97" s="161"/>
      <c r="WZD97" s="168"/>
      <c r="WZE97" s="169"/>
      <c r="WZF97" s="170"/>
      <c r="WZG97" s="167"/>
      <c r="WZH97" s="43"/>
      <c r="WZI97" s="208"/>
      <c r="WZJ97" s="157"/>
      <c r="WZK97" s="211"/>
      <c r="WZL97" s="161"/>
      <c r="WZM97" s="161"/>
      <c r="WZN97" s="168"/>
      <c r="WZO97" s="169"/>
      <c r="WZP97" s="170"/>
      <c r="WZQ97" s="167"/>
      <c r="WZR97" s="43"/>
      <c r="WZS97" s="208"/>
      <c r="WZT97" s="157"/>
      <c r="WZU97" s="211"/>
      <c r="WZV97" s="161"/>
      <c r="WZW97" s="161"/>
      <c r="WZX97" s="168"/>
      <c r="WZY97" s="169"/>
      <c r="WZZ97" s="170"/>
      <c r="XAA97" s="167"/>
      <c r="XAB97" s="43"/>
      <c r="XAC97" s="208"/>
      <c r="XAD97" s="157"/>
      <c r="XAE97" s="211"/>
      <c r="XAF97" s="161"/>
      <c r="XAG97" s="161"/>
      <c r="XAH97" s="168"/>
      <c r="XAI97" s="169"/>
      <c r="XAJ97" s="170"/>
      <c r="XAK97" s="167"/>
      <c r="XAL97" s="43"/>
      <c r="XAM97" s="208"/>
      <c r="XAN97" s="157"/>
      <c r="XAO97" s="211"/>
      <c r="XAP97" s="161"/>
      <c r="XAQ97" s="161"/>
      <c r="XAR97" s="168"/>
      <c r="XAS97" s="169"/>
      <c r="XAT97" s="170"/>
      <c r="XAU97" s="167"/>
      <c r="XAV97" s="43"/>
      <c r="XAW97" s="208"/>
      <c r="XAX97" s="157"/>
      <c r="XAY97" s="211"/>
      <c r="XAZ97" s="161"/>
      <c r="XBA97" s="161"/>
      <c r="XBB97" s="168"/>
      <c r="XBC97" s="169"/>
      <c r="XBD97" s="170"/>
      <c r="XBE97" s="167"/>
      <c r="XBF97" s="43"/>
      <c r="XBG97" s="208"/>
      <c r="XBH97" s="157"/>
      <c r="XBI97" s="211"/>
      <c r="XBJ97" s="161"/>
      <c r="XBK97" s="161"/>
      <c r="XBL97" s="168"/>
      <c r="XBM97" s="169"/>
      <c r="XBN97" s="170"/>
      <c r="XBO97" s="167"/>
      <c r="XBP97" s="43"/>
      <c r="XBQ97" s="208"/>
      <c r="XBR97" s="157"/>
      <c r="XBS97" s="211"/>
      <c r="XBT97" s="161"/>
      <c r="XBU97" s="161"/>
      <c r="XBV97" s="168"/>
      <c r="XBW97" s="169"/>
      <c r="XBX97" s="170"/>
      <c r="XBY97" s="167"/>
      <c r="XBZ97" s="43"/>
      <c r="XCA97" s="208"/>
      <c r="XCB97" s="157"/>
      <c r="XCC97" s="211"/>
      <c r="XCD97" s="161"/>
      <c r="XCE97" s="161"/>
      <c r="XCF97" s="168"/>
      <c r="XCG97" s="169"/>
      <c r="XCH97" s="170"/>
      <c r="XCI97" s="167"/>
      <c r="XCJ97" s="43"/>
      <c r="XCK97" s="208"/>
      <c r="XCL97" s="157"/>
      <c r="XCM97" s="211"/>
      <c r="XCN97" s="161"/>
      <c r="XCO97" s="161"/>
      <c r="XCP97" s="168"/>
      <c r="XCQ97" s="169"/>
      <c r="XCR97" s="170"/>
      <c r="XCS97" s="167"/>
      <c r="XCT97" s="43"/>
      <c r="XCU97" s="208"/>
      <c r="XCV97" s="157"/>
      <c r="XCW97" s="211"/>
      <c r="XCX97" s="161"/>
      <c r="XCY97" s="161"/>
      <c r="XCZ97" s="168"/>
      <c r="XDA97" s="169"/>
      <c r="XDB97" s="170"/>
      <c r="XDC97" s="167"/>
      <c r="XDD97" s="43"/>
      <c r="XDE97" s="208"/>
      <c r="XDF97" s="157"/>
      <c r="XDG97" s="211"/>
      <c r="XDH97" s="161"/>
      <c r="XDI97" s="161"/>
      <c r="XDJ97" s="168"/>
      <c r="XDK97" s="169"/>
      <c r="XDL97" s="170"/>
      <c r="XDM97" s="167"/>
      <c r="XDN97" s="43"/>
      <c r="XDO97" s="208"/>
      <c r="XDP97" s="157"/>
      <c r="XDQ97" s="211"/>
      <c r="XDR97" s="161"/>
      <c r="XDS97" s="161"/>
      <c r="XDT97" s="168"/>
      <c r="XDU97" s="169"/>
      <c r="XDV97" s="170"/>
      <c r="XDW97" s="167"/>
      <c r="XDX97" s="43"/>
      <c r="XDY97" s="208"/>
      <c r="XDZ97" s="157"/>
      <c r="XEA97" s="211"/>
      <c r="XEB97" s="161"/>
      <c r="XEC97" s="161"/>
      <c r="XED97" s="168"/>
      <c r="XEE97" s="169"/>
      <c r="XEF97" s="170"/>
      <c r="XEG97" s="167"/>
      <c r="XEH97" s="43"/>
      <c r="XEI97" s="208"/>
      <c r="XEJ97" s="157"/>
      <c r="XEK97" s="211"/>
      <c r="XEL97" s="161"/>
      <c r="XEM97" s="161"/>
      <c r="XEN97" s="168"/>
      <c r="XEO97" s="169"/>
      <c r="XEP97" s="170"/>
      <c r="XEQ97" s="167"/>
      <c r="XER97" s="43"/>
      <c r="XES97" s="208"/>
      <c r="XET97" s="157"/>
      <c r="XEU97" s="211"/>
      <c r="XEV97" s="161"/>
      <c r="XEW97" s="161"/>
      <c r="XEX97" s="168"/>
      <c r="XEY97" s="169"/>
      <c r="XEZ97" s="170"/>
      <c r="XFA97" s="167"/>
      <c r="XFB97" s="43"/>
      <c r="XFC97" s="208"/>
      <c r="XFD97" s="157"/>
    </row>
    <row r="98" spans="1:16384" s="1" customFormat="1" x14ac:dyDescent="0.35">
      <c r="A98" s="207">
        <f>H98*24*J98</f>
        <v>258.81448319999998</v>
      </c>
      <c r="B98" s="205">
        <v>6099565</v>
      </c>
      <c r="C98" s="72" t="s">
        <v>98</v>
      </c>
      <c r="D98" s="70">
        <v>0</v>
      </c>
      <c r="E98" s="244"/>
      <c r="F98" s="74">
        <f t="shared" si="42"/>
        <v>46142.46696272886</v>
      </c>
      <c r="G98" s="74">
        <f t="shared" si="43"/>
        <v>46142.46696272886</v>
      </c>
      <c r="H98" s="62">
        <f>$H$69*O98</f>
        <v>17.854199999999999</v>
      </c>
      <c r="I98" s="75">
        <f t="shared" si="47"/>
        <v>0</v>
      </c>
      <c r="J98" s="76">
        <f>$H$70</f>
        <v>0.60399999999999998</v>
      </c>
      <c r="K98" s="204"/>
      <c r="L98" s="171">
        <f>I98/J98-I98</f>
        <v>0</v>
      </c>
      <c r="M98" s="171">
        <f>(I98+L98)/24</f>
        <v>0</v>
      </c>
      <c r="N98" s="53">
        <f>A98-P98</f>
        <v>-0.38551680000000488</v>
      </c>
      <c r="O98" s="54">
        <f t="shared" si="44"/>
        <v>1</v>
      </c>
      <c r="P98" s="53">
        <v>259.2</v>
      </c>
      <c r="Q98" s="69"/>
      <c r="R98" s="69">
        <f t="shared" si="51"/>
        <v>0</v>
      </c>
      <c r="S98" s="82" t="e">
        <f>+Q98/D98</f>
        <v>#DIV/0!</v>
      </c>
      <c r="T98" s="92"/>
      <c r="U98" s="157"/>
      <c r="Z98" s="69"/>
      <c r="AE98" s="157"/>
      <c r="AF98" s="157"/>
    </row>
    <row r="99" spans="1:16384" s="1" customFormat="1" x14ac:dyDescent="0.35">
      <c r="A99" s="207">
        <f>H99*24*J99</f>
        <v>258.81448319999998</v>
      </c>
      <c r="B99" s="205">
        <v>6098053</v>
      </c>
      <c r="C99" s="72" t="s">
        <v>99</v>
      </c>
      <c r="D99" s="70">
        <v>23.492239999999995</v>
      </c>
      <c r="E99" s="244"/>
      <c r="F99" s="74">
        <f t="shared" si="42"/>
        <v>46142.46696272886</v>
      </c>
      <c r="G99" s="74">
        <f t="shared" si="43"/>
        <v>46142.557731374065</v>
      </c>
      <c r="H99" s="62">
        <f>$H$69*O99</f>
        <v>17.854199999999999</v>
      </c>
      <c r="I99" s="75">
        <f t="shared" si="47"/>
        <v>1.3157822809198954</v>
      </c>
      <c r="J99" s="76">
        <f>$H$70</f>
        <v>0.60399999999999998</v>
      </c>
      <c r="K99" s="204"/>
      <c r="L99" s="171">
        <f>I99/J99-I99</f>
        <v>0.86266520404681879</v>
      </c>
      <c r="M99" s="171">
        <f>(I99+L99)/24</f>
        <v>9.0768645206946427E-2</v>
      </c>
      <c r="N99" s="53">
        <f>A99-P99</f>
        <v>-0.38551680000000488</v>
      </c>
      <c r="O99" s="54">
        <f t="shared" si="44"/>
        <v>1</v>
      </c>
      <c r="P99" s="53">
        <v>259.2</v>
      </c>
      <c r="Q99" s="69"/>
      <c r="R99" s="69">
        <f t="shared" si="51"/>
        <v>-23.492239999999995</v>
      </c>
      <c r="S99" s="82">
        <v>0</v>
      </c>
      <c r="T99" s="92"/>
      <c r="U99" s="157"/>
      <c r="Z99" s="69"/>
      <c r="AE99" s="157"/>
      <c r="AF99" s="157"/>
    </row>
    <row r="100" spans="1:16384" s="1" customFormat="1" x14ac:dyDescent="0.35">
      <c r="A100" s="207">
        <f>H100*24*J100</f>
        <v>258.81448319999998</v>
      </c>
      <c r="B100" s="205">
        <v>6099566</v>
      </c>
      <c r="C100" s="72" t="s">
        <v>100</v>
      </c>
      <c r="D100" s="70">
        <v>0</v>
      </c>
      <c r="E100" s="244"/>
      <c r="F100" s="74">
        <f t="shared" si="42"/>
        <v>46142.557731374065</v>
      </c>
      <c r="G100" s="74">
        <f t="shared" si="43"/>
        <v>46142.557731374065</v>
      </c>
      <c r="H100" s="62">
        <f>$H$69*O100</f>
        <v>17.854199999999999</v>
      </c>
      <c r="I100" s="75">
        <f t="shared" si="47"/>
        <v>0</v>
      </c>
      <c r="J100" s="76">
        <f>$H$70</f>
        <v>0.60399999999999998</v>
      </c>
      <c r="K100" s="204"/>
      <c r="L100" s="171">
        <f>I100/J100-I100</f>
        <v>0</v>
      </c>
      <c r="M100" s="171">
        <f>(I100+L100)/24</f>
        <v>0</v>
      </c>
      <c r="N100" s="53">
        <f>A100-P100</f>
        <v>-0.38551680000000488</v>
      </c>
      <c r="O100" s="54">
        <f t="shared" si="44"/>
        <v>1</v>
      </c>
      <c r="P100" s="53">
        <v>259.2</v>
      </c>
      <c r="Q100" s="69"/>
      <c r="R100" s="69">
        <f t="shared" si="51"/>
        <v>0</v>
      </c>
      <c r="S100" s="82" t="e">
        <f>+Q100/D100</f>
        <v>#DIV/0!</v>
      </c>
      <c r="T100" s="92"/>
      <c r="U100" s="157"/>
      <c r="Z100" s="69"/>
      <c r="AE100" s="157"/>
      <c r="AF100" s="157"/>
    </row>
    <row r="101" spans="1:16384" s="1" customFormat="1" x14ac:dyDescent="0.35">
      <c r="A101" s="207">
        <f>H101*24*J101</f>
        <v>258.81448319999998</v>
      </c>
      <c r="B101" s="205">
        <v>6130210</v>
      </c>
      <c r="C101" s="72" t="s">
        <v>101</v>
      </c>
      <c r="D101" s="70">
        <v>0</v>
      </c>
      <c r="E101" s="244"/>
      <c r="F101" s="74">
        <f t="shared" si="42"/>
        <v>46142.557731374065</v>
      </c>
      <c r="G101" s="74">
        <f t="shared" si="43"/>
        <v>46142.557731374065</v>
      </c>
      <c r="H101" s="62">
        <f>$H$69*O101</f>
        <v>17.854199999999999</v>
      </c>
      <c r="I101" s="75">
        <f t="shared" si="47"/>
        <v>0</v>
      </c>
      <c r="J101" s="76">
        <f>$H$70</f>
        <v>0.60399999999999998</v>
      </c>
      <c r="K101" s="204"/>
      <c r="L101" s="171">
        <f>I101/J101-I101</f>
        <v>0</v>
      </c>
      <c r="M101" s="171">
        <f>(I101+L101)/24</f>
        <v>0</v>
      </c>
      <c r="N101" s="53">
        <f>A101-P101</f>
        <v>-14.785516799999982</v>
      </c>
      <c r="O101" s="54">
        <f t="shared" si="44"/>
        <v>1</v>
      </c>
      <c r="P101" s="202">
        <v>273.59999999999997</v>
      </c>
      <c r="Q101" s="69"/>
      <c r="R101" s="69"/>
      <c r="S101" s="212" t="s">
        <v>102</v>
      </c>
      <c r="T101" s="92"/>
      <c r="U101" s="157"/>
      <c r="Z101" s="69"/>
      <c r="AE101" s="157"/>
      <c r="AF101" s="157"/>
    </row>
    <row r="102" spans="1:16384" s="1" customFormat="1" ht="15" hidden="1" customHeight="1" x14ac:dyDescent="0.35">
      <c r="A102" s="205">
        <f t="shared" si="41"/>
        <v>259.18414367999998</v>
      </c>
      <c r="B102" s="205">
        <v>6195032</v>
      </c>
      <c r="C102" s="72" t="s">
        <v>89</v>
      </c>
      <c r="D102" s="70"/>
      <c r="E102" s="244"/>
      <c r="F102" s="74">
        <f t="shared" si="42"/>
        <v>46142.557731374065</v>
      </c>
      <c r="G102" s="74">
        <f t="shared" si="43"/>
        <v>46142.557731374065</v>
      </c>
      <c r="H102" s="62">
        <f>$J$69*O102</f>
        <v>16.79524</v>
      </c>
      <c r="I102" s="75">
        <f t="shared" si="47"/>
        <v>0</v>
      </c>
      <c r="J102" s="76">
        <f>$J$70</f>
        <v>0.64300000000000002</v>
      </c>
      <c r="K102" s="70"/>
      <c r="L102" s="171">
        <f t="shared" si="38"/>
        <v>0</v>
      </c>
      <c r="M102" s="171">
        <f t="shared" si="39"/>
        <v>0</v>
      </c>
      <c r="N102" s="204">
        <f t="shared" si="40"/>
        <v>259.18414367999998</v>
      </c>
      <c r="O102" s="205">
        <f t="shared" si="44"/>
        <v>1</v>
      </c>
      <c r="P102" s="202"/>
      <c r="Q102"/>
      <c r="R102" s="55"/>
      <c r="S102"/>
      <c r="AX102"/>
      <c r="AY102"/>
    </row>
    <row r="103" spans="1:16384" s="1" customFormat="1" ht="15" hidden="1" customHeight="1" x14ac:dyDescent="0.35">
      <c r="A103" s="28">
        <f t="shared" si="41"/>
        <v>259.18414367999998</v>
      </c>
      <c r="B103" s="28">
        <v>6098059</v>
      </c>
      <c r="C103" s="90" t="s">
        <v>90</v>
      </c>
      <c r="D103" s="69"/>
      <c r="E103" s="203"/>
      <c r="F103" s="92">
        <f t="shared" si="42"/>
        <v>46142.557731374065</v>
      </c>
      <c r="G103" s="92">
        <f t="shared" si="43"/>
        <v>46142.557731374065</v>
      </c>
      <c r="H103" s="93">
        <f>$J$69*O103</f>
        <v>16.79524</v>
      </c>
      <c r="I103" s="52">
        <f t="shared" si="47"/>
        <v>0</v>
      </c>
      <c r="J103" s="94">
        <f>$J$70</f>
        <v>0.64300000000000002</v>
      </c>
      <c r="K103" s="69"/>
      <c r="L103" s="171">
        <f t="shared" si="38"/>
        <v>0</v>
      </c>
      <c r="M103" s="171">
        <f t="shared" si="39"/>
        <v>0</v>
      </c>
      <c r="N103" s="204">
        <f t="shared" si="40"/>
        <v>259.18414367999998</v>
      </c>
      <c r="O103" s="205">
        <f t="shared" si="44"/>
        <v>1</v>
      </c>
      <c r="P103" s="202"/>
      <c r="Q103"/>
      <c r="R103" s="55"/>
      <c r="S103"/>
      <c r="AX103"/>
      <c r="AY103"/>
    </row>
    <row r="104" spans="1:16384" s="1" customFormat="1" ht="15" hidden="1" customHeight="1" x14ac:dyDescent="0.35">
      <c r="A104" s="206">
        <f t="shared" si="41"/>
        <v>240.35621904000004</v>
      </c>
      <c r="B104" s="28">
        <v>6099562</v>
      </c>
      <c r="C104" s="90" t="s">
        <v>91</v>
      </c>
      <c r="D104" s="69"/>
      <c r="E104" s="203"/>
      <c r="F104" s="92">
        <f t="shared" si="42"/>
        <v>46142.557731374065</v>
      </c>
      <c r="G104" s="92">
        <f t="shared" si="43"/>
        <v>46142.557731374065</v>
      </c>
      <c r="H104" s="93">
        <f>$F$69*O104</f>
        <v>15.093960000000001</v>
      </c>
      <c r="I104" s="52">
        <f t="shared" si="37"/>
        <v>0</v>
      </c>
      <c r="J104" s="94">
        <f>$F$70</f>
        <v>0.66350000000000009</v>
      </c>
      <c r="K104" s="69"/>
      <c r="L104" s="171">
        <f t="shared" si="38"/>
        <v>0</v>
      </c>
      <c r="M104" s="171">
        <f t="shared" si="39"/>
        <v>0</v>
      </c>
      <c r="N104" s="204">
        <f t="shared" si="40"/>
        <v>240.35621904000004</v>
      </c>
      <c r="O104" s="205">
        <f t="shared" si="44"/>
        <v>1</v>
      </c>
      <c r="P104" s="202"/>
      <c r="Q104"/>
      <c r="R104" s="55"/>
      <c r="S104"/>
      <c r="AX104">
        <v>24</v>
      </c>
      <c r="AY104">
        <f>AX104*$AX$76</f>
        <v>240</v>
      </c>
    </row>
    <row r="105" spans="1:16384" s="1" customFormat="1" ht="15" hidden="1" customHeight="1" x14ac:dyDescent="0.35">
      <c r="A105" s="206">
        <f t="shared" si="41"/>
        <v>240.35621904000004</v>
      </c>
      <c r="B105" s="28">
        <v>6099561</v>
      </c>
      <c r="C105" s="90" t="s">
        <v>92</v>
      </c>
      <c r="D105" s="69"/>
      <c r="E105" s="203"/>
      <c r="F105" s="92">
        <f t="shared" si="42"/>
        <v>46142.557731374065</v>
      </c>
      <c r="G105" s="92">
        <f t="shared" si="43"/>
        <v>46142.557731374065</v>
      </c>
      <c r="H105" s="93">
        <f>$F$69*O105</f>
        <v>15.093960000000001</v>
      </c>
      <c r="I105" s="52">
        <f t="shared" si="37"/>
        <v>0</v>
      </c>
      <c r="J105" s="94">
        <f>$F$70</f>
        <v>0.66350000000000009</v>
      </c>
      <c r="K105" s="69"/>
      <c r="L105" s="171">
        <f t="shared" si="38"/>
        <v>0</v>
      </c>
      <c r="M105" s="171">
        <f t="shared" si="39"/>
        <v>0</v>
      </c>
      <c r="N105" s="204">
        <f t="shared" si="40"/>
        <v>240.35621904000004</v>
      </c>
      <c r="O105" s="205">
        <f t="shared" si="44"/>
        <v>1</v>
      </c>
      <c r="P105" s="202"/>
      <c r="Q105"/>
      <c r="R105" s="55"/>
      <c r="S105"/>
      <c r="AX105">
        <v>24</v>
      </c>
      <c r="AY105">
        <f t="shared" ref="AY105" si="53">AX105*$AX$76</f>
        <v>240</v>
      </c>
    </row>
    <row r="106" spans="1:16384" s="80" customFormat="1" hidden="1" x14ac:dyDescent="0.35">
      <c r="A106" s="207">
        <f t="shared" si="41"/>
        <v>259.8116976</v>
      </c>
      <c r="B106" s="43">
        <v>6099400</v>
      </c>
      <c r="C106" s="208" t="s">
        <v>108</v>
      </c>
      <c r="D106" s="99"/>
      <c r="E106" s="209"/>
      <c r="F106" s="161">
        <f t="shared" si="42"/>
        <v>46142.557731374065</v>
      </c>
      <c r="G106" s="161">
        <f t="shared" si="43"/>
        <v>46142.557731374065</v>
      </c>
      <c r="H106" s="168">
        <f>$I$69*O106</f>
        <v>18.072599999999998</v>
      </c>
      <c r="I106" s="171">
        <f t="shared" si="37"/>
        <v>0</v>
      </c>
      <c r="J106" s="170">
        <f>$I$70</f>
        <v>0.59899999999999998</v>
      </c>
      <c r="K106" s="99"/>
      <c r="L106" s="171">
        <f t="shared" si="38"/>
        <v>0</v>
      </c>
      <c r="M106" s="171">
        <f t="shared" si="39"/>
        <v>0</v>
      </c>
      <c r="N106" s="53">
        <f t="shared" si="40"/>
        <v>259.8116976</v>
      </c>
      <c r="O106" s="54">
        <f t="shared" si="44"/>
        <v>1</v>
      </c>
      <c r="P106" s="72"/>
      <c r="Q106" s="69">
        <v>139.82127272727274</v>
      </c>
      <c r="R106" s="69">
        <f t="shared" ref="R106:R111" si="54">Q106-D106</f>
        <v>139.82127272727274</v>
      </c>
      <c r="S106" s="18" t="e">
        <f t="shared" ref="S106:S108" si="55">+Q106/D106</f>
        <v>#DIV/0!</v>
      </c>
      <c r="T106" s="69"/>
      <c r="U106" s="62"/>
      <c r="V106" s="75"/>
      <c r="W106" s="76"/>
      <c r="X106" s="216"/>
      <c r="Y106" s="75"/>
      <c r="Z106" s="75"/>
      <c r="AA106" s="204"/>
      <c r="AB106" s="205"/>
      <c r="AC106" s="72"/>
      <c r="AD106" s="70"/>
      <c r="AE106" s="73"/>
      <c r="AF106" s="74"/>
      <c r="AG106" s="74"/>
      <c r="AH106" s="62"/>
      <c r="AI106" s="75"/>
      <c r="AJ106" s="76"/>
      <c r="AK106" s="216"/>
      <c r="AL106" s="75"/>
      <c r="AM106" s="75"/>
      <c r="AN106" s="204"/>
      <c r="AO106" s="205"/>
      <c r="AP106" s="72"/>
      <c r="AQ106" s="70"/>
      <c r="AR106" s="73"/>
      <c r="AS106" s="74"/>
      <c r="AT106" s="74"/>
      <c r="AU106" s="62"/>
      <c r="AV106" s="75"/>
      <c r="AW106" s="76"/>
      <c r="AX106" s="216"/>
      <c r="AY106" s="75"/>
      <c r="AZ106" s="75"/>
      <c r="BA106" s="204"/>
      <c r="BB106" s="205"/>
      <c r="BC106" s="72"/>
      <c r="BD106" s="70"/>
      <c r="BE106" s="73"/>
      <c r="BF106" s="74"/>
      <c r="BG106" s="74"/>
      <c r="BH106" s="62"/>
      <c r="BI106" s="75"/>
      <c r="BJ106" s="76"/>
      <c r="BK106" s="216"/>
      <c r="BL106" s="75"/>
      <c r="BM106" s="75"/>
      <c r="BN106" s="204"/>
      <c r="BO106" s="205"/>
      <c r="BP106" s="72"/>
      <c r="BQ106" s="70"/>
      <c r="BR106" s="73"/>
      <c r="BS106" s="74"/>
      <c r="BT106" s="74"/>
      <c r="BU106" s="62"/>
      <c r="BV106" s="75"/>
      <c r="BW106" s="76"/>
      <c r="BX106" s="216"/>
      <c r="BY106" s="75"/>
      <c r="BZ106" s="75"/>
      <c r="CA106" s="204"/>
      <c r="CB106" s="205"/>
      <c r="CC106" s="72"/>
      <c r="CD106" s="70"/>
      <c r="CE106" s="73"/>
      <c r="CF106" s="74"/>
      <c r="CG106" s="74"/>
      <c r="CH106" s="62"/>
      <c r="CI106" s="75"/>
      <c r="CJ106" s="76"/>
      <c r="CK106" s="216"/>
      <c r="CL106" s="75"/>
      <c r="CM106" s="75"/>
      <c r="CN106" s="204"/>
      <c r="CO106" s="205"/>
      <c r="CP106" s="72"/>
      <c r="CQ106" s="70"/>
      <c r="CR106" s="73"/>
      <c r="CS106" s="74"/>
      <c r="CT106" s="74"/>
      <c r="CU106" s="62"/>
      <c r="CV106" s="75"/>
      <c r="CW106" s="76"/>
      <c r="CX106" s="216"/>
      <c r="CY106" s="75"/>
      <c r="CZ106" s="75"/>
      <c r="DA106" s="204"/>
      <c r="DB106" s="205"/>
      <c r="DC106" s="72"/>
      <c r="DD106" s="70"/>
      <c r="DE106" s="73"/>
      <c r="DF106" s="74"/>
      <c r="DG106" s="74"/>
      <c r="DH106" s="62"/>
      <c r="DI106" s="75"/>
      <c r="DJ106" s="76"/>
      <c r="DK106" s="216"/>
      <c r="DL106" s="75"/>
      <c r="DM106" s="75"/>
      <c r="DN106" s="204"/>
      <c r="DO106" s="205"/>
      <c r="DP106" s="72"/>
      <c r="DQ106" s="70"/>
      <c r="DR106" s="73"/>
      <c r="DS106" s="74"/>
      <c r="DT106" s="74"/>
      <c r="DU106" s="62"/>
      <c r="DV106" s="75"/>
      <c r="DW106" s="76"/>
      <c r="DX106" s="216"/>
      <c r="DY106" s="75"/>
      <c r="DZ106" s="75"/>
      <c r="EA106" s="204"/>
      <c r="EB106" s="205"/>
      <c r="EC106" s="72"/>
      <c r="ED106" s="70"/>
      <c r="EE106" s="73"/>
      <c r="EF106" s="74"/>
      <c r="EG106" s="74"/>
      <c r="EH106" s="62"/>
      <c r="EI106" s="75"/>
      <c r="EJ106" s="76"/>
      <c r="EK106" s="216"/>
      <c r="EL106" s="75"/>
      <c r="EM106" s="75"/>
      <c r="EN106" s="204"/>
      <c r="EO106" s="205"/>
      <c r="EP106" s="72"/>
      <c r="EQ106" s="70"/>
      <c r="ER106" s="73"/>
      <c r="ES106" s="74"/>
      <c r="ET106" s="74"/>
      <c r="EU106" s="62"/>
      <c r="EV106" s="75"/>
      <c r="EW106" s="76"/>
      <c r="EX106" s="216"/>
      <c r="EY106" s="75"/>
      <c r="EZ106" s="75"/>
      <c r="FA106" s="204"/>
      <c r="FB106" s="205"/>
      <c r="FC106" s="72"/>
      <c r="FD106" s="70"/>
      <c r="FE106" s="73"/>
      <c r="FF106" s="74"/>
      <c r="FG106" s="74"/>
      <c r="FH106" s="62"/>
      <c r="FI106" s="75"/>
      <c r="FJ106" s="76"/>
      <c r="FK106" s="216"/>
      <c r="FL106" s="75"/>
      <c r="FM106" s="75"/>
      <c r="FN106" s="204"/>
      <c r="FO106" s="205"/>
      <c r="FP106" s="72"/>
      <c r="FQ106" s="70"/>
      <c r="FR106" s="73"/>
      <c r="FS106" s="74"/>
      <c r="FT106" s="74"/>
      <c r="FU106" s="62"/>
      <c r="FV106" s="75"/>
      <c r="FW106" s="76"/>
      <c r="FX106" s="216"/>
      <c r="FY106" s="75"/>
      <c r="FZ106" s="75"/>
      <c r="GA106" s="204"/>
      <c r="GB106" s="205"/>
      <c r="GC106" s="72"/>
      <c r="GD106" s="70"/>
      <c r="GE106" s="73"/>
      <c r="GF106" s="74"/>
      <c r="GG106" s="74"/>
      <c r="GH106" s="62"/>
      <c r="GI106" s="75"/>
      <c r="GJ106" s="76"/>
      <c r="GK106" s="216"/>
      <c r="GL106" s="75"/>
      <c r="GM106" s="75"/>
      <c r="GN106" s="204"/>
      <c r="GO106" s="205"/>
      <c r="GP106" s="72"/>
      <c r="GQ106" s="70"/>
      <c r="GR106" s="73"/>
      <c r="GS106" s="74"/>
      <c r="GT106" s="74"/>
      <c r="GU106" s="62"/>
      <c r="GV106" s="75"/>
      <c r="GW106" s="76"/>
      <c r="GX106" s="216"/>
      <c r="GY106" s="75"/>
      <c r="GZ106" s="75"/>
      <c r="HA106" s="204"/>
      <c r="HB106" s="205"/>
      <c r="HC106" s="72"/>
      <c r="HD106" s="70"/>
      <c r="HE106" s="73"/>
      <c r="HF106" s="74"/>
      <c r="HG106" s="74"/>
      <c r="HH106" s="62"/>
      <c r="HI106" s="75"/>
      <c r="HJ106" s="76"/>
      <c r="HK106" s="216"/>
      <c r="HL106" s="75"/>
      <c r="HM106" s="75"/>
      <c r="HN106" s="204"/>
      <c r="HO106" s="205"/>
      <c r="HP106" s="72"/>
      <c r="HQ106" s="70"/>
      <c r="HR106" s="73"/>
      <c r="HS106" s="74"/>
      <c r="HT106" s="74"/>
      <c r="HU106" s="62"/>
      <c r="HV106" s="75"/>
      <c r="HW106" s="76"/>
      <c r="HX106" s="216"/>
      <c r="HY106" s="75"/>
      <c r="HZ106" s="75"/>
      <c r="IA106" s="204"/>
      <c r="IB106" s="205"/>
      <c r="IC106" s="72"/>
      <c r="ID106" s="70"/>
      <c r="IE106" s="73"/>
      <c r="IF106" s="74"/>
      <c r="IG106" s="74"/>
      <c r="IH106" s="62"/>
      <c r="II106" s="75"/>
      <c r="IJ106" s="76"/>
      <c r="IK106" s="216"/>
      <c r="IL106" s="75"/>
      <c r="IM106" s="75"/>
      <c r="IN106" s="204"/>
      <c r="IO106" s="205"/>
      <c r="IP106" s="72"/>
      <c r="IQ106" s="70"/>
      <c r="IR106" s="73"/>
      <c r="IS106" s="74"/>
      <c r="IT106" s="74"/>
      <c r="IU106" s="62"/>
      <c r="IV106" s="75"/>
      <c r="IW106" s="76"/>
      <c r="IX106" s="216"/>
      <c r="IY106" s="75"/>
      <c r="IZ106" s="75"/>
      <c r="JA106" s="204"/>
      <c r="JB106" s="205"/>
      <c r="JC106" s="72"/>
      <c r="JD106" s="70"/>
      <c r="JE106" s="73"/>
      <c r="JF106" s="74"/>
      <c r="JG106" s="74"/>
      <c r="JH106" s="62"/>
      <c r="JI106" s="75"/>
      <c r="JJ106" s="76"/>
      <c r="JK106" s="216"/>
      <c r="JL106" s="75"/>
      <c r="JM106" s="75"/>
      <c r="JN106" s="204"/>
      <c r="JO106" s="205"/>
      <c r="JP106" s="72"/>
      <c r="JQ106" s="70"/>
      <c r="JR106" s="73"/>
      <c r="JS106" s="74"/>
      <c r="JT106" s="74"/>
      <c r="JU106" s="62"/>
      <c r="JV106" s="75"/>
      <c r="JW106" s="76"/>
      <c r="JX106" s="216"/>
      <c r="JY106" s="75"/>
      <c r="JZ106" s="75"/>
      <c r="KA106" s="204"/>
      <c r="KB106" s="205"/>
      <c r="KC106" s="72"/>
      <c r="KD106" s="70"/>
      <c r="KE106" s="73"/>
      <c r="KF106" s="74"/>
      <c r="KG106" s="74"/>
      <c r="KH106" s="62"/>
      <c r="KI106" s="75"/>
      <c r="KJ106" s="76"/>
      <c r="KK106" s="216"/>
      <c r="KL106" s="75"/>
      <c r="KM106" s="75"/>
      <c r="KN106" s="204"/>
      <c r="KO106" s="205"/>
      <c r="KP106" s="72"/>
      <c r="KQ106" s="70"/>
      <c r="KR106" s="73"/>
      <c r="KS106" s="74"/>
      <c r="KT106" s="74"/>
      <c r="KU106" s="62"/>
      <c r="KV106" s="75"/>
      <c r="KW106" s="76"/>
      <c r="KX106" s="216"/>
      <c r="KY106" s="75"/>
      <c r="KZ106" s="75"/>
      <c r="LA106" s="204"/>
      <c r="LB106" s="205"/>
      <c r="LC106" s="72"/>
      <c r="LD106" s="70"/>
      <c r="LE106" s="73"/>
      <c r="LF106" s="74"/>
      <c r="LG106" s="74"/>
      <c r="LH106" s="62"/>
      <c r="LI106" s="75"/>
      <c r="LJ106" s="76"/>
      <c r="LK106" s="216"/>
      <c r="LL106" s="75"/>
      <c r="LM106" s="75"/>
      <c r="LN106" s="204"/>
      <c r="LO106" s="205"/>
      <c r="LP106" s="72"/>
      <c r="LQ106" s="70"/>
      <c r="LR106" s="73"/>
      <c r="LS106" s="74"/>
      <c r="LT106" s="74"/>
      <c r="LU106" s="62"/>
      <c r="LV106" s="75"/>
      <c r="LW106" s="76"/>
      <c r="LX106" s="216"/>
      <c r="LY106" s="75"/>
      <c r="LZ106" s="75"/>
      <c r="MA106" s="204"/>
      <c r="MB106" s="205"/>
      <c r="MC106" s="72"/>
      <c r="MD106" s="70"/>
      <c r="ME106" s="73"/>
      <c r="MF106" s="74"/>
      <c r="MG106" s="74"/>
      <c r="MH106" s="62"/>
      <c r="MI106" s="75"/>
      <c r="MJ106" s="76"/>
      <c r="MK106" s="216"/>
      <c r="ML106" s="75"/>
      <c r="MM106" s="75"/>
      <c r="MN106" s="204"/>
      <c r="MO106" s="205"/>
      <c r="MP106" s="72"/>
      <c r="MQ106" s="70"/>
      <c r="MR106" s="73"/>
      <c r="MS106" s="74"/>
      <c r="MT106" s="74"/>
      <c r="MU106" s="62"/>
      <c r="MV106" s="75"/>
      <c r="MW106" s="76"/>
      <c r="MX106" s="216"/>
      <c r="MY106" s="75"/>
      <c r="MZ106" s="75"/>
      <c r="NA106" s="204"/>
      <c r="NB106" s="205"/>
      <c r="NC106" s="72"/>
      <c r="ND106" s="70"/>
      <c r="NE106" s="73"/>
      <c r="NF106" s="74"/>
      <c r="NG106" s="74"/>
      <c r="NH106" s="62"/>
      <c r="NI106" s="75"/>
      <c r="NJ106" s="76"/>
      <c r="NK106" s="216"/>
      <c r="NL106" s="75"/>
      <c r="NM106" s="75"/>
      <c r="NN106" s="204"/>
      <c r="NO106" s="205"/>
      <c r="NP106" s="72"/>
      <c r="NQ106" s="70"/>
      <c r="NR106" s="73"/>
      <c r="NS106" s="74"/>
      <c r="NT106" s="74"/>
      <c r="NU106" s="62"/>
      <c r="NV106" s="75"/>
      <c r="NW106" s="76"/>
      <c r="NX106" s="216"/>
      <c r="NY106" s="75"/>
      <c r="NZ106" s="75"/>
      <c r="OA106" s="204"/>
      <c r="OB106" s="205"/>
      <c r="OC106" s="72"/>
      <c r="OD106" s="70"/>
      <c r="OE106" s="73"/>
      <c r="OF106" s="74"/>
      <c r="OG106" s="74"/>
      <c r="OH106" s="62"/>
      <c r="OI106" s="75"/>
      <c r="OJ106" s="76"/>
      <c r="OK106" s="216"/>
      <c r="OL106" s="75"/>
      <c r="OM106" s="75"/>
      <c r="ON106" s="204"/>
      <c r="OO106" s="205"/>
      <c r="OP106" s="72"/>
      <c r="OQ106" s="70"/>
      <c r="OR106" s="73"/>
      <c r="OS106" s="74"/>
      <c r="OT106" s="74"/>
      <c r="OU106" s="62"/>
      <c r="OV106" s="75"/>
      <c r="OW106" s="76"/>
      <c r="OX106" s="216"/>
      <c r="OY106" s="75"/>
      <c r="OZ106" s="75"/>
      <c r="PA106" s="204"/>
      <c r="PB106" s="205"/>
      <c r="PC106" s="72"/>
      <c r="PD106" s="70"/>
      <c r="PE106" s="73"/>
      <c r="PF106" s="74"/>
      <c r="PG106" s="74"/>
      <c r="PH106" s="62"/>
      <c r="PI106" s="75"/>
      <c r="PJ106" s="76"/>
      <c r="PK106" s="216"/>
      <c r="PL106" s="75"/>
      <c r="PM106" s="75"/>
      <c r="PN106" s="204"/>
      <c r="PO106" s="205"/>
      <c r="PP106" s="72"/>
      <c r="PQ106" s="70"/>
      <c r="PR106" s="73"/>
      <c r="PS106" s="74"/>
      <c r="PT106" s="74"/>
      <c r="PU106" s="62"/>
      <c r="PV106" s="75"/>
      <c r="PW106" s="76"/>
      <c r="PX106" s="216"/>
      <c r="PY106" s="75"/>
      <c r="PZ106" s="75"/>
      <c r="QA106" s="204"/>
      <c r="QB106" s="205"/>
      <c r="QC106" s="72"/>
      <c r="QD106" s="70"/>
      <c r="QE106" s="73"/>
      <c r="QF106" s="74"/>
      <c r="QG106" s="74"/>
      <c r="QH106" s="62"/>
      <c r="QI106" s="75"/>
      <c r="QJ106" s="76"/>
      <c r="QK106" s="216"/>
      <c r="QL106" s="75"/>
      <c r="QM106" s="75"/>
      <c r="QN106" s="204"/>
      <c r="QO106" s="205"/>
      <c r="QP106" s="72"/>
      <c r="QQ106" s="70"/>
      <c r="QR106" s="73"/>
      <c r="QS106" s="74"/>
      <c r="QT106" s="74"/>
      <c r="QU106" s="62"/>
      <c r="QV106" s="75"/>
      <c r="QW106" s="76"/>
      <c r="QX106" s="216"/>
      <c r="QY106" s="75"/>
      <c r="QZ106" s="75"/>
      <c r="RA106" s="204"/>
      <c r="RB106" s="205"/>
      <c r="RC106" s="72"/>
      <c r="RD106" s="70"/>
      <c r="RE106" s="73"/>
      <c r="RF106" s="74"/>
      <c r="RG106" s="74"/>
      <c r="RH106" s="62"/>
      <c r="RI106" s="75"/>
      <c r="RJ106" s="76"/>
      <c r="RK106" s="216"/>
      <c r="RL106" s="75"/>
      <c r="RM106" s="75"/>
      <c r="RN106" s="204"/>
      <c r="RO106" s="205"/>
      <c r="RP106" s="72"/>
      <c r="RQ106" s="70"/>
      <c r="RR106" s="73"/>
      <c r="RS106" s="74"/>
      <c r="RT106" s="74"/>
      <c r="RU106" s="62"/>
      <c r="RV106" s="75"/>
      <c r="RW106" s="76"/>
      <c r="RX106" s="216"/>
      <c r="RY106" s="75"/>
      <c r="RZ106" s="75"/>
      <c r="SA106" s="204"/>
      <c r="SB106" s="205"/>
      <c r="SC106" s="72"/>
      <c r="SD106" s="70"/>
      <c r="SE106" s="73"/>
      <c r="SF106" s="74"/>
      <c r="SG106" s="74"/>
      <c r="SH106" s="62"/>
      <c r="SI106" s="75"/>
      <c r="SJ106" s="76"/>
      <c r="SK106" s="216"/>
      <c r="SL106" s="75"/>
      <c r="SM106" s="75"/>
      <c r="SN106" s="204"/>
      <c r="SO106" s="205"/>
      <c r="SP106" s="72"/>
      <c r="SQ106" s="70"/>
      <c r="SR106" s="73"/>
      <c r="SS106" s="74"/>
      <c r="ST106" s="74"/>
      <c r="SU106" s="62"/>
      <c r="SV106" s="75"/>
      <c r="SW106" s="76"/>
      <c r="SX106" s="216"/>
      <c r="SY106" s="75"/>
      <c r="SZ106" s="75"/>
      <c r="TA106" s="204"/>
      <c r="TB106" s="205"/>
      <c r="TC106" s="72"/>
      <c r="TD106" s="70"/>
      <c r="TE106" s="73"/>
      <c r="TF106" s="74"/>
      <c r="TG106" s="74"/>
      <c r="TH106" s="62"/>
      <c r="TI106" s="75"/>
      <c r="TJ106" s="76"/>
      <c r="TK106" s="216"/>
      <c r="TL106" s="75"/>
      <c r="TM106" s="75"/>
      <c r="TN106" s="204"/>
      <c r="TO106" s="205"/>
      <c r="TP106" s="72"/>
      <c r="TQ106" s="70"/>
      <c r="TR106" s="73"/>
      <c r="TS106" s="74"/>
      <c r="TT106" s="74"/>
      <c r="TU106" s="62"/>
      <c r="TV106" s="75"/>
      <c r="TW106" s="76"/>
      <c r="TX106" s="216"/>
      <c r="TY106" s="75"/>
      <c r="TZ106" s="75"/>
      <c r="UA106" s="204"/>
      <c r="UB106" s="205"/>
      <c r="UC106" s="72"/>
      <c r="UD106" s="70"/>
      <c r="UE106" s="73"/>
      <c r="UF106" s="74"/>
      <c r="UG106" s="74"/>
      <c r="UH106" s="62"/>
      <c r="UI106" s="75"/>
      <c r="UJ106" s="76"/>
      <c r="UK106" s="216"/>
      <c r="UL106" s="75"/>
      <c r="UM106" s="75"/>
      <c r="UN106" s="204"/>
      <c r="UO106" s="205"/>
      <c r="UP106" s="72"/>
      <c r="UQ106" s="70"/>
      <c r="UR106" s="73"/>
      <c r="US106" s="74"/>
      <c r="UT106" s="74"/>
      <c r="UU106" s="62"/>
      <c r="UV106" s="75"/>
      <c r="UW106" s="76"/>
      <c r="UX106" s="216"/>
      <c r="UY106" s="75"/>
      <c r="UZ106" s="75"/>
      <c r="VA106" s="204"/>
      <c r="VB106" s="205"/>
      <c r="VC106" s="72"/>
      <c r="VD106" s="70"/>
      <c r="VE106" s="73"/>
      <c r="VF106" s="74"/>
      <c r="VG106" s="74"/>
      <c r="VH106" s="62"/>
      <c r="VI106" s="75"/>
      <c r="VJ106" s="76"/>
      <c r="VK106" s="216"/>
      <c r="VL106" s="75"/>
      <c r="VM106" s="75"/>
      <c r="VN106" s="204"/>
      <c r="VO106" s="205"/>
      <c r="VP106" s="72"/>
      <c r="VQ106" s="70"/>
      <c r="VR106" s="73"/>
      <c r="VS106" s="74"/>
      <c r="VT106" s="74"/>
      <c r="VU106" s="62"/>
      <c r="VV106" s="75"/>
      <c r="VW106" s="76"/>
      <c r="VX106" s="216"/>
      <c r="VY106" s="75"/>
      <c r="VZ106" s="75"/>
      <c r="WA106" s="204"/>
      <c r="WB106" s="205"/>
      <c r="WC106" s="72"/>
      <c r="WD106" s="70"/>
      <c r="WE106" s="73"/>
      <c r="WF106" s="74"/>
      <c r="WG106" s="74"/>
      <c r="WH106" s="62"/>
      <c r="WI106" s="75"/>
      <c r="WJ106" s="76"/>
      <c r="WK106" s="216"/>
      <c r="WL106" s="75"/>
      <c r="WM106" s="75"/>
      <c r="WN106" s="204"/>
      <c r="WO106" s="205"/>
      <c r="WP106" s="72"/>
      <c r="WQ106" s="70"/>
      <c r="WR106" s="73"/>
      <c r="WS106" s="74"/>
      <c r="WT106" s="74"/>
      <c r="WU106" s="62"/>
      <c r="WV106" s="75"/>
      <c r="WW106" s="76"/>
      <c r="WX106" s="216"/>
      <c r="WY106" s="75"/>
      <c r="WZ106" s="75"/>
      <c r="XA106" s="204"/>
      <c r="XB106" s="205"/>
      <c r="XC106" s="72"/>
      <c r="XD106" s="70"/>
      <c r="XE106" s="73"/>
      <c r="XF106" s="74"/>
      <c r="XG106" s="74"/>
      <c r="XH106" s="62"/>
      <c r="XI106" s="75"/>
      <c r="XJ106" s="76"/>
      <c r="XK106" s="216"/>
      <c r="XL106" s="75"/>
      <c r="XM106" s="75"/>
      <c r="XN106" s="204"/>
      <c r="XO106" s="205"/>
      <c r="XP106" s="72"/>
      <c r="XQ106" s="70"/>
      <c r="XR106" s="73"/>
      <c r="XS106" s="74"/>
      <c r="XT106" s="74"/>
      <c r="XU106" s="62"/>
      <c r="XV106" s="75"/>
      <c r="XW106" s="76"/>
      <c r="XX106" s="216"/>
      <c r="XY106" s="75"/>
      <c r="XZ106" s="75"/>
      <c r="YA106" s="204"/>
      <c r="YB106" s="205"/>
      <c r="YC106" s="72"/>
      <c r="YD106" s="70"/>
      <c r="YE106" s="73"/>
      <c r="YF106" s="74"/>
      <c r="YG106" s="74"/>
      <c r="YH106" s="62"/>
      <c r="YI106" s="75"/>
      <c r="YJ106" s="76"/>
      <c r="YK106" s="216"/>
      <c r="YL106" s="75"/>
      <c r="YM106" s="75"/>
      <c r="YN106" s="204"/>
      <c r="YO106" s="205"/>
      <c r="YP106" s="72"/>
      <c r="YQ106" s="70"/>
      <c r="YR106" s="73"/>
      <c r="YS106" s="74"/>
      <c r="YT106" s="74"/>
      <c r="YU106" s="62"/>
      <c r="YV106" s="75"/>
      <c r="YW106" s="76"/>
      <c r="YX106" s="216"/>
      <c r="YY106" s="75"/>
      <c r="YZ106" s="75"/>
      <c r="ZA106" s="204"/>
      <c r="ZB106" s="205"/>
      <c r="ZC106" s="72"/>
      <c r="ZD106" s="70"/>
      <c r="ZE106" s="73"/>
      <c r="ZF106" s="74"/>
      <c r="ZG106" s="74"/>
      <c r="ZH106" s="62"/>
      <c r="ZI106" s="75"/>
      <c r="ZJ106" s="76"/>
      <c r="ZK106" s="216"/>
      <c r="ZL106" s="75"/>
      <c r="ZM106" s="75"/>
      <c r="ZN106" s="204"/>
      <c r="ZO106" s="205"/>
      <c r="ZP106" s="72"/>
      <c r="ZQ106" s="70"/>
      <c r="ZR106" s="73"/>
      <c r="ZS106" s="74"/>
      <c r="ZT106" s="74"/>
      <c r="ZU106" s="62"/>
      <c r="ZV106" s="75"/>
      <c r="ZW106" s="76"/>
      <c r="ZX106" s="216"/>
      <c r="ZY106" s="75"/>
      <c r="ZZ106" s="75"/>
      <c r="AAA106" s="204"/>
      <c r="AAB106" s="205"/>
      <c r="AAC106" s="72"/>
      <c r="AAD106" s="70"/>
      <c r="AAE106" s="73"/>
      <c r="AAF106" s="74"/>
      <c r="AAG106" s="74"/>
      <c r="AAH106" s="62"/>
      <c r="AAI106" s="75"/>
      <c r="AAJ106" s="76"/>
      <c r="AAK106" s="216"/>
      <c r="AAL106" s="75"/>
      <c r="AAM106" s="75"/>
      <c r="AAN106" s="204"/>
      <c r="AAO106" s="205"/>
      <c r="AAP106" s="72"/>
      <c r="AAQ106" s="70"/>
      <c r="AAR106" s="73"/>
      <c r="AAS106" s="74"/>
      <c r="AAT106" s="74"/>
      <c r="AAU106" s="62"/>
      <c r="AAV106" s="75"/>
      <c r="AAW106" s="76"/>
      <c r="AAX106" s="216"/>
      <c r="AAY106" s="75"/>
      <c r="AAZ106" s="75"/>
      <c r="ABA106" s="204"/>
      <c r="ABB106" s="205"/>
      <c r="ABC106" s="72"/>
      <c r="ABD106" s="70"/>
      <c r="ABE106" s="73"/>
      <c r="ABF106" s="74"/>
      <c r="ABG106" s="74"/>
      <c r="ABH106" s="62"/>
      <c r="ABI106" s="75"/>
      <c r="ABJ106" s="76"/>
      <c r="ABK106" s="216"/>
      <c r="ABL106" s="75"/>
      <c r="ABM106" s="75"/>
      <c r="ABN106" s="204"/>
      <c r="ABO106" s="205"/>
      <c r="ABP106" s="72"/>
      <c r="ABQ106" s="70"/>
      <c r="ABR106" s="73"/>
      <c r="ABS106" s="74"/>
      <c r="ABT106" s="74"/>
      <c r="ABU106" s="62"/>
      <c r="ABV106" s="75"/>
      <c r="ABW106" s="76"/>
      <c r="ABX106" s="216"/>
      <c r="ABY106" s="75"/>
      <c r="ABZ106" s="75"/>
      <c r="ACA106" s="204"/>
      <c r="ACB106" s="205"/>
      <c r="ACC106" s="72"/>
      <c r="ACD106" s="70"/>
      <c r="ACE106" s="73"/>
      <c r="ACF106" s="74"/>
      <c r="ACG106" s="74"/>
      <c r="ACH106" s="62"/>
      <c r="ACI106" s="75"/>
      <c r="ACJ106" s="76"/>
      <c r="ACK106" s="216"/>
      <c r="ACL106" s="75"/>
      <c r="ACM106" s="75"/>
      <c r="ACN106" s="204"/>
      <c r="ACO106" s="205"/>
      <c r="ACP106" s="72"/>
      <c r="ACQ106" s="70"/>
      <c r="ACR106" s="73"/>
      <c r="ACS106" s="74"/>
      <c r="ACT106" s="74"/>
      <c r="ACU106" s="62"/>
      <c r="ACV106" s="75"/>
      <c r="ACW106" s="76"/>
      <c r="ACX106" s="216"/>
      <c r="ACY106" s="75"/>
      <c r="ACZ106" s="75"/>
      <c r="ADA106" s="204"/>
      <c r="ADB106" s="205"/>
      <c r="ADC106" s="72"/>
      <c r="ADD106" s="70"/>
      <c r="ADE106" s="73"/>
      <c r="ADF106" s="74"/>
      <c r="ADG106" s="74"/>
      <c r="ADH106" s="62"/>
      <c r="ADI106" s="75"/>
      <c r="ADJ106" s="76"/>
      <c r="ADK106" s="216"/>
      <c r="ADL106" s="75"/>
      <c r="ADM106" s="75"/>
      <c r="ADN106" s="204"/>
      <c r="ADO106" s="205"/>
      <c r="ADP106" s="72"/>
      <c r="ADQ106" s="70"/>
      <c r="ADR106" s="73"/>
      <c r="ADS106" s="74"/>
      <c r="ADT106" s="74"/>
      <c r="ADU106" s="62"/>
      <c r="ADV106" s="75"/>
      <c r="ADW106" s="76"/>
      <c r="ADX106" s="216"/>
      <c r="ADY106" s="75"/>
      <c r="ADZ106" s="75"/>
      <c r="AEA106" s="204"/>
      <c r="AEB106" s="205"/>
      <c r="AEC106" s="72"/>
      <c r="AED106" s="70"/>
      <c r="AEE106" s="73"/>
      <c r="AEF106" s="74"/>
      <c r="AEG106" s="74"/>
      <c r="AEH106" s="62"/>
      <c r="AEI106" s="75"/>
      <c r="AEJ106" s="76"/>
      <c r="AEK106" s="216"/>
      <c r="AEL106" s="75"/>
      <c r="AEM106" s="75"/>
      <c r="AEN106" s="204"/>
      <c r="AEO106" s="205"/>
      <c r="AEP106" s="72"/>
      <c r="AEQ106" s="70"/>
      <c r="AER106" s="73"/>
      <c r="AES106" s="74"/>
      <c r="AET106" s="74"/>
      <c r="AEU106" s="62"/>
      <c r="AEV106" s="75"/>
      <c r="AEW106" s="76"/>
      <c r="AEX106" s="216"/>
      <c r="AEY106" s="75"/>
      <c r="AEZ106" s="75"/>
      <c r="AFA106" s="204"/>
      <c r="AFB106" s="205"/>
      <c r="AFC106" s="72"/>
      <c r="AFD106" s="70"/>
      <c r="AFE106" s="73"/>
      <c r="AFF106" s="74"/>
      <c r="AFG106" s="74"/>
      <c r="AFH106" s="62"/>
      <c r="AFI106" s="75"/>
      <c r="AFJ106" s="76"/>
      <c r="AFK106" s="216"/>
      <c r="AFL106" s="75"/>
      <c r="AFM106" s="75"/>
      <c r="AFN106" s="204"/>
      <c r="AFO106" s="205"/>
      <c r="AFP106" s="72"/>
      <c r="AFQ106" s="70"/>
      <c r="AFR106" s="73"/>
      <c r="AFS106" s="74"/>
      <c r="AFT106" s="74"/>
      <c r="AFU106" s="62"/>
      <c r="AFV106" s="75"/>
      <c r="AFW106" s="76"/>
      <c r="AFX106" s="216"/>
      <c r="AFY106" s="75"/>
      <c r="AFZ106" s="75"/>
      <c r="AGA106" s="204"/>
      <c r="AGB106" s="205"/>
      <c r="AGC106" s="72"/>
      <c r="AGD106" s="70"/>
      <c r="AGE106" s="73"/>
      <c r="AGF106" s="74"/>
      <c r="AGG106" s="74"/>
      <c r="AGH106" s="62"/>
      <c r="AGI106" s="75"/>
      <c r="AGJ106" s="76"/>
      <c r="AGK106" s="216"/>
      <c r="AGL106" s="75"/>
      <c r="AGM106" s="75"/>
      <c r="AGN106" s="204"/>
      <c r="AGO106" s="205"/>
      <c r="AGP106" s="72"/>
      <c r="AGQ106" s="70"/>
      <c r="AGR106" s="73"/>
      <c r="AGS106" s="74"/>
      <c r="AGT106" s="74"/>
      <c r="AGU106" s="62"/>
      <c r="AGV106" s="75"/>
      <c r="AGW106" s="76"/>
      <c r="AGX106" s="216"/>
      <c r="AGY106" s="75"/>
      <c r="AGZ106" s="75"/>
      <c r="AHA106" s="204"/>
      <c r="AHB106" s="205"/>
      <c r="AHC106" s="72"/>
      <c r="AHD106" s="70"/>
      <c r="AHE106" s="73"/>
      <c r="AHF106" s="74"/>
      <c r="AHG106" s="74"/>
      <c r="AHH106" s="62"/>
      <c r="AHI106" s="75"/>
      <c r="AHJ106" s="76"/>
      <c r="AHK106" s="216"/>
      <c r="AHL106" s="75"/>
      <c r="AHM106" s="75"/>
      <c r="AHN106" s="204"/>
      <c r="AHO106" s="205"/>
      <c r="AHP106" s="72"/>
      <c r="AHQ106" s="70"/>
      <c r="AHR106" s="73"/>
      <c r="AHS106" s="74"/>
      <c r="AHT106" s="74"/>
      <c r="AHU106" s="62"/>
      <c r="AHV106" s="75"/>
      <c r="AHW106" s="76"/>
      <c r="AHX106" s="216"/>
      <c r="AHY106" s="75"/>
      <c r="AHZ106" s="75"/>
      <c r="AIA106" s="204"/>
      <c r="AIB106" s="205"/>
      <c r="AIC106" s="72"/>
      <c r="AID106" s="70"/>
      <c r="AIE106" s="73"/>
      <c r="AIF106" s="74"/>
      <c r="AIG106" s="74"/>
      <c r="AIH106" s="62"/>
      <c r="AII106" s="75"/>
      <c r="AIJ106" s="76"/>
      <c r="AIK106" s="216"/>
      <c r="AIL106" s="75"/>
      <c r="AIM106" s="75"/>
      <c r="AIN106" s="204"/>
      <c r="AIO106" s="205"/>
      <c r="AIP106" s="72"/>
      <c r="AIQ106" s="70"/>
      <c r="AIR106" s="73"/>
      <c r="AIS106" s="74"/>
      <c r="AIT106" s="74"/>
      <c r="AIU106" s="62"/>
      <c r="AIV106" s="75"/>
      <c r="AIW106" s="76"/>
      <c r="AIX106" s="216"/>
      <c r="AIY106" s="75"/>
      <c r="AIZ106" s="75"/>
      <c r="AJA106" s="204"/>
      <c r="AJB106" s="205"/>
      <c r="AJC106" s="72"/>
      <c r="AJD106" s="70"/>
      <c r="AJE106" s="73"/>
      <c r="AJF106" s="74"/>
      <c r="AJG106" s="74"/>
      <c r="AJH106" s="62"/>
      <c r="AJI106" s="75"/>
      <c r="AJJ106" s="76"/>
      <c r="AJK106" s="216"/>
      <c r="AJL106" s="75"/>
      <c r="AJM106" s="75"/>
      <c r="AJN106" s="204"/>
      <c r="AJO106" s="205"/>
      <c r="AJP106" s="72"/>
      <c r="AJQ106" s="70"/>
      <c r="AJR106" s="73"/>
      <c r="AJS106" s="74"/>
      <c r="AJT106" s="74"/>
      <c r="AJU106" s="62"/>
      <c r="AJV106" s="75"/>
      <c r="AJW106" s="76"/>
      <c r="AJX106" s="216"/>
      <c r="AJY106" s="75"/>
      <c r="AJZ106" s="75"/>
      <c r="AKA106" s="204"/>
      <c r="AKB106" s="205"/>
      <c r="AKC106" s="72"/>
      <c r="AKD106" s="70"/>
      <c r="AKE106" s="73"/>
      <c r="AKF106" s="74"/>
      <c r="AKG106" s="74"/>
      <c r="AKH106" s="62"/>
      <c r="AKI106" s="75"/>
      <c r="AKJ106" s="76"/>
      <c r="AKK106" s="216"/>
      <c r="AKL106" s="75"/>
      <c r="AKM106" s="75"/>
      <c r="AKN106" s="204"/>
      <c r="AKO106" s="205"/>
      <c r="AKP106" s="72"/>
      <c r="AKQ106" s="70"/>
      <c r="AKR106" s="73"/>
      <c r="AKS106" s="74"/>
      <c r="AKT106" s="74"/>
      <c r="AKU106" s="62"/>
      <c r="AKV106" s="75"/>
      <c r="AKW106" s="76"/>
      <c r="AKX106" s="216"/>
      <c r="AKY106" s="75"/>
      <c r="AKZ106" s="75"/>
      <c r="ALA106" s="204"/>
      <c r="ALB106" s="205"/>
      <c r="ALC106" s="72"/>
      <c r="ALD106" s="70"/>
      <c r="ALE106" s="73"/>
      <c r="ALF106" s="74"/>
      <c r="ALG106" s="74"/>
      <c r="ALH106" s="62"/>
      <c r="ALI106" s="75"/>
      <c r="ALJ106" s="76"/>
      <c r="ALK106" s="216"/>
      <c r="ALL106" s="75"/>
      <c r="ALM106" s="75"/>
      <c r="ALN106" s="204"/>
      <c r="ALO106" s="205"/>
      <c r="ALP106" s="72"/>
      <c r="ALQ106" s="70"/>
      <c r="ALR106" s="73"/>
      <c r="ALS106" s="74"/>
      <c r="ALT106" s="74"/>
      <c r="ALU106" s="62"/>
      <c r="ALV106" s="75"/>
      <c r="ALW106" s="76"/>
      <c r="ALX106" s="216"/>
      <c r="ALY106" s="75"/>
      <c r="ALZ106" s="75"/>
      <c r="AMA106" s="204"/>
      <c r="AMB106" s="205"/>
      <c r="AMC106" s="72"/>
      <c r="AMD106" s="70"/>
      <c r="AME106" s="73"/>
      <c r="AMF106" s="74"/>
      <c r="AMG106" s="74"/>
      <c r="AMH106" s="62"/>
      <c r="AMI106" s="75"/>
      <c r="AMJ106" s="76"/>
      <c r="AMK106" s="216"/>
      <c r="AML106" s="75"/>
      <c r="AMM106" s="75"/>
      <c r="AMN106" s="204"/>
      <c r="AMO106" s="205"/>
      <c r="AMP106" s="72"/>
      <c r="AMQ106" s="70"/>
      <c r="AMR106" s="73"/>
      <c r="AMS106" s="74"/>
      <c r="AMT106" s="74"/>
      <c r="AMU106" s="62"/>
      <c r="AMV106" s="75"/>
      <c r="AMW106" s="76"/>
      <c r="AMX106" s="216"/>
      <c r="AMY106" s="75"/>
      <c r="AMZ106" s="75"/>
      <c r="ANA106" s="204"/>
      <c r="ANB106" s="205"/>
      <c r="ANC106" s="72"/>
      <c r="AND106" s="70"/>
      <c r="ANE106" s="73"/>
      <c r="ANF106" s="74"/>
      <c r="ANG106" s="74"/>
      <c r="ANH106" s="62"/>
      <c r="ANI106" s="75"/>
      <c r="ANJ106" s="76"/>
      <c r="ANK106" s="216"/>
      <c r="ANL106" s="75"/>
      <c r="ANM106" s="75"/>
      <c r="ANN106" s="204"/>
      <c r="ANO106" s="205"/>
      <c r="ANP106" s="72"/>
      <c r="ANQ106" s="70"/>
      <c r="ANR106" s="73"/>
      <c r="ANS106" s="74"/>
      <c r="ANT106" s="74"/>
      <c r="ANU106" s="62"/>
      <c r="ANV106" s="75"/>
      <c r="ANW106" s="76"/>
      <c r="ANX106" s="216"/>
      <c r="ANY106" s="75"/>
      <c r="ANZ106" s="75"/>
      <c r="AOA106" s="204"/>
      <c r="AOB106" s="205"/>
      <c r="AOC106" s="72"/>
      <c r="AOD106" s="70"/>
      <c r="AOE106" s="73"/>
      <c r="AOF106" s="74"/>
      <c r="AOG106" s="74"/>
      <c r="AOH106" s="62"/>
      <c r="AOI106" s="75"/>
      <c r="AOJ106" s="76"/>
      <c r="AOK106" s="216"/>
      <c r="AOL106" s="75"/>
      <c r="AOM106" s="75"/>
      <c r="AON106" s="204"/>
      <c r="AOO106" s="205"/>
      <c r="AOP106" s="72"/>
      <c r="AOQ106" s="70"/>
      <c r="AOR106" s="73"/>
      <c r="AOS106" s="74"/>
      <c r="AOT106" s="74"/>
      <c r="AOU106" s="62"/>
      <c r="AOV106" s="75"/>
      <c r="AOW106" s="76"/>
      <c r="AOX106" s="216"/>
      <c r="AOY106" s="75"/>
      <c r="AOZ106" s="75"/>
      <c r="APA106" s="204"/>
      <c r="APB106" s="205"/>
      <c r="APC106" s="72"/>
      <c r="APD106" s="70"/>
      <c r="APE106" s="73"/>
      <c r="APF106" s="74"/>
      <c r="APG106" s="74"/>
      <c r="APH106" s="62"/>
      <c r="API106" s="75"/>
      <c r="APJ106" s="76"/>
      <c r="APK106" s="216"/>
      <c r="APL106" s="75"/>
      <c r="APM106" s="75"/>
      <c r="APN106" s="204"/>
      <c r="APO106" s="205"/>
      <c r="APP106" s="72"/>
      <c r="APQ106" s="70"/>
      <c r="APR106" s="73"/>
      <c r="APS106" s="74"/>
      <c r="APT106" s="74"/>
      <c r="APU106" s="62"/>
      <c r="APV106" s="75"/>
      <c r="APW106" s="76"/>
      <c r="APX106" s="216"/>
      <c r="APY106" s="75"/>
      <c r="APZ106" s="75"/>
      <c r="AQA106" s="204"/>
      <c r="AQB106" s="205"/>
      <c r="AQC106" s="72"/>
      <c r="AQD106" s="70"/>
      <c r="AQE106" s="73"/>
      <c r="AQF106" s="74"/>
      <c r="AQG106" s="74"/>
      <c r="AQH106" s="62"/>
      <c r="AQI106" s="75"/>
      <c r="AQJ106" s="76"/>
      <c r="AQK106" s="216"/>
      <c r="AQL106" s="75"/>
      <c r="AQM106" s="75"/>
      <c r="AQN106" s="204"/>
      <c r="AQO106" s="205"/>
      <c r="AQP106" s="72"/>
      <c r="AQQ106" s="70"/>
      <c r="AQR106" s="73"/>
      <c r="AQS106" s="74"/>
      <c r="AQT106" s="74"/>
      <c r="AQU106" s="62"/>
      <c r="AQV106" s="75"/>
      <c r="AQW106" s="76"/>
      <c r="AQX106" s="216"/>
      <c r="AQY106" s="75"/>
      <c r="AQZ106" s="75"/>
      <c r="ARA106" s="204"/>
      <c r="ARB106" s="205"/>
      <c r="ARC106" s="72"/>
      <c r="ARD106" s="70"/>
      <c r="ARE106" s="73"/>
      <c r="ARF106" s="74"/>
      <c r="ARG106" s="74"/>
      <c r="ARH106" s="62"/>
      <c r="ARI106" s="75"/>
      <c r="ARJ106" s="76"/>
      <c r="ARK106" s="216"/>
      <c r="ARL106" s="75"/>
      <c r="ARM106" s="75"/>
      <c r="ARN106" s="204"/>
      <c r="ARO106" s="205"/>
      <c r="ARP106" s="72"/>
      <c r="ARQ106" s="70"/>
      <c r="ARR106" s="73"/>
      <c r="ARS106" s="74"/>
      <c r="ART106" s="74"/>
      <c r="ARU106" s="62"/>
      <c r="ARV106" s="75"/>
      <c r="ARW106" s="76"/>
      <c r="ARX106" s="216"/>
      <c r="ARY106" s="75"/>
      <c r="ARZ106" s="75"/>
      <c r="ASA106" s="204"/>
      <c r="ASB106" s="205"/>
      <c r="ASC106" s="72"/>
      <c r="ASD106" s="70"/>
      <c r="ASE106" s="73"/>
      <c r="ASF106" s="74"/>
      <c r="ASG106" s="74"/>
      <c r="ASH106" s="62"/>
      <c r="ASI106" s="75"/>
      <c r="ASJ106" s="76"/>
      <c r="ASK106" s="216"/>
      <c r="ASL106" s="75"/>
      <c r="ASM106" s="75"/>
      <c r="ASN106" s="204"/>
      <c r="ASO106" s="205"/>
      <c r="ASP106" s="72"/>
      <c r="ASQ106" s="70"/>
      <c r="ASR106" s="73"/>
      <c r="ASS106" s="74"/>
      <c r="AST106" s="74"/>
      <c r="ASU106" s="62"/>
      <c r="ASV106" s="75"/>
      <c r="ASW106" s="76"/>
      <c r="ASX106" s="216"/>
      <c r="ASY106" s="75"/>
      <c r="ASZ106" s="75"/>
      <c r="ATA106" s="204"/>
      <c r="ATB106" s="205"/>
      <c r="ATC106" s="72"/>
      <c r="ATD106" s="70"/>
      <c r="ATE106" s="73"/>
      <c r="ATF106" s="74"/>
      <c r="ATG106" s="74"/>
      <c r="ATH106" s="62"/>
      <c r="ATI106" s="75"/>
      <c r="ATJ106" s="76"/>
      <c r="ATK106" s="216"/>
      <c r="ATL106" s="75"/>
      <c r="ATM106" s="75"/>
      <c r="ATN106" s="204"/>
      <c r="ATO106" s="205"/>
      <c r="ATP106" s="72"/>
      <c r="ATQ106" s="70"/>
      <c r="ATR106" s="73"/>
      <c r="ATS106" s="74"/>
      <c r="ATT106" s="74"/>
      <c r="ATU106" s="62"/>
      <c r="ATV106" s="75"/>
      <c r="ATW106" s="76"/>
      <c r="ATX106" s="216"/>
      <c r="ATY106" s="75"/>
      <c r="ATZ106" s="75"/>
      <c r="AUA106" s="204"/>
      <c r="AUB106" s="205"/>
      <c r="AUC106" s="72"/>
      <c r="AUD106" s="70"/>
      <c r="AUE106" s="73"/>
      <c r="AUF106" s="74"/>
      <c r="AUG106" s="74"/>
      <c r="AUH106" s="62"/>
      <c r="AUI106" s="75"/>
      <c r="AUJ106" s="76"/>
      <c r="AUK106" s="216"/>
      <c r="AUL106" s="75"/>
      <c r="AUM106" s="75"/>
      <c r="AUN106" s="204"/>
      <c r="AUO106" s="205"/>
      <c r="AUP106" s="72"/>
      <c r="AUQ106" s="70"/>
      <c r="AUR106" s="73"/>
      <c r="AUS106" s="74"/>
      <c r="AUT106" s="74"/>
      <c r="AUU106" s="62"/>
      <c r="AUV106" s="75"/>
      <c r="AUW106" s="76"/>
      <c r="AUX106" s="216"/>
      <c r="AUY106" s="75"/>
      <c r="AUZ106" s="75"/>
      <c r="AVA106" s="204"/>
      <c r="AVB106" s="205"/>
      <c r="AVC106" s="72"/>
      <c r="AVD106" s="70"/>
      <c r="AVE106" s="73"/>
      <c r="AVF106" s="74"/>
      <c r="AVG106" s="74"/>
      <c r="AVH106" s="62"/>
      <c r="AVI106" s="75"/>
      <c r="AVJ106" s="76"/>
      <c r="AVK106" s="216"/>
      <c r="AVL106" s="75"/>
      <c r="AVM106" s="75"/>
      <c r="AVN106" s="204"/>
      <c r="AVO106" s="205"/>
      <c r="AVP106" s="72"/>
      <c r="AVQ106" s="70"/>
      <c r="AVR106" s="73"/>
      <c r="AVS106" s="74"/>
      <c r="AVT106" s="74"/>
      <c r="AVU106" s="62"/>
      <c r="AVV106" s="75"/>
      <c r="AVW106" s="76"/>
      <c r="AVX106" s="216"/>
      <c r="AVY106" s="75"/>
      <c r="AVZ106" s="75"/>
      <c r="AWA106" s="204"/>
      <c r="AWB106" s="205"/>
      <c r="AWC106" s="72"/>
      <c r="AWD106" s="70"/>
      <c r="AWE106" s="73"/>
      <c r="AWF106" s="74"/>
      <c r="AWG106" s="74"/>
      <c r="AWH106" s="62"/>
      <c r="AWI106" s="75"/>
      <c r="AWJ106" s="76"/>
      <c r="AWK106" s="216"/>
      <c r="AWL106" s="75"/>
      <c r="AWM106" s="75"/>
      <c r="AWN106" s="204"/>
      <c r="AWO106" s="205"/>
      <c r="AWP106" s="72"/>
      <c r="AWQ106" s="70"/>
      <c r="AWR106" s="73"/>
      <c r="AWS106" s="74"/>
      <c r="AWT106" s="74"/>
      <c r="AWU106" s="62"/>
      <c r="AWV106" s="75"/>
      <c r="AWW106" s="76"/>
      <c r="AWX106" s="216"/>
      <c r="AWY106" s="75"/>
      <c r="AWZ106" s="75"/>
      <c r="AXA106" s="204"/>
      <c r="AXB106" s="205"/>
      <c r="AXC106" s="72"/>
      <c r="AXD106" s="70"/>
      <c r="AXE106" s="73"/>
      <c r="AXF106" s="74"/>
      <c r="AXG106" s="74"/>
      <c r="AXH106" s="62"/>
      <c r="AXI106" s="75"/>
      <c r="AXJ106" s="76"/>
      <c r="AXK106" s="216"/>
      <c r="AXL106" s="75"/>
      <c r="AXM106" s="75"/>
      <c r="AXN106" s="204"/>
      <c r="AXO106" s="205"/>
      <c r="AXP106" s="72"/>
      <c r="AXQ106" s="70"/>
      <c r="AXR106" s="73"/>
      <c r="AXS106" s="74"/>
      <c r="AXT106" s="74"/>
      <c r="AXU106" s="62"/>
      <c r="AXV106" s="75"/>
      <c r="AXW106" s="76"/>
      <c r="AXX106" s="216"/>
      <c r="AXY106" s="75"/>
      <c r="AXZ106" s="75"/>
      <c r="AYA106" s="204"/>
      <c r="AYB106" s="205"/>
      <c r="AYC106" s="72"/>
      <c r="AYD106" s="70"/>
      <c r="AYE106" s="73"/>
      <c r="AYF106" s="74"/>
      <c r="AYG106" s="74"/>
      <c r="AYH106" s="62"/>
      <c r="AYI106" s="75"/>
      <c r="AYJ106" s="76"/>
      <c r="AYK106" s="216"/>
      <c r="AYL106" s="75"/>
      <c r="AYM106" s="75"/>
      <c r="AYN106" s="204"/>
      <c r="AYO106" s="205"/>
      <c r="AYP106" s="72"/>
      <c r="AYQ106" s="70"/>
      <c r="AYR106" s="73"/>
      <c r="AYS106" s="74"/>
      <c r="AYT106" s="74"/>
      <c r="AYU106" s="62"/>
      <c r="AYV106" s="75"/>
      <c r="AYW106" s="76"/>
      <c r="AYX106" s="216"/>
      <c r="AYY106" s="75"/>
      <c r="AYZ106" s="75"/>
      <c r="AZA106" s="204"/>
      <c r="AZB106" s="205"/>
      <c r="AZC106" s="72"/>
      <c r="AZD106" s="70"/>
      <c r="AZE106" s="73"/>
      <c r="AZF106" s="74"/>
      <c r="AZG106" s="74"/>
      <c r="AZH106" s="62"/>
      <c r="AZI106" s="75"/>
      <c r="AZJ106" s="76"/>
      <c r="AZK106" s="216"/>
      <c r="AZL106" s="75"/>
      <c r="AZM106" s="75"/>
      <c r="AZN106" s="204"/>
      <c r="AZO106" s="205"/>
      <c r="AZP106" s="72"/>
      <c r="AZQ106" s="70"/>
      <c r="AZR106" s="73"/>
      <c r="AZS106" s="74"/>
      <c r="AZT106" s="74"/>
      <c r="AZU106" s="62"/>
      <c r="AZV106" s="75"/>
      <c r="AZW106" s="76"/>
      <c r="AZX106" s="216"/>
      <c r="AZY106" s="75"/>
      <c r="AZZ106" s="75"/>
      <c r="BAA106" s="204"/>
      <c r="BAB106" s="205"/>
      <c r="BAC106" s="72"/>
      <c r="BAD106" s="70"/>
      <c r="BAE106" s="73"/>
      <c r="BAF106" s="74"/>
      <c r="BAG106" s="74"/>
      <c r="BAH106" s="62"/>
      <c r="BAI106" s="75"/>
      <c r="BAJ106" s="76"/>
      <c r="BAK106" s="216"/>
      <c r="BAL106" s="75"/>
      <c r="BAM106" s="75"/>
      <c r="BAN106" s="204"/>
      <c r="BAO106" s="205"/>
      <c r="BAP106" s="72"/>
      <c r="BAQ106" s="70"/>
      <c r="BAR106" s="73"/>
      <c r="BAS106" s="74"/>
      <c r="BAT106" s="74"/>
      <c r="BAU106" s="62"/>
      <c r="BAV106" s="75"/>
      <c r="BAW106" s="76"/>
      <c r="BAX106" s="216"/>
      <c r="BAY106" s="75"/>
      <c r="BAZ106" s="75"/>
      <c r="BBA106" s="204"/>
      <c r="BBB106" s="205"/>
      <c r="BBC106" s="72"/>
      <c r="BBD106" s="70"/>
      <c r="BBE106" s="73"/>
      <c r="BBF106" s="74"/>
      <c r="BBG106" s="74"/>
      <c r="BBH106" s="62"/>
      <c r="BBI106" s="75"/>
      <c r="BBJ106" s="76"/>
      <c r="BBK106" s="216"/>
      <c r="BBL106" s="75"/>
      <c r="BBM106" s="75"/>
      <c r="BBN106" s="204"/>
      <c r="BBO106" s="205"/>
      <c r="BBP106" s="72"/>
      <c r="BBQ106" s="70"/>
      <c r="BBR106" s="73"/>
      <c r="BBS106" s="74"/>
      <c r="BBT106" s="74"/>
      <c r="BBU106" s="62"/>
      <c r="BBV106" s="75"/>
      <c r="BBW106" s="76"/>
      <c r="BBX106" s="216"/>
      <c r="BBY106" s="75"/>
      <c r="BBZ106" s="75"/>
      <c r="BCA106" s="204"/>
      <c r="BCB106" s="205"/>
      <c r="BCC106" s="72"/>
      <c r="BCD106" s="70"/>
      <c r="BCE106" s="73"/>
      <c r="BCF106" s="74"/>
      <c r="BCG106" s="74"/>
      <c r="BCH106" s="62"/>
      <c r="BCI106" s="75"/>
      <c r="BCJ106" s="76"/>
      <c r="BCK106" s="216"/>
      <c r="BCL106" s="75"/>
      <c r="BCM106" s="75"/>
      <c r="BCN106" s="204"/>
      <c r="BCO106" s="205"/>
      <c r="BCP106" s="72"/>
      <c r="BCQ106" s="70"/>
      <c r="BCR106" s="73"/>
      <c r="BCS106" s="74"/>
      <c r="BCT106" s="74"/>
      <c r="BCU106" s="62"/>
      <c r="BCV106" s="75"/>
      <c r="BCW106" s="76"/>
      <c r="BCX106" s="216"/>
      <c r="BCY106" s="75"/>
      <c r="BCZ106" s="75"/>
      <c r="BDA106" s="204"/>
      <c r="BDB106" s="205"/>
      <c r="BDC106" s="72"/>
      <c r="BDD106" s="70"/>
      <c r="BDE106" s="73"/>
      <c r="BDF106" s="74"/>
      <c r="BDG106" s="74"/>
      <c r="BDH106" s="62"/>
      <c r="BDI106" s="75"/>
      <c r="BDJ106" s="76"/>
      <c r="BDK106" s="216"/>
      <c r="BDL106" s="75"/>
      <c r="BDM106" s="75"/>
      <c r="BDN106" s="204"/>
      <c r="BDO106" s="205"/>
      <c r="BDP106" s="72"/>
      <c r="BDQ106" s="70"/>
      <c r="BDR106" s="73"/>
      <c r="BDS106" s="74"/>
      <c r="BDT106" s="74"/>
      <c r="BDU106" s="62"/>
      <c r="BDV106" s="75"/>
      <c r="BDW106" s="76"/>
      <c r="BDX106" s="216"/>
      <c r="BDY106" s="75"/>
      <c r="BDZ106" s="75"/>
      <c r="BEA106" s="204"/>
      <c r="BEB106" s="205"/>
      <c r="BEC106" s="72"/>
      <c r="BED106" s="70"/>
      <c r="BEE106" s="73"/>
      <c r="BEF106" s="74"/>
      <c r="BEG106" s="74"/>
      <c r="BEH106" s="62"/>
      <c r="BEI106" s="75"/>
      <c r="BEJ106" s="76"/>
      <c r="BEK106" s="216"/>
      <c r="BEL106" s="75"/>
      <c r="BEM106" s="75"/>
      <c r="BEN106" s="204"/>
      <c r="BEO106" s="205"/>
      <c r="BEP106" s="72"/>
      <c r="BEQ106" s="70"/>
      <c r="BER106" s="73"/>
      <c r="BES106" s="74"/>
      <c r="BET106" s="74"/>
      <c r="BEU106" s="62"/>
      <c r="BEV106" s="75"/>
      <c r="BEW106" s="76"/>
      <c r="BEX106" s="216"/>
      <c r="BEY106" s="75"/>
      <c r="BEZ106" s="75"/>
      <c r="BFA106" s="204"/>
      <c r="BFB106" s="205"/>
      <c r="BFC106" s="72"/>
      <c r="BFD106" s="70"/>
      <c r="BFE106" s="73"/>
      <c r="BFF106" s="74"/>
      <c r="BFG106" s="74"/>
      <c r="BFH106" s="62"/>
      <c r="BFI106" s="75"/>
      <c r="BFJ106" s="76"/>
      <c r="BFK106" s="216"/>
      <c r="BFL106" s="75"/>
      <c r="BFM106" s="75"/>
      <c r="BFN106" s="204"/>
      <c r="BFO106" s="205"/>
      <c r="BFP106" s="72"/>
      <c r="BFQ106" s="70"/>
      <c r="BFR106" s="73"/>
      <c r="BFS106" s="74"/>
      <c r="BFT106" s="74"/>
      <c r="BFU106" s="62"/>
      <c r="BFV106" s="75"/>
      <c r="BFW106" s="76"/>
      <c r="BFX106" s="216"/>
      <c r="BFY106" s="75"/>
      <c r="BFZ106" s="75"/>
      <c r="BGA106" s="204"/>
      <c r="BGB106" s="205"/>
      <c r="BGC106" s="72"/>
      <c r="BGD106" s="70"/>
      <c r="BGE106" s="73"/>
      <c r="BGF106" s="74"/>
      <c r="BGG106" s="74"/>
      <c r="BGH106" s="62"/>
      <c r="BGI106" s="75"/>
      <c r="BGJ106" s="76"/>
      <c r="BGK106" s="216"/>
      <c r="BGL106" s="75"/>
      <c r="BGM106" s="75"/>
      <c r="BGN106" s="204"/>
      <c r="BGO106" s="205"/>
      <c r="BGP106" s="72"/>
      <c r="BGQ106" s="70"/>
      <c r="BGR106" s="73"/>
      <c r="BGS106" s="74"/>
      <c r="BGT106" s="74"/>
      <c r="BGU106" s="62"/>
      <c r="BGV106" s="75"/>
      <c r="BGW106" s="76"/>
      <c r="BGX106" s="216"/>
      <c r="BGY106" s="75"/>
      <c r="BGZ106" s="75"/>
      <c r="BHA106" s="204"/>
      <c r="BHB106" s="205"/>
      <c r="BHC106" s="72"/>
      <c r="BHD106" s="70"/>
      <c r="BHE106" s="73"/>
      <c r="BHF106" s="74"/>
      <c r="BHG106" s="74"/>
      <c r="BHH106" s="62"/>
      <c r="BHI106" s="75"/>
      <c r="BHJ106" s="76"/>
      <c r="BHK106" s="216"/>
      <c r="BHL106" s="75"/>
      <c r="BHM106" s="75"/>
      <c r="BHN106" s="204"/>
      <c r="BHO106" s="205"/>
      <c r="BHP106" s="72"/>
      <c r="BHQ106" s="70"/>
      <c r="BHR106" s="73"/>
      <c r="BHS106" s="74"/>
      <c r="BHT106" s="74"/>
      <c r="BHU106" s="62"/>
      <c r="BHV106" s="75"/>
      <c r="BHW106" s="76"/>
      <c r="BHX106" s="216"/>
      <c r="BHY106" s="75"/>
      <c r="BHZ106" s="75"/>
      <c r="BIA106" s="204"/>
      <c r="BIB106" s="205"/>
      <c r="BIC106" s="72"/>
      <c r="BID106" s="70"/>
      <c r="BIE106" s="73"/>
      <c r="BIF106" s="74"/>
      <c r="BIG106" s="74"/>
      <c r="BIH106" s="62"/>
      <c r="BII106" s="75"/>
      <c r="BIJ106" s="76"/>
      <c r="BIK106" s="216"/>
      <c r="BIL106" s="75"/>
      <c r="BIM106" s="75"/>
      <c r="BIN106" s="204"/>
      <c r="BIO106" s="205"/>
      <c r="BIP106" s="72"/>
      <c r="BIQ106" s="70"/>
      <c r="BIR106" s="73"/>
      <c r="BIS106" s="74"/>
      <c r="BIT106" s="74"/>
      <c r="BIU106" s="62"/>
      <c r="BIV106" s="75"/>
      <c r="BIW106" s="76"/>
      <c r="BIX106" s="216"/>
      <c r="BIY106" s="75"/>
      <c r="BIZ106" s="75"/>
      <c r="BJA106" s="204"/>
      <c r="BJB106" s="205"/>
      <c r="BJC106" s="72"/>
      <c r="BJD106" s="70"/>
      <c r="BJE106" s="73"/>
      <c r="BJF106" s="74"/>
      <c r="BJG106" s="74"/>
      <c r="BJH106" s="62"/>
      <c r="BJI106" s="75"/>
      <c r="BJJ106" s="76"/>
      <c r="BJK106" s="216"/>
      <c r="BJL106" s="75"/>
      <c r="BJM106" s="75"/>
      <c r="BJN106" s="204"/>
      <c r="BJO106" s="205"/>
      <c r="BJP106" s="72"/>
      <c r="BJQ106" s="70"/>
      <c r="BJR106" s="73"/>
      <c r="BJS106" s="74"/>
      <c r="BJT106" s="74"/>
      <c r="BJU106" s="62"/>
      <c r="BJV106" s="75"/>
      <c r="BJW106" s="76"/>
      <c r="BJX106" s="216"/>
      <c r="BJY106" s="75"/>
      <c r="BJZ106" s="75"/>
      <c r="BKA106" s="204"/>
      <c r="BKB106" s="205"/>
      <c r="BKC106" s="72"/>
      <c r="BKD106" s="70"/>
      <c r="BKE106" s="73"/>
      <c r="BKF106" s="74"/>
      <c r="BKG106" s="74"/>
      <c r="BKH106" s="62"/>
      <c r="BKI106" s="75"/>
      <c r="BKJ106" s="76"/>
      <c r="BKK106" s="216"/>
      <c r="BKL106" s="75"/>
      <c r="BKM106" s="75"/>
      <c r="BKN106" s="204"/>
      <c r="BKO106" s="205"/>
      <c r="BKP106" s="72"/>
      <c r="BKQ106" s="70"/>
      <c r="BKR106" s="73"/>
      <c r="BKS106" s="74"/>
      <c r="BKT106" s="74"/>
      <c r="BKU106" s="62"/>
      <c r="BKV106" s="75"/>
      <c r="BKW106" s="76"/>
      <c r="BKX106" s="216"/>
      <c r="BKY106" s="75"/>
      <c r="BKZ106" s="75"/>
      <c r="BLA106" s="204"/>
      <c r="BLB106" s="205"/>
      <c r="BLC106" s="72"/>
      <c r="BLD106" s="70"/>
      <c r="BLE106" s="73"/>
      <c r="BLF106" s="74"/>
      <c r="BLG106" s="74"/>
      <c r="BLH106" s="62"/>
      <c r="BLI106" s="75"/>
      <c r="BLJ106" s="76"/>
      <c r="BLK106" s="216"/>
      <c r="BLL106" s="75"/>
      <c r="BLM106" s="75"/>
      <c r="BLN106" s="204"/>
      <c r="BLO106" s="205"/>
      <c r="BLP106" s="72"/>
      <c r="BLQ106" s="70"/>
      <c r="BLR106" s="73"/>
      <c r="BLS106" s="74"/>
      <c r="BLT106" s="74"/>
      <c r="BLU106" s="62"/>
      <c r="BLV106" s="75"/>
      <c r="BLW106" s="76"/>
      <c r="BLX106" s="216"/>
      <c r="BLY106" s="75"/>
      <c r="BLZ106" s="75"/>
      <c r="BMA106" s="204"/>
      <c r="BMB106" s="205"/>
      <c r="BMC106" s="72"/>
      <c r="BMD106" s="70"/>
      <c r="BME106" s="73"/>
      <c r="BMF106" s="74"/>
      <c r="BMG106" s="74"/>
      <c r="BMH106" s="62"/>
      <c r="BMI106" s="75"/>
      <c r="BMJ106" s="76"/>
      <c r="BMK106" s="216"/>
      <c r="BML106" s="75"/>
      <c r="BMM106" s="75"/>
      <c r="BMN106" s="204"/>
      <c r="BMO106" s="205"/>
      <c r="BMP106" s="72"/>
      <c r="BMQ106" s="70"/>
      <c r="BMR106" s="73"/>
      <c r="BMS106" s="74"/>
      <c r="BMT106" s="74"/>
      <c r="BMU106" s="62"/>
      <c r="BMV106" s="75"/>
      <c r="BMW106" s="76"/>
      <c r="BMX106" s="216"/>
      <c r="BMY106" s="75"/>
      <c r="BMZ106" s="75"/>
      <c r="BNA106" s="204"/>
      <c r="BNB106" s="205"/>
      <c r="BNC106" s="72"/>
      <c r="BND106" s="70"/>
      <c r="BNE106" s="73"/>
      <c r="BNF106" s="74"/>
      <c r="BNG106" s="74"/>
      <c r="BNH106" s="62"/>
      <c r="BNI106" s="75"/>
      <c r="BNJ106" s="76"/>
      <c r="BNK106" s="216"/>
      <c r="BNL106" s="75"/>
      <c r="BNM106" s="75"/>
      <c r="BNN106" s="204"/>
      <c r="BNO106" s="205"/>
      <c r="BNP106" s="72"/>
      <c r="BNQ106" s="70"/>
      <c r="BNR106" s="73"/>
      <c r="BNS106" s="74"/>
      <c r="BNT106" s="74"/>
      <c r="BNU106" s="62"/>
      <c r="BNV106" s="75"/>
      <c r="BNW106" s="76"/>
      <c r="BNX106" s="216"/>
      <c r="BNY106" s="75"/>
      <c r="BNZ106" s="75"/>
      <c r="BOA106" s="204"/>
      <c r="BOB106" s="205"/>
      <c r="BOC106" s="72"/>
      <c r="BOD106" s="70"/>
      <c r="BOE106" s="73"/>
      <c r="BOF106" s="74"/>
      <c r="BOG106" s="74"/>
      <c r="BOH106" s="62"/>
      <c r="BOI106" s="75"/>
      <c r="BOJ106" s="76"/>
      <c r="BOK106" s="216"/>
      <c r="BOL106" s="75"/>
      <c r="BOM106" s="75"/>
      <c r="BON106" s="204"/>
      <c r="BOO106" s="205"/>
      <c r="BOP106" s="72"/>
      <c r="BOQ106" s="70"/>
      <c r="BOR106" s="73"/>
      <c r="BOS106" s="74"/>
      <c r="BOT106" s="74"/>
      <c r="BOU106" s="62"/>
      <c r="BOV106" s="75"/>
      <c r="BOW106" s="76"/>
      <c r="BOX106" s="216"/>
      <c r="BOY106" s="75"/>
      <c r="BOZ106" s="75"/>
      <c r="BPA106" s="204"/>
      <c r="BPB106" s="205"/>
      <c r="BPC106" s="72"/>
      <c r="BPD106" s="70"/>
      <c r="BPE106" s="73"/>
      <c r="BPF106" s="74"/>
      <c r="BPG106" s="74"/>
      <c r="BPH106" s="62"/>
      <c r="BPI106" s="75"/>
      <c r="BPJ106" s="76"/>
      <c r="BPK106" s="216"/>
      <c r="BPL106" s="75"/>
      <c r="BPM106" s="75"/>
      <c r="BPN106" s="204"/>
      <c r="BPO106" s="205"/>
      <c r="BPP106" s="72"/>
      <c r="BPQ106" s="70"/>
      <c r="BPR106" s="73"/>
      <c r="BPS106" s="74"/>
      <c r="BPT106" s="74"/>
      <c r="BPU106" s="62"/>
      <c r="BPV106" s="75"/>
      <c r="BPW106" s="76"/>
      <c r="BPX106" s="216"/>
      <c r="BPY106" s="75"/>
      <c r="BPZ106" s="75"/>
      <c r="BQA106" s="204"/>
      <c r="BQB106" s="205"/>
      <c r="BQC106" s="72"/>
      <c r="BQD106" s="70"/>
      <c r="BQE106" s="73"/>
      <c r="BQF106" s="74"/>
      <c r="BQG106" s="74"/>
      <c r="BQH106" s="62"/>
      <c r="BQI106" s="75"/>
      <c r="BQJ106" s="76"/>
      <c r="BQK106" s="216"/>
      <c r="BQL106" s="75"/>
      <c r="BQM106" s="75"/>
      <c r="BQN106" s="204"/>
      <c r="BQO106" s="205"/>
      <c r="BQP106" s="72"/>
      <c r="BQQ106" s="70"/>
      <c r="BQR106" s="73"/>
      <c r="BQS106" s="74"/>
      <c r="BQT106" s="74"/>
      <c r="BQU106" s="62"/>
      <c r="BQV106" s="75"/>
      <c r="BQW106" s="76"/>
      <c r="BQX106" s="216"/>
      <c r="BQY106" s="75"/>
      <c r="BQZ106" s="75"/>
      <c r="BRA106" s="204"/>
      <c r="BRB106" s="205"/>
      <c r="BRC106" s="72"/>
      <c r="BRD106" s="70"/>
      <c r="BRE106" s="73"/>
      <c r="BRF106" s="74"/>
      <c r="BRG106" s="74"/>
      <c r="BRH106" s="62"/>
      <c r="BRI106" s="75"/>
      <c r="BRJ106" s="76"/>
      <c r="BRK106" s="216"/>
      <c r="BRL106" s="75"/>
      <c r="BRM106" s="75"/>
      <c r="BRN106" s="204"/>
      <c r="BRO106" s="205"/>
      <c r="BRP106" s="72"/>
      <c r="BRQ106" s="70"/>
      <c r="BRR106" s="73"/>
      <c r="BRS106" s="74"/>
      <c r="BRT106" s="74"/>
      <c r="BRU106" s="62"/>
      <c r="BRV106" s="75"/>
      <c r="BRW106" s="76"/>
      <c r="BRX106" s="216"/>
      <c r="BRY106" s="75"/>
      <c r="BRZ106" s="75"/>
      <c r="BSA106" s="204"/>
      <c r="BSB106" s="205"/>
      <c r="BSC106" s="72"/>
      <c r="BSD106" s="70"/>
      <c r="BSE106" s="73"/>
      <c r="BSF106" s="74"/>
      <c r="BSG106" s="74"/>
      <c r="BSH106" s="62"/>
      <c r="BSI106" s="75"/>
      <c r="BSJ106" s="76"/>
      <c r="BSK106" s="216"/>
      <c r="BSL106" s="75"/>
      <c r="BSM106" s="75"/>
      <c r="BSN106" s="204"/>
      <c r="BSO106" s="205"/>
      <c r="BSP106" s="72"/>
      <c r="BSQ106" s="70"/>
      <c r="BSR106" s="73"/>
      <c r="BSS106" s="74"/>
      <c r="BST106" s="74"/>
      <c r="BSU106" s="62"/>
      <c r="BSV106" s="75"/>
      <c r="BSW106" s="76"/>
      <c r="BSX106" s="216"/>
      <c r="BSY106" s="75"/>
      <c r="BSZ106" s="75"/>
      <c r="BTA106" s="204"/>
      <c r="BTB106" s="205"/>
      <c r="BTC106" s="72"/>
      <c r="BTD106" s="70"/>
      <c r="BTE106" s="73"/>
      <c r="BTF106" s="74"/>
      <c r="BTG106" s="74"/>
      <c r="BTH106" s="62"/>
      <c r="BTI106" s="75"/>
      <c r="BTJ106" s="76"/>
      <c r="BTK106" s="216"/>
      <c r="BTL106" s="75"/>
      <c r="BTM106" s="75"/>
      <c r="BTN106" s="204"/>
      <c r="BTO106" s="205"/>
      <c r="BTP106" s="72"/>
      <c r="BTQ106" s="70"/>
      <c r="BTR106" s="73"/>
      <c r="BTS106" s="74"/>
      <c r="BTT106" s="74"/>
      <c r="BTU106" s="62"/>
      <c r="BTV106" s="75"/>
      <c r="BTW106" s="76"/>
      <c r="BTX106" s="216"/>
      <c r="BTY106" s="75"/>
      <c r="BTZ106" s="75"/>
      <c r="BUA106" s="204"/>
      <c r="BUB106" s="205"/>
      <c r="BUC106" s="72"/>
      <c r="BUD106" s="70"/>
      <c r="BUE106" s="73"/>
      <c r="BUF106" s="74"/>
      <c r="BUG106" s="74"/>
      <c r="BUH106" s="62"/>
      <c r="BUI106" s="75"/>
      <c r="BUJ106" s="76"/>
      <c r="BUK106" s="216"/>
      <c r="BUL106" s="75"/>
      <c r="BUM106" s="75"/>
      <c r="BUN106" s="204"/>
      <c r="BUO106" s="205"/>
      <c r="BUP106" s="72"/>
      <c r="BUQ106" s="70"/>
      <c r="BUR106" s="73"/>
      <c r="BUS106" s="74"/>
      <c r="BUT106" s="74"/>
      <c r="BUU106" s="62"/>
      <c r="BUV106" s="75"/>
      <c r="BUW106" s="76"/>
      <c r="BUX106" s="216"/>
      <c r="BUY106" s="75"/>
      <c r="BUZ106" s="75"/>
      <c r="BVA106" s="204"/>
      <c r="BVB106" s="205"/>
      <c r="BVC106" s="72"/>
      <c r="BVD106" s="70"/>
      <c r="BVE106" s="73"/>
      <c r="BVF106" s="74"/>
      <c r="BVG106" s="74"/>
      <c r="BVH106" s="62"/>
      <c r="BVI106" s="75"/>
      <c r="BVJ106" s="76"/>
      <c r="BVK106" s="216"/>
      <c r="BVL106" s="75"/>
      <c r="BVM106" s="75"/>
      <c r="BVN106" s="204"/>
      <c r="BVO106" s="205"/>
      <c r="BVP106" s="72"/>
      <c r="BVQ106" s="70"/>
      <c r="BVR106" s="73"/>
      <c r="BVS106" s="74"/>
      <c r="BVT106" s="74"/>
      <c r="BVU106" s="62"/>
      <c r="BVV106" s="75"/>
      <c r="BVW106" s="76"/>
      <c r="BVX106" s="216"/>
      <c r="BVY106" s="75"/>
      <c r="BVZ106" s="75"/>
      <c r="BWA106" s="204"/>
      <c r="BWB106" s="205"/>
      <c r="BWC106" s="72"/>
      <c r="BWD106" s="70"/>
      <c r="BWE106" s="73"/>
      <c r="BWF106" s="74"/>
      <c r="BWG106" s="74"/>
      <c r="BWH106" s="62"/>
      <c r="BWI106" s="75"/>
      <c r="BWJ106" s="76"/>
      <c r="BWK106" s="216"/>
      <c r="BWL106" s="75"/>
      <c r="BWM106" s="75"/>
      <c r="BWN106" s="204"/>
      <c r="BWO106" s="205"/>
      <c r="BWP106" s="72"/>
      <c r="BWQ106" s="70"/>
      <c r="BWR106" s="73"/>
      <c r="BWS106" s="74"/>
      <c r="BWT106" s="74"/>
      <c r="BWU106" s="62"/>
      <c r="BWV106" s="75"/>
      <c r="BWW106" s="76"/>
      <c r="BWX106" s="216"/>
      <c r="BWY106" s="75"/>
      <c r="BWZ106" s="75"/>
      <c r="BXA106" s="204"/>
      <c r="BXB106" s="205"/>
      <c r="BXC106" s="72"/>
      <c r="BXD106" s="70"/>
      <c r="BXE106" s="73"/>
      <c r="BXF106" s="74"/>
      <c r="BXG106" s="74"/>
      <c r="BXH106" s="62"/>
      <c r="BXI106" s="75"/>
      <c r="BXJ106" s="76"/>
      <c r="BXK106" s="216"/>
      <c r="BXL106" s="75"/>
      <c r="BXM106" s="75"/>
      <c r="BXN106" s="204"/>
      <c r="BXO106" s="205"/>
      <c r="BXP106" s="72"/>
      <c r="BXQ106" s="70"/>
      <c r="BXR106" s="73"/>
      <c r="BXS106" s="74"/>
      <c r="BXT106" s="74"/>
      <c r="BXU106" s="62"/>
      <c r="BXV106" s="75"/>
      <c r="BXW106" s="76"/>
      <c r="BXX106" s="216"/>
      <c r="BXY106" s="75"/>
      <c r="BXZ106" s="75"/>
      <c r="BYA106" s="204"/>
      <c r="BYB106" s="205"/>
      <c r="BYC106" s="72"/>
      <c r="BYD106" s="70"/>
      <c r="BYE106" s="73"/>
      <c r="BYF106" s="74"/>
      <c r="BYG106" s="74"/>
      <c r="BYH106" s="62"/>
      <c r="BYI106" s="75"/>
      <c r="BYJ106" s="76"/>
      <c r="BYK106" s="216"/>
      <c r="BYL106" s="75"/>
      <c r="BYM106" s="75"/>
      <c r="BYN106" s="204"/>
      <c r="BYO106" s="205"/>
      <c r="BYP106" s="72"/>
      <c r="BYQ106" s="70"/>
      <c r="BYR106" s="73"/>
      <c r="BYS106" s="74"/>
      <c r="BYT106" s="74"/>
      <c r="BYU106" s="62"/>
      <c r="BYV106" s="75"/>
      <c r="BYW106" s="76"/>
      <c r="BYX106" s="216"/>
      <c r="BYY106" s="75"/>
      <c r="BYZ106" s="75"/>
      <c r="BZA106" s="204"/>
      <c r="BZB106" s="205"/>
      <c r="BZC106" s="72"/>
      <c r="BZD106" s="70"/>
      <c r="BZE106" s="73"/>
      <c r="BZF106" s="74"/>
      <c r="BZG106" s="74"/>
      <c r="BZH106" s="62"/>
      <c r="BZI106" s="75"/>
      <c r="BZJ106" s="76"/>
      <c r="BZK106" s="216"/>
      <c r="BZL106" s="75"/>
      <c r="BZM106" s="75"/>
      <c r="BZN106" s="204"/>
      <c r="BZO106" s="205"/>
      <c r="BZP106" s="72"/>
      <c r="BZQ106" s="70"/>
      <c r="BZR106" s="73"/>
      <c r="BZS106" s="74"/>
      <c r="BZT106" s="74"/>
      <c r="BZU106" s="62"/>
      <c r="BZV106" s="75"/>
      <c r="BZW106" s="76"/>
      <c r="BZX106" s="216"/>
      <c r="BZY106" s="75"/>
      <c r="BZZ106" s="75"/>
      <c r="CAA106" s="204"/>
      <c r="CAB106" s="205"/>
      <c r="CAC106" s="72"/>
      <c r="CAD106" s="70"/>
      <c r="CAE106" s="73"/>
      <c r="CAF106" s="74"/>
      <c r="CAG106" s="74"/>
      <c r="CAH106" s="62"/>
      <c r="CAI106" s="75"/>
      <c r="CAJ106" s="76"/>
      <c r="CAK106" s="216"/>
      <c r="CAL106" s="75"/>
      <c r="CAM106" s="75"/>
      <c r="CAN106" s="204"/>
      <c r="CAO106" s="205"/>
      <c r="CAP106" s="72"/>
      <c r="CAQ106" s="70"/>
      <c r="CAR106" s="73"/>
      <c r="CAS106" s="74"/>
      <c r="CAT106" s="74"/>
      <c r="CAU106" s="62"/>
      <c r="CAV106" s="75"/>
      <c r="CAW106" s="76"/>
      <c r="CAX106" s="216"/>
      <c r="CAY106" s="75"/>
      <c r="CAZ106" s="75"/>
      <c r="CBA106" s="204"/>
      <c r="CBB106" s="205"/>
      <c r="CBC106" s="72"/>
      <c r="CBD106" s="70"/>
      <c r="CBE106" s="73"/>
      <c r="CBF106" s="74"/>
      <c r="CBG106" s="74"/>
      <c r="CBH106" s="62"/>
      <c r="CBI106" s="75"/>
      <c r="CBJ106" s="76"/>
      <c r="CBK106" s="216"/>
      <c r="CBL106" s="75"/>
      <c r="CBM106" s="75"/>
      <c r="CBN106" s="204"/>
      <c r="CBO106" s="205"/>
      <c r="CBP106" s="72"/>
      <c r="CBQ106" s="70"/>
      <c r="CBR106" s="73"/>
      <c r="CBS106" s="74"/>
      <c r="CBT106" s="74"/>
      <c r="CBU106" s="62"/>
      <c r="CBV106" s="75"/>
      <c r="CBW106" s="76"/>
      <c r="CBX106" s="216"/>
      <c r="CBY106" s="75"/>
      <c r="CBZ106" s="75"/>
      <c r="CCA106" s="204"/>
      <c r="CCB106" s="205"/>
      <c r="CCC106" s="72"/>
      <c r="CCD106" s="70"/>
      <c r="CCE106" s="73"/>
      <c r="CCF106" s="74"/>
      <c r="CCG106" s="74"/>
      <c r="CCH106" s="62"/>
      <c r="CCI106" s="75"/>
      <c r="CCJ106" s="76"/>
      <c r="CCK106" s="216"/>
      <c r="CCL106" s="75"/>
      <c r="CCM106" s="75"/>
      <c r="CCN106" s="204"/>
      <c r="CCO106" s="205"/>
      <c r="CCP106" s="72"/>
      <c r="CCQ106" s="70"/>
      <c r="CCR106" s="73"/>
      <c r="CCS106" s="74"/>
      <c r="CCT106" s="74"/>
      <c r="CCU106" s="62"/>
      <c r="CCV106" s="75"/>
      <c r="CCW106" s="76"/>
      <c r="CCX106" s="216"/>
      <c r="CCY106" s="75"/>
      <c r="CCZ106" s="75"/>
      <c r="CDA106" s="204"/>
      <c r="CDB106" s="205"/>
      <c r="CDC106" s="72"/>
      <c r="CDD106" s="70"/>
      <c r="CDE106" s="73"/>
      <c r="CDF106" s="74"/>
      <c r="CDG106" s="74"/>
      <c r="CDH106" s="62"/>
      <c r="CDI106" s="75"/>
      <c r="CDJ106" s="76"/>
      <c r="CDK106" s="216"/>
      <c r="CDL106" s="75"/>
      <c r="CDM106" s="75"/>
      <c r="CDN106" s="204"/>
      <c r="CDO106" s="205"/>
      <c r="CDP106" s="72"/>
      <c r="CDQ106" s="70"/>
      <c r="CDR106" s="73"/>
      <c r="CDS106" s="74"/>
      <c r="CDT106" s="74"/>
      <c r="CDU106" s="62"/>
      <c r="CDV106" s="75"/>
      <c r="CDW106" s="76"/>
      <c r="CDX106" s="216"/>
      <c r="CDY106" s="75"/>
      <c r="CDZ106" s="75"/>
      <c r="CEA106" s="204"/>
      <c r="CEB106" s="205"/>
      <c r="CEC106" s="72"/>
      <c r="CED106" s="70"/>
      <c r="CEE106" s="73"/>
      <c r="CEF106" s="74"/>
      <c r="CEG106" s="74"/>
      <c r="CEH106" s="62"/>
      <c r="CEI106" s="75"/>
      <c r="CEJ106" s="76"/>
      <c r="CEK106" s="216"/>
      <c r="CEL106" s="75"/>
      <c r="CEM106" s="75"/>
      <c r="CEN106" s="204"/>
      <c r="CEO106" s="205"/>
      <c r="CEP106" s="72"/>
      <c r="CEQ106" s="70"/>
      <c r="CER106" s="73"/>
      <c r="CES106" s="74"/>
      <c r="CET106" s="74"/>
      <c r="CEU106" s="62"/>
      <c r="CEV106" s="75"/>
      <c r="CEW106" s="76"/>
      <c r="CEX106" s="216"/>
      <c r="CEY106" s="75"/>
      <c r="CEZ106" s="75"/>
      <c r="CFA106" s="204"/>
      <c r="CFB106" s="205"/>
      <c r="CFC106" s="72"/>
      <c r="CFD106" s="70"/>
      <c r="CFE106" s="73"/>
      <c r="CFF106" s="74"/>
      <c r="CFG106" s="74"/>
      <c r="CFH106" s="62"/>
      <c r="CFI106" s="75"/>
      <c r="CFJ106" s="76"/>
      <c r="CFK106" s="216"/>
      <c r="CFL106" s="75"/>
      <c r="CFM106" s="75"/>
      <c r="CFN106" s="204"/>
      <c r="CFO106" s="205"/>
      <c r="CFP106" s="72"/>
      <c r="CFQ106" s="70"/>
      <c r="CFR106" s="73"/>
      <c r="CFS106" s="74"/>
      <c r="CFT106" s="74"/>
      <c r="CFU106" s="62"/>
      <c r="CFV106" s="75"/>
      <c r="CFW106" s="76"/>
      <c r="CFX106" s="216"/>
      <c r="CFY106" s="75"/>
      <c r="CFZ106" s="75"/>
      <c r="CGA106" s="204"/>
      <c r="CGB106" s="205"/>
      <c r="CGC106" s="72"/>
      <c r="CGD106" s="70"/>
      <c r="CGE106" s="73"/>
      <c r="CGF106" s="74"/>
      <c r="CGG106" s="74"/>
      <c r="CGH106" s="62"/>
      <c r="CGI106" s="75"/>
      <c r="CGJ106" s="76"/>
      <c r="CGK106" s="216"/>
      <c r="CGL106" s="75"/>
      <c r="CGM106" s="75"/>
      <c r="CGN106" s="204"/>
      <c r="CGO106" s="205"/>
      <c r="CGP106" s="72"/>
      <c r="CGQ106" s="70"/>
      <c r="CGR106" s="73"/>
      <c r="CGS106" s="74"/>
      <c r="CGT106" s="74"/>
      <c r="CGU106" s="62"/>
      <c r="CGV106" s="75"/>
      <c r="CGW106" s="76"/>
      <c r="CGX106" s="216"/>
      <c r="CGY106" s="75"/>
      <c r="CGZ106" s="75"/>
      <c r="CHA106" s="204"/>
      <c r="CHB106" s="205"/>
      <c r="CHC106" s="72"/>
      <c r="CHD106" s="70"/>
      <c r="CHE106" s="73"/>
      <c r="CHF106" s="74"/>
      <c r="CHG106" s="74"/>
      <c r="CHH106" s="62"/>
      <c r="CHI106" s="75"/>
      <c r="CHJ106" s="76"/>
      <c r="CHK106" s="216"/>
      <c r="CHL106" s="75"/>
      <c r="CHM106" s="75"/>
      <c r="CHN106" s="204"/>
      <c r="CHO106" s="205"/>
      <c r="CHP106" s="72"/>
      <c r="CHQ106" s="70"/>
      <c r="CHR106" s="73"/>
      <c r="CHS106" s="74"/>
      <c r="CHT106" s="74"/>
      <c r="CHU106" s="62"/>
      <c r="CHV106" s="75"/>
      <c r="CHW106" s="76"/>
      <c r="CHX106" s="216"/>
      <c r="CHY106" s="75"/>
      <c r="CHZ106" s="75"/>
      <c r="CIA106" s="204"/>
      <c r="CIB106" s="205"/>
      <c r="CIC106" s="72"/>
      <c r="CID106" s="70"/>
      <c r="CIE106" s="73"/>
      <c r="CIF106" s="74"/>
      <c r="CIG106" s="74"/>
      <c r="CIH106" s="62"/>
      <c r="CII106" s="75"/>
      <c r="CIJ106" s="76"/>
      <c r="CIK106" s="216"/>
      <c r="CIL106" s="75"/>
      <c r="CIM106" s="75"/>
      <c r="CIN106" s="204"/>
      <c r="CIO106" s="205"/>
      <c r="CIP106" s="72"/>
      <c r="CIQ106" s="70"/>
      <c r="CIR106" s="73"/>
      <c r="CIS106" s="74"/>
      <c r="CIT106" s="74"/>
      <c r="CIU106" s="62"/>
      <c r="CIV106" s="75"/>
      <c r="CIW106" s="76"/>
      <c r="CIX106" s="216"/>
      <c r="CIY106" s="75"/>
      <c r="CIZ106" s="75"/>
      <c r="CJA106" s="204"/>
      <c r="CJB106" s="205"/>
      <c r="CJC106" s="72"/>
      <c r="CJD106" s="70"/>
      <c r="CJE106" s="73"/>
      <c r="CJF106" s="74"/>
      <c r="CJG106" s="74"/>
      <c r="CJH106" s="62"/>
      <c r="CJI106" s="75"/>
      <c r="CJJ106" s="76"/>
      <c r="CJK106" s="216"/>
      <c r="CJL106" s="75"/>
      <c r="CJM106" s="75"/>
      <c r="CJN106" s="204"/>
      <c r="CJO106" s="205"/>
      <c r="CJP106" s="72"/>
      <c r="CJQ106" s="70"/>
      <c r="CJR106" s="73"/>
      <c r="CJS106" s="74"/>
      <c r="CJT106" s="74"/>
      <c r="CJU106" s="62"/>
      <c r="CJV106" s="75"/>
      <c r="CJW106" s="76"/>
      <c r="CJX106" s="216"/>
      <c r="CJY106" s="75"/>
      <c r="CJZ106" s="75"/>
      <c r="CKA106" s="204"/>
      <c r="CKB106" s="205"/>
      <c r="CKC106" s="72"/>
      <c r="CKD106" s="70"/>
      <c r="CKE106" s="73"/>
      <c r="CKF106" s="74"/>
      <c r="CKG106" s="74"/>
      <c r="CKH106" s="62"/>
      <c r="CKI106" s="75"/>
      <c r="CKJ106" s="76"/>
      <c r="CKK106" s="216"/>
      <c r="CKL106" s="75"/>
      <c r="CKM106" s="75"/>
      <c r="CKN106" s="204"/>
      <c r="CKO106" s="205"/>
      <c r="CKP106" s="72"/>
      <c r="CKQ106" s="70"/>
      <c r="CKR106" s="73"/>
      <c r="CKS106" s="74"/>
      <c r="CKT106" s="74"/>
      <c r="CKU106" s="62"/>
      <c r="CKV106" s="75"/>
      <c r="CKW106" s="76"/>
      <c r="CKX106" s="216"/>
      <c r="CKY106" s="75"/>
      <c r="CKZ106" s="75"/>
      <c r="CLA106" s="204"/>
      <c r="CLB106" s="205"/>
      <c r="CLC106" s="72"/>
      <c r="CLD106" s="70"/>
      <c r="CLE106" s="73"/>
      <c r="CLF106" s="74"/>
      <c r="CLG106" s="74"/>
      <c r="CLH106" s="62"/>
      <c r="CLI106" s="75"/>
      <c r="CLJ106" s="76"/>
      <c r="CLK106" s="216"/>
      <c r="CLL106" s="75"/>
      <c r="CLM106" s="75"/>
      <c r="CLN106" s="204"/>
      <c r="CLO106" s="205"/>
      <c r="CLP106" s="72"/>
      <c r="CLQ106" s="70"/>
      <c r="CLR106" s="73"/>
      <c r="CLS106" s="74"/>
      <c r="CLT106" s="74"/>
      <c r="CLU106" s="62"/>
      <c r="CLV106" s="75"/>
      <c r="CLW106" s="76"/>
      <c r="CLX106" s="216"/>
      <c r="CLY106" s="75"/>
      <c r="CLZ106" s="75"/>
      <c r="CMA106" s="204"/>
      <c r="CMB106" s="205"/>
      <c r="CMC106" s="72"/>
      <c r="CMD106" s="70"/>
      <c r="CME106" s="73"/>
      <c r="CMF106" s="74"/>
      <c r="CMG106" s="74"/>
      <c r="CMH106" s="62"/>
      <c r="CMI106" s="75"/>
      <c r="CMJ106" s="76"/>
      <c r="CMK106" s="216"/>
      <c r="CML106" s="75"/>
      <c r="CMM106" s="75"/>
      <c r="CMN106" s="204"/>
      <c r="CMO106" s="205"/>
      <c r="CMP106" s="72"/>
      <c r="CMQ106" s="70"/>
      <c r="CMR106" s="73"/>
      <c r="CMS106" s="74"/>
      <c r="CMT106" s="74"/>
      <c r="CMU106" s="62"/>
      <c r="CMV106" s="75"/>
      <c r="CMW106" s="76"/>
      <c r="CMX106" s="216"/>
      <c r="CMY106" s="75"/>
      <c r="CMZ106" s="75"/>
      <c r="CNA106" s="204"/>
      <c r="CNB106" s="205"/>
      <c r="CNC106" s="72"/>
      <c r="CND106" s="70"/>
      <c r="CNE106" s="73"/>
      <c r="CNF106" s="74"/>
      <c r="CNG106" s="74"/>
      <c r="CNH106" s="62"/>
      <c r="CNI106" s="75"/>
      <c r="CNJ106" s="76"/>
      <c r="CNK106" s="216"/>
      <c r="CNL106" s="75"/>
      <c r="CNM106" s="75"/>
      <c r="CNN106" s="204"/>
      <c r="CNO106" s="205"/>
      <c r="CNP106" s="72"/>
      <c r="CNQ106" s="70"/>
      <c r="CNR106" s="73"/>
      <c r="CNS106" s="74"/>
      <c r="CNT106" s="74"/>
      <c r="CNU106" s="62"/>
      <c r="CNV106" s="75"/>
      <c r="CNW106" s="76"/>
      <c r="CNX106" s="216"/>
      <c r="CNY106" s="75"/>
      <c r="CNZ106" s="75"/>
      <c r="COA106" s="204"/>
      <c r="COB106" s="205"/>
      <c r="COC106" s="72"/>
      <c r="COD106" s="70"/>
      <c r="COE106" s="73"/>
      <c r="COF106" s="74"/>
      <c r="COG106" s="74"/>
      <c r="COH106" s="62"/>
      <c r="COI106" s="75"/>
      <c r="COJ106" s="76"/>
      <c r="COK106" s="216"/>
      <c r="COL106" s="75"/>
      <c r="COM106" s="75"/>
      <c r="CON106" s="204"/>
      <c r="COO106" s="205"/>
      <c r="COP106" s="72"/>
      <c r="COQ106" s="70"/>
      <c r="COR106" s="73"/>
      <c r="COS106" s="74"/>
      <c r="COT106" s="74"/>
      <c r="COU106" s="62"/>
      <c r="COV106" s="75"/>
      <c r="COW106" s="76"/>
      <c r="COX106" s="216"/>
      <c r="COY106" s="75"/>
      <c r="COZ106" s="75"/>
      <c r="CPA106" s="204"/>
      <c r="CPB106" s="205"/>
      <c r="CPC106" s="72"/>
      <c r="CPD106" s="70"/>
      <c r="CPE106" s="73"/>
      <c r="CPF106" s="74"/>
      <c r="CPG106" s="74"/>
      <c r="CPH106" s="62"/>
      <c r="CPI106" s="75"/>
      <c r="CPJ106" s="76"/>
      <c r="CPK106" s="216"/>
      <c r="CPL106" s="75"/>
      <c r="CPM106" s="75"/>
      <c r="CPN106" s="204"/>
      <c r="CPO106" s="205"/>
      <c r="CPP106" s="72"/>
      <c r="CPQ106" s="70"/>
      <c r="CPR106" s="73"/>
      <c r="CPS106" s="74"/>
      <c r="CPT106" s="74"/>
      <c r="CPU106" s="62"/>
      <c r="CPV106" s="75"/>
      <c r="CPW106" s="76"/>
      <c r="CPX106" s="216"/>
      <c r="CPY106" s="75"/>
      <c r="CPZ106" s="75"/>
      <c r="CQA106" s="204"/>
      <c r="CQB106" s="205"/>
      <c r="CQC106" s="72"/>
      <c r="CQD106" s="70"/>
      <c r="CQE106" s="73"/>
      <c r="CQF106" s="74"/>
      <c r="CQG106" s="74"/>
      <c r="CQH106" s="62"/>
      <c r="CQI106" s="75"/>
      <c r="CQJ106" s="76"/>
      <c r="CQK106" s="216"/>
      <c r="CQL106" s="75"/>
      <c r="CQM106" s="75"/>
      <c r="CQN106" s="204"/>
      <c r="CQO106" s="205"/>
      <c r="CQP106" s="72"/>
      <c r="CQQ106" s="70"/>
      <c r="CQR106" s="73"/>
      <c r="CQS106" s="74"/>
      <c r="CQT106" s="74"/>
      <c r="CQU106" s="62"/>
      <c r="CQV106" s="75"/>
      <c r="CQW106" s="76"/>
      <c r="CQX106" s="216"/>
      <c r="CQY106" s="75"/>
      <c r="CQZ106" s="75"/>
      <c r="CRA106" s="204"/>
      <c r="CRB106" s="205"/>
      <c r="CRC106" s="72"/>
      <c r="CRD106" s="70"/>
      <c r="CRE106" s="73"/>
      <c r="CRF106" s="74"/>
      <c r="CRG106" s="74"/>
      <c r="CRH106" s="62"/>
      <c r="CRI106" s="75"/>
      <c r="CRJ106" s="76"/>
      <c r="CRK106" s="216"/>
      <c r="CRL106" s="75"/>
      <c r="CRM106" s="75"/>
      <c r="CRN106" s="204"/>
      <c r="CRO106" s="205"/>
      <c r="CRP106" s="72"/>
      <c r="CRQ106" s="70"/>
      <c r="CRR106" s="73"/>
      <c r="CRS106" s="74"/>
      <c r="CRT106" s="74"/>
      <c r="CRU106" s="62"/>
      <c r="CRV106" s="75"/>
      <c r="CRW106" s="76"/>
      <c r="CRX106" s="216"/>
      <c r="CRY106" s="75"/>
      <c r="CRZ106" s="75"/>
      <c r="CSA106" s="204"/>
      <c r="CSB106" s="205"/>
      <c r="CSC106" s="72"/>
      <c r="CSD106" s="70"/>
      <c r="CSE106" s="73"/>
      <c r="CSF106" s="74"/>
      <c r="CSG106" s="74"/>
      <c r="CSH106" s="62"/>
      <c r="CSI106" s="75"/>
      <c r="CSJ106" s="76"/>
      <c r="CSK106" s="216"/>
      <c r="CSL106" s="75"/>
      <c r="CSM106" s="75"/>
      <c r="CSN106" s="204"/>
      <c r="CSO106" s="205"/>
      <c r="CSP106" s="72"/>
      <c r="CSQ106" s="70"/>
      <c r="CSR106" s="73"/>
      <c r="CSS106" s="74"/>
      <c r="CST106" s="74"/>
      <c r="CSU106" s="62"/>
      <c r="CSV106" s="75"/>
      <c r="CSW106" s="76"/>
      <c r="CSX106" s="216"/>
      <c r="CSY106" s="75"/>
      <c r="CSZ106" s="75"/>
      <c r="CTA106" s="204"/>
      <c r="CTB106" s="205"/>
      <c r="CTC106" s="72"/>
      <c r="CTD106" s="70"/>
      <c r="CTE106" s="73"/>
      <c r="CTF106" s="74"/>
      <c r="CTG106" s="74"/>
      <c r="CTH106" s="62"/>
      <c r="CTI106" s="75"/>
      <c r="CTJ106" s="76"/>
      <c r="CTK106" s="216"/>
      <c r="CTL106" s="75"/>
      <c r="CTM106" s="75"/>
      <c r="CTN106" s="204"/>
      <c r="CTO106" s="205"/>
      <c r="CTP106" s="72"/>
      <c r="CTQ106" s="70"/>
      <c r="CTR106" s="73"/>
      <c r="CTS106" s="74"/>
      <c r="CTT106" s="74"/>
      <c r="CTU106" s="62"/>
      <c r="CTV106" s="75"/>
      <c r="CTW106" s="76"/>
      <c r="CTX106" s="216"/>
      <c r="CTY106" s="75"/>
      <c r="CTZ106" s="75"/>
      <c r="CUA106" s="204"/>
      <c r="CUB106" s="205"/>
      <c r="CUC106" s="72"/>
      <c r="CUD106" s="70"/>
      <c r="CUE106" s="73"/>
      <c r="CUF106" s="74"/>
      <c r="CUG106" s="74"/>
      <c r="CUH106" s="62"/>
      <c r="CUI106" s="75"/>
      <c r="CUJ106" s="76"/>
      <c r="CUK106" s="216"/>
      <c r="CUL106" s="75"/>
      <c r="CUM106" s="75"/>
      <c r="CUN106" s="204"/>
      <c r="CUO106" s="205"/>
      <c r="CUP106" s="72"/>
      <c r="CUQ106" s="70"/>
      <c r="CUR106" s="73"/>
      <c r="CUS106" s="74"/>
      <c r="CUT106" s="74"/>
      <c r="CUU106" s="62"/>
      <c r="CUV106" s="75"/>
      <c r="CUW106" s="76"/>
      <c r="CUX106" s="216"/>
      <c r="CUY106" s="75"/>
      <c r="CUZ106" s="75"/>
      <c r="CVA106" s="204"/>
      <c r="CVB106" s="205"/>
      <c r="CVC106" s="72"/>
      <c r="CVD106" s="70"/>
      <c r="CVE106" s="73"/>
      <c r="CVF106" s="74"/>
      <c r="CVG106" s="74"/>
      <c r="CVH106" s="62"/>
      <c r="CVI106" s="75"/>
      <c r="CVJ106" s="76"/>
      <c r="CVK106" s="216"/>
      <c r="CVL106" s="75"/>
      <c r="CVM106" s="75"/>
      <c r="CVN106" s="204"/>
      <c r="CVO106" s="205"/>
      <c r="CVP106" s="72"/>
      <c r="CVQ106" s="70"/>
      <c r="CVR106" s="73"/>
      <c r="CVS106" s="74"/>
      <c r="CVT106" s="74"/>
      <c r="CVU106" s="62"/>
      <c r="CVV106" s="75"/>
      <c r="CVW106" s="76"/>
      <c r="CVX106" s="216"/>
      <c r="CVY106" s="75"/>
      <c r="CVZ106" s="75"/>
      <c r="CWA106" s="204"/>
      <c r="CWB106" s="205"/>
      <c r="CWC106" s="72"/>
      <c r="CWD106" s="70"/>
      <c r="CWE106" s="73"/>
      <c r="CWF106" s="74"/>
      <c r="CWG106" s="74"/>
      <c r="CWH106" s="62"/>
      <c r="CWI106" s="75"/>
      <c r="CWJ106" s="76"/>
      <c r="CWK106" s="216"/>
      <c r="CWL106" s="75"/>
      <c r="CWM106" s="75"/>
      <c r="CWN106" s="204"/>
      <c r="CWO106" s="205"/>
      <c r="CWP106" s="72"/>
      <c r="CWQ106" s="70"/>
      <c r="CWR106" s="73"/>
      <c r="CWS106" s="74"/>
      <c r="CWT106" s="74"/>
      <c r="CWU106" s="62"/>
      <c r="CWV106" s="75"/>
      <c r="CWW106" s="76"/>
      <c r="CWX106" s="216"/>
      <c r="CWY106" s="75"/>
      <c r="CWZ106" s="75"/>
      <c r="CXA106" s="204"/>
      <c r="CXB106" s="205"/>
      <c r="CXC106" s="72"/>
      <c r="CXD106" s="70"/>
      <c r="CXE106" s="73"/>
      <c r="CXF106" s="74"/>
      <c r="CXG106" s="74"/>
      <c r="CXH106" s="62"/>
      <c r="CXI106" s="75"/>
      <c r="CXJ106" s="76"/>
      <c r="CXK106" s="216"/>
      <c r="CXL106" s="75"/>
      <c r="CXM106" s="75"/>
      <c r="CXN106" s="204"/>
      <c r="CXO106" s="205"/>
      <c r="CXP106" s="72"/>
      <c r="CXQ106" s="70"/>
      <c r="CXR106" s="73"/>
      <c r="CXS106" s="74"/>
      <c r="CXT106" s="74"/>
      <c r="CXU106" s="62"/>
      <c r="CXV106" s="75"/>
      <c r="CXW106" s="76"/>
      <c r="CXX106" s="216"/>
      <c r="CXY106" s="75"/>
      <c r="CXZ106" s="75"/>
      <c r="CYA106" s="204"/>
      <c r="CYB106" s="205"/>
      <c r="CYC106" s="72"/>
      <c r="CYD106" s="70"/>
      <c r="CYE106" s="73"/>
      <c r="CYF106" s="74"/>
      <c r="CYG106" s="74"/>
      <c r="CYH106" s="62"/>
      <c r="CYI106" s="75"/>
      <c r="CYJ106" s="76"/>
      <c r="CYK106" s="216"/>
      <c r="CYL106" s="75"/>
      <c r="CYM106" s="75"/>
      <c r="CYN106" s="204"/>
      <c r="CYO106" s="205"/>
      <c r="CYP106" s="72"/>
      <c r="CYQ106" s="70"/>
      <c r="CYR106" s="73"/>
      <c r="CYS106" s="74"/>
      <c r="CYT106" s="74"/>
      <c r="CYU106" s="62"/>
      <c r="CYV106" s="75"/>
      <c r="CYW106" s="76"/>
      <c r="CYX106" s="216"/>
      <c r="CYY106" s="75"/>
      <c r="CYZ106" s="75"/>
      <c r="CZA106" s="204"/>
      <c r="CZB106" s="205"/>
      <c r="CZC106" s="72"/>
      <c r="CZD106" s="70"/>
      <c r="CZE106" s="73"/>
      <c r="CZF106" s="74"/>
      <c r="CZG106" s="74"/>
      <c r="CZH106" s="62"/>
      <c r="CZI106" s="75"/>
      <c r="CZJ106" s="76"/>
      <c r="CZK106" s="216"/>
      <c r="CZL106" s="75"/>
      <c r="CZM106" s="75"/>
      <c r="CZN106" s="204"/>
      <c r="CZO106" s="205"/>
      <c r="CZP106" s="72"/>
      <c r="CZQ106" s="70"/>
      <c r="CZR106" s="73"/>
      <c r="CZS106" s="74"/>
      <c r="CZT106" s="74"/>
      <c r="CZU106" s="62"/>
      <c r="CZV106" s="75"/>
      <c r="CZW106" s="76"/>
      <c r="CZX106" s="216"/>
      <c r="CZY106" s="75"/>
      <c r="CZZ106" s="75"/>
      <c r="DAA106" s="204"/>
      <c r="DAB106" s="205"/>
      <c r="DAC106" s="72"/>
      <c r="DAD106" s="70"/>
      <c r="DAE106" s="73"/>
      <c r="DAF106" s="74"/>
      <c r="DAG106" s="74"/>
      <c r="DAH106" s="62"/>
      <c r="DAI106" s="75"/>
      <c r="DAJ106" s="76"/>
      <c r="DAK106" s="216"/>
      <c r="DAL106" s="75"/>
      <c r="DAM106" s="75"/>
      <c r="DAN106" s="204"/>
      <c r="DAO106" s="205"/>
      <c r="DAP106" s="72"/>
      <c r="DAQ106" s="70"/>
      <c r="DAR106" s="73"/>
      <c r="DAS106" s="74"/>
      <c r="DAT106" s="74"/>
      <c r="DAU106" s="62"/>
      <c r="DAV106" s="75"/>
      <c r="DAW106" s="76"/>
      <c r="DAX106" s="216"/>
      <c r="DAY106" s="75"/>
      <c r="DAZ106" s="75"/>
      <c r="DBA106" s="204"/>
      <c r="DBB106" s="205"/>
      <c r="DBC106" s="72"/>
      <c r="DBD106" s="70"/>
      <c r="DBE106" s="73"/>
      <c r="DBF106" s="74"/>
      <c r="DBG106" s="74"/>
      <c r="DBH106" s="62"/>
      <c r="DBI106" s="75"/>
      <c r="DBJ106" s="76"/>
      <c r="DBK106" s="216"/>
      <c r="DBL106" s="75"/>
      <c r="DBM106" s="75"/>
      <c r="DBN106" s="204"/>
      <c r="DBO106" s="205"/>
      <c r="DBP106" s="72"/>
      <c r="DBQ106" s="70"/>
      <c r="DBR106" s="73"/>
      <c r="DBS106" s="74"/>
      <c r="DBT106" s="74"/>
      <c r="DBU106" s="62"/>
      <c r="DBV106" s="75"/>
      <c r="DBW106" s="76"/>
      <c r="DBX106" s="216"/>
      <c r="DBY106" s="75"/>
      <c r="DBZ106" s="75"/>
      <c r="DCA106" s="204"/>
      <c r="DCB106" s="205"/>
      <c r="DCC106" s="72"/>
      <c r="DCD106" s="70"/>
      <c r="DCE106" s="73"/>
      <c r="DCF106" s="74"/>
      <c r="DCG106" s="74"/>
      <c r="DCH106" s="62"/>
      <c r="DCI106" s="75"/>
      <c r="DCJ106" s="76"/>
      <c r="DCK106" s="216"/>
      <c r="DCL106" s="75"/>
      <c r="DCM106" s="75"/>
      <c r="DCN106" s="204"/>
      <c r="DCO106" s="205"/>
      <c r="DCP106" s="72"/>
      <c r="DCQ106" s="70"/>
      <c r="DCR106" s="73"/>
      <c r="DCS106" s="74"/>
      <c r="DCT106" s="74"/>
      <c r="DCU106" s="62"/>
      <c r="DCV106" s="75"/>
      <c r="DCW106" s="76"/>
      <c r="DCX106" s="216"/>
      <c r="DCY106" s="75"/>
      <c r="DCZ106" s="75"/>
      <c r="DDA106" s="204"/>
      <c r="DDB106" s="205"/>
      <c r="DDC106" s="72"/>
      <c r="DDD106" s="70"/>
      <c r="DDE106" s="73"/>
      <c r="DDF106" s="74"/>
      <c r="DDG106" s="74"/>
      <c r="DDH106" s="62"/>
      <c r="DDI106" s="75"/>
      <c r="DDJ106" s="76"/>
      <c r="DDK106" s="216"/>
      <c r="DDL106" s="75"/>
      <c r="DDM106" s="75"/>
      <c r="DDN106" s="204"/>
      <c r="DDO106" s="205"/>
      <c r="DDP106" s="72"/>
      <c r="DDQ106" s="70"/>
      <c r="DDR106" s="73"/>
      <c r="DDS106" s="74"/>
      <c r="DDT106" s="74"/>
      <c r="DDU106" s="62"/>
      <c r="DDV106" s="75"/>
      <c r="DDW106" s="76"/>
      <c r="DDX106" s="216"/>
      <c r="DDY106" s="75"/>
      <c r="DDZ106" s="75"/>
      <c r="DEA106" s="204"/>
      <c r="DEB106" s="205"/>
      <c r="DEC106" s="72"/>
      <c r="DED106" s="70"/>
      <c r="DEE106" s="73"/>
      <c r="DEF106" s="74"/>
      <c r="DEG106" s="74"/>
      <c r="DEH106" s="62"/>
      <c r="DEI106" s="75"/>
      <c r="DEJ106" s="76"/>
      <c r="DEK106" s="216"/>
      <c r="DEL106" s="75"/>
      <c r="DEM106" s="75"/>
      <c r="DEN106" s="204"/>
      <c r="DEO106" s="205"/>
      <c r="DEP106" s="72"/>
      <c r="DEQ106" s="70"/>
      <c r="DER106" s="73"/>
      <c r="DES106" s="74"/>
      <c r="DET106" s="74"/>
      <c r="DEU106" s="62"/>
      <c r="DEV106" s="75"/>
      <c r="DEW106" s="76"/>
      <c r="DEX106" s="216"/>
      <c r="DEY106" s="75"/>
      <c r="DEZ106" s="75"/>
      <c r="DFA106" s="204"/>
      <c r="DFB106" s="205"/>
      <c r="DFC106" s="72"/>
      <c r="DFD106" s="70"/>
      <c r="DFE106" s="73"/>
      <c r="DFF106" s="74"/>
      <c r="DFG106" s="74"/>
      <c r="DFH106" s="62"/>
      <c r="DFI106" s="75"/>
      <c r="DFJ106" s="76"/>
      <c r="DFK106" s="216"/>
      <c r="DFL106" s="75"/>
      <c r="DFM106" s="75"/>
      <c r="DFN106" s="204"/>
      <c r="DFO106" s="205"/>
      <c r="DFP106" s="72"/>
      <c r="DFQ106" s="70"/>
      <c r="DFR106" s="73"/>
      <c r="DFS106" s="74"/>
      <c r="DFT106" s="74"/>
      <c r="DFU106" s="62"/>
      <c r="DFV106" s="75"/>
      <c r="DFW106" s="76"/>
      <c r="DFX106" s="216"/>
      <c r="DFY106" s="75"/>
      <c r="DFZ106" s="75"/>
      <c r="DGA106" s="204"/>
      <c r="DGB106" s="205"/>
      <c r="DGC106" s="72"/>
      <c r="DGD106" s="70"/>
      <c r="DGE106" s="73"/>
      <c r="DGF106" s="74"/>
      <c r="DGG106" s="74"/>
      <c r="DGH106" s="62"/>
      <c r="DGI106" s="75"/>
      <c r="DGJ106" s="76"/>
      <c r="DGK106" s="216"/>
      <c r="DGL106" s="75"/>
      <c r="DGM106" s="75"/>
      <c r="DGN106" s="204"/>
      <c r="DGO106" s="205"/>
      <c r="DGP106" s="72"/>
      <c r="DGQ106" s="70"/>
      <c r="DGR106" s="73"/>
      <c r="DGS106" s="74"/>
      <c r="DGT106" s="74"/>
      <c r="DGU106" s="62"/>
      <c r="DGV106" s="75"/>
      <c r="DGW106" s="76"/>
      <c r="DGX106" s="216"/>
      <c r="DGY106" s="75"/>
      <c r="DGZ106" s="75"/>
      <c r="DHA106" s="204"/>
      <c r="DHB106" s="205"/>
      <c r="DHC106" s="72"/>
      <c r="DHD106" s="70"/>
      <c r="DHE106" s="73"/>
      <c r="DHF106" s="74"/>
      <c r="DHG106" s="74"/>
      <c r="DHH106" s="62"/>
      <c r="DHI106" s="75"/>
      <c r="DHJ106" s="76"/>
      <c r="DHK106" s="216"/>
      <c r="DHL106" s="75"/>
      <c r="DHM106" s="75"/>
      <c r="DHN106" s="204"/>
      <c r="DHO106" s="205"/>
      <c r="DHP106" s="72"/>
      <c r="DHQ106" s="70"/>
      <c r="DHR106" s="73"/>
      <c r="DHS106" s="74"/>
      <c r="DHT106" s="74"/>
      <c r="DHU106" s="62"/>
      <c r="DHV106" s="75"/>
      <c r="DHW106" s="76"/>
      <c r="DHX106" s="216"/>
      <c r="DHY106" s="75"/>
      <c r="DHZ106" s="75"/>
      <c r="DIA106" s="204"/>
      <c r="DIB106" s="205"/>
      <c r="DIC106" s="72"/>
      <c r="DID106" s="70"/>
      <c r="DIE106" s="73"/>
      <c r="DIF106" s="74"/>
      <c r="DIG106" s="74"/>
      <c r="DIH106" s="62"/>
      <c r="DII106" s="75"/>
      <c r="DIJ106" s="76"/>
      <c r="DIK106" s="216"/>
      <c r="DIL106" s="75"/>
      <c r="DIM106" s="75"/>
      <c r="DIN106" s="204"/>
      <c r="DIO106" s="205"/>
      <c r="DIP106" s="72"/>
      <c r="DIQ106" s="70"/>
      <c r="DIR106" s="73"/>
      <c r="DIS106" s="74"/>
      <c r="DIT106" s="74"/>
      <c r="DIU106" s="62"/>
      <c r="DIV106" s="75"/>
      <c r="DIW106" s="76"/>
      <c r="DIX106" s="216"/>
      <c r="DIY106" s="75"/>
      <c r="DIZ106" s="75"/>
      <c r="DJA106" s="204"/>
      <c r="DJB106" s="205"/>
      <c r="DJC106" s="72"/>
      <c r="DJD106" s="70"/>
      <c r="DJE106" s="73"/>
      <c r="DJF106" s="74"/>
      <c r="DJG106" s="74"/>
      <c r="DJH106" s="62"/>
      <c r="DJI106" s="75"/>
      <c r="DJJ106" s="76"/>
      <c r="DJK106" s="216"/>
      <c r="DJL106" s="75"/>
      <c r="DJM106" s="75"/>
      <c r="DJN106" s="204"/>
      <c r="DJO106" s="205"/>
      <c r="DJP106" s="72"/>
      <c r="DJQ106" s="70"/>
      <c r="DJR106" s="73"/>
      <c r="DJS106" s="74"/>
      <c r="DJT106" s="74"/>
      <c r="DJU106" s="62"/>
      <c r="DJV106" s="75"/>
      <c r="DJW106" s="76"/>
      <c r="DJX106" s="216"/>
      <c r="DJY106" s="75"/>
      <c r="DJZ106" s="75"/>
      <c r="DKA106" s="204"/>
      <c r="DKB106" s="205"/>
      <c r="DKC106" s="72"/>
      <c r="DKD106" s="70"/>
      <c r="DKE106" s="73"/>
      <c r="DKF106" s="74"/>
      <c r="DKG106" s="74"/>
      <c r="DKH106" s="62"/>
      <c r="DKI106" s="75"/>
      <c r="DKJ106" s="76"/>
      <c r="DKK106" s="216"/>
      <c r="DKL106" s="75"/>
      <c r="DKM106" s="75"/>
      <c r="DKN106" s="204"/>
      <c r="DKO106" s="205"/>
      <c r="DKP106" s="72"/>
      <c r="DKQ106" s="70"/>
      <c r="DKR106" s="73"/>
      <c r="DKS106" s="74"/>
      <c r="DKT106" s="74"/>
      <c r="DKU106" s="62"/>
      <c r="DKV106" s="75"/>
      <c r="DKW106" s="76"/>
      <c r="DKX106" s="216"/>
      <c r="DKY106" s="75"/>
      <c r="DKZ106" s="75"/>
      <c r="DLA106" s="204"/>
      <c r="DLB106" s="205"/>
      <c r="DLC106" s="72"/>
      <c r="DLD106" s="70"/>
      <c r="DLE106" s="73"/>
      <c r="DLF106" s="74"/>
      <c r="DLG106" s="74"/>
      <c r="DLH106" s="62"/>
      <c r="DLI106" s="75"/>
      <c r="DLJ106" s="76"/>
      <c r="DLK106" s="216"/>
      <c r="DLL106" s="75"/>
      <c r="DLM106" s="75"/>
      <c r="DLN106" s="204"/>
      <c r="DLO106" s="205"/>
      <c r="DLP106" s="72"/>
      <c r="DLQ106" s="70"/>
      <c r="DLR106" s="73"/>
      <c r="DLS106" s="74"/>
      <c r="DLT106" s="74"/>
      <c r="DLU106" s="62"/>
      <c r="DLV106" s="75"/>
      <c r="DLW106" s="76"/>
      <c r="DLX106" s="216"/>
      <c r="DLY106" s="75"/>
      <c r="DLZ106" s="75"/>
      <c r="DMA106" s="204"/>
      <c r="DMB106" s="205"/>
      <c r="DMC106" s="72"/>
      <c r="DMD106" s="70"/>
      <c r="DME106" s="73"/>
      <c r="DMF106" s="74"/>
      <c r="DMG106" s="74"/>
      <c r="DMH106" s="62"/>
      <c r="DMI106" s="75"/>
      <c r="DMJ106" s="76"/>
      <c r="DMK106" s="216"/>
      <c r="DML106" s="75"/>
      <c r="DMM106" s="75"/>
      <c r="DMN106" s="204"/>
      <c r="DMO106" s="205"/>
      <c r="DMP106" s="72"/>
      <c r="DMQ106" s="70"/>
      <c r="DMR106" s="73"/>
      <c r="DMS106" s="74"/>
      <c r="DMT106" s="74"/>
      <c r="DMU106" s="62"/>
      <c r="DMV106" s="75"/>
      <c r="DMW106" s="76"/>
      <c r="DMX106" s="216"/>
      <c r="DMY106" s="75"/>
      <c r="DMZ106" s="75"/>
      <c r="DNA106" s="204"/>
      <c r="DNB106" s="205"/>
      <c r="DNC106" s="72"/>
      <c r="DND106" s="70"/>
      <c r="DNE106" s="73"/>
      <c r="DNF106" s="74"/>
      <c r="DNG106" s="74"/>
      <c r="DNH106" s="62"/>
      <c r="DNI106" s="75"/>
      <c r="DNJ106" s="76"/>
      <c r="DNK106" s="216"/>
      <c r="DNL106" s="75"/>
      <c r="DNM106" s="75"/>
      <c r="DNN106" s="204"/>
      <c r="DNO106" s="205"/>
      <c r="DNP106" s="72"/>
      <c r="DNQ106" s="70"/>
      <c r="DNR106" s="73"/>
      <c r="DNS106" s="74"/>
      <c r="DNT106" s="74"/>
      <c r="DNU106" s="62"/>
      <c r="DNV106" s="75"/>
      <c r="DNW106" s="76"/>
      <c r="DNX106" s="216"/>
      <c r="DNY106" s="75"/>
      <c r="DNZ106" s="75"/>
      <c r="DOA106" s="204"/>
      <c r="DOB106" s="205"/>
      <c r="DOC106" s="72"/>
      <c r="DOD106" s="70"/>
      <c r="DOE106" s="73"/>
      <c r="DOF106" s="74"/>
      <c r="DOG106" s="74"/>
      <c r="DOH106" s="62"/>
      <c r="DOI106" s="75"/>
      <c r="DOJ106" s="76"/>
      <c r="DOK106" s="216"/>
      <c r="DOL106" s="75"/>
      <c r="DOM106" s="75"/>
      <c r="DON106" s="204"/>
      <c r="DOO106" s="205"/>
      <c r="DOP106" s="72"/>
      <c r="DOQ106" s="70"/>
      <c r="DOR106" s="73"/>
      <c r="DOS106" s="74"/>
      <c r="DOT106" s="74"/>
      <c r="DOU106" s="62"/>
      <c r="DOV106" s="75"/>
      <c r="DOW106" s="76"/>
      <c r="DOX106" s="216"/>
      <c r="DOY106" s="75"/>
      <c r="DOZ106" s="75"/>
      <c r="DPA106" s="204"/>
      <c r="DPB106" s="205"/>
      <c r="DPC106" s="72"/>
      <c r="DPD106" s="70"/>
      <c r="DPE106" s="73"/>
      <c r="DPF106" s="74"/>
      <c r="DPG106" s="74"/>
      <c r="DPH106" s="62"/>
      <c r="DPI106" s="75"/>
      <c r="DPJ106" s="76"/>
      <c r="DPK106" s="216"/>
      <c r="DPL106" s="75"/>
      <c r="DPM106" s="75"/>
      <c r="DPN106" s="204"/>
      <c r="DPO106" s="205"/>
      <c r="DPP106" s="72"/>
      <c r="DPQ106" s="70"/>
      <c r="DPR106" s="73"/>
      <c r="DPS106" s="74"/>
      <c r="DPT106" s="74"/>
      <c r="DPU106" s="62"/>
      <c r="DPV106" s="75"/>
      <c r="DPW106" s="76"/>
      <c r="DPX106" s="216"/>
      <c r="DPY106" s="75"/>
      <c r="DPZ106" s="75"/>
      <c r="DQA106" s="204"/>
      <c r="DQB106" s="205"/>
      <c r="DQC106" s="72"/>
      <c r="DQD106" s="70"/>
      <c r="DQE106" s="73"/>
      <c r="DQF106" s="74"/>
      <c r="DQG106" s="74"/>
      <c r="DQH106" s="62"/>
      <c r="DQI106" s="75"/>
      <c r="DQJ106" s="76"/>
      <c r="DQK106" s="216"/>
      <c r="DQL106" s="75"/>
      <c r="DQM106" s="75"/>
      <c r="DQN106" s="204"/>
      <c r="DQO106" s="205"/>
      <c r="DQP106" s="72"/>
      <c r="DQQ106" s="70"/>
      <c r="DQR106" s="73"/>
      <c r="DQS106" s="74"/>
      <c r="DQT106" s="74"/>
      <c r="DQU106" s="62"/>
      <c r="DQV106" s="75"/>
      <c r="DQW106" s="76"/>
      <c r="DQX106" s="216"/>
      <c r="DQY106" s="75"/>
      <c r="DQZ106" s="75"/>
      <c r="DRA106" s="204"/>
      <c r="DRB106" s="205"/>
      <c r="DRC106" s="72"/>
      <c r="DRD106" s="70"/>
      <c r="DRE106" s="73"/>
      <c r="DRF106" s="74"/>
      <c r="DRG106" s="74"/>
      <c r="DRH106" s="62"/>
      <c r="DRI106" s="75"/>
      <c r="DRJ106" s="76"/>
      <c r="DRK106" s="216"/>
      <c r="DRL106" s="75"/>
      <c r="DRM106" s="75"/>
      <c r="DRN106" s="204"/>
      <c r="DRO106" s="205"/>
      <c r="DRP106" s="72"/>
      <c r="DRQ106" s="70"/>
      <c r="DRR106" s="73"/>
      <c r="DRS106" s="74"/>
      <c r="DRT106" s="74"/>
      <c r="DRU106" s="62"/>
      <c r="DRV106" s="75"/>
      <c r="DRW106" s="76"/>
      <c r="DRX106" s="216"/>
      <c r="DRY106" s="75"/>
      <c r="DRZ106" s="75"/>
      <c r="DSA106" s="204"/>
      <c r="DSB106" s="205"/>
      <c r="DSC106" s="72"/>
      <c r="DSD106" s="70"/>
      <c r="DSE106" s="73"/>
      <c r="DSF106" s="74"/>
      <c r="DSG106" s="74"/>
      <c r="DSH106" s="62"/>
      <c r="DSI106" s="75"/>
      <c r="DSJ106" s="76"/>
      <c r="DSK106" s="216"/>
      <c r="DSL106" s="75"/>
      <c r="DSM106" s="75"/>
      <c r="DSN106" s="204"/>
      <c r="DSO106" s="205"/>
      <c r="DSP106" s="72"/>
      <c r="DSQ106" s="70"/>
      <c r="DSR106" s="73"/>
      <c r="DSS106" s="74"/>
      <c r="DST106" s="74"/>
      <c r="DSU106" s="62"/>
      <c r="DSV106" s="75"/>
      <c r="DSW106" s="76"/>
      <c r="DSX106" s="216"/>
      <c r="DSY106" s="75"/>
      <c r="DSZ106" s="75"/>
      <c r="DTA106" s="204"/>
      <c r="DTB106" s="205"/>
      <c r="DTC106" s="72"/>
      <c r="DTD106" s="70"/>
      <c r="DTE106" s="73"/>
      <c r="DTF106" s="74"/>
      <c r="DTG106" s="74"/>
      <c r="DTH106" s="62"/>
      <c r="DTI106" s="75"/>
      <c r="DTJ106" s="76"/>
      <c r="DTK106" s="216"/>
      <c r="DTL106" s="75"/>
      <c r="DTM106" s="75"/>
      <c r="DTN106" s="204"/>
      <c r="DTO106" s="205"/>
      <c r="DTP106" s="72"/>
      <c r="DTQ106" s="70"/>
      <c r="DTR106" s="73"/>
      <c r="DTS106" s="74"/>
      <c r="DTT106" s="74"/>
      <c r="DTU106" s="62"/>
      <c r="DTV106" s="75"/>
      <c r="DTW106" s="76"/>
      <c r="DTX106" s="216"/>
      <c r="DTY106" s="75"/>
      <c r="DTZ106" s="75"/>
      <c r="DUA106" s="204"/>
      <c r="DUB106" s="205"/>
      <c r="DUC106" s="72"/>
      <c r="DUD106" s="70"/>
      <c r="DUE106" s="73"/>
      <c r="DUF106" s="74"/>
      <c r="DUG106" s="74"/>
      <c r="DUH106" s="62"/>
      <c r="DUI106" s="75"/>
      <c r="DUJ106" s="76"/>
      <c r="DUK106" s="216"/>
      <c r="DUL106" s="75"/>
      <c r="DUM106" s="75"/>
      <c r="DUN106" s="204"/>
      <c r="DUO106" s="205"/>
      <c r="DUP106" s="72"/>
      <c r="DUQ106" s="70"/>
      <c r="DUR106" s="73"/>
      <c r="DUS106" s="74"/>
      <c r="DUT106" s="74"/>
      <c r="DUU106" s="62"/>
      <c r="DUV106" s="75"/>
      <c r="DUW106" s="76"/>
      <c r="DUX106" s="216"/>
      <c r="DUY106" s="75"/>
      <c r="DUZ106" s="75"/>
      <c r="DVA106" s="204"/>
      <c r="DVB106" s="205"/>
      <c r="DVC106" s="72"/>
      <c r="DVD106" s="70"/>
      <c r="DVE106" s="73"/>
      <c r="DVF106" s="74"/>
      <c r="DVG106" s="74"/>
      <c r="DVH106" s="62"/>
      <c r="DVI106" s="75"/>
      <c r="DVJ106" s="76"/>
      <c r="DVK106" s="216"/>
      <c r="DVL106" s="75"/>
      <c r="DVM106" s="75"/>
      <c r="DVN106" s="204"/>
      <c r="DVO106" s="205"/>
      <c r="DVP106" s="72"/>
      <c r="DVQ106" s="70"/>
      <c r="DVR106" s="73"/>
      <c r="DVS106" s="74"/>
      <c r="DVT106" s="74"/>
      <c r="DVU106" s="62"/>
      <c r="DVV106" s="75"/>
      <c r="DVW106" s="76"/>
      <c r="DVX106" s="216"/>
      <c r="DVY106" s="75"/>
      <c r="DVZ106" s="75"/>
      <c r="DWA106" s="204"/>
      <c r="DWB106" s="205"/>
      <c r="DWC106" s="72"/>
      <c r="DWD106" s="70"/>
      <c r="DWE106" s="73"/>
      <c r="DWF106" s="74"/>
      <c r="DWG106" s="74"/>
      <c r="DWH106" s="62"/>
      <c r="DWI106" s="75"/>
      <c r="DWJ106" s="76"/>
      <c r="DWK106" s="216"/>
      <c r="DWL106" s="75"/>
      <c r="DWM106" s="75"/>
      <c r="DWN106" s="204"/>
      <c r="DWO106" s="205"/>
      <c r="DWP106" s="72"/>
      <c r="DWQ106" s="70"/>
      <c r="DWR106" s="73"/>
      <c r="DWS106" s="74"/>
      <c r="DWT106" s="74"/>
      <c r="DWU106" s="62"/>
      <c r="DWV106" s="75"/>
      <c r="DWW106" s="76"/>
      <c r="DWX106" s="216"/>
      <c r="DWY106" s="75"/>
      <c r="DWZ106" s="75"/>
      <c r="DXA106" s="204"/>
      <c r="DXB106" s="205"/>
      <c r="DXC106" s="72"/>
      <c r="DXD106" s="70"/>
      <c r="DXE106" s="73"/>
      <c r="DXF106" s="74"/>
      <c r="DXG106" s="74"/>
      <c r="DXH106" s="62"/>
      <c r="DXI106" s="75"/>
      <c r="DXJ106" s="76"/>
      <c r="DXK106" s="216"/>
      <c r="DXL106" s="75"/>
      <c r="DXM106" s="75"/>
      <c r="DXN106" s="204"/>
      <c r="DXO106" s="205"/>
      <c r="DXP106" s="72"/>
      <c r="DXQ106" s="70"/>
      <c r="DXR106" s="73"/>
      <c r="DXS106" s="74"/>
      <c r="DXT106" s="74"/>
      <c r="DXU106" s="62"/>
      <c r="DXV106" s="75"/>
      <c r="DXW106" s="76"/>
      <c r="DXX106" s="216"/>
      <c r="DXY106" s="75"/>
      <c r="DXZ106" s="75"/>
      <c r="DYA106" s="204"/>
      <c r="DYB106" s="205"/>
      <c r="DYC106" s="72"/>
      <c r="DYD106" s="70"/>
      <c r="DYE106" s="73"/>
      <c r="DYF106" s="74"/>
      <c r="DYG106" s="74"/>
      <c r="DYH106" s="62"/>
      <c r="DYI106" s="75"/>
      <c r="DYJ106" s="76"/>
      <c r="DYK106" s="216"/>
      <c r="DYL106" s="75"/>
      <c r="DYM106" s="75"/>
      <c r="DYN106" s="204"/>
      <c r="DYO106" s="205"/>
      <c r="DYP106" s="72"/>
      <c r="DYQ106" s="70"/>
      <c r="DYR106" s="73"/>
      <c r="DYS106" s="74"/>
      <c r="DYT106" s="74"/>
      <c r="DYU106" s="62"/>
      <c r="DYV106" s="75"/>
      <c r="DYW106" s="76"/>
      <c r="DYX106" s="216"/>
      <c r="DYY106" s="75"/>
      <c r="DYZ106" s="75"/>
      <c r="DZA106" s="204"/>
      <c r="DZB106" s="205"/>
      <c r="DZC106" s="72"/>
      <c r="DZD106" s="70"/>
      <c r="DZE106" s="73"/>
      <c r="DZF106" s="74"/>
      <c r="DZG106" s="74"/>
      <c r="DZH106" s="62"/>
      <c r="DZI106" s="75"/>
      <c r="DZJ106" s="76"/>
      <c r="DZK106" s="216"/>
      <c r="DZL106" s="75"/>
      <c r="DZM106" s="75"/>
      <c r="DZN106" s="204"/>
      <c r="DZO106" s="205"/>
      <c r="DZP106" s="72"/>
      <c r="DZQ106" s="70"/>
      <c r="DZR106" s="73"/>
      <c r="DZS106" s="74"/>
      <c r="DZT106" s="74"/>
      <c r="DZU106" s="62"/>
      <c r="DZV106" s="75"/>
      <c r="DZW106" s="76"/>
      <c r="DZX106" s="216"/>
      <c r="DZY106" s="75"/>
      <c r="DZZ106" s="75"/>
      <c r="EAA106" s="204"/>
      <c r="EAB106" s="205"/>
      <c r="EAC106" s="72"/>
      <c r="EAD106" s="70"/>
      <c r="EAE106" s="73"/>
      <c r="EAF106" s="74"/>
      <c r="EAG106" s="74"/>
      <c r="EAH106" s="62"/>
      <c r="EAI106" s="75"/>
      <c r="EAJ106" s="76"/>
      <c r="EAK106" s="216"/>
      <c r="EAL106" s="75"/>
      <c r="EAM106" s="75"/>
      <c r="EAN106" s="204"/>
      <c r="EAO106" s="205"/>
      <c r="EAP106" s="72"/>
      <c r="EAQ106" s="70"/>
      <c r="EAR106" s="73"/>
      <c r="EAS106" s="74"/>
      <c r="EAT106" s="74"/>
      <c r="EAU106" s="62"/>
      <c r="EAV106" s="75"/>
      <c r="EAW106" s="76"/>
      <c r="EAX106" s="216"/>
      <c r="EAY106" s="75"/>
      <c r="EAZ106" s="75"/>
      <c r="EBA106" s="204"/>
      <c r="EBB106" s="205"/>
      <c r="EBC106" s="72"/>
      <c r="EBD106" s="70"/>
      <c r="EBE106" s="73"/>
      <c r="EBF106" s="74"/>
      <c r="EBG106" s="74"/>
      <c r="EBH106" s="62"/>
      <c r="EBI106" s="75"/>
      <c r="EBJ106" s="76"/>
      <c r="EBK106" s="216"/>
      <c r="EBL106" s="75"/>
      <c r="EBM106" s="75"/>
      <c r="EBN106" s="204"/>
      <c r="EBO106" s="205"/>
      <c r="EBP106" s="72"/>
      <c r="EBQ106" s="70"/>
      <c r="EBR106" s="73"/>
      <c r="EBS106" s="74"/>
      <c r="EBT106" s="74"/>
      <c r="EBU106" s="62"/>
      <c r="EBV106" s="75"/>
      <c r="EBW106" s="76"/>
      <c r="EBX106" s="216"/>
      <c r="EBY106" s="75"/>
      <c r="EBZ106" s="75"/>
      <c r="ECA106" s="204"/>
      <c r="ECB106" s="205"/>
      <c r="ECC106" s="72"/>
      <c r="ECD106" s="70"/>
      <c r="ECE106" s="73"/>
      <c r="ECF106" s="74"/>
      <c r="ECG106" s="74"/>
      <c r="ECH106" s="62"/>
      <c r="ECI106" s="75"/>
      <c r="ECJ106" s="76"/>
      <c r="ECK106" s="216"/>
      <c r="ECL106" s="75"/>
      <c r="ECM106" s="75"/>
      <c r="ECN106" s="204"/>
      <c r="ECO106" s="205"/>
      <c r="ECP106" s="72"/>
      <c r="ECQ106" s="70"/>
      <c r="ECR106" s="73"/>
      <c r="ECS106" s="74"/>
      <c r="ECT106" s="74"/>
      <c r="ECU106" s="62"/>
      <c r="ECV106" s="75"/>
      <c r="ECW106" s="76"/>
      <c r="ECX106" s="216"/>
      <c r="ECY106" s="75"/>
      <c r="ECZ106" s="75"/>
      <c r="EDA106" s="204"/>
      <c r="EDB106" s="205"/>
      <c r="EDC106" s="72"/>
      <c r="EDD106" s="70"/>
      <c r="EDE106" s="73"/>
      <c r="EDF106" s="74"/>
      <c r="EDG106" s="74"/>
      <c r="EDH106" s="62"/>
      <c r="EDI106" s="75"/>
      <c r="EDJ106" s="76"/>
      <c r="EDK106" s="216"/>
      <c r="EDL106" s="75"/>
      <c r="EDM106" s="75"/>
      <c r="EDN106" s="204"/>
      <c r="EDO106" s="205"/>
      <c r="EDP106" s="72"/>
      <c r="EDQ106" s="70"/>
      <c r="EDR106" s="73"/>
      <c r="EDS106" s="74"/>
      <c r="EDT106" s="74"/>
      <c r="EDU106" s="62"/>
      <c r="EDV106" s="75"/>
      <c r="EDW106" s="76"/>
      <c r="EDX106" s="216"/>
      <c r="EDY106" s="75"/>
      <c r="EDZ106" s="75"/>
      <c r="EEA106" s="204"/>
      <c r="EEB106" s="205"/>
      <c r="EEC106" s="72"/>
      <c r="EED106" s="70"/>
      <c r="EEE106" s="73"/>
      <c r="EEF106" s="74"/>
      <c r="EEG106" s="74"/>
      <c r="EEH106" s="62"/>
      <c r="EEI106" s="75"/>
      <c r="EEJ106" s="76"/>
      <c r="EEK106" s="216"/>
      <c r="EEL106" s="75"/>
      <c r="EEM106" s="75"/>
      <c r="EEN106" s="204"/>
      <c r="EEO106" s="205"/>
      <c r="EEP106" s="72"/>
      <c r="EEQ106" s="70"/>
      <c r="EER106" s="73"/>
      <c r="EES106" s="74"/>
      <c r="EET106" s="74"/>
      <c r="EEU106" s="62"/>
      <c r="EEV106" s="75"/>
      <c r="EEW106" s="76"/>
      <c r="EEX106" s="216"/>
      <c r="EEY106" s="75"/>
      <c r="EEZ106" s="75"/>
      <c r="EFA106" s="204"/>
      <c r="EFB106" s="205"/>
      <c r="EFC106" s="72"/>
      <c r="EFD106" s="70"/>
      <c r="EFE106" s="73"/>
      <c r="EFF106" s="74"/>
      <c r="EFG106" s="74"/>
      <c r="EFH106" s="62"/>
      <c r="EFI106" s="75"/>
      <c r="EFJ106" s="76"/>
      <c r="EFK106" s="216"/>
      <c r="EFL106" s="75"/>
      <c r="EFM106" s="75"/>
      <c r="EFN106" s="204"/>
      <c r="EFO106" s="205"/>
      <c r="EFP106" s="72"/>
      <c r="EFQ106" s="70"/>
      <c r="EFR106" s="73"/>
      <c r="EFS106" s="74"/>
      <c r="EFT106" s="74"/>
      <c r="EFU106" s="62"/>
      <c r="EFV106" s="75"/>
      <c r="EFW106" s="76"/>
      <c r="EFX106" s="216"/>
      <c r="EFY106" s="75"/>
      <c r="EFZ106" s="75"/>
      <c r="EGA106" s="204"/>
      <c r="EGB106" s="205"/>
      <c r="EGC106" s="72"/>
      <c r="EGD106" s="70"/>
      <c r="EGE106" s="73"/>
      <c r="EGF106" s="74"/>
      <c r="EGG106" s="74"/>
      <c r="EGH106" s="62"/>
      <c r="EGI106" s="75"/>
      <c r="EGJ106" s="76"/>
      <c r="EGK106" s="216"/>
      <c r="EGL106" s="75"/>
      <c r="EGM106" s="75"/>
      <c r="EGN106" s="204"/>
      <c r="EGO106" s="205"/>
      <c r="EGP106" s="72"/>
      <c r="EGQ106" s="70"/>
      <c r="EGR106" s="73"/>
      <c r="EGS106" s="74"/>
      <c r="EGT106" s="74"/>
      <c r="EGU106" s="62"/>
      <c r="EGV106" s="75"/>
      <c r="EGW106" s="76"/>
      <c r="EGX106" s="216"/>
      <c r="EGY106" s="75"/>
      <c r="EGZ106" s="75"/>
      <c r="EHA106" s="204"/>
      <c r="EHB106" s="205"/>
      <c r="EHC106" s="72"/>
      <c r="EHD106" s="70"/>
      <c r="EHE106" s="73"/>
      <c r="EHF106" s="74"/>
      <c r="EHG106" s="74"/>
      <c r="EHH106" s="62"/>
      <c r="EHI106" s="75"/>
      <c r="EHJ106" s="76"/>
      <c r="EHK106" s="216"/>
      <c r="EHL106" s="75"/>
      <c r="EHM106" s="75"/>
      <c r="EHN106" s="204"/>
      <c r="EHO106" s="205"/>
      <c r="EHP106" s="72"/>
      <c r="EHQ106" s="70"/>
      <c r="EHR106" s="73"/>
      <c r="EHS106" s="74"/>
      <c r="EHT106" s="74"/>
      <c r="EHU106" s="62"/>
      <c r="EHV106" s="75"/>
      <c r="EHW106" s="76"/>
      <c r="EHX106" s="216"/>
      <c r="EHY106" s="75"/>
      <c r="EHZ106" s="75"/>
      <c r="EIA106" s="204"/>
      <c r="EIB106" s="205"/>
      <c r="EIC106" s="72"/>
      <c r="EID106" s="70"/>
      <c r="EIE106" s="73"/>
      <c r="EIF106" s="74"/>
      <c r="EIG106" s="74"/>
      <c r="EIH106" s="62"/>
      <c r="EII106" s="75"/>
      <c r="EIJ106" s="76"/>
      <c r="EIK106" s="216"/>
      <c r="EIL106" s="75"/>
      <c r="EIM106" s="75"/>
      <c r="EIN106" s="204"/>
      <c r="EIO106" s="205"/>
      <c r="EIP106" s="72"/>
      <c r="EIQ106" s="70"/>
      <c r="EIR106" s="73"/>
      <c r="EIS106" s="74"/>
      <c r="EIT106" s="74"/>
      <c r="EIU106" s="62"/>
      <c r="EIV106" s="75"/>
      <c r="EIW106" s="76"/>
      <c r="EIX106" s="216"/>
      <c r="EIY106" s="75"/>
      <c r="EIZ106" s="75"/>
      <c r="EJA106" s="204"/>
      <c r="EJB106" s="205"/>
      <c r="EJC106" s="72"/>
      <c r="EJD106" s="70"/>
      <c r="EJE106" s="73"/>
      <c r="EJF106" s="74"/>
      <c r="EJG106" s="74"/>
      <c r="EJH106" s="62"/>
      <c r="EJI106" s="75"/>
      <c r="EJJ106" s="76"/>
      <c r="EJK106" s="216"/>
      <c r="EJL106" s="75"/>
      <c r="EJM106" s="75"/>
      <c r="EJN106" s="204"/>
      <c r="EJO106" s="205"/>
      <c r="EJP106" s="72"/>
      <c r="EJQ106" s="70"/>
      <c r="EJR106" s="73"/>
      <c r="EJS106" s="74"/>
      <c r="EJT106" s="74"/>
      <c r="EJU106" s="62"/>
      <c r="EJV106" s="75"/>
      <c r="EJW106" s="76"/>
      <c r="EJX106" s="216"/>
      <c r="EJY106" s="75"/>
      <c r="EJZ106" s="75"/>
      <c r="EKA106" s="204"/>
      <c r="EKB106" s="205"/>
      <c r="EKC106" s="72"/>
      <c r="EKD106" s="70"/>
      <c r="EKE106" s="73"/>
      <c r="EKF106" s="74"/>
      <c r="EKG106" s="74"/>
      <c r="EKH106" s="62"/>
      <c r="EKI106" s="75"/>
      <c r="EKJ106" s="76"/>
      <c r="EKK106" s="216"/>
      <c r="EKL106" s="75"/>
      <c r="EKM106" s="75"/>
      <c r="EKN106" s="204"/>
      <c r="EKO106" s="205"/>
      <c r="EKP106" s="72"/>
      <c r="EKQ106" s="70"/>
      <c r="EKR106" s="73"/>
      <c r="EKS106" s="74"/>
      <c r="EKT106" s="74"/>
      <c r="EKU106" s="62"/>
      <c r="EKV106" s="75"/>
      <c r="EKW106" s="76"/>
      <c r="EKX106" s="216"/>
      <c r="EKY106" s="75"/>
      <c r="EKZ106" s="75"/>
      <c r="ELA106" s="204"/>
      <c r="ELB106" s="205"/>
      <c r="ELC106" s="72"/>
      <c r="ELD106" s="70"/>
      <c r="ELE106" s="73"/>
      <c r="ELF106" s="74"/>
      <c r="ELG106" s="74"/>
      <c r="ELH106" s="62"/>
      <c r="ELI106" s="75"/>
      <c r="ELJ106" s="76"/>
      <c r="ELK106" s="216"/>
      <c r="ELL106" s="75"/>
      <c r="ELM106" s="75"/>
      <c r="ELN106" s="204"/>
      <c r="ELO106" s="205"/>
      <c r="ELP106" s="72"/>
      <c r="ELQ106" s="70"/>
      <c r="ELR106" s="73"/>
      <c r="ELS106" s="74"/>
      <c r="ELT106" s="74"/>
      <c r="ELU106" s="62"/>
      <c r="ELV106" s="75"/>
      <c r="ELW106" s="76"/>
      <c r="ELX106" s="216"/>
      <c r="ELY106" s="75"/>
      <c r="ELZ106" s="75"/>
      <c r="EMA106" s="204"/>
      <c r="EMB106" s="205"/>
      <c r="EMC106" s="72"/>
      <c r="EMD106" s="70"/>
      <c r="EME106" s="73"/>
      <c r="EMF106" s="74"/>
      <c r="EMG106" s="74"/>
      <c r="EMH106" s="62"/>
      <c r="EMI106" s="75"/>
      <c r="EMJ106" s="76"/>
      <c r="EMK106" s="216"/>
      <c r="EML106" s="75"/>
      <c r="EMM106" s="75"/>
      <c r="EMN106" s="204"/>
      <c r="EMO106" s="205"/>
      <c r="EMP106" s="72"/>
      <c r="EMQ106" s="70"/>
      <c r="EMR106" s="73"/>
      <c r="EMS106" s="74"/>
      <c r="EMT106" s="74"/>
      <c r="EMU106" s="62"/>
      <c r="EMV106" s="75"/>
      <c r="EMW106" s="76"/>
      <c r="EMX106" s="216"/>
      <c r="EMY106" s="75"/>
      <c r="EMZ106" s="75"/>
      <c r="ENA106" s="204"/>
      <c r="ENB106" s="205"/>
      <c r="ENC106" s="72"/>
      <c r="END106" s="70"/>
      <c r="ENE106" s="73"/>
      <c r="ENF106" s="74"/>
      <c r="ENG106" s="74"/>
      <c r="ENH106" s="62"/>
      <c r="ENI106" s="75"/>
      <c r="ENJ106" s="76"/>
      <c r="ENK106" s="216"/>
      <c r="ENL106" s="75"/>
      <c r="ENM106" s="75"/>
      <c r="ENN106" s="204"/>
      <c r="ENO106" s="205"/>
      <c r="ENP106" s="72"/>
      <c r="ENQ106" s="70"/>
      <c r="ENR106" s="73"/>
      <c r="ENS106" s="74"/>
      <c r="ENT106" s="74"/>
      <c r="ENU106" s="62"/>
      <c r="ENV106" s="75"/>
      <c r="ENW106" s="76"/>
      <c r="ENX106" s="216"/>
      <c r="ENY106" s="75"/>
      <c r="ENZ106" s="75"/>
      <c r="EOA106" s="204"/>
      <c r="EOB106" s="205"/>
      <c r="EOC106" s="72"/>
      <c r="EOD106" s="70"/>
      <c r="EOE106" s="73"/>
      <c r="EOF106" s="74"/>
      <c r="EOG106" s="74"/>
      <c r="EOH106" s="62"/>
      <c r="EOI106" s="75"/>
      <c r="EOJ106" s="76"/>
      <c r="EOK106" s="216"/>
      <c r="EOL106" s="75"/>
      <c r="EOM106" s="75"/>
      <c r="EON106" s="204"/>
      <c r="EOO106" s="205"/>
      <c r="EOP106" s="72"/>
      <c r="EOQ106" s="70"/>
      <c r="EOR106" s="73"/>
      <c r="EOS106" s="74"/>
      <c r="EOT106" s="74"/>
      <c r="EOU106" s="62"/>
      <c r="EOV106" s="75"/>
      <c r="EOW106" s="76"/>
      <c r="EOX106" s="216"/>
      <c r="EOY106" s="75"/>
      <c r="EOZ106" s="75"/>
      <c r="EPA106" s="204"/>
      <c r="EPB106" s="205"/>
      <c r="EPC106" s="72"/>
      <c r="EPD106" s="70"/>
      <c r="EPE106" s="73"/>
      <c r="EPF106" s="74"/>
      <c r="EPG106" s="74"/>
      <c r="EPH106" s="62"/>
      <c r="EPI106" s="75"/>
      <c r="EPJ106" s="76"/>
      <c r="EPK106" s="216"/>
      <c r="EPL106" s="75"/>
      <c r="EPM106" s="75"/>
      <c r="EPN106" s="204"/>
      <c r="EPO106" s="205"/>
      <c r="EPP106" s="72"/>
      <c r="EPQ106" s="70"/>
      <c r="EPR106" s="73"/>
      <c r="EPS106" s="74"/>
      <c r="EPT106" s="74"/>
      <c r="EPU106" s="62"/>
      <c r="EPV106" s="75"/>
      <c r="EPW106" s="76"/>
      <c r="EPX106" s="216"/>
      <c r="EPY106" s="75"/>
      <c r="EPZ106" s="75"/>
      <c r="EQA106" s="204"/>
      <c r="EQB106" s="205"/>
      <c r="EQC106" s="72"/>
      <c r="EQD106" s="70"/>
      <c r="EQE106" s="73"/>
      <c r="EQF106" s="74"/>
      <c r="EQG106" s="74"/>
      <c r="EQH106" s="62"/>
      <c r="EQI106" s="75"/>
      <c r="EQJ106" s="76"/>
      <c r="EQK106" s="216"/>
      <c r="EQL106" s="75"/>
      <c r="EQM106" s="75"/>
      <c r="EQN106" s="204"/>
      <c r="EQO106" s="205"/>
      <c r="EQP106" s="72"/>
      <c r="EQQ106" s="70"/>
      <c r="EQR106" s="73"/>
      <c r="EQS106" s="74"/>
      <c r="EQT106" s="74"/>
      <c r="EQU106" s="62"/>
      <c r="EQV106" s="75"/>
      <c r="EQW106" s="76"/>
      <c r="EQX106" s="216"/>
      <c r="EQY106" s="75"/>
      <c r="EQZ106" s="75"/>
      <c r="ERA106" s="204"/>
      <c r="ERB106" s="205"/>
      <c r="ERC106" s="72"/>
      <c r="ERD106" s="70"/>
      <c r="ERE106" s="73"/>
      <c r="ERF106" s="74"/>
      <c r="ERG106" s="74"/>
      <c r="ERH106" s="62"/>
      <c r="ERI106" s="75"/>
      <c r="ERJ106" s="76"/>
      <c r="ERK106" s="216"/>
      <c r="ERL106" s="75"/>
      <c r="ERM106" s="75"/>
      <c r="ERN106" s="204"/>
      <c r="ERO106" s="205"/>
      <c r="ERP106" s="72"/>
      <c r="ERQ106" s="70"/>
      <c r="ERR106" s="73"/>
      <c r="ERS106" s="74"/>
      <c r="ERT106" s="74"/>
      <c r="ERU106" s="62"/>
      <c r="ERV106" s="75"/>
      <c r="ERW106" s="76"/>
      <c r="ERX106" s="216"/>
      <c r="ERY106" s="75"/>
      <c r="ERZ106" s="75"/>
      <c r="ESA106" s="204"/>
      <c r="ESB106" s="205"/>
      <c r="ESC106" s="72"/>
      <c r="ESD106" s="70"/>
      <c r="ESE106" s="73"/>
      <c r="ESF106" s="74"/>
      <c r="ESG106" s="74"/>
      <c r="ESH106" s="62"/>
      <c r="ESI106" s="75"/>
      <c r="ESJ106" s="76"/>
      <c r="ESK106" s="216"/>
      <c r="ESL106" s="75"/>
      <c r="ESM106" s="75"/>
      <c r="ESN106" s="204"/>
      <c r="ESO106" s="205"/>
      <c r="ESP106" s="72"/>
      <c r="ESQ106" s="70"/>
      <c r="ESR106" s="73"/>
      <c r="ESS106" s="74"/>
      <c r="EST106" s="74"/>
      <c r="ESU106" s="62"/>
      <c r="ESV106" s="75"/>
      <c r="ESW106" s="76"/>
      <c r="ESX106" s="216"/>
      <c r="ESY106" s="75"/>
      <c r="ESZ106" s="75"/>
      <c r="ETA106" s="204"/>
      <c r="ETB106" s="205"/>
      <c r="ETC106" s="72"/>
      <c r="ETD106" s="70"/>
      <c r="ETE106" s="73"/>
      <c r="ETF106" s="74"/>
      <c r="ETG106" s="74"/>
      <c r="ETH106" s="62"/>
      <c r="ETI106" s="75"/>
      <c r="ETJ106" s="76"/>
      <c r="ETK106" s="216"/>
      <c r="ETL106" s="75"/>
      <c r="ETM106" s="75"/>
      <c r="ETN106" s="204"/>
      <c r="ETO106" s="205"/>
      <c r="ETP106" s="72"/>
      <c r="ETQ106" s="70"/>
      <c r="ETR106" s="73"/>
      <c r="ETS106" s="74"/>
      <c r="ETT106" s="74"/>
      <c r="ETU106" s="62"/>
      <c r="ETV106" s="75"/>
      <c r="ETW106" s="76"/>
      <c r="ETX106" s="216"/>
      <c r="ETY106" s="75"/>
      <c r="ETZ106" s="75"/>
      <c r="EUA106" s="204"/>
      <c r="EUB106" s="205"/>
      <c r="EUC106" s="72"/>
      <c r="EUD106" s="70"/>
      <c r="EUE106" s="73"/>
      <c r="EUF106" s="74"/>
      <c r="EUG106" s="74"/>
      <c r="EUH106" s="62"/>
      <c r="EUI106" s="75"/>
      <c r="EUJ106" s="76"/>
      <c r="EUK106" s="216"/>
      <c r="EUL106" s="75"/>
      <c r="EUM106" s="75"/>
      <c r="EUN106" s="204"/>
      <c r="EUO106" s="205"/>
      <c r="EUP106" s="72"/>
      <c r="EUQ106" s="70"/>
      <c r="EUR106" s="73"/>
      <c r="EUS106" s="74"/>
      <c r="EUT106" s="74"/>
      <c r="EUU106" s="62"/>
      <c r="EUV106" s="75"/>
      <c r="EUW106" s="76"/>
      <c r="EUX106" s="216"/>
      <c r="EUY106" s="75"/>
      <c r="EUZ106" s="75"/>
      <c r="EVA106" s="204"/>
      <c r="EVB106" s="205"/>
      <c r="EVC106" s="72"/>
      <c r="EVD106" s="70"/>
      <c r="EVE106" s="73"/>
      <c r="EVF106" s="74"/>
      <c r="EVG106" s="74"/>
      <c r="EVH106" s="62"/>
      <c r="EVI106" s="75"/>
      <c r="EVJ106" s="76"/>
      <c r="EVK106" s="216"/>
      <c r="EVL106" s="75"/>
      <c r="EVM106" s="75"/>
      <c r="EVN106" s="204"/>
      <c r="EVO106" s="205"/>
      <c r="EVP106" s="72"/>
      <c r="EVQ106" s="70"/>
      <c r="EVR106" s="73"/>
      <c r="EVS106" s="74"/>
      <c r="EVT106" s="74"/>
      <c r="EVU106" s="62"/>
      <c r="EVV106" s="75"/>
      <c r="EVW106" s="76"/>
      <c r="EVX106" s="216"/>
      <c r="EVY106" s="75"/>
      <c r="EVZ106" s="75"/>
      <c r="EWA106" s="204"/>
      <c r="EWB106" s="205"/>
      <c r="EWC106" s="72"/>
      <c r="EWD106" s="70"/>
      <c r="EWE106" s="73"/>
      <c r="EWF106" s="74"/>
      <c r="EWG106" s="74"/>
      <c r="EWH106" s="62"/>
      <c r="EWI106" s="75"/>
      <c r="EWJ106" s="76"/>
      <c r="EWK106" s="216"/>
      <c r="EWL106" s="75"/>
      <c r="EWM106" s="75"/>
      <c r="EWN106" s="204"/>
      <c r="EWO106" s="205"/>
      <c r="EWP106" s="72"/>
      <c r="EWQ106" s="70"/>
      <c r="EWR106" s="73"/>
      <c r="EWS106" s="74"/>
      <c r="EWT106" s="74"/>
      <c r="EWU106" s="62"/>
      <c r="EWV106" s="75"/>
      <c r="EWW106" s="76"/>
      <c r="EWX106" s="216"/>
      <c r="EWY106" s="75"/>
      <c r="EWZ106" s="75"/>
      <c r="EXA106" s="204"/>
      <c r="EXB106" s="205"/>
      <c r="EXC106" s="72"/>
      <c r="EXD106" s="70"/>
      <c r="EXE106" s="73"/>
      <c r="EXF106" s="74"/>
      <c r="EXG106" s="74"/>
      <c r="EXH106" s="62"/>
      <c r="EXI106" s="75"/>
      <c r="EXJ106" s="76"/>
      <c r="EXK106" s="216"/>
      <c r="EXL106" s="75"/>
      <c r="EXM106" s="75"/>
      <c r="EXN106" s="204"/>
      <c r="EXO106" s="205"/>
      <c r="EXP106" s="72"/>
      <c r="EXQ106" s="70"/>
      <c r="EXR106" s="73"/>
      <c r="EXS106" s="74"/>
      <c r="EXT106" s="74"/>
      <c r="EXU106" s="62"/>
      <c r="EXV106" s="75"/>
      <c r="EXW106" s="76"/>
      <c r="EXX106" s="216"/>
      <c r="EXY106" s="75"/>
      <c r="EXZ106" s="75"/>
      <c r="EYA106" s="204"/>
      <c r="EYB106" s="205"/>
      <c r="EYC106" s="72"/>
      <c r="EYD106" s="70"/>
      <c r="EYE106" s="73"/>
      <c r="EYF106" s="74"/>
      <c r="EYG106" s="74"/>
      <c r="EYH106" s="62"/>
      <c r="EYI106" s="75"/>
      <c r="EYJ106" s="76"/>
      <c r="EYK106" s="216"/>
      <c r="EYL106" s="75"/>
      <c r="EYM106" s="75"/>
      <c r="EYN106" s="204"/>
      <c r="EYO106" s="205"/>
      <c r="EYP106" s="72"/>
      <c r="EYQ106" s="70"/>
      <c r="EYR106" s="73"/>
      <c r="EYS106" s="74"/>
      <c r="EYT106" s="74"/>
      <c r="EYU106" s="62"/>
      <c r="EYV106" s="75"/>
      <c r="EYW106" s="76"/>
      <c r="EYX106" s="216"/>
      <c r="EYY106" s="75"/>
      <c r="EYZ106" s="75"/>
      <c r="EZA106" s="204"/>
      <c r="EZB106" s="205"/>
      <c r="EZC106" s="72"/>
      <c r="EZD106" s="70"/>
      <c r="EZE106" s="73"/>
      <c r="EZF106" s="74"/>
      <c r="EZG106" s="74"/>
      <c r="EZH106" s="62"/>
      <c r="EZI106" s="75"/>
      <c r="EZJ106" s="76"/>
      <c r="EZK106" s="216"/>
      <c r="EZL106" s="75"/>
      <c r="EZM106" s="75"/>
      <c r="EZN106" s="204"/>
      <c r="EZO106" s="205"/>
      <c r="EZP106" s="72"/>
      <c r="EZQ106" s="70"/>
      <c r="EZR106" s="73"/>
      <c r="EZS106" s="74"/>
      <c r="EZT106" s="74"/>
      <c r="EZU106" s="62"/>
      <c r="EZV106" s="75"/>
      <c r="EZW106" s="76"/>
      <c r="EZX106" s="216"/>
      <c r="EZY106" s="75"/>
      <c r="EZZ106" s="75"/>
      <c r="FAA106" s="204"/>
      <c r="FAB106" s="205"/>
      <c r="FAC106" s="72"/>
      <c r="FAD106" s="70"/>
      <c r="FAE106" s="73"/>
      <c r="FAF106" s="74"/>
      <c r="FAG106" s="74"/>
      <c r="FAH106" s="62"/>
      <c r="FAI106" s="75"/>
      <c r="FAJ106" s="76"/>
      <c r="FAK106" s="216"/>
      <c r="FAL106" s="75"/>
      <c r="FAM106" s="75"/>
      <c r="FAN106" s="204"/>
      <c r="FAO106" s="205"/>
      <c r="FAP106" s="72"/>
      <c r="FAQ106" s="70"/>
      <c r="FAR106" s="73"/>
      <c r="FAS106" s="74"/>
      <c r="FAT106" s="74"/>
      <c r="FAU106" s="62"/>
      <c r="FAV106" s="75"/>
      <c r="FAW106" s="76"/>
      <c r="FAX106" s="216"/>
      <c r="FAY106" s="75"/>
      <c r="FAZ106" s="75"/>
      <c r="FBA106" s="204"/>
      <c r="FBB106" s="205"/>
      <c r="FBC106" s="72"/>
      <c r="FBD106" s="70"/>
      <c r="FBE106" s="73"/>
      <c r="FBF106" s="74"/>
      <c r="FBG106" s="74"/>
      <c r="FBH106" s="62"/>
      <c r="FBI106" s="75"/>
      <c r="FBJ106" s="76"/>
      <c r="FBK106" s="216"/>
      <c r="FBL106" s="75"/>
      <c r="FBM106" s="75"/>
      <c r="FBN106" s="204"/>
      <c r="FBO106" s="205"/>
      <c r="FBP106" s="72"/>
      <c r="FBQ106" s="70"/>
      <c r="FBR106" s="73"/>
      <c r="FBS106" s="74"/>
      <c r="FBT106" s="74"/>
      <c r="FBU106" s="62"/>
      <c r="FBV106" s="75"/>
      <c r="FBW106" s="76"/>
      <c r="FBX106" s="216"/>
      <c r="FBY106" s="75"/>
      <c r="FBZ106" s="75"/>
      <c r="FCA106" s="204"/>
      <c r="FCB106" s="205"/>
      <c r="FCC106" s="72"/>
      <c r="FCD106" s="70"/>
      <c r="FCE106" s="73"/>
      <c r="FCF106" s="74"/>
      <c r="FCG106" s="74"/>
      <c r="FCH106" s="62"/>
      <c r="FCI106" s="75"/>
      <c r="FCJ106" s="76"/>
      <c r="FCK106" s="216"/>
      <c r="FCL106" s="75"/>
      <c r="FCM106" s="75"/>
      <c r="FCN106" s="204"/>
      <c r="FCO106" s="205"/>
      <c r="FCP106" s="72"/>
      <c r="FCQ106" s="70"/>
      <c r="FCR106" s="73"/>
      <c r="FCS106" s="74"/>
      <c r="FCT106" s="74"/>
      <c r="FCU106" s="62"/>
      <c r="FCV106" s="75"/>
      <c r="FCW106" s="76"/>
      <c r="FCX106" s="216"/>
      <c r="FCY106" s="75"/>
      <c r="FCZ106" s="75"/>
      <c r="FDA106" s="204"/>
      <c r="FDB106" s="205"/>
      <c r="FDC106" s="72"/>
      <c r="FDD106" s="70"/>
      <c r="FDE106" s="73"/>
      <c r="FDF106" s="74"/>
      <c r="FDG106" s="74"/>
      <c r="FDH106" s="62"/>
      <c r="FDI106" s="75"/>
      <c r="FDJ106" s="76"/>
      <c r="FDK106" s="216"/>
      <c r="FDL106" s="75"/>
      <c r="FDM106" s="75"/>
      <c r="FDN106" s="204"/>
      <c r="FDO106" s="205"/>
      <c r="FDP106" s="72"/>
      <c r="FDQ106" s="70"/>
      <c r="FDR106" s="73"/>
      <c r="FDS106" s="74"/>
      <c r="FDT106" s="74"/>
      <c r="FDU106" s="62"/>
      <c r="FDV106" s="75"/>
      <c r="FDW106" s="76"/>
      <c r="FDX106" s="216"/>
      <c r="FDY106" s="75"/>
      <c r="FDZ106" s="75"/>
      <c r="FEA106" s="204"/>
      <c r="FEB106" s="205"/>
      <c r="FEC106" s="72"/>
      <c r="FED106" s="70"/>
      <c r="FEE106" s="73"/>
      <c r="FEF106" s="74"/>
      <c r="FEG106" s="74"/>
      <c r="FEH106" s="62"/>
      <c r="FEI106" s="75"/>
      <c r="FEJ106" s="76"/>
      <c r="FEK106" s="216"/>
      <c r="FEL106" s="75"/>
      <c r="FEM106" s="75"/>
      <c r="FEN106" s="204"/>
      <c r="FEO106" s="205"/>
      <c r="FEP106" s="72"/>
      <c r="FEQ106" s="70"/>
      <c r="FER106" s="73"/>
      <c r="FES106" s="74"/>
      <c r="FET106" s="74"/>
      <c r="FEU106" s="62"/>
      <c r="FEV106" s="75"/>
      <c r="FEW106" s="76"/>
      <c r="FEX106" s="216"/>
      <c r="FEY106" s="75"/>
      <c r="FEZ106" s="75"/>
      <c r="FFA106" s="204"/>
      <c r="FFB106" s="205"/>
      <c r="FFC106" s="72"/>
      <c r="FFD106" s="70"/>
      <c r="FFE106" s="73"/>
      <c r="FFF106" s="74"/>
      <c r="FFG106" s="74"/>
      <c r="FFH106" s="62"/>
      <c r="FFI106" s="75"/>
      <c r="FFJ106" s="76"/>
      <c r="FFK106" s="216"/>
      <c r="FFL106" s="75"/>
      <c r="FFM106" s="75"/>
      <c r="FFN106" s="204"/>
      <c r="FFO106" s="205"/>
      <c r="FFP106" s="72"/>
      <c r="FFQ106" s="70"/>
      <c r="FFR106" s="73"/>
      <c r="FFS106" s="74"/>
      <c r="FFT106" s="74"/>
      <c r="FFU106" s="62"/>
      <c r="FFV106" s="75"/>
      <c r="FFW106" s="76"/>
      <c r="FFX106" s="216"/>
      <c r="FFY106" s="75"/>
      <c r="FFZ106" s="75"/>
      <c r="FGA106" s="204"/>
      <c r="FGB106" s="205"/>
      <c r="FGC106" s="72"/>
      <c r="FGD106" s="70"/>
      <c r="FGE106" s="73"/>
      <c r="FGF106" s="74"/>
      <c r="FGG106" s="74"/>
      <c r="FGH106" s="62"/>
      <c r="FGI106" s="75"/>
      <c r="FGJ106" s="76"/>
      <c r="FGK106" s="216"/>
      <c r="FGL106" s="75"/>
      <c r="FGM106" s="75"/>
      <c r="FGN106" s="204"/>
      <c r="FGO106" s="205"/>
      <c r="FGP106" s="72"/>
      <c r="FGQ106" s="70"/>
      <c r="FGR106" s="73"/>
      <c r="FGS106" s="74"/>
      <c r="FGT106" s="74"/>
      <c r="FGU106" s="62"/>
      <c r="FGV106" s="75"/>
      <c r="FGW106" s="76"/>
      <c r="FGX106" s="216"/>
      <c r="FGY106" s="75"/>
      <c r="FGZ106" s="75"/>
      <c r="FHA106" s="204"/>
      <c r="FHB106" s="205"/>
      <c r="FHC106" s="72"/>
      <c r="FHD106" s="70"/>
      <c r="FHE106" s="73"/>
      <c r="FHF106" s="74"/>
      <c r="FHG106" s="74"/>
      <c r="FHH106" s="62"/>
      <c r="FHI106" s="75"/>
      <c r="FHJ106" s="76"/>
      <c r="FHK106" s="216"/>
      <c r="FHL106" s="75"/>
      <c r="FHM106" s="75"/>
      <c r="FHN106" s="204"/>
      <c r="FHO106" s="205"/>
      <c r="FHP106" s="72"/>
      <c r="FHQ106" s="70"/>
      <c r="FHR106" s="73"/>
      <c r="FHS106" s="74"/>
      <c r="FHT106" s="74"/>
      <c r="FHU106" s="62"/>
      <c r="FHV106" s="75"/>
      <c r="FHW106" s="76"/>
      <c r="FHX106" s="216"/>
      <c r="FHY106" s="75"/>
      <c r="FHZ106" s="75"/>
      <c r="FIA106" s="204"/>
      <c r="FIB106" s="205"/>
      <c r="FIC106" s="72"/>
      <c r="FID106" s="70"/>
      <c r="FIE106" s="73"/>
      <c r="FIF106" s="74"/>
      <c r="FIG106" s="74"/>
      <c r="FIH106" s="62"/>
      <c r="FII106" s="75"/>
      <c r="FIJ106" s="76"/>
      <c r="FIK106" s="216"/>
      <c r="FIL106" s="75"/>
      <c r="FIM106" s="75"/>
      <c r="FIN106" s="204"/>
      <c r="FIO106" s="205"/>
      <c r="FIP106" s="72"/>
      <c r="FIQ106" s="70"/>
      <c r="FIR106" s="73"/>
      <c r="FIS106" s="74"/>
      <c r="FIT106" s="74"/>
      <c r="FIU106" s="62"/>
      <c r="FIV106" s="75"/>
      <c r="FIW106" s="76"/>
      <c r="FIX106" s="216"/>
      <c r="FIY106" s="75"/>
      <c r="FIZ106" s="75"/>
      <c r="FJA106" s="204"/>
      <c r="FJB106" s="205"/>
      <c r="FJC106" s="72"/>
      <c r="FJD106" s="70"/>
      <c r="FJE106" s="73"/>
      <c r="FJF106" s="74"/>
      <c r="FJG106" s="74"/>
      <c r="FJH106" s="62"/>
      <c r="FJI106" s="75"/>
      <c r="FJJ106" s="76"/>
      <c r="FJK106" s="216"/>
      <c r="FJL106" s="75"/>
      <c r="FJM106" s="75"/>
      <c r="FJN106" s="204"/>
      <c r="FJO106" s="205"/>
      <c r="FJP106" s="72"/>
      <c r="FJQ106" s="70"/>
      <c r="FJR106" s="73"/>
      <c r="FJS106" s="74"/>
      <c r="FJT106" s="74"/>
      <c r="FJU106" s="62"/>
      <c r="FJV106" s="75"/>
      <c r="FJW106" s="76"/>
      <c r="FJX106" s="216"/>
      <c r="FJY106" s="75"/>
      <c r="FJZ106" s="75"/>
      <c r="FKA106" s="204"/>
      <c r="FKB106" s="205"/>
      <c r="FKC106" s="72"/>
      <c r="FKD106" s="70"/>
      <c r="FKE106" s="73"/>
      <c r="FKF106" s="74"/>
      <c r="FKG106" s="74"/>
      <c r="FKH106" s="62"/>
      <c r="FKI106" s="75"/>
      <c r="FKJ106" s="76"/>
      <c r="FKK106" s="216"/>
      <c r="FKL106" s="75"/>
      <c r="FKM106" s="75"/>
      <c r="FKN106" s="204"/>
      <c r="FKO106" s="205"/>
      <c r="FKP106" s="72"/>
      <c r="FKQ106" s="70"/>
      <c r="FKR106" s="73"/>
      <c r="FKS106" s="74"/>
      <c r="FKT106" s="74"/>
      <c r="FKU106" s="62"/>
      <c r="FKV106" s="75"/>
      <c r="FKW106" s="76"/>
      <c r="FKX106" s="216"/>
      <c r="FKY106" s="75"/>
      <c r="FKZ106" s="75"/>
      <c r="FLA106" s="204"/>
      <c r="FLB106" s="205"/>
      <c r="FLC106" s="72"/>
      <c r="FLD106" s="70"/>
      <c r="FLE106" s="73"/>
      <c r="FLF106" s="74"/>
      <c r="FLG106" s="74"/>
      <c r="FLH106" s="62"/>
      <c r="FLI106" s="75"/>
      <c r="FLJ106" s="76"/>
      <c r="FLK106" s="216"/>
      <c r="FLL106" s="75"/>
      <c r="FLM106" s="75"/>
      <c r="FLN106" s="204"/>
      <c r="FLO106" s="205"/>
      <c r="FLP106" s="72"/>
      <c r="FLQ106" s="70"/>
      <c r="FLR106" s="73"/>
      <c r="FLS106" s="74"/>
      <c r="FLT106" s="74"/>
      <c r="FLU106" s="62"/>
      <c r="FLV106" s="75"/>
      <c r="FLW106" s="76"/>
      <c r="FLX106" s="216"/>
      <c r="FLY106" s="75"/>
      <c r="FLZ106" s="75"/>
      <c r="FMA106" s="204"/>
      <c r="FMB106" s="205"/>
      <c r="FMC106" s="72"/>
      <c r="FMD106" s="70"/>
      <c r="FME106" s="73"/>
      <c r="FMF106" s="74"/>
      <c r="FMG106" s="74"/>
      <c r="FMH106" s="62"/>
      <c r="FMI106" s="75"/>
      <c r="FMJ106" s="76"/>
      <c r="FMK106" s="216"/>
      <c r="FML106" s="75"/>
      <c r="FMM106" s="75"/>
      <c r="FMN106" s="204"/>
      <c r="FMO106" s="205"/>
      <c r="FMP106" s="72"/>
      <c r="FMQ106" s="70"/>
      <c r="FMR106" s="73"/>
      <c r="FMS106" s="74"/>
      <c r="FMT106" s="74"/>
      <c r="FMU106" s="62"/>
      <c r="FMV106" s="75"/>
      <c r="FMW106" s="76"/>
      <c r="FMX106" s="216"/>
      <c r="FMY106" s="75"/>
      <c r="FMZ106" s="75"/>
      <c r="FNA106" s="204"/>
      <c r="FNB106" s="205"/>
      <c r="FNC106" s="72"/>
      <c r="FND106" s="70"/>
      <c r="FNE106" s="73"/>
      <c r="FNF106" s="74"/>
      <c r="FNG106" s="74"/>
      <c r="FNH106" s="62"/>
      <c r="FNI106" s="75"/>
      <c r="FNJ106" s="76"/>
      <c r="FNK106" s="216"/>
      <c r="FNL106" s="75"/>
      <c r="FNM106" s="75"/>
      <c r="FNN106" s="204"/>
      <c r="FNO106" s="205"/>
      <c r="FNP106" s="72"/>
      <c r="FNQ106" s="70"/>
      <c r="FNR106" s="73"/>
      <c r="FNS106" s="74"/>
      <c r="FNT106" s="74"/>
      <c r="FNU106" s="62"/>
      <c r="FNV106" s="75"/>
      <c r="FNW106" s="76"/>
      <c r="FNX106" s="216"/>
      <c r="FNY106" s="75"/>
      <c r="FNZ106" s="75"/>
      <c r="FOA106" s="204"/>
      <c r="FOB106" s="205"/>
      <c r="FOC106" s="72"/>
      <c r="FOD106" s="70"/>
      <c r="FOE106" s="73"/>
      <c r="FOF106" s="74"/>
      <c r="FOG106" s="74"/>
      <c r="FOH106" s="62"/>
      <c r="FOI106" s="75"/>
      <c r="FOJ106" s="76"/>
      <c r="FOK106" s="216"/>
      <c r="FOL106" s="75"/>
      <c r="FOM106" s="75"/>
      <c r="FON106" s="204"/>
      <c r="FOO106" s="205"/>
      <c r="FOP106" s="72"/>
      <c r="FOQ106" s="70"/>
      <c r="FOR106" s="73"/>
      <c r="FOS106" s="74"/>
      <c r="FOT106" s="74"/>
      <c r="FOU106" s="62"/>
      <c r="FOV106" s="75"/>
      <c r="FOW106" s="76"/>
      <c r="FOX106" s="216"/>
      <c r="FOY106" s="75"/>
      <c r="FOZ106" s="75"/>
      <c r="FPA106" s="204"/>
      <c r="FPB106" s="205"/>
      <c r="FPC106" s="72"/>
      <c r="FPD106" s="70"/>
      <c r="FPE106" s="73"/>
      <c r="FPF106" s="74"/>
      <c r="FPG106" s="74"/>
      <c r="FPH106" s="62"/>
      <c r="FPI106" s="75"/>
      <c r="FPJ106" s="76"/>
      <c r="FPK106" s="216"/>
      <c r="FPL106" s="75"/>
      <c r="FPM106" s="75"/>
      <c r="FPN106" s="204"/>
      <c r="FPO106" s="205"/>
      <c r="FPP106" s="72"/>
      <c r="FPQ106" s="70"/>
      <c r="FPR106" s="73"/>
      <c r="FPS106" s="74"/>
      <c r="FPT106" s="74"/>
      <c r="FPU106" s="62"/>
      <c r="FPV106" s="75"/>
      <c r="FPW106" s="76"/>
      <c r="FPX106" s="216"/>
      <c r="FPY106" s="75"/>
      <c r="FPZ106" s="75"/>
      <c r="FQA106" s="204"/>
      <c r="FQB106" s="205"/>
      <c r="FQC106" s="72"/>
      <c r="FQD106" s="70"/>
      <c r="FQE106" s="73"/>
      <c r="FQF106" s="74"/>
      <c r="FQG106" s="74"/>
      <c r="FQH106" s="62"/>
      <c r="FQI106" s="75"/>
      <c r="FQJ106" s="76"/>
      <c r="FQK106" s="216"/>
      <c r="FQL106" s="75"/>
      <c r="FQM106" s="75"/>
      <c r="FQN106" s="204"/>
      <c r="FQO106" s="205"/>
      <c r="FQP106" s="72"/>
      <c r="FQQ106" s="70"/>
      <c r="FQR106" s="73"/>
      <c r="FQS106" s="74"/>
      <c r="FQT106" s="74"/>
      <c r="FQU106" s="62"/>
      <c r="FQV106" s="75"/>
      <c r="FQW106" s="76"/>
      <c r="FQX106" s="216"/>
      <c r="FQY106" s="75"/>
      <c r="FQZ106" s="75"/>
      <c r="FRA106" s="204"/>
      <c r="FRB106" s="205"/>
      <c r="FRC106" s="72"/>
      <c r="FRD106" s="70"/>
      <c r="FRE106" s="73"/>
      <c r="FRF106" s="74"/>
      <c r="FRG106" s="74"/>
      <c r="FRH106" s="62"/>
      <c r="FRI106" s="75"/>
      <c r="FRJ106" s="76"/>
      <c r="FRK106" s="216"/>
      <c r="FRL106" s="75"/>
      <c r="FRM106" s="75"/>
      <c r="FRN106" s="204"/>
      <c r="FRO106" s="205"/>
      <c r="FRP106" s="72"/>
      <c r="FRQ106" s="70"/>
      <c r="FRR106" s="73"/>
      <c r="FRS106" s="74"/>
      <c r="FRT106" s="74"/>
      <c r="FRU106" s="62"/>
      <c r="FRV106" s="75"/>
      <c r="FRW106" s="76"/>
      <c r="FRX106" s="216"/>
      <c r="FRY106" s="75"/>
      <c r="FRZ106" s="75"/>
      <c r="FSA106" s="204"/>
      <c r="FSB106" s="205"/>
      <c r="FSC106" s="72"/>
      <c r="FSD106" s="70"/>
      <c r="FSE106" s="73"/>
      <c r="FSF106" s="74"/>
      <c r="FSG106" s="74"/>
      <c r="FSH106" s="62"/>
      <c r="FSI106" s="75"/>
      <c r="FSJ106" s="76"/>
      <c r="FSK106" s="216"/>
      <c r="FSL106" s="75"/>
      <c r="FSM106" s="75"/>
      <c r="FSN106" s="204"/>
      <c r="FSO106" s="205"/>
      <c r="FSP106" s="72"/>
      <c r="FSQ106" s="70"/>
      <c r="FSR106" s="73"/>
      <c r="FSS106" s="74"/>
      <c r="FST106" s="74"/>
      <c r="FSU106" s="62"/>
      <c r="FSV106" s="75"/>
      <c r="FSW106" s="76"/>
      <c r="FSX106" s="216"/>
      <c r="FSY106" s="75"/>
      <c r="FSZ106" s="75"/>
      <c r="FTA106" s="204"/>
      <c r="FTB106" s="205"/>
      <c r="FTC106" s="72"/>
      <c r="FTD106" s="70"/>
      <c r="FTE106" s="73"/>
      <c r="FTF106" s="74"/>
      <c r="FTG106" s="74"/>
      <c r="FTH106" s="62"/>
      <c r="FTI106" s="75"/>
      <c r="FTJ106" s="76"/>
      <c r="FTK106" s="216"/>
      <c r="FTL106" s="75"/>
      <c r="FTM106" s="75"/>
      <c r="FTN106" s="204"/>
      <c r="FTO106" s="205"/>
      <c r="FTP106" s="72"/>
      <c r="FTQ106" s="70"/>
      <c r="FTR106" s="73"/>
      <c r="FTS106" s="74"/>
      <c r="FTT106" s="74"/>
      <c r="FTU106" s="62"/>
      <c r="FTV106" s="75"/>
      <c r="FTW106" s="76"/>
      <c r="FTX106" s="216"/>
      <c r="FTY106" s="75"/>
      <c r="FTZ106" s="75"/>
      <c r="FUA106" s="204"/>
      <c r="FUB106" s="205"/>
      <c r="FUC106" s="72"/>
      <c r="FUD106" s="70"/>
      <c r="FUE106" s="73"/>
      <c r="FUF106" s="74"/>
      <c r="FUG106" s="74"/>
      <c r="FUH106" s="62"/>
      <c r="FUI106" s="75"/>
      <c r="FUJ106" s="76"/>
      <c r="FUK106" s="216"/>
      <c r="FUL106" s="75"/>
      <c r="FUM106" s="75"/>
      <c r="FUN106" s="204"/>
      <c r="FUO106" s="205"/>
      <c r="FUP106" s="72"/>
      <c r="FUQ106" s="70"/>
      <c r="FUR106" s="73"/>
      <c r="FUS106" s="74"/>
      <c r="FUT106" s="74"/>
      <c r="FUU106" s="62"/>
      <c r="FUV106" s="75"/>
      <c r="FUW106" s="76"/>
      <c r="FUX106" s="216"/>
      <c r="FUY106" s="75"/>
      <c r="FUZ106" s="75"/>
      <c r="FVA106" s="204"/>
      <c r="FVB106" s="205"/>
      <c r="FVC106" s="72"/>
      <c r="FVD106" s="70"/>
      <c r="FVE106" s="73"/>
      <c r="FVF106" s="74"/>
      <c r="FVG106" s="74"/>
      <c r="FVH106" s="62"/>
      <c r="FVI106" s="75"/>
      <c r="FVJ106" s="76"/>
      <c r="FVK106" s="216"/>
      <c r="FVL106" s="75"/>
      <c r="FVM106" s="75"/>
      <c r="FVN106" s="204"/>
      <c r="FVO106" s="205"/>
      <c r="FVP106" s="72"/>
      <c r="FVQ106" s="70"/>
      <c r="FVR106" s="73"/>
      <c r="FVS106" s="74"/>
      <c r="FVT106" s="74"/>
      <c r="FVU106" s="62"/>
      <c r="FVV106" s="75"/>
      <c r="FVW106" s="76"/>
      <c r="FVX106" s="216"/>
      <c r="FVY106" s="75"/>
      <c r="FVZ106" s="75"/>
      <c r="FWA106" s="204"/>
      <c r="FWB106" s="205"/>
      <c r="FWC106" s="72"/>
      <c r="FWD106" s="70"/>
      <c r="FWE106" s="73"/>
      <c r="FWF106" s="74"/>
      <c r="FWG106" s="74"/>
      <c r="FWH106" s="62"/>
      <c r="FWI106" s="75"/>
      <c r="FWJ106" s="76"/>
      <c r="FWK106" s="216"/>
      <c r="FWL106" s="75"/>
      <c r="FWM106" s="75"/>
      <c r="FWN106" s="204"/>
      <c r="FWO106" s="205"/>
      <c r="FWP106" s="72"/>
      <c r="FWQ106" s="70"/>
      <c r="FWR106" s="73"/>
      <c r="FWS106" s="74"/>
      <c r="FWT106" s="74"/>
      <c r="FWU106" s="62"/>
      <c r="FWV106" s="75"/>
      <c r="FWW106" s="76"/>
      <c r="FWX106" s="216"/>
      <c r="FWY106" s="75"/>
      <c r="FWZ106" s="75"/>
      <c r="FXA106" s="204"/>
      <c r="FXB106" s="205"/>
      <c r="FXC106" s="72"/>
      <c r="FXD106" s="70"/>
      <c r="FXE106" s="73"/>
      <c r="FXF106" s="74"/>
      <c r="FXG106" s="74"/>
      <c r="FXH106" s="62"/>
      <c r="FXI106" s="75"/>
      <c r="FXJ106" s="76"/>
      <c r="FXK106" s="216"/>
      <c r="FXL106" s="75"/>
      <c r="FXM106" s="75"/>
      <c r="FXN106" s="204"/>
      <c r="FXO106" s="205"/>
      <c r="FXP106" s="72"/>
      <c r="FXQ106" s="70"/>
      <c r="FXR106" s="73"/>
      <c r="FXS106" s="74"/>
      <c r="FXT106" s="74"/>
      <c r="FXU106" s="62"/>
      <c r="FXV106" s="75"/>
      <c r="FXW106" s="76"/>
      <c r="FXX106" s="216"/>
      <c r="FXY106" s="75"/>
      <c r="FXZ106" s="75"/>
      <c r="FYA106" s="204"/>
      <c r="FYB106" s="205"/>
      <c r="FYC106" s="72"/>
      <c r="FYD106" s="70"/>
      <c r="FYE106" s="73"/>
      <c r="FYF106" s="74"/>
      <c r="FYG106" s="74"/>
      <c r="FYH106" s="62"/>
      <c r="FYI106" s="75"/>
      <c r="FYJ106" s="76"/>
      <c r="FYK106" s="216"/>
      <c r="FYL106" s="75"/>
      <c r="FYM106" s="75"/>
      <c r="FYN106" s="204"/>
      <c r="FYO106" s="205"/>
      <c r="FYP106" s="72"/>
      <c r="FYQ106" s="70"/>
      <c r="FYR106" s="73"/>
      <c r="FYS106" s="74"/>
      <c r="FYT106" s="74"/>
      <c r="FYU106" s="62"/>
      <c r="FYV106" s="75"/>
      <c r="FYW106" s="76"/>
      <c r="FYX106" s="216"/>
      <c r="FYY106" s="75"/>
      <c r="FYZ106" s="75"/>
      <c r="FZA106" s="204"/>
      <c r="FZB106" s="205"/>
      <c r="FZC106" s="72"/>
      <c r="FZD106" s="70"/>
      <c r="FZE106" s="73"/>
      <c r="FZF106" s="74"/>
      <c r="FZG106" s="74"/>
      <c r="FZH106" s="62"/>
      <c r="FZI106" s="75"/>
      <c r="FZJ106" s="76"/>
      <c r="FZK106" s="216"/>
      <c r="FZL106" s="75"/>
      <c r="FZM106" s="75"/>
      <c r="FZN106" s="204"/>
      <c r="FZO106" s="205"/>
      <c r="FZP106" s="72"/>
      <c r="FZQ106" s="70"/>
      <c r="FZR106" s="73"/>
      <c r="FZS106" s="74"/>
      <c r="FZT106" s="74"/>
      <c r="FZU106" s="62"/>
      <c r="FZV106" s="75"/>
      <c r="FZW106" s="76"/>
      <c r="FZX106" s="216"/>
      <c r="FZY106" s="75"/>
      <c r="FZZ106" s="75"/>
      <c r="GAA106" s="204"/>
      <c r="GAB106" s="205"/>
      <c r="GAC106" s="72"/>
      <c r="GAD106" s="70"/>
      <c r="GAE106" s="73"/>
      <c r="GAF106" s="74"/>
      <c r="GAG106" s="74"/>
      <c r="GAH106" s="62"/>
      <c r="GAI106" s="75"/>
      <c r="GAJ106" s="76"/>
      <c r="GAK106" s="216"/>
      <c r="GAL106" s="75"/>
      <c r="GAM106" s="75"/>
      <c r="GAN106" s="204"/>
      <c r="GAO106" s="205"/>
      <c r="GAP106" s="72"/>
      <c r="GAQ106" s="70"/>
      <c r="GAR106" s="73"/>
      <c r="GAS106" s="74"/>
      <c r="GAT106" s="74"/>
      <c r="GAU106" s="62"/>
      <c r="GAV106" s="75"/>
      <c r="GAW106" s="76"/>
      <c r="GAX106" s="216"/>
      <c r="GAY106" s="75"/>
      <c r="GAZ106" s="75"/>
      <c r="GBA106" s="204"/>
      <c r="GBB106" s="205"/>
      <c r="GBC106" s="72"/>
      <c r="GBD106" s="70"/>
      <c r="GBE106" s="73"/>
      <c r="GBF106" s="74"/>
      <c r="GBG106" s="74"/>
      <c r="GBH106" s="62"/>
      <c r="GBI106" s="75"/>
      <c r="GBJ106" s="76"/>
      <c r="GBK106" s="216"/>
      <c r="GBL106" s="75"/>
      <c r="GBM106" s="75"/>
      <c r="GBN106" s="204"/>
      <c r="GBO106" s="205"/>
      <c r="GBP106" s="72"/>
      <c r="GBQ106" s="70"/>
      <c r="GBR106" s="73"/>
      <c r="GBS106" s="74"/>
      <c r="GBT106" s="74"/>
      <c r="GBU106" s="62"/>
      <c r="GBV106" s="75"/>
      <c r="GBW106" s="76"/>
      <c r="GBX106" s="216"/>
      <c r="GBY106" s="75"/>
      <c r="GBZ106" s="75"/>
      <c r="GCA106" s="204"/>
      <c r="GCB106" s="205"/>
      <c r="GCC106" s="72"/>
      <c r="GCD106" s="70"/>
      <c r="GCE106" s="73"/>
      <c r="GCF106" s="74"/>
      <c r="GCG106" s="74"/>
      <c r="GCH106" s="62"/>
      <c r="GCI106" s="75"/>
      <c r="GCJ106" s="76"/>
      <c r="GCK106" s="216"/>
      <c r="GCL106" s="75"/>
      <c r="GCM106" s="75"/>
      <c r="GCN106" s="204"/>
      <c r="GCO106" s="205"/>
      <c r="GCP106" s="72"/>
      <c r="GCQ106" s="70"/>
      <c r="GCR106" s="73"/>
      <c r="GCS106" s="74"/>
      <c r="GCT106" s="74"/>
      <c r="GCU106" s="62"/>
      <c r="GCV106" s="75"/>
      <c r="GCW106" s="76"/>
      <c r="GCX106" s="216"/>
      <c r="GCY106" s="75"/>
      <c r="GCZ106" s="75"/>
      <c r="GDA106" s="204"/>
      <c r="GDB106" s="205"/>
      <c r="GDC106" s="72"/>
      <c r="GDD106" s="70"/>
      <c r="GDE106" s="73"/>
      <c r="GDF106" s="74"/>
      <c r="GDG106" s="74"/>
      <c r="GDH106" s="62"/>
      <c r="GDI106" s="75"/>
      <c r="GDJ106" s="76"/>
      <c r="GDK106" s="216"/>
      <c r="GDL106" s="75"/>
      <c r="GDM106" s="75"/>
      <c r="GDN106" s="204"/>
      <c r="GDO106" s="205"/>
      <c r="GDP106" s="72"/>
      <c r="GDQ106" s="70"/>
      <c r="GDR106" s="73"/>
      <c r="GDS106" s="74"/>
      <c r="GDT106" s="74"/>
      <c r="GDU106" s="62"/>
      <c r="GDV106" s="75"/>
      <c r="GDW106" s="76"/>
      <c r="GDX106" s="216"/>
      <c r="GDY106" s="75"/>
      <c r="GDZ106" s="75"/>
      <c r="GEA106" s="204"/>
      <c r="GEB106" s="205"/>
      <c r="GEC106" s="72"/>
      <c r="GED106" s="70"/>
      <c r="GEE106" s="73"/>
      <c r="GEF106" s="74"/>
      <c r="GEG106" s="74"/>
      <c r="GEH106" s="62"/>
      <c r="GEI106" s="75"/>
      <c r="GEJ106" s="76"/>
      <c r="GEK106" s="216"/>
      <c r="GEL106" s="75"/>
      <c r="GEM106" s="75"/>
      <c r="GEN106" s="204"/>
      <c r="GEO106" s="205"/>
      <c r="GEP106" s="72"/>
      <c r="GEQ106" s="70"/>
      <c r="GER106" s="73"/>
      <c r="GES106" s="74"/>
      <c r="GET106" s="74"/>
      <c r="GEU106" s="62"/>
      <c r="GEV106" s="75"/>
      <c r="GEW106" s="76"/>
      <c r="GEX106" s="216"/>
      <c r="GEY106" s="75"/>
      <c r="GEZ106" s="75"/>
      <c r="GFA106" s="204"/>
      <c r="GFB106" s="205"/>
      <c r="GFC106" s="72"/>
      <c r="GFD106" s="70"/>
      <c r="GFE106" s="73"/>
      <c r="GFF106" s="74"/>
      <c r="GFG106" s="74"/>
      <c r="GFH106" s="62"/>
      <c r="GFI106" s="75"/>
      <c r="GFJ106" s="76"/>
      <c r="GFK106" s="216"/>
      <c r="GFL106" s="75"/>
      <c r="GFM106" s="75"/>
      <c r="GFN106" s="204"/>
      <c r="GFO106" s="205"/>
      <c r="GFP106" s="72"/>
      <c r="GFQ106" s="70"/>
      <c r="GFR106" s="73"/>
      <c r="GFS106" s="74"/>
      <c r="GFT106" s="74"/>
      <c r="GFU106" s="62"/>
      <c r="GFV106" s="75"/>
      <c r="GFW106" s="76"/>
      <c r="GFX106" s="216"/>
      <c r="GFY106" s="75"/>
      <c r="GFZ106" s="75"/>
      <c r="GGA106" s="204"/>
      <c r="GGB106" s="205"/>
      <c r="GGC106" s="72"/>
      <c r="GGD106" s="70"/>
      <c r="GGE106" s="73"/>
      <c r="GGF106" s="74"/>
      <c r="GGG106" s="74"/>
      <c r="GGH106" s="62"/>
      <c r="GGI106" s="75"/>
      <c r="GGJ106" s="76"/>
      <c r="GGK106" s="216"/>
      <c r="GGL106" s="75"/>
      <c r="GGM106" s="75"/>
      <c r="GGN106" s="204"/>
      <c r="GGO106" s="205"/>
      <c r="GGP106" s="72"/>
      <c r="GGQ106" s="70"/>
      <c r="GGR106" s="73"/>
      <c r="GGS106" s="74"/>
      <c r="GGT106" s="74"/>
      <c r="GGU106" s="62"/>
      <c r="GGV106" s="75"/>
      <c r="GGW106" s="76"/>
      <c r="GGX106" s="216"/>
      <c r="GGY106" s="75"/>
      <c r="GGZ106" s="75"/>
      <c r="GHA106" s="204"/>
      <c r="GHB106" s="205"/>
      <c r="GHC106" s="72"/>
      <c r="GHD106" s="70"/>
      <c r="GHE106" s="73"/>
      <c r="GHF106" s="74"/>
      <c r="GHG106" s="74"/>
      <c r="GHH106" s="62"/>
      <c r="GHI106" s="75"/>
      <c r="GHJ106" s="76"/>
      <c r="GHK106" s="216"/>
      <c r="GHL106" s="75"/>
      <c r="GHM106" s="75"/>
      <c r="GHN106" s="204"/>
      <c r="GHO106" s="205"/>
      <c r="GHP106" s="72"/>
      <c r="GHQ106" s="70"/>
      <c r="GHR106" s="73"/>
      <c r="GHS106" s="74"/>
      <c r="GHT106" s="74"/>
      <c r="GHU106" s="62"/>
      <c r="GHV106" s="75"/>
      <c r="GHW106" s="76"/>
      <c r="GHX106" s="216"/>
      <c r="GHY106" s="75"/>
      <c r="GHZ106" s="75"/>
      <c r="GIA106" s="204"/>
      <c r="GIB106" s="205"/>
      <c r="GIC106" s="72"/>
      <c r="GID106" s="70"/>
      <c r="GIE106" s="73"/>
      <c r="GIF106" s="74"/>
      <c r="GIG106" s="74"/>
      <c r="GIH106" s="62"/>
      <c r="GII106" s="75"/>
      <c r="GIJ106" s="76"/>
      <c r="GIK106" s="216"/>
      <c r="GIL106" s="75"/>
      <c r="GIM106" s="75"/>
      <c r="GIN106" s="204"/>
      <c r="GIO106" s="205"/>
      <c r="GIP106" s="72"/>
      <c r="GIQ106" s="70"/>
      <c r="GIR106" s="73"/>
      <c r="GIS106" s="74"/>
      <c r="GIT106" s="74"/>
      <c r="GIU106" s="62"/>
      <c r="GIV106" s="75"/>
      <c r="GIW106" s="76"/>
      <c r="GIX106" s="216"/>
      <c r="GIY106" s="75"/>
      <c r="GIZ106" s="75"/>
      <c r="GJA106" s="204"/>
      <c r="GJB106" s="205"/>
      <c r="GJC106" s="72"/>
      <c r="GJD106" s="70"/>
      <c r="GJE106" s="73"/>
      <c r="GJF106" s="74"/>
      <c r="GJG106" s="74"/>
      <c r="GJH106" s="62"/>
      <c r="GJI106" s="75"/>
      <c r="GJJ106" s="76"/>
      <c r="GJK106" s="216"/>
      <c r="GJL106" s="75"/>
      <c r="GJM106" s="75"/>
      <c r="GJN106" s="204"/>
      <c r="GJO106" s="205"/>
      <c r="GJP106" s="72"/>
      <c r="GJQ106" s="70"/>
      <c r="GJR106" s="73"/>
      <c r="GJS106" s="74"/>
      <c r="GJT106" s="74"/>
      <c r="GJU106" s="62"/>
      <c r="GJV106" s="75"/>
      <c r="GJW106" s="76"/>
      <c r="GJX106" s="216"/>
      <c r="GJY106" s="75"/>
      <c r="GJZ106" s="75"/>
      <c r="GKA106" s="204"/>
      <c r="GKB106" s="205"/>
      <c r="GKC106" s="72"/>
      <c r="GKD106" s="70"/>
      <c r="GKE106" s="73"/>
      <c r="GKF106" s="74"/>
      <c r="GKG106" s="74"/>
      <c r="GKH106" s="62"/>
      <c r="GKI106" s="75"/>
      <c r="GKJ106" s="76"/>
      <c r="GKK106" s="216"/>
      <c r="GKL106" s="75"/>
      <c r="GKM106" s="75"/>
      <c r="GKN106" s="204"/>
      <c r="GKO106" s="205"/>
      <c r="GKP106" s="72"/>
      <c r="GKQ106" s="70"/>
      <c r="GKR106" s="73"/>
      <c r="GKS106" s="74"/>
      <c r="GKT106" s="74"/>
      <c r="GKU106" s="62"/>
      <c r="GKV106" s="75"/>
      <c r="GKW106" s="76"/>
      <c r="GKX106" s="216"/>
      <c r="GKY106" s="75"/>
      <c r="GKZ106" s="75"/>
      <c r="GLA106" s="204"/>
      <c r="GLB106" s="205"/>
      <c r="GLC106" s="72"/>
      <c r="GLD106" s="70"/>
      <c r="GLE106" s="73"/>
      <c r="GLF106" s="74"/>
      <c r="GLG106" s="74"/>
      <c r="GLH106" s="62"/>
      <c r="GLI106" s="75"/>
      <c r="GLJ106" s="76"/>
      <c r="GLK106" s="216"/>
      <c r="GLL106" s="75"/>
      <c r="GLM106" s="75"/>
      <c r="GLN106" s="204"/>
      <c r="GLO106" s="205"/>
      <c r="GLP106" s="72"/>
      <c r="GLQ106" s="70"/>
      <c r="GLR106" s="73"/>
      <c r="GLS106" s="74"/>
      <c r="GLT106" s="74"/>
      <c r="GLU106" s="62"/>
      <c r="GLV106" s="75"/>
      <c r="GLW106" s="76"/>
      <c r="GLX106" s="216"/>
      <c r="GLY106" s="75"/>
      <c r="GLZ106" s="75"/>
      <c r="GMA106" s="204"/>
      <c r="GMB106" s="205"/>
      <c r="GMC106" s="72"/>
      <c r="GMD106" s="70"/>
      <c r="GME106" s="73"/>
      <c r="GMF106" s="74"/>
      <c r="GMG106" s="74"/>
      <c r="GMH106" s="62"/>
      <c r="GMI106" s="75"/>
      <c r="GMJ106" s="76"/>
      <c r="GMK106" s="216"/>
      <c r="GML106" s="75"/>
      <c r="GMM106" s="75"/>
      <c r="GMN106" s="204"/>
      <c r="GMO106" s="205"/>
      <c r="GMP106" s="72"/>
      <c r="GMQ106" s="70"/>
      <c r="GMR106" s="73"/>
      <c r="GMS106" s="74"/>
      <c r="GMT106" s="74"/>
      <c r="GMU106" s="62"/>
      <c r="GMV106" s="75"/>
      <c r="GMW106" s="76"/>
      <c r="GMX106" s="216"/>
      <c r="GMY106" s="75"/>
      <c r="GMZ106" s="75"/>
      <c r="GNA106" s="204"/>
      <c r="GNB106" s="205"/>
      <c r="GNC106" s="72"/>
      <c r="GND106" s="70"/>
      <c r="GNE106" s="73"/>
      <c r="GNF106" s="74"/>
      <c r="GNG106" s="74"/>
      <c r="GNH106" s="62"/>
      <c r="GNI106" s="75"/>
      <c r="GNJ106" s="76"/>
      <c r="GNK106" s="216"/>
      <c r="GNL106" s="75"/>
      <c r="GNM106" s="75"/>
      <c r="GNN106" s="204"/>
      <c r="GNO106" s="205"/>
      <c r="GNP106" s="72"/>
      <c r="GNQ106" s="70"/>
      <c r="GNR106" s="73"/>
      <c r="GNS106" s="74"/>
      <c r="GNT106" s="74"/>
      <c r="GNU106" s="62"/>
      <c r="GNV106" s="75"/>
      <c r="GNW106" s="76"/>
      <c r="GNX106" s="216"/>
      <c r="GNY106" s="75"/>
      <c r="GNZ106" s="75"/>
      <c r="GOA106" s="204"/>
      <c r="GOB106" s="205"/>
      <c r="GOC106" s="72"/>
      <c r="GOD106" s="70"/>
      <c r="GOE106" s="73"/>
      <c r="GOF106" s="74"/>
      <c r="GOG106" s="74"/>
      <c r="GOH106" s="62"/>
      <c r="GOI106" s="75"/>
      <c r="GOJ106" s="76"/>
      <c r="GOK106" s="216"/>
      <c r="GOL106" s="75"/>
      <c r="GOM106" s="75"/>
      <c r="GON106" s="204"/>
      <c r="GOO106" s="205"/>
      <c r="GOP106" s="72"/>
      <c r="GOQ106" s="70"/>
      <c r="GOR106" s="73"/>
      <c r="GOS106" s="74"/>
      <c r="GOT106" s="74"/>
      <c r="GOU106" s="62"/>
      <c r="GOV106" s="75"/>
      <c r="GOW106" s="76"/>
      <c r="GOX106" s="216"/>
      <c r="GOY106" s="75"/>
      <c r="GOZ106" s="75"/>
      <c r="GPA106" s="204"/>
      <c r="GPB106" s="205"/>
      <c r="GPC106" s="72"/>
      <c r="GPD106" s="70"/>
      <c r="GPE106" s="73"/>
      <c r="GPF106" s="74"/>
      <c r="GPG106" s="74"/>
      <c r="GPH106" s="62"/>
      <c r="GPI106" s="75"/>
      <c r="GPJ106" s="76"/>
      <c r="GPK106" s="216"/>
      <c r="GPL106" s="75"/>
      <c r="GPM106" s="75"/>
      <c r="GPN106" s="204"/>
      <c r="GPO106" s="205"/>
      <c r="GPP106" s="72"/>
      <c r="GPQ106" s="70"/>
      <c r="GPR106" s="73"/>
      <c r="GPS106" s="74"/>
      <c r="GPT106" s="74"/>
      <c r="GPU106" s="62"/>
      <c r="GPV106" s="75"/>
      <c r="GPW106" s="76"/>
      <c r="GPX106" s="216"/>
      <c r="GPY106" s="75"/>
      <c r="GPZ106" s="75"/>
      <c r="GQA106" s="204"/>
      <c r="GQB106" s="205"/>
      <c r="GQC106" s="72"/>
      <c r="GQD106" s="70"/>
      <c r="GQE106" s="73"/>
      <c r="GQF106" s="74"/>
      <c r="GQG106" s="74"/>
      <c r="GQH106" s="62"/>
      <c r="GQI106" s="75"/>
      <c r="GQJ106" s="76"/>
      <c r="GQK106" s="216"/>
      <c r="GQL106" s="75"/>
      <c r="GQM106" s="75"/>
      <c r="GQN106" s="204"/>
      <c r="GQO106" s="205"/>
      <c r="GQP106" s="72"/>
      <c r="GQQ106" s="70"/>
      <c r="GQR106" s="73"/>
      <c r="GQS106" s="74"/>
      <c r="GQT106" s="74"/>
      <c r="GQU106" s="62"/>
      <c r="GQV106" s="75"/>
      <c r="GQW106" s="76"/>
      <c r="GQX106" s="216"/>
      <c r="GQY106" s="75"/>
      <c r="GQZ106" s="75"/>
      <c r="GRA106" s="204"/>
      <c r="GRB106" s="205"/>
      <c r="GRC106" s="72"/>
      <c r="GRD106" s="70"/>
      <c r="GRE106" s="73"/>
      <c r="GRF106" s="74"/>
      <c r="GRG106" s="74"/>
      <c r="GRH106" s="62"/>
      <c r="GRI106" s="75"/>
      <c r="GRJ106" s="76"/>
      <c r="GRK106" s="216"/>
      <c r="GRL106" s="75"/>
      <c r="GRM106" s="75"/>
      <c r="GRN106" s="204"/>
      <c r="GRO106" s="205"/>
      <c r="GRP106" s="72"/>
      <c r="GRQ106" s="70"/>
      <c r="GRR106" s="73"/>
      <c r="GRS106" s="74"/>
      <c r="GRT106" s="74"/>
      <c r="GRU106" s="62"/>
      <c r="GRV106" s="75"/>
      <c r="GRW106" s="76"/>
      <c r="GRX106" s="216"/>
      <c r="GRY106" s="75"/>
      <c r="GRZ106" s="75"/>
      <c r="GSA106" s="204"/>
      <c r="GSB106" s="205"/>
      <c r="GSC106" s="72"/>
      <c r="GSD106" s="70"/>
      <c r="GSE106" s="73"/>
      <c r="GSF106" s="74"/>
      <c r="GSG106" s="74"/>
      <c r="GSH106" s="62"/>
      <c r="GSI106" s="75"/>
      <c r="GSJ106" s="76"/>
      <c r="GSK106" s="216"/>
      <c r="GSL106" s="75"/>
      <c r="GSM106" s="75"/>
      <c r="GSN106" s="204"/>
      <c r="GSO106" s="205"/>
      <c r="GSP106" s="72"/>
      <c r="GSQ106" s="70"/>
      <c r="GSR106" s="73"/>
      <c r="GSS106" s="74"/>
      <c r="GST106" s="74"/>
      <c r="GSU106" s="62"/>
      <c r="GSV106" s="75"/>
      <c r="GSW106" s="76"/>
      <c r="GSX106" s="216"/>
      <c r="GSY106" s="75"/>
      <c r="GSZ106" s="75"/>
      <c r="GTA106" s="204"/>
      <c r="GTB106" s="205"/>
      <c r="GTC106" s="72"/>
      <c r="GTD106" s="70"/>
      <c r="GTE106" s="73"/>
      <c r="GTF106" s="74"/>
      <c r="GTG106" s="74"/>
      <c r="GTH106" s="62"/>
      <c r="GTI106" s="75"/>
      <c r="GTJ106" s="76"/>
      <c r="GTK106" s="216"/>
      <c r="GTL106" s="75"/>
      <c r="GTM106" s="75"/>
      <c r="GTN106" s="204"/>
      <c r="GTO106" s="205"/>
      <c r="GTP106" s="72"/>
      <c r="GTQ106" s="70"/>
      <c r="GTR106" s="73"/>
      <c r="GTS106" s="74"/>
      <c r="GTT106" s="74"/>
      <c r="GTU106" s="62"/>
      <c r="GTV106" s="75"/>
      <c r="GTW106" s="76"/>
      <c r="GTX106" s="216"/>
      <c r="GTY106" s="75"/>
      <c r="GTZ106" s="75"/>
      <c r="GUA106" s="204"/>
      <c r="GUB106" s="205"/>
      <c r="GUC106" s="72"/>
      <c r="GUD106" s="70"/>
      <c r="GUE106" s="73"/>
      <c r="GUF106" s="74"/>
      <c r="GUG106" s="74"/>
      <c r="GUH106" s="62"/>
      <c r="GUI106" s="75"/>
      <c r="GUJ106" s="76"/>
      <c r="GUK106" s="216"/>
      <c r="GUL106" s="75"/>
      <c r="GUM106" s="75"/>
      <c r="GUN106" s="204"/>
      <c r="GUO106" s="205"/>
      <c r="GUP106" s="72"/>
      <c r="GUQ106" s="70"/>
      <c r="GUR106" s="73"/>
      <c r="GUS106" s="74"/>
      <c r="GUT106" s="74"/>
      <c r="GUU106" s="62"/>
      <c r="GUV106" s="75"/>
      <c r="GUW106" s="76"/>
      <c r="GUX106" s="216"/>
      <c r="GUY106" s="75"/>
      <c r="GUZ106" s="75"/>
      <c r="GVA106" s="204"/>
      <c r="GVB106" s="205"/>
      <c r="GVC106" s="72"/>
      <c r="GVD106" s="70"/>
      <c r="GVE106" s="73"/>
      <c r="GVF106" s="74"/>
      <c r="GVG106" s="74"/>
      <c r="GVH106" s="62"/>
      <c r="GVI106" s="75"/>
      <c r="GVJ106" s="76"/>
      <c r="GVK106" s="216"/>
      <c r="GVL106" s="75"/>
      <c r="GVM106" s="75"/>
      <c r="GVN106" s="204"/>
      <c r="GVO106" s="205"/>
      <c r="GVP106" s="72"/>
      <c r="GVQ106" s="70"/>
      <c r="GVR106" s="73"/>
      <c r="GVS106" s="74"/>
      <c r="GVT106" s="74"/>
      <c r="GVU106" s="62"/>
      <c r="GVV106" s="75"/>
      <c r="GVW106" s="76"/>
      <c r="GVX106" s="216"/>
      <c r="GVY106" s="75"/>
      <c r="GVZ106" s="75"/>
      <c r="GWA106" s="204"/>
      <c r="GWB106" s="205"/>
      <c r="GWC106" s="72"/>
      <c r="GWD106" s="70"/>
      <c r="GWE106" s="73"/>
      <c r="GWF106" s="74"/>
      <c r="GWG106" s="74"/>
      <c r="GWH106" s="62"/>
      <c r="GWI106" s="75"/>
      <c r="GWJ106" s="76"/>
      <c r="GWK106" s="216"/>
      <c r="GWL106" s="75"/>
      <c r="GWM106" s="75"/>
      <c r="GWN106" s="204"/>
      <c r="GWO106" s="205"/>
      <c r="GWP106" s="72"/>
      <c r="GWQ106" s="70"/>
      <c r="GWR106" s="73"/>
      <c r="GWS106" s="74"/>
      <c r="GWT106" s="74"/>
      <c r="GWU106" s="62"/>
      <c r="GWV106" s="75"/>
      <c r="GWW106" s="76"/>
      <c r="GWX106" s="216"/>
      <c r="GWY106" s="75"/>
      <c r="GWZ106" s="75"/>
      <c r="GXA106" s="204"/>
      <c r="GXB106" s="205"/>
      <c r="GXC106" s="72"/>
      <c r="GXD106" s="70"/>
      <c r="GXE106" s="73"/>
      <c r="GXF106" s="74"/>
      <c r="GXG106" s="74"/>
      <c r="GXH106" s="62"/>
      <c r="GXI106" s="75"/>
      <c r="GXJ106" s="76"/>
      <c r="GXK106" s="216"/>
      <c r="GXL106" s="75"/>
      <c r="GXM106" s="75"/>
      <c r="GXN106" s="204"/>
      <c r="GXO106" s="205"/>
      <c r="GXP106" s="72"/>
      <c r="GXQ106" s="70"/>
      <c r="GXR106" s="73"/>
      <c r="GXS106" s="74"/>
      <c r="GXT106" s="74"/>
      <c r="GXU106" s="62"/>
      <c r="GXV106" s="75"/>
      <c r="GXW106" s="76"/>
      <c r="GXX106" s="216"/>
      <c r="GXY106" s="75"/>
      <c r="GXZ106" s="75"/>
      <c r="GYA106" s="204"/>
      <c r="GYB106" s="205"/>
      <c r="GYC106" s="72"/>
      <c r="GYD106" s="70"/>
      <c r="GYE106" s="73"/>
      <c r="GYF106" s="74"/>
      <c r="GYG106" s="74"/>
      <c r="GYH106" s="62"/>
      <c r="GYI106" s="75"/>
      <c r="GYJ106" s="76"/>
      <c r="GYK106" s="216"/>
      <c r="GYL106" s="75"/>
      <c r="GYM106" s="75"/>
      <c r="GYN106" s="204"/>
      <c r="GYO106" s="205"/>
      <c r="GYP106" s="72"/>
      <c r="GYQ106" s="70"/>
      <c r="GYR106" s="73"/>
      <c r="GYS106" s="74"/>
      <c r="GYT106" s="74"/>
      <c r="GYU106" s="62"/>
      <c r="GYV106" s="75"/>
      <c r="GYW106" s="76"/>
      <c r="GYX106" s="216"/>
      <c r="GYY106" s="75"/>
      <c r="GYZ106" s="75"/>
      <c r="GZA106" s="204"/>
      <c r="GZB106" s="205"/>
      <c r="GZC106" s="72"/>
      <c r="GZD106" s="70"/>
      <c r="GZE106" s="73"/>
      <c r="GZF106" s="74"/>
      <c r="GZG106" s="74"/>
      <c r="GZH106" s="62"/>
      <c r="GZI106" s="75"/>
      <c r="GZJ106" s="76"/>
      <c r="GZK106" s="216"/>
      <c r="GZL106" s="75"/>
      <c r="GZM106" s="75"/>
      <c r="GZN106" s="204"/>
      <c r="GZO106" s="205"/>
      <c r="GZP106" s="72"/>
      <c r="GZQ106" s="70"/>
      <c r="GZR106" s="73"/>
      <c r="GZS106" s="74"/>
      <c r="GZT106" s="74"/>
      <c r="GZU106" s="62"/>
      <c r="GZV106" s="75"/>
      <c r="GZW106" s="76"/>
      <c r="GZX106" s="216"/>
      <c r="GZY106" s="75"/>
      <c r="GZZ106" s="75"/>
      <c r="HAA106" s="204"/>
      <c r="HAB106" s="205"/>
      <c r="HAC106" s="72"/>
      <c r="HAD106" s="70"/>
      <c r="HAE106" s="73"/>
      <c r="HAF106" s="74"/>
      <c r="HAG106" s="74"/>
      <c r="HAH106" s="62"/>
      <c r="HAI106" s="75"/>
      <c r="HAJ106" s="76"/>
      <c r="HAK106" s="216"/>
      <c r="HAL106" s="75"/>
      <c r="HAM106" s="75"/>
      <c r="HAN106" s="204"/>
      <c r="HAO106" s="205"/>
      <c r="HAP106" s="72"/>
      <c r="HAQ106" s="70"/>
      <c r="HAR106" s="73"/>
      <c r="HAS106" s="74"/>
      <c r="HAT106" s="74"/>
      <c r="HAU106" s="62"/>
      <c r="HAV106" s="75"/>
      <c r="HAW106" s="76"/>
      <c r="HAX106" s="216"/>
      <c r="HAY106" s="75"/>
      <c r="HAZ106" s="75"/>
      <c r="HBA106" s="204"/>
      <c r="HBB106" s="205"/>
      <c r="HBC106" s="72"/>
      <c r="HBD106" s="70"/>
      <c r="HBE106" s="73"/>
      <c r="HBF106" s="74"/>
      <c r="HBG106" s="74"/>
      <c r="HBH106" s="62"/>
      <c r="HBI106" s="75"/>
      <c r="HBJ106" s="76"/>
      <c r="HBK106" s="216"/>
      <c r="HBL106" s="75"/>
      <c r="HBM106" s="75"/>
      <c r="HBN106" s="204"/>
      <c r="HBO106" s="205"/>
      <c r="HBP106" s="72"/>
      <c r="HBQ106" s="70"/>
      <c r="HBR106" s="73"/>
      <c r="HBS106" s="74"/>
      <c r="HBT106" s="74"/>
      <c r="HBU106" s="62"/>
      <c r="HBV106" s="75"/>
      <c r="HBW106" s="76"/>
      <c r="HBX106" s="216"/>
      <c r="HBY106" s="75"/>
      <c r="HBZ106" s="75"/>
      <c r="HCA106" s="204"/>
      <c r="HCB106" s="205"/>
      <c r="HCC106" s="72"/>
      <c r="HCD106" s="70"/>
      <c r="HCE106" s="73"/>
      <c r="HCF106" s="74"/>
      <c r="HCG106" s="74"/>
      <c r="HCH106" s="62"/>
      <c r="HCI106" s="75"/>
      <c r="HCJ106" s="76"/>
      <c r="HCK106" s="216"/>
      <c r="HCL106" s="75"/>
      <c r="HCM106" s="75"/>
      <c r="HCN106" s="204"/>
      <c r="HCO106" s="205"/>
      <c r="HCP106" s="72"/>
      <c r="HCQ106" s="70"/>
      <c r="HCR106" s="73"/>
      <c r="HCS106" s="74"/>
      <c r="HCT106" s="74"/>
      <c r="HCU106" s="62"/>
      <c r="HCV106" s="75"/>
      <c r="HCW106" s="76"/>
      <c r="HCX106" s="216"/>
      <c r="HCY106" s="75"/>
      <c r="HCZ106" s="75"/>
      <c r="HDA106" s="204"/>
      <c r="HDB106" s="205"/>
      <c r="HDC106" s="72"/>
      <c r="HDD106" s="70"/>
      <c r="HDE106" s="73"/>
      <c r="HDF106" s="74"/>
      <c r="HDG106" s="74"/>
      <c r="HDH106" s="62"/>
      <c r="HDI106" s="75"/>
      <c r="HDJ106" s="76"/>
      <c r="HDK106" s="216"/>
      <c r="HDL106" s="75"/>
      <c r="HDM106" s="75"/>
      <c r="HDN106" s="204"/>
      <c r="HDO106" s="205"/>
      <c r="HDP106" s="72"/>
      <c r="HDQ106" s="70"/>
      <c r="HDR106" s="73"/>
      <c r="HDS106" s="74"/>
      <c r="HDT106" s="74"/>
      <c r="HDU106" s="62"/>
      <c r="HDV106" s="75"/>
      <c r="HDW106" s="76"/>
      <c r="HDX106" s="216"/>
      <c r="HDY106" s="75"/>
      <c r="HDZ106" s="75"/>
      <c r="HEA106" s="204"/>
      <c r="HEB106" s="205"/>
      <c r="HEC106" s="72"/>
      <c r="HED106" s="70"/>
      <c r="HEE106" s="73"/>
      <c r="HEF106" s="74"/>
      <c r="HEG106" s="74"/>
      <c r="HEH106" s="62"/>
      <c r="HEI106" s="75"/>
      <c r="HEJ106" s="76"/>
      <c r="HEK106" s="216"/>
      <c r="HEL106" s="75"/>
      <c r="HEM106" s="75"/>
      <c r="HEN106" s="204"/>
      <c r="HEO106" s="205"/>
      <c r="HEP106" s="72"/>
      <c r="HEQ106" s="70"/>
      <c r="HER106" s="73"/>
      <c r="HES106" s="74"/>
      <c r="HET106" s="74"/>
      <c r="HEU106" s="62"/>
      <c r="HEV106" s="75"/>
      <c r="HEW106" s="76"/>
      <c r="HEX106" s="216"/>
      <c r="HEY106" s="75"/>
      <c r="HEZ106" s="75"/>
      <c r="HFA106" s="204"/>
      <c r="HFB106" s="205"/>
      <c r="HFC106" s="72"/>
      <c r="HFD106" s="70"/>
      <c r="HFE106" s="73"/>
      <c r="HFF106" s="74"/>
      <c r="HFG106" s="74"/>
      <c r="HFH106" s="62"/>
      <c r="HFI106" s="75"/>
      <c r="HFJ106" s="76"/>
      <c r="HFK106" s="216"/>
      <c r="HFL106" s="75"/>
      <c r="HFM106" s="75"/>
      <c r="HFN106" s="204"/>
      <c r="HFO106" s="205"/>
      <c r="HFP106" s="72"/>
      <c r="HFQ106" s="70"/>
      <c r="HFR106" s="73"/>
      <c r="HFS106" s="74"/>
      <c r="HFT106" s="74"/>
      <c r="HFU106" s="62"/>
      <c r="HFV106" s="75"/>
      <c r="HFW106" s="76"/>
      <c r="HFX106" s="216"/>
      <c r="HFY106" s="75"/>
      <c r="HFZ106" s="75"/>
      <c r="HGA106" s="204"/>
      <c r="HGB106" s="205"/>
      <c r="HGC106" s="72"/>
      <c r="HGD106" s="70"/>
      <c r="HGE106" s="73"/>
      <c r="HGF106" s="74"/>
      <c r="HGG106" s="74"/>
      <c r="HGH106" s="62"/>
      <c r="HGI106" s="75"/>
      <c r="HGJ106" s="76"/>
      <c r="HGK106" s="216"/>
      <c r="HGL106" s="75"/>
      <c r="HGM106" s="75"/>
      <c r="HGN106" s="204"/>
      <c r="HGO106" s="205"/>
      <c r="HGP106" s="72"/>
      <c r="HGQ106" s="70"/>
      <c r="HGR106" s="73"/>
      <c r="HGS106" s="74"/>
      <c r="HGT106" s="74"/>
      <c r="HGU106" s="62"/>
      <c r="HGV106" s="75"/>
      <c r="HGW106" s="76"/>
      <c r="HGX106" s="216"/>
      <c r="HGY106" s="75"/>
      <c r="HGZ106" s="75"/>
      <c r="HHA106" s="204"/>
      <c r="HHB106" s="205"/>
      <c r="HHC106" s="72"/>
      <c r="HHD106" s="70"/>
      <c r="HHE106" s="73"/>
      <c r="HHF106" s="74"/>
      <c r="HHG106" s="74"/>
      <c r="HHH106" s="62"/>
      <c r="HHI106" s="75"/>
      <c r="HHJ106" s="76"/>
      <c r="HHK106" s="216"/>
      <c r="HHL106" s="75"/>
      <c r="HHM106" s="75"/>
      <c r="HHN106" s="204"/>
      <c r="HHO106" s="205"/>
      <c r="HHP106" s="72"/>
      <c r="HHQ106" s="70"/>
      <c r="HHR106" s="73"/>
      <c r="HHS106" s="74"/>
      <c r="HHT106" s="74"/>
      <c r="HHU106" s="62"/>
      <c r="HHV106" s="75"/>
      <c r="HHW106" s="76"/>
      <c r="HHX106" s="216"/>
      <c r="HHY106" s="75"/>
      <c r="HHZ106" s="75"/>
      <c r="HIA106" s="204"/>
      <c r="HIB106" s="205"/>
      <c r="HIC106" s="72"/>
      <c r="HID106" s="70"/>
      <c r="HIE106" s="73"/>
      <c r="HIF106" s="74"/>
      <c r="HIG106" s="74"/>
      <c r="HIH106" s="62"/>
      <c r="HII106" s="75"/>
      <c r="HIJ106" s="76"/>
      <c r="HIK106" s="216"/>
      <c r="HIL106" s="75"/>
      <c r="HIM106" s="75"/>
      <c r="HIN106" s="204"/>
      <c r="HIO106" s="205"/>
      <c r="HIP106" s="72"/>
      <c r="HIQ106" s="70"/>
      <c r="HIR106" s="73"/>
      <c r="HIS106" s="74"/>
      <c r="HIT106" s="74"/>
      <c r="HIU106" s="62"/>
      <c r="HIV106" s="75"/>
      <c r="HIW106" s="76"/>
      <c r="HIX106" s="216"/>
      <c r="HIY106" s="75"/>
      <c r="HIZ106" s="75"/>
      <c r="HJA106" s="204"/>
      <c r="HJB106" s="205"/>
      <c r="HJC106" s="72"/>
      <c r="HJD106" s="70"/>
      <c r="HJE106" s="73"/>
      <c r="HJF106" s="74"/>
      <c r="HJG106" s="74"/>
      <c r="HJH106" s="62"/>
      <c r="HJI106" s="75"/>
      <c r="HJJ106" s="76"/>
      <c r="HJK106" s="216"/>
      <c r="HJL106" s="75"/>
      <c r="HJM106" s="75"/>
      <c r="HJN106" s="204"/>
      <c r="HJO106" s="205"/>
      <c r="HJP106" s="72"/>
      <c r="HJQ106" s="70"/>
      <c r="HJR106" s="73"/>
      <c r="HJS106" s="74"/>
      <c r="HJT106" s="74"/>
      <c r="HJU106" s="62"/>
      <c r="HJV106" s="75"/>
      <c r="HJW106" s="76"/>
      <c r="HJX106" s="216"/>
      <c r="HJY106" s="75"/>
      <c r="HJZ106" s="75"/>
      <c r="HKA106" s="204"/>
      <c r="HKB106" s="205"/>
      <c r="HKC106" s="72"/>
      <c r="HKD106" s="70"/>
      <c r="HKE106" s="73"/>
      <c r="HKF106" s="74"/>
      <c r="HKG106" s="74"/>
      <c r="HKH106" s="62"/>
      <c r="HKI106" s="75"/>
      <c r="HKJ106" s="76"/>
      <c r="HKK106" s="216"/>
      <c r="HKL106" s="75"/>
      <c r="HKM106" s="75"/>
      <c r="HKN106" s="204"/>
      <c r="HKO106" s="205"/>
      <c r="HKP106" s="72"/>
      <c r="HKQ106" s="70"/>
      <c r="HKR106" s="73"/>
      <c r="HKS106" s="74"/>
      <c r="HKT106" s="74"/>
      <c r="HKU106" s="62"/>
      <c r="HKV106" s="75"/>
      <c r="HKW106" s="76"/>
      <c r="HKX106" s="216"/>
      <c r="HKY106" s="75"/>
      <c r="HKZ106" s="75"/>
      <c r="HLA106" s="204"/>
      <c r="HLB106" s="205"/>
      <c r="HLC106" s="72"/>
      <c r="HLD106" s="70"/>
      <c r="HLE106" s="73"/>
      <c r="HLF106" s="74"/>
      <c r="HLG106" s="74"/>
      <c r="HLH106" s="62"/>
      <c r="HLI106" s="75"/>
      <c r="HLJ106" s="76"/>
      <c r="HLK106" s="216"/>
      <c r="HLL106" s="75"/>
      <c r="HLM106" s="75"/>
      <c r="HLN106" s="204"/>
      <c r="HLO106" s="205"/>
      <c r="HLP106" s="72"/>
      <c r="HLQ106" s="70"/>
      <c r="HLR106" s="73"/>
      <c r="HLS106" s="74"/>
      <c r="HLT106" s="74"/>
      <c r="HLU106" s="62"/>
      <c r="HLV106" s="75"/>
      <c r="HLW106" s="76"/>
      <c r="HLX106" s="216"/>
      <c r="HLY106" s="75"/>
      <c r="HLZ106" s="75"/>
      <c r="HMA106" s="204"/>
      <c r="HMB106" s="205"/>
      <c r="HMC106" s="72"/>
      <c r="HMD106" s="70"/>
      <c r="HME106" s="73"/>
      <c r="HMF106" s="74"/>
      <c r="HMG106" s="74"/>
      <c r="HMH106" s="62"/>
      <c r="HMI106" s="75"/>
      <c r="HMJ106" s="76"/>
      <c r="HMK106" s="216"/>
      <c r="HML106" s="75"/>
      <c r="HMM106" s="75"/>
      <c r="HMN106" s="204"/>
      <c r="HMO106" s="205"/>
      <c r="HMP106" s="72"/>
      <c r="HMQ106" s="70"/>
      <c r="HMR106" s="73"/>
      <c r="HMS106" s="74"/>
      <c r="HMT106" s="74"/>
      <c r="HMU106" s="62"/>
      <c r="HMV106" s="75"/>
      <c r="HMW106" s="76"/>
      <c r="HMX106" s="216"/>
      <c r="HMY106" s="75"/>
      <c r="HMZ106" s="75"/>
      <c r="HNA106" s="204"/>
      <c r="HNB106" s="205"/>
      <c r="HNC106" s="72"/>
      <c r="HND106" s="70"/>
      <c r="HNE106" s="73"/>
      <c r="HNF106" s="74"/>
      <c r="HNG106" s="74"/>
      <c r="HNH106" s="62"/>
      <c r="HNI106" s="75"/>
      <c r="HNJ106" s="76"/>
      <c r="HNK106" s="216"/>
      <c r="HNL106" s="75"/>
      <c r="HNM106" s="75"/>
      <c r="HNN106" s="204"/>
      <c r="HNO106" s="205"/>
      <c r="HNP106" s="72"/>
      <c r="HNQ106" s="70"/>
      <c r="HNR106" s="73"/>
      <c r="HNS106" s="74"/>
      <c r="HNT106" s="74"/>
      <c r="HNU106" s="62"/>
      <c r="HNV106" s="75"/>
      <c r="HNW106" s="76"/>
      <c r="HNX106" s="216"/>
      <c r="HNY106" s="75"/>
      <c r="HNZ106" s="75"/>
      <c r="HOA106" s="204"/>
      <c r="HOB106" s="205"/>
      <c r="HOC106" s="72"/>
      <c r="HOD106" s="70"/>
      <c r="HOE106" s="73"/>
      <c r="HOF106" s="74"/>
      <c r="HOG106" s="74"/>
      <c r="HOH106" s="62"/>
      <c r="HOI106" s="75"/>
      <c r="HOJ106" s="76"/>
      <c r="HOK106" s="216"/>
      <c r="HOL106" s="75"/>
      <c r="HOM106" s="75"/>
      <c r="HON106" s="204"/>
      <c r="HOO106" s="205"/>
      <c r="HOP106" s="72"/>
      <c r="HOQ106" s="70"/>
      <c r="HOR106" s="73"/>
      <c r="HOS106" s="74"/>
      <c r="HOT106" s="74"/>
      <c r="HOU106" s="62"/>
      <c r="HOV106" s="75"/>
      <c r="HOW106" s="76"/>
      <c r="HOX106" s="216"/>
      <c r="HOY106" s="75"/>
      <c r="HOZ106" s="75"/>
      <c r="HPA106" s="204"/>
      <c r="HPB106" s="205"/>
      <c r="HPC106" s="72"/>
      <c r="HPD106" s="70"/>
      <c r="HPE106" s="73"/>
      <c r="HPF106" s="74"/>
      <c r="HPG106" s="74"/>
      <c r="HPH106" s="62"/>
      <c r="HPI106" s="75"/>
      <c r="HPJ106" s="76"/>
      <c r="HPK106" s="216"/>
      <c r="HPL106" s="75"/>
      <c r="HPM106" s="75"/>
      <c r="HPN106" s="204"/>
      <c r="HPO106" s="205"/>
      <c r="HPP106" s="72"/>
      <c r="HPQ106" s="70"/>
      <c r="HPR106" s="73"/>
      <c r="HPS106" s="74"/>
      <c r="HPT106" s="74"/>
      <c r="HPU106" s="62"/>
      <c r="HPV106" s="75"/>
      <c r="HPW106" s="76"/>
      <c r="HPX106" s="216"/>
      <c r="HPY106" s="75"/>
      <c r="HPZ106" s="75"/>
      <c r="HQA106" s="204"/>
      <c r="HQB106" s="205"/>
      <c r="HQC106" s="72"/>
      <c r="HQD106" s="70"/>
      <c r="HQE106" s="73"/>
      <c r="HQF106" s="74"/>
      <c r="HQG106" s="74"/>
      <c r="HQH106" s="62"/>
      <c r="HQI106" s="75"/>
      <c r="HQJ106" s="76"/>
      <c r="HQK106" s="216"/>
      <c r="HQL106" s="75"/>
      <c r="HQM106" s="75"/>
      <c r="HQN106" s="204"/>
      <c r="HQO106" s="205"/>
      <c r="HQP106" s="72"/>
      <c r="HQQ106" s="70"/>
      <c r="HQR106" s="73"/>
      <c r="HQS106" s="74"/>
      <c r="HQT106" s="74"/>
      <c r="HQU106" s="62"/>
      <c r="HQV106" s="75"/>
      <c r="HQW106" s="76"/>
      <c r="HQX106" s="216"/>
      <c r="HQY106" s="75"/>
      <c r="HQZ106" s="75"/>
      <c r="HRA106" s="204"/>
      <c r="HRB106" s="205"/>
      <c r="HRC106" s="72"/>
      <c r="HRD106" s="70"/>
      <c r="HRE106" s="73"/>
      <c r="HRF106" s="74"/>
      <c r="HRG106" s="74"/>
      <c r="HRH106" s="62"/>
      <c r="HRI106" s="75"/>
      <c r="HRJ106" s="76"/>
      <c r="HRK106" s="216"/>
      <c r="HRL106" s="75"/>
      <c r="HRM106" s="75"/>
      <c r="HRN106" s="204"/>
      <c r="HRO106" s="205"/>
      <c r="HRP106" s="72"/>
      <c r="HRQ106" s="70"/>
      <c r="HRR106" s="73"/>
      <c r="HRS106" s="74"/>
      <c r="HRT106" s="74"/>
      <c r="HRU106" s="62"/>
      <c r="HRV106" s="75"/>
      <c r="HRW106" s="76"/>
      <c r="HRX106" s="216"/>
      <c r="HRY106" s="75"/>
      <c r="HRZ106" s="75"/>
      <c r="HSA106" s="204"/>
      <c r="HSB106" s="205"/>
      <c r="HSC106" s="72"/>
      <c r="HSD106" s="70"/>
      <c r="HSE106" s="73"/>
      <c r="HSF106" s="74"/>
      <c r="HSG106" s="74"/>
      <c r="HSH106" s="62"/>
      <c r="HSI106" s="75"/>
      <c r="HSJ106" s="76"/>
      <c r="HSK106" s="216"/>
      <c r="HSL106" s="75"/>
      <c r="HSM106" s="75"/>
      <c r="HSN106" s="204"/>
      <c r="HSO106" s="205"/>
      <c r="HSP106" s="72"/>
      <c r="HSQ106" s="70"/>
      <c r="HSR106" s="73"/>
      <c r="HSS106" s="74"/>
      <c r="HST106" s="74"/>
      <c r="HSU106" s="62"/>
      <c r="HSV106" s="75"/>
      <c r="HSW106" s="76"/>
      <c r="HSX106" s="216"/>
      <c r="HSY106" s="75"/>
      <c r="HSZ106" s="75"/>
      <c r="HTA106" s="204"/>
      <c r="HTB106" s="205"/>
      <c r="HTC106" s="72"/>
      <c r="HTD106" s="70"/>
      <c r="HTE106" s="73"/>
      <c r="HTF106" s="74"/>
      <c r="HTG106" s="74"/>
      <c r="HTH106" s="62"/>
      <c r="HTI106" s="75"/>
      <c r="HTJ106" s="76"/>
      <c r="HTK106" s="216"/>
      <c r="HTL106" s="75"/>
      <c r="HTM106" s="75"/>
      <c r="HTN106" s="204"/>
      <c r="HTO106" s="205"/>
      <c r="HTP106" s="72"/>
      <c r="HTQ106" s="70"/>
      <c r="HTR106" s="73"/>
      <c r="HTS106" s="74"/>
      <c r="HTT106" s="74"/>
      <c r="HTU106" s="62"/>
      <c r="HTV106" s="75"/>
      <c r="HTW106" s="76"/>
      <c r="HTX106" s="216"/>
      <c r="HTY106" s="75"/>
      <c r="HTZ106" s="75"/>
      <c r="HUA106" s="204"/>
      <c r="HUB106" s="205"/>
      <c r="HUC106" s="72"/>
      <c r="HUD106" s="70"/>
      <c r="HUE106" s="73"/>
      <c r="HUF106" s="74"/>
      <c r="HUG106" s="74"/>
      <c r="HUH106" s="62"/>
      <c r="HUI106" s="75"/>
      <c r="HUJ106" s="76"/>
      <c r="HUK106" s="216"/>
      <c r="HUL106" s="75"/>
      <c r="HUM106" s="75"/>
      <c r="HUN106" s="204"/>
      <c r="HUO106" s="205"/>
      <c r="HUP106" s="72"/>
      <c r="HUQ106" s="70"/>
      <c r="HUR106" s="73"/>
      <c r="HUS106" s="74"/>
      <c r="HUT106" s="74"/>
      <c r="HUU106" s="62"/>
      <c r="HUV106" s="75"/>
      <c r="HUW106" s="76"/>
      <c r="HUX106" s="216"/>
      <c r="HUY106" s="75"/>
      <c r="HUZ106" s="75"/>
      <c r="HVA106" s="204"/>
      <c r="HVB106" s="205"/>
      <c r="HVC106" s="72"/>
      <c r="HVD106" s="70"/>
      <c r="HVE106" s="73"/>
      <c r="HVF106" s="74"/>
      <c r="HVG106" s="74"/>
      <c r="HVH106" s="62"/>
      <c r="HVI106" s="75"/>
      <c r="HVJ106" s="76"/>
      <c r="HVK106" s="216"/>
      <c r="HVL106" s="75"/>
      <c r="HVM106" s="75"/>
      <c r="HVN106" s="204"/>
      <c r="HVO106" s="205"/>
      <c r="HVP106" s="72"/>
      <c r="HVQ106" s="70"/>
      <c r="HVR106" s="73"/>
      <c r="HVS106" s="74"/>
      <c r="HVT106" s="74"/>
      <c r="HVU106" s="62"/>
      <c r="HVV106" s="75"/>
      <c r="HVW106" s="76"/>
      <c r="HVX106" s="216"/>
      <c r="HVY106" s="75"/>
      <c r="HVZ106" s="75"/>
      <c r="HWA106" s="204"/>
      <c r="HWB106" s="205"/>
      <c r="HWC106" s="72"/>
      <c r="HWD106" s="70"/>
      <c r="HWE106" s="73"/>
      <c r="HWF106" s="74"/>
      <c r="HWG106" s="74"/>
      <c r="HWH106" s="62"/>
      <c r="HWI106" s="75"/>
      <c r="HWJ106" s="76"/>
      <c r="HWK106" s="216"/>
      <c r="HWL106" s="75"/>
      <c r="HWM106" s="75"/>
      <c r="HWN106" s="204"/>
      <c r="HWO106" s="205"/>
      <c r="HWP106" s="72"/>
      <c r="HWQ106" s="70"/>
      <c r="HWR106" s="73"/>
      <c r="HWS106" s="74"/>
      <c r="HWT106" s="74"/>
      <c r="HWU106" s="62"/>
      <c r="HWV106" s="75"/>
      <c r="HWW106" s="76"/>
      <c r="HWX106" s="216"/>
      <c r="HWY106" s="75"/>
      <c r="HWZ106" s="75"/>
      <c r="HXA106" s="204"/>
      <c r="HXB106" s="205"/>
      <c r="HXC106" s="72"/>
      <c r="HXD106" s="70"/>
      <c r="HXE106" s="73"/>
      <c r="HXF106" s="74"/>
      <c r="HXG106" s="74"/>
      <c r="HXH106" s="62"/>
      <c r="HXI106" s="75"/>
      <c r="HXJ106" s="76"/>
      <c r="HXK106" s="216"/>
      <c r="HXL106" s="75"/>
      <c r="HXM106" s="75"/>
      <c r="HXN106" s="204"/>
      <c r="HXO106" s="205"/>
      <c r="HXP106" s="72"/>
      <c r="HXQ106" s="70"/>
      <c r="HXR106" s="73"/>
      <c r="HXS106" s="74"/>
      <c r="HXT106" s="74"/>
      <c r="HXU106" s="62"/>
      <c r="HXV106" s="75"/>
      <c r="HXW106" s="76"/>
      <c r="HXX106" s="216"/>
      <c r="HXY106" s="75"/>
      <c r="HXZ106" s="75"/>
      <c r="HYA106" s="204"/>
      <c r="HYB106" s="205"/>
      <c r="HYC106" s="72"/>
      <c r="HYD106" s="70"/>
      <c r="HYE106" s="73"/>
      <c r="HYF106" s="74"/>
      <c r="HYG106" s="74"/>
      <c r="HYH106" s="62"/>
      <c r="HYI106" s="75"/>
      <c r="HYJ106" s="76"/>
      <c r="HYK106" s="216"/>
      <c r="HYL106" s="75"/>
      <c r="HYM106" s="75"/>
      <c r="HYN106" s="204"/>
      <c r="HYO106" s="205"/>
      <c r="HYP106" s="72"/>
      <c r="HYQ106" s="70"/>
      <c r="HYR106" s="73"/>
      <c r="HYS106" s="74"/>
      <c r="HYT106" s="74"/>
      <c r="HYU106" s="62"/>
      <c r="HYV106" s="75"/>
      <c r="HYW106" s="76"/>
      <c r="HYX106" s="216"/>
      <c r="HYY106" s="75"/>
      <c r="HYZ106" s="75"/>
      <c r="HZA106" s="204"/>
      <c r="HZB106" s="205"/>
      <c r="HZC106" s="72"/>
      <c r="HZD106" s="70"/>
      <c r="HZE106" s="73"/>
      <c r="HZF106" s="74"/>
      <c r="HZG106" s="74"/>
      <c r="HZH106" s="62"/>
      <c r="HZI106" s="75"/>
      <c r="HZJ106" s="76"/>
      <c r="HZK106" s="216"/>
      <c r="HZL106" s="75"/>
      <c r="HZM106" s="75"/>
      <c r="HZN106" s="204"/>
      <c r="HZO106" s="205"/>
      <c r="HZP106" s="72"/>
      <c r="HZQ106" s="70"/>
      <c r="HZR106" s="73"/>
      <c r="HZS106" s="74"/>
      <c r="HZT106" s="74"/>
      <c r="HZU106" s="62"/>
      <c r="HZV106" s="75"/>
      <c r="HZW106" s="76"/>
      <c r="HZX106" s="216"/>
      <c r="HZY106" s="75"/>
      <c r="HZZ106" s="75"/>
      <c r="IAA106" s="204"/>
      <c r="IAB106" s="205"/>
      <c r="IAC106" s="72"/>
      <c r="IAD106" s="70"/>
      <c r="IAE106" s="73"/>
      <c r="IAF106" s="74"/>
      <c r="IAG106" s="74"/>
      <c r="IAH106" s="62"/>
      <c r="IAI106" s="75"/>
      <c r="IAJ106" s="76"/>
      <c r="IAK106" s="216"/>
      <c r="IAL106" s="75"/>
      <c r="IAM106" s="75"/>
      <c r="IAN106" s="204"/>
      <c r="IAO106" s="205"/>
      <c r="IAP106" s="72"/>
      <c r="IAQ106" s="70"/>
      <c r="IAR106" s="73"/>
      <c r="IAS106" s="74"/>
      <c r="IAT106" s="74"/>
      <c r="IAU106" s="62"/>
      <c r="IAV106" s="75"/>
      <c r="IAW106" s="76"/>
      <c r="IAX106" s="216"/>
      <c r="IAY106" s="75"/>
      <c r="IAZ106" s="75"/>
      <c r="IBA106" s="204"/>
      <c r="IBB106" s="205"/>
      <c r="IBC106" s="72"/>
      <c r="IBD106" s="70"/>
      <c r="IBE106" s="73"/>
      <c r="IBF106" s="74"/>
      <c r="IBG106" s="74"/>
      <c r="IBH106" s="62"/>
      <c r="IBI106" s="75"/>
      <c r="IBJ106" s="76"/>
      <c r="IBK106" s="216"/>
      <c r="IBL106" s="75"/>
      <c r="IBM106" s="75"/>
      <c r="IBN106" s="204"/>
      <c r="IBO106" s="205"/>
      <c r="IBP106" s="72"/>
      <c r="IBQ106" s="70"/>
      <c r="IBR106" s="73"/>
      <c r="IBS106" s="74"/>
      <c r="IBT106" s="74"/>
      <c r="IBU106" s="62"/>
      <c r="IBV106" s="75"/>
      <c r="IBW106" s="76"/>
      <c r="IBX106" s="216"/>
      <c r="IBY106" s="75"/>
      <c r="IBZ106" s="75"/>
      <c r="ICA106" s="204"/>
      <c r="ICB106" s="205"/>
      <c r="ICC106" s="72"/>
      <c r="ICD106" s="70"/>
      <c r="ICE106" s="73"/>
      <c r="ICF106" s="74"/>
      <c r="ICG106" s="74"/>
      <c r="ICH106" s="62"/>
      <c r="ICI106" s="75"/>
      <c r="ICJ106" s="76"/>
      <c r="ICK106" s="216"/>
      <c r="ICL106" s="75"/>
      <c r="ICM106" s="75"/>
      <c r="ICN106" s="204"/>
      <c r="ICO106" s="205"/>
      <c r="ICP106" s="72"/>
      <c r="ICQ106" s="70"/>
      <c r="ICR106" s="73"/>
      <c r="ICS106" s="74"/>
      <c r="ICT106" s="74"/>
      <c r="ICU106" s="62"/>
      <c r="ICV106" s="75"/>
      <c r="ICW106" s="76"/>
      <c r="ICX106" s="216"/>
      <c r="ICY106" s="75"/>
      <c r="ICZ106" s="75"/>
      <c r="IDA106" s="204"/>
      <c r="IDB106" s="205"/>
      <c r="IDC106" s="72"/>
      <c r="IDD106" s="70"/>
      <c r="IDE106" s="73"/>
      <c r="IDF106" s="74"/>
      <c r="IDG106" s="74"/>
      <c r="IDH106" s="62"/>
      <c r="IDI106" s="75"/>
      <c r="IDJ106" s="76"/>
      <c r="IDK106" s="216"/>
      <c r="IDL106" s="75"/>
      <c r="IDM106" s="75"/>
      <c r="IDN106" s="204"/>
      <c r="IDO106" s="205"/>
      <c r="IDP106" s="72"/>
      <c r="IDQ106" s="70"/>
      <c r="IDR106" s="73"/>
      <c r="IDS106" s="74"/>
      <c r="IDT106" s="74"/>
      <c r="IDU106" s="62"/>
      <c r="IDV106" s="75"/>
      <c r="IDW106" s="76"/>
      <c r="IDX106" s="216"/>
      <c r="IDY106" s="75"/>
      <c r="IDZ106" s="75"/>
      <c r="IEA106" s="204"/>
      <c r="IEB106" s="205"/>
      <c r="IEC106" s="72"/>
      <c r="IED106" s="70"/>
      <c r="IEE106" s="73"/>
      <c r="IEF106" s="74"/>
      <c r="IEG106" s="74"/>
      <c r="IEH106" s="62"/>
      <c r="IEI106" s="75"/>
      <c r="IEJ106" s="76"/>
      <c r="IEK106" s="216"/>
      <c r="IEL106" s="75"/>
      <c r="IEM106" s="75"/>
      <c r="IEN106" s="204"/>
      <c r="IEO106" s="205"/>
      <c r="IEP106" s="72"/>
      <c r="IEQ106" s="70"/>
      <c r="IER106" s="73"/>
      <c r="IES106" s="74"/>
      <c r="IET106" s="74"/>
      <c r="IEU106" s="62"/>
      <c r="IEV106" s="75"/>
      <c r="IEW106" s="76"/>
      <c r="IEX106" s="216"/>
      <c r="IEY106" s="75"/>
      <c r="IEZ106" s="75"/>
      <c r="IFA106" s="204"/>
      <c r="IFB106" s="205"/>
      <c r="IFC106" s="72"/>
      <c r="IFD106" s="70"/>
      <c r="IFE106" s="73"/>
      <c r="IFF106" s="74"/>
      <c r="IFG106" s="74"/>
      <c r="IFH106" s="62"/>
      <c r="IFI106" s="75"/>
      <c r="IFJ106" s="76"/>
      <c r="IFK106" s="216"/>
      <c r="IFL106" s="75"/>
      <c r="IFM106" s="75"/>
      <c r="IFN106" s="204"/>
      <c r="IFO106" s="205"/>
      <c r="IFP106" s="72"/>
      <c r="IFQ106" s="70"/>
      <c r="IFR106" s="73"/>
      <c r="IFS106" s="74"/>
      <c r="IFT106" s="74"/>
      <c r="IFU106" s="62"/>
      <c r="IFV106" s="75"/>
      <c r="IFW106" s="76"/>
      <c r="IFX106" s="216"/>
      <c r="IFY106" s="75"/>
      <c r="IFZ106" s="75"/>
      <c r="IGA106" s="204"/>
      <c r="IGB106" s="205"/>
      <c r="IGC106" s="72"/>
      <c r="IGD106" s="70"/>
      <c r="IGE106" s="73"/>
      <c r="IGF106" s="74"/>
      <c r="IGG106" s="74"/>
      <c r="IGH106" s="62"/>
      <c r="IGI106" s="75"/>
      <c r="IGJ106" s="76"/>
      <c r="IGK106" s="216"/>
      <c r="IGL106" s="75"/>
      <c r="IGM106" s="75"/>
      <c r="IGN106" s="204"/>
      <c r="IGO106" s="205"/>
      <c r="IGP106" s="72"/>
      <c r="IGQ106" s="70"/>
      <c r="IGR106" s="73"/>
      <c r="IGS106" s="74"/>
      <c r="IGT106" s="74"/>
      <c r="IGU106" s="62"/>
      <c r="IGV106" s="75"/>
      <c r="IGW106" s="76"/>
      <c r="IGX106" s="216"/>
      <c r="IGY106" s="75"/>
      <c r="IGZ106" s="75"/>
      <c r="IHA106" s="204"/>
      <c r="IHB106" s="205"/>
      <c r="IHC106" s="72"/>
      <c r="IHD106" s="70"/>
      <c r="IHE106" s="73"/>
      <c r="IHF106" s="74"/>
      <c r="IHG106" s="74"/>
      <c r="IHH106" s="62"/>
      <c r="IHI106" s="75"/>
      <c r="IHJ106" s="76"/>
      <c r="IHK106" s="216"/>
      <c r="IHL106" s="75"/>
      <c r="IHM106" s="75"/>
      <c r="IHN106" s="204"/>
      <c r="IHO106" s="205"/>
      <c r="IHP106" s="72"/>
      <c r="IHQ106" s="70"/>
      <c r="IHR106" s="73"/>
      <c r="IHS106" s="74"/>
      <c r="IHT106" s="74"/>
      <c r="IHU106" s="62"/>
      <c r="IHV106" s="75"/>
      <c r="IHW106" s="76"/>
      <c r="IHX106" s="216"/>
      <c r="IHY106" s="75"/>
      <c r="IHZ106" s="75"/>
      <c r="IIA106" s="204"/>
      <c r="IIB106" s="205"/>
      <c r="IIC106" s="72"/>
      <c r="IID106" s="70"/>
      <c r="IIE106" s="73"/>
      <c r="IIF106" s="74"/>
      <c r="IIG106" s="74"/>
      <c r="IIH106" s="62"/>
      <c r="III106" s="75"/>
      <c r="IIJ106" s="76"/>
      <c r="IIK106" s="216"/>
      <c r="IIL106" s="75"/>
      <c r="IIM106" s="75"/>
      <c r="IIN106" s="204"/>
      <c r="IIO106" s="205"/>
      <c r="IIP106" s="72"/>
      <c r="IIQ106" s="70"/>
      <c r="IIR106" s="73"/>
      <c r="IIS106" s="74"/>
      <c r="IIT106" s="74"/>
      <c r="IIU106" s="62"/>
      <c r="IIV106" s="75"/>
      <c r="IIW106" s="76"/>
      <c r="IIX106" s="216"/>
      <c r="IIY106" s="75"/>
      <c r="IIZ106" s="75"/>
      <c r="IJA106" s="204"/>
      <c r="IJB106" s="205"/>
      <c r="IJC106" s="72"/>
      <c r="IJD106" s="70"/>
      <c r="IJE106" s="73"/>
      <c r="IJF106" s="74"/>
      <c r="IJG106" s="74"/>
      <c r="IJH106" s="62"/>
      <c r="IJI106" s="75"/>
      <c r="IJJ106" s="76"/>
      <c r="IJK106" s="216"/>
      <c r="IJL106" s="75"/>
      <c r="IJM106" s="75"/>
      <c r="IJN106" s="204"/>
      <c r="IJO106" s="205"/>
      <c r="IJP106" s="72"/>
      <c r="IJQ106" s="70"/>
      <c r="IJR106" s="73"/>
      <c r="IJS106" s="74"/>
      <c r="IJT106" s="74"/>
      <c r="IJU106" s="62"/>
      <c r="IJV106" s="75"/>
      <c r="IJW106" s="76"/>
      <c r="IJX106" s="216"/>
      <c r="IJY106" s="75"/>
      <c r="IJZ106" s="75"/>
      <c r="IKA106" s="204"/>
      <c r="IKB106" s="205"/>
      <c r="IKC106" s="72"/>
      <c r="IKD106" s="70"/>
      <c r="IKE106" s="73"/>
      <c r="IKF106" s="74"/>
      <c r="IKG106" s="74"/>
      <c r="IKH106" s="62"/>
      <c r="IKI106" s="75"/>
      <c r="IKJ106" s="76"/>
      <c r="IKK106" s="216"/>
      <c r="IKL106" s="75"/>
      <c r="IKM106" s="75"/>
      <c r="IKN106" s="204"/>
      <c r="IKO106" s="205"/>
      <c r="IKP106" s="72"/>
      <c r="IKQ106" s="70"/>
      <c r="IKR106" s="73"/>
      <c r="IKS106" s="74"/>
      <c r="IKT106" s="74"/>
      <c r="IKU106" s="62"/>
      <c r="IKV106" s="75"/>
      <c r="IKW106" s="76"/>
      <c r="IKX106" s="216"/>
      <c r="IKY106" s="75"/>
      <c r="IKZ106" s="75"/>
      <c r="ILA106" s="204"/>
      <c r="ILB106" s="205"/>
      <c r="ILC106" s="72"/>
      <c r="ILD106" s="70"/>
      <c r="ILE106" s="73"/>
      <c r="ILF106" s="74"/>
      <c r="ILG106" s="74"/>
      <c r="ILH106" s="62"/>
      <c r="ILI106" s="75"/>
      <c r="ILJ106" s="76"/>
      <c r="ILK106" s="216"/>
      <c r="ILL106" s="75"/>
      <c r="ILM106" s="75"/>
      <c r="ILN106" s="204"/>
      <c r="ILO106" s="205"/>
      <c r="ILP106" s="72"/>
      <c r="ILQ106" s="70"/>
      <c r="ILR106" s="73"/>
      <c r="ILS106" s="74"/>
      <c r="ILT106" s="74"/>
      <c r="ILU106" s="62"/>
      <c r="ILV106" s="75"/>
      <c r="ILW106" s="76"/>
      <c r="ILX106" s="216"/>
      <c r="ILY106" s="75"/>
      <c r="ILZ106" s="75"/>
      <c r="IMA106" s="204"/>
      <c r="IMB106" s="205"/>
      <c r="IMC106" s="72"/>
      <c r="IMD106" s="70"/>
      <c r="IME106" s="73"/>
      <c r="IMF106" s="74"/>
      <c r="IMG106" s="74"/>
      <c r="IMH106" s="62"/>
      <c r="IMI106" s="75"/>
      <c r="IMJ106" s="76"/>
      <c r="IMK106" s="216"/>
      <c r="IML106" s="75"/>
      <c r="IMM106" s="75"/>
      <c r="IMN106" s="204"/>
      <c r="IMO106" s="205"/>
      <c r="IMP106" s="72"/>
      <c r="IMQ106" s="70"/>
      <c r="IMR106" s="73"/>
      <c r="IMS106" s="74"/>
      <c r="IMT106" s="74"/>
      <c r="IMU106" s="62"/>
      <c r="IMV106" s="75"/>
      <c r="IMW106" s="76"/>
      <c r="IMX106" s="216"/>
      <c r="IMY106" s="75"/>
      <c r="IMZ106" s="75"/>
      <c r="INA106" s="204"/>
      <c r="INB106" s="205"/>
      <c r="INC106" s="72"/>
      <c r="IND106" s="70"/>
      <c r="INE106" s="73"/>
      <c r="INF106" s="74"/>
      <c r="ING106" s="74"/>
      <c r="INH106" s="62"/>
      <c r="INI106" s="75"/>
      <c r="INJ106" s="76"/>
      <c r="INK106" s="216"/>
      <c r="INL106" s="75"/>
      <c r="INM106" s="75"/>
      <c r="INN106" s="204"/>
      <c r="INO106" s="205"/>
      <c r="INP106" s="72"/>
      <c r="INQ106" s="70"/>
      <c r="INR106" s="73"/>
      <c r="INS106" s="74"/>
      <c r="INT106" s="74"/>
      <c r="INU106" s="62"/>
      <c r="INV106" s="75"/>
      <c r="INW106" s="76"/>
      <c r="INX106" s="216"/>
      <c r="INY106" s="75"/>
      <c r="INZ106" s="75"/>
      <c r="IOA106" s="204"/>
      <c r="IOB106" s="205"/>
      <c r="IOC106" s="72"/>
      <c r="IOD106" s="70"/>
      <c r="IOE106" s="73"/>
      <c r="IOF106" s="74"/>
      <c r="IOG106" s="74"/>
      <c r="IOH106" s="62"/>
      <c r="IOI106" s="75"/>
      <c r="IOJ106" s="76"/>
      <c r="IOK106" s="216"/>
      <c r="IOL106" s="75"/>
      <c r="IOM106" s="75"/>
      <c r="ION106" s="204"/>
      <c r="IOO106" s="205"/>
      <c r="IOP106" s="72"/>
      <c r="IOQ106" s="70"/>
      <c r="IOR106" s="73"/>
      <c r="IOS106" s="74"/>
      <c r="IOT106" s="74"/>
      <c r="IOU106" s="62"/>
      <c r="IOV106" s="75"/>
      <c r="IOW106" s="76"/>
      <c r="IOX106" s="216"/>
      <c r="IOY106" s="75"/>
      <c r="IOZ106" s="75"/>
      <c r="IPA106" s="204"/>
      <c r="IPB106" s="205"/>
      <c r="IPC106" s="72"/>
      <c r="IPD106" s="70"/>
      <c r="IPE106" s="73"/>
      <c r="IPF106" s="74"/>
      <c r="IPG106" s="74"/>
      <c r="IPH106" s="62"/>
      <c r="IPI106" s="75"/>
      <c r="IPJ106" s="76"/>
      <c r="IPK106" s="216"/>
      <c r="IPL106" s="75"/>
      <c r="IPM106" s="75"/>
      <c r="IPN106" s="204"/>
      <c r="IPO106" s="205"/>
      <c r="IPP106" s="72"/>
      <c r="IPQ106" s="70"/>
      <c r="IPR106" s="73"/>
      <c r="IPS106" s="74"/>
      <c r="IPT106" s="74"/>
      <c r="IPU106" s="62"/>
      <c r="IPV106" s="75"/>
      <c r="IPW106" s="76"/>
      <c r="IPX106" s="216"/>
      <c r="IPY106" s="75"/>
      <c r="IPZ106" s="75"/>
      <c r="IQA106" s="204"/>
      <c r="IQB106" s="205"/>
      <c r="IQC106" s="72"/>
      <c r="IQD106" s="70"/>
      <c r="IQE106" s="73"/>
      <c r="IQF106" s="74"/>
      <c r="IQG106" s="74"/>
      <c r="IQH106" s="62"/>
      <c r="IQI106" s="75"/>
      <c r="IQJ106" s="76"/>
      <c r="IQK106" s="216"/>
      <c r="IQL106" s="75"/>
      <c r="IQM106" s="75"/>
      <c r="IQN106" s="204"/>
      <c r="IQO106" s="205"/>
      <c r="IQP106" s="72"/>
      <c r="IQQ106" s="70"/>
      <c r="IQR106" s="73"/>
      <c r="IQS106" s="74"/>
      <c r="IQT106" s="74"/>
      <c r="IQU106" s="62"/>
      <c r="IQV106" s="75"/>
      <c r="IQW106" s="76"/>
      <c r="IQX106" s="216"/>
      <c r="IQY106" s="75"/>
      <c r="IQZ106" s="75"/>
      <c r="IRA106" s="204"/>
      <c r="IRB106" s="205"/>
      <c r="IRC106" s="72"/>
      <c r="IRD106" s="70"/>
      <c r="IRE106" s="73"/>
      <c r="IRF106" s="74"/>
      <c r="IRG106" s="74"/>
      <c r="IRH106" s="62"/>
      <c r="IRI106" s="75"/>
      <c r="IRJ106" s="76"/>
      <c r="IRK106" s="216"/>
      <c r="IRL106" s="75"/>
      <c r="IRM106" s="75"/>
      <c r="IRN106" s="204"/>
      <c r="IRO106" s="205"/>
      <c r="IRP106" s="72"/>
      <c r="IRQ106" s="70"/>
      <c r="IRR106" s="73"/>
      <c r="IRS106" s="74"/>
      <c r="IRT106" s="74"/>
      <c r="IRU106" s="62"/>
      <c r="IRV106" s="75"/>
      <c r="IRW106" s="76"/>
      <c r="IRX106" s="216"/>
      <c r="IRY106" s="75"/>
      <c r="IRZ106" s="75"/>
      <c r="ISA106" s="204"/>
      <c r="ISB106" s="205"/>
      <c r="ISC106" s="72"/>
      <c r="ISD106" s="70"/>
      <c r="ISE106" s="73"/>
      <c r="ISF106" s="74"/>
      <c r="ISG106" s="74"/>
      <c r="ISH106" s="62"/>
      <c r="ISI106" s="75"/>
      <c r="ISJ106" s="76"/>
      <c r="ISK106" s="216"/>
      <c r="ISL106" s="75"/>
      <c r="ISM106" s="75"/>
      <c r="ISN106" s="204"/>
      <c r="ISO106" s="205"/>
      <c r="ISP106" s="72"/>
      <c r="ISQ106" s="70"/>
      <c r="ISR106" s="73"/>
      <c r="ISS106" s="74"/>
      <c r="IST106" s="74"/>
      <c r="ISU106" s="62"/>
      <c r="ISV106" s="75"/>
      <c r="ISW106" s="76"/>
      <c r="ISX106" s="216"/>
      <c r="ISY106" s="75"/>
      <c r="ISZ106" s="75"/>
      <c r="ITA106" s="204"/>
      <c r="ITB106" s="205"/>
      <c r="ITC106" s="72"/>
      <c r="ITD106" s="70"/>
      <c r="ITE106" s="73"/>
      <c r="ITF106" s="74"/>
      <c r="ITG106" s="74"/>
      <c r="ITH106" s="62"/>
      <c r="ITI106" s="75"/>
      <c r="ITJ106" s="76"/>
      <c r="ITK106" s="216"/>
      <c r="ITL106" s="75"/>
      <c r="ITM106" s="75"/>
      <c r="ITN106" s="204"/>
      <c r="ITO106" s="205"/>
      <c r="ITP106" s="72"/>
      <c r="ITQ106" s="70"/>
      <c r="ITR106" s="73"/>
      <c r="ITS106" s="74"/>
      <c r="ITT106" s="74"/>
      <c r="ITU106" s="62"/>
      <c r="ITV106" s="75"/>
      <c r="ITW106" s="76"/>
      <c r="ITX106" s="216"/>
      <c r="ITY106" s="75"/>
      <c r="ITZ106" s="75"/>
      <c r="IUA106" s="204"/>
      <c r="IUB106" s="205"/>
      <c r="IUC106" s="72"/>
      <c r="IUD106" s="70"/>
      <c r="IUE106" s="73"/>
      <c r="IUF106" s="74"/>
      <c r="IUG106" s="74"/>
      <c r="IUH106" s="62"/>
      <c r="IUI106" s="75"/>
      <c r="IUJ106" s="76"/>
      <c r="IUK106" s="216"/>
      <c r="IUL106" s="75"/>
      <c r="IUM106" s="75"/>
      <c r="IUN106" s="204"/>
      <c r="IUO106" s="205"/>
      <c r="IUP106" s="72"/>
      <c r="IUQ106" s="70"/>
      <c r="IUR106" s="73"/>
      <c r="IUS106" s="74"/>
      <c r="IUT106" s="74"/>
      <c r="IUU106" s="62"/>
      <c r="IUV106" s="75"/>
      <c r="IUW106" s="76"/>
      <c r="IUX106" s="216"/>
      <c r="IUY106" s="75"/>
      <c r="IUZ106" s="75"/>
      <c r="IVA106" s="204"/>
      <c r="IVB106" s="205"/>
      <c r="IVC106" s="72"/>
      <c r="IVD106" s="70"/>
      <c r="IVE106" s="73"/>
      <c r="IVF106" s="74"/>
      <c r="IVG106" s="74"/>
      <c r="IVH106" s="62"/>
      <c r="IVI106" s="75"/>
      <c r="IVJ106" s="76"/>
      <c r="IVK106" s="216"/>
      <c r="IVL106" s="75"/>
      <c r="IVM106" s="75"/>
      <c r="IVN106" s="204"/>
      <c r="IVO106" s="205"/>
      <c r="IVP106" s="72"/>
      <c r="IVQ106" s="70"/>
      <c r="IVR106" s="73"/>
      <c r="IVS106" s="74"/>
      <c r="IVT106" s="74"/>
      <c r="IVU106" s="62"/>
      <c r="IVV106" s="75"/>
      <c r="IVW106" s="76"/>
      <c r="IVX106" s="216"/>
      <c r="IVY106" s="75"/>
      <c r="IVZ106" s="75"/>
      <c r="IWA106" s="204"/>
      <c r="IWB106" s="205"/>
      <c r="IWC106" s="72"/>
      <c r="IWD106" s="70"/>
      <c r="IWE106" s="73"/>
      <c r="IWF106" s="74"/>
      <c r="IWG106" s="74"/>
      <c r="IWH106" s="62"/>
      <c r="IWI106" s="75"/>
      <c r="IWJ106" s="76"/>
      <c r="IWK106" s="216"/>
      <c r="IWL106" s="75"/>
      <c r="IWM106" s="75"/>
      <c r="IWN106" s="204"/>
      <c r="IWO106" s="205"/>
      <c r="IWP106" s="72"/>
      <c r="IWQ106" s="70"/>
      <c r="IWR106" s="73"/>
      <c r="IWS106" s="74"/>
      <c r="IWT106" s="74"/>
      <c r="IWU106" s="62"/>
      <c r="IWV106" s="75"/>
      <c r="IWW106" s="76"/>
      <c r="IWX106" s="216"/>
      <c r="IWY106" s="75"/>
      <c r="IWZ106" s="75"/>
      <c r="IXA106" s="204"/>
      <c r="IXB106" s="205"/>
      <c r="IXC106" s="72"/>
      <c r="IXD106" s="70"/>
      <c r="IXE106" s="73"/>
      <c r="IXF106" s="74"/>
      <c r="IXG106" s="74"/>
      <c r="IXH106" s="62"/>
      <c r="IXI106" s="75"/>
      <c r="IXJ106" s="76"/>
      <c r="IXK106" s="216"/>
      <c r="IXL106" s="75"/>
      <c r="IXM106" s="75"/>
      <c r="IXN106" s="204"/>
      <c r="IXO106" s="205"/>
      <c r="IXP106" s="72"/>
      <c r="IXQ106" s="70"/>
      <c r="IXR106" s="73"/>
      <c r="IXS106" s="74"/>
      <c r="IXT106" s="74"/>
      <c r="IXU106" s="62"/>
      <c r="IXV106" s="75"/>
      <c r="IXW106" s="76"/>
      <c r="IXX106" s="216"/>
      <c r="IXY106" s="75"/>
      <c r="IXZ106" s="75"/>
      <c r="IYA106" s="204"/>
      <c r="IYB106" s="205"/>
      <c r="IYC106" s="72"/>
      <c r="IYD106" s="70"/>
      <c r="IYE106" s="73"/>
      <c r="IYF106" s="74"/>
      <c r="IYG106" s="74"/>
      <c r="IYH106" s="62"/>
      <c r="IYI106" s="75"/>
      <c r="IYJ106" s="76"/>
      <c r="IYK106" s="216"/>
      <c r="IYL106" s="75"/>
      <c r="IYM106" s="75"/>
      <c r="IYN106" s="204"/>
      <c r="IYO106" s="205"/>
      <c r="IYP106" s="72"/>
      <c r="IYQ106" s="70"/>
      <c r="IYR106" s="73"/>
      <c r="IYS106" s="74"/>
      <c r="IYT106" s="74"/>
      <c r="IYU106" s="62"/>
      <c r="IYV106" s="75"/>
      <c r="IYW106" s="76"/>
      <c r="IYX106" s="216"/>
      <c r="IYY106" s="75"/>
      <c r="IYZ106" s="75"/>
      <c r="IZA106" s="204"/>
      <c r="IZB106" s="205"/>
      <c r="IZC106" s="72"/>
      <c r="IZD106" s="70"/>
      <c r="IZE106" s="73"/>
      <c r="IZF106" s="74"/>
      <c r="IZG106" s="74"/>
      <c r="IZH106" s="62"/>
      <c r="IZI106" s="75"/>
      <c r="IZJ106" s="76"/>
      <c r="IZK106" s="216"/>
      <c r="IZL106" s="75"/>
      <c r="IZM106" s="75"/>
      <c r="IZN106" s="204"/>
      <c r="IZO106" s="205"/>
      <c r="IZP106" s="72"/>
      <c r="IZQ106" s="70"/>
      <c r="IZR106" s="73"/>
      <c r="IZS106" s="74"/>
      <c r="IZT106" s="74"/>
      <c r="IZU106" s="62"/>
      <c r="IZV106" s="75"/>
      <c r="IZW106" s="76"/>
      <c r="IZX106" s="216"/>
      <c r="IZY106" s="75"/>
      <c r="IZZ106" s="75"/>
      <c r="JAA106" s="204"/>
      <c r="JAB106" s="205"/>
      <c r="JAC106" s="72"/>
      <c r="JAD106" s="70"/>
      <c r="JAE106" s="73"/>
      <c r="JAF106" s="74"/>
      <c r="JAG106" s="74"/>
      <c r="JAH106" s="62"/>
      <c r="JAI106" s="75"/>
      <c r="JAJ106" s="76"/>
      <c r="JAK106" s="216"/>
      <c r="JAL106" s="75"/>
      <c r="JAM106" s="75"/>
      <c r="JAN106" s="204"/>
      <c r="JAO106" s="205"/>
      <c r="JAP106" s="72"/>
      <c r="JAQ106" s="70"/>
      <c r="JAR106" s="73"/>
      <c r="JAS106" s="74"/>
      <c r="JAT106" s="74"/>
      <c r="JAU106" s="62"/>
      <c r="JAV106" s="75"/>
      <c r="JAW106" s="76"/>
      <c r="JAX106" s="216"/>
      <c r="JAY106" s="75"/>
      <c r="JAZ106" s="75"/>
      <c r="JBA106" s="204"/>
      <c r="JBB106" s="205"/>
      <c r="JBC106" s="72"/>
      <c r="JBD106" s="70"/>
      <c r="JBE106" s="73"/>
      <c r="JBF106" s="74"/>
      <c r="JBG106" s="74"/>
      <c r="JBH106" s="62"/>
      <c r="JBI106" s="75"/>
      <c r="JBJ106" s="76"/>
      <c r="JBK106" s="216"/>
      <c r="JBL106" s="75"/>
      <c r="JBM106" s="75"/>
      <c r="JBN106" s="204"/>
      <c r="JBO106" s="205"/>
      <c r="JBP106" s="72"/>
      <c r="JBQ106" s="70"/>
      <c r="JBR106" s="73"/>
      <c r="JBS106" s="74"/>
      <c r="JBT106" s="74"/>
      <c r="JBU106" s="62"/>
      <c r="JBV106" s="75"/>
      <c r="JBW106" s="76"/>
      <c r="JBX106" s="216"/>
      <c r="JBY106" s="75"/>
      <c r="JBZ106" s="75"/>
      <c r="JCA106" s="204"/>
      <c r="JCB106" s="205"/>
      <c r="JCC106" s="72"/>
      <c r="JCD106" s="70"/>
      <c r="JCE106" s="73"/>
      <c r="JCF106" s="74"/>
      <c r="JCG106" s="74"/>
      <c r="JCH106" s="62"/>
      <c r="JCI106" s="75"/>
      <c r="JCJ106" s="76"/>
      <c r="JCK106" s="216"/>
      <c r="JCL106" s="75"/>
      <c r="JCM106" s="75"/>
      <c r="JCN106" s="204"/>
      <c r="JCO106" s="205"/>
      <c r="JCP106" s="72"/>
      <c r="JCQ106" s="70"/>
      <c r="JCR106" s="73"/>
      <c r="JCS106" s="74"/>
      <c r="JCT106" s="74"/>
      <c r="JCU106" s="62"/>
      <c r="JCV106" s="75"/>
      <c r="JCW106" s="76"/>
      <c r="JCX106" s="216"/>
      <c r="JCY106" s="75"/>
      <c r="JCZ106" s="75"/>
      <c r="JDA106" s="204"/>
      <c r="JDB106" s="205"/>
      <c r="JDC106" s="72"/>
      <c r="JDD106" s="70"/>
      <c r="JDE106" s="73"/>
      <c r="JDF106" s="74"/>
      <c r="JDG106" s="74"/>
      <c r="JDH106" s="62"/>
      <c r="JDI106" s="75"/>
      <c r="JDJ106" s="76"/>
      <c r="JDK106" s="216"/>
      <c r="JDL106" s="75"/>
      <c r="JDM106" s="75"/>
      <c r="JDN106" s="204"/>
      <c r="JDO106" s="205"/>
      <c r="JDP106" s="72"/>
      <c r="JDQ106" s="70"/>
      <c r="JDR106" s="73"/>
      <c r="JDS106" s="74"/>
      <c r="JDT106" s="74"/>
      <c r="JDU106" s="62"/>
      <c r="JDV106" s="75"/>
      <c r="JDW106" s="76"/>
      <c r="JDX106" s="216"/>
      <c r="JDY106" s="75"/>
      <c r="JDZ106" s="75"/>
      <c r="JEA106" s="204"/>
      <c r="JEB106" s="205"/>
      <c r="JEC106" s="72"/>
      <c r="JED106" s="70"/>
      <c r="JEE106" s="73"/>
      <c r="JEF106" s="74"/>
      <c r="JEG106" s="74"/>
      <c r="JEH106" s="62"/>
      <c r="JEI106" s="75"/>
      <c r="JEJ106" s="76"/>
      <c r="JEK106" s="216"/>
      <c r="JEL106" s="75"/>
      <c r="JEM106" s="75"/>
      <c r="JEN106" s="204"/>
      <c r="JEO106" s="205"/>
      <c r="JEP106" s="72"/>
      <c r="JEQ106" s="70"/>
      <c r="JER106" s="73"/>
      <c r="JES106" s="74"/>
      <c r="JET106" s="74"/>
      <c r="JEU106" s="62"/>
      <c r="JEV106" s="75"/>
      <c r="JEW106" s="76"/>
      <c r="JEX106" s="216"/>
      <c r="JEY106" s="75"/>
      <c r="JEZ106" s="75"/>
      <c r="JFA106" s="204"/>
      <c r="JFB106" s="205"/>
      <c r="JFC106" s="72"/>
      <c r="JFD106" s="70"/>
      <c r="JFE106" s="73"/>
      <c r="JFF106" s="74"/>
      <c r="JFG106" s="74"/>
      <c r="JFH106" s="62"/>
      <c r="JFI106" s="75"/>
      <c r="JFJ106" s="76"/>
      <c r="JFK106" s="216"/>
      <c r="JFL106" s="75"/>
      <c r="JFM106" s="75"/>
      <c r="JFN106" s="204"/>
      <c r="JFO106" s="205"/>
      <c r="JFP106" s="72"/>
      <c r="JFQ106" s="70"/>
      <c r="JFR106" s="73"/>
      <c r="JFS106" s="74"/>
      <c r="JFT106" s="74"/>
      <c r="JFU106" s="62"/>
      <c r="JFV106" s="75"/>
      <c r="JFW106" s="76"/>
      <c r="JFX106" s="216"/>
      <c r="JFY106" s="75"/>
      <c r="JFZ106" s="75"/>
      <c r="JGA106" s="204"/>
      <c r="JGB106" s="205"/>
      <c r="JGC106" s="72"/>
      <c r="JGD106" s="70"/>
      <c r="JGE106" s="73"/>
      <c r="JGF106" s="74"/>
      <c r="JGG106" s="74"/>
      <c r="JGH106" s="62"/>
      <c r="JGI106" s="75"/>
      <c r="JGJ106" s="76"/>
      <c r="JGK106" s="216"/>
      <c r="JGL106" s="75"/>
      <c r="JGM106" s="75"/>
      <c r="JGN106" s="204"/>
      <c r="JGO106" s="205"/>
      <c r="JGP106" s="72"/>
      <c r="JGQ106" s="70"/>
      <c r="JGR106" s="73"/>
      <c r="JGS106" s="74"/>
      <c r="JGT106" s="74"/>
      <c r="JGU106" s="62"/>
      <c r="JGV106" s="75"/>
      <c r="JGW106" s="76"/>
      <c r="JGX106" s="216"/>
      <c r="JGY106" s="75"/>
      <c r="JGZ106" s="75"/>
      <c r="JHA106" s="204"/>
      <c r="JHB106" s="205"/>
      <c r="JHC106" s="72"/>
      <c r="JHD106" s="70"/>
      <c r="JHE106" s="73"/>
      <c r="JHF106" s="74"/>
      <c r="JHG106" s="74"/>
      <c r="JHH106" s="62"/>
      <c r="JHI106" s="75"/>
      <c r="JHJ106" s="76"/>
      <c r="JHK106" s="216"/>
      <c r="JHL106" s="75"/>
      <c r="JHM106" s="75"/>
      <c r="JHN106" s="204"/>
      <c r="JHO106" s="205"/>
      <c r="JHP106" s="72"/>
      <c r="JHQ106" s="70"/>
      <c r="JHR106" s="73"/>
      <c r="JHS106" s="74"/>
      <c r="JHT106" s="74"/>
      <c r="JHU106" s="62"/>
      <c r="JHV106" s="75"/>
      <c r="JHW106" s="76"/>
      <c r="JHX106" s="216"/>
      <c r="JHY106" s="75"/>
      <c r="JHZ106" s="75"/>
      <c r="JIA106" s="204"/>
      <c r="JIB106" s="205"/>
      <c r="JIC106" s="72"/>
      <c r="JID106" s="70"/>
      <c r="JIE106" s="73"/>
      <c r="JIF106" s="74"/>
      <c r="JIG106" s="74"/>
      <c r="JIH106" s="62"/>
      <c r="JII106" s="75"/>
      <c r="JIJ106" s="76"/>
      <c r="JIK106" s="216"/>
      <c r="JIL106" s="75"/>
      <c r="JIM106" s="75"/>
      <c r="JIN106" s="204"/>
      <c r="JIO106" s="205"/>
      <c r="JIP106" s="72"/>
      <c r="JIQ106" s="70"/>
      <c r="JIR106" s="73"/>
      <c r="JIS106" s="74"/>
      <c r="JIT106" s="74"/>
      <c r="JIU106" s="62"/>
      <c r="JIV106" s="75"/>
      <c r="JIW106" s="76"/>
      <c r="JIX106" s="216"/>
      <c r="JIY106" s="75"/>
      <c r="JIZ106" s="75"/>
      <c r="JJA106" s="204"/>
      <c r="JJB106" s="205"/>
      <c r="JJC106" s="72"/>
      <c r="JJD106" s="70"/>
      <c r="JJE106" s="73"/>
      <c r="JJF106" s="74"/>
      <c r="JJG106" s="74"/>
      <c r="JJH106" s="62"/>
      <c r="JJI106" s="75"/>
      <c r="JJJ106" s="76"/>
      <c r="JJK106" s="216"/>
      <c r="JJL106" s="75"/>
      <c r="JJM106" s="75"/>
      <c r="JJN106" s="204"/>
      <c r="JJO106" s="205"/>
      <c r="JJP106" s="72"/>
      <c r="JJQ106" s="70"/>
      <c r="JJR106" s="73"/>
      <c r="JJS106" s="74"/>
      <c r="JJT106" s="74"/>
      <c r="JJU106" s="62"/>
      <c r="JJV106" s="75"/>
      <c r="JJW106" s="76"/>
      <c r="JJX106" s="216"/>
      <c r="JJY106" s="75"/>
      <c r="JJZ106" s="75"/>
      <c r="JKA106" s="204"/>
      <c r="JKB106" s="205"/>
      <c r="JKC106" s="72"/>
      <c r="JKD106" s="70"/>
      <c r="JKE106" s="73"/>
      <c r="JKF106" s="74"/>
      <c r="JKG106" s="74"/>
      <c r="JKH106" s="62"/>
      <c r="JKI106" s="75"/>
      <c r="JKJ106" s="76"/>
      <c r="JKK106" s="216"/>
      <c r="JKL106" s="75"/>
      <c r="JKM106" s="75"/>
      <c r="JKN106" s="204"/>
      <c r="JKO106" s="205"/>
      <c r="JKP106" s="72"/>
      <c r="JKQ106" s="70"/>
      <c r="JKR106" s="73"/>
      <c r="JKS106" s="74"/>
      <c r="JKT106" s="74"/>
      <c r="JKU106" s="62"/>
      <c r="JKV106" s="75"/>
      <c r="JKW106" s="76"/>
      <c r="JKX106" s="216"/>
      <c r="JKY106" s="75"/>
      <c r="JKZ106" s="75"/>
      <c r="JLA106" s="204"/>
      <c r="JLB106" s="205"/>
      <c r="JLC106" s="72"/>
      <c r="JLD106" s="70"/>
      <c r="JLE106" s="73"/>
      <c r="JLF106" s="74"/>
      <c r="JLG106" s="74"/>
      <c r="JLH106" s="62"/>
      <c r="JLI106" s="75"/>
      <c r="JLJ106" s="76"/>
      <c r="JLK106" s="216"/>
      <c r="JLL106" s="75"/>
      <c r="JLM106" s="75"/>
      <c r="JLN106" s="204"/>
      <c r="JLO106" s="205"/>
      <c r="JLP106" s="72"/>
      <c r="JLQ106" s="70"/>
      <c r="JLR106" s="73"/>
      <c r="JLS106" s="74"/>
      <c r="JLT106" s="74"/>
      <c r="JLU106" s="62"/>
      <c r="JLV106" s="75"/>
      <c r="JLW106" s="76"/>
      <c r="JLX106" s="216"/>
      <c r="JLY106" s="75"/>
      <c r="JLZ106" s="75"/>
      <c r="JMA106" s="204"/>
      <c r="JMB106" s="205"/>
      <c r="JMC106" s="72"/>
      <c r="JMD106" s="70"/>
      <c r="JME106" s="73"/>
      <c r="JMF106" s="74"/>
      <c r="JMG106" s="74"/>
      <c r="JMH106" s="62"/>
      <c r="JMI106" s="75"/>
      <c r="JMJ106" s="76"/>
      <c r="JMK106" s="216"/>
      <c r="JML106" s="75"/>
      <c r="JMM106" s="75"/>
      <c r="JMN106" s="204"/>
      <c r="JMO106" s="205"/>
      <c r="JMP106" s="72"/>
      <c r="JMQ106" s="70"/>
      <c r="JMR106" s="73"/>
      <c r="JMS106" s="74"/>
      <c r="JMT106" s="74"/>
      <c r="JMU106" s="62"/>
      <c r="JMV106" s="75"/>
      <c r="JMW106" s="76"/>
      <c r="JMX106" s="216"/>
      <c r="JMY106" s="75"/>
      <c r="JMZ106" s="75"/>
      <c r="JNA106" s="204"/>
      <c r="JNB106" s="205"/>
      <c r="JNC106" s="72"/>
      <c r="JND106" s="70"/>
      <c r="JNE106" s="73"/>
      <c r="JNF106" s="74"/>
      <c r="JNG106" s="74"/>
      <c r="JNH106" s="62"/>
      <c r="JNI106" s="75"/>
      <c r="JNJ106" s="76"/>
      <c r="JNK106" s="216"/>
      <c r="JNL106" s="75"/>
      <c r="JNM106" s="75"/>
      <c r="JNN106" s="204"/>
      <c r="JNO106" s="205"/>
      <c r="JNP106" s="72"/>
      <c r="JNQ106" s="70"/>
      <c r="JNR106" s="73"/>
      <c r="JNS106" s="74"/>
      <c r="JNT106" s="74"/>
      <c r="JNU106" s="62"/>
      <c r="JNV106" s="75"/>
      <c r="JNW106" s="76"/>
      <c r="JNX106" s="216"/>
      <c r="JNY106" s="75"/>
      <c r="JNZ106" s="75"/>
      <c r="JOA106" s="204"/>
      <c r="JOB106" s="205"/>
      <c r="JOC106" s="72"/>
      <c r="JOD106" s="70"/>
      <c r="JOE106" s="73"/>
      <c r="JOF106" s="74"/>
      <c r="JOG106" s="74"/>
      <c r="JOH106" s="62"/>
      <c r="JOI106" s="75"/>
      <c r="JOJ106" s="76"/>
      <c r="JOK106" s="216"/>
      <c r="JOL106" s="75"/>
      <c r="JOM106" s="75"/>
      <c r="JON106" s="204"/>
      <c r="JOO106" s="205"/>
      <c r="JOP106" s="72"/>
      <c r="JOQ106" s="70"/>
      <c r="JOR106" s="73"/>
      <c r="JOS106" s="74"/>
      <c r="JOT106" s="74"/>
      <c r="JOU106" s="62"/>
      <c r="JOV106" s="75"/>
      <c r="JOW106" s="76"/>
      <c r="JOX106" s="216"/>
      <c r="JOY106" s="75"/>
      <c r="JOZ106" s="75"/>
      <c r="JPA106" s="204"/>
      <c r="JPB106" s="205"/>
      <c r="JPC106" s="72"/>
      <c r="JPD106" s="70"/>
      <c r="JPE106" s="73"/>
      <c r="JPF106" s="74"/>
      <c r="JPG106" s="74"/>
      <c r="JPH106" s="62"/>
      <c r="JPI106" s="75"/>
      <c r="JPJ106" s="76"/>
      <c r="JPK106" s="216"/>
      <c r="JPL106" s="75"/>
      <c r="JPM106" s="75"/>
      <c r="JPN106" s="204"/>
      <c r="JPO106" s="205"/>
      <c r="JPP106" s="72"/>
      <c r="JPQ106" s="70"/>
      <c r="JPR106" s="73"/>
      <c r="JPS106" s="74"/>
      <c r="JPT106" s="74"/>
      <c r="JPU106" s="62"/>
      <c r="JPV106" s="75"/>
      <c r="JPW106" s="76"/>
      <c r="JPX106" s="216"/>
      <c r="JPY106" s="75"/>
      <c r="JPZ106" s="75"/>
      <c r="JQA106" s="204"/>
      <c r="JQB106" s="205"/>
      <c r="JQC106" s="72"/>
      <c r="JQD106" s="70"/>
      <c r="JQE106" s="73"/>
      <c r="JQF106" s="74"/>
      <c r="JQG106" s="74"/>
      <c r="JQH106" s="62"/>
      <c r="JQI106" s="75"/>
      <c r="JQJ106" s="76"/>
      <c r="JQK106" s="216"/>
      <c r="JQL106" s="75"/>
      <c r="JQM106" s="75"/>
      <c r="JQN106" s="204"/>
      <c r="JQO106" s="205"/>
      <c r="JQP106" s="72"/>
      <c r="JQQ106" s="70"/>
      <c r="JQR106" s="73"/>
      <c r="JQS106" s="74"/>
      <c r="JQT106" s="74"/>
      <c r="JQU106" s="62"/>
      <c r="JQV106" s="75"/>
      <c r="JQW106" s="76"/>
      <c r="JQX106" s="216"/>
      <c r="JQY106" s="75"/>
      <c r="JQZ106" s="75"/>
      <c r="JRA106" s="204"/>
      <c r="JRB106" s="205"/>
      <c r="JRC106" s="72"/>
      <c r="JRD106" s="70"/>
      <c r="JRE106" s="73"/>
      <c r="JRF106" s="74"/>
      <c r="JRG106" s="74"/>
      <c r="JRH106" s="62"/>
      <c r="JRI106" s="75"/>
      <c r="JRJ106" s="76"/>
      <c r="JRK106" s="216"/>
      <c r="JRL106" s="75"/>
      <c r="JRM106" s="75"/>
      <c r="JRN106" s="204"/>
      <c r="JRO106" s="205"/>
      <c r="JRP106" s="72"/>
      <c r="JRQ106" s="70"/>
      <c r="JRR106" s="73"/>
      <c r="JRS106" s="74"/>
      <c r="JRT106" s="74"/>
      <c r="JRU106" s="62"/>
      <c r="JRV106" s="75"/>
      <c r="JRW106" s="76"/>
      <c r="JRX106" s="216"/>
      <c r="JRY106" s="75"/>
      <c r="JRZ106" s="75"/>
      <c r="JSA106" s="204"/>
      <c r="JSB106" s="205"/>
      <c r="JSC106" s="72"/>
      <c r="JSD106" s="70"/>
      <c r="JSE106" s="73"/>
      <c r="JSF106" s="74"/>
      <c r="JSG106" s="74"/>
      <c r="JSH106" s="62"/>
      <c r="JSI106" s="75"/>
      <c r="JSJ106" s="76"/>
      <c r="JSK106" s="216"/>
      <c r="JSL106" s="75"/>
      <c r="JSM106" s="75"/>
      <c r="JSN106" s="204"/>
      <c r="JSO106" s="205"/>
      <c r="JSP106" s="72"/>
      <c r="JSQ106" s="70"/>
      <c r="JSR106" s="73"/>
      <c r="JSS106" s="74"/>
      <c r="JST106" s="74"/>
      <c r="JSU106" s="62"/>
      <c r="JSV106" s="75"/>
      <c r="JSW106" s="76"/>
      <c r="JSX106" s="216"/>
      <c r="JSY106" s="75"/>
      <c r="JSZ106" s="75"/>
      <c r="JTA106" s="204"/>
      <c r="JTB106" s="205"/>
      <c r="JTC106" s="72"/>
      <c r="JTD106" s="70"/>
      <c r="JTE106" s="73"/>
      <c r="JTF106" s="74"/>
      <c r="JTG106" s="74"/>
      <c r="JTH106" s="62"/>
      <c r="JTI106" s="75"/>
      <c r="JTJ106" s="76"/>
      <c r="JTK106" s="216"/>
      <c r="JTL106" s="75"/>
      <c r="JTM106" s="75"/>
      <c r="JTN106" s="204"/>
      <c r="JTO106" s="205"/>
      <c r="JTP106" s="72"/>
      <c r="JTQ106" s="70"/>
      <c r="JTR106" s="73"/>
      <c r="JTS106" s="74"/>
      <c r="JTT106" s="74"/>
      <c r="JTU106" s="62"/>
      <c r="JTV106" s="75"/>
      <c r="JTW106" s="76"/>
      <c r="JTX106" s="216"/>
      <c r="JTY106" s="75"/>
      <c r="JTZ106" s="75"/>
      <c r="JUA106" s="204"/>
      <c r="JUB106" s="205"/>
      <c r="JUC106" s="72"/>
      <c r="JUD106" s="70"/>
      <c r="JUE106" s="73"/>
      <c r="JUF106" s="74"/>
      <c r="JUG106" s="74"/>
      <c r="JUH106" s="62"/>
      <c r="JUI106" s="75"/>
      <c r="JUJ106" s="76"/>
      <c r="JUK106" s="216"/>
      <c r="JUL106" s="75"/>
      <c r="JUM106" s="75"/>
      <c r="JUN106" s="204"/>
      <c r="JUO106" s="205"/>
      <c r="JUP106" s="72"/>
      <c r="JUQ106" s="70"/>
      <c r="JUR106" s="73"/>
      <c r="JUS106" s="74"/>
      <c r="JUT106" s="74"/>
      <c r="JUU106" s="62"/>
      <c r="JUV106" s="75"/>
      <c r="JUW106" s="76"/>
      <c r="JUX106" s="216"/>
      <c r="JUY106" s="75"/>
      <c r="JUZ106" s="75"/>
      <c r="JVA106" s="204"/>
      <c r="JVB106" s="205"/>
      <c r="JVC106" s="72"/>
      <c r="JVD106" s="70"/>
      <c r="JVE106" s="73"/>
      <c r="JVF106" s="74"/>
      <c r="JVG106" s="74"/>
      <c r="JVH106" s="62"/>
      <c r="JVI106" s="75"/>
      <c r="JVJ106" s="76"/>
      <c r="JVK106" s="216"/>
      <c r="JVL106" s="75"/>
      <c r="JVM106" s="75"/>
      <c r="JVN106" s="204"/>
      <c r="JVO106" s="205"/>
      <c r="JVP106" s="72"/>
      <c r="JVQ106" s="70"/>
      <c r="JVR106" s="73"/>
      <c r="JVS106" s="74"/>
      <c r="JVT106" s="74"/>
      <c r="JVU106" s="62"/>
      <c r="JVV106" s="75"/>
      <c r="JVW106" s="76"/>
      <c r="JVX106" s="216"/>
      <c r="JVY106" s="75"/>
      <c r="JVZ106" s="75"/>
      <c r="JWA106" s="204"/>
      <c r="JWB106" s="205"/>
      <c r="JWC106" s="72"/>
      <c r="JWD106" s="70"/>
      <c r="JWE106" s="73"/>
      <c r="JWF106" s="74"/>
      <c r="JWG106" s="74"/>
      <c r="JWH106" s="62"/>
      <c r="JWI106" s="75"/>
      <c r="JWJ106" s="76"/>
      <c r="JWK106" s="216"/>
      <c r="JWL106" s="75"/>
      <c r="JWM106" s="75"/>
      <c r="JWN106" s="204"/>
      <c r="JWO106" s="205"/>
      <c r="JWP106" s="72"/>
      <c r="JWQ106" s="70"/>
      <c r="JWR106" s="73"/>
      <c r="JWS106" s="74"/>
      <c r="JWT106" s="74"/>
      <c r="JWU106" s="62"/>
      <c r="JWV106" s="75"/>
      <c r="JWW106" s="76"/>
      <c r="JWX106" s="216"/>
      <c r="JWY106" s="75"/>
      <c r="JWZ106" s="75"/>
      <c r="JXA106" s="204"/>
      <c r="JXB106" s="205"/>
      <c r="JXC106" s="72"/>
      <c r="JXD106" s="70"/>
      <c r="JXE106" s="73"/>
      <c r="JXF106" s="74"/>
      <c r="JXG106" s="74"/>
      <c r="JXH106" s="62"/>
      <c r="JXI106" s="75"/>
      <c r="JXJ106" s="76"/>
      <c r="JXK106" s="216"/>
      <c r="JXL106" s="75"/>
      <c r="JXM106" s="75"/>
      <c r="JXN106" s="204"/>
      <c r="JXO106" s="205"/>
      <c r="JXP106" s="72"/>
      <c r="JXQ106" s="70"/>
      <c r="JXR106" s="73"/>
      <c r="JXS106" s="74"/>
      <c r="JXT106" s="74"/>
      <c r="JXU106" s="62"/>
      <c r="JXV106" s="75"/>
      <c r="JXW106" s="76"/>
      <c r="JXX106" s="216"/>
      <c r="JXY106" s="75"/>
      <c r="JXZ106" s="75"/>
      <c r="JYA106" s="204"/>
      <c r="JYB106" s="205"/>
      <c r="JYC106" s="72"/>
      <c r="JYD106" s="70"/>
      <c r="JYE106" s="73"/>
      <c r="JYF106" s="74"/>
      <c r="JYG106" s="74"/>
      <c r="JYH106" s="62"/>
      <c r="JYI106" s="75"/>
      <c r="JYJ106" s="76"/>
      <c r="JYK106" s="216"/>
      <c r="JYL106" s="75"/>
      <c r="JYM106" s="75"/>
      <c r="JYN106" s="204"/>
      <c r="JYO106" s="205"/>
      <c r="JYP106" s="72"/>
      <c r="JYQ106" s="70"/>
      <c r="JYR106" s="73"/>
      <c r="JYS106" s="74"/>
      <c r="JYT106" s="74"/>
      <c r="JYU106" s="62"/>
      <c r="JYV106" s="75"/>
      <c r="JYW106" s="76"/>
      <c r="JYX106" s="216"/>
      <c r="JYY106" s="75"/>
      <c r="JYZ106" s="75"/>
      <c r="JZA106" s="204"/>
      <c r="JZB106" s="205"/>
      <c r="JZC106" s="72"/>
      <c r="JZD106" s="70"/>
      <c r="JZE106" s="73"/>
      <c r="JZF106" s="74"/>
      <c r="JZG106" s="74"/>
      <c r="JZH106" s="62"/>
      <c r="JZI106" s="75"/>
      <c r="JZJ106" s="76"/>
      <c r="JZK106" s="216"/>
      <c r="JZL106" s="75"/>
      <c r="JZM106" s="75"/>
      <c r="JZN106" s="204"/>
      <c r="JZO106" s="205"/>
      <c r="JZP106" s="72"/>
      <c r="JZQ106" s="70"/>
      <c r="JZR106" s="73"/>
      <c r="JZS106" s="74"/>
      <c r="JZT106" s="74"/>
      <c r="JZU106" s="62"/>
      <c r="JZV106" s="75"/>
      <c r="JZW106" s="76"/>
      <c r="JZX106" s="216"/>
      <c r="JZY106" s="75"/>
      <c r="JZZ106" s="75"/>
      <c r="KAA106" s="204"/>
      <c r="KAB106" s="205"/>
      <c r="KAC106" s="72"/>
      <c r="KAD106" s="70"/>
      <c r="KAE106" s="73"/>
      <c r="KAF106" s="74"/>
      <c r="KAG106" s="74"/>
      <c r="KAH106" s="62"/>
      <c r="KAI106" s="75"/>
      <c r="KAJ106" s="76"/>
      <c r="KAK106" s="216"/>
      <c r="KAL106" s="75"/>
      <c r="KAM106" s="75"/>
      <c r="KAN106" s="204"/>
      <c r="KAO106" s="205"/>
      <c r="KAP106" s="72"/>
      <c r="KAQ106" s="70"/>
      <c r="KAR106" s="73"/>
      <c r="KAS106" s="74"/>
      <c r="KAT106" s="74"/>
      <c r="KAU106" s="62"/>
      <c r="KAV106" s="75"/>
      <c r="KAW106" s="76"/>
      <c r="KAX106" s="216"/>
      <c r="KAY106" s="75"/>
      <c r="KAZ106" s="75"/>
      <c r="KBA106" s="204"/>
      <c r="KBB106" s="205"/>
      <c r="KBC106" s="72"/>
      <c r="KBD106" s="70"/>
      <c r="KBE106" s="73"/>
      <c r="KBF106" s="74"/>
      <c r="KBG106" s="74"/>
      <c r="KBH106" s="62"/>
      <c r="KBI106" s="75"/>
      <c r="KBJ106" s="76"/>
      <c r="KBK106" s="216"/>
      <c r="KBL106" s="75"/>
      <c r="KBM106" s="75"/>
      <c r="KBN106" s="204"/>
      <c r="KBO106" s="205"/>
      <c r="KBP106" s="72"/>
      <c r="KBQ106" s="70"/>
      <c r="KBR106" s="73"/>
      <c r="KBS106" s="74"/>
      <c r="KBT106" s="74"/>
      <c r="KBU106" s="62"/>
      <c r="KBV106" s="75"/>
      <c r="KBW106" s="76"/>
      <c r="KBX106" s="216"/>
      <c r="KBY106" s="75"/>
      <c r="KBZ106" s="75"/>
      <c r="KCA106" s="204"/>
      <c r="KCB106" s="205"/>
      <c r="KCC106" s="72"/>
      <c r="KCD106" s="70"/>
      <c r="KCE106" s="73"/>
      <c r="KCF106" s="74"/>
      <c r="KCG106" s="74"/>
      <c r="KCH106" s="62"/>
      <c r="KCI106" s="75"/>
      <c r="KCJ106" s="76"/>
      <c r="KCK106" s="216"/>
      <c r="KCL106" s="75"/>
      <c r="KCM106" s="75"/>
      <c r="KCN106" s="204"/>
      <c r="KCO106" s="205"/>
      <c r="KCP106" s="72"/>
      <c r="KCQ106" s="70"/>
      <c r="KCR106" s="73"/>
      <c r="KCS106" s="74"/>
      <c r="KCT106" s="74"/>
      <c r="KCU106" s="62"/>
      <c r="KCV106" s="75"/>
      <c r="KCW106" s="76"/>
      <c r="KCX106" s="216"/>
      <c r="KCY106" s="75"/>
      <c r="KCZ106" s="75"/>
      <c r="KDA106" s="204"/>
      <c r="KDB106" s="205"/>
      <c r="KDC106" s="72"/>
      <c r="KDD106" s="70"/>
      <c r="KDE106" s="73"/>
      <c r="KDF106" s="74"/>
      <c r="KDG106" s="74"/>
      <c r="KDH106" s="62"/>
      <c r="KDI106" s="75"/>
      <c r="KDJ106" s="76"/>
      <c r="KDK106" s="216"/>
      <c r="KDL106" s="75"/>
      <c r="KDM106" s="75"/>
      <c r="KDN106" s="204"/>
      <c r="KDO106" s="205"/>
      <c r="KDP106" s="72"/>
      <c r="KDQ106" s="70"/>
      <c r="KDR106" s="73"/>
      <c r="KDS106" s="74"/>
      <c r="KDT106" s="74"/>
      <c r="KDU106" s="62"/>
      <c r="KDV106" s="75"/>
      <c r="KDW106" s="76"/>
      <c r="KDX106" s="216"/>
      <c r="KDY106" s="75"/>
      <c r="KDZ106" s="75"/>
      <c r="KEA106" s="204"/>
      <c r="KEB106" s="205"/>
      <c r="KEC106" s="72"/>
      <c r="KED106" s="70"/>
      <c r="KEE106" s="73"/>
      <c r="KEF106" s="74"/>
      <c r="KEG106" s="74"/>
      <c r="KEH106" s="62"/>
      <c r="KEI106" s="75"/>
      <c r="KEJ106" s="76"/>
      <c r="KEK106" s="216"/>
      <c r="KEL106" s="75"/>
      <c r="KEM106" s="75"/>
      <c r="KEN106" s="204"/>
      <c r="KEO106" s="205"/>
      <c r="KEP106" s="72"/>
      <c r="KEQ106" s="70"/>
      <c r="KER106" s="73"/>
      <c r="KES106" s="74"/>
      <c r="KET106" s="74"/>
      <c r="KEU106" s="62"/>
      <c r="KEV106" s="75"/>
      <c r="KEW106" s="76"/>
      <c r="KEX106" s="216"/>
      <c r="KEY106" s="75"/>
      <c r="KEZ106" s="75"/>
      <c r="KFA106" s="204"/>
      <c r="KFB106" s="205"/>
      <c r="KFC106" s="72"/>
      <c r="KFD106" s="70"/>
      <c r="KFE106" s="73"/>
      <c r="KFF106" s="74"/>
      <c r="KFG106" s="74"/>
      <c r="KFH106" s="62"/>
      <c r="KFI106" s="75"/>
      <c r="KFJ106" s="76"/>
      <c r="KFK106" s="216"/>
      <c r="KFL106" s="75"/>
      <c r="KFM106" s="75"/>
      <c r="KFN106" s="204"/>
      <c r="KFO106" s="205"/>
      <c r="KFP106" s="72"/>
      <c r="KFQ106" s="70"/>
      <c r="KFR106" s="73"/>
      <c r="KFS106" s="74"/>
      <c r="KFT106" s="74"/>
      <c r="KFU106" s="62"/>
      <c r="KFV106" s="75"/>
      <c r="KFW106" s="76"/>
      <c r="KFX106" s="216"/>
      <c r="KFY106" s="75"/>
      <c r="KFZ106" s="75"/>
      <c r="KGA106" s="204"/>
      <c r="KGB106" s="205"/>
      <c r="KGC106" s="72"/>
      <c r="KGD106" s="70"/>
      <c r="KGE106" s="73"/>
      <c r="KGF106" s="74"/>
      <c r="KGG106" s="74"/>
      <c r="KGH106" s="62"/>
      <c r="KGI106" s="75"/>
      <c r="KGJ106" s="76"/>
      <c r="KGK106" s="216"/>
      <c r="KGL106" s="75"/>
      <c r="KGM106" s="75"/>
      <c r="KGN106" s="204"/>
      <c r="KGO106" s="205"/>
      <c r="KGP106" s="72"/>
      <c r="KGQ106" s="70"/>
      <c r="KGR106" s="73"/>
      <c r="KGS106" s="74"/>
      <c r="KGT106" s="74"/>
      <c r="KGU106" s="62"/>
      <c r="KGV106" s="75"/>
      <c r="KGW106" s="76"/>
      <c r="KGX106" s="216"/>
      <c r="KGY106" s="75"/>
      <c r="KGZ106" s="75"/>
      <c r="KHA106" s="204"/>
      <c r="KHB106" s="205"/>
      <c r="KHC106" s="72"/>
      <c r="KHD106" s="70"/>
      <c r="KHE106" s="73"/>
      <c r="KHF106" s="74"/>
      <c r="KHG106" s="74"/>
      <c r="KHH106" s="62"/>
      <c r="KHI106" s="75"/>
      <c r="KHJ106" s="76"/>
      <c r="KHK106" s="216"/>
      <c r="KHL106" s="75"/>
      <c r="KHM106" s="75"/>
      <c r="KHN106" s="204"/>
      <c r="KHO106" s="205"/>
      <c r="KHP106" s="72"/>
      <c r="KHQ106" s="70"/>
      <c r="KHR106" s="73"/>
      <c r="KHS106" s="74"/>
      <c r="KHT106" s="74"/>
      <c r="KHU106" s="62"/>
      <c r="KHV106" s="75"/>
      <c r="KHW106" s="76"/>
      <c r="KHX106" s="216"/>
      <c r="KHY106" s="75"/>
      <c r="KHZ106" s="75"/>
      <c r="KIA106" s="204"/>
      <c r="KIB106" s="205"/>
      <c r="KIC106" s="72"/>
      <c r="KID106" s="70"/>
      <c r="KIE106" s="73"/>
      <c r="KIF106" s="74"/>
      <c r="KIG106" s="74"/>
      <c r="KIH106" s="62"/>
      <c r="KII106" s="75"/>
      <c r="KIJ106" s="76"/>
      <c r="KIK106" s="216"/>
      <c r="KIL106" s="75"/>
      <c r="KIM106" s="75"/>
      <c r="KIN106" s="204"/>
      <c r="KIO106" s="205"/>
      <c r="KIP106" s="72"/>
      <c r="KIQ106" s="70"/>
      <c r="KIR106" s="73"/>
      <c r="KIS106" s="74"/>
      <c r="KIT106" s="74"/>
      <c r="KIU106" s="62"/>
      <c r="KIV106" s="75"/>
      <c r="KIW106" s="76"/>
      <c r="KIX106" s="216"/>
      <c r="KIY106" s="75"/>
      <c r="KIZ106" s="75"/>
      <c r="KJA106" s="204"/>
      <c r="KJB106" s="205"/>
      <c r="KJC106" s="72"/>
      <c r="KJD106" s="70"/>
      <c r="KJE106" s="73"/>
      <c r="KJF106" s="74"/>
      <c r="KJG106" s="74"/>
      <c r="KJH106" s="62"/>
      <c r="KJI106" s="75"/>
      <c r="KJJ106" s="76"/>
      <c r="KJK106" s="216"/>
      <c r="KJL106" s="75"/>
      <c r="KJM106" s="75"/>
      <c r="KJN106" s="204"/>
      <c r="KJO106" s="205"/>
      <c r="KJP106" s="72"/>
      <c r="KJQ106" s="70"/>
      <c r="KJR106" s="73"/>
      <c r="KJS106" s="74"/>
      <c r="KJT106" s="74"/>
      <c r="KJU106" s="62"/>
      <c r="KJV106" s="75"/>
      <c r="KJW106" s="76"/>
      <c r="KJX106" s="216"/>
      <c r="KJY106" s="75"/>
      <c r="KJZ106" s="75"/>
      <c r="KKA106" s="204"/>
      <c r="KKB106" s="205"/>
      <c r="KKC106" s="72"/>
      <c r="KKD106" s="70"/>
      <c r="KKE106" s="73"/>
      <c r="KKF106" s="74"/>
      <c r="KKG106" s="74"/>
      <c r="KKH106" s="62"/>
      <c r="KKI106" s="75"/>
      <c r="KKJ106" s="76"/>
      <c r="KKK106" s="216"/>
      <c r="KKL106" s="75"/>
      <c r="KKM106" s="75"/>
      <c r="KKN106" s="204"/>
      <c r="KKO106" s="205"/>
      <c r="KKP106" s="72"/>
      <c r="KKQ106" s="70"/>
      <c r="KKR106" s="73"/>
      <c r="KKS106" s="74"/>
      <c r="KKT106" s="74"/>
      <c r="KKU106" s="62"/>
      <c r="KKV106" s="75"/>
      <c r="KKW106" s="76"/>
      <c r="KKX106" s="216"/>
      <c r="KKY106" s="75"/>
      <c r="KKZ106" s="75"/>
      <c r="KLA106" s="204"/>
      <c r="KLB106" s="205"/>
      <c r="KLC106" s="72"/>
      <c r="KLD106" s="70"/>
      <c r="KLE106" s="73"/>
      <c r="KLF106" s="74"/>
      <c r="KLG106" s="74"/>
      <c r="KLH106" s="62"/>
      <c r="KLI106" s="75"/>
      <c r="KLJ106" s="76"/>
      <c r="KLK106" s="216"/>
      <c r="KLL106" s="75"/>
      <c r="KLM106" s="75"/>
      <c r="KLN106" s="204"/>
      <c r="KLO106" s="205"/>
      <c r="KLP106" s="72"/>
      <c r="KLQ106" s="70"/>
      <c r="KLR106" s="73"/>
      <c r="KLS106" s="74"/>
      <c r="KLT106" s="74"/>
      <c r="KLU106" s="62"/>
      <c r="KLV106" s="75"/>
      <c r="KLW106" s="76"/>
      <c r="KLX106" s="216"/>
      <c r="KLY106" s="75"/>
      <c r="KLZ106" s="75"/>
      <c r="KMA106" s="204"/>
      <c r="KMB106" s="205"/>
      <c r="KMC106" s="72"/>
      <c r="KMD106" s="70"/>
      <c r="KME106" s="73"/>
      <c r="KMF106" s="74"/>
      <c r="KMG106" s="74"/>
      <c r="KMH106" s="62"/>
      <c r="KMI106" s="75"/>
      <c r="KMJ106" s="76"/>
      <c r="KMK106" s="216"/>
      <c r="KML106" s="75"/>
      <c r="KMM106" s="75"/>
      <c r="KMN106" s="204"/>
      <c r="KMO106" s="205"/>
      <c r="KMP106" s="72"/>
      <c r="KMQ106" s="70"/>
      <c r="KMR106" s="73"/>
      <c r="KMS106" s="74"/>
      <c r="KMT106" s="74"/>
      <c r="KMU106" s="62"/>
      <c r="KMV106" s="75"/>
      <c r="KMW106" s="76"/>
      <c r="KMX106" s="216"/>
      <c r="KMY106" s="75"/>
      <c r="KMZ106" s="75"/>
      <c r="KNA106" s="204"/>
      <c r="KNB106" s="205"/>
      <c r="KNC106" s="72"/>
      <c r="KND106" s="70"/>
      <c r="KNE106" s="73"/>
      <c r="KNF106" s="74"/>
      <c r="KNG106" s="74"/>
      <c r="KNH106" s="62"/>
      <c r="KNI106" s="75"/>
      <c r="KNJ106" s="76"/>
      <c r="KNK106" s="216"/>
      <c r="KNL106" s="75"/>
      <c r="KNM106" s="75"/>
      <c r="KNN106" s="204"/>
      <c r="KNO106" s="205"/>
      <c r="KNP106" s="72"/>
      <c r="KNQ106" s="70"/>
      <c r="KNR106" s="73"/>
      <c r="KNS106" s="74"/>
      <c r="KNT106" s="74"/>
      <c r="KNU106" s="62"/>
      <c r="KNV106" s="75"/>
      <c r="KNW106" s="76"/>
      <c r="KNX106" s="216"/>
      <c r="KNY106" s="75"/>
      <c r="KNZ106" s="75"/>
      <c r="KOA106" s="204"/>
      <c r="KOB106" s="205"/>
      <c r="KOC106" s="72"/>
      <c r="KOD106" s="70"/>
      <c r="KOE106" s="73"/>
      <c r="KOF106" s="74"/>
      <c r="KOG106" s="74"/>
      <c r="KOH106" s="62"/>
      <c r="KOI106" s="75"/>
      <c r="KOJ106" s="76"/>
      <c r="KOK106" s="216"/>
      <c r="KOL106" s="75"/>
      <c r="KOM106" s="75"/>
      <c r="KON106" s="204"/>
      <c r="KOO106" s="205"/>
      <c r="KOP106" s="72"/>
      <c r="KOQ106" s="70"/>
      <c r="KOR106" s="73"/>
      <c r="KOS106" s="74"/>
      <c r="KOT106" s="74"/>
      <c r="KOU106" s="62"/>
      <c r="KOV106" s="75"/>
      <c r="KOW106" s="76"/>
      <c r="KOX106" s="216"/>
      <c r="KOY106" s="75"/>
      <c r="KOZ106" s="75"/>
      <c r="KPA106" s="204"/>
      <c r="KPB106" s="205"/>
      <c r="KPC106" s="72"/>
      <c r="KPD106" s="70"/>
      <c r="KPE106" s="73"/>
      <c r="KPF106" s="74"/>
      <c r="KPG106" s="74"/>
      <c r="KPH106" s="62"/>
      <c r="KPI106" s="75"/>
      <c r="KPJ106" s="76"/>
      <c r="KPK106" s="216"/>
      <c r="KPL106" s="75"/>
      <c r="KPM106" s="75"/>
      <c r="KPN106" s="204"/>
      <c r="KPO106" s="205"/>
      <c r="KPP106" s="72"/>
      <c r="KPQ106" s="70"/>
      <c r="KPR106" s="73"/>
      <c r="KPS106" s="74"/>
      <c r="KPT106" s="74"/>
      <c r="KPU106" s="62"/>
      <c r="KPV106" s="75"/>
      <c r="KPW106" s="76"/>
      <c r="KPX106" s="216"/>
      <c r="KPY106" s="75"/>
      <c r="KPZ106" s="75"/>
      <c r="KQA106" s="204"/>
      <c r="KQB106" s="205"/>
      <c r="KQC106" s="72"/>
      <c r="KQD106" s="70"/>
      <c r="KQE106" s="73"/>
      <c r="KQF106" s="74"/>
      <c r="KQG106" s="74"/>
      <c r="KQH106" s="62"/>
      <c r="KQI106" s="75"/>
      <c r="KQJ106" s="76"/>
      <c r="KQK106" s="216"/>
      <c r="KQL106" s="75"/>
      <c r="KQM106" s="75"/>
      <c r="KQN106" s="204"/>
      <c r="KQO106" s="205"/>
      <c r="KQP106" s="72"/>
      <c r="KQQ106" s="70"/>
      <c r="KQR106" s="73"/>
      <c r="KQS106" s="74"/>
      <c r="KQT106" s="74"/>
      <c r="KQU106" s="62"/>
      <c r="KQV106" s="75"/>
      <c r="KQW106" s="76"/>
      <c r="KQX106" s="216"/>
      <c r="KQY106" s="75"/>
      <c r="KQZ106" s="75"/>
      <c r="KRA106" s="204"/>
      <c r="KRB106" s="205"/>
      <c r="KRC106" s="72"/>
      <c r="KRD106" s="70"/>
      <c r="KRE106" s="73"/>
      <c r="KRF106" s="74"/>
      <c r="KRG106" s="74"/>
      <c r="KRH106" s="62"/>
      <c r="KRI106" s="75"/>
      <c r="KRJ106" s="76"/>
      <c r="KRK106" s="216"/>
      <c r="KRL106" s="75"/>
      <c r="KRM106" s="75"/>
      <c r="KRN106" s="204"/>
      <c r="KRO106" s="205"/>
      <c r="KRP106" s="72"/>
      <c r="KRQ106" s="70"/>
      <c r="KRR106" s="73"/>
      <c r="KRS106" s="74"/>
      <c r="KRT106" s="74"/>
      <c r="KRU106" s="62"/>
      <c r="KRV106" s="75"/>
      <c r="KRW106" s="76"/>
      <c r="KRX106" s="216"/>
      <c r="KRY106" s="75"/>
      <c r="KRZ106" s="75"/>
      <c r="KSA106" s="204"/>
      <c r="KSB106" s="205"/>
      <c r="KSC106" s="72"/>
      <c r="KSD106" s="70"/>
      <c r="KSE106" s="73"/>
      <c r="KSF106" s="74"/>
      <c r="KSG106" s="74"/>
      <c r="KSH106" s="62"/>
      <c r="KSI106" s="75"/>
      <c r="KSJ106" s="76"/>
      <c r="KSK106" s="216"/>
      <c r="KSL106" s="75"/>
      <c r="KSM106" s="75"/>
      <c r="KSN106" s="204"/>
      <c r="KSO106" s="205"/>
      <c r="KSP106" s="72"/>
      <c r="KSQ106" s="70"/>
      <c r="KSR106" s="73"/>
      <c r="KSS106" s="74"/>
      <c r="KST106" s="74"/>
      <c r="KSU106" s="62"/>
      <c r="KSV106" s="75"/>
      <c r="KSW106" s="76"/>
      <c r="KSX106" s="216"/>
      <c r="KSY106" s="75"/>
      <c r="KSZ106" s="75"/>
      <c r="KTA106" s="204"/>
      <c r="KTB106" s="205"/>
      <c r="KTC106" s="72"/>
      <c r="KTD106" s="70"/>
      <c r="KTE106" s="73"/>
      <c r="KTF106" s="74"/>
      <c r="KTG106" s="74"/>
      <c r="KTH106" s="62"/>
      <c r="KTI106" s="75"/>
      <c r="KTJ106" s="76"/>
      <c r="KTK106" s="216"/>
      <c r="KTL106" s="75"/>
      <c r="KTM106" s="75"/>
      <c r="KTN106" s="204"/>
      <c r="KTO106" s="205"/>
      <c r="KTP106" s="72"/>
      <c r="KTQ106" s="70"/>
      <c r="KTR106" s="73"/>
      <c r="KTS106" s="74"/>
      <c r="KTT106" s="74"/>
      <c r="KTU106" s="62"/>
      <c r="KTV106" s="75"/>
      <c r="KTW106" s="76"/>
      <c r="KTX106" s="216"/>
      <c r="KTY106" s="75"/>
      <c r="KTZ106" s="75"/>
      <c r="KUA106" s="204"/>
      <c r="KUB106" s="205"/>
      <c r="KUC106" s="72"/>
      <c r="KUD106" s="70"/>
      <c r="KUE106" s="73"/>
      <c r="KUF106" s="74"/>
      <c r="KUG106" s="74"/>
      <c r="KUH106" s="62"/>
      <c r="KUI106" s="75"/>
      <c r="KUJ106" s="76"/>
      <c r="KUK106" s="216"/>
      <c r="KUL106" s="75"/>
      <c r="KUM106" s="75"/>
      <c r="KUN106" s="204"/>
      <c r="KUO106" s="205"/>
      <c r="KUP106" s="72"/>
      <c r="KUQ106" s="70"/>
      <c r="KUR106" s="73"/>
      <c r="KUS106" s="74"/>
      <c r="KUT106" s="74"/>
      <c r="KUU106" s="62"/>
      <c r="KUV106" s="75"/>
      <c r="KUW106" s="76"/>
      <c r="KUX106" s="216"/>
      <c r="KUY106" s="75"/>
      <c r="KUZ106" s="75"/>
      <c r="KVA106" s="204"/>
      <c r="KVB106" s="205"/>
      <c r="KVC106" s="72"/>
      <c r="KVD106" s="70"/>
      <c r="KVE106" s="73"/>
      <c r="KVF106" s="74"/>
      <c r="KVG106" s="74"/>
      <c r="KVH106" s="62"/>
      <c r="KVI106" s="75"/>
      <c r="KVJ106" s="76"/>
      <c r="KVK106" s="216"/>
      <c r="KVL106" s="75"/>
      <c r="KVM106" s="75"/>
      <c r="KVN106" s="204"/>
      <c r="KVO106" s="205"/>
      <c r="KVP106" s="72"/>
      <c r="KVQ106" s="70"/>
      <c r="KVR106" s="73"/>
      <c r="KVS106" s="74"/>
      <c r="KVT106" s="74"/>
      <c r="KVU106" s="62"/>
      <c r="KVV106" s="75"/>
      <c r="KVW106" s="76"/>
      <c r="KVX106" s="216"/>
      <c r="KVY106" s="75"/>
      <c r="KVZ106" s="75"/>
      <c r="KWA106" s="204"/>
      <c r="KWB106" s="205"/>
      <c r="KWC106" s="72"/>
      <c r="KWD106" s="70"/>
      <c r="KWE106" s="73"/>
      <c r="KWF106" s="74"/>
      <c r="KWG106" s="74"/>
      <c r="KWH106" s="62"/>
      <c r="KWI106" s="75"/>
      <c r="KWJ106" s="76"/>
      <c r="KWK106" s="216"/>
      <c r="KWL106" s="75"/>
      <c r="KWM106" s="75"/>
      <c r="KWN106" s="204"/>
      <c r="KWO106" s="205"/>
      <c r="KWP106" s="72"/>
      <c r="KWQ106" s="70"/>
      <c r="KWR106" s="73"/>
      <c r="KWS106" s="74"/>
      <c r="KWT106" s="74"/>
      <c r="KWU106" s="62"/>
      <c r="KWV106" s="75"/>
      <c r="KWW106" s="76"/>
      <c r="KWX106" s="216"/>
      <c r="KWY106" s="75"/>
      <c r="KWZ106" s="75"/>
      <c r="KXA106" s="204"/>
      <c r="KXB106" s="205"/>
      <c r="KXC106" s="72"/>
      <c r="KXD106" s="70"/>
      <c r="KXE106" s="73"/>
      <c r="KXF106" s="74"/>
      <c r="KXG106" s="74"/>
      <c r="KXH106" s="62"/>
      <c r="KXI106" s="75"/>
      <c r="KXJ106" s="76"/>
      <c r="KXK106" s="216"/>
      <c r="KXL106" s="75"/>
      <c r="KXM106" s="75"/>
      <c r="KXN106" s="204"/>
      <c r="KXO106" s="205"/>
      <c r="KXP106" s="72"/>
      <c r="KXQ106" s="70"/>
      <c r="KXR106" s="73"/>
      <c r="KXS106" s="74"/>
      <c r="KXT106" s="74"/>
      <c r="KXU106" s="62"/>
      <c r="KXV106" s="75"/>
      <c r="KXW106" s="76"/>
      <c r="KXX106" s="216"/>
      <c r="KXY106" s="75"/>
      <c r="KXZ106" s="75"/>
      <c r="KYA106" s="204"/>
      <c r="KYB106" s="205"/>
      <c r="KYC106" s="72"/>
      <c r="KYD106" s="70"/>
      <c r="KYE106" s="73"/>
      <c r="KYF106" s="74"/>
      <c r="KYG106" s="74"/>
      <c r="KYH106" s="62"/>
      <c r="KYI106" s="75"/>
      <c r="KYJ106" s="76"/>
      <c r="KYK106" s="216"/>
      <c r="KYL106" s="75"/>
      <c r="KYM106" s="75"/>
      <c r="KYN106" s="204"/>
      <c r="KYO106" s="205"/>
      <c r="KYP106" s="72"/>
      <c r="KYQ106" s="70"/>
      <c r="KYR106" s="73"/>
      <c r="KYS106" s="74"/>
      <c r="KYT106" s="74"/>
      <c r="KYU106" s="62"/>
      <c r="KYV106" s="75"/>
      <c r="KYW106" s="76"/>
      <c r="KYX106" s="216"/>
      <c r="KYY106" s="75"/>
      <c r="KYZ106" s="75"/>
      <c r="KZA106" s="204"/>
      <c r="KZB106" s="205"/>
      <c r="KZC106" s="72"/>
      <c r="KZD106" s="70"/>
      <c r="KZE106" s="73"/>
      <c r="KZF106" s="74"/>
      <c r="KZG106" s="74"/>
      <c r="KZH106" s="62"/>
      <c r="KZI106" s="75"/>
      <c r="KZJ106" s="76"/>
      <c r="KZK106" s="216"/>
      <c r="KZL106" s="75"/>
      <c r="KZM106" s="75"/>
      <c r="KZN106" s="204"/>
      <c r="KZO106" s="205"/>
      <c r="KZP106" s="72"/>
      <c r="KZQ106" s="70"/>
      <c r="KZR106" s="73"/>
      <c r="KZS106" s="74"/>
      <c r="KZT106" s="74"/>
      <c r="KZU106" s="62"/>
      <c r="KZV106" s="75"/>
      <c r="KZW106" s="76"/>
      <c r="KZX106" s="216"/>
      <c r="KZY106" s="75"/>
      <c r="KZZ106" s="75"/>
      <c r="LAA106" s="204"/>
      <c r="LAB106" s="205"/>
      <c r="LAC106" s="72"/>
      <c r="LAD106" s="70"/>
      <c r="LAE106" s="73"/>
      <c r="LAF106" s="74"/>
      <c r="LAG106" s="74"/>
      <c r="LAH106" s="62"/>
      <c r="LAI106" s="75"/>
      <c r="LAJ106" s="76"/>
      <c r="LAK106" s="216"/>
      <c r="LAL106" s="75"/>
      <c r="LAM106" s="75"/>
      <c r="LAN106" s="204"/>
      <c r="LAO106" s="205"/>
      <c r="LAP106" s="72"/>
      <c r="LAQ106" s="70"/>
      <c r="LAR106" s="73"/>
      <c r="LAS106" s="74"/>
      <c r="LAT106" s="74"/>
      <c r="LAU106" s="62"/>
      <c r="LAV106" s="75"/>
      <c r="LAW106" s="76"/>
      <c r="LAX106" s="216"/>
      <c r="LAY106" s="75"/>
      <c r="LAZ106" s="75"/>
      <c r="LBA106" s="204"/>
      <c r="LBB106" s="205"/>
      <c r="LBC106" s="72"/>
      <c r="LBD106" s="70"/>
      <c r="LBE106" s="73"/>
      <c r="LBF106" s="74"/>
      <c r="LBG106" s="74"/>
      <c r="LBH106" s="62"/>
      <c r="LBI106" s="75"/>
      <c r="LBJ106" s="76"/>
      <c r="LBK106" s="216"/>
      <c r="LBL106" s="75"/>
      <c r="LBM106" s="75"/>
      <c r="LBN106" s="204"/>
      <c r="LBO106" s="205"/>
      <c r="LBP106" s="72"/>
      <c r="LBQ106" s="70"/>
      <c r="LBR106" s="73"/>
      <c r="LBS106" s="74"/>
      <c r="LBT106" s="74"/>
      <c r="LBU106" s="62"/>
      <c r="LBV106" s="75"/>
      <c r="LBW106" s="76"/>
      <c r="LBX106" s="216"/>
      <c r="LBY106" s="75"/>
      <c r="LBZ106" s="75"/>
      <c r="LCA106" s="204"/>
      <c r="LCB106" s="205"/>
      <c r="LCC106" s="72"/>
      <c r="LCD106" s="70"/>
      <c r="LCE106" s="73"/>
      <c r="LCF106" s="74"/>
      <c r="LCG106" s="74"/>
      <c r="LCH106" s="62"/>
      <c r="LCI106" s="75"/>
      <c r="LCJ106" s="76"/>
      <c r="LCK106" s="216"/>
      <c r="LCL106" s="75"/>
      <c r="LCM106" s="75"/>
      <c r="LCN106" s="204"/>
      <c r="LCO106" s="205"/>
      <c r="LCP106" s="72"/>
      <c r="LCQ106" s="70"/>
      <c r="LCR106" s="73"/>
      <c r="LCS106" s="74"/>
      <c r="LCT106" s="74"/>
      <c r="LCU106" s="62"/>
      <c r="LCV106" s="75"/>
      <c r="LCW106" s="76"/>
      <c r="LCX106" s="216"/>
      <c r="LCY106" s="75"/>
      <c r="LCZ106" s="75"/>
      <c r="LDA106" s="204"/>
      <c r="LDB106" s="205"/>
      <c r="LDC106" s="72"/>
      <c r="LDD106" s="70"/>
      <c r="LDE106" s="73"/>
      <c r="LDF106" s="74"/>
      <c r="LDG106" s="74"/>
      <c r="LDH106" s="62"/>
      <c r="LDI106" s="75"/>
      <c r="LDJ106" s="76"/>
      <c r="LDK106" s="216"/>
      <c r="LDL106" s="75"/>
      <c r="LDM106" s="75"/>
      <c r="LDN106" s="204"/>
      <c r="LDO106" s="205"/>
      <c r="LDP106" s="72"/>
      <c r="LDQ106" s="70"/>
      <c r="LDR106" s="73"/>
      <c r="LDS106" s="74"/>
      <c r="LDT106" s="74"/>
      <c r="LDU106" s="62"/>
      <c r="LDV106" s="75"/>
      <c r="LDW106" s="76"/>
      <c r="LDX106" s="216"/>
      <c r="LDY106" s="75"/>
      <c r="LDZ106" s="75"/>
      <c r="LEA106" s="204"/>
      <c r="LEB106" s="205"/>
      <c r="LEC106" s="72"/>
      <c r="LED106" s="70"/>
      <c r="LEE106" s="73"/>
      <c r="LEF106" s="74"/>
      <c r="LEG106" s="74"/>
      <c r="LEH106" s="62"/>
      <c r="LEI106" s="75"/>
      <c r="LEJ106" s="76"/>
      <c r="LEK106" s="216"/>
      <c r="LEL106" s="75"/>
      <c r="LEM106" s="75"/>
      <c r="LEN106" s="204"/>
      <c r="LEO106" s="205"/>
      <c r="LEP106" s="72"/>
      <c r="LEQ106" s="70"/>
      <c r="LER106" s="73"/>
      <c r="LES106" s="74"/>
      <c r="LET106" s="74"/>
      <c r="LEU106" s="62"/>
      <c r="LEV106" s="75"/>
      <c r="LEW106" s="76"/>
      <c r="LEX106" s="216"/>
      <c r="LEY106" s="75"/>
      <c r="LEZ106" s="75"/>
      <c r="LFA106" s="204"/>
      <c r="LFB106" s="205"/>
      <c r="LFC106" s="72"/>
      <c r="LFD106" s="70"/>
      <c r="LFE106" s="73"/>
      <c r="LFF106" s="74"/>
      <c r="LFG106" s="74"/>
      <c r="LFH106" s="62"/>
      <c r="LFI106" s="75"/>
      <c r="LFJ106" s="76"/>
      <c r="LFK106" s="216"/>
      <c r="LFL106" s="75"/>
      <c r="LFM106" s="75"/>
      <c r="LFN106" s="204"/>
      <c r="LFO106" s="205"/>
      <c r="LFP106" s="72"/>
      <c r="LFQ106" s="70"/>
      <c r="LFR106" s="73"/>
      <c r="LFS106" s="74"/>
      <c r="LFT106" s="74"/>
      <c r="LFU106" s="62"/>
      <c r="LFV106" s="75"/>
      <c r="LFW106" s="76"/>
      <c r="LFX106" s="216"/>
      <c r="LFY106" s="75"/>
      <c r="LFZ106" s="75"/>
      <c r="LGA106" s="204"/>
      <c r="LGB106" s="205"/>
      <c r="LGC106" s="72"/>
      <c r="LGD106" s="70"/>
      <c r="LGE106" s="73"/>
      <c r="LGF106" s="74"/>
      <c r="LGG106" s="74"/>
      <c r="LGH106" s="62"/>
      <c r="LGI106" s="75"/>
      <c r="LGJ106" s="76"/>
      <c r="LGK106" s="216"/>
      <c r="LGL106" s="75"/>
      <c r="LGM106" s="75"/>
      <c r="LGN106" s="204"/>
      <c r="LGO106" s="205"/>
      <c r="LGP106" s="72"/>
      <c r="LGQ106" s="70"/>
      <c r="LGR106" s="73"/>
      <c r="LGS106" s="74"/>
      <c r="LGT106" s="74"/>
      <c r="LGU106" s="62"/>
      <c r="LGV106" s="75"/>
      <c r="LGW106" s="76"/>
      <c r="LGX106" s="216"/>
      <c r="LGY106" s="75"/>
      <c r="LGZ106" s="75"/>
      <c r="LHA106" s="204"/>
      <c r="LHB106" s="205"/>
      <c r="LHC106" s="72"/>
      <c r="LHD106" s="70"/>
      <c r="LHE106" s="73"/>
      <c r="LHF106" s="74"/>
      <c r="LHG106" s="74"/>
      <c r="LHH106" s="62"/>
      <c r="LHI106" s="75"/>
      <c r="LHJ106" s="76"/>
      <c r="LHK106" s="216"/>
      <c r="LHL106" s="75"/>
      <c r="LHM106" s="75"/>
      <c r="LHN106" s="204"/>
      <c r="LHO106" s="205"/>
      <c r="LHP106" s="72"/>
      <c r="LHQ106" s="70"/>
      <c r="LHR106" s="73"/>
      <c r="LHS106" s="74"/>
      <c r="LHT106" s="74"/>
      <c r="LHU106" s="62"/>
      <c r="LHV106" s="75"/>
      <c r="LHW106" s="76"/>
      <c r="LHX106" s="216"/>
      <c r="LHY106" s="75"/>
      <c r="LHZ106" s="75"/>
      <c r="LIA106" s="204"/>
      <c r="LIB106" s="205"/>
      <c r="LIC106" s="72"/>
      <c r="LID106" s="70"/>
      <c r="LIE106" s="73"/>
      <c r="LIF106" s="74"/>
      <c r="LIG106" s="74"/>
      <c r="LIH106" s="62"/>
      <c r="LII106" s="75"/>
      <c r="LIJ106" s="76"/>
      <c r="LIK106" s="216"/>
      <c r="LIL106" s="75"/>
      <c r="LIM106" s="75"/>
      <c r="LIN106" s="204"/>
      <c r="LIO106" s="205"/>
      <c r="LIP106" s="72"/>
      <c r="LIQ106" s="70"/>
      <c r="LIR106" s="73"/>
      <c r="LIS106" s="74"/>
      <c r="LIT106" s="74"/>
      <c r="LIU106" s="62"/>
      <c r="LIV106" s="75"/>
      <c r="LIW106" s="76"/>
      <c r="LIX106" s="216"/>
      <c r="LIY106" s="75"/>
      <c r="LIZ106" s="75"/>
      <c r="LJA106" s="204"/>
      <c r="LJB106" s="205"/>
      <c r="LJC106" s="72"/>
      <c r="LJD106" s="70"/>
      <c r="LJE106" s="73"/>
      <c r="LJF106" s="74"/>
      <c r="LJG106" s="74"/>
      <c r="LJH106" s="62"/>
      <c r="LJI106" s="75"/>
      <c r="LJJ106" s="76"/>
      <c r="LJK106" s="216"/>
      <c r="LJL106" s="75"/>
      <c r="LJM106" s="75"/>
      <c r="LJN106" s="204"/>
      <c r="LJO106" s="205"/>
      <c r="LJP106" s="72"/>
      <c r="LJQ106" s="70"/>
      <c r="LJR106" s="73"/>
      <c r="LJS106" s="74"/>
      <c r="LJT106" s="74"/>
      <c r="LJU106" s="62"/>
      <c r="LJV106" s="75"/>
      <c r="LJW106" s="76"/>
      <c r="LJX106" s="216"/>
      <c r="LJY106" s="75"/>
      <c r="LJZ106" s="75"/>
      <c r="LKA106" s="204"/>
      <c r="LKB106" s="205"/>
      <c r="LKC106" s="72"/>
      <c r="LKD106" s="70"/>
      <c r="LKE106" s="73"/>
      <c r="LKF106" s="74"/>
      <c r="LKG106" s="74"/>
      <c r="LKH106" s="62"/>
      <c r="LKI106" s="75"/>
      <c r="LKJ106" s="76"/>
      <c r="LKK106" s="216"/>
      <c r="LKL106" s="75"/>
      <c r="LKM106" s="75"/>
      <c r="LKN106" s="204"/>
      <c r="LKO106" s="205"/>
      <c r="LKP106" s="72"/>
      <c r="LKQ106" s="70"/>
      <c r="LKR106" s="73"/>
      <c r="LKS106" s="74"/>
      <c r="LKT106" s="74"/>
      <c r="LKU106" s="62"/>
      <c r="LKV106" s="75"/>
      <c r="LKW106" s="76"/>
      <c r="LKX106" s="216"/>
      <c r="LKY106" s="75"/>
      <c r="LKZ106" s="75"/>
      <c r="LLA106" s="204"/>
      <c r="LLB106" s="205"/>
      <c r="LLC106" s="72"/>
      <c r="LLD106" s="70"/>
      <c r="LLE106" s="73"/>
      <c r="LLF106" s="74"/>
      <c r="LLG106" s="74"/>
      <c r="LLH106" s="62"/>
      <c r="LLI106" s="75"/>
      <c r="LLJ106" s="76"/>
      <c r="LLK106" s="216"/>
      <c r="LLL106" s="75"/>
      <c r="LLM106" s="75"/>
      <c r="LLN106" s="204"/>
      <c r="LLO106" s="205"/>
      <c r="LLP106" s="72"/>
      <c r="LLQ106" s="70"/>
      <c r="LLR106" s="73"/>
      <c r="LLS106" s="74"/>
      <c r="LLT106" s="74"/>
      <c r="LLU106" s="62"/>
      <c r="LLV106" s="75"/>
      <c r="LLW106" s="76"/>
      <c r="LLX106" s="216"/>
      <c r="LLY106" s="75"/>
      <c r="LLZ106" s="75"/>
      <c r="LMA106" s="204"/>
      <c r="LMB106" s="205"/>
      <c r="LMC106" s="72"/>
      <c r="LMD106" s="70"/>
      <c r="LME106" s="73"/>
      <c r="LMF106" s="74"/>
      <c r="LMG106" s="74"/>
      <c r="LMH106" s="62"/>
      <c r="LMI106" s="75"/>
      <c r="LMJ106" s="76"/>
      <c r="LMK106" s="216"/>
      <c r="LML106" s="75"/>
      <c r="LMM106" s="75"/>
      <c r="LMN106" s="204"/>
      <c r="LMO106" s="205"/>
      <c r="LMP106" s="72"/>
      <c r="LMQ106" s="70"/>
      <c r="LMR106" s="73"/>
      <c r="LMS106" s="74"/>
      <c r="LMT106" s="74"/>
      <c r="LMU106" s="62"/>
      <c r="LMV106" s="75"/>
      <c r="LMW106" s="76"/>
      <c r="LMX106" s="216"/>
      <c r="LMY106" s="75"/>
      <c r="LMZ106" s="75"/>
      <c r="LNA106" s="204"/>
      <c r="LNB106" s="205"/>
      <c r="LNC106" s="72"/>
      <c r="LND106" s="70"/>
      <c r="LNE106" s="73"/>
      <c r="LNF106" s="74"/>
      <c r="LNG106" s="74"/>
      <c r="LNH106" s="62"/>
      <c r="LNI106" s="75"/>
      <c r="LNJ106" s="76"/>
      <c r="LNK106" s="216"/>
      <c r="LNL106" s="75"/>
      <c r="LNM106" s="75"/>
      <c r="LNN106" s="204"/>
      <c r="LNO106" s="205"/>
      <c r="LNP106" s="72"/>
      <c r="LNQ106" s="70"/>
      <c r="LNR106" s="73"/>
      <c r="LNS106" s="74"/>
      <c r="LNT106" s="74"/>
      <c r="LNU106" s="62"/>
      <c r="LNV106" s="75"/>
      <c r="LNW106" s="76"/>
      <c r="LNX106" s="216"/>
      <c r="LNY106" s="75"/>
      <c r="LNZ106" s="75"/>
      <c r="LOA106" s="204"/>
      <c r="LOB106" s="205"/>
      <c r="LOC106" s="72"/>
      <c r="LOD106" s="70"/>
      <c r="LOE106" s="73"/>
      <c r="LOF106" s="74"/>
      <c r="LOG106" s="74"/>
      <c r="LOH106" s="62"/>
      <c r="LOI106" s="75"/>
      <c r="LOJ106" s="76"/>
      <c r="LOK106" s="216"/>
      <c r="LOL106" s="75"/>
      <c r="LOM106" s="75"/>
      <c r="LON106" s="204"/>
      <c r="LOO106" s="205"/>
      <c r="LOP106" s="72"/>
      <c r="LOQ106" s="70"/>
      <c r="LOR106" s="73"/>
      <c r="LOS106" s="74"/>
      <c r="LOT106" s="74"/>
      <c r="LOU106" s="62"/>
      <c r="LOV106" s="75"/>
      <c r="LOW106" s="76"/>
      <c r="LOX106" s="216"/>
      <c r="LOY106" s="75"/>
      <c r="LOZ106" s="75"/>
      <c r="LPA106" s="204"/>
      <c r="LPB106" s="205"/>
      <c r="LPC106" s="72"/>
      <c r="LPD106" s="70"/>
      <c r="LPE106" s="73"/>
      <c r="LPF106" s="74"/>
      <c r="LPG106" s="74"/>
      <c r="LPH106" s="62"/>
      <c r="LPI106" s="75"/>
      <c r="LPJ106" s="76"/>
      <c r="LPK106" s="216"/>
      <c r="LPL106" s="75"/>
      <c r="LPM106" s="75"/>
      <c r="LPN106" s="204"/>
      <c r="LPO106" s="205"/>
      <c r="LPP106" s="72"/>
      <c r="LPQ106" s="70"/>
      <c r="LPR106" s="73"/>
      <c r="LPS106" s="74"/>
      <c r="LPT106" s="74"/>
      <c r="LPU106" s="62"/>
      <c r="LPV106" s="75"/>
      <c r="LPW106" s="76"/>
      <c r="LPX106" s="216"/>
      <c r="LPY106" s="75"/>
      <c r="LPZ106" s="75"/>
      <c r="LQA106" s="204"/>
      <c r="LQB106" s="205"/>
      <c r="LQC106" s="72"/>
      <c r="LQD106" s="70"/>
      <c r="LQE106" s="73"/>
      <c r="LQF106" s="74"/>
      <c r="LQG106" s="74"/>
      <c r="LQH106" s="62"/>
      <c r="LQI106" s="75"/>
      <c r="LQJ106" s="76"/>
      <c r="LQK106" s="216"/>
      <c r="LQL106" s="75"/>
      <c r="LQM106" s="75"/>
      <c r="LQN106" s="204"/>
      <c r="LQO106" s="205"/>
      <c r="LQP106" s="72"/>
      <c r="LQQ106" s="70"/>
      <c r="LQR106" s="73"/>
      <c r="LQS106" s="74"/>
      <c r="LQT106" s="74"/>
      <c r="LQU106" s="62"/>
      <c r="LQV106" s="75"/>
      <c r="LQW106" s="76"/>
      <c r="LQX106" s="216"/>
      <c r="LQY106" s="75"/>
      <c r="LQZ106" s="75"/>
      <c r="LRA106" s="204"/>
      <c r="LRB106" s="205"/>
      <c r="LRC106" s="72"/>
      <c r="LRD106" s="70"/>
      <c r="LRE106" s="73"/>
      <c r="LRF106" s="74"/>
      <c r="LRG106" s="74"/>
      <c r="LRH106" s="62"/>
      <c r="LRI106" s="75"/>
      <c r="LRJ106" s="76"/>
      <c r="LRK106" s="216"/>
      <c r="LRL106" s="75"/>
      <c r="LRM106" s="75"/>
      <c r="LRN106" s="204"/>
      <c r="LRO106" s="205"/>
      <c r="LRP106" s="72"/>
      <c r="LRQ106" s="70"/>
      <c r="LRR106" s="73"/>
      <c r="LRS106" s="74"/>
      <c r="LRT106" s="74"/>
      <c r="LRU106" s="62"/>
      <c r="LRV106" s="75"/>
      <c r="LRW106" s="76"/>
      <c r="LRX106" s="216"/>
      <c r="LRY106" s="75"/>
      <c r="LRZ106" s="75"/>
      <c r="LSA106" s="204"/>
      <c r="LSB106" s="205"/>
      <c r="LSC106" s="72"/>
      <c r="LSD106" s="70"/>
      <c r="LSE106" s="73"/>
      <c r="LSF106" s="74"/>
      <c r="LSG106" s="74"/>
      <c r="LSH106" s="62"/>
      <c r="LSI106" s="75"/>
      <c r="LSJ106" s="76"/>
      <c r="LSK106" s="216"/>
      <c r="LSL106" s="75"/>
      <c r="LSM106" s="75"/>
      <c r="LSN106" s="204"/>
      <c r="LSO106" s="205"/>
      <c r="LSP106" s="72"/>
      <c r="LSQ106" s="70"/>
      <c r="LSR106" s="73"/>
      <c r="LSS106" s="74"/>
      <c r="LST106" s="74"/>
      <c r="LSU106" s="62"/>
      <c r="LSV106" s="75"/>
      <c r="LSW106" s="76"/>
      <c r="LSX106" s="216"/>
      <c r="LSY106" s="75"/>
      <c r="LSZ106" s="75"/>
      <c r="LTA106" s="204"/>
      <c r="LTB106" s="205"/>
      <c r="LTC106" s="72"/>
      <c r="LTD106" s="70"/>
      <c r="LTE106" s="73"/>
      <c r="LTF106" s="74"/>
      <c r="LTG106" s="74"/>
      <c r="LTH106" s="62"/>
      <c r="LTI106" s="75"/>
      <c r="LTJ106" s="76"/>
      <c r="LTK106" s="216"/>
      <c r="LTL106" s="75"/>
      <c r="LTM106" s="75"/>
      <c r="LTN106" s="204"/>
      <c r="LTO106" s="205"/>
      <c r="LTP106" s="72"/>
      <c r="LTQ106" s="70"/>
      <c r="LTR106" s="73"/>
      <c r="LTS106" s="74"/>
      <c r="LTT106" s="74"/>
      <c r="LTU106" s="62"/>
      <c r="LTV106" s="75"/>
      <c r="LTW106" s="76"/>
      <c r="LTX106" s="216"/>
      <c r="LTY106" s="75"/>
      <c r="LTZ106" s="75"/>
      <c r="LUA106" s="204"/>
      <c r="LUB106" s="205"/>
      <c r="LUC106" s="72"/>
      <c r="LUD106" s="70"/>
      <c r="LUE106" s="73"/>
      <c r="LUF106" s="74"/>
      <c r="LUG106" s="74"/>
      <c r="LUH106" s="62"/>
      <c r="LUI106" s="75"/>
      <c r="LUJ106" s="76"/>
      <c r="LUK106" s="216"/>
      <c r="LUL106" s="75"/>
      <c r="LUM106" s="75"/>
      <c r="LUN106" s="204"/>
      <c r="LUO106" s="205"/>
      <c r="LUP106" s="72"/>
      <c r="LUQ106" s="70"/>
      <c r="LUR106" s="73"/>
      <c r="LUS106" s="74"/>
      <c r="LUT106" s="74"/>
      <c r="LUU106" s="62"/>
      <c r="LUV106" s="75"/>
      <c r="LUW106" s="76"/>
      <c r="LUX106" s="216"/>
      <c r="LUY106" s="75"/>
      <c r="LUZ106" s="75"/>
      <c r="LVA106" s="204"/>
      <c r="LVB106" s="205"/>
      <c r="LVC106" s="72"/>
      <c r="LVD106" s="70"/>
      <c r="LVE106" s="73"/>
      <c r="LVF106" s="74"/>
      <c r="LVG106" s="74"/>
      <c r="LVH106" s="62"/>
      <c r="LVI106" s="75"/>
      <c r="LVJ106" s="76"/>
      <c r="LVK106" s="216"/>
      <c r="LVL106" s="75"/>
      <c r="LVM106" s="75"/>
      <c r="LVN106" s="204"/>
      <c r="LVO106" s="205"/>
      <c r="LVP106" s="72"/>
      <c r="LVQ106" s="70"/>
      <c r="LVR106" s="73"/>
      <c r="LVS106" s="74"/>
      <c r="LVT106" s="74"/>
      <c r="LVU106" s="62"/>
      <c r="LVV106" s="75"/>
      <c r="LVW106" s="76"/>
      <c r="LVX106" s="216"/>
      <c r="LVY106" s="75"/>
      <c r="LVZ106" s="75"/>
      <c r="LWA106" s="204"/>
      <c r="LWB106" s="205"/>
      <c r="LWC106" s="72"/>
      <c r="LWD106" s="70"/>
      <c r="LWE106" s="73"/>
      <c r="LWF106" s="74"/>
      <c r="LWG106" s="74"/>
      <c r="LWH106" s="62"/>
      <c r="LWI106" s="75"/>
      <c r="LWJ106" s="76"/>
      <c r="LWK106" s="216"/>
      <c r="LWL106" s="75"/>
      <c r="LWM106" s="75"/>
      <c r="LWN106" s="204"/>
      <c r="LWO106" s="205"/>
      <c r="LWP106" s="72"/>
      <c r="LWQ106" s="70"/>
      <c r="LWR106" s="73"/>
      <c r="LWS106" s="74"/>
      <c r="LWT106" s="74"/>
      <c r="LWU106" s="62"/>
      <c r="LWV106" s="75"/>
      <c r="LWW106" s="76"/>
      <c r="LWX106" s="216"/>
      <c r="LWY106" s="75"/>
      <c r="LWZ106" s="75"/>
      <c r="LXA106" s="204"/>
      <c r="LXB106" s="205"/>
      <c r="LXC106" s="72"/>
      <c r="LXD106" s="70"/>
      <c r="LXE106" s="73"/>
      <c r="LXF106" s="74"/>
      <c r="LXG106" s="74"/>
      <c r="LXH106" s="62"/>
      <c r="LXI106" s="75"/>
      <c r="LXJ106" s="76"/>
      <c r="LXK106" s="216"/>
      <c r="LXL106" s="75"/>
      <c r="LXM106" s="75"/>
      <c r="LXN106" s="204"/>
      <c r="LXO106" s="205"/>
      <c r="LXP106" s="72"/>
      <c r="LXQ106" s="70"/>
      <c r="LXR106" s="73"/>
      <c r="LXS106" s="74"/>
      <c r="LXT106" s="74"/>
      <c r="LXU106" s="62"/>
      <c r="LXV106" s="75"/>
      <c r="LXW106" s="76"/>
      <c r="LXX106" s="216"/>
      <c r="LXY106" s="75"/>
      <c r="LXZ106" s="75"/>
      <c r="LYA106" s="204"/>
      <c r="LYB106" s="205"/>
      <c r="LYC106" s="72"/>
      <c r="LYD106" s="70"/>
      <c r="LYE106" s="73"/>
      <c r="LYF106" s="74"/>
      <c r="LYG106" s="74"/>
      <c r="LYH106" s="62"/>
      <c r="LYI106" s="75"/>
      <c r="LYJ106" s="76"/>
      <c r="LYK106" s="216"/>
      <c r="LYL106" s="75"/>
      <c r="LYM106" s="75"/>
      <c r="LYN106" s="204"/>
      <c r="LYO106" s="205"/>
      <c r="LYP106" s="72"/>
      <c r="LYQ106" s="70"/>
      <c r="LYR106" s="73"/>
      <c r="LYS106" s="74"/>
      <c r="LYT106" s="74"/>
      <c r="LYU106" s="62"/>
      <c r="LYV106" s="75"/>
      <c r="LYW106" s="76"/>
      <c r="LYX106" s="216"/>
      <c r="LYY106" s="75"/>
      <c r="LYZ106" s="75"/>
      <c r="LZA106" s="204"/>
      <c r="LZB106" s="205"/>
      <c r="LZC106" s="72"/>
      <c r="LZD106" s="70"/>
      <c r="LZE106" s="73"/>
      <c r="LZF106" s="74"/>
      <c r="LZG106" s="74"/>
      <c r="LZH106" s="62"/>
      <c r="LZI106" s="75"/>
      <c r="LZJ106" s="76"/>
      <c r="LZK106" s="216"/>
      <c r="LZL106" s="75"/>
      <c r="LZM106" s="75"/>
      <c r="LZN106" s="204"/>
      <c r="LZO106" s="205"/>
      <c r="LZP106" s="72"/>
      <c r="LZQ106" s="70"/>
      <c r="LZR106" s="73"/>
      <c r="LZS106" s="74"/>
      <c r="LZT106" s="74"/>
      <c r="LZU106" s="62"/>
      <c r="LZV106" s="75"/>
      <c r="LZW106" s="76"/>
      <c r="LZX106" s="216"/>
      <c r="LZY106" s="75"/>
      <c r="LZZ106" s="75"/>
      <c r="MAA106" s="204"/>
      <c r="MAB106" s="205"/>
      <c r="MAC106" s="72"/>
      <c r="MAD106" s="70"/>
      <c r="MAE106" s="73"/>
      <c r="MAF106" s="74"/>
      <c r="MAG106" s="74"/>
      <c r="MAH106" s="62"/>
      <c r="MAI106" s="75"/>
      <c r="MAJ106" s="76"/>
      <c r="MAK106" s="216"/>
      <c r="MAL106" s="75"/>
      <c r="MAM106" s="75"/>
      <c r="MAN106" s="204"/>
      <c r="MAO106" s="205"/>
      <c r="MAP106" s="72"/>
      <c r="MAQ106" s="70"/>
      <c r="MAR106" s="73"/>
      <c r="MAS106" s="74"/>
      <c r="MAT106" s="74"/>
      <c r="MAU106" s="62"/>
      <c r="MAV106" s="75"/>
      <c r="MAW106" s="76"/>
      <c r="MAX106" s="216"/>
      <c r="MAY106" s="75"/>
      <c r="MAZ106" s="75"/>
      <c r="MBA106" s="204"/>
      <c r="MBB106" s="205"/>
      <c r="MBC106" s="72"/>
      <c r="MBD106" s="70"/>
      <c r="MBE106" s="73"/>
      <c r="MBF106" s="74"/>
      <c r="MBG106" s="74"/>
      <c r="MBH106" s="62"/>
      <c r="MBI106" s="75"/>
      <c r="MBJ106" s="76"/>
      <c r="MBK106" s="216"/>
      <c r="MBL106" s="75"/>
      <c r="MBM106" s="75"/>
      <c r="MBN106" s="204"/>
      <c r="MBO106" s="205"/>
      <c r="MBP106" s="72"/>
      <c r="MBQ106" s="70"/>
      <c r="MBR106" s="73"/>
      <c r="MBS106" s="74"/>
      <c r="MBT106" s="74"/>
      <c r="MBU106" s="62"/>
      <c r="MBV106" s="75"/>
      <c r="MBW106" s="76"/>
      <c r="MBX106" s="216"/>
      <c r="MBY106" s="75"/>
      <c r="MBZ106" s="75"/>
      <c r="MCA106" s="204"/>
      <c r="MCB106" s="205"/>
      <c r="MCC106" s="72"/>
      <c r="MCD106" s="70"/>
      <c r="MCE106" s="73"/>
      <c r="MCF106" s="74"/>
      <c r="MCG106" s="74"/>
      <c r="MCH106" s="62"/>
      <c r="MCI106" s="75"/>
      <c r="MCJ106" s="76"/>
      <c r="MCK106" s="216"/>
      <c r="MCL106" s="75"/>
      <c r="MCM106" s="75"/>
      <c r="MCN106" s="204"/>
      <c r="MCO106" s="205"/>
      <c r="MCP106" s="72"/>
      <c r="MCQ106" s="70"/>
      <c r="MCR106" s="73"/>
      <c r="MCS106" s="74"/>
      <c r="MCT106" s="74"/>
      <c r="MCU106" s="62"/>
      <c r="MCV106" s="75"/>
      <c r="MCW106" s="76"/>
      <c r="MCX106" s="216"/>
      <c r="MCY106" s="75"/>
      <c r="MCZ106" s="75"/>
      <c r="MDA106" s="204"/>
      <c r="MDB106" s="205"/>
      <c r="MDC106" s="72"/>
      <c r="MDD106" s="70"/>
      <c r="MDE106" s="73"/>
      <c r="MDF106" s="74"/>
      <c r="MDG106" s="74"/>
      <c r="MDH106" s="62"/>
      <c r="MDI106" s="75"/>
      <c r="MDJ106" s="76"/>
      <c r="MDK106" s="216"/>
      <c r="MDL106" s="75"/>
      <c r="MDM106" s="75"/>
      <c r="MDN106" s="204"/>
      <c r="MDO106" s="205"/>
      <c r="MDP106" s="72"/>
      <c r="MDQ106" s="70"/>
      <c r="MDR106" s="73"/>
      <c r="MDS106" s="74"/>
      <c r="MDT106" s="74"/>
      <c r="MDU106" s="62"/>
      <c r="MDV106" s="75"/>
      <c r="MDW106" s="76"/>
      <c r="MDX106" s="216"/>
      <c r="MDY106" s="75"/>
      <c r="MDZ106" s="75"/>
      <c r="MEA106" s="204"/>
      <c r="MEB106" s="205"/>
      <c r="MEC106" s="72"/>
      <c r="MED106" s="70"/>
      <c r="MEE106" s="73"/>
      <c r="MEF106" s="74"/>
      <c r="MEG106" s="74"/>
      <c r="MEH106" s="62"/>
      <c r="MEI106" s="75"/>
      <c r="MEJ106" s="76"/>
      <c r="MEK106" s="216"/>
      <c r="MEL106" s="75"/>
      <c r="MEM106" s="75"/>
      <c r="MEN106" s="204"/>
      <c r="MEO106" s="205"/>
      <c r="MEP106" s="72"/>
      <c r="MEQ106" s="70"/>
      <c r="MER106" s="73"/>
      <c r="MES106" s="74"/>
      <c r="MET106" s="74"/>
      <c r="MEU106" s="62"/>
      <c r="MEV106" s="75"/>
      <c r="MEW106" s="76"/>
      <c r="MEX106" s="216"/>
      <c r="MEY106" s="75"/>
      <c r="MEZ106" s="75"/>
      <c r="MFA106" s="204"/>
      <c r="MFB106" s="205"/>
      <c r="MFC106" s="72"/>
      <c r="MFD106" s="70"/>
      <c r="MFE106" s="73"/>
      <c r="MFF106" s="74"/>
      <c r="MFG106" s="74"/>
      <c r="MFH106" s="62"/>
      <c r="MFI106" s="75"/>
      <c r="MFJ106" s="76"/>
      <c r="MFK106" s="216"/>
      <c r="MFL106" s="75"/>
      <c r="MFM106" s="75"/>
      <c r="MFN106" s="204"/>
      <c r="MFO106" s="205"/>
      <c r="MFP106" s="72"/>
      <c r="MFQ106" s="70"/>
      <c r="MFR106" s="73"/>
      <c r="MFS106" s="74"/>
      <c r="MFT106" s="74"/>
      <c r="MFU106" s="62"/>
      <c r="MFV106" s="75"/>
      <c r="MFW106" s="76"/>
      <c r="MFX106" s="216"/>
      <c r="MFY106" s="75"/>
      <c r="MFZ106" s="75"/>
      <c r="MGA106" s="204"/>
      <c r="MGB106" s="205"/>
      <c r="MGC106" s="72"/>
      <c r="MGD106" s="70"/>
      <c r="MGE106" s="73"/>
      <c r="MGF106" s="74"/>
      <c r="MGG106" s="74"/>
      <c r="MGH106" s="62"/>
      <c r="MGI106" s="75"/>
      <c r="MGJ106" s="76"/>
      <c r="MGK106" s="216"/>
      <c r="MGL106" s="75"/>
      <c r="MGM106" s="75"/>
      <c r="MGN106" s="204"/>
      <c r="MGO106" s="205"/>
      <c r="MGP106" s="72"/>
      <c r="MGQ106" s="70"/>
      <c r="MGR106" s="73"/>
      <c r="MGS106" s="74"/>
      <c r="MGT106" s="74"/>
      <c r="MGU106" s="62"/>
      <c r="MGV106" s="75"/>
      <c r="MGW106" s="76"/>
      <c r="MGX106" s="216"/>
      <c r="MGY106" s="75"/>
      <c r="MGZ106" s="75"/>
      <c r="MHA106" s="204"/>
      <c r="MHB106" s="205"/>
      <c r="MHC106" s="72"/>
      <c r="MHD106" s="70"/>
      <c r="MHE106" s="73"/>
      <c r="MHF106" s="74"/>
      <c r="MHG106" s="74"/>
      <c r="MHH106" s="62"/>
      <c r="MHI106" s="75"/>
      <c r="MHJ106" s="76"/>
      <c r="MHK106" s="216"/>
      <c r="MHL106" s="75"/>
      <c r="MHM106" s="75"/>
      <c r="MHN106" s="204"/>
      <c r="MHO106" s="205"/>
      <c r="MHP106" s="72"/>
      <c r="MHQ106" s="70"/>
      <c r="MHR106" s="73"/>
      <c r="MHS106" s="74"/>
      <c r="MHT106" s="74"/>
      <c r="MHU106" s="62"/>
      <c r="MHV106" s="75"/>
      <c r="MHW106" s="76"/>
      <c r="MHX106" s="216"/>
      <c r="MHY106" s="75"/>
      <c r="MHZ106" s="75"/>
      <c r="MIA106" s="204"/>
      <c r="MIB106" s="205"/>
      <c r="MIC106" s="72"/>
      <c r="MID106" s="70"/>
      <c r="MIE106" s="73"/>
      <c r="MIF106" s="74"/>
      <c r="MIG106" s="74"/>
      <c r="MIH106" s="62"/>
      <c r="MII106" s="75"/>
      <c r="MIJ106" s="76"/>
      <c r="MIK106" s="216"/>
      <c r="MIL106" s="75"/>
      <c r="MIM106" s="75"/>
      <c r="MIN106" s="204"/>
      <c r="MIO106" s="205"/>
      <c r="MIP106" s="72"/>
      <c r="MIQ106" s="70"/>
      <c r="MIR106" s="73"/>
      <c r="MIS106" s="74"/>
      <c r="MIT106" s="74"/>
      <c r="MIU106" s="62"/>
      <c r="MIV106" s="75"/>
      <c r="MIW106" s="76"/>
      <c r="MIX106" s="216"/>
      <c r="MIY106" s="75"/>
      <c r="MIZ106" s="75"/>
      <c r="MJA106" s="204"/>
      <c r="MJB106" s="205"/>
      <c r="MJC106" s="72"/>
      <c r="MJD106" s="70"/>
      <c r="MJE106" s="73"/>
      <c r="MJF106" s="74"/>
      <c r="MJG106" s="74"/>
      <c r="MJH106" s="62"/>
      <c r="MJI106" s="75"/>
      <c r="MJJ106" s="76"/>
      <c r="MJK106" s="216"/>
      <c r="MJL106" s="75"/>
      <c r="MJM106" s="75"/>
      <c r="MJN106" s="204"/>
      <c r="MJO106" s="205"/>
      <c r="MJP106" s="72"/>
      <c r="MJQ106" s="70"/>
      <c r="MJR106" s="73"/>
      <c r="MJS106" s="74"/>
      <c r="MJT106" s="74"/>
      <c r="MJU106" s="62"/>
      <c r="MJV106" s="75"/>
      <c r="MJW106" s="76"/>
      <c r="MJX106" s="216"/>
      <c r="MJY106" s="75"/>
      <c r="MJZ106" s="75"/>
      <c r="MKA106" s="204"/>
      <c r="MKB106" s="205"/>
      <c r="MKC106" s="72"/>
      <c r="MKD106" s="70"/>
      <c r="MKE106" s="73"/>
      <c r="MKF106" s="74"/>
      <c r="MKG106" s="74"/>
      <c r="MKH106" s="62"/>
      <c r="MKI106" s="75"/>
      <c r="MKJ106" s="76"/>
      <c r="MKK106" s="216"/>
      <c r="MKL106" s="75"/>
      <c r="MKM106" s="75"/>
      <c r="MKN106" s="204"/>
      <c r="MKO106" s="205"/>
      <c r="MKP106" s="72"/>
      <c r="MKQ106" s="70"/>
      <c r="MKR106" s="73"/>
      <c r="MKS106" s="74"/>
      <c r="MKT106" s="74"/>
      <c r="MKU106" s="62"/>
      <c r="MKV106" s="75"/>
      <c r="MKW106" s="76"/>
      <c r="MKX106" s="216"/>
      <c r="MKY106" s="75"/>
      <c r="MKZ106" s="75"/>
      <c r="MLA106" s="204"/>
      <c r="MLB106" s="205"/>
      <c r="MLC106" s="72"/>
      <c r="MLD106" s="70"/>
      <c r="MLE106" s="73"/>
      <c r="MLF106" s="74"/>
      <c r="MLG106" s="74"/>
      <c r="MLH106" s="62"/>
      <c r="MLI106" s="75"/>
      <c r="MLJ106" s="76"/>
      <c r="MLK106" s="216"/>
      <c r="MLL106" s="75"/>
      <c r="MLM106" s="75"/>
      <c r="MLN106" s="204"/>
      <c r="MLO106" s="205"/>
      <c r="MLP106" s="72"/>
      <c r="MLQ106" s="70"/>
      <c r="MLR106" s="73"/>
      <c r="MLS106" s="74"/>
      <c r="MLT106" s="74"/>
      <c r="MLU106" s="62"/>
      <c r="MLV106" s="75"/>
      <c r="MLW106" s="76"/>
      <c r="MLX106" s="216"/>
      <c r="MLY106" s="75"/>
      <c r="MLZ106" s="75"/>
      <c r="MMA106" s="204"/>
      <c r="MMB106" s="205"/>
      <c r="MMC106" s="72"/>
      <c r="MMD106" s="70"/>
      <c r="MME106" s="73"/>
      <c r="MMF106" s="74"/>
      <c r="MMG106" s="74"/>
      <c r="MMH106" s="62"/>
      <c r="MMI106" s="75"/>
      <c r="MMJ106" s="76"/>
      <c r="MMK106" s="216"/>
      <c r="MML106" s="75"/>
      <c r="MMM106" s="75"/>
      <c r="MMN106" s="204"/>
      <c r="MMO106" s="205"/>
      <c r="MMP106" s="72"/>
      <c r="MMQ106" s="70"/>
      <c r="MMR106" s="73"/>
      <c r="MMS106" s="74"/>
      <c r="MMT106" s="74"/>
      <c r="MMU106" s="62"/>
      <c r="MMV106" s="75"/>
      <c r="MMW106" s="76"/>
      <c r="MMX106" s="216"/>
      <c r="MMY106" s="75"/>
      <c r="MMZ106" s="75"/>
      <c r="MNA106" s="204"/>
      <c r="MNB106" s="205"/>
      <c r="MNC106" s="72"/>
      <c r="MND106" s="70"/>
      <c r="MNE106" s="73"/>
      <c r="MNF106" s="74"/>
      <c r="MNG106" s="74"/>
      <c r="MNH106" s="62"/>
      <c r="MNI106" s="75"/>
      <c r="MNJ106" s="76"/>
      <c r="MNK106" s="216"/>
      <c r="MNL106" s="75"/>
      <c r="MNM106" s="75"/>
      <c r="MNN106" s="204"/>
      <c r="MNO106" s="205"/>
      <c r="MNP106" s="72"/>
      <c r="MNQ106" s="70"/>
      <c r="MNR106" s="73"/>
      <c r="MNS106" s="74"/>
      <c r="MNT106" s="74"/>
      <c r="MNU106" s="62"/>
      <c r="MNV106" s="75"/>
      <c r="MNW106" s="76"/>
      <c r="MNX106" s="216"/>
      <c r="MNY106" s="75"/>
      <c r="MNZ106" s="75"/>
      <c r="MOA106" s="204"/>
      <c r="MOB106" s="205"/>
      <c r="MOC106" s="72"/>
      <c r="MOD106" s="70"/>
      <c r="MOE106" s="73"/>
      <c r="MOF106" s="74"/>
      <c r="MOG106" s="74"/>
      <c r="MOH106" s="62"/>
      <c r="MOI106" s="75"/>
      <c r="MOJ106" s="76"/>
      <c r="MOK106" s="216"/>
      <c r="MOL106" s="75"/>
      <c r="MOM106" s="75"/>
      <c r="MON106" s="204"/>
      <c r="MOO106" s="205"/>
      <c r="MOP106" s="72"/>
      <c r="MOQ106" s="70"/>
      <c r="MOR106" s="73"/>
      <c r="MOS106" s="74"/>
      <c r="MOT106" s="74"/>
      <c r="MOU106" s="62"/>
      <c r="MOV106" s="75"/>
      <c r="MOW106" s="76"/>
      <c r="MOX106" s="216"/>
      <c r="MOY106" s="75"/>
      <c r="MOZ106" s="75"/>
      <c r="MPA106" s="204"/>
      <c r="MPB106" s="205"/>
      <c r="MPC106" s="72"/>
      <c r="MPD106" s="70"/>
      <c r="MPE106" s="73"/>
      <c r="MPF106" s="74"/>
      <c r="MPG106" s="74"/>
      <c r="MPH106" s="62"/>
      <c r="MPI106" s="75"/>
      <c r="MPJ106" s="76"/>
      <c r="MPK106" s="216"/>
      <c r="MPL106" s="75"/>
      <c r="MPM106" s="75"/>
      <c r="MPN106" s="204"/>
      <c r="MPO106" s="205"/>
      <c r="MPP106" s="72"/>
      <c r="MPQ106" s="70"/>
      <c r="MPR106" s="73"/>
      <c r="MPS106" s="74"/>
      <c r="MPT106" s="74"/>
      <c r="MPU106" s="62"/>
      <c r="MPV106" s="75"/>
      <c r="MPW106" s="76"/>
      <c r="MPX106" s="216"/>
      <c r="MPY106" s="75"/>
      <c r="MPZ106" s="75"/>
      <c r="MQA106" s="204"/>
      <c r="MQB106" s="205"/>
      <c r="MQC106" s="72"/>
      <c r="MQD106" s="70"/>
      <c r="MQE106" s="73"/>
      <c r="MQF106" s="74"/>
      <c r="MQG106" s="74"/>
      <c r="MQH106" s="62"/>
      <c r="MQI106" s="75"/>
      <c r="MQJ106" s="76"/>
      <c r="MQK106" s="216"/>
      <c r="MQL106" s="75"/>
      <c r="MQM106" s="75"/>
      <c r="MQN106" s="204"/>
      <c r="MQO106" s="205"/>
      <c r="MQP106" s="72"/>
      <c r="MQQ106" s="70"/>
      <c r="MQR106" s="73"/>
      <c r="MQS106" s="74"/>
      <c r="MQT106" s="74"/>
      <c r="MQU106" s="62"/>
      <c r="MQV106" s="75"/>
      <c r="MQW106" s="76"/>
      <c r="MQX106" s="216"/>
      <c r="MQY106" s="75"/>
      <c r="MQZ106" s="75"/>
      <c r="MRA106" s="204"/>
      <c r="MRB106" s="205"/>
      <c r="MRC106" s="72"/>
      <c r="MRD106" s="70"/>
      <c r="MRE106" s="73"/>
      <c r="MRF106" s="74"/>
      <c r="MRG106" s="74"/>
      <c r="MRH106" s="62"/>
      <c r="MRI106" s="75"/>
      <c r="MRJ106" s="76"/>
      <c r="MRK106" s="216"/>
      <c r="MRL106" s="75"/>
      <c r="MRM106" s="75"/>
      <c r="MRN106" s="204"/>
      <c r="MRO106" s="205"/>
      <c r="MRP106" s="72"/>
      <c r="MRQ106" s="70"/>
      <c r="MRR106" s="73"/>
      <c r="MRS106" s="74"/>
      <c r="MRT106" s="74"/>
      <c r="MRU106" s="62"/>
      <c r="MRV106" s="75"/>
      <c r="MRW106" s="76"/>
      <c r="MRX106" s="216"/>
      <c r="MRY106" s="75"/>
      <c r="MRZ106" s="75"/>
      <c r="MSA106" s="204"/>
      <c r="MSB106" s="205"/>
      <c r="MSC106" s="72"/>
      <c r="MSD106" s="70"/>
      <c r="MSE106" s="73"/>
      <c r="MSF106" s="74"/>
      <c r="MSG106" s="74"/>
      <c r="MSH106" s="62"/>
      <c r="MSI106" s="75"/>
      <c r="MSJ106" s="76"/>
      <c r="MSK106" s="216"/>
      <c r="MSL106" s="75"/>
      <c r="MSM106" s="75"/>
      <c r="MSN106" s="204"/>
      <c r="MSO106" s="205"/>
      <c r="MSP106" s="72"/>
      <c r="MSQ106" s="70"/>
      <c r="MSR106" s="73"/>
      <c r="MSS106" s="74"/>
      <c r="MST106" s="74"/>
      <c r="MSU106" s="62"/>
      <c r="MSV106" s="75"/>
      <c r="MSW106" s="76"/>
      <c r="MSX106" s="216"/>
      <c r="MSY106" s="75"/>
      <c r="MSZ106" s="75"/>
      <c r="MTA106" s="204"/>
      <c r="MTB106" s="205"/>
      <c r="MTC106" s="72"/>
      <c r="MTD106" s="70"/>
      <c r="MTE106" s="73"/>
      <c r="MTF106" s="74"/>
      <c r="MTG106" s="74"/>
      <c r="MTH106" s="62"/>
      <c r="MTI106" s="75"/>
      <c r="MTJ106" s="76"/>
      <c r="MTK106" s="216"/>
      <c r="MTL106" s="75"/>
      <c r="MTM106" s="75"/>
      <c r="MTN106" s="204"/>
      <c r="MTO106" s="205"/>
      <c r="MTP106" s="72"/>
      <c r="MTQ106" s="70"/>
      <c r="MTR106" s="73"/>
      <c r="MTS106" s="74"/>
      <c r="MTT106" s="74"/>
      <c r="MTU106" s="62"/>
      <c r="MTV106" s="75"/>
      <c r="MTW106" s="76"/>
      <c r="MTX106" s="216"/>
      <c r="MTY106" s="75"/>
      <c r="MTZ106" s="75"/>
      <c r="MUA106" s="204"/>
      <c r="MUB106" s="205"/>
      <c r="MUC106" s="72"/>
      <c r="MUD106" s="70"/>
      <c r="MUE106" s="73"/>
      <c r="MUF106" s="74"/>
      <c r="MUG106" s="74"/>
      <c r="MUH106" s="62"/>
      <c r="MUI106" s="75"/>
      <c r="MUJ106" s="76"/>
      <c r="MUK106" s="216"/>
      <c r="MUL106" s="75"/>
      <c r="MUM106" s="75"/>
      <c r="MUN106" s="204"/>
      <c r="MUO106" s="205"/>
      <c r="MUP106" s="72"/>
      <c r="MUQ106" s="70"/>
      <c r="MUR106" s="73"/>
      <c r="MUS106" s="74"/>
      <c r="MUT106" s="74"/>
      <c r="MUU106" s="62"/>
      <c r="MUV106" s="75"/>
      <c r="MUW106" s="76"/>
      <c r="MUX106" s="216"/>
      <c r="MUY106" s="75"/>
      <c r="MUZ106" s="75"/>
      <c r="MVA106" s="204"/>
      <c r="MVB106" s="205"/>
      <c r="MVC106" s="72"/>
      <c r="MVD106" s="70"/>
      <c r="MVE106" s="73"/>
      <c r="MVF106" s="74"/>
      <c r="MVG106" s="74"/>
      <c r="MVH106" s="62"/>
      <c r="MVI106" s="75"/>
      <c r="MVJ106" s="76"/>
      <c r="MVK106" s="216"/>
      <c r="MVL106" s="75"/>
      <c r="MVM106" s="75"/>
      <c r="MVN106" s="204"/>
      <c r="MVO106" s="205"/>
      <c r="MVP106" s="72"/>
      <c r="MVQ106" s="70"/>
      <c r="MVR106" s="73"/>
      <c r="MVS106" s="74"/>
      <c r="MVT106" s="74"/>
      <c r="MVU106" s="62"/>
      <c r="MVV106" s="75"/>
      <c r="MVW106" s="76"/>
      <c r="MVX106" s="216"/>
      <c r="MVY106" s="75"/>
      <c r="MVZ106" s="75"/>
      <c r="MWA106" s="204"/>
      <c r="MWB106" s="205"/>
      <c r="MWC106" s="72"/>
      <c r="MWD106" s="70"/>
      <c r="MWE106" s="73"/>
      <c r="MWF106" s="74"/>
      <c r="MWG106" s="74"/>
      <c r="MWH106" s="62"/>
      <c r="MWI106" s="75"/>
      <c r="MWJ106" s="76"/>
      <c r="MWK106" s="216"/>
      <c r="MWL106" s="75"/>
      <c r="MWM106" s="75"/>
      <c r="MWN106" s="204"/>
      <c r="MWO106" s="205"/>
      <c r="MWP106" s="72"/>
      <c r="MWQ106" s="70"/>
      <c r="MWR106" s="73"/>
      <c r="MWS106" s="74"/>
      <c r="MWT106" s="74"/>
      <c r="MWU106" s="62"/>
      <c r="MWV106" s="75"/>
      <c r="MWW106" s="76"/>
      <c r="MWX106" s="216"/>
      <c r="MWY106" s="75"/>
      <c r="MWZ106" s="75"/>
      <c r="MXA106" s="204"/>
      <c r="MXB106" s="205"/>
      <c r="MXC106" s="72"/>
      <c r="MXD106" s="70"/>
      <c r="MXE106" s="73"/>
      <c r="MXF106" s="74"/>
      <c r="MXG106" s="74"/>
      <c r="MXH106" s="62"/>
      <c r="MXI106" s="75"/>
      <c r="MXJ106" s="76"/>
      <c r="MXK106" s="216"/>
      <c r="MXL106" s="75"/>
      <c r="MXM106" s="75"/>
      <c r="MXN106" s="204"/>
      <c r="MXO106" s="205"/>
      <c r="MXP106" s="72"/>
      <c r="MXQ106" s="70"/>
      <c r="MXR106" s="73"/>
      <c r="MXS106" s="74"/>
      <c r="MXT106" s="74"/>
      <c r="MXU106" s="62"/>
      <c r="MXV106" s="75"/>
      <c r="MXW106" s="76"/>
      <c r="MXX106" s="216"/>
      <c r="MXY106" s="75"/>
      <c r="MXZ106" s="75"/>
      <c r="MYA106" s="204"/>
      <c r="MYB106" s="205"/>
      <c r="MYC106" s="72"/>
      <c r="MYD106" s="70"/>
      <c r="MYE106" s="73"/>
      <c r="MYF106" s="74"/>
      <c r="MYG106" s="74"/>
      <c r="MYH106" s="62"/>
      <c r="MYI106" s="75"/>
      <c r="MYJ106" s="76"/>
      <c r="MYK106" s="216"/>
      <c r="MYL106" s="75"/>
      <c r="MYM106" s="75"/>
      <c r="MYN106" s="204"/>
      <c r="MYO106" s="205"/>
      <c r="MYP106" s="72"/>
      <c r="MYQ106" s="70"/>
      <c r="MYR106" s="73"/>
      <c r="MYS106" s="74"/>
      <c r="MYT106" s="74"/>
      <c r="MYU106" s="62"/>
      <c r="MYV106" s="75"/>
      <c r="MYW106" s="76"/>
      <c r="MYX106" s="216"/>
      <c r="MYY106" s="75"/>
      <c r="MYZ106" s="75"/>
      <c r="MZA106" s="204"/>
      <c r="MZB106" s="205"/>
      <c r="MZC106" s="72"/>
      <c r="MZD106" s="70"/>
      <c r="MZE106" s="73"/>
      <c r="MZF106" s="74"/>
      <c r="MZG106" s="74"/>
      <c r="MZH106" s="62"/>
      <c r="MZI106" s="75"/>
      <c r="MZJ106" s="76"/>
      <c r="MZK106" s="216"/>
      <c r="MZL106" s="75"/>
      <c r="MZM106" s="75"/>
      <c r="MZN106" s="204"/>
      <c r="MZO106" s="205"/>
      <c r="MZP106" s="72"/>
      <c r="MZQ106" s="70"/>
      <c r="MZR106" s="73"/>
      <c r="MZS106" s="74"/>
      <c r="MZT106" s="74"/>
      <c r="MZU106" s="62"/>
      <c r="MZV106" s="75"/>
      <c r="MZW106" s="76"/>
      <c r="MZX106" s="216"/>
      <c r="MZY106" s="75"/>
      <c r="MZZ106" s="75"/>
      <c r="NAA106" s="204"/>
      <c r="NAB106" s="205"/>
      <c r="NAC106" s="72"/>
      <c r="NAD106" s="70"/>
      <c r="NAE106" s="73"/>
      <c r="NAF106" s="74"/>
      <c r="NAG106" s="74"/>
      <c r="NAH106" s="62"/>
      <c r="NAI106" s="75"/>
      <c r="NAJ106" s="76"/>
      <c r="NAK106" s="216"/>
      <c r="NAL106" s="75"/>
      <c r="NAM106" s="75"/>
      <c r="NAN106" s="204"/>
      <c r="NAO106" s="205"/>
      <c r="NAP106" s="72"/>
      <c r="NAQ106" s="70"/>
      <c r="NAR106" s="73"/>
      <c r="NAS106" s="74"/>
      <c r="NAT106" s="74"/>
      <c r="NAU106" s="62"/>
      <c r="NAV106" s="75"/>
      <c r="NAW106" s="76"/>
      <c r="NAX106" s="216"/>
      <c r="NAY106" s="75"/>
      <c r="NAZ106" s="75"/>
      <c r="NBA106" s="204"/>
      <c r="NBB106" s="205"/>
      <c r="NBC106" s="72"/>
      <c r="NBD106" s="70"/>
      <c r="NBE106" s="73"/>
      <c r="NBF106" s="74"/>
      <c r="NBG106" s="74"/>
      <c r="NBH106" s="62"/>
      <c r="NBI106" s="75"/>
      <c r="NBJ106" s="76"/>
      <c r="NBK106" s="216"/>
      <c r="NBL106" s="75"/>
      <c r="NBM106" s="75"/>
      <c r="NBN106" s="204"/>
      <c r="NBO106" s="205"/>
      <c r="NBP106" s="72"/>
      <c r="NBQ106" s="70"/>
      <c r="NBR106" s="73"/>
      <c r="NBS106" s="74"/>
      <c r="NBT106" s="74"/>
      <c r="NBU106" s="62"/>
      <c r="NBV106" s="75"/>
      <c r="NBW106" s="76"/>
      <c r="NBX106" s="216"/>
      <c r="NBY106" s="75"/>
      <c r="NBZ106" s="75"/>
      <c r="NCA106" s="204"/>
      <c r="NCB106" s="205"/>
      <c r="NCC106" s="72"/>
      <c r="NCD106" s="70"/>
      <c r="NCE106" s="73"/>
      <c r="NCF106" s="74"/>
      <c r="NCG106" s="74"/>
      <c r="NCH106" s="62"/>
      <c r="NCI106" s="75"/>
      <c r="NCJ106" s="76"/>
      <c r="NCK106" s="216"/>
      <c r="NCL106" s="75"/>
      <c r="NCM106" s="75"/>
      <c r="NCN106" s="204"/>
      <c r="NCO106" s="205"/>
      <c r="NCP106" s="72"/>
      <c r="NCQ106" s="70"/>
      <c r="NCR106" s="73"/>
      <c r="NCS106" s="74"/>
      <c r="NCT106" s="74"/>
      <c r="NCU106" s="62"/>
      <c r="NCV106" s="75"/>
      <c r="NCW106" s="76"/>
      <c r="NCX106" s="216"/>
      <c r="NCY106" s="75"/>
      <c r="NCZ106" s="75"/>
      <c r="NDA106" s="204"/>
      <c r="NDB106" s="205"/>
      <c r="NDC106" s="72"/>
      <c r="NDD106" s="70"/>
      <c r="NDE106" s="73"/>
      <c r="NDF106" s="74"/>
      <c r="NDG106" s="74"/>
      <c r="NDH106" s="62"/>
      <c r="NDI106" s="75"/>
      <c r="NDJ106" s="76"/>
      <c r="NDK106" s="216"/>
      <c r="NDL106" s="75"/>
      <c r="NDM106" s="75"/>
      <c r="NDN106" s="204"/>
      <c r="NDO106" s="205"/>
      <c r="NDP106" s="72"/>
      <c r="NDQ106" s="70"/>
      <c r="NDR106" s="73"/>
      <c r="NDS106" s="74"/>
      <c r="NDT106" s="74"/>
      <c r="NDU106" s="62"/>
      <c r="NDV106" s="75"/>
      <c r="NDW106" s="76"/>
      <c r="NDX106" s="216"/>
      <c r="NDY106" s="75"/>
      <c r="NDZ106" s="75"/>
      <c r="NEA106" s="204"/>
      <c r="NEB106" s="205"/>
      <c r="NEC106" s="72"/>
      <c r="NED106" s="70"/>
      <c r="NEE106" s="73"/>
      <c r="NEF106" s="74"/>
      <c r="NEG106" s="74"/>
      <c r="NEH106" s="62"/>
      <c r="NEI106" s="75"/>
      <c r="NEJ106" s="76"/>
      <c r="NEK106" s="216"/>
      <c r="NEL106" s="75"/>
      <c r="NEM106" s="75"/>
      <c r="NEN106" s="204"/>
      <c r="NEO106" s="205"/>
      <c r="NEP106" s="72"/>
      <c r="NEQ106" s="70"/>
      <c r="NER106" s="73"/>
      <c r="NES106" s="74"/>
      <c r="NET106" s="74"/>
      <c r="NEU106" s="62"/>
      <c r="NEV106" s="75"/>
      <c r="NEW106" s="76"/>
      <c r="NEX106" s="216"/>
      <c r="NEY106" s="75"/>
      <c r="NEZ106" s="75"/>
      <c r="NFA106" s="204"/>
      <c r="NFB106" s="205"/>
      <c r="NFC106" s="72"/>
      <c r="NFD106" s="70"/>
      <c r="NFE106" s="73"/>
      <c r="NFF106" s="74"/>
      <c r="NFG106" s="74"/>
      <c r="NFH106" s="62"/>
      <c r="NFI106" s="75"/>
      <c r="NFJ106" s="76"/>
      <c r="NFK106" s="216"/>
      <c r="NFL106" s="75"/>
      <c r="NFM106" s="75"/>
      <c r="NFN106" s="204"/>
      <c r="NFO106" s="205"/>
      <c r="NFP106" s="72"/>
      <c r="NFQ106" s="70"/>
      <c r="NFR106" s="73"/>
      <c r="NFS106" s="74"/>
      <c r="NFT106" s="74"/>
      <c r="NFU106" s="62"/>
      <c r="NFV106" s="75"/>
      <c r="NFW106" s="76"/>
      <c r="NFX106" s="216"/>
      <c r="NFY106" s="75"/>
      <c r="NFZ106" s="75"/>
      <c r="NGA106" s="204"/>
      <c r="NGB106" s="205"/>
      <c r="NGC106" s="72"/>
      <c r="NGD106" s="70"/>
      <c r="NGE106" s="73"/>
      <c r="NGF106" s="74"/>
      <c r="NGG106" s="74"/>
      <c r="NGH106" s="62"/>
      <c r="NGI106" s="75"/>
      <c r="NGJ106" s="76"/>
      <c r="NGK106" s="216"/>
      <c r="NGL106" s="75"/>
      <c r="NGM106" s="75"/>
      <c r="NGN106" s="204"/>
      <c r="NGO106" s="205"/>
      <c r="NGP106" s="72"/>
      <c r="NGQ106" s="70"/>
      <c r="NGR106" s="73"/>
      <c r="NGS106" s="74"/>
      <c r="NGT106" s="74"/>
      <c r="NGU106" s="62"/>
      <c r="NGV106" s="75"/>
      <c r="NGW106" s="76"/>
      <c r="NGX106" s="216"/>
      <c r="NGY106" s="75"/>
      <c r="NGZ106" s="75"/>
      <c r="NHA106" s="204"/>
      <c r="NHB106" s="205"/>
      <c r="NHC106" s="72"/>
      <c r="NHD106" s="70"/>
      <c r="NHE106" s="73"/>
      <c r="NHF106" s="74"/>
      <c r="NHG106" s="74"/>
      <c r="NHH106" s="62"/>
      <c r="NHI106" s="75"/>
      <c r="NHJ106" s="76"/>
      <c r="NHK106" s="216"/>
      <c r="NHL106" s="75"/>
      <c r="NHM106" s="75"/>
      <c r="NHN106" s="204"/>
      <c r="NHO106" s="205"/>
      <c r="NHP106" s="72"/>
      <c r="NHQ106" s="70"/>
      <c r="NHR106" s="73"/>
      <c r="NHS106" s="74"/>
      <c r="NHT106" s="74"/>
      <c r="NHU106" s="62"/>
      <c r="NHV106" s="75"/>
      <c r="NHW106" s="76"/>
      <c r="NHX106" s="216"/>
      <c r="NHY106" s="75"/>
      <c r="NHZ106" s="75"/>
      <c r="NIA106" s="204"/>
      <c r="NIB106" s="205"/>
      <c r="NIC106" s="72"/>
      <c r="NID106" s="70"/>
      <c r="NIE106" s="73"/>
      <c r="NIF106" s="74"/>
      <c r="NIG106" s="74"/>
      <c r="NIH106" s="62"/>
      <c r="NII106" s="75"/>
      <c r="NIJ106" s="76"/>
      <c r="NIK106" s="216"/>
      <c r="NIL106" s="75"/>
      <c r="NIM106" s="75"/>
      <c r="NIN106" s="204"/>
      <c r="NIO106" s="205"/>
      <c r="NIP106" s="72"/>
      <c r="NIQ106" s="70"/>
      <c r="NIR106" s="73"/>
      <c r="NIS106" s="74"/>
      <c r="NIT106" s="74"/>
      <c r="NIU106" s="62"/>
      <c r="NIV106" s="75"/>
      <c r="NIW106" s="76"/>
      <c r="NIX106" s="216"/>
      <c r="NIY106" s="75"/>
      <c r="NIZ106" s="75"/>
      <c r="NJA106" s="204"/>
      <c r="NJB106" s="205"/>
      <c r="NJC106" s="72"/>
      <c r="NJD106" s="70"/>
      <c r="NJE106" s="73"/>
      <c r="NJF106" s="74"/>
      <c r="NJG106" s="74"/>
      <c r="NJH106" s="62"/>
      <c r="NJI106" s="75"/>
      <c r="NJJ106" s="76"/>
      <c r="NJK106" s="216"/>
      <c r="NJL106" s="75"/>
      <c r="NJM106" s="75"/>
      <c r="NJN106" s="204"/>
      <c r="NJO106" s="205"/>
      <c r="NJP106" s="72"/>
      <c r="NJQ106" s="70"/>
      <c r="NJR106" s="73"/>
      <c r="NJS106" s="74"/>
      <c r="NJT106" s="74"/>
      <c r="NJU106" s="62"/>
      <c r="NJV106" s="75"/>
      <c r="NJW106" s="76"/>
      <c r="NJX106" s="216"/>
      <c r="NJY106" s="75"/>
      <c r="NJZ106" s="75"/>
      <c r="NKA106" s="204"/>
      <c r="NKB106" s="205"/>
      <c r="NKC106" s="72"/>
      <c r="NKD106" s="70"/>
      <c r="NKE106" s="73"/>
      <c r="NKF106" s="74"/>
      <c r="NKG106" s="74"/>
      <c r="NKH106" s="62"/>
      <c r="NKI106" s="75"/>
      <c r="NKJ106" s="76"/>
      <c r="NKK106" s="216"/>
      <c r="NKL106" s="75"/>
      <c r="NKM106" s="75"/>
      <c r="NKN106" s="204"/>
      <c r="NKO106" s="205"/>
      <c r="NKP106" s="72"/>
      <c r="NKQ106" s="70"/>
      <c r="NKR106" s="73"/>
      <c r="NKS106" s="74"/>
      <c r="NKT106" s="74"/>
      <c r="NKU106" s="62"/>
      <c r="NKV106" s="75"/>
      <c r="NKW106" s="76"/>
      <c r="NKX106" s="216"/>
      <c r="NKY106" s="75"/>
      <c r="NKZ106" s="75"/>
      <c r="NLA106" s="204"/>
      <c r="NLB106" s="205"/>
      <c r="NLC106" s="72"/>
      <c r="NLD106" s="70"/>
      <c r="NLE106" s="73"/>
      <c r="NLF106" s="74"/>
      <c r="NLG106" s="74"/>
      <c r="NLH106" s="62"/>
      <c r="NLI106" s="75"/>
      <c r="NLJ106" s="76"/>
      <c r="NLK106" s="216"/>
      <c r="NLL106" s="75"/>
      <c r="NLM106" s="75"/>
      <c r="NLN106" s="204"/>
      <c r="NLO106" s="205"/>
      <c r="NLP106" s="72"/>
      <c r="NLQ106" s="70"/>
      <c r="NLR106" s="73"/>
      <c r="NLS106" s="74"/>
      <c r="NLT106" s="74"/>
      <c r="NLU106" s="62"/>
      <c r="NLV106" s="75"/>
      <c r="NLW106" s="76"/>
      <c r="NLX106" s="216"/>
      <c r="NLY106" s="75"/>
      <c r="NLZ106" s="75"/>
      <c r="NMA106" s="204"/>
      <c r="NMB106" s="205"/>
      <c r="NMC106" s="72"/>
      <c r="NMD106" s="70"/>
      <c r="NME106" s="73"/>
      <c r="NMF106" s="74"/>
      <c r="NMG106" s="74"/>
      <c r="NMH106" s="62"/>
      <c r="NMI106" s="75"/>
      <c r="NMJ106" s="76"/>
      <c r="NMK106" s="216"/>
      <c r="NML106" s="75"/>
      <c r="NMM106" s="75"/>
      <c r="NMN106" s="204"/>
      <c r="NMO106" s="205"/>
      <c r="NMP106" s="72"/>
      <c r="NMQ106" s="70"/>
      <c r="NMR106" s="73"/>
      <c r="NMS106" s="74"/>
      <c r="NMT106" s="74"/>
      <c r="NMU106" s="62"/>
      <c r="NMV106" s="75"/>
      <c r="NMW106" s="76"/>
      <c r="NMX106" s="216"/>
      <c r="NMY106" s="75"/>
      <c r="NMZ106" s="75"/>
      <c r="NNA106" s="204"/>
      <c r="NNB106" s="205"/>
      <c r="NNC106" s="72"/>
      <c r="NND106" s="70"/>
      <c r="NNE106" s="73"/>
      <c r="NNF106" s="74"/>
      <c r="NNG106" s="74"/>
      <c r="NNH106" s="62"/>
      <c r="NNI106" s="75"/>
      <c r="NNJ106" s="76"/>
      <c r="NNK106" s="216"/>
      <c r="NNL106" s="75"/>
      <c r="NNM106" s="75"/>
      <c r="NNN106" s="204"/>
      <c r="NNO106" s="205"/>
      <c r="NNP106" s="72"/>
      <c r="NNQ106" s="70"/>
      <c r="NNR106" s="73"/>
      <c r="NNS106" s="74"/>
      <c r="NNT106" s="74"/>
      <c r="NNU106" s="62"/>
      <c r="NNV106" s="75"/>
      <c r="NNW106" s="76"/>
      <c r="NNX106" s="216"/>
      <c r="NNY106" s="75"/>
      <c r="NNZ106" s="75"/>
      <c r="NOA106" s="204"/>
      <c r="NOB106" s="205"/>
      <c r="NOC106" s="72"/>
      <c r="NOD106" s="70"/>
      <c r="NOE106" s="73"/>
      <c r="NOF106" s="74"/>
      <c r="NOG106" s="74"/>
      <c r="NOH106" s="62"/>
      <c r="NOI106" s="75"/>
      <c r="NOJ106" s="76"/>
      <c r="NOK106" s="216"/>
      <c r="NOL106" s="75"/>
      <c r="NOM106" s="75"/>
      <c r="NON106" s="204"/>
      <c r="NOO106" s="205"/>
      <c r="NOP106" s="72"/>
      <c r="NOQ106" s="70"/>
      <c r="NOR106" s="73"/>
      <c r="NOS106" s="74"/>
      <c r="NOT106" s="74"/>
      <c r="NOU106" s="62"/>
      <c r="NOV106" s="75"/>
      <c r="NOW106" s="76"/>
      <c r="NOX106" s="216"/>
      <c r="NOY106" s="75"/>
      <c r="NOZ106" s="75"/>
      <c r="NPA106" s="204"/>
      <c r="NPB106" s="205"/>
      <c r="NPC106" s="72"/>
      <c r="NPD106" s="70"/>
      <c r="NPE106" s="73"/>
      <c r="NPF106" s="74"/>
      <c r="NPG106" s="74"/>
      <c r="NPH106" s="62"/>
      <c r="NPI106" s="75"/>
      <c r="NPJ106" s="76"/>
      <c r="NPK106" s="216"/>
      <c r="NPL106" s="75"/>
      <c r="NPM106" s="75"/>
      <c r="NPN106" s="204"/>
      <c r="NPO106" s="205"/>
      <c r="NPP106" s="72"/>
      <c r="NPQ106" s="70"/>
      <c r="NPR106" s="73"/>
      <c r="NPS106" s="74"/>
      <c r="NPT106" s="74"/>
      <c r="NPU106" s="62"/>
      <c r="NPV106" s="75"/>
      <c r="NPW106" s="76"/>
      <c r="NPX106" s="216"/>
      <c r="NPY106" s="75"/>
      <c r="NPZ106" s="75"/>
      <c r="NQA106" s="204"/>
      <c r="NQB106" s="205"/>
      <c r="NQC106" s="72"/>
      <c r="NQD106" s="70"/>
      <c r="NQE106" s="73"/>
      <c r="NQF106" s="74"/>
      <c r="NQG106" s="74"/>
      <c r="NQH106" s="62"/>
      <c r="NQI106" s="75"/>
      <c r="NQJ106" s="76"/>
      <c r="NQK106" s="216"/>
      <c r="NQL106" s="75"/>
      <c r="NQM106" s="75"/>
      <c r="NQN106" s="204"/>
      <c r="NQO106" s="205"/>
      <c r="NQP106" s="72"/>
      <c r="NQQ106" s="70"/>
      <c r="NQR106" s="73"/>
      <c r="NQS106" s="74"/>
      <c r="NQT106" s="74"/>
      <c r="NQU106" s="62"/>
      <c r="NQV106" s="75"/>
      <c r="NQW106" s="76"/>
      <c r="NQX106" s="216"/>
      <c r="NQY106" s="75"/>
      <c r="NQZ106" s="75"/>
      <c r="NRA106" s="204"/>
      <c r="NRB106" s="205"/>
      <c r="NRC106" s="72"/>
      <c r="NRD106" s="70"/>
      <c r="NRE106" s="73"/>
      <c r="NRF106" s="74"/>
      <c r="NRG106" s="74"/>
      <c r="NRH106" s="62"/>
      <c r="NRI106" s="75"/>
      <c r="NRJ106" s="76"/>
      <c r="NRK106" s="216"/>
      <c r="NRL106" s="75"/>
      <c r="NRM106" s="75"/>
      <c r="NRN106" s="204"/>
      <c r="NRO106" s="205"/>
      <c r="NRP106" s="72"/>
      <c r="NRQ106" s="70"/>
      <c r="NRR106" s="73"/>
      <c r="NRS106" s="74"/>
      <c r="NRT106" s="74"/>
      <c r="NRU106" s="62"/>
      <c r="NRV106" s="75"/>
      <c r="NRW106" s="76"/>
      <c r="NRX106" s="216"/>
      <c r="NRY106" s="75"/>
      <c r="NRZ106" s="75"/>
      <c r="NSA106" s="204"/>
      <c r="NSB106" s="205"/>
      <c r="NSC106" s="72"/>
      <c r="NSD106" s="70"/>
      <c r="NSE106" s="73"/>
      <c r="NSF106" s="74"/>
      <c r="NSG106" s="74"/>
      <c r="NSH106" s="62"/>
      <c r="NSI106" s="75"/>
      <c r="NSJ106" s="76"/>
      <c r="NSK106" s="216"/>
      <c r="NSL106" s="75"/>
      <c r="NSM106" s="75"/>
      <c r="NSN106" s="204"/>
      <c r="NSO106" s="205"/>
      <c r="NSP106" s="72"/>
      <c r="NSQ106" s="70"/>
      <c r="NSR106" s="73"/>
      <c r="NSS106" s="74"/>
      <c r="NST106" s="74"/>
      <c r="NSU106" s="62"/>
      <c r="NSV106" s="75"/>
      <c r="NSW106" s="76"/>
      <c r="NSX106" s="216"/>
      <c r="NSY106" s="75"/>
      <c r="NSZ106" s="75"/>
      <c r="NTA106" s="204"/>
      <c r="NTB106" s="205"/>
      <c r="NTC106" s="72"/>
      <c r="NTD106" s="70"/>
      <c r="NTE106" s="73"/>
      <c r="NTF106" s="74"/>
      <c r="NTG106" s="74"/>
      <c r="NTH106" s="62"/>
      <c r="NTI106" s="75"/>
      <c r="NTJ106" s="76"/>
      <c r="NTK106" s="216"/>
      <c r="NTL106" s="75"/>
      <c r="NTM106" s="75"/>
      <c r="NTN106" s="204"/>
      <c r="NTO106" s="205"/>
      <c r="NTP106" s="72"/>
      <c r="NTQ106" s="70"/>
      <c r="NTR106" s="73"/>
      <c r="NTS106" s="74"/>
      <c r="NTT106" s="74"/>
      <c r="NTU106" s="62"/>
      <c r="NTV106" s="75"/>
      <c r="NTW106" s="76"/>
      <c r="NTX106" s="216"/>
      <c r="NTY106" s="75"/>
      <c r="NTZ106" s="75"/>
      <c r="NUA106" s="204"/>
      <c r="NUB106" s="205"/>
      <c r="NUC106" s="72"/>
      <c r="NUD106" s="70"/>
      <c r="NUE106" s="73"/>
      <c r="NUF106" s="74"/>
      <c r="NUG106" s="74"/>
      <c r="NUH106" s="62"/>
      <c r="NUI106" s="75"/>
      <c r="NUJ106" s="76"/>
      <c r="NUK106" s="216"/>
      <c r="NUL106" s="75"/>
      <c r="NUM106" s="75"/>
      <c r="NUN106" s="204"/>
      <c r="NUO106" s="205"/>
      <c r="NUP106" s="72"/>
      <c r="NUQ106" s="70"/>
      <c r="NUR106" s="73"/>
      <c r="NUS106" s="74"/>
      <c r="NUT106" s="74"/>
      <c r="NUU106" s="62"/>
      <c r="NUV106" s="75"/>
      <c r="NUW106" s="76"/>
      <c r="NUX106" s="216"/>
      <c r="NUY106" s="75"/>
      <c r="NUZ106" s="75"/>
      <c r="NVA106" s="204"/>
      <c r="NVB106" s="205"/>
      <c r="NVC106" s="72"/>
      <c r="NVD106" s="70"/>
      <c r="NVE106" s="73"/>
      <c r="NVF106" s="74"/>
      <c r="NVG106" s="74"/>
      <c r="NVH106" s="62"/>
      <c r="NVI106" s="75"/>
      <c r="NVJ106" s="76"/>
      <c r="NVK106" s="216"/>
      <c r="NVL106" s="75"/>
      <c r="NVM106" s="75"/>
      <c r="NVN106" s="204"/>
      <c r="NVO106" s="205"/>
      <c r="NVP106" s="72"/>
      <c r="NVQ106" s="70"/>
      <c r="NVR106" s="73"/>
      <c r="NVS106" s="74"/>
      <c r="NVT106" s="74"/>
      <c r="NVU106" s="62"/>
      <c r="NVV106" s="75"/>
      <c r="NVW106" s="76"/>
      <c r="NVX106" s="216"/>
      <c r="NVY106" s="75"/>
      <c r="NVZ106" s="75"/>
      <c r="NWA106" s="204"/>
      <c r="NWB106" s="205"/>
      <c r="NWC106" s="72"/>
      <c r="NWD106" s="70"/>
      <c r="NWE106" s="73"/>
      <c r="NWF106" s="74"/>
      <c r="NWG106" s="74"/>
      <c r="NWH106" s="62"/>
      <c r="NWI106" s="75"/>
      <c r="NWJ106" s="76"/>
      <c r="NWK106" s="216"/>
      <c r="NWL106" s="75"/>
      <c r="NWM106" s="75"/>
      <c r="NWN106" s="204"/>
      <c r="NWO106" s="205"/>
      <c r="NWP106" s="72"/>
      <c r="NWQ106" s="70"/>
      <c r="NWR106" s="73"/>
      <c r="NWS106" s="74"/>
      <c r="NWT106" s="74"/>
      <c r="NWU106" s="62"/>
      <c r="NWV106" s="75"/>
      <c r="NWW106" s="76"/>
      <c r="NWX106" s="216"/>
      <c r="NWY106" s="75"/>
      <c r="NWZ106" s="75"/>
      <c r="NXA106" s="204"/>
      <c r="NXB106" s="205"/>
      <c r="NXC106" s="72"/>
      <c r="NXD106" s="70"/>
      <c r="NXE106" s="73"/>
      <c r="NXF106" s="74"/>
      <c r="NXG106" s="74"/>
      <c r="NXH106" s="62"/>
      <c r="NXI106" s="75"/>
      <c r="NXJ106" s="76"/>
      <c r="NXK106" s="216"/>
      <c r="NXL106" s="75"/>
      <c r="NXM106" s="75"/>
      <c r="NXN106" s="204"/>
      <c r="NXO106" s="205"/>
      <c r="NXP106" s="72"/>
      <c r="NXQ106" s="70"/>
      <c r="NXR106" s="73"/>
      <c r="NXS106" s="74"/>
      <c r="NXT106" s="74"/>
      <c r="NXU106" s="62"/>
      <c r="NXV106" s="75"/>
      <c r="NXW106" s="76"/>
      <c r="NXX106" s="216"/>
      <c r="NXY106" s="75"/>
      <c r="NXZ106" s="75"/>
      <c r="NYA106" s="204"/>
      <c r="NYB106" s="205"/>
      <c r="NYC106" s="72"/>
      <c r="NYD106" s="70"/>
      <c r="NYE106" s="73"/>
      <c r="NYF106" s="74"/>
      <c r="NYG106" s="74"/>
      <c r="NYH106" s="62"/>
      <c r="NYI106" s="75"/>
      <c r="NYJ106" s="76"/>
      <c r="NYK106" s="216"/>
      <c r="NYL106" s="75"/>
      <c r="NYM106" s="75"/>
      <c r="NYN106" s="204"/>
      <c r="NYO106" s="205"/>
      <c r="NYP106" s="72"/>
      <c r="NYQ106" s="70"/>
      <c r="NYR106" s="73"/>
      <c r="NYS106" s="74"/>
      <c r="NYT106" s="74"/>
      <c r="NYU106" s="62"/>
      <c r="NYV106" s="75"/>
      <c r="NYW106" s="76"/>
      <c r="NYX106" s="216"/>
      <c r="NYY106" s="75"/>
      <c r="NYZ106" s="75"/>
      <c r="NZA106" s="204"/>
      <c r="NZB106" s="205"/>
      <c r="NZC106" s="72"/>
      <c r="NZD106" s="70"/>
      <c r="NZE106" s="73"/>
      <c r="NZF106" s="74"/>
      <c r="NZG106" s="74"/>
      <c r="NZH106" s="62"/>
      <c r="NZI106" s="75"/>
      <c r="NZJ106" s="76"/>
      <c r="NZK106" s="216"/>
      <c r="NZL106" s="75"/>
      <c r="NZM106" s="75"/>
      <c r="NZN106" s="204"/>
      <c r="NZO106" s="205"/>
      <c r="NZP106" s="72"/>
      <c r="NZQ106" s="70"/>
      <c r="NZR106" s="73"/>
      <c r="NZS106" s="74"/>
      <c r="NZT106" s="74"/>
      <c r="NZU106" s="62"/>
      <c r="NZV106" s="75"/>
      <c r="NZW106" s="76"/>
      <c r="NZX106" s="216"/>
      <c r="NZY106" s="75"/>
      <c r="NZZ106" s="75"/>
      <c r="OAA106" s="204"/>
      <c r="OAB106" s="205"/>
      <c r="OAC106" s="72"/>
      <c r="OAD106" s="70"/>
      <c r="OAE106" s="73"/>
      <c r="OAF106" s="74"/>
      <c r="OAG106" s="74"/>
      <c r="OAH106" s="62"/>
      <c r="OAI106" s="75"/>
      <c r="OAJ106" s="76"/>
      <c r="OAK106" s="216"/>
      <c r="OAL106" s="75"/>
      <c r="OAM106" s="75"/>
      <c r="OAN106" s="204"/>
      <c r="OAO106" s="205"/>
      <c r="OAP106" s="72"/>
      <c r="OAQ106" s="70"/>
      <c r="OAR106" s="73"/>
      <c r="OAS106" s="74"/>
      <c r="OAT106" s="74"/>
      <c r="OAU106" s="62"/>
      <c r="OAV106" s="75"/>
      <c r="OAW106" s="76"/>
      <c r="OAX106" s="216"/>
      <c r="OAY106" s="75"/>
      <c r="OAZ106" s="75"/>
      <c r="OBA106" s="204"/>
      <c r="OBB106" s="205"/>
      <c r="OBC106" s="72"/>
      <c r="OBD106" s="70"/>
      <c r="OBE106" s="73"/>
      <c r="OBF106" s="74"/>
      <c r="OBG106" s="74"/>
      <c r="OBH106" s="62"/>
      <c r="OBI106" s="75"/>
      <c r="OBJ106" s="76"/>
      <c r="OBK106" s="216"/>
      <c r="OBL106" s="75"/>
      <c r="OBM106" s="75"/>
      <c r="OBN106" s="204"/>
      <c r="OBO106" s="205"/>
      <c r="OBP106" s="72"/>
      <c r="OBQ106" s="70"/>
      <c r="OBR106" s="73"/>
      <c r="OBS106" s="74"/>
      <c r="OBT106" s="74"/>
      <c r="OBU106" s="62"/>
      <c r="OBV106" s="75"/>
      <c r="OBW106" s="76"/>
      <c r="OBX106" s="216"/>
      <c r="OBY106" s="75"/>
      <c r="OBZ106" s="75"/>
      <c r="OCA106" s="204"/>
      <c r="OCB106" s="205"/>
      <c r="OCC106" s="72"/>
      <c r="OCD106" s="70"/>
      <c r="OCE106" s="73"/>
      <c r="OCF106" s="74"/>
      <c r="OCG106" s="74"/>
      <c r="OCH106" s="62"/>
      <c r="OCI106" s="75"/>
      <c r="OCJ106" s="76"/>
      <c r="OCK106" s="216"/>
      <c r="OCL106" s="75"/>
      <c r="OCM106" s="75"/>
      <c r="OCN106" s="204"/>
      <c r="OCO106" s="205"/>
      <c r="OCP106" s="72"/>
      <c r="OCQ106" s="70"/>
      <c r="OCR106" s="73"/>
      <c r="OCS106" s="74"/>
      <c r="OCT106" s="74"/>
      <c r="OCU106" s="62"/>
      <c r="OCV106" s="75"/>
      <c r="OCW106" s="76"/>
      <c r="OCX106" s="216"/>
      <c r="OCY106" s="75"/>
      <c r="OCZ106" s="75"/>
      <c r="ODA106" s="204"/>
      <c r="ODB106" s="205"/>
      <c r="ODC106" s="72"/>
      <c r="ODD106" s="70"/>
      <c r="ODE106" s="73"/>
      <c r="ODF106" s="74"/>
      <c r="ODG106" s="74"/>
      <c r="ODH106" s="62"/>
      <c r="ODI106" s="75"/>
      <c r="ODJ106" s="76"/>
      <c r="ODK106" s="216"/>
      <c r="ODL106" s="75"/>
      <c r="ODM106" s="75"/>
      <c r="ODN106" s="204"/>
      <c r="ODO106" s="205"/>
      <c r="ODP106" s="72"/>
      <c r="ODQ106" s="70"/>
      <c r="ODR106" s="73"/>
      <c r="ODS106" s="74"/>
      <c r="ODT106" s="74"/>
      <c r="ODU106" s="62"/>
      <c r="ODV106" s="75"/>
      <c r="ODW106" s="76"/>
      <c r="ODX106" s="216"/>
      <c r="ODY106" s="75"/>
      <c r="ODZ106" s="75"/>
      <c r="OEA106" s="204"/>
      <c r="OEB106" s="205"/>
      <c r="OEC106" s="72"/>
      <c r="OED106" s="70"/>
      <c r="OEE106" s="73"/>
      <c r="OEF106" s="74"/>
      <c r="OEG106" s="74"/>
      <c r="OEH106" s="62"/>
      <c r="OEI106" s="75"/>
      <c r="OEJ106" s="76"/>
      <c r="OEK106" s="216"/>
      <c r="OEL106" s="75"/>
      <c r="OEM106" s="75"/>
      <c r="OEN106" s="204"/>
      <c r="OEO106" s="205"/>
      <c r="OEP106" s="72"/>
      <c r="OEQ106" s="70"/>
      <c r="OER106" s="73"/>
      <c r="OES106" s="74"/>
      <c r="OET106" s="74"/>
      <c r="OEU106" s="62"/>
      <c r="OEV106" s="75"/>
      <c r="OEW106" s="76"/>
      <c r="OEX106" s="216"/>
      <c r="OEY106" s="75"/>
      <c r="OEZ106" s="75"/>
      <c r="OFA106" s="204"/>
      <c r="OFB106" s="205"/>
      <c r="OFC106" s="72"/>
      <c r="OFD106" s="70"/>
      <c r="OFE106" s="73"/>
      <c r="OFF106" s="74"/>
      <c r="OFG106" s="74"/>
      <c r="OFH106" s="62"/>
      <c r="OFI106" s="75"/>
      <c r="OFJ106" s="76"/>
      <c r="OFK106" s="216"/>
      <c r="OFL106" s="75"/>
      <c r="OFM106" s="75"/>
      <c r="OFN106" s="204"/>
      <c r="OFO106" s="205"/>
      <c r="OFP106" s="72"/>
      <c r="OFQ106" s="70"/>
      <c r="OFR106" s="73"/>
      <c r="OFS106" s="74"/>
      <c r="OFT106" s="74"/>
      <c r="OFU106" s="62"/>
      <c r="OFV106" s="75"/>
      <c r="OFW106" s="76"/>
      <c r="OFX106" s="216"/>
      <c r="OFY106" s="75"/>
      <c r="OFZ106" s="75"/>
      <c r="OGA106" s="204"/>
      <c r="OGB106" s="205"/>
      <c r="OGC106" s="72"/>
      <c r="OGD106" s="70"/>
      <c r="OGE106" s="73"/>
      <c r="OGF106" s="74"/>
      <c r="OGG106" s="74"/>
      <c r="OGH106" s="62"/>
      <c r="OGI106" s="75"/>
      <c r="OGJ106" s="76"/>
      <c r="OGK106" s="216"/>
      <c r="OGL106" s="75"/>
      <c r="OGM106" s="75"/>
      <c r="OGN106" s="204"/>
      <c r="OGO106" s="205"/>
      <c r="OGP106" s="72"/>
      <c r="OGQ106" s="70"/>
      <c r="OGR106" s="73"/>
      <c r="OGS106" s="74"/>
      <c r="OGT106" s="74"/>
      <c r="OGU106" s="62"/>
      <c r="OGV106" s="75"/>
      <c r="OGW106" s="76"/>
      <c r="OGX106" s="216"/>
      <c r="OGY106" s="75"/>
      <c r="OGZ106" s="75"/>
      <c r="OHA106" s="204"/>
      <c r="OHB106" s="205"/>
      <c r="OHC106" s="72"/>
      <c r="OHD106" s="70"/>
      <c r="OHE106" s="73"/>
      <c r="OHF106" s="74"/>
      <c r="OHG106" s="74"/>
      <c r="OHH106" s="62"/>
      <c r="OHI106" s="75"/>
      <c r="OHJ106" s="76"/>
      <c r="OHK106" s="216"/>
      <c r="OHL106" s="75"/>
      <c r="OHM106" s="75"/>
      <c r="OHN106" s="204"/>
      <c r="OHO106" s="205"/>
      <c r="OHP106" s="72"/>
      <c r="OHQ106" s="70"/>
      <c r="OHR106" s="73"/>
      <c r="OHS106" s="74"/>
      <c r="OHT106" s="74"/>
      <c r="OHU106" s="62"/>
      <c r="OHV106" s="75"/>
      <c r="OHW106" s="76"/>
      <c r="OHX106" s="216"/>
      <c r="OHY106" s="75"/>
      <c r="OHZ106" s="75"/>
      <c r="OIA106" s="204"/>
      <c r="OIB106" s="205"/>
      <c r="OIC106" s="72"/>
      <c r="OID106" s="70"/>
      <c r="OIE106" s="73"/>
      <c r="OIF106" s="74"/>
      <c r="OIG106" s="74"/>
      <c r="OIH106" s="62"/>
      <c r="OII106" s="75"/>
      <c r="OIJ106" s="76"/>
      <c r="OIK106" s="216"/>
      <c r="OIL106" s="75"/>
      <c r="OIM106" s="75"/>
      <c r="OIN106" s="204"/>
      <c r="OIO106" s="205"/>
      <c r="OIP106" s="72"/>
      <c r="OIQ106" s="70"/>
      <c r="OIR106" s="73"/>
      <c r="OIS106" s="74"/>
      <c r="OIT106" s="74"/>
      <c r="OIU106" s="62"/>
      <c r="OIV106" s="75"/>
      <c r="OIW106" s="76"/>
      <c r="OIX106" s="216"/>
      <c r="OIY106" s="75"/>
      <c r="OIZ106" s="75"/>
      <c r="OJA106" s="204"/>
      <c r="OJB106" s="205"/>
      <c r="OJC106" s="72"/>
      <c r="OJD106" s="70"/>
      <c r="OJE106" s="73"/>
      <c r="OJF106" s="74"/>
      <c r="OJG106" s="74"/>
      <c r="OJH106" s="62"/>
      <c r="OJI106" s="75"/>
      <c r="OJJ106" s="76"/>
      <c r="OJK106" s="216"/>
      <c r="OJL106" s="75"/>
      <c r="OJM106" s="75"/>
      <c r="OJN106" s="204"/>
      <c r="OJO106" s="205"/>
      <c r="OJP106" s="72"/>
      <c r="OJQ106" s="70"/>
      <c r="OJR106" s="73"/>
      <c r="OJS106" s="74"/>
      <c r="OJT106" s="74"/>
      <c r="OJU106" s="62"/>
      <c r="OJV106" s="75"/>
      <c r="OJW106" s="76"/>
      <c r="OJX106" s="216"/>
      <c r="OJY106" s="75"/>
      <c r="OJZ106" s="75"/>
      <c r="OKA106" s="204"/>
      <c r="OKB106" s="205"/>
      <c r="OKC106" s="72"/>
      <c r="OKD106" s="70"/>
      <c r="OKE106" s="73"/>
      <c r="OKF106" s="74"/>
      <c r="OKG106" s="74"/>
      <c r="OKH106" s="62"/>
      <c r="OKI106" s="75"/>
      <c r="OKJ106" s="76"/>
      <c r="OKK106" s="216"/>
      <c r="OKL106" s="75"/>
      <c r="OKM106" s="75"/>
      <c r="OKN106" s="204"/>
      <c r="OKO106" s="205"/>
      <c r="OKP106" s="72"/>
      <c r="OKQ106" s="70"/>
      <c r="OKR106" s="73"/>
      <c r="OKS106" s="74"/>
      <c r="OKT106" s="74"/>
      <c r="OKU106" s="62"/>
      <c r="OKV106" s="75"/>
      <c r="OKW106" s="76"/>
      <c r="OKX106" s="216"/>
      <c r="OKY106" s="75"/>
      <c r="OKZ106" s="75"/>
      <c r="OLA106" s="204"/>
      <c r="OLB106" s="205"/>
      <c r="OLC106" s="72"/>
      <c r="OLD106" s="70"/>
      <c r="OLE106" s="73"/>
      <c r="OLF106" s="74"/>
      <c r="OLG106" s="74"/>
      <c r="OLH106" s="62"/>
      <c r="OLI106" s="75"/>
      <c r="OLJ106" s="76"/>
      <c r="OLK106" s="216"/>
      <c r="OLL106" s="75"/>
      <c r="OLM106" s="75"/>
      <c r="OLN106" s="204"/>
      <c r="OLO106" s="205"/>
      <c r="OLP106" s="72"/>
      <c r="OLQ106" s="70"/>
      <c r="OLR106" s="73"/>
      <c r="OLS106" s="74"/>
      <c r="OLT106" s="74"/>
      <c r="OLU106" s="62"/>
      <c r="OLV106" s="75"/>
      <c r="OLW106" s="76"/>
      <c r="OLX106" s="216"/>
      <c r="OLY106" s="75"/>
      <c r="OLZ106" s="75"/>
      <c r="OMA106" s="204"/>
      <c r="OMB106" s="205"/>
      <c r="OMC106" s="72"/>
      <c r="OMD106" s="70"/>
      <c r="OME106" s="73"/>
      <c r="OMF106" s="74"/>
      <c r="OMG106" s="74"/>
      <c r="OMH106" s="62"/>
      <c r="OMI106" s="75"/>
      <c r="OMJ106" s="76"/>
      <c r="OMK106" s="216"/>
      <c r="OML106" s="75"/>
      <c r="OMM106" s="75"/>
      <c r="OMN106" s="204"/>
      <c r="OMO106" s="205"/>
      <c r="OMP106" s="72"/>
      <c r="OMQ106" s="70"/>
      <c r="OMR106" s="73"/>
      <c r="OMS106" s="74"/>
      <c r="OMT106" s="74"/>
      <c r="OMU106" s="62"/>
      <c r="OMV106" s="75"/>
      <c r="OMW106" s="76"/>
      <c r="OMX106" s="216"/>
      <c r="OMY106" s="75"/>
      <c r="OMZ106" s="75"/>
      <c r="ONA106" s="204"/>
      <c r="ONB106" s="205"/>
      <c r="ONC106" s="72"/>
      <c r="OND106" s="70"/>
      <c r="ONE106" s="73"/>
      <c r="ONF106" s="74"/>
      <c r="ONG106" s="74"/>
      <c r="ONH106" s="62"/>
      <c r="ONI106" s="75"/>
      <c r="ONJ106" s="76"/>
      <c r="ONK106" s="216"/>
      <c r="ONL106" s="75"/>
      <c r="ONM106" s="75"/>
      <c r="ONN106" s="204"/>
      <c r="ONO106" s="205"/>
      <c r="ONP106" s="72"/>
      <c r="ONQ106" s="70"/>
      <c r="ONR106" s="73"/>
      <c r="ONS106" s="74"/>
      <c r="ONT106" s="74"/>
      <c r="ONU106" s="62"/>
      <c r="ONV106" s="75"/>
      <c r="ONW106" s="76"/>
      <c r="ONX106" s="216"/>
      <c r="ONY106" s="75"/>
      <c r="ONZ106" s="75"/>
      <c r="OOA106" s="204"/>
      <c r="OOB106" s="205"/>
      <c r="OOC106" s="72"/>
      <c r="OOD106" s="70"/>
      <c r="OOE106" s="73"/>
      <c r="OOF106" s="74"/>
      <c r="OOG106" s="74"/>
      <c r="OOH106" s="62"/>
      <c r="OOI106" s="75"/>
      <c r="OOJ106" s="76"/>
      <c r="OOK106" s="216"/>
      <c r="OOL106" s="75"/>
      <c r="OOM106" s="75"/>
      <c r="OON106" s="204"/>
      <c r="OOO106" s="205"/>
      <c r="OOP106" s="72"/>
      <c r="OOQ106" s="70"/>
      <c r="OOR106" s="73"/>
      <c r="OOS106" s="74"/>
      <c r="OOT106" s="74"/>
      <c r="OOU106" s="62"/>
      <c r="OOV106" s="75"/>
      <c r="OOW106" s="76"/>
      <c r="OOX106" s="216"/>
      <c r="OOY106" s="75"/>
      <c r="OOZ106" s="75"/>
      <c r="OPA106" s="204"/>
      <c r="OPB106" s="205"/>
      <c r="OPC106" s="72"/>
      <c r="OPD106" s="70"/>
      <c r="OPE106" s="73"/>
      <c r="OPF106" s="74"/>
      <c r="OPG106" s="74"/>
      <c r="OPH106" s="62"/>
      <c r="OPI106" s="75"/>
      <c r="OPJ106" s="76"/>
      <c r="OPK106" s="216"/>
      <c r="OPL106" s="75"/>
      <c r="OPM106" s="75"/>
      <c r="OPN106" s="204"/>
      <c r="OPO106" s="205"/>
      <c r="OPP106" s="72"/>
      <c r="OPQ106" s="70"/>
      <c r="OPR106" s="73"/>
      <c r="OPS106" s="74"/>
      <c r="OPT106" s="74"/>
      <c r="OPU106" s="62"/>
      <c r="OPV106" s="75"/>
      <c r="OPW106" s="76"/>
      <c r="OPX106" s="216"/>
      <c r="OPY106" s="75"/>
      <c r="OPZ106" s="75"/>
      <c r="OQA106" s="204"/>
      <c r="OQB106" s="205"/>
      <c r="OQC106" s="72"/>
      <c r="OQD106" s="70"/>
      <c r="OQE106" s="73"/>
      <c r="OQF106" s="74"/>
      <c r="OQG106" s="74"/>
      <c r="OQH106" s="62"/>
      <c r="OQI106" s="75"/>
      <c r="OQJ106" s="76"/>
      <c r="OQK106" s="216"/>
      <c r="OQL106" s="75"/>
      <c r="OQM106" s="75"/>
      <c r="OQN106" s="204"/>
      <c r="OQO106" s="205"/>
      <c r="OQP106" s="72"/>
      <c r="OQQ106" s="70"/>
      <c r="OQR106" s="73"/>
      <c r="OQS106" s="74"/>
      <c r="OQT106" s="74"/>
      <c r="OQU106" s="62"/>
      <c r="OQV106" s="75"/>
      <c r="OQW106" s="76"/>
      <c r="OQX106" s="216"/>
      <c r="OQY106" s="75"/>
      <c r="OQZ106" s="75"/>
      <c r="ORA106" s="204"/>
      <c r="ORB106" s="205"/>
      <c r="ORC106" s="72"/>
      <c r="ORD106" s="70"/>
      <c r="ORE106" s="73"/>
      <c r="ORF106" s="74"/>
      <c r="ORG106" s="74"/>
      <c r="ORH106" s="62"/>
      <c r="ORI106" s="75"/>
      <c r="ORJ106" s="76"/>
      <c r="ORK106" s="216"/>
      <c r="ORL106" s="75"/>
      <c r="ORM106" s="75"/>
      <c r="ORN106" s="204"/>
      <c r="ORO106" s="205"/>
      <c r="ORP106" s="72"/>
      <c r="ORQ106" s="70"/>
      <c r="ORR106" s="73"/>
      <c r="ORS106" s="74"/>
      <c r="ORT106" s="74"/>
      <c r="ORU106" s="62"/>
      <c r="ORV106" s="75"/>
      <c r="ORW106" s="76"/>
      <c r="ORX106" s="216"/>
      <c r="ORY106" s="75"/>
      <c r="ORZ106" s="75"/>
      <c r="OSA106" s="204"/>
      <c r="OSB106" s="205"/>
      <c r="OSC106" s="72"/>
      <c r="OSD106" s="70"/>
      <c r="OSE106" s="73"/>
      <c r="OSF106" s="74"/>
      <c r="OSG106" s="74"/>
      <c r="OSH106" s="62"/>
      <c r="OSI106" s="75"/>
      <c r="OSJ106" s="76"/>
      <c r="OSK106" s="216"/>
      <c r="OSL106" s="75"/>
      <c r="OSM106" s="75"/>
      <c r="OSN106" s="204"/>
      <c r="OSO106" s="205"/>
      <c r="OSP106" s="72"/>
      <c r="OSQ106" s="70"/>
      <c r="OSR106" s="73"/>
      <c r="OSS106" s="74"/>
      <c r="OST106" s="74"/>
      <c r="OSU106" s="62"/>
      <c r="OSV106" s="75"/>
      <c r="OSW106" s="76"/>
      <c r="OSX106" s="216"/>
      <c r="OSY106" s="75"/>
      <c r="OSZ106" s="75"/>
      <c r="OTA106" s="204"/>
      <c r="OTB106" s="205"/>
      <c r="OTC106" s="72"/>
      <c r="OTD106" s="70"/>
      <c r="OTE106" s="73"/>
      <c r="OTF106" s="74"/>
      <c r="OTG106" s="74"/>
      <c r="OTH106" s="62"/>
      <c r="OTI106" s="75"/>
      <c r="OTJ106" s="76"/>
      <c r="OTK106" s="216"/>
      <c r="OTL106" s="75"/>
      <c r="OTM106" s="75"/>
      <c r="OTN106" s="204"/>
      <c r="OTO106" s="205"/>
      <c r="OTP106" s="72"/>
      <c r="OTQ106" s="70"/>
      <c r="OTR106" s="73"/>
      <c r="OTS106" s="74"/>
      <c r="OTT106" s="74"/>
      <c r="OTU106" s="62"/>
      <c r="OTV106" s="75"/>
      <c r="OTW106" s="76"/>
      <c r="OTX106" s="216"/>
      <c r="OTY106" s="75"/>
      <c r="OTZ106" s="75"/>
      <c r="OUA106" s="204"/>
      <c r="OUB106" s="205"/>
      <c r="OUC106" s="72"/>
      <c r="OUD106" s="70"/>
      <c r="OUE106" s="73"/>
      <c r="OUF106" s="74"/>
      <c r="OUG106" s="74"/>
      <c r="OUH106" s="62"/>
      <c r="OUI106" s="75"/>
      <c r="OUJ106" s="76"/>
      <c r="OUK106" s="216"/>
      <c r="OUL106" s="75"/>
      <c r="OUM106" s="75"/>
      <c r="OUN106" s="204"/>
      <c r="OUO106" s="205"/>
      <c r="OUP106" s="72"/>
      <c r="OUQ106" s="70"/>
      <c r="OUR106" s="73"/>
      <c r="OUS106" s="74"/>
      <c r="OUT106" s="74"/>
      <c r="OUU106" s="62"/>
      <c r="OUV106" s="75"/>
      <c r="OUW106" s="76"/>
      <c r="OUX106" s="216"/>
      <c r="OUY106" s="75"/>
      <c r="OUZ106" s="75"/>
      <c r="OVA106" s="204"/>
      <c r="OVB106" s="205"/>
      <c r="OVC106" s="72"/>
      <c r="OVD106" s="70"/>
      <c r="OVE106" s="73"/>
      <c r="OVF106" s="74"/>
      <c r="OVG106" s="74"/>
      <c r="OVH106" s="62"/>
      <c r="OVI106" s="75"/>
      <c r="OVJ106" s="76"/>
      <c r="OVK106" s="216"/>
      <c r="OVL106" s="75"/>
      <c r="OVM106" s="75"/>
      <c r="OVN106" s="204"/>
      <c r="OVO106" s="205"/>
      <c r="OVP106" s="72"/>
      <c r="OVQ106" s="70"/>
      <c r="OVR106" s="73"/>
      <c r="OVS106" s="74"/>
      <c r="OVT106" s="74"/>
      <c r="OVU106" s="62"/>
      <c r="OVV106" s="75"/>
      <c r="OVW106" s="76"/>
      <c r="OVX106" s="216"/>
      <c r="OVY106" s="75"/>
      <c r="OVZ106" s="75"/>
      <c r="OWA106" s="204"/>
      <c r="OWB106" s="205"/>
      <c r="OWC106" s="72"/>
      <c r="OWD106" s="70"/>
      <c r="OWE106" s="73"/>
      <c r="OWF106" s="74"/>
      <c r="OWG106" s="74"/>
      <c r="OWH106" s="62"/>
      <c r="OWI106" s="75"/>
      <c r="OWJ106" s="76"/>
      <c r="OWK106" s="216"/>
      <c r="OWL106" s="75"/>
      <c r="OWM106" s="75"/>
      <c r="OWN106" s="204"/>
      <c r="OWO106" s="205"/>
      <c r="OWP106" s="72"/>
      <c r="OWQ106" s="70"/>
      <c r="OWR106" s="73"/>
      <c r="OWS106" s="74"/>
      <c r="OWT106" s="74"/>
      <c r="OWU106" s="62"/>
      <c r="OWV106" s="75"/>
      <c r="OWW106" s="76"/>
      <c r="OWX106" s="216"/>
      <c r="OWY106" s="75"/>
      <c r="OWZ106" s="75"/>
      <c r="OXA106" s="204"/>
      <c r="OXB106" s="205"/>
      <c r="OXC106" s="72"/>
      <c r="OXD106" s="70"/>
      <c r="OXE106" s="73"/>
      <c r="OXF106" s="74"/>
      <c r="OXG106" s="74"/>
      <c r="OXH106" s="62"/>
      <c r="OXI106" s="75"/>
      <c r="OXJ106" s="76"/>
      <c r="OXK106" s="216"/>
      <c r="OXL106" s="75"/>
      <c r="OXM106" s="75"/>
      <c r="OXN106" s="204"/>
      <c r="OXO106" s="205"/>
      <c r="OXP106" s="72"/>
      <c r="OXQ106" s="70"/>
      <c r="OXR106" s="73"/>
      <c r="OXS106" s="74"/>
      <c r="OXT106" s="74"/>
      <c r="OXU106" s="62"/>
      <c r="OXV106" s="75"/>
      <c r="OXW106" s="76"/>
      <c r="OXX106" s="216"/>
      <c r="OXY106" s="75"/>
      <c r="OXZ106" s="75"/>
      <c r="OYA106" s="204"/>
      <c r="OYB106" s="205"/>
      <c r="OYC106" s="72"/>
      <c r="OYD106" s="70"/>
      <c r="OYE106" s="73"/>
      <c r="OYF106" s="74"/>
      <c r="OYG106" s="74"/>
      <c r="OYH106" s="62"/>
      <c r="OYI106" s="75"/>
      <c r="OYJ106" s="76"/>
      <c r="OYK106" s="216"/>
      <c r="OYL106" s="75"/>
      <c r="OYM106" s="75"/>
      <c r="OYN106" s="204"/>
      <c r="OYO106" s="205"/>
      <c r="OYP106" s="72"/>
      <c r="OYQ106" s="70"/>
      <c r="OYR106" s="73"/>
      <c r="OYS106" s="74"/>
      <c r="OYT106" s="74"/>
      <c r="OYU106" s="62"/>
      <c r="OYV106" s="75"/>
      <c r="OYW106" s="76"/>
      <c r="OYX106" s="216"/>
      <c r="OYY106" s="75"/>
      <c r="OYZ106" s="75"/>
      <c r="OZA106" s="204"/>
      <c r="OZB106" s="205"/>
      <c r="OZC106" s="72"/>
      <c r="OZD106" s="70"/>
      <c r="OZE106" s="73"/>
      <c r="OZF106" s="74"/>
      <c r="OZG106" s="74"/>
      <c r="OZH106" s="62"/>
      <c r="OZI106" s="75"/>
      <c r="OZJ106" s="76"/>
      <c r="OZK106" s="216"/>
      <c r="OZL106" s="75"/>
      <c r="OZM106" s="75"/>
      <c r="OZN106" s="204"/>
      <c r="OZO106" s="205"/>
      <c r="OZP106" s="72"/>
      <c r="OZQ106" s="70"/>
      <c r="OZR106" s="73"/>
      <c r="OZS106" s="74"/>
      <c r="OZT106" s="74"/>
      <c r="OZU106" s="62"/>
      <c r="OZV106" s="75"/>
      <c r="OZW106" s="76"/>
      <c r="OZX106" s="216"/>
      <c r="OZY106" s="75"/>
      <c r="OZZ106" s="75"/>
      <c r="PAA106" s="204"/>
      <c r="PAB106" s="205"/>
      <c r="PAC106" s="72"/>
      <c r="PAD106" s="70"/>
      <c r="PAE106" s="73"/>
      <c r="PAF106" s="74"/>
      <c r="PAG106" s="74"/>
      <c r="PAH106" s="62"/>
      <c r="PAI106" s="75"/>
      <c r="PAJ106" s="76"/>
      <c r="PAK106" s="216"/>
      <c r="PAL106" s="75"/>
      <c r="PAM106" s="75"/>
      <c r="PAN106" s="204"/>
      <c r="PAO106" s="205"/>
      <c r="PAP106" s="72"/>
      <c r="PAQ106" s="70"/>
      <c r="PAR106" s="73"/>
      <c r="PAS106" s="74"/>
      <c r="PAT106" s="74"/>
      <c r="PAU106" s="62"/>
      <c r="PAV106" s="75"/>
      <c r="PAW106" s="76"/>
      <c r="PAX106" s="216"/>
      <c r="PAY106" s="75"/>
      <c r="PAZ106" s="75"/>
      <c r="PBA106" s="204"/>
      <c r="PBB106" s="205"/>
      <c r="PBC106" s="72"/>
      <c r="PBD106" s="70"/>
      <c r="PBE106" s="73"/>
      <c r="PBF106" s="74"/>
      <c r="PBG106" s="74"/>
      <c r="PBH106" s="62"/>
      <c r="PBI106" s="75"/>
      <c r="PBJ106" s="76"/>
      <c r="PBK106" s="216"/>
      <c r="PBL106" s="75"/>
      <c r="PBM106" s="75"/>
      <c r="PBN106" s="204"/>
      <c r="PBO106" s="205"/>
      <c r="PBP106" s="72"/>
      <c r="PBQ106" s="70"/>
      <c r="PBR106" s="73"/>
      <c r="PBS106" s="74"/>
      <c r="PBT106" s="74"/>
      <c r="PBU106" s="62"/>
      <c r="PBV106" s="75"/>
      <c r="PBW106" s="76"/>
      <c r="PBX106" s="216"/>
      <c r="PBY106" s="75"/>
      <c r="PBZ106" s="75"/>
      <c r="PCA106" s="204"/>
      <c r="PCB106" s="205"/>
      <c r="PCC106" s="72"/>
      <c r="PCD106" s="70"/>
      <c r="PCE106" s="73"/>
      <c r="PCF106" s="74"/>
      <c r="PCG106" s="74"/>
      <c r="PCH106" s="62"/>
      <c r="PCI106" s="75"/>
      <c r="PCJ106" s="76"/>
      <c r="PCK106" s="216"/>
      <c r="PCL106" s="75"/>
      <c r="PCM106" s="75"/>
      <c r="PCN106" s="204"/>
      <c r="PCO106" s="205"/>
      <c r="PCP106" s="72"/>
      <c r="PCQ106" s="70"/>
      <c r="PCR106" s="73"/>
      <c r="PCS106" s="74"/>
      <c r="PCT106" s="74"/>
      <c r="PCU106" s="62"/>
      <c r="PCV106" s="75"/>
      <c r="PCW106" s="76"/>
      <c r="PCX106" s="216"/>
      <c r="PCY106" s="75"/>
      <c r="PCZ106" s="75"/>
      <c r="PDA106" s="204"/>
      <c r="PDB106" s="205"/>
      <c r="PDC106" s="72"/>
      <c r="PDD106" s="70"/>
      <c r="PDE106" s="73"/>
      <c r="PDF106" s="74"/>
      <c r="PDG106" s="74"/>
      <c r="PDH106" s="62"/>
      <c r="PDI106" s="75"/>
      <c r="PDJ106" s="76"/>
      <c r="PDK106" s="216"/>
      <c r="PDL106" s="75"/>
      <c r="PDM106" s="75"/>
      <c r="PDN106" s="204"/>
      <c r="PDO106" s="205"/>
      <c r="PDP106" s="72"/>
      <c r="PDQ106" s="70"/>
      <c r="PDR106" s="73"/>
      <c r="PDS106" s="74"/>
      <c r="PDT106" s="74"/>
      <c r="PDU106" s="62"/>
      <c r="PDV106" s="75"/>
      <c r="PDW106" s="76"/>
      <c r="PDX106" s="216"/>
      <c r="PDY106" s="75"/>
      <c r="PDZ106" s="75"/>
      <c r="PEA106" s="204"/>
      <c r="PEB106" s="205"/>
      <c r="PEC106" s="72"/>
      <c r="PED106" s="70"/>
      <c r="PEE106" s="73"/>
      <c r="PEF106" s="74"/>
      <c r="PEG106" s="74"/>
      <c r="PEH106" s="62"/>
      <c r="PEI106" s="75"/>
      <c r="PEJ106" s="76"/>
      <c r="PEK106" s="216"/>
      <c r="PEL106" s="75"/>
      <c r="PEM106" s="75"/>
      <c r="PEN106" s="204"/>
      <c r="PEO106" s="205"/>
      <c r="PEP106" s="72"/>
      <c r="PEQ106" s="70"/>
      <c r="PER106" s="73"/>
      <c r="PES106" s="74"/>
      <c r="PET106" s="74"/>
      <c r="PEU106" s="62"/>
      <c r="PEV106" s="75"/>
      <c r="PEW106" s="76"/>
      <c r="PEX106" s="216"/>
      <c r="PEY106" s="75"/>
      <c r="PEZ106" s="75"/>
      <c r="PFA106" s="204"/>
      <c r="PFB106" s="205"/>
      <c r="PFC106" s="72"/>
      <c r="PFD106" s="70"/>
      <c r="PFE106" s="73"/>
      <c r="PFF106" s="74"/>
      <c r="PFG106" s="74"/>
      <c r="PFH106" s="62"/>
      <c r="PFI106" s="75"/>
      <c r="PFJ106" s="76"/>
      <c r="PFK106" s="216"/>
      <c r="PFL106" s="75"/>
      <c r="PFM106" s="75"/>
      <c r="PFN106" s="204"/>
      <c r="PFO106" s="205"/>
      <c r="PFP106" s="72"/>
      <c r="PFQ106" s="70"/>
      <c r="PFR106" s="73"/>
      <c r="PFS106" s="74"/>
      <c r="PFT106" s="74"/>
      <c r="PFU106" s="62"/>
      <c r="PFV106" s="75"/>
      <c r="PFW106" s="76"/>
      <c r="PFX106" s="216"/>
      <c r="PFY106" s="75"/>
      <c r="PFZ106" s="75"/>
      <c r="PGA106" s="204"/>
      <c r="PGB106" s="205"/>
      <c r="PGC106" s="72"/>
      <c r="PGD106" s="70"/>
      <c r="PGE106" s="73"/>
      <c r="PGF106" s="74"/>
      <c r="PGG106" s="74"/>
      <c r="PGH106" s="62"/>
      <c r="PGI106" s="75"/>
      <c r="PGJ106" s="76"/>
      <c r="PGK106" s="216"/>
      <c r="PGL106" s="75"/>
      <c r="PGM106" s="75"/>
      <c r="PGN106" s="204"/>
      <c r="PGO106" s="205"/>
      <c r="PGP106" s="72"/>
      <c r="PGQ106" s="70"/>
      <c r="PGR106" s="73"/>
      <c r="PGS106" s="74"/>
      <c r="PGT106" s="74"/>
      <c r="PGU106" s="62"/>
      <c r="PGV106" s="75"/>
      <c r="PGW106" s="76"/>
      <c r="PGX106" s="216"/>
      <c r="PGY106" s="75"/>
      <c r="PGZ106" s="75"/>
      <c r="PHA106" s="204"/>
      <c r="PHB106" s="205"/>
      <c r="PHC106" s="72"/>
      <c r="PHD106" s="70"/>
      <c r="PHE106" s="73"/>
      <c r="PHF106" s="74"/>
      <c r="PHG106" s="74"/>
      <c r="PHH106" s="62"/>
      <c r="PHI106" s="75"/>
      <c r="PHJ106" s="76"/>
      <c r="PHK106" s="216"/>
      <c r="PHL106" s="75"/>
      <c r="PHM106" s="75"/>
      <c r="PHN106" s="204"/>
      <c r="PHO106" s="205"/>
      <c r="PHP106" s="72"/>
      <c r="PHQ106" s="70"/>
      <c r="PHR106" s="73"/>
      <c r="PHS106" s="74"/>
      <c r="PHT106" s="74"/>
      <c r="PHU106" s="62"/>
      <c r="PHV106" s="75"/>
      <c r="PHW106" s="76"/>
      <c r="PHX106" s="216"/>
      <c r="PHY106" s="75"/>
      <c r="PHZ106" s="75"/>
      <c r="PIA106" s="204"/>
      <c r="PIB106" s="205"/>
      <c r="PIC106" s="72"/>
      <c r="PID106" s="70"/>
      <c r="PIE106" s="73"/>
      <c r="PIF106" s="74"/>
      <c r="PIG106" s="74"/>
      <c r="PIH106" s="62"/>
      <c r="PII106" s="75"/>
      <c r="PIJ106" s="76"/>
      <c r="PIK106" s="216"/>
      <c r="PIL106" s="75"/>
      <c r="PIM106" s="75"/>
      <c r="PIN106" s="204"/>
      <c r="PIO106" s="205"/>
      <c r="PIP106" s="72"/>
      <c r="PIQ106" s="70"/>
      <c r="PIR106" s="73"/>
      <c r="PIS106" s="74"/>
      <c r="PIT106" s="74"/>
      <c r="PIU106" s="62"/>
      <c r="PIV106" s="75"/>
      <c r="PIW106" s="76"/>
      <c r="PIX106" s="216"/>
      <c r="PIY106" s="75"/>
      <c r="PIZ106" s="75"/>
      <c r="PJA106" s="204"/>
      <c r="PJB106" s="205"/>
      <c r="PJC106" s="72"/>
      <c r="PJD106" s="70"/>
      <c r="PJE106" s="73"/>
      <c r="PJF106" s="74"/>
      <c r="PJG106" s="74"/>
      <c r="PJH106" s="62"/>
      <c r="PJI106" s="75"/>
      <c r="PJJ106" s="76"/>
      <c r="PJK106" s="216"/>
      <c r="PJL106" s="75"/>
      <c r="PJM106" s="75"/>
      <c r="PJN106" s="204"/>
      <c r="PJO106" s="205"/>
      <c r="PJP106" s="72"/>
      <c r="PJQ106" s="70"/>
      <c r="PJR106" s="73"/>
      <c r="PJS106" s="74"/>
      <c r="PJT106" s="74"/>
      <c r="PJU106" s="62"/>
      <c r="PJV106" s="75"/>
      <c r="PJW106" s="76"/>
      <c r="PJX106" s="216"/>
      <c r="PJY106" s="75"/>
      <c r="PJZ106" s="75"/>
      <c r="PKA106" s="204"/>
      <c r="PKB106" s="205"/>
      <c r="PKC106" s="72"/>
      <c r="PKD106" s="70"/>
      <c r="PKE106" s="73"/>
      <c r="PKF106" s="74"/>
      <c r="PKG106" s="74"/>
      <c r="PKH106" s="62"/>
      <c r="PKI106" s="75"/>
      <c r="PKJ106" s="76"/>
      <c r="PKK106" s="216"/>
      <c r="PKL106" s="75"/>
      <c r="PKM106" s="75"/>
      <c r="PKN106" s="204"/>
      <c r="PKO106" s="205"/>
      <c r="PKP106" s="72"/>
      <c r="PKQ106" s="70"/>
      <c r="PKR106" s="73"/>
      <c r="PKS106" s="74"/>
      <c r="PKT106" s="74"/>
      <c r="PKU106" s="62"/>
      <c r="PKV106" s="75"/>
      <c r="PKW106" s="76"/>
      <c r="PKX106" s="216"/>
      <c r="PKY106" s="75"/>
      <c r="PKZ106" s="75"/>
      <c r="PLA106" s="204"/>
      <c r="PLB106" s="205"/>
      <c r="PLC106" s="72"/>
      <c r="PLD106" s="70"/>
      <c r="PLE106" s="73"/>
      <c r="PLF106" s="74"/>
      <c r="PLG106" s="74"/>
      <c r="PLH106" s="62"/>
      <c r="PLI106" s="75"/>
      <c r="PLJ106" s="76"/>
      <c r="PLK106" s="216"/>
      <c r="PLL106" s="75"/>
      <c r="PLM106" s="75"/>
      <c r="PLN106" s="204"/>
      <c r="PLO106" s="205"/>
      <c r="PLP106" s="72"/>
      <c r="PLQ106" s="70"/>
      <c r="PLR106" s="73"/>
      <c r="PLS106" s="74"/>
      <c r="PLT106" s="74"/>
      <c r="PLU106" s="62"/>
      <c r="PLV106" s="75"/>
      <c r="PLW106" s="76"/>
      <c r="PLX106" s="216"/>
      <c r="PLY106" s="75"/>
      <c r="PLZ106" s="75"/>
      <c r="PMA106" s="204"/>
      <c r="PMB106" s="205"/>
      <c r="PMC106" s="72"/>
      <c r="PMD106" s="70"/>
      <c r="PME106" s="73"/>
      <c r="PMF106" s="74"/>
      <c r="PMG106" s="74"/>
      <c r="PMH106" s="62"/>
      <c r="PMI106" s="75"/>
      <c r="PMJ106" s="76"/>
      <c r="PMK106" s="216"/>
      <c r="PML106" s="75"/>
      <c r="PMM106" s="75"/>
      <c r="PMN106" s="204"/>
      <c r="PMO106" s="205"/>
      <c r="PMP106" s="72"/>
      <c r="PMQ106" s="70"/>
      <c r="PMR106" s="73"/>
      <c r="PMS106" s="74"/>
      <c r="PMT106" s="74"/>
      <c r="PMU106" s="62"/>
      <c r="PMV106" s="75"/>
      <c r="PMW106" s="76"/>
      <c r="PMX106" s="216"/>
      <c r="PMY106" s="75"/>
      <c r="PMZ106" s="75"/>
      <c r="PNA106" s="204"/>
      <c r="PNB106" s="205"/>
      <c r="PNC106" s="72"/>
      <c r="PND106" s="70"/>
      <c r="PNE106" s="73"/>
      <c r="PNF106" s="74"/>
      <c r="PNG106" s="74"/>
      <c r="PNH106" s="62"/>
      <c r="PNI106" s="75"/>
      <c r="PNJ106" s="76"/>
      <c r="PNK106" s="216"/>
      <c r="PNL106" s="75"/>
      <c r="PNM106" s="75"/>
      <c r="PNN106" s="204"/>
      <c r="PNO106" s="205"/>
      <c r="PNP106" s="72"/>
      <c r="PNQ106" s="70"/>
      <c r="PNR106" s="73"/>
      <c r="PNS106" s="74"/>
      <c r="PNT106" s="74"/>
      <c r="PNU106" s="62"/>
      <c r="PNV106" s="75"/>
      <c r="PNW106" s="76"/>
      <c r="PNX106" s="216"/>
      <c r="PNY106" s="75"/>
      <c r="PNZ106" s="75"/>
      <c r="POA106" s="204"/>
      <c r="POB106" s="205"/>
      <c r="POC106" s="72"/>
      <c r="POD106" s="70"/>
      <c r="POE106" s="73"/>
      <c r="POF106" s="74"/>
      <c r="POG106" s="74"/>
      <c r="POH106" s="62"/>
      <c r="POI106" s="75"/>
      <c r="POJ106" s="76"/>
      <c r="POK106" s="216"/>
      <c r="POL106" s="75"/>
      <c r="POM106" s="75"/>
      <c r="PON106" s="204"/>
      <c r="POO106" s="205"/>
      <c r="POP106" s="72"/>
      <c r="POQ106" s="70"/>
      <c r="POR106" s="73"/>
      <c r="POS106" s="74"/>
      <c r="POT106" s="74"/>
      <c r="POU106" s="62"/>
      <c r="POV106" s="75"/>
      <c r="POW106" s="76"/>
      <c r="POX106" s="216"/>
      <c r="POY106" s="75"/>
      <c r="POZ106" s="75"/>
      <c r="PPA106" s="204"/>
      <c r="PPB106" s="205"/>
      <c r="PPC106" s="72"/>
      <c r="PPD106" s="70"/>
      <c r="PPE106" s="73"/>
      <c r="PPF106" s="74"/>
      <c r="PPG106" s="74"/>
      <c r="PPH106" s="62"/>
      <c r="PPI106" s="75"/>
      <c r="PPJ106" s="76"/>
      <c r="PPK106" s="216"/>
      <c r="PPL106" s="75"/>
      <c r="PPM106" s="75"/>
      <c r="PPN106" s="204"/>
      <c r="PPO106" s="205"/>
      <c r="PPP106" s="72"/>
      <c r="PPQ106" s="70"/>
      <c r="PPR106" s="73"/>
      <c r="PPS106" s="74"/>
      <c r="PPT106" s="74"/>
      <c r="PPU106" s="62"/>
      <c r="PPV106" s="75"/>
      <c r="PPW106" s="76"/>
      <c r="PPX106" s="216"/>
      <c r="PPY106" s="75"/>
      <c r="PPZ106" s="75"/>
      <c r="PQA106" s="204"/>
      <c r="PQB106" s="205"/>
      <c r="PQC106" s="72"/>
      <c r="PQD106" s="70"/>
      <c r="PQE106" s="73"/>
      <c r="PQF106" s="74"/>
      <c r="PQG106" s="74"/>
      <c r="PQH106" s="62"/>
      <c r="PQI106" s="75"/>
      <c r="PQJ106" s="76"/>
      <c r="PQK106" s="216"/>
      <c r="PQL106" s="75"/>
      <c r="PQM106" s="75"/>
      <c r="PQN106" s="204"/>
      <c r="PQO106" s="205"/>
      <c r="PQP106" s="72"/>
      <c r="PQQ106" s="70"/>
      <c r="PQR106" s="73"/>
      <c r="PQS106" s="74"/>
      <c r="PQT106" s="74"/>
      <c r="PQU106" s="62"/>
      <c r="PQV106" s="75"/>
      <c r="PQW106" s="76"/>
      <c r="PQX106" s="216"/>
      <c r="PQY106" s="75"/>
      <c r="PQZ106" s="75"/>
      <c r="PRA106" s="204"/>
      <c r="PRB106" s="205"/>
      <c r="PRC106" s="72"/>
      <c r="PRD106" s="70"/>
      <c r="PRE106" s="73"/>
      <c r="PRF106" s="74"/>
      <c r="PRG106" s="74"/>
      <c r="PRH106" s="62"/>
      <c r="PRI106" s="75"/>
      <c r="PRJ106" s="76"/>
      <c r="PRK106" s="216"/>
      <c r="PRL106" s="75"/>
      <c r="PRM106" s="75"/>
      <c r="PRN106" s="204"/>
      <c r="PRO106" s="205"/>
      <c r="PRP106" s="72"/>
      <c r="PRQ106" s="70"/>
      <c r="PRR106" s="73"/>
      <c r="PRS106" s="74"/>
      <c r="PRT106" s="74"/>
      <c r="PRU106" s="62"/>
      <c r="PRV106" s="75"/>
      <c r="PRW106" s="76"/>
      <c r="PRX106" s="216"/>
      <c r="PRY106" s="75"/>
      <c r="PRZ106" s="75"/>
      <c r="PSA106" s="204"/>
      <c r="PSB106" s="205"/>
      <c r="PSC106" s="72"/>
      <c r="PSD106" s="70"/>
      <c r="PSE106" s="73"/>
      <c r="PSF106" s="74"/>
      <c r="PSG106" s="74"/>
      <c r="PSH106" s="62"/>
      <c r="PSI106" s="75"/>
      <c r="PSJ106" s="76"/>
      <c r="PSK106" s="216"/>
      <c r="PSL106" s="75"/>
      <c r="PSM106" s="75"/>
      <c r="PSN106" s="204"/>
      <c r="PSO106" s="205"/>
      <c r="PSP106" s="72"/>
      <c r="PSQ106" s="70"/>
      <c r="PSR106" s="73"/>
      <c r="PSS106" s="74"/>
      <c r="PST106" s="74"/>
      <c r="PSU106" s="62"/>
      <c r="PSV106" s="75"/>
      <c r="PSW106" s="76"/>
      <c r="PSX106" s="216"/>
      <c r="PSY106" s="75"/>
      <c r="PSZ106" s="75"/>
      <c r="PTA106" s="204"/>
      <c r="PTB106" s="205"/>
      <c r="PTC106" s="72"/>
      <c r="PTD106" s="70"/>
      <c r="PTE106" s="73"/>
      <c r="PTF106" s="74"/>
      <c r="PTG106" s="74"/>
      <c r="PTH106" s="62"/>
      <c r="PTI106" s="75"/>
      <c r="PTJ106" s="76"/>
      <c r="PTK106" s="216"/>
      <c r="PTL106" s="75"/>
      <c r="PTM106" s="75"/>
      <c r="PTN106" s="204"/>
      <c r="PTO106" s="205"/>
      <c r="PTP106" s="72"/>
      <c r="PTQ106" s="70"/>
      <c r="PTR106" s="73"/>
      <c r="PTS106" s="74"/>
      <c r="PTT106" s="74"/>
      <c r="PTU106" s="62"/>
      <c r="PTV106" s="75"/>
      <c r="PTW106" s="76"/>
      <c r="PTX106" s="216"/>
      <c r="PTY106" s="75"/>
      <c r="PTZ106" s="75"/>
      <c r="PUA106" s="204"/>
      <c r="PUB106" s="205"/>
      <c r="PUC106" s="72"/>
      <c r="PUD106" s="70"/>
      <c r="PUE106" s="73"/>
      <c r="PUF106" s="74"/>
      <c r="PUG106" s="74"/>
      <c r="PUH106" s="62"/>
      <c r="PUI106" s="75"/>
      <c r="PUJ106" s="76"/>
      <c r="PUK106" s="216"/>
      <c r="PUL106" s="75"/>
      <c r="PUM106" s="75"/>
      <c r="PUN106" s="204"/>
      <c r="PUO106" s="205"/>
      <c r="PUP106" s="72"/>
      <c r="PUQ106" s="70"/>
      <c r="PUR106" s="73"/>
      <c r="PUS106" s="74"/>
      <c r="PUT106" s="74"/>
      <c r="PUU106" s="62"/>
      <c r="PUV106" s="75"/>
      <c r="PUW106" s="76"/>
      <c r="PUX106" s="216"/>
      <c r="PUY106" s="75"/>
      <c r="PUZ106" s="75"/>
      <c r="PVA106" s="204"/>
      <c r="PVB106" s="205"/>
      <c r="PVC106" s="72"/>
      <c r="PVD106" s="70"/>
      <c r="PVE106" s="73"/>
      <c r="PVF106" s="74"/>
      <c r="PVG106" s="74"/>
      <c r="PVH106" s="62"/>
      <c r="PVI106" s="75"/>
      <c r="PVJ106" s="76"/>
      <c r="PVK106" s="216"/>
      <c r="PVL106" s="75"/>
      <c r="PVM106" s="75"/>
      <c r="PVN106" s="204"/>
      <c r="PVO106" s="205"/>
      <c r="PVP106" s="72"/>
      <c r="PVQ106" s="70"/>
      <c r="PVR106" s="73"/>
      <c r="PVS106" s="74"/>
      <c r="PVT106" s="74"/>
      <c r="PVU106" s="62"/>
      <c r="PVV106" s="75"/>
      <c r="PVW106" s="76"/>
      <c r="PVX106" s="216"/>
      <c r="PVY106" s="75"/>
      <c r="PVZ106" s="75"/>
      <c r="PWA106" s="204"/>
      <c r="PWB106" s="205"/>
      <c r="PWC106" s="72"/>
      <c r="PWD106" s="70"/>
      <c r="PWE106" s="73"/>
      <c r="PWF106" s="74"/>
      <c r="PWG106" s="74"/>
      <c r="PWH106" s="62"/>
      <c r="PWI106" s="75"/>
      <c r="PWJ106" s="76"/>
      <c r="PWK106" s="216"/>
      <c r="PWL106" s="75"/>
      <c r="PWM106" s="75"/>
      <c r="PWN106" s="204"/>
      <c r="PWO106" s="205"/>
      <c r="PWP106" s="72"/>
      <c r="PWQ106" s="70"/>
      <c r="PWR106" s="73"/>
      <c r="PWS106" s="74"/>
      <c r="PWT106" s="74"/>
      <c r="PWU106" s="62"/>
      <c r="PWV106" s="75"/>
      <c r="PWW106" s="76"/>
      <c r="PWX106" s="216"/>
      <c r="PWY106" s="75"/>
      <c r="PWZ106" s="75"/>
      <c r="PXA106" s="204"/>
      <c r="PXB106" s="205"/>
      <c r="PXC106" s="72"/>
      <c r="PXD106" s="70"/>
      <c r="PXE106" s="73"/>
      <c r="PXF106" s="74"/>
      <c r="PXG106" s="74"/>
      <c r="PXH106" s="62"/>
      <c r="PXI106" s="75"/>
      <c r="PXJ106" s="76"/>
      <c r="PXK106" s="216"/>
      <c r="PXL106" s="75"/>
      <c r="PXM106" s="75"/>
      <c r="PXN106" s="204"/>
      <c r="PXO106" s="205"/>
      <c r="PXP106" s="72"/>
      <c r="PXQ106" s="70"/>
      <c r="PXR106" s="73"/>
      <c r="PXS106" s="74"/>
      <c r="PXT106" s="74"/>
      <c r="PXU106" s="62"/>
      <c r="PXV106" s="75"/>
      <c r="PXW106" s="76"/>
      <c r="PXX106" s="216"/>
      <c r="PXY106" s="75"/>
      <c r="PXZ106" s="75"/>
      <c r="PYA106" s="204"/>
      <c r="PYB106" s="205"/>
      <c r="PYC106" s="72"/>
      <c r="PYD106" s="70"/>
      <c r="PYE106" s="73"/>
      <c r="PYF106" s="74"/>
      <c r="PYG106" s="74"/>
      <c r="PYH106" s="62"/>
      <c r="PYI106" s="75"/>
      <c r="PYJ106" s="76"/>
      <c r="PYK106" s="216"/>
      <c r="PYL106" s="75"/>
      <c r="PYM106" s="75"/>
      <c r="PYN106" s="204"/>
      <c r="PYO106" s="205"/>
      <c r="PYP106" s="72"/>
      <c r="PYQ106" s="70"/>
      <c r="PYR106" s="73"/>
      <c r="PYS106" s="74"/>
      <c r="PYT106" s="74"/>
      <c r="PYU106" s="62"/>
      <c r="PYV106" s="75"/>
      <c r="PYW106" s="76"/>
      <c r="PYX106" s="216"/>
      <c r="PYY106" s="75"/>
      <c r="PYZ106" s="75"/>
      <c r="PZA106" s="204"/>
      <c r="PZB106" s="205"/>
      <c r="PZC106" s="72"/>
      <c r="PZD106" s="70"/>
      <c r="PZE106" s="73"/>
      <c r="PZF106" s="74"/>
      <c r="PZG106" s="74"/>
      <c r="PZH106" s="62"/>
      <c r="PZI106" s="75"/>
      <c r="PZJ106" s="76"/>
      <c r="PZK106" s="216"/>
      <c r="PZL106" s="75"/>
      <c r="PZM106" s="75"/>
      <c r="PZN106" s="204"/>
      <c r="PZO106" s="205"/>
      <c r="PZP106" s="72"/>
      <c r="PZQ106" s="70"/>
      <c r="PZR106" s="73"/>
      <c r="PZS106" s="74"/>
      <c r="PZT106" s="74"/>
      <c r="PZU106" s="62"/>
      <c r="PZV106" s="75"/>
      <c r="PZW106" s="76"/>
      <c r="PZX106" s="216"/>
      <c r="PZY106" s="75"/>
      <c r="PZZ106" s="75"/>
      <c r="QAA106" s="204"/>
      <c r="QAB106" s="205"/>
      <c r="QAC106" s="72"/>
      <c r="QAD106" s="70"/>
      <c r="QAE106" s="73"/>
      <c r="QAF106" s="74"/>
      <c r="QAG106" s="74"/>
      <c r="QAH106" s="62"/>
      <c r="QAI106" s="75"/>
      <c r="QAJ106" s="76"/>
      <c r="QAK106" s="216"/>
      <c r="QAL106" s="75"/>
      <c r="QAM106" s="75"/>
      <c r="QAN106" s="204"/>
      <c r="QAO106" s="205"/>
      <c r="QAP106" s="72"/>
      <c r="QAQ106" s="70"/>
      <c r="QAR106" s="73"/>
      <c r="QAS106" s="74"/>
      <c r="QAT106" s="74"/>
      <c r="QAU106" s="62"/>
      <c r="QAV106" s="75"/>
      <c r="QAW106" s="76"/>
      <c r="QAX106" s="216"/>
      <c r="QAY106" s="75"/>
      <c r="QAZ106" s="75"/>
      <c r="QBA106" s="204"/>
      <c r="QBB106" s="205"/>
      <c r="QBC106" s="72"/>
      <c r="QBD106" s="70"/>
      <c r="QBE106" s="73"/>
      <c r="QBF106" s="74"/>
      <c r="QBG106" s="74"/>
      <c r="QBH106" s="62"/>
      <c r="QBI106" s="75"/>
      <c r="QBJ106" s="76"/>
      <c r="QBK106" s="216"/>
      <c r="QBL106" s="75"/>
      <c r="QBM106" s="75"/>
      <c r="QBN106" s="204"/>
      <c r="QBO106" s="205"/>
      <c r="QBP106" s="72"/>
      <c r="QBQ106" s="70"/>
      <c r="QBR106" s="73"/>
      <c r="QBS106" s="74"/>
      <c r="QBT106" s="74"/>
      <c r="QBU106" s="62"/>
      <c r="QBV106" s="75"/>
      <c r="QBW106" s="76"/>
      <c r="QBX106" s="216"/>
      <c r="QBY106" s="75"/>
      <c r="QBZ106" s="75"/>
      <c r="QCA106" s="204"/>
      <c r="QCB106" s="205"/>
      <c r="QCC106" s="72"/>
      <c r="QCD106" s="70"/>
      <c r="QCE106" s="73"/>
      <c r="QCF106" s="74"/>
      <c r="QCG106" s="74"/>
      <c r="QCH106" s="62"/>
      <c r="QCI106" s="75"/>
      <c r="QCJ106" s="76"/>
      <c r="QCK106" s="216"/>
      <c r="QCL106" s="75"/>
      <c r="QCM106" s="75"/>
      <c r="QCN106" s="204"/>
      <c r="QCO106" s="205"/>
      <c r="QCP106" s="72"/>
      <c r="QCQ106" s="70"/>
      <c r="QCR106" s="73"/>
      <c r="QCS106" s="74"/>
      <c r="QCT106" s="74"/>
      <c r="QCU106" s="62"/>
      <c r="QCV106" s="75"/>
      <c r="QCW106" s="76"/>
      <c r="QCX106" s="216"/>
      <c r="QCY106" s="75"/>
      <c r="QCZ106" s="75"/>
      <c r="QDA106" s="204"/>
      <c r="QDB106" s="205"/>
      <c r="QDC106" s="72"/>
      <c r="QDD106" s="70"/>
      <c r="QDE106" s="73"/>
      <c r="QDF106" s="74"/>
      <c r="QDG106" s="74"/>
      <c r="QDH106" s="62"/>
      <c r="QDI106" s="75"/>
      <c r="QDJ106" s="76"/>
      <c r="QDK106" s="216"/>
      <c r="QDL106" s="75"/>
      <c r="QDM106" s="75"/>
      <c r="QDN106" s="204"/>
      <c r="QDO106" s="205"/>
      <c r="QDP106" s="72"/>
      <c r="QDQ106" s="70"/>
      <c r="QDR106" s="73"/>
      <c r="QDS106" s="74"/>
      <c r="QDT106" s="74"/>
      <c r="QDU106" s="62"/>
      <c r="QDV106" s="75"/>
      <c r="QDW106" s="76"/>
      <c r="QDX106" s="216"/>
      <c r="QDY106" s="75"/>
      <c r="QDZ106" s="75"/>
      <c r="QEA106" s="204"/>
      <c r="QEB106" s="205"/>
      <c r="QEC106" s="72"/>
      <c r="QED106" s="70"/>
      <c r="QEE106" s="73"/>
      <c r="QEF106" s="74"/>
      <c r="QEG106" s="74"/>
      <c r="QEH106" s="62"/>
      <c r="QEI106" s="75"/>
      <c r="QEJ106" s="76"/>
      <c r="QEK106" s="216"/>
      <c r="QEL106" s="75"/>
      <c r="QEM106" s="75"/>
      <c r="QEN106" s="204"/>
      <c r="QEO106" s="205"/>
      <c r="QEP106" s="72"/>
      <c r="QEQ106" s="70"/>
      <c r="QER106" s="73"/>
      <c r="QES106" s="74"/>
      <c r="QET106" s="74"/>
      <c r="QEU106" s="62"/>
      <c r="QEV106" s="75"/>
      <c r="QEW106" s="76"/>
      <c r="QEX106" s="216"/>
      <c r="QEY106" s="75"/>
      <c r="QEZ106" s="75"/>
      <c r="QFA106" s="204"/>
      <c r="QFB106" s="205"/>
      <c r="QFC106" s="72"/>
      <c r="QFD106" s="70"/>
      <c r="QFE106" s="73"/>
      <c r="QFF106" s="74"/>
      <c r="QFG106" s="74"/>
      <c r="QFH106" s="62"/>
      <c r="QFI106" s="75"/>
      <c r="QFJ106" s="76"/>
      <c r="QFK106" s="216"/>
      <c r="QFL106" s="75"/>
      <c r="QFM106" s="75"/>
      <c r="QFN106" s="204"/>
      <c r="QFO106" s="205"/>
      <c r="QFP106" s="72"/>
      <c r="QFQ106" s="70"/>
      <c r="QFR106" s="73"/>
      <c r="QFS106" s="74"/>
      <c r="QFT106" s="74"/>
      <c r="QFU106" s="62"/>
      <c r="QFV106" s="75"/>
      <c r="QFW106" s="76"/>
      <c r="QFX106" s="216"/>
      <c r="QFY106" s="75"/>
      <c r="QFZ106" s="75"/>
      <c r="QGA106" s="204"/>
      <c r="QGB106" s="205"/>
      <c r="QGC106" s="72"/>
      <c r="QGD106" s="70"/>
      <c r="QGE106" s="73"/>
      <c r="QGF106" s="74"/>
      <c r="QGG106" s="74"/>
      <c r="QGH106" s="62"/>
      <c r="QGI106" s="75"/>
      <c r="QGJ106" s="76"/>
      <c r="QGK106" s="216"/>
      <c r="QGL106" s="75"/>
      <c r="QGM106" s="75"/>
      <c r="QGN106" s="204"/>
      <c r="QGO106" s="205"/>
      <c r="QGP106" s="72"/>
      <c r="QGQ106" s="70"/>
      <c r="QGR106" s="73"/>
      <c r="QGS106" s="74"/>
      <c r="QGT106" s="74"/>
      <c r="QGU106" s="62"/>
      <c r="QGV106" s="75"/>
      <c r="QGW106" s="76"/>
      <c r="QGX106" s="216"/>
      <c r="QGY106" s="75"/>
      <c r="QGZ106" s="75"/>
      <c r="QHA106" s="204"/>
      <c r="QHB106" s="205"/>
      <c r="QHC106" s="72"/>
      <c r="QHD106" s="70"/>
      <c r="QHE106" s="73"/>
      <c r="QHF106" s="74"/>
      <c r="QHG106" s="74"/>
      <c r="QHH106" s="62"/>
      <c r="QHI106" s="75"/>
      <c r="QHJ106" s="76"/>
      <c r="QHK106" s="216"/>
      <c r="QHL106" s="75"/>
      <c r="QHM106" s="75"/>
      <c r="QHN106" s="204"/>
      <c r="QHO106" s="205"/>
      <c r="QHP106" s="72"/>
      <c r="QHQ106" s="70"/>
      <c r="QHR106" s="73"/>
      <c r="QHS106" s="74"/>
      <c r="QHT106" s="74"/>
      <c r="QHU106" s="62"/>
      <c r="QHV106" s="75"/>
      <c r="QHW106" s="76"/>
      <c r="QHX106" s="216"/>
      <c r="QHY106" s="75"/>
      <c r="QHZ106" s="75"/>
      <c r="QIA106" s="204"/>
      <c r="QIB106" s="205"/>
      <c r="QIC106" s="72"/>
      <c r="QID106" s="70"/>
      <c r="QIE106" s="73"/>
      <c r="QIF106" s="74"/>
      <c r="QIG106" s="74"/>
      <c r="QIH106" s="62"/>
      <c r="QII106" s="75"/>
      <c r="QIJ106" s="76"/>
      <c r="QIK106" s="216"/>
      <c r="QIL106" s="75"/>
      <c r="QIM106" s="75"/>
      <c r="QIN106" s="204"/>
      <c r="QIO106" s="205"/>
      <c r="QIP106" s="72"/>
      <c r="QIQ106" s="70"/>
      <c r="QIR106" s="73"/>
      <c r="QIS106" s="74"/>
      <c r="QIT106" s="74"/>
      <c r="QIU106" s="62"/>
      <c r="QIV106" s="75"/>
      <c r="QIW106" s="76"/>
      <c r="QIX106" s="216"/>
      <c r="QIY106" s="75"/>
      <c r="QIZ106" s="75"/>
      <c r="QJA106" s="204"/>
      <c r="QJB106" s="205"/>
      <c r="QJC106" s="72"/>
      <c r="QJD106" s="70"/>
      <c r="QJE106" s="73"/>
      <c r="QJF106" s="74"/>
      <c r="QJG106" s="74"/>
      <c r="QJH106" s="62"/>
      <c r="QJI106" s="75"/>
      <c r="QJJ106" s="76"/>
      <c r="QJK106" s="216"/>
      <c r="QJL106" s="75"/>
      <c r="QJM106" s="75"/>
      <c r="QJN106" s="204"/>
      <c r="QJO106" s="205"/>
      <c r="QJP106" s="72"/>
      <c r="QJQ106" s="70"/>
      <c r="QJR106" s="73"/>
      <c r="QJS106" s="74"/>
      <c r="QJT106" s="74"/>
      <c r="QJU106" s="62"/>
      <c r="QJV106" s="75"/>
      <c r="QJW106" s="76"/>
      <c r="QJX106" s="216"/>
      <c r="QJY106" s="75"/>
      <c r="QJZ106" s="75"/>
      <c r="QKA106" s="204"/>
      <c r="QKB106" s="205"/>
      <c r="QKC106" s="72"/>
      <c r="QKD106" s="70"/>
      <c r="QKE106" s="73"/>
      <c r="QKF106" s="74"/>
      <c r="QKG106" s="74"/>
      <c r="QKH106" s="62"/>
      <c r="QKI106" s="75"/>
      <c r="QKJ106" s="76"/>
      <c r="QKK106" s="216"/>
      <c r="QKL106" s="75"/>
      <c r="QKM106" s="75"/>
      <c r="QKN106" s="204"/>
      <c r="QKO106" s="205"/>
      <c r="QKP106" s="72"/>
      <c r="QKQ106" s="70"/>
      <c r="QKR106" s="73"/>
      <c r="QKS106" s="74"/>
      <c r="QKT106" s="74"/>
      <c r="QKU106" s="62"/>
      <c r="QKV106" s="75"/>
      <c r="QKW106" s="76"/>
      <c r="QKX106" s="216"/>
      <c r="QKY106" s="75"/>
      <c r="QKZ106" s="75"/>
      <c r="QLA106" s="204"/>
      <c r="QLB106" s="205"/>
      <c r="QLC106" s="72"/>
      <c r="QLD106" s="70"/>
      <c r="QLE106" s="73"/>
      <c r="QLF106" s="74"/>
      <c r="QLG106" s="74"/>
      <c r="QLH106" s="62"/>
      <c r="QLI106" s="75"/>
      <c r="QLJ106" s="76"/>
      <c r="QLK106" s="216"/>
      <c r="QLL106" s="75"/>
      <c r="QLM106" s="75"/>
      <c r="QLN106" s="204"/>
      <c r="QLO106" s="205"/>
      <c r="QLP106" s="72"/>
      <c r="QLQ106" s="70"/>
      <c r="QLR106" s="73"/>
      <c r="QLS106" s="74"/>
      <c r="QLT106" s="74"/>
      <c r="QLU106" s="62"/>
      <c r="QLV106" s="75"/>
      <c r="QLW106" s="76"/>
      <c r="QLX106" s="216"/>
      <c r="QLY106" s="75"/>
      <c r="QLZ106" s="75"/>
      <c r="QMA106" s="204"/>
      <c r="QMB106" s="205"/>
      <c r="QMC106" s="72"/>
      <c r="QMD106" s="70"/>
      <c r="QME106" s="73"/>
      <c r="QMF106" s="74"/>
      <c r="QMG106" s="74"/>
      <c r="QMH106" s="62"/>
      <c r="QMI106" s="75"/>
      <c r="QMJ106" s="76"/>
      <c r="QMK106" s="216"/>
      <c r="QML106" s="75"/>
      <c r="QMM106" s="75"/>
      <c r="QMN106" s="204"/>
      <c r="QMO106" s="205"/>
      <c r="QMP106" s="72"/>
      <c r="QMQ106" s="70"/>
      <c r="QMR106" s="73"/>
      <c r="QMS106" s="74"/>
      <c r="QMT106" s="74"/>
      <c r="QMU106" s="62"/>
      <c r="QMV106" s="75"/>
      <c r="QMW106" s="76"/>
      <c r="QMX106" s="216"/>
      <c r="QMY106" s="75"/>
      <c r="QMZ106" s="75"/>
      <c r="QNA106" s="204"/>
      <c r="QNB106" s="205"/>
      <c r="QNC106" s="72"/>
      <c r="QND106" s="70"/>
      <c r="QNE106" s="73"/>
      <c r="QNF106" s="74"/>
      <c r="QNG106" s="74"/>
      <c r="QNH106" s="62"/>
      <c r="QNI106" s="75"/>
      <c r="QNJ106" s="76"/>
      <c r="QNK106" s="216"/>
      <c r="QNL106" s="75"/>
      <c r="QNM106" s="75"/>
      <c r="QNN106" s="204"/>
      <c r="QNO106" s="205"/>
      <c r="QNP106" s="72"/>
      <c r="QNQ106" s="70"/>
      <c r="QNR106" s="73"/>
      <c r="QNS106" s="74"/>
      <c r="QNT106" s="74"/>
      <c r="QNU106" s="62"/>
      <c r="QNV106" s="75"/>
      <c r="QNW106" s="76"/>
      <c r="QNX106" s="216"/>
      <c r="QNY106" s="75"/>
      <c r="QNZ106" s="75"/>
      <c r="QOA106" s="204"/>
      <c r="QOB106" s="205"/>
      <c r="QOC106" s="72"/>
      <c r="QOD106" s="70"/>
      <c r="QOE106" s="73"/>
      <c r="QOF106" s="74"/>
      <c r="QOG106" s="74"/>
      <c r="QOH106" s="62"/>
      <c r="QOI106" s="75"/>
      <c r="QOJ106" s="76"/>
      <c r="QOK106" s="216"/>
      <c r="QOL106" s="75"/>
      <c r="QOM106" s="75"/>
      <c r="QON106" s="204"/>
      <c r="QOO106" s="205"/>
      <c r="QOP106" s="72"/>
      <c r="QOQ106" s="70"/>
      <c r="QOR106" s="73"/>
      <c r="QOS106" s="74"/>
      <c r="QOT106" s="74"/>
      <c r="QOU106" s="62"/>
      <c r="QOV106" s="75"/>
      <c r="QOW106" s="76"/>
      <c r="QOX106" s="216"/>
      <c r="QOY106" s="75"/>
      <c r="QOZ106" s="75"/>
      <c r="QPA106" s="204"/>
      <c r="QPB106" s="205"/>
      <c r="QPC106" s="72"/>
      <c r="QPD106" s="70"/>
      <c r="QPE106" s="73"/>
      <c r="QPF106" s="74"/>
      <c r="QPG106" s="74"/>
      <c r="QPH106" s="62"/>
      <c r="QPI106" s="75"/>
      <c r="QPJ106" s="76"/>
      <c r="QPK106" s="216"/>
      <c r="QPL106" s="75"/>
      <c r="QPM106" s="75"/>
      <c r="QPN106" s="204"/>
      <c r="QPO106" s="205"/>
      <c r="QPP106" s="72"/>
      <c r="QPQ106" s="70"/>
      <c r="QPR106" s="73"/>
      <c r="QPS106" s="74"/>
      <c r="QPT106" s="74"/>
      <c r="QPU106" s="62"/>
      <c r="QPV106" s="75"/>
      <c r="QPW106" s="76"/>
      <c r="QPX106" s="216"/>
      <c r="QPY106" s="75"/>
      <c r="QPZ106" s="75"/>
      <c r="QQA106" s="204"/>
      <c r="QQB106" s="205"/>
      <c r="QQC106" s="72"/>
      <c r="QQD106" s="70"/>
      <c r="QQE106" s="73"/>
      <c r="QQF106" s="74"/>
      <c r="QQG106" s="74"/>
      <c r="QQH106" s="62"/>
      <c r="QQI106" s="75"/>
      <c r="QQJ106" s="76"/>
      <c r="QQK106" s="216"/>
      <c r="QQL106" s="75"/>
      <c r="QQM106" s="75"/>
      <c r="QQN106" s="204"/>
      <c r="QQO106" s="205"/>
      <c r="QQP106" s="72"/>
      <c r="QQQ106" s="70"/>
      <c r="QQR106" s="73"/>
      <c r="QQS106" s="74"/>
      <c r="QQT106" s="74"/>
      <c r="QQU106" s="62"/>
      <c r="QQV106" s="75"/>
      <c r="QQW106" s="76"/>
      <c r="QQX106" s="216"/>
      <c r="QQY106" s="75"/>
      <c r="QQZ106" s="75"/>
      <c r="QRA106" s="204"/>
      <c r="QRB106" s="205"/>
      <c r="QRC106" s="72"/>
      <c r="QRD106" s="70"/>
      <c r="QRE106" s="73"/>
      <c r="QRF106" s="74"/>
      <c r="QRG106" s="74"/>
      <c r="QRH106" s="62"/>
      <c r="QRI106" s="75"/>
      <c r="QRJ106" s="76"/>
      <c r="QRK106" s="216"/>
      <c r="QRL106" s="75"/>
      <c r="QRM106" s="75"/>
      <c r="QRN106" s="204"/>
      <c r="QRO106" s="205"/>
      <c r="QRP106" s="72"/>
      <c r="QRQ106" s="70"/>
      <c r="QRR106" s="73"/>
      <c r="QRS106" s="74"/>
      <c r="QRT106" s="74"/>
      <c r="QRU106" s="62"/>
      <c r="QRV106" s="75"/>
      <c r="QRW106" s="76"/>
      <c r="QRX106" s="216"/>
      <c r="QRY106" s="75"/>
      <c r="QRZ106" s="75"/>
      <c r="QSA106" s="204"/>
      <c r="QSB106" s="205"/>
      <c r="QSC106" s="72"/>
      <c r="QSD106" s="70"/>
      <c r="QSE106" s="73"/>
      <c r="QSF106" s="74"/>
      <c r="QSG106" s="74"/>
      <c r="QSH106" s="62"/>
      <c r="QSI106" s="75"/>
      <c r="QSJ106" s="76"/>
      <c r="QSK106" s="216"/>
      <c r="QSL106" s="75"/>
      <c r="QSM106" s="75"/>
      <c r="QSN106" s="204"/>
      <c r="QSO106" s="205"/>
      <c r="QSP106" s="72"/>
      <c r="QSQ106" s="70"/>
      <c r="QSR106" s="73"/>
      <c r="QSS106" s="74"/>
      <c r="QST106" s="74"/>
      <c r="QSU106" s="62"/>
      <c r="QSV106" s="75"/>
      <c r="QSW106" s="76"/>
      <c r="QSX106" s="216"/>
      <c r="QSY106" s="75"/>
      <c r="QSZ106" s="75"/>
      <c r="QTA106" s="204"/>
      <c r="QTB106" s="205"/>
      <c r="QTC106" s="72"/>
      <c r="QTD106" s="70"/>
      <c r="QTE106" s="73"/>
      <c r="QTF106" s="74"/>
      <c r="QTG106" s="74"/>
      <c r="QTH106" s="62"/>
      <c r="QTI106" s="75"/>
      <c r="QTJ106" s="76"/>
      <c r="QTK106" s="216"/>
      <c r="QTL106" s="75"/>
      <c r="QTM106" s="75"/>
      <c r="QTN106" s="204"/>
      <c r="QTO106" s="205"/>
      <c r="QTP106" s="72"/>
      <c r="QTQ106" s="70"/>
      <c r="QTR106" s="73"/>
      <c r="QTS106" s="74"/>
      <c r="QTT106" s="74"/>
      <c r="QTU106" s="62"/>
      <c r="QTV106" s="75"/>
      <c r="QTW106" s="76"/>
      <c r="QTX106" s="216"/>
      <c r="QTY106" s="75"/>
      <c r="QTZ106" s="75"/>
      <c r="QUA106" s="204"/>
      <c r="QUB106" s="205"/>
      <c r="QUC106" s="72"/>
      <c r="QUD106" s="70"/>
      <c r="QUE106" s="73"/>
      <c r="QUF106" s="74"/>
      <c r="QUG106" s="74"/>
      <c r="QUH106" s="62"/>
      <c r="QUI106" s="75"/>
      <c r="QUJ106" s="76"/>
      <c r="QUK106" s="216"/>
      <c r="QUL106" s="75"/>
      <c r="QUM106" s="75"/>
      <c r="QUN106" s="204"/>
      <c r="QUO106" s="205"/>
      <c r="QUP106" s="72"/>
      <c r="QUQ106" s="70"/>
      <c r="QUR106" s="73"/>
      <c r="QUS106" s="74"/>
      <c r="QUT106" s="74"/>
      <c r="QUU106" s="62"/>
      <c r="QUV106" s="75"/>
      <c r="QUW106" s="76"/>
      <c r="QUX106" s="216"/>
      <c r="QUY106" s="75"/>
      <c r="QUZ106" s="75"/>
      <c r="QVA106" s="204"/>
      <c r="QVB106" s="205"/>
      <c r="QVC106" s="72"/>
      <c r="QVD106" s="70"/>
      <c r="QVE106" s="73"/>
      <c r="QVF106" s="74"/>
      <c r="QVG106" s="74"/>
      <c r="QVH106" s="62"/>
      <c r="QVI106" s="75"/>
      <c r="QVJ106" s="76"/>
      <c r="QVK106" s="216"/>
      <c r="QVL106" s="75"/>
      <c r="QVM106" s="75"/>
      <c r="QVN106" s="204"/>
      <c r="QVO106" s="205"/>
      <c r="QVP106" s="72"/>
      <c r="QVQ106" s="70"/>
      <c r="QVR106" s="73"/>
      <c r="QVS106" s="74"/>
      <c r="QVT106" s="74"/>
      <c r="QVU106" s="62"/>
      <c r="QVV106" s="75"/>
      <c r="QVW106" s="76"/>
      <c r="QVX106" s="216"/>
      <c r="QVY106" s="75"/>
      <c r="QVZ106" s="75"/>
      <c r="QWA106" s="204"/>
      <c r="QWB106" s="205"/>
      <c r="QWC106" s="72"/>
      <c r="QWD106" s="70"/>
      <c r="QWE106" s="73"/>
      <c r="QWF106" s="74"/>
      <c r="QWG106" s="74"/>
      <c r="QWH106" s="62"/>
      <c r="QWI106" s="75"/>
      <c r="QWJ106" s="76"/>
      <c r="QWK106" s="216"/>
      <c r="QWL106" s="75"/>
      <c r="QWM106" s="75"/>
      <c r="QWN106" s="204"/>
      <c r="QWO106" s="205"/>
      <c r="QWP106" s="72"/>
      <c r="QWQ106" s="70"/>
      <c r="QWR106" s="73"/>
      <c r="QWS106" s="74"/>
      <c r="QWT106" s="74"/>
      <c r="QWU106" s="62"/>
      <c r="QWV106" s="75"/>
      <c r="QWW106" s="76"/>
      <c r="QWX106" s="216"/>
      <c r="QWY106" s="75"/>
      <c r="QWZ106" s="75"/>
      <c r="QXA106" s="204"/>
      <c r="QXB106" s="205"/>
      <c r="QXC106" s="72"/>
      <c r="QXD106" s="70"/>
      <c r="QXE106" s="73"/>
      <c r="QXF106" s="74"/>
      <c r="QXG106" s="74"/>
      <c r="QXH106" s="62"/>
      <c r="QXI106" s="75"/>
      <c r="QXJ106" s="76"/>
      <c r="QXK106" s="216"/>
      <c r="QXL106" s="75"/>
      <c r="QXM106" s="75"/>
      <c r="QXN106" s="204"/>
      <c r="QXO106" s="205"/>
      <c r="QXP106" s="72"/>
      <c r="QXQ106" s="70"/>
      <c r="QXR106" s="73"/>
      <c r="QXS106" s="74"/>
      <c r="QXT106" s="74"/>
      <c r="QXU106" s="62"/>
      <c r="QXV106" s="75"/>
      <c r="QXW106" s="76"/>
      <c r="QXX106" s="216"/>
      <c r="QXY106" s="75"/>
      <c r="QXZ106" s="75"/>
      <c r="QYA106" s="204"/>
      <c r="QYB106" s="205"/>
      <c r="QYC106" s="72"/>
      <c r="QYD106" s="70"/>
      <c r="QYE106" s="73"/>
      <c r="QYF106" s="74"/>
      <c r="QYG106" s="74"/>
      <c r="QYH106" s="62"/>
      <c r="QYI106" s="75"/>
      <c r="QYJ106" s="76"/>
      <c r="QYK106" s="216"/>
      <c r="QYL106" s="75"/>
      <c r="QYM106" s="75"/>
      <c r="QYN106" s="204"/>
      <c r="QYO106" s="205"/>
      <c r="QYP106" s="72"/>
      <c r="QYQ106" s="70"/>
      <c r="QYR106" s="73"/>
      <c r="QYS106" s="74"/>
      <c r="QYT106" s="74"/>
      <c r="QYU106" s="62"/>
      <c r="QYV106" s="75"/>
      <c r="QYW106" s="76"/>
      <c r="QYX106" s="216"/>
      <c r="QYY106" s="75"/>
      <c r="QYZ106" s="75"/>
      <c r="QZA106" s="204"/>
      <c r="QZB106" s="205"/>
      <c r="QZC106" s="72"/>
      <c r="QZD106" s="70"/>
      <c r="QZE106" s="73"/>
      <c r="QZF106" s="74"/>
      <c r="QZG106" s="74"/>
      <c r="QZH106" s="62"/>
      <c r="QZI106" s="75"/>
      <c r="QZJ106" s="76"/>
      <c r="QZK106" s="216"/>
      <c r="QZL106" s="75"/>
      <c r="QZM106" s="75"/>
      <c r="QZN106" s="204"/>
      <c r="QZO106" s="205"/>
      <c r="QZP106" s="72"/>
      <c r="QZQ106" s="70"/>
      <c r="QZR106" s="73"/>
      <c r="QZS106" s="74"/>
      <c r="QZT106" s="74"/>
      <c r="QZU106" s="62"/>
      <c r="QZV106" s="75"/>
      <c r="QZW106" s="76"/>
      <c r="QZX106" s="216"/>
      <c r="QZY106" s="75"/>
      <c r="QZZ106" s="75"/>
      <c r="RAA106" s="204"/>
      <c r="RAB106" s="205"/>
      <c r="RAC106" s="72"/>
      <c r="RAD106" s="70"/>
      <c r="RAE106" s="73"/>
      <c r="RAF106" s="74"/>
      <c r="RAG106" s="74"/>
      <c r="RAH106" s="62"/>
      <c r="RAI106" s="75"/>
      <c r="RAJ106" s="76"/>
      <c r="RAK106" s="216"/>
      <c r="RAL106" s="75"/>
      <c r="RAM106" s="75"/>
      <c r="RAN106" s="204"/>
      <c r="RAO106" s="205"/>
      <c r="RAP106" s="72"/>
      <c r="RAQ106" s="70"/>
      <c r="RAR106" s="73"/>
      <c r="RAS106" s="74"/>
      <c r="RAT106" s="74"/>
      <c r="RAU106" s="62"/>
      <c r="RAV106" s="75"/>
      <c r="RAW106" s="76"/>
      <c r="RAX106" s="216"/>
      <c r="RAY106" s="75"/>
      <c r="RAZ106" s="75"/>
      <c r="RBA106" s="204"/>
      <c r="RBB106" s="205"/>
      <c r="RBC106" s="72"/>
      <c r="RBD106" s="70"/>
      <c r="RBE106" s="73"/>
      <c r="RBF106" s="74"/>
      <c r="RBG106" s="74"/>
      <c r="RBH106" s="62"/>
      <c r="RBI106" s="75"/>
      <c r="RBJ106" s="76"/>
      <c r="RBK106" s="216"/>
      <c r="RBL106" s="75"/>
      <c r="RBM106" s="75"/>
      <c r="RBN106" s="204"/>
      <c r="RBO106" s="205"/>
      <c r="RBP106" s="72"/>
      <c r="RBQ106" s="70"/>
      <c r="RBR106" s="73"/>
      <c r="RBS106" s="74"/>
      <c r="RBT106" s="74"/>
      <c r="RBU106" s="62"/>
      <c r="RBV106" s="75"/>
      <c r="RBW106" s="76"/>
      <c r="RBX106" s="216"/>
      <c r="RBY106" s="75"/>
      <c r="RBZ106" s="75"/>
      <c r="RCA106" s="204"/>
      <c r="RCB106" s="205"/>
      <c r="RCC106" s="72"/>
      <c r="RCD106" s="70"/>
      <c r="RCE106" s="73"/>
      <c r="RCF106" s="74"/>
      <c r="RCG106" s="74"/>
      <c r="RCH106" s="62"/>
      <c r="RCI106" s="75"/>
      <c r="RCJ106" s="76"/>
      <c r="RCK106" s="216"/>
      <c r="RCL106" s="75"/>
      <c r="RCM106" s="75"/>
      <c r="RCN106" s="204"/>
      <c r="RCO106" s="205"/>
      <c r="RCP106" s="72"/>
      <c r="RCQ106" s="70"/>
      <c r="RCR106" s="73"/>
      <c r="RCS106" s="74"/>
      <c r="RCT106" s="74"/>
      <c r="RCU106" s="62"/>
      <c r="RCV106" s="75"/>
      <c r="RCW106" s="76"/>
      <c r="RCX106" s="216"/>
      <c r="RCY106" s="75"/>
      <c r="RCZ106" s="75"/>
      <c r="RDA106" s="204"/>
      <c r="RDB106" s="205"/>
      <c r="RDC106" s="72"/>
      <c r="RDD106" s="70"/>
      <c r="RDE106" s="73"/>
      <c r="RDF106" s="74"/>
      <c r="RDG106" s="74"/>
      <c r="RDH106" s="62"/>
      <c r="RDI106" s="75"/>
      <c r="RDJ106" s="76"/>
      <c r="RDK106" s="216"/>
      <c r="RDL106" s="75"/>
      <c r="RDM106" s="75"/>
      <c r="RDN106" s="204"/>
      <c r="RDO106" s="205"/>
      <c r="RDP106" s="72"/>
      <c r="RDQ106" s="70"/>
      <c r="RDR106" s="73"/>
      <c r="RDS106" s="74"/>
      <c r="RDT106" s="74"/>
      <c r="RDU106" s="62"/>
      <c r="RDV106" s="75"/>
      <c r="RDW106" s="76"/>
      <c r="RDX106" s="216"/>
      <c r="RDY106" s="75"/>
      <c r="RDZ106" s="75"/>
      <c r="REA106" s="204"/>
      <c r="REB106" s="205"/>
      <c r="REC106" s="72"/>
      <c r="RED106" s="70"/>
      <c r="REE106" s="73"/>
      <c r="REF106" s="74"/>
      <c r="REG106" s="74"/>
      <c r="REH106" s="62"/>
      <c r="REI106" s="75"/>
      <c r="REJ106" s="76"/>
      <c r="REK106" s="216"/>
      <c r="REL106" s="75"/>
      <c r="REM106" s="75"/>
      <c r="REN106" s="204"/>
      <c r="REO106" s="205"/>
      <c r="REP106" s="72"/>
      <c r="REQ106" s="70"/>
      <c r="RER106" s="73"/>
      <c r="RES106" s="74"/>
      <c r="RET106" s="74"/>
      <c r="REU106" s="62"/>
      <c r="REV106" s="75"/>
      <c r="REW106" s="76"/>
      <c r="REX106" s="216"/>
      <c r="REY106" s="75"/>
      <c r="REZ106" s="75"/>
      <c r="RFA106" s="204"/>
      <c r="RFB106" s="205"/>
      <c r="RFC106" s="72"/>
      <c r="RFD106" s="70"/>
      <c r="RFE106" s="73"/>
      <c r="RFF106" s="74"/>
      <c r="RFG106" s="74"/>
      <c r="RFH106" s="62"/>
      <c r="RFI106" s="75"/>
      <c r="RFJ106" s="76"/>
      <c r="RFK106" s="216"/>
      <c r="RFL106" s="75"/>
      <c r="RFM106" s="75"/>
      <c r="RFN106" s="204"/>
      <c r="RFO106" s="205"/>
      <c r="RFP106" s="72"/>
      <c r="RFQ106" s="70"/>
      <c r="RFR106" s="73"/>
      <c r="RFS106" s="74"/>
      <c r="RFT106" s="74"/>
      <c r="RFU106" s="62"/>
      <c r="RFV106" s="75"/>
      <c r="RFW106" s="76"/>
      <c r="RFX106" s="216"/>
      <c r="RFY106" s="75"/>
      <c r="RFZ106" s="75"/>
      <c r="RGA106" s="204"/>
      <c r="RGB106" s="205"/>
      <c r="RGC106" s="72"/>
      <c r="RGD106" s="70"/>
      <c r="RGE106" s="73"/>
      <c r="RGF106" s="74"/>
      <c r="RGG106" s="74"/>
      <c r="RGH106" s="62"/>
      <c r="RGI106" s="75"/>
      <c r="RGJ106" s="76"/>
      <c r="RGK106" s="216"/>
      <c r="RGL106" s="75"/>
      <c r="RGM106" s="75"/>
      <c r="RGN106" s="204"/>
      <c r="RGO106" s="205"/>
      <c r="RGP106" s="72"/>
      <c r="RGQ106" s="70"/>
      <c r="RGR106" s="73"/>
      <c r="RGS106" s="74"/>
      <c r="RGT106" s="74"/>
      <c r="RGU106" s="62"/>
      <c r="RGV106" s="75"/>
      <c r="RGW106" s="76"/>
      <c r="RGX106" s="216"/>
      <c r="RGY106" s="75"/>
      <c r="RGZ106" s="75"/>
      <c r="RHA106" s="204"/>
      <c r="RHB106" s="205"/>
      <c r="RHC106" s="72"/>
      <c r="RHD106" s="70"/>
      <c r="RHE106" s="73"/>
      <c r="RHF106" s="74"/>
      <c r="RHG106" s="74"/>
      <c r="RHH106" s="62"/>
      <c r="RHI106" s="75"/>
      <c r="RHJ106" s="76"/>
      <c r="RHK106" s="216"/>
      <c r="RHL106" s="75"/>
      <c r="RHM106" s="75"/>
      <c r="RHN106" s="204"/>
      <c r="RHO106" s="205"/>
      <c r="RHP106" s="72"/>
      <c r="RHQ106" s="70"/>
      <c r="RHR106" s="73"/>
      <c r="RHS106" s="74"/>
      <c r="RHT106" s="74"/>
      <c r="RHU106" s="62"/>
      <c r="RHV106" s="75"/>
      <c r="RHW106" s="76"/>
      <c r="RHX106" s="216"/>
      <c r="RHY106" s="75"/>
      <c r="RHZ106" s="75"/>
      <c r="RIA106" s="204"/>
      <c r="RIB106" s="205"/>
      <c r="RIC106" s="72"/>
      <c r="RID106" s="70"/>
      <c r="RIE106" s="73"/>
      <c r="RIF106" s="74"/>
      <c r="RIG106" s="74"/>
      <c r="RIH106" s="62"/>
      <c r="RII106" s="75"/>
      <c r="RIJ106" s="76"/>
      <c r="RIK106" s="216"/>
      <c r="RIL106" s="75"/>
      <c r="RIM106" s="75"/>
      <c r="RIN106" s="204"/>
      <c r="RIO106" s="205"/>
      <c r="RIP106" s="72"/>
      <c r="RIQ106" s="70"/>
      <c r="RIR106" s="73"/>
      <c r="RIS106" s="74"/>
      <c r="RIT106" s="74"/>
      <c r="RIU106" s="62"/>
      <c r="RIV106" s="75"/>
      <c r="RIW106" s="76"/>
      <c r="RIX106" s="216"/>
      <c r="RIY106" s="75"/>
      <c r="RIZ106" s="75"/>
      <c r="RJA106" s="204"/>
      <c r="RJB106" s="205"/>
      <c r="RJC106" s="72"/>
      <c r="RJD106" s="70"/>
      <c r="RJE106" s="73"/>
      <c r="RJF106" s="74"/>
      <c r="RJG106" s="74"/>
      <c r="RJH106" s="62"/>
      <c r="RJI106" s="75"/>
      <c r="RJJ106" s="76"/>
      <c r="RJK106" s="216"/>
      <c r="RJL106" s="75"/>
      <c r="RJM106" s="75"/>
      <c r="RJN106" s="204"/>
      <c r="RJO106" s="205"/>
      <c r="RJP106" s="72"/>
      <c r="RJQ106" s="70"/>
      <c r="RJR106" s="73"/>
      <c r="RJS106" s="74"/>
      <c r="RJT106" s="74"/>
      <c r="RJU106" s="62"/>
      <c r="RJV106" s="75"/>
      <c r="RJW106" s="76"/>
      <c r="RJX106" s="216"/>
      <c r="RJY106" s="75"/>
      <c r="RJZ106" s="75"/>
      <c r="RKA106" s="204"/>
      <c r="RKB106" s="205"/>
      <c r="RKC106" s="72"/>
      <c r="RKD106" s="70"/>
      <c r="RKE106" s="73"/>
      <c r="RKF106" s="74"/>
      <c r="RKG106" s="74"/>
      <c r="RKH106" s="62"/>
      <c r="RKI106" s="75"/>
      <c r="RKJ106" s="76"/>
      <c r="RKK106" s="216"/>
      <c r="RKL106" s="75"/>
      <c r="RKM106" s="75"/>
      <c r="RKN106" s="204"/>
      <c r="RKO106" s="205"/>
      <c r="RKP106" s="72"/>
      <c r="RKQ106" s="70"/>
      <c r="RKR106" s="73"/>
      <c r="RKS106" s="74"/>
      <c r="RKT106" s="74"/>
      <c r="RKU106" s="62"/>
      <c r="RKV106" s="75"/>
      <c r="RKW106" s="76"/>
      <c r="RKX106" s="216"/>
      <c r="RKY106" s="75"/>
      <c r="RKZ106" s="75"/>
      <c r="RLA106" s="204"/>
      <c r="RLB106" s="205"/>
      <c r="RLC106" s="72"/>
      <c r="RLD106" s="70"/>
      <c r="RLE106" s="73"/>
      <c r="RLF106" s="74"/>
      <c r="RLG106" s="74"/>
      <c r="RLH106" s="62"/>
      <c r="RLI106" s="75"/>
      <c r="RLJ106" s="76"/>
      <c r="RLK106" s="216"/>
      <c r="RLL106" s="75"/>
      <c r="RLM106" s="75"/>
      <c r="RLN106" s="204"/>
      <c r="RLO106" s="205"/>
      <c r="RLP106" s="72"/>
      <c r="RLQ106" s="70"/>
      <c r="RLR106" s="73"/>
      <c r="RLS106" s="74"/>
      <c r="RLT106" s="74"/>
      <c r="RLU106" s="62"/>
      <c r="RLV106" s="75"/>
      <c r="RLW106" s="76"/>
      <c r="RLX106" s="216"/>
      <c r="RLY106" s="75"/>
      <c r="RLZ106" s="75"/>
      <c r="RMA106" s="204"/>
      <c r="RMB106" s="205"/>
      <c r="RMC106" s="72"/>
      <c r="RMD106" s="70"/>
      <c r="RME106" s="73"/>
      <c r="RMF106" s="74"/>
      <c r="RMG106" s="74"/>
      <c r="RMH106" s="62"/>
      <c r="RMI106" s="75"/>
      <c r="RMJ106" s="76"/>
      <c r="RMK106" s="216"/>
      <c r="RML106" s="75"/>
      <c r="RMM106" s="75"/>
      <c r="RMN106" s="204"/>
      <c r="RMO106" s="205"/>
      <c r="RMP106" s="72"/>
      <c r="RMQ106" s="70"/>
      <c r="RMR106" s="73"/>
      <c r="RMS106" s="74"/>
      <c r="RMT106" s="74"/>
      <c r="RMU106" s="62"/>
      <c r="RMV106" s="75"/>
      <c r="RMW106" s="76"/>
      <c r="RMX106" s="216"/>
      <c r="RMY106" s="75"/>
      <c r="RMZ106" s="75"/>
      <c r="RNA106" s="204"/>
      <c r="RNB106" s="205"/>
      <c r="RNC106" s="72"/>
      <c r="RND106" s="70"/>
      <c r="RNE106" s="73"/>
      <c r="RNF106" s="74"/>
      <c r="RNG106" s="74"/>
      <c r="RNH106" s="62"/>
      <c r="RNI106" s="75"/>
      <c r="RNJ106" s="76"/>
      <c r="RNK106" s="216"/>
      <c r="RNL106" s="75"/>
      <c r="RNM106" s="75"/>
      <c r="RNN106" s="204"/>
      <c r="RNO106" s="205"/>
      <c r="RNP106" s="72"/>
      <c r="RNQ106" s="70"/>
      <c r="RNR106" s="73"/>
      <c r="RNS106" s="74"/>
      <c r="RNT106" s="74"/>
      <c r="RNU106" s="62"/>
      <c r="RNV106" s="75"/>
      <c r="RNW106" s="76"/>
      <c r="RNX106" s="216"/>
      <c r="RNY106" s="75"/>
      <c r="RNZ106" s="75"/>
      <c r="ROA106" s="204"/>
      <c r="ROB106" s="205"/>
      <c r="ROC106" s="72"/>
      <c r="ROD106" s="70"/>
      <c r="ROE106" s="73"/>
      <c r="ROF106" s="74"/>
      <c r="ROG106" s="74"/>
      <c r="ROH106" s="62"/>
      <c r="ROI106" s="75"/>
      <c r="ROJ106" s="76"/>
      <c r="ROK106" s="216"/>
      <c r="ROL106" s="75"/>
      <c r="ROM106" s="75"/>
      <c r="RON106" s="204"/>
      <c r="ROO106" s="205"/>
      <c r="ROP106" s="72"/>
      <c r="ROQ106" s="70"/>
      <c r="ROR106" s="73"/>
      <c r="ROS106" s="74"/>
      <c r="ROT106" s="74"/>
      <c r="ROU106" s="62"/>
      <c r="ROV106" s="75"/>
      <c r="ROW106" s="76"/>
      <c r="ROX106" s="216"/>
      <c r="ROY106" s="75"/>
      <c r="ROZ106" s="75"/>
      <c r="RPA106" s="204"/>
      <c r="RPB106" s="205"/>
      <c r="RPC106" s="72"/>
      <c r="RPD106" s="70"/>
      <c r="RPE106" s="73"/>
      <c r="RPF106" s="74"/>
      <c r="RPG106" s="74"/>
      <c r="RPH106" s="62"/>
      <c r="RPI106" s="75"/>
      <c r="RPJ106" s="76"/>
      <c r="RPK106" s="216"/>
      <c r="RPL106" s="75"/>
      <c r="RPM106" s="75"/>
      <c r="RPN106" s="204"/>
      <c r="RPO106" s="205"/>
      <c r="RPP106" s="72"/>
      <c r="RPQ106" s="70"/>
      <c r="RPR106" s="73"/>
      <c r="RPS106" s="74"/>
      <c r="RPT106" s="74"/>
      <c r="RPU106" s="62"/>
      <c r="RPV106" s="75"/>
      <c r="RPW106" s="76"/>
      <c r="RPX106" s="216"/>
      <c r="RPY106" s="75"/>
      <c r="RPZ106" s="75"/>
      <c r="RQA106" s="204"/>
      <c r="RQB106" s="205"/>
      <c r="RQC106" s="72"/>
      <c r="RQD106" s="70"/>
      <c r="RQE106" s="73"/>
      <c r="RQF106" s="74"/>
      <c r="RQG106" s="74"/>
      <c r="RQH106" s="62"/>
      <c r="RQI106" s="75"/>
      <c r="RQJ106" s="76"/>
      <c r="RQK106" s="216"/>
      <c r="RQL106" s="75"/>
      <c r="RQM106" s="75"/>
      <c r="RQN106" s="204"/>
      <c r="RQO106" s="205"/>
      <c r="RQP106" s="72"/>
      <c r="RQQ106" s="70"/>
      <c r="RQR106" s="73"/>
      <c r="RQS106" s="74"/>
      <c r="RQT106" s="74"/>
      <c r="RQU106" s="62"/>
      <c r="RQV106" s="75"/>
      <c r="RQW106" s="76"/>
      <c r="RQX106" s="216"/>
      <c r="RQY106" s="75"/>
      <c r="RQZ106" s="75"/>
      <c r="RRA106" s="204"/>
      <c r="RRB106" s="205"/>
      <c r="RRC106" s="72"/>
      <c r="RRD106" s="70"/>
      <c r="RRE106" s="73"/>
      <c r="RRF106" s="74"/>
      <c r="RRG106" s="74"/>
      <c r="RRH106" s="62"/>
      <c r="RRI106" s="75"/>
      <c r="RRJ106" s="76"/>
      <c r="RRK106" s="216"/>
      <c r="RRL106" s="75"/>
      <c r="RRM106" s="75"/>
      <c r="RRN106" s="204"/>
      <c r="RRO106" s="205"/>
      <c r="RRP106" s="72"/>
      <c r="RRQ106" s="70"/>
      <c r="RRR106" s="73"/>
      <c r="RRS106" s="74"/>
      <c r="RRT106" s="74"/>
      <c r="RRU106" s="62"/>
      <c r="RRV106" s="75"/>
      <c r="RRW106" s="76"/>
      <c r="RRX106" s="216"/>
      <c r="RRY106" s="75"/>
      <c r="RRZ106" s="75"/>
      <c r="RSA106" s="204"/>
      <c r="RSB106" s="205"/>
      <c r="RSC106" s="72"/>
      <c r="RSD106" s="70"/>
      <c r="RSE106" s="73"/>
      <c r="RSF106" s="74"/>
      <c r="RSG106" s="74"/>
      <c r="RSH106" s="62"/>
      <c r="RSI106" s="75"/>
      <c r="RSJ106" s="76"/>
      <c r="RSK106" s="216"/>
      <c r="RSL106" s="75"/>
      <c r="RSM106" s="75"/>
      <c r="RSN106" s="204"/>
      <c r="RSO106" s="205"/>
      <c r="RSP106" s="72"/>
      <c r="RSQ106" s="70"/>
      <c r="RSR106" s="73"/>
      <c r="RSS106" s="74"/>
      <c r="RST106" s="74"/>
      <c r="RSU106" s="62"/>
      <c r="RSV106" s="75"/>
      <c r="RSW106" s="76"/>
      <c r="RSX106" s="216"/>
      <c r="RSY106" s="75"/>
      <c r="RSZ106" s="75"/>
      <c r="RTA106" s="204"/>
      <c r="RTB106" s="205"/>
      <c r="RTC106" s="72"/>
      <c r="RTD106" s="70"/>
      <c r="RTE106" s="73"/>
      <c r="RTF106" s="74"/>
      <c r="RTG106" s="74"/>
      <c r="RTH106" s="62"/>
      <c r="RTI106" s="75"/>
      <c r="RTJ106" s="76"/>
      <c r="RTK106" s="216"/>
      <c r="RTL106" s="75"/>
      <c r="RTM106" s="75"/>
      <c r="RTN106" s="204"/>
      <c r="RTO106" s="205"/>
      <c r="RTP106" s="72"/>
      <c r="RTQ106" s="70"/>
      <c r="RTR106" s="73"/>
      <c r="RTS106" s="74"/>
      <c r="RTT106" s="74"/>
      <c r="RTU106" s="62"/>
      <c r="RTV106" s="75"/>
      <c r="RTW106" s="76"/>
      <c r="RTX106" s="216"/>
      <c r="RTY106" s="75"/>
      <c r="RTZ106" s="75"/>
      <c r="RUA106" s="204"/>
      <c r="RUB106" s="205"/>
      <c r="RUC106" s="72"/>
      <c r="RUD106" s="70"/>
      <c r="RUE106" s="73"/>
      <c r="RUF106" s="74"/>
      <c r="RUG106" s="74"/>
      <c r="RUH106" s="62"/>
      <c r="RUI106" s="75"/>
      <c r="RUJ106" s="76"/>
      <c r="RUK106" s="216"/>
      <c r="RUL106" s="75"/>
      <c r="RUM106" s="75"/>
      <c r="RUN106" s="204"/>
      <c r="RUO106" s="205"/>
      <c r="RUP106" s="72"/>
      <c r="RUQ106" s="70"/>
      <c r="RUR106" s="73"/>
      <c r="RUS106" s="74"/>
      <c r="RUT106" s="74"/>
      <c r="RUU106" s="62"/>
      <c r="RUV106" s="75"/>
      <c r="RUW106" s="76"/>
      <c r="RUX106" s="216"/>
      <c r="RUY106" s="75"/>
      <c r="RUZ106" s="75"/>
      <c r="RVA106" s="204"/>
      <c r="RVB106" s="205"/>
      <c r="RVC106" s="72"/>
      <c r="RVD106" s="70"/>
      <c r="RVE106" s="73"/>
      <c r="RVF106" s="74"/>
      <c r="RVG106" s="74"/>
      <c r="RVH106" s="62"/>
      <c r="RVI106" s="75"/>
      <c r="RVJ106" s="76"/>
      <c r="RVK106" s="216"/>
      <c r="RVL106" s="75"/>
      <c r="RVM106" s="75"/>
      <c r="RVN106" s="204"/>
      <c r="RVO106" s="205"/>
      <c r="RVP106" s="72"/>
      <c r="RVQ106" s="70"/>
      <c r="RVR106" s="73"/>
      <c r="RVS106" s="74"/>
      <c r="RVT106" s="74"/>
      <c r="RVU106" s="62"/>
      <c r="RVV106" s="75"/>
      <c r="RVW106" s="76"/>
      <c r="RVX106" s="216"/>
      <c r="RVY106" s="75"/>
      <c r="RVZ106" s="75"/>
      <c r="RWA106" s="204"/>
      <c r="RWB106" s="205"/>
      <c r="RWC106" s="72"/>
      <c r="RWD106" s="70"/>
      <c r="RWE106" s="73"/>
      <c r="RWF106" s="74"/>
      <c r="RWG106" s="74"/>
      <c r="RWH106" s="62"/>
      <c r="RWI106" s="75"/>
      <c r="RWJ106" s="76"/>
      <c r="RWK106" s="216"/>
      <c r="RWL106" s="75"/>
      <c r="RWM106" s="75"/>
      <c r="RWN106" s="204"/>
      <c r="RWO106" s="205"/>
      <c r="RWP106" s="72"/>
      <c r="RWQ106" s="70"/>
      <c r="RWR106" s="73"/>
      <c r="RWS106" s="74"/>
      <c r="RWT106" s="74"/>
      <c r="RWU106" s="62"/>
      <c r="RWV106" s="75"/>
      <c r="RWW106" s="76"/>
      <c r="RWX106" s="216"/>
      <c r="RWY106" s="75"/>
      <c r="RWZ106" s="75"/>
      <c r="RXA106" s="204"/>
      <c r="RXB106" s="205"/>
      <c r="RXC106" s="72"/>
      <c r="RXD106" s="70"/>
      <c r="RXE106" s="73"/>
      <c r="RXF106" s="74"/>
      <c r="RXG106" s="74"/>
      <c r="RXH106" s="62"/>
      <c r="RXI106" s="75"/>
      <c r="RXJ106" s="76"/>
      <c r="RXK106" s="216"/>
      <c r="RXL106" s="75"/>
      <c r="RXM106" s="75"/>
      <c r="RXN106" s="204"/>
      <c r="RXO106" s="205"/>
      <c r="RXP106" s="72"/>
      <c r="RXQ106" s="70"/>
      <c r="RXR106" s="73"/>
      <c r="RXS106" s="74"/>
      <c r="RXT106" s="74"/>
      <c r="RXU106" s="62"/>
      <c r="RXV106" s="75"/>
      <c r="RXW106" s="76"/>
      <c r="RXX106" s="216"/>
      <c r="RXY106" s="75"/>
      <c r="RXZ106" s="75"/>
      <c r="RYA106" s="204"/>
      <c r="RYB106" s="205"/>
      <c r="RYC106" s="72"/>
      <c r="RYD106" s="70"/>
      <c r="RYE106" s="73"/>
      <c r="RYF106" s="74"/>
      <c r="RYG106" s="74"/>
      <c r="RYH106" s="62"/>
      <c r="RYI106" s="75"/>
      <c r="RYJ106" s="76"/>
      <c r="RYK106" s="216"/>
      <c r="RYL106" s="75"/>
      <c r="RYM106" s="75"/>
      <c r="RYN106" s="204"/>
      <c r="RYO106" s="205"/>
      <c r="RYP106" s="72"/>
      <c r="RYQ106" s="70"/>
      <c r="RYR106" s="73"/>
      <c r="RYS106" s="74"/>
      <c r="RYT106" s="74"/>
      <c r="RYU106" s="62"/>
      <c r="RYV106" s="75"/>
      <c r="RYW106" s="76"/>
      <c r="RYX106" s="216"/>
      <c r="RYY106" s="75"/>
      <c r="RYZ106" s="75"/>
      <c r="RZA106" s="204"/>
      <c r="RZB106" s="205"/>
      <c r="RZC106" s="72"/>
      <c r="RZD106" s="70"/>
      <c r="RZE106" s="73"/>
      <c r="RZF106" s="74"/>
      <c r="RZG106" s="74"/>
      <c r="RZH106" s="62"/>
      <c r="RZI106" s="75"/>
      <c r="RZJ106" s="76"/>
      <c r="RZK106" s="216"/>
      <c r="RZL106" s="75"/>
      <c r="RZM106" s="75"/>
      <c r="RZN106" s="204"/>
      <c r="RZO106" s="205"/>
      <c r="RZP106" s="72"/>
      <c r="RZQ106" s="70"/>
      <c r="RZR106" s="73"/>
      <c r="RZS106" s="74"/>
      <c r="RZT106" s="74"/>
      <c r="RZU106" s="62"/>
      <c r="RZV106" s="75"/>
      <c r="RZW106" s="76"/>
      <c r="RZX106" s="216"/>
      <c r="RZY106" s="75"/>
      <c r="RZZ106" s="75"/>
      <c r="SAA106" s="204"/>
      <c r="SAB106" s="205"/>
      <c r="SAC106" s="72"/>
      <c r="SAD106" s="70"/>
      <c r="SAE106" s="73"/>
      <c r="SAF106" s="74"/>
      <c r="SAG106" s="74"/>
      <c r="SAH106" s="62"/>
      <c r="SAI106" s="75"/>
      <c r="SAJ106" s="76"/>
      <c r="SAK106" s="216"/>
      <c r="SAL106" s="75"/>
      <c r="SAM106" s="75"/>
      <c r="SAN106" s="204"/>
      <c r="SAO106" s="205"/>
      <c r="SAP106" s="72"/>
      <c r="SAQ106" s="70"/>
      <c r="SAR106" s="73"/>
      <c r="SAS106" s="74"/>
      <c r="SAT106" s="74"/>
      <c r="SAU106" s="62"/>
      <c r="SAV106" s="75"/>
      <c r="SAW106" s="76"/>
      <c r="SAX106" s="216"/>
      <c r="SAY106" s="75"/>
      <c r="SAZ106" s="75"/>
      <c r="SBA106" s="204"/>
      <c r="SBB106" s="205"/>
      <c r="SBC106" s="72"/>
      <c r="SBD106" s="70"/>
      <c r="SBE106" s="73"/>
      <c r="SBF106" s="74"/>
      <c r="SBG106" s="74"/>
      <c r="SBH106" s="62"/>
      <c r="SBI106" s="75"/>
      <c r="SBJ106" s="76"/>
      <c r="SBK106" s="216"/>
      <c r="SBL106" s="75"/>
      <c r="SBM106" s="75"/>
      <c r="SBN106" s="204"/>
      <c r="SBO106" s="205"/>
      <c r="SBP106" s="72"/>
      <c r="SBQ106" s="70"/>
      <c r="SBR106" s="73"/>
      <c r="SBS106" s="74"/>
      <c r="SBT106" s="74"/>
      <c r="SBU106" s="62"/>
      <c r="SBV106" s="75"/>
      <c r="SBW106" s="76"/>
      <c r="SBX106" s="216"/>
      <c r="SBY106" s="75"/>
      <c r="SBZ106" s="75"/>
      <c r="SCA106" s="204"/>
      <c r="SCB106" s="205"/>
      <c r="SCC106" s="72"/>
      <c r="SCD106" s="70"/>
      <c r="SCE106" s="73"/>
      <c r="SCF106" s="74"/>
      <c r="SCG106" s="74"/>
      <c r="SCH106" s="62"/>
      <c r="SCI106" s="75"/>
      <c r="SCJ106" s="76"/>
      <c r="SCK106" s="216"/>
      <c r="SCL106" s="75"/>
      <c r="SCM106" s="75"/>
      <c r="SCN106" s="204"/>
      <c r="SCO106" s="205"/>
      <c r="SCP106" s="72"/>
      <c r="SCQ106" s="70"/>
      <c r="SCR106" s="73"/>
      <c r="SCS106" s="74"/>
      <c r="SCT106" s="74"/>
      <c r="SCU106" s="62"/>
      <c r="SCV106" s="75"/>
      <c r="SCW106" s="76"/>
      <c r="SCX106" s="216"/>
      <c r="SCY106" s="75"/>
      <c r="SCZ106" s="75"/>
      <c r="SDA106" s="204"/>
      <c r="SDB106" s="205"/>
      <c r="SDC106" s="72"/>
      <c r="SDD106" s="70"/>
      <c r="SDE106" s="73"/>
      <c r="SDF106" s="74"/>
      <c r="SDG106" s="74"/>
      <c r="SDH106" s="62"/>
      <c r="SDI106" s="75"/>
      <c r="SDJ106" s="76"/>
      <c r="SDK106" s="216"/>
      <c r="SDL106" s="75"/>
      <c r="SDM106" s="75"/>
      <c r="SDN106" s="204"/>
      <c r="SDO106" s="205"/>
      <c r="SDP106" s="72"/>
      <c r="SDQ106" s="70"/>
      <c r="SDR106" s="73"/>
      <c r="SDS106" s="74"/>
      <c r="SDT106" s="74"/>
      <c r="SDU106" s="62"/>
      <c r="SDV106" s="75"/>
      <c r="SDW106" s="76"/>
      <c r="SDX106" s="216"/>
      <c r="SDY106" s="75"/>
      <c r="SDZ106" s="75"/>
      <c r="SEA106" s="204"/>
      <c r="SEB106" s="205"/>
      <c r="SEC106" s="72"/>
      <c r="SED106" s="70"/>
      <c r="SEE106" s="73"/>
      <c r="SEF106" s="74"/>
      <c r="SEG106" s="74"/>
      <c r="SEH106" s="62"/>
      <c r="SEI106" s="75"/>
      <c r="SEJ106" s="76"/>
      <c r="SEK106" s="216"/>
      <c r="SEL106" s="75"/>
      <c r="SEM106" s="75"/>
      <c r="SEN106" s="204"/>
      <c r="SEO106" s="205"/>
      <c r="SEP106" s="72"/>
      <c r="SEQ106" s="70"/>
      <c r="SER106" s="73"/>
      <c r="SES106" s="74"/>
      <c r="SET106" s="74"/>
      <c r="SEU106" s="62"/>
      <c r="SEV106" s="75"/>
      <c r="SEW106" s="76"/>
      <c r="SEX106" s="216"/>
      <c r="SEY106" s="75"/>
      <c r="SEZ106" s="75"/>
      <c r="SFA106" s="204"/>
      <c r="SFB106" s="205"/>
      <c r="SFC106" s="72"/>
      <c r="SFD106" s="70"/>
      <c r="SFE106" s="73"/>
      <c r="SFF106" s="74"/>
      <c r="SFG106" s="74"/>
      <c r="SFH106" s="62"/>
      <c r="SFI106" s="75"/>
      <c r="SFJ106" s="76"/>
      <c r="SFK106" s="216"/>
      <c r="SFL106" s="75"/>
      <c r="SFM106" s="75"/>
      <c r="SFN106" s="204"/>
      <c r="SFO106" s="205"/>
      <c r="SFP106" s="72"/>
      <c r="SFQ106" s="70"/>
      <c r="SFR106" s="73"/>
      <c r="SFS106" s="74"/>
      <c r="SFT106" s="74"/>
      <c r="SFU106" s="62"/>
      <c r="SFV106" s="75"/>
      <c r="SFW106" s="76"/>
      <c r="SFX106" s="216"/>
      <c r="SFY106" s="75"/>
      <c r="SFZ106" s="75"/>
      <c r="SGA106" s="204"/>
      <c r="SGB106" s="205"/>
      <c r="SGC106" s="72"/>
      <c r="SGD106" s="70"/>
      <c r="SGE106" s="73"/>
      <c r="SGF106" s="74"/>
      <c r="SGG106" s="74"/>
      <c r="SGH106" s="62"/>
      <c r="SGI106" s="75"/>
      <c r="SGJ106" s="76"/>
      <c r="SGK106" s="216"/>
      <c r="SGL106" s="75"/>
      <c r="SGM106" s="75"/>
      <c r="SGN106" s="204"/>
      <c r="SGO106" s="205"/>
      <c r="SGP106" s="72"/>
      <c r="SGQ106" s="70"/>
      <c r="SGR106" s="73"/>
      <c r="SGS106" s="74"/>
      <c r="SGT106" s="74"/>
      <c r="SGU106" s="62"/>
      <c r="SGV106" s="75"/>
      <c r="SGW106" s="76"/>
      <c r="SGX106" s="216"/>
      <c r="SGY106" s="75"/>
      <c r="SGZ106" s="75"/>
      <c r="SHA106" s="204"/>
      <c r="SHB106" s="205"/>
      <c r="SHC106" s="72"/>
      <c r="SHD106" s="70"/>
      <c r="SHE106" s="73"/>
      <c r="SHF106" s="74"/>
      <c r="SHG106" s="74"/>
      <c r="SHH106" s="62"/>
      <c r="SHI106" s="75"/>
      <c r="SHJ106" s="76"/>
      <c r="SHK106" s="216"/>
      <c r="SHL106" s="75"/>
      <c r="SHM106" s="75"/>
      <c r="SHN106" s="204"/>
      <c r="SHO106" s="205"/>
      <c r="SHP106" s="72"/>
      <c r="SHQ106" s="70"/>
      <c r="SHR106" s="73"/>
      <c r="SHS106" s="74"/>
      <c r="SHT106" s="74"/>
      <c r="SHU106" s="62"/>
      <c r="SHV106" s="75"/>
      <c r="SHW106" s="76"/>
      <c r="SHX106" s="216"/>
      <c r="SHY106" s="75"/>
      <c r="SHZ106" s="75"/>
      <c r="SIA106" s="204"/>
      <c r="SIB106" s="205"/>
      <c r="SIC106" s="72"/>
      <c r="SID106" s="70"/>
      <c r="SIE106" s="73"/>
      <c r="SIF106" s="74"/>
      <c r="SIG106" s="74"/>
      <c r="SIH106" s="62"/>
      <c r="SII106" s="75"/>
      <c r="SIJ106" s="76"/>
      <c r="SIK106" s="216"/>
      <c r="SIL106" s="75"/>
      <c r="SIM106" s="75"/>
      <c r="SIN106" s="204"/>
      <c r="SIO106" s="205"/>
      <c r="SIP106" s="72"/>
      <c r="SIQ106" s="70"/>
      <c r="SIR106" s="73"/>
      <c r="SIS106" s="74"/>
      <c r="SIT106" s="74"/>
      <c r="SIU106" s="62"/>
      <c r="SIV106" s="75"/>
      <c r="SIW106" s="76"/>
      <c r="SIX106" s="216"/>
      <c r="SIY106" s="75"/>
      <c r="SIZ106" s="75"/>
      <c r="SJA106" s="204"/>
      <c r="SJB106" s="205"/>
      <c r="SJC106" s="72"/>
      <c r="SJD106" s="70"/>
      <c r="SJE106" s="73"/>
      <c r="SJF106" s="74"/>
      <c r="SJG106" s="74"/>
      <c r="SJH106" s="62"/>
      <c r="SJI106" s="75"/>
      <c r="SJJ106" s="76"/>
      <c r="SJK106" s="216"/>
      <c r="SJL106" s="75"/>
      <c r="SJM106" s="75"/>
      <c r="SJN106" s="204"/>
      <c r="SJO106" s="205"/>
      <c r="SJP106" s="72"/>
      <c r="SJQ106" s="70"/>
      <c r="SJR106" s="73"/>
      <c r="SJS106" s="74"/>
      <c r="SJT106" s="74"/>
      <c r="SJU106" s="62"/>
      <c r="SJV106" s="75"/>
      <c r="SJW106" s="76"/>
      <c r="SJX106" s="216"/>
      <c r="SJY106" s="75"/>
      <c r="SJZ106" s="75"/>
      <c r="SKA106" s="204"/>
      <c r="SKB106" s="205"/>
      <c r="SKC106" s="72"/>
      <c r="SKD106" s="70"/>
      <c r="SKE106" s="73"/>
      <c r="SKF106" s="74"/>
      <c r="SKG106" s="74"/>
      <c r="SKH106" s="62"/>
      <c r="SKI106" s="75"/>
      <c r="SKJ106" s="76"/>
      <c r="SKK106" s="216"/>
      <c r="SKL106" s="75"/>
      <c r="SKM106" s="75"/>
      <c r="SKN106" s="204"/>
      <c r="SKO106" s="205"/>
      <c r="SKP106" s="72"/>
      <c r="SKQ106" s="70"/>
      <c r="SKR106" s="73"/>
      <c r="SKS106" s="74"/>
      <c r="SKT106" s="74"/>
      <c r="SKU106" s="62"/>
      <c r="SKV106" s="75"/>
      <c r="SKW106" s="76"/>
      <c r="SKX106" s="216"/>
      <c r="SKY106" s="75"/>
      <c r="SKZ106" s="75"/>
      <c r="SLA106" s="204"/>
      <c r="SLB106" s="205"/>
      <c r="SLC106" s="72"/>
      <c r="SLD106" s="70"/>
      <c r="SLE106" s="73"/>
      <c r="SLF106" s="74"/>
      <c r="SLG106" s="74"/>
      <c r="SLH106" s="62"/>
      <c r="SLI106" s="75"/>
      <c r="SLJ106" s="76"/>
      <c r="SLK106" s="216"/>
      <c r="SLL106" s="75"/>
      <c r="SLM106" s="75"/>
      <c r="SLN106" s="204"/>
      <c r="SLO106" s="205"/>
      <c r="SLP106" s="72"/>
      <c r="SLQ106" s="70"/>
      <c r="SLR106" s="73"/>
      <c r="SLS106" s="74"/>
      <c r="SLT106" s="74"/>
      <c r="SLU106" s="62"/>
      <c r="SLV106" s="75"/>
      <c r="SLW106" s="76"/>
      <c r="SLX106" s="216"/>
      <c r="SLY106" s="75"/>
      <c r="SLZ106" s="75"/>
      <c r="SMA106" s="204"/>
      <c r="SMB106" s="205"/>
      <c r="SMC106" s="72"/>
      <c r="SMD106" s="70"/>
      <c r="SME106" s="73"/>
      <c r="SMF106" s="74"/>
      <c r="SMG106" s="74"/>
      <c r="SMH106" s="62"/>
      <c r="SMI106" s="75"/>
      <c r="SMJ106" s="76"/>
      <c r="SMK106" s="216"/>
      <c r="SML106" s="75"/>
      <c r="SMM106" s="75"/>
      <c r="SMN106" s="204"/>
      <c r="SMO106" s="205"/>
      <c r="SMP106" s="72"/>
      <c r="SMQ106" s="70"/>
      <c r="SMR106" s="73"/>
      <c r="SMS106" s="74"/>
      <c r="SMT106" s="74"/>
      <c r="SMU106" s="62"/>
      <c r="SMV106" s="75"/>
      <c r="SMW106" s="76"/>
      <c r="SMX106" s="216"/>
      <c r="SMY106" s="75"/>
      <c r="SMZ106" s="75"/>
      <c r="SNA106" s="204"/>
      <c r="SNB106" s="205"/>
      <c r="SNC106" s="72"/>
      <c r="SND106" s="70"/>
      <c r="SNE106" s="73"/>
      <c r="SNF106" s="74"/>
      <c r="SNG106" s="74"/>
      <c r="SNH106" s="62"/>
      <c r="SNI106" s="75"/>
      <c r="SNJ106" s="76"/>
      <c r="SNK106" s="216"/>
      <c r="SNL106" s="75"/>
      <c r="SNM106" s="75"/>
      <c r="SNN106" s="204"/>
      <c r="SNO106" s="205"/>
      <c r="SNP106" s="72"/>
      <c r="SNQ106" s="70"/>
      <c r="SNR106" s="73"/>
      <c r="SNS106" s="74"/>
      <c r="SNT106" s="74"/>
      <c r="SNU106" s="62"/>
      <c r="SNV106" s="75"/>
      <c r="SNW106" s="76"/>
      <c r="SNX106" s="216"/>
      <c r="SNY106" s="75"/>
      <c r="SNZ106" s="75"/>
      <c r="SOA106" s="204"/>
      <c r="SOB106" s="205"/>
      <c r="SOC106" s="72"/>
      <c r="SOD106" s="70"/>
      <c r="SOE106" s="73"/>
      <c r="SOF106" s="74"/>
      <c r="SOG106" s="74"/>
      <c r="SOH106" s="62"/>
      <c r="SOI106" s="75"/>
      <c r="SOJ106" s="76"/>
      <c r="SOK106" s="216"/>
      <c r="SOL106" s="75"/>
      <c r="SOM106" s="75"/>
      <c r="SON106" s="204"/>
      <c r="SOO106" s="205"/>
      <c r="SOP106" s="72"/>
      <c r="SOQ106" s="70"/>
      <c r="SOR106" s="73"/>
      <c r="SOS106" s="74"/>
      <c r="SOT106" s="74"/>
      <c r="SOU106" s="62"/>
      <c r="SOV106" s="75"/>
      <c r="SOW106" s="76"/>
      <c r="SOX106" s="216"/>
      <c r="SOY106" s="75"/>
      <c r="SOZ106" s="75"/>
      <c r="SPA106" s="204"/>
      <c r="SPB106" s="205"/>
      <c r="SPC106" s="72"/>
      <c r="SPD106" s="70"/>
      <c r="SPE106" s="73"/>
      <c r="SPF106" s="74"/>
      <c r="SPG106" s="74"/>
      <c r="SPH106" s="62"/>
      <c r="SPI106" s="75"/>
      <c r="SPJ106" s="76"/>
      <c r="SPK106" s="216"/>
      <c r="SPL106" s="75"/>
      <c r="SPM106" s="75"/>
      <c r="SPN106" s="204"/>
      <c r="SPO106" s="205"/>
      <c r="SPP106" s="72"/>
      <c r="SPQ106" s="70"/>
      <c r="SPR106" s="73"/>
      <c r="SPS106" s="74"/>
      <c r="SPT106" s="74"/>
      <c r="SPU106" s="62"/>
      <c r="SPV106" s="75"/>
      <c r="SPW106" s="76"/>
      <c r="SPX106" s="216"/>
      <c r="SPY106" s="75"/>
      <c r="SPZ106" s="75"/>
      <c r="SQA106" s="204"/>
      <c r="SQB106" s="205"/>
      <c r="SQC106" s="72"/>
      <c r="SQD106" s="70"/>
      <c r="SQE106" s="73"/>
      <c r="SQF106" s="74"/>
      <c r="SQG106" s="74"/>
      <c r="SQH106" s="62"/>
      <c r="SQI106" s="75"/>
      <c r="SQJ106" s="76"/>
      <c r="SQK106" s="216"/>
      <c r="SQL106" s="75"/>
      <c r="SQM106" s="75"/>
      <c r="SQN106" s="204"/>
      <c r="SQO106" s="205"/>
      <c r="SQP106" s="72"/>
      <c r="SQQ106" s="70"/>
      <c r="SQR106" s="73"/>
      <c r="SQS106" s="74"/>
      <c r="SQT106" s="74"/>
      <c r="SQU106" s="62"/>
      <c r="SQV106" s="75"/>
      <c r="SQW106" s="76"/>
      <c r="SQX106" s="216"/>
      <c r="SQY106" s="75"/>
      <c r="SQZ106" s="75"/>
      <c r="SRA106" s="204"/>
      <c r="SRB106" s="205"/>
      <c r="SRC106" s="72"/>
      <c r="SRD106" s="70"/>
      <c r="SRE106" s="73"/>
      <c r="SRF106" s="74"/>
      <c r="SRG106" s="74"/>
      <c r="SRH106" s="62"/>
      <c r="SRI106" s="75"/>
      <c r="SRJ106" s="76"/>
      <c r="SRK106" s="216"/>
      <c r="SRL106" s="75"/>
      <c r="SRM106" s="75"/>
      <c r="SRN106" s="204"/>
      <c r="SRO106" s="205"/>
      <c r="SRP106" s="72"/>
      <c r="SRQ106" s="70"/>
      <c r="SRR106" s="73"/>
      <c r="SRS106" s="74"/>
      <c r="SRT106" s="74"/>
      <c r="SRU106" s="62"/>
      <c r="SRV106" s="75"/>
      <c r="SRW106" s="76"/>
      <c r="SRX106" s="216"/>
      <c r="SRY106" s="75"/>
      <c r="SRZ106" s="75"/>
      <c r="SSA106" s="204"/>
      <c r="SSB106" s="205"/>
      <c r="SSC106" s="72"/>
      <c r="SSD106" s="70"/>
      <c r="SSE106" s="73"/>
      <c r="SSF106" s="74"/>
      <c r="SSG106" s="74"/>
      <c r="SSH106" s="62"/>
      <c r="SSI106" s="75"/>
      <c r="SSJ106" s="76"/>
      <c r="SSK106" s="216"/>
      <c r="SSL106" s="75"/>
      <c r="SSM106" s="75"/>
      <c r="SSN106" s="204"/>
      <c r="SSO106" s="205"/>
      <c r="SSP106" s="72"/>
      <c r="SSQ106" s="70"/>
      <c r="SSR106" s="73"/>
      <c r="SSS106" s="74"/>
      <c r="SST106" s="74"/>
      <c r="SSU106" s="62"/>
      <c r="SSV106" s="75"/>
      <c r="SSW106" s="76"/>
      <c r="SSX106" s="216"/>
      <c r="SSY106" s="75"/>
      <c r="SSZ106" s="75"/>
      <c r="STA106" s="204"/>
      <c r="STB106" s="205"/>
      <c r="STC106" s="72"/>
      <c r="STD106" s="70"/>
      <c r="STE106" s="73"/>
      <c r="STF106" s="74"/>
      <c r="STG106" s="74"/>
      <c r="STH106" s="62"/>
      <c r="STI106" s="75"/>
      <c r="STJ106" s="76"/>
      <c r="STK106" s="216"/>
      <c r="STL106" s="75"/>
      <c r="STM106" s="75"/>
      <c r="STN106" s="204"/>
      <c r="STO106" s="205"/>
      <c r="STP106" s="72"/>
      <c r="STQ106" s="70"/>
      <c r="STR106" s="73"/>
      <c r="STS106" s="74"/>
      <c r="STT106" s="74"/>
      <c r="STU106" s="62"/>
      <c r="STV106" s="75"/>
      <c r="STW106" s="76"/>
      <c r="STX106" s="216"/>
      <c r="STY106" s="75"/>
      <c r="STZ106" s="75"/>
      <c r="SUA106" s="204"/>
      <c r="SUB106" s="205"/>
      <c r="SUC106" s="72"/>
      <c r="SUD106" s="70"/>
      <c r="SUE106" s="73"/>
      <c r="SUF106" s="74"/>
      <c r="SUG106" s="74"/>
      <c r="SUH106" s="62"/>
      <c r="SUI106" s="75"/>
      <c r="SUJ106" s="76"/>
      <c r="SUK106" s="216"/>
      <c r="SUL106" s="75"/>
      <c r="SUM106" s="75"/>
      <c r="SUN106" s="204"/>
      <c r="SUO106" s="205"/>
      <c r="SUP106" s="72"/>
      <c r="SUQ106" s="70"/>
      <c r="SUR106" s="73"/>
      <c r="SUS106" s="74"/>
      <c r="SUT106" s="74"/>
      <c r="SUU106" s="62"/>
      <c r="SUV106" s="75"/>
      <c r="SUW106" s="76"/>
      <c r="SUX106" s="216"/>
      <c r="SUY106" s="75"/>
      <c r="SUZ106" s="75"/>
      <c r="SVA106" s="204"/>
      <c r="SVB106" s="205"/>
      <c r="SVC106" s="72"/>
      <c r="SVD106" s="70"/>
      <c r="SVE106" s="73"/>
      <c r="SVF106" s="74"/>
      <c r="SVG106" s="74"/>
      <c r="SVH106" s="62"/>
      <c r="SVI106" s="75"/>
      <c r="SVJ106" s="76"/>
      <c r="SVK106" s="216"/>
      <c r="SVL106" s="75"/>
      <c r="SVM106" s="75"/>
      <c r="SVN106" s="204"/>
      <c r="SVO106" s="205"/>
      <c r="SVP106" s="72"/>
      <c r="SVQ106" s="70"/>
      <c r="SVR106" s="73"/>
      <c r="SVS106" s="74"/>
      <c r="SVT106" s="74"/>
      <c r="SVU106" s="62"/>
      <c r="SVV106" s="75"/>
      <c r="SVW106" s="76"/>
      <c r="SVX106" s="216"/>
      <c r="SVY106" s="75"/>
      <c r="SVZ106" s="75"/>
      <c r="SWA106" s="204"/>
      <c r="SWB106" s="205"/>
      <c r="SWC106" s="72"/>
      <c r="SWD106" s="70"/>
      <c r="SWE106" s="73"/>
      <c r="SWF106" s="74"/>
      <c r="SWG106" s="74"/>
      <c r="SWH106" s="62"/>
      <c r="SWI106" s="75"/>
      <c r="SWJ106" s="76"/>
      <c r="SWK106" s="216"/>
      <c r="SWL106" s="75"/>
      <c r="SWM106" s="75"/>
      <c r="SWN106" s="204"/>
      <c r="SWO106" s="205"/>
      <c r="SWP106" s="72"/>
      <c r="SWQ106" s="70"/>
      <c r="SWR106" s="73"/>
      <c r="SWS106" s="74"/>
      <c r="SWT106" s="74"/>
      <c r="SWU106" s="62"/>
      <c r="SWV106" s="75"/>
      <c r="SWW106" s="76"/>
      <c r="SWX106" s="216"/>
      <c r="SWY106" s="75"/>
      <c r="SWZ106" s="75"/>
      <c r="SXA106" s="204"/>
      <c r="SXB106" s="205"/>
      <c r="SXC106" s="72"/>
      <c r="SXD106" s="70"/>
      <c r="SXE106" s="73"/>
      <c r="SXF106" s="74"/>
      <c r="SXG106" s="74"/>
      <c r="SXH106" s="62"/>
      <c r="SXI106" s="75"/>
      <c r="SXJ106" s="76"/>
      <c r="SXK106" s="216"/>
      <c r="SXL106" s="75"/>
      <c r="SXM106" s="75"/>
      <c r="SXN106" s="204"/>
      <c r="SXO106" s="205"/>
      <c r="SXP106" s="72"/>
      <c r="SXQ106" s="70"/>
      <c r="SXR106" s="73"/>
      <c r="SXS106" s="74"/>
      <c r="SXT106" s="74"/>
      <c r="SXU106" s="62"/>
      <c r="SXV106" s="75"/>
      <c r="SXW106" s="76"/>
      <c r="SXX106" s="216"/>
      <c r="SXY106" s="75"/>
      <c r="SXZ106" s="75"/>
      <c r="SYA106" s="204"/>
      <c r="SYB106" s="205"/>
      <c r="SYC106" s="72"/>
      <c r="SYD106" s="70"/>
      <c r="SYE106" s="73"/>
      <c r="SYF106" s="74"/>
      <c r="SYG106" s="74"/>
      <c r="SYH106" s="62"/>
      <c r="SYI106" s="75"/>
      <c r="SYJ106" s="76"/>
      <c r="SYK106" s="216"/>
      <c r="SYL106" s="75"/>
      <c r="SYM106" s="75"/>
      <c r="SYN106" s="204"/>
      <c r="SYO106" s="205"/>
      <c r="SYP106" s="72"/>
      <c r="SYQ106" s="70"/>
      <c r="SYR106" s="73"/>
      <c r="SYS106" s="74"/>
      <c r="SYT106" s="74"/>
      <c r="SYU106" s="62"/>
      <c r="SYV106" s="75"/>
      <c r="SYW106" s="76"/>
      <c r="SYX106" s="216"/>
      <c r="SYY106" s="75"/>
      <c r="SYZ106" s="75"/>
      <c r="SZA106" s="204"/>
      <c r="SZB106" s="205"/>
      <c r="SZC106" s="72"/>
      <c r="SZD106" s="70"/>
      <c r="SZE106" s="73"/>
      <c r="SZF106" s="74"/>
      <c r="SZG106" s="74"/>
      <c r="SZH106" s="62"/>
      <c r="SZI106" s="75"/>
      <c r="SZJ106" s="76"/>
      <c r="SZK106" s="216"/>
      <c r="SZL106" s="75"/>
      <c r="SZM106" s="75"/>
      <c r="SZN106" s="204"/>
      <c r="SZO106" s="205"/>
      <c r="SZP106" s="72"/>
      <c r="SZQ106" s="70"/>
      <c r="SZR106" s="73"/>
      <c r="SZS106" s="74"/>
      <c r="SZT106" s="74"/>
      <c r="SZU106" s="62"/>
      <c r="SZV106" s="75"/>
      <c r="SZW106" s="76"/>
      <c r="SZX106" s="216"/>
      <c r="SZY106" s="75"/>
      <c r="SZZ106" s="75"/>
      <c r="TAA106" s="204"/>
      <c r="TAB106" s="205"/>
      <c r="TAC106" s="72"/>
      <c r="TAD106" s="70"/>
      <c r="TAE106" s="73"/>
      <c r="TAF106" s="74"/>
      <c r="TAG106" s="74"/>
      <c r="TAH106" s="62"/>
      <c r="TAI106" s="75"/>
      <c r="TAJ106" s="76"/>
      <c r="TAK106" s="216"/>
      <c r="TAL106" s="75"/>
      <c r="TAM106" s="75"/>
      <c r="TAN106" s="204"/>
      <c r="TAO106" s="205"/>
      <c r="TAP106" s="72"/>
      <c r="TAQ106" s="70"/>
      <c r="TAR106" s="73"/>
      <c r="TAS106" s="74"/>
      <c r="TAT106" s="74"/>
      <c r="TAU106" s="62"/>
      <c r="TAV106" s="75"/>
      <c r="TAW106" s="76"/>
      <c r="TAX106" s="216"/>
      <c r="TAY106" s="75"/>
      <c r="TAZ106" s="75"/>
      <c r="TBA106" s="204"/>
      <c r="TBB106" s="205"/>
      <c r="TBC106" s="72"/>
      <c r="TBD106" s="70"/>
      <c r="TBE106" s="73"/>
      <c r="TBF106" s="74"/>
      <c r="TBG106" s="74"/>
      <c r="TBH106" s="62"/>
      <c r="TBI106" s="75"/>
      <c r="TBJ106" s="76"/>
      <c r="TBK106" s="216"/>
      <c r="TBL106" s="75"/>
      <c r="TBM106" s="75"/>
      <c r="TBN106" s="204"/>
      <c r="TBO106" s="205"/>
      <c r="TBP106" s="72"/>
      <c r="TBQ106" s="70"/>
      <c r="TBR106" s="73"/>
      <c r="TBS106" s="74"/>
      <c r="TBT106" s="74"/>
      <c r="TBU106" s="62"/>
      <c r="TBV106" s="75"/>
      <c r="TBW106" s="76"/>
      <c r="TBX106" s="216"/>
      <c r="TBY106" s="75"/>
      <c r="TBZ106" s="75"/>
      <c r="TCA106" s="204"/>
      <c r="TCB106" s="205"/>
      <c r="TCC106" s="72"/>
      <c r="TCD106" s="70"/>
      <c r="TCE106" s="73"/>
      <c r="TCF106" s="74"/>
      <c r="TCG106" s="74"/>
      <c r="TCH106" s="62"/>
      <c r="TCI106" s="75"/>
      <c r="TCJ106" s="76"/>
      <c r="TCK106" s="216"/>
      <c r="TCL106" s="75"/>
      <c r="TCM106" s="75"/>
      <c r="TCN106" s="204"/>
      <c r="TCO106" s="205"/>
      <c r="TCP106" s="72"/>
      <c r="TCQ106" s="70"/>
      <c r="TCR106" s="73"/>
      <c r="TCS106" s="74"/>
      <c r="TCT106" s="74"/>
      <c r="TCU106" s="62"/>
      <c r="TCV106" s="75"/>
      <c r="TCW106" s="76"/>
      <c r="TCX106" s="216"/>
      <c r="TCY106" s="75"/>
      <c r="TCZ106" s="75"/>
      <c r="TDA106" s="204"/>
      <c r="TDB106" s="205"/>
      <c r="TDC106" s="72"/>
      <c r="TDD106" s="70"/>
      <c r="TDE106" s="73"/>
      <c r="TDF106" s="74"/>
      <c r="TDG106" s="74"/>
      <c r="TDH106" s="62"/>
      <c r="TDI106" s="75"/>
      <c r="TDJ106" s="76"/>
      <c r="TDK106" s="216"/>
      <c r="TDL106" s="75"/>
      <c r="TDM106" s="75"/>
      <c r="TDN106" s="204"/>
      <c r="TDO106" s="205"/>
      <c r="TDP106" s="72"/>
      <c r="TDQ106" s="70"/>
      <c r="TDR106" s="73"/>
      <c r="TDS106" s="74"/>
      <c r="TDT106" s="74"/>
      <c r="TDU106" s="62"/>
      <c r="TDV106" s="75"/>
      <c r="TDW106" s="76"/>
      <c r="TDX106" s="216"/>
      <c r="TDY106" s="75"/>
      <c r="TDZ106" s="75"/>
      <c r="TEA106" s="204"/>
      <c r="TEB106" s="205"/>
      <c r="TEC106" s="72"/>
      <c r="TED106" s="70"/>
      <c r="TEE106" s="73"/>
      <c r="TEF106" s="74"/>
      <c r="TEG106" s="74"/>
      <c r="TEH106" s="62"/>
      <c r="TEI106" s="75"/>
      <c r="TEJ106" s="76"/>
      <c r="TEK106" s="216"/>
      <c r="TEL106" s="75"/>
      <c r="TEM106" s="75"/>
      <c r="TEN106" s="204"/>
      <c r="TEO106" s="205"/>
      <c r="TEP106" s="72"/>
      <c r="TEQ106" s="70"/>
      <c r="TER106" s="73"/>
      <c r="TES106" s="74"/>
      <c r="TET106" s="74"/>
      <c r="TEU106" s="62"/>
      <c r="TEV106" s="75"/>
      <c r="TEW106" s="76"/>
      <c r="TEX106" s="216"/>
      <c r="TEY106" s="75"/>
      <c r="TEZ106" s="75"/>
      <c r="TFA106" s="204"/>
      <c r="TFB106" s="205"/>
      <c r="TFC106" s="72"/>
      <c r="TFD106" s="70"/>
      <c r="TFE106" s="73"/>
      <c r="TFF106" s="74"/>
      <c r="TFG106" s="74"/>
      <c r="TFH106" s="62"/>
      <c r="TFI106" s="75"/>
      <c r="TFJ106" s="76"/>
      <c r="TFK106" s="216"/>
      <c r="TFL106" s="75"/>
      <c r="TFM106" s="75"/>
      <c r="TFN106" s="204"/>
      <c r="TFO106" s="205"/>
      <c r="TFP106" s="72"/>
      <c r="TFQ106" s="70"/>
      <c r="TFR106" s="73"/>
      <c r="TFS106" s="74"/>
      <c r="TFT106" s="74"/>
      <c r="TFU106" s="62"/>
      <c r="TFV106" s="75"/>
      <c r="TFW106" s="76"/>
      <c r="TFX106" s="216"/>
      <c r="TFY106" s="75"/>
      <c r="TFZ106" s="75"/>
      <c r="TGA106" s="204"/>
      <c r="TGB106" s="205"/>
      <c r="TGC106" s="72"/>
      <c r="TGD106" s="70"/>
      <c r="TGE106" s="73"/>
      <c r="TGF106" s="74"/>
      <c r="TGG106" s="74"/>
      <c r="TGH106" s="62"/>
      <c r="TGI106" s="75"/>
      <c r="TGJ106" s="76"/>
      <c r="TGK106" s="216"/>
      <c r="TGL106" s="75"/>
      <c r="TGM106" s="75"/>
      <c r="TGN106" s="204"/>
      <c r="TGO106" s="205"/>
      <c r="TGP106" s="72"/>
      <c r="TGQ106" s="70"/>
      <c r="TGR106" s="73"/>
      <c r="TGS106" s="74"/>
      <c r="TGT106" s="74"/>
      <c r="TGU106" s="62"/>
      <c r="TGV106" s="75"/>
      <c r="TGW106" s="76"/>
      <c r="TGX106" s="216"/>
      <c r="TGY106" s="75"/>
      <c r="TGZ106" s="75"/>
      <c r="THA106" s="204"/>
      <c r="THB106" s="205"/>
      <c r="THC106" s="72"/>
      <c r="THD106" s="70"/>
      <c r="THE106" s="73"/>
      <c r="THF106" s="74"/>
      <c r="THG106" s="74"/>
      <c r="THH106" s="62"/>
      <c r="THI106" s="75"/>
      <c r="THJ106" s="76"/>
      <c r="THK106" s="216"/>
      <c r="THL106" s="75"/>
      <c r="THM106" s="75"/>
      <c r="THN106" s="204"/>
      <c r="THO106" s="205"/>
      <c r="THP106" s="72"/>
      <c r="THQ106" s="70"/>
      <c r="THR106" s="73"/>
      <c r="THS106" s="74"/>
      <c r="THT106" s="74"/>
      <c r="THU106" s="62"/>
      <c r="THV106" s="75"/>
      <c r="THW106" s="76"/>
      <c r="THX106" s="216"/>
      <c r="THY106" s="75"/>
      <c r="THZ106" s="75"/>
      <c r="TIA106" s="204"/>
      <c r="TIB106" s="205"/>
      <c r="TIC106" s="72"/>
      <c r="TID106" s="70"/>
      <c r="TIE106" s="73"/>
      <c r="TIF106" s="74"/>
      <c r="TIG106" s="74"/>
      <c r="TIH106" s="62"/>
      <c r="TII106" s="75"/>
      <c r="TIJ106" s="76"/>
      <c r="TIK106" s="216"/>
      <c r="TIL106" s="75"/>
      <c r="TIM106" s="75"/>
      <c r="TIN106" s="204"/>
      <c r="TIO106" s="205"/>
      <c r="TIP106" s="72"/>
      <c r="TIQ106" s="70"/>
      <c r="TIR106" s="73"/>
      <c r="TIS106" s="74"/>
      <c r="TIT106" s="74"/>
      <c r="TIU106" s="62"/>
      <c r="TIV106" s="75"/>
      <c r="TIW106" s="76"/>
      <c r="TIX106" s="216"/>
      <c r="TIY106" s="75"/>
      <c r="TIZ106" s="75"/>
      <c r="TJA106" s="204"/>
      <c r="TJB106" s="205"/>
      <c r="TJC106" s="72"/>
      <c r="TJD106" s="70"/>
      <c r="TJE106" s="73"/>
      <c r="TJF106" s="74"/>
      <c r="TJG106" s="74"/>
      <c r="TJH106" s="62"/>
      <c r="TJI106" s="75"/>
      <c r="TJJ106" s="76"/>
      <c r="TJK106" s="216"/>
      <c r="TJL106" s="75"/>
      <c r="TJM106" s="75"/>
      <c r="TJN106" s="204"/>
      <c r="TJO106" s="205"/>
      <c r="TJP106" s="72"/>
      <c r="TJQ106" s="70"/>
      <c r="TJR106" s="73"/>
      <c r="TJS106" s="74"/>
      <c r="TJT106" s="74"/>
      <c r="TJU106" s="62"/>
      <c r="TJV106" s="75"/>
      <c r="TJW106" s="76"/>
      <c r="TJX106" s="216"/>
      <c r="TJY106" s="75"/>
      <c r="TJZ106" s="75"/>
      <c r="TKA106" s="204"/>
      <c r="TKB106" s="205"/>
      <c r="TKC106" s="72"/>
      <c r="TKD106" s="70"/>
      <c r="TKE106" s="73"/>
      <c r="TKF106" s="74"/>
      <c r="TKG106" s="74"/>
      <c r="TKH106" s="62"/>
      <c r="TKI106" s="75"/>
      <c r="TKJ106" s="76"/>
      <c r="TKK106" s="216"/>
      <c r="TKL106" s="75"/>
      <c r="TKM106" s="75"/>
      <c r="TKN106" s="204"/>
      <c r="TKO106" s="205"/>
      <c r="TKP106" s="72"/>
      <c r="TKQ106" s="70"/>
      <c r="TKR106" s="73"/>
      <c r="TKS106" s="74"/>
      <c r="TKT106" s="74"/>
      <c r="TKU106" s="62"/>
      <c r="TKV106" s="75"/>
      <c r="TKW106" s="76"/>
      <c r="TKX106" s="216"/>
      <c r="TKY106" s="75"/>
      <c r="TKZ106" s="75"/>
      <c r="TLA106" s="204"/>
      <c r="TLB106" s="205"/>
      <c r="TLC106" s="72"/>
      <c r="TLD106" s="70"/>
      <c r="TLE106" s="73"/>
      <c r="TLF106" s="74"/>
      <c r="TLG106" s="74"/>
      <c r="TLH106" s="62"/>
      <c r="TLI106" s="75"/>
      <c r="TLJ106" s="76"/>
      <c r="TLK106" s="216"/>
      <c r="TLL106" s="75"/>
      <c r="TLM106" s="75"/>
      <c r="TLN106" s="204"/>
      <c r="TLO106" s="205"/>
      <c r="TLP106" s="72"/>
      <c r="TLQ106" s="70"/>
      <c r="TLR106" s="73"/>
      <c r="TLS106" s="74"/>
      <c r="TLT106" s="74"/>
      <c r="TLU106" s="62"/>
      <c r="TLV106" s="75"/>
      <c r="TLW106" s="76"/>
      <c r="TLX106" s="216"/>
      <c r="TLY106" s="75"/>
      <c r="TLZ106" s="75"/>
      <c r="TMA106" s="204"/>
      <c r="TMB106" s="205"/>
      <c r="TMC106" s="72"/>
      <c r="TMD106" s="70"/>
      <c r="TME106" s="73"/>
      <c r="TMF106" s="74"/>
      <c r="TMG106" s="74"/>
      <c r="TMH106" s="62"/>
      <c r="TMI106" s="75"/>
      <c r="TMJ106" s="76"/>
      <c r="TMK106" s="216"/>
      <c r="TML106" s="75"/>
      <c r="TMM106" s="75"/>
      <c r="TMN106" s="204"/>
      <c r="TMO106" s="205"/>
      <c r="TMP106" s="72"/>
      <c r="TMQ106" s="70"/>
      <c r="TMR106" s="73"/>
      <c r="TMS106" s="74"/>
      <c r="TMT106" s="74"/>
      <c r="TMU106" s="62"/>
      <c r="TMV106" s="75"/>
      <c r="TMW106" s="76"/>
      <c r="TMX106" s="216"/>
      <c r="TMY106" s="75"/>
      <c r="TMZ106" s="75"/>
      <c r="TNA106" s="204"/>
      <c r="TNB106" s="205"/>
      <c r="TNC106" s="72"/>
      <c r="TND106" s="70"/>
      <c r="TNE106" s="73"/>
      <c r="TNF106" s="74"/>
      <c r="TNG106" s="74"/>
      <c r="TNH106" s="62"/>
      <c r="TNI106" s="75"/>
      <c r="TNJ106" s="76"/>
      <c r="TNK106" s="216"/>
      <c r="TNL106" s="75"/>
      <c r="TNM106" s="75"/>
      <c r="TNN106" s="204"/>
      <c r="TNO106" s="205"/>
      <c r="TNP106" s="72"/>
      <c r="TNQ106" s="70"/>
      <c r="TNR106" s="73"/>
      <c r="TNS106" s="74"/>
      <c r="TNT106" s="74"/>
      <c r="TNU106" s="62"/>
      <c r="TNV106" s="75"/>
      <c r="TNW106" s="76"/>
      <c r="TNX106" s="216"/>
      <c r="TNY106" s="75"/>
      <c r="TNZ106" s="75"/>
      <c r="TOA106" s="204"/>
      <c r="TOB106" s="205"/>
      <c r="TOC106" s="72"/>
      <c r="TOD106" s="70"/>
      <c r="TOE106" s="73"/>
      <c r="TOF106" s="74"/>
      <c r="TOG106" s="74"/>
      <c r="TOH106" s="62"/>
      <c r="TOI106" s="75"/>
      <c r="TOJ106" s="76"/>
      <c r="TOK106" s="216"/>
      <c r="TOL106" s="75"/>
      <c r="TOM106" s="75"/>
      <c r="TON106" s="204"/>
      <c r="TOO106" s="205"/>
      <c r="TOP106" s="72"/>
      <c r="TOQ106" s="70"/>
      <c r="TOR106" s="73"/>
      <c r="TOS106" s="74"/>
      <c r="TOT106" s="74"/>
      <c r="TOU106" s="62"/>
      <c r="TOV106" s="75"/>
      <c r="TOW106" s="76"/>
      <c r="TOX106" s="216"/>
      <c r="TOY106" s="75"/>
      <c r="TOZ106" s="75"/>
      <c r="TPA106" s="204"/>
      <c r="TPB106" s="205"/>
      <c r="TPC106" s="72"/>
      <c r="TPD106" s="70"/>
      <c r="TPE106" s="73"/>
      <c r="TPF106" s="74"/>
      <c r="TPG106" s="74"/>
      <c r="TPH106" s="62"/>
      <c r="TPI106" s="75"/>
      <c r="TPJ106" s="76"/>
      <c r="TPK106" s="216"/>
      <c r="TPL106" s="75"/>
      <c r="TPM106" s="75"/>
      <c r="TPN106" s="204"/>
      <c r="TPO106" s="205"/>
      <c r="TPP106" s="72"/>
      <c r="TPQ106" s="70"/>
      <c r="TPR106" s="73"/>
      <c r="TPS106" s="74"/>
      <c r="TPT106" s="74"/>
      <c r="TPU106" s="62"/>
      <c r="TPV106" s="75"/>
      <c r="TPW106" s="76"/>
      <c r="TPX106" s="216"/>
      <c r="TPY106" s="75"/>
      <c r="TPZ106" s="75"/>
      <c r="TQA106" s="204"/>
      <c r="TQB106" s="205"/>
      <c r="TQC106" s="72"/>
      <c r="TQD106" s="70"/>
      <c r="TQE106" s="73"/>
      <c r="TQF106" s="74"/>
      <c r="TQG106" s="74"/>
      <c r="TQH106" s="62"/>
      <c r="TQI106" s="75"/>
      <c r="TQJ106" s="76"/>
      <c r="TQK106" s="216"/>
      <c r="TQL106" s="75"/>
      <c r="TQM106" s="75"/>
      <c r="TQN106" s="204"/>
      <c r="TQO106" s="205"/>
      <c r="TQP106" s="72"/>
      <c r="TQQ106" s="70"/>
      <c r="TQR106" s="73"/>
      <c r="TQS106" s="74"/>
      <c r="TQT106" s="74"/>
      <c r="TQU106" s="62"/>
      <c r="TQV106" s="75"/>
      <c r="TQW106" s="76"/>
      <c r="TQX106" s="216"/>
      <c r="TQY106" s="75"/>
      <c r="TQZ106" s="75"/>
      <c r="TRA106" s="204"/>
      <c r="TRB106" s="205"/>
      <c r="TRC106" s="72"/>
      <c r="TRD106" s="70"/>
      <c r="TRE106" s="73"/>
      <c r="TRF106" s="74"/>
      <c r="TRG106" s="74"/>
      <c r="TRH106" s="62"/>
      <c r="TRI106" s="75"/>
      <c r="TRJ106" s="76"/>
      <c r="TRK106" s="216"/>
      <c r="TRL106" s="75"/>
      <c r="TRM106" s="75"/>
      <c r="TRN106" s="204"/>
      <c r="TRO106" s="205"/>
      <c r="TRP106" s="72"/>
      <c r="TRQ106" s="70"/>
      <c r="TRR106" s="73"/>
      <c r="TRS106" s="74"/>
      <c r="TRT106" s="74"/>
      <c r="TRU106" s="62"/>
      <c r="TRV106" s="75"/>
      <c r="TRW106" s="76"/>
      <c r="TRX106" s="216"/>
      <c r="TRY106" s="75"/>
      <c r="TRZ106" s="75"/>
      <c r="TSA106" s="204"/>
      <c r="TSB106" s="205"/>
      <c r="TSC106" s="72"/>
      <c r="TSD106" s="70"/>
      <c r="TSE106" s="73"/>
      <c r="TSF106" s="74"/>
      <c r="TSG106" s="74"/>
      <c r="TSH106" s="62"/>
      <c r="TSI106" s="75"/>
      <c r="TSJ106" s="76"/>
      <c r="TSK106" s="216"/>
      <c r="TSL106" s="75"/>
      <c r="TSM106" s="75"/>
      <c r="TSN106" s="204"/>
      <c r="TSO106" s="205"/>
      <c r="TSP106" s="72"/>
      <c r="TSQ106" s="70"/>
      <c r="TSR106" s="73"/>
      <c r="TSS106" s="74"/>
      <c r="TST106" s="74"/>
      <c r="TSU106" s="62"/>
      <c r="TSV106" s="75"/>
      <c r="TSW106" s="76"/>
      <c r="TSX106" s="216"/>
      <c r="TSY106" s="75"/>
      <c r="TSZ106" s="75"/>
      <c r="TTA106" s="204"/>
      <c r="TTB106" s="205"/>
      <c r="TTC106" s="72"/>
      <c r="TTD106" s="70"/>
      <c r="TTE106" s="73"/>
      <c r="TTF106" s="74"/>
      <c r="TTG106" s="74"/>
      <c r="TTH106" s="62"/>
      <c r="TTI106" s="75"/>
      <c r="TTJ106" s="76"/>
      <c r="TTK106" s="216"/>
      <c r="TTL106" s="75"/>
      <c r="TTM106" s="75"/>
      <c r="TTN106" s="204"/>
      <c r="TTO106" s="205"/>
      <c r="TTP106" s="72"/>
      <c r="TTQ106" s="70"/>
      <c r="TTR106" s="73"/>
      <c r="TTS106" s="74"/>
      <c r="TTT106" s="74"/>
      <c r="TTU106" s="62"/>
      <c r="TTV106" s="75"/>
      <c r="TTW106" s="76"/>
      <c r="TTX106" s="216"/>
      <c r="TTY106" s="75"/>
      <c r="TTZ106" s="75"/>
      <c r="TUA106" s="204"/>
      <c r="TUB106" s="205"/>
      <c r="TUC106" s="72"/>
      <c r="TUD106" s="70"/>
      <c r="TUE106" s="73"/>
      <c r="TUF106" s="74"/>
      <c r="TUG106" s="74"/>
      <c r="TUH106" s="62"/>
      <c r="TUI106" s="75"/>
      <c r="TUJ106" s="76"/>
      <c r="TUK106" s="216"/>
      <c r="TUL106" s="75"/>
      <c r="TUM106" s="75"/>
      <c r="TUN106" s="204"/>
      <c r="TUO106" s="205"/>
      <c r="TUP106" s="72"/>
      <c r="TUQ106" s="70"/>
      <c r="TUR106" s="73"/>
      <c r="TUS106" s="74"/>
      <c r="TUT106" s="74"/>
      <c r="TUU106" s="62"/>
      <c r="TUV106" s="75"/>
      <c r="TUW106" s="76"/>
      <c r="TUX106" s="216"/>
      <c r="TUY106" s="75"/>
      <c r="TUZ106" s="75"/>
      <c r="TVA106" s="204"/>
      <c r="TVB106" s="205"/>
      <c r="TVC106" s="72"/>
      <c r="TVD106" s="70"/>
      <c r="TVE106" s="73"/>
      <c r="TVF106" s="74"/>
      <c r="TVG106" s="74"/>
      <c r="TVH106" s="62"/>
      <c r="TVI106" s="75"/>
      <c r="TVJ106" s="76"/>
      <c r="TVK106" s="216"/>
      <c r="TVL106" s="75"/>
      <c r="TVM106" s="75"/>
      <c r="TVN106" s="204"/>
      <c r="TVO106" s="205"/>
      <c r="TVP106" s="72"/>
      <c r="TVQ106" s="70"/>
      <c r="TVR106" s="73"/>
      <c r="TVS106" s="74"/>
      <c r="TVT106" s="74"/>
      <c r="TVU106" s="62"/>
      <c r="TVV106" s="75"/>
      <c r="TVW106" s="76"/>
      <c r="TVX106" s="216"/>
      <c r="TVY106" s="75"/>
      <c r="TVZ106" s="75"/>
      <c r="TWA106" s="204"/>
      <c r="TWB106" s="205"/>
      <c r="TWC106" s="72"/>
      <c r="TWD106" s="70"/>
      <c r="TWE106" s="73"/>
      <c r="TWF106" s="74"/>
      <c r="TWG106" s="74"/>
      <c r="TWH106" s="62"/>
      <c r="TWI106" s="75"/>
      <c r="TWJ106" s="76"/>
      <c r="TWK106" s="216"/>
      <c r="TWL106" s="75"/>
      <c r="TWM106" s="75"/>
      <c r="TWN106" s="204"/>
      <c r="TWO106" s="205"/>
      <c r="TWP106" s="72"/>
      <c r="TWQ106" s="70"/>
      <c r="TWR106" s="73"/>
      <c r="TWS106" s="74"/>
      <c r="TWT106" s="74"/>
      <c r="TWU106" s="62"/>
      <c r="TWV106" s="75"/>
      <c r="TWW106" s="76"/>
      <c r="TWX106" s="216"/>
      <c r="TWY106" s="75"/>
      <c r="TWZ106" s="75"/>
      <c r="TXA106" s="204"/>
      <c r="TXB106" s="205"/>
      <c r="TXC106" s="72"/>
      <c r="TXD106" s="70"/>
      <c r="TXE106" s="73"/>
      <c r="TXF106" s="74"/>
      <c r="TXG106" s="74"/>
      <c r="TXH106" s="62"/>
      <c r="TXI106" s="75"/>
      <c r="TXJ106" s="76"/>
      <c r="TXK106" s="216"/>
      <c r="TXL106" s="75"/>
      <c r="TXM106" s="75"/>
      <c r="TXN106" s="204"/>
      <c r="TXO106" s="205"/>
      <c r="TXP106" s="72"/>
      <c r="TXQ106" s="70"/>
      <c r="TXR106" s="73"/>
      <c r="TXS106" s="74"/>
      <c r="TXT106" s="74"/>
      <c r="TXU106" s="62"/>
      <c r="TXV106" s="75"/>
      <c r="TXW106" s="76"/>
      <c r="TXX106" s="216"/>
      <c r="TXY106" s="75"/>
      <c r="TXZ106" s="75"/>
      <c r="TYA106" s="204"/>
      <c r="TYB106" s="205"/>
      <c r="TYC106" s="72"/>
      <c r="TYD106" s="70"/>
      <c r="TYE106" s="73"/>
      <c r="TYF106" s="74"/>
      <c r="TYG106" s="74"/>
      <c r="TYH106" s="62"/>
      <c r="TYI106" s="75"/>
      <c r="TYJ106" s="76"/>
      <c r="TYK106" s="216"/>
      <c r="TYL106" s="75"/>
      <c r="TYM106" s="75"/>
      <c r="TYN106" s="204"/>
      <c r="TYO106" s="205"/>
      <c r="TYP106" s="72"/>
      <c r="TYQ106" s="70"/>
      <c r="TYR106" s="73"/>
      <c r="TYS106" s="74"/>
      <c r="TYT106" s="74"/>
      <c r="TYU106" s="62"/>
      <c r="TYV106" s="75"/>
      <c r="TYW106" s="76"/>
      <c r="TYX106" s="216"/>
      <c r="TYY106" s="75"/>
      <c r="TYZ106" s="75"/>
      <c r="TZA106" s="204"/>
      <c r="TZB106" s="205"/>
      <c r="TZC106" s="72"/>
      <c r="TZD106" s="70"/>
      <c r="TZE106" s="73"/>
      <c r="TZF106" s="74"/>
      <c r="TZG106" s="74"/>
      <c r="TZH106" s="62"/>
      <c r="TZI106" s="75"/>
      <c r="TZJ106" s="76"/>
      <c r="TZK106" s="216"/>
      <c r="TZL106" s="75"/>
      <c r="TZM106" s="75"/>
      <c r="TZN106" s="204"/>
      <c r="TZO106" s="205"/>
      <c r="TZP106" s="72"/>
      <c r="TZQ106" s="70"/>
      <c r="TZR106" s="73"/>
      <c r="TZS106" s="74"/>
      <c r="TZT106" s="74"/>
      <c r="TZU106" s="62"/>
      <c r="TZV106" s="75"/>
      <c r="TZW106" s="76"/>
      <c r="TZX106" s="216"/>
      <c r="TZY106" s="75"/>
      <c r="TZZ106" s="75"/>
      <c r="UAA106" s="204"/>
      <c r="UAB106" s="205"/>
      <c r="UAC106" s="72"/>
      <c r="UAD106" s="70"/>
      <c r="UAE106" s="73"/>
      <c r="UAF106" s="74"/>
      <c r="UAG106" s="74"/>
      <c r="UAH106" s="62"/>
      <c r="UAI106" s="75"/>
      <c r="UAJ106" s="76"/>
      <c r="UAK106" s="216"/>
      <c r="UAL106" s="75"/>
      <c r="UAM106" s="75"/>
      <c r="UAN106" s="204"/>
      <c r="UAO106" s="205"/>
      <c r="UAP106" s="72"/>
      <c r="UAQ106" s="70"/>
      <c r="UAR106" s="73"/>
      <c r="UAS106" s="74"/>
      <c r="UAT106" s="74"/>
      <c r="UAU106" s="62"/>
      <c r="UAV106" s="75"/>
      <c r="UAW106" s="76"/>
      <c r="UAX106" s="216"/>
      <c r="UAY106" s="75"/>
      <c r="UAZ106" s="75"/>
      <c r="UBA106" s="204"/>
      <c r="UBB106" s="205"/>
      <c r="UBC106" s="72"/>
      <c r="UBD106" s="70"/>
      <c r="UBE106" s="73"/>
      <c r="UBF106" s="74"/>
      <c r="UBG106" s="74"/>
      <c r="UBH106" s="62"/>
      <c r="UBI106" s="75"/>
      <c r="UBJ106" s="76"/>
      <c r="UBK106" s="216"/>
      <c r="UBL106" s="75"/>
      <c r="UBM106" s="75"/>
      <c r="UBN106" s="204"/>
      <c r="UBO106" s="205"/>
      <c r="UBP106" s="72"/>
      <c r="UBQ106" s="70"/>
      <c r="UBR106" s="73"/>
      <c r="UBS106" s="74"/>
      <c r="UBT106" s="74"/>
      <c r="UBU106" s="62"/>
      <c r="UBV106" s="75"/>
      <c r="UBW106" s="76"/>
      <c r="UBX106" s="216"/>
      <c r="UBY106" s="75"/>
      <c r="UBZ106" s="75"/>
      <c r="UCA106" s="204"/>
      <c r="UCB106" s="205"/>
      <c r="UCC106" s="72"/>
      <c r="UCD106" s="70"/>
      <c r="UCE106" s="73"/>
      <c r="UCF106" s="74"/>
      <c r="UCG106" s="74"/>
      <c r="UCH106" s="62"/>
      <c r="UCI106" s="75"/>
      <c r="UCJ106" s="76"/>
      <c r="UCK106" s="216"/>
      <c r="UCL106" s="75"/>
      <c r="UCM106" s="75"/>
      <c r="UCN106" s="204"/>
      <c r="UCO106" s="205"/>
      <c r="UCP106" s="72"/>
      <c r="UCQ106" s="70"/>
      <c r="UCR106" s="73"/>
      <c r="UCS106" s="74"/>
      <c r="UCT106" s="74"/>
      <c r="UCU106" s="62"/>
      <c r="UCV106" s="75"/>
      <c r="UCW106" s="76"/>
      <c r="UCX106" s="216"/>
      <c r="UCY106" s="75"/>
      <c r="UCZ106" s="75"/>
      <c r="UDA106" s="204"/>
      <c r="UDB106" s="205"/>
      <c r="UDC106" s="72"/>
      <c r="UDD106" s="70"/>
      <c r="UDE106" s="73"/>
      <c r="UDF106" s="74"/>
      <c r="UDG106" s="74"/>
      <c r="UDH106" s="62"/>
      <c r="UDI106" s="75"/>
      <c r="UDJ106" s="76"/>
      <c r="UDK106" s="216"/>
      <c r="UDL106" s="75"/>
      <c r="UDM106" s="75"/>
      <c r="UDN106" s="204"/>
      <c r="UDO106" s="205"/>
      <c r="UDP106" s="72"/>
      <c r="UDQ106" s="70"/>
      <c r="UDR106" s="73"/>
      <c r="UDS106" s="74"/>
      <c r="UDT106" s="74"/>
      <c r="UDU106" s="62"/>
      <c r="UDV106" s="75"/>
      <c r="UDW106" s="76"/>
      <c r="UDX106" s="216"/>
      <c r="UDY106" s="75"/>
      <c r="UDZ106" s="75"/>
      <c r="UEA106" s="204"/>
      <c r="UEB106" s="205"/>
      <c r="UEC106" s="72"/>
      <c r="UED106" s="70"/>
      <c r="UEE106" s="73"/>
      <c r="UEF106" s="74"/>
      <c r="UEG106" s="74"/>
      <c r="UEH106" s="62"/>
      <c r="UEI106" s="75"/>
      <c r="UEJ106" s="76"/>
      <c r="UEK106" s="216"/>
      <c r="UEL106" s="75"/>
      <c r="UEM106" s="75"/>
      <c r="UEN106" s="204"/>
      <c r="UEO106" s="205"/>
      <c r="UEP106" s="72"/>
      <c r="UEQ106" s="70"/>
      <c r="UER106" s="73"/>
      <c r="UES106" s="74"/>
      <c r="UET106" s="74"/>
      <c r="UEU106" s="62"/>
      <c r="UEV106" s="75"/>
      <c r="UEW106" s="76"/>
      <c r="UEX106" s="216"/>
      <c r="UEY106" s="75"/>
      <c r="UEZ106" s="75"/>
      <c r="UFA106" s="204"/>
      <c r="UFB106" s="205"/>
      <c r="UFC106" s="72"/>
      <c r="UFD106" s="70"/>
      <c r="UFE106" s="73"/>
      <c r="UFF106" s="74"/>
      <c r="UFG106" s="74"/>
      <c r="UFH106" s="62"/>
      <c r="UFI106" s="75"/>
      <c r="UFJ106" s="76"/>
      <c r="UFK106" s="216"/>
      <c r="UFL106" s="75"/>
      <c r="UFM106" s="75"/>
      <c r="UFN106" s="204"/>
      <c r="UFO106" s="205"/>
      <c r="UFP106" s="72"/>
      <c r="UFQ106" s="70"/>
      <c r="UFR106" s="73"/>
      <c r="UFS106" s="74"/>
      <c r="UFT106" s="74"/>
      <c r="UFU106" s="62"/>
      <c r="UFV106" s="75"/>
      <c r="UFW106" s="76"/>
      <c r="UFX106" s="216"/>
      <c r="UFY106" s="75"/>
      <c r="UFZ106" s="75"/>
      <c r="UGA106" s="204"/>
      <c r="UGB106" s="205"/>
      <c r="UGC106" s="72"/>
      <c r="UGD106" s="70"/>
      <c r="UGE106" s="73"/>
      <c r="UGF106" s="74"/>
      <c r="UGG106" s="74"/>
      <c r="UGH106" s="62"/>
      <c r="UGI106" s="75"/>
      <c r="UGJ106" s="76"/>
      <c r="UGK106" s="216"/>
      <c r="UGL106" s="75"/>
      <c r="UGM106" s="75"/>
      <c r="UGN106" s="204"/>
      <c r="UGO106" s="205"/>
      <c r="UGP106" s="72"/>
      <c r="UGQ106" s="70"/>
      <c r="UGR106" s="73"/>
      <c r="UGS106" s="74"/>
      <c r="UGT106" s="74"/>
      <c r="UGU106" s="62"/>
      <c r="UGV106" s="75"/>
      <c r="UGW106" s="76"/>
      <c r="UGX106" s="216"/>
      <c r="UGY106" s="75"/>
      <c r="UGZ106" s="75"/>
      <c r="UHA106" s="204"/>
      <c r="UHB106" s="205"/>
      <c r="UHC106" s="72"/>
      <c r="UHD106" s="70"/>
      <c r="UHE106" s="73"/>
      <c r="UHF106" s="74"/>
      <c r="UHG106" s="74"/>
      <c r="UHH106" s="62"/>
      <c r="UHI106" s="75"/>
      <c r="UHJ106" s="76"/>
      <c r="UHK106" s="216"/>
      <c r="UHL106" s="75"/>
      <c r="UHM106" s="75"/>
      <c r="UHN106" s="204"/>
      <c r="UHO106" s="205"/>
      <c r="UHP106" s="72"/>
      <c r="UHQ106" s="70"/>
      <c r="UHR106" s="73"/>
      <c r="UHS106" s="74"/>
      <c r="UHT106" s="74"/>
      <c r="UHU106" s="62"/>
      <c r="UHV106" s="75"/>
      <c r="UHW106" s="76"/>
      <c r="UHX106" s="216"/>
      <c r="UHY106" s="75"/>
      <c r="UHZ106" s="75"/>
      <c r="UIA106" s="204"/>
      <c r="UIB106" s="205"/>
      <c r="UIC106" s="72"/>
      <c r="UID106" s="70"/>
      <c r="UIE106" s="73"/>
      <c r="UIF106" s="74"/>
      <c r="UIG106" s="74"/>
      <c r="UIH106" s="62"/>
      <c r="UII106" s="75"/>
      <c r="UIJ106" s="76"/>
      <c r="UIK106" s="216"/>
      <c r="UIL106" s="75"/>
      <c r="UIM106" s="75"/>
      <c r="UIN106" s="204"/>
      <c r="UIO106" s="205"/>
      <c r="UIP106" s="72"/>
      <c r="UIQ106" s="70"/>
      <c r="UIR106" s="73"/>
      <c r="UIS106" s="74"/>
      <c r="UIT106" s="74"/>
      <c r="UIU106" s="62"/>
      <c r="UIV106" s="75"/>
      <c r="UIW106" s="76"/>
      <c r="UIX106" s="216"/>
      <c r="UIY106" s="75"/>
      <c r="UIZ106" s="75"/>
      <c r="UJA106" s="204"/>
      <c r="UJB106" s="205"/>
      <c r="UJC106" s="72"/>
      <c r="UJD106" s="70"/>
      <c r="UJE106" s="73"/>
      <c r="UJF106" s="74"/>
      <c r="UJG106" s="74"/>
      <c r="UJH106" s="62"/>
      <c r="UJI106" s="75"/>
      <c r="UJJ106" s="76"/>
      <c r="UJK106" s="216"/>
      <c r="UJL106" s="75"/>
      <c r="UJM106" s="75"/>
      <c r="UJN106" s="204"/>
      <c r="UJO106" s="205"/>
      <c r="UJP106" s="72"/>
      <c r="UJQ106" s="70"/>
      <c r="UJR106" s="73"/>
      <c r="UJS106" s="74"/>
      <c r="UJT106" s="74"/>
      <c r="UJU106" s="62"/>
      <c r="UJV106" s="75"/>
      <c r="UJW106" s="76"/>
      <c r="UJX106" s="216"/>
      <c r="UJY106" s="75"/>
      <c r="UJZ106" s="75"/>
      <c r="UKA106" s="204"/>
      <c r="UKB106" s="205"/>
      <c r="UKC106" s="72"/>
      <c r="UKD106" s="70"/>
      <c r="UKE106" s="73"/>
      <c r="UKF106" s="74"/>
      <c r="UKG106" s="74"/>
      <c r="UKH106" s="62"/>
      <c r="UKI106" s="75"/>
      <c r="UKJ106" s="76"/>
      <c r="UKK106" s="216"/>
      <c r="UKL106" s="75"/>
      <c r="UKM106" s="75"/>
      <c r="UKN106" s="204"/>
      <c r="UKO106" s="205"/>
      <c r="UKP106" s="72"/>
      <c r="UKQ106" s="70"/>
      <c r="UKR106" s="73"/>
      <c r="UKS106" s="74"/>
      <c r="UKT106" s="74"/>
      <c r="UKU106" s="62"/>
      <c r="UKV106" s="75"/>
      <c r="UKW106" s="76"/>
      <c r="UKX106" s="216"/>
      <c r="UKY106" s="75"/>
      <c r="UKZ106" s="75"/>
      <c r="ULA106" s="204"/>
      <c r="ULB106" s="205"/>
      <c r="ULC106" s="72"/>
      <c r="ULD106" s="70"/>
      <c r="ULE106" s="73"/>
      <c r="ULF106" s="74"/>
      <c r="ULG106" s="74"/>
      <c r="ULH106" s="62"/>
      <c r="ULI106" s="75"/>
      <c r="ULJ106" s="76"/>
      <c r="ULK106" s="216"/>
      <c r="ULL106" s="75"/>
      <c r="ULM106" s="75"/>
      <c r="ULN106" s="204"/>
      <c r="ULO106" s="205"/>
      <c r="ULP106" s="72"/>
      <c r="ULQ106" s="70"/>
      <c r="ULR106" s="73"/>
      <c r="ULS106" s="74"/>
      <c r="ULT106" s="74"/>
      <c r="ULU106" s="62"/>
      <c r="ULV106" s="75"/>
      <c r="ULW106" s="76"/>
      <c r="ULX106" s="216"/>
      <c r="ULY106" s="75"/>
      <c r="ULZ106" s="75"/>
      <c r="UMA106" s="204"/>
      <c r="UMB106" s="205"/>
      <c r="UMC106" s="72"/>
      <c r="UMD106" s="70"/>
      <c r="UME106" s="73"/>
      <c r="UMF106" s="74"/>
      <c r="UMG106" s="74"/>
      <c r="UMH106" s="62"/>
      <c r="UMI106" s="75"/>
      <c r="UMJ106" s="76"/>
      <c r="UMK106" s="216"/>
      <c r="UML106" s="75"/>
      <c r="UMM106" s="75"/>
      <c r="UMN106" s="204"/>
      <c r="UMO106" s="205"/>
      <c r="UMP106" s="72"/>
      <c r="UMQ106" s="70"/>
      <c r="UMR106" s="73"/>
      <c r="UMS106" s="74"/>
      <c r="UMT106" s="74"/>
      <c r="UMU106" s="62"/>
      <c r="UMV106" s="75"/>
      <c r="UMW106" s="76"/>
      <c r="UMX106" s="216"/>
      <c r="UMY106" s="75"/>
      <c r="UMZ106" s="75"/>
      <c r="UNA106" s="204"/>
      <c r="UNB106" s="205"/>
      <c r="UNC106" s="72"/>
      <c r="UND106" s="70"/>
      <c r="UNE106" s="73"/>
      <c r="UNF106" s="74"/>
      <c r="UNG106" s="74"/>
      <c r="UNH106" s="62"/>
      <c r="UNI106" s="75"/>
      <c r="UNJ106" s="76"/>
      <c r="UNK106" s="216"/>
      <c r="UNL106" s="75"/>
      <c r="UNM106" s="75"/>
      <c r="UNN106" s="204"/>
      <c r="UNO106" s="205"/>
      <c r="UNP106" s="72"/>
      <c r="UNQ106" s="70"/>
      <c r="UNR106" s="73"/>
      <c r="UNS106" s="74"/>
      <c r="UNT106" s="74"/>
      <c r="UNU106" s="62"/>
      <c r="UNV106" s="75"/>
      <c r="UNW106" s="76"/>
      <c r="UNX106" s="216"/>
      <c r="UNY106" s="75"/>
      <c r="UNZ106" s="75"/>
      <c r="UOA106" s="204"/>
      <c r="UOB106" s="205"/>
      <c r="UOC106" s="72"/>
      <c r="UOD106" s="70"/>
      <c r="UOE106" s="73"/>
      <c r="UOF106" s="74"/>
      <c r="UOG106" s="74"/>
      <c r="UOH106" s="62"/>
      <c r="UOI106" s="75"/>
      <c r="UOJ106" s="76"/>
      <c r="UOK106" s="216"/>
      <c r="UOL106" s="75"/>
      <c r="UOM106" s="75"/>
      <c r="UON106" s="204"/>
      <c r="UOO106" s="205"/>
      <c r="UOP106" s="72"/>
      <c r="UOQ106" s="70"/>
      <c r="UOR106" s="73"/>
      <c r="UOS106" s="74"/>
      <c r="UOT106" s="74"/>
      <c r="UOU106" s="62"/>
      <c r="UOV106" s="75"/>
      <c r="UOW106" s="76"/>
      <c r="UOX106" s="216"/>
      <c r="UOY106" s="75"/>
      <c r="UOZ106" s="75"/>
      <c r="UPA106" s="204"/>
      <c r="UPB106" s="205"/>
      <c r="UPC106" s="72"/>
      <c r="UPD106" s="70"/>
      <c r="UPE106" s="73"/>
      <c r="UPF106" s="74"/>
      <c r="UPG106" s="74"/>
      <c r="UPH106" s="62"/>
      <c r="UPI106" s="75"/>
      <c r="UPJ106" s="76"/>
      <c r="UPK106" s="216"/>
      <c r="UPL106" s="75"/>
      <c r="UPM106" s="75"/>
      <c r="UPN106" s="204"/>
      <c r="UPO106" s="205"/>
      <c r="UPP106" s="72"/>
      <c r="UPQ106" s="70"/>
      <c r="UPR106" s="73"/>
      <c r="UPS106" s="74"/>
      <c r="UPT106" s="74"/>
      <c r="UPU106" s="62"/>
      <c r="UPV106" s="75"/>
      <c r="UPW106" s="76"/>
      <c r="UPX106" s="216"/>
      <c r="UPY106" s="75"/>
      <c r="UPZ106" s="75"/>
      <c r="UQA106" s="204"/>
      <c r="UQB106" s="205"/>
      <c r="UQC106" s="72"/>
      <c r="UQD106" s="70"/>
      <c r="UQE106" s="73"/>
      <c r="UQF106" s="74"/>
      <c r="UQG106" s="74"/>
      <c r="UQH106" s="62"/>
      <c r="UQI106" s="75"/>
      <c r="UQJ106" s="76"/>
      <c r="UQK106" s="216"/>
      <c r="UQL106" s="75"/>
      <c r="UQM106" s="75"/>
      <c r="UQN106" s="204"/>
      <c r="UQO106" s="205"/>
      <c r="UQP106" s="72"/>
      <c r="UQQ106" s="70"/>
      <c r="UQR106" s="73"/>
      <c r="UQS106" s="74"/>
      <c r="UQT106" s="74"/>
      <c r="UQU106" s="62"/>
      <c r="UQV106" s="75"/>
      <c r="UQW106" s="76"/>
      <c r="UQX106" s="216"/>
      <c r="UQY106" s="75"/>
      <c r="UQZ106" s="75"/>
      <c r="URA106" s="204"/>
      <c r="URB106" s="205"/>
      <c r="URC106" s="72"/>
      <c r="URD106" s="70"/>
      <c r="URE106" s="73"/>
      <c r="URF106" s="74"/>
      <c r="URG106" s="74"/>
      <c r="URH106" s="62"/>
      <c r="URI106" s="75"/>
      <c r="URJ106" s="76"/>
      <c r="URK106" s="216"/>
      <c r="URL106" s="75"/>
      <c r="URM106" s="75"/>
      <c r="URN106" s="204"/>
      <c r="URO106" s="205"/>
      <c r="URP106" s="72"/>
      <c r="URQ106" s="70"/>
      <c r="URR106" s="73"/>
      <c r="URS106" s="74"/>
      <c r="URT106" s="74"/>
      <c r="URU106" s="62"/>
      <c r="URV106" s="75"/>
      <c r="URW106" s="76"/>
      <c r="URX106" s="216"/>
      <c r="URY106" s="75"/>
      <c r="URZ106" s="75"/>
      <c r="USA106" s="204"/>
      <c r="USB106" s="205"/>
      <c r="USC106" s="72"/>
      <c r="USD106" s="70"/>
      <c r="USE106" s="73"/>
      <c r="USF106" s="74"/>
      <c r="USG106" s="74"/>
      <c r="USH106" s="62"/>
      <c r="USI106" s="75"/>
      <c r="USJ106" s="76"/>
      <c r="USK106" s="216"/>
      <c r="USL106" s="75"/>
      <c r="USM106" s="75"/>
      <c r="USN106" s="204"/>
      <c r="USO106" s="205"/>
      <c r="USP106" s="72"/>
      <c r="USQ106" s="70"/>
      <c r="USR106" s="73"/>
      <c r="USS106" s="74"/>
      <c r="UST106" s="74"/>
      <c r="USU106" s="62"/>
      <c r="USV106" s="75"/>
      <c r="USW106" s="76"/>
      <c r="USX106" s="216"/>
      <c r="USY106" s="75"/>
      <c r="USZ106" s="75"/>
      <c r="UTA106" s="204"/>
      <c r="UTB106" s="205"/>
      <c r="UTC106" s="72"/>
      <c r="UTD106" s="70"/>
      <c r="UTE106" s="73"/>
      <c r="UTF106" s="74"/>
      <c r="UTG106" s="74"/>
      <c r="UTH106" s="62"/>
      <c r="UTI106" s="75"/>
      <c r="UTJ106" s="76"/>
      <c r="UTK106" s="216"/>
      <c r="UTL106" s="75"/>
      <c r="UTM106" s="75"/>
      <c r="UTN106" s="204"/>
      <c r="UTO106" s="205"/>
      <c r="UTP106" s="72"/>
      <c r="UTQ106" s="70"/>
      <c r="UTR106" s="73"/>
      <c r="UTS106" s="74"/>
      <c r="UTT106" s="74"/>
      <c r="UTU106" s="62"/>
      <c r="UTV106" s="75"/>
      <c r="UTW106" s="76"/>
      <c r="UTX106" s="216"/>
      <c r="UTY106" s="75"/>
      <c r="UTZ106" s="75"/>
      <c r="UUA106" s="204"/>
      <c r="UUB106" s="205"/>
      <c r="UUC106" s="72"/>
      <c r="UUD106" s="70"/>
      <c r="UUE106" s="73"/>
      <c r="UUF106" s="74"/>
      <c r="UUG106" s="74"/>
      <c r="UUH106" s="62"/>
      <c r="UUI106" s="75"/>
      <c r="UUJ106" s="76"/>
      <c r="UUK106" s="216"/>
      <c r="UUL106" s="75"/>
      <c r="UUM106" s="75"/>
      <c r="UUN106" s="204"/>
      <c r="UUO106" s="205"/>
      <c r="UUP106" s="72"/>
      <c r="UUQ106" s="70"/>
      <c r="UUR106" s="73"/>
      <c r="UUS106" s="74"/>
      <c r="UUT106" s="74"/>
      <c r="UUU106" s="62"/>
      <c r="UUV106" s="75"/>
      <c r="UUW106" s="76"/>
      <c r="UUX106" s="216"/>
      <c r="UUY106" s="75"/>
      <c r="UUZ106" s="75"/>
      <c r="UVA106" s="204"/>
      <c r="UVB106" s="205"/>
      <c r="UVC106" s="72"/>
      <c r="UVD106" s="70"/>
      <c r="UVE106" s="73"/>
      <c r="UVF106" s="74"/>
      <c r="UVG106" s="74"/>
      <c r="UVH106" s="62"/>
      <c r="UVI106" s="75"/>
      <c r="UVJ106" s="76"/>
      <c r="UVK106" s="216"/>
      <c r="UVL106" s="75"/>
      <c r="UVM106" s="75"/>
      <c r="UVN106" s="204"/>
      <c r="UVO106" s="205"/>
      <c r="UVP106" s="72"/>
      <c r="UVQ106" s="70"/>
      <c r="UVR106" s="73"/>
      <c r="UVS106" s="74"/>
      <c r="UVT106" s="74"/>
      <c r="UVU106" s="62"/>
      <c r="UVV106" s="75"/>
      <c r="UVW106" s="76"/>
      <c r="UVX106" s="216"/>
      <c r="UVY106" s="75"/>
      <c r="UVZ106" s="75"/>
      <c r="UWA106" s="204"/>
      <c r="UWB106" s="205"/>
      <c r="UWC106" s="72"/>
      <c r="UWD106" s="70"/>
      <c r="UWE106" s="73"/>
      <c r="UWF106" s="74"/>
      <c r="UWG106" s="74"/>
      <c r="UWH106" s="62"/>
      <c r="UWI106" s="75"/>
      <c r="UWJ106" s="76"/>
      <c r="UWK106" s="216"/>
      <c r="UWL106" s="75"/>
      <c r="UWM106" s="75"/>
      <c r="UWN106" s="204"/>
      <c r="UWO106" s="205"/>
      <c r="UWP106" s="72"/>
      <c r="UWQ106" s="70"/>
      <c r="UWR106" s="73"/>
      <c r="UWS106" s="74"/>
      <c r="UWT106" s="74"/>
      <c r="UWU106" s="62"/>
      <c r="UWV106" s="75"/>
      <c r="UWW106" s="76"/>
      <c r="UWX106" s="216"/>
      <c r="UWY106" s="75"/>
      <c r="UWZ106" s="75"/>
      <c r="UXA106" s="204"/>
      <c r="UXB106" s="205"/>
      <c r="UXC106" s="72"/>
      <c r="UXD106" s="70"/>
      <c r="UXE106" s="73"/>
      <c r="UXF106" s="74"/>
      <c r="UXG106" s="74"/>
      <c r="UXH106" s="62"/>
      <c r="UXI106" s="75"/>
      <c r="UXJ106" s="76"/>
      <c r="UXK106" s="216"/>
      <c r="UXL106" s="75"/>
      <c r="UXM106" s="75"/>
      <c r="UXN106" s="204"/>
      <c r="UXO106" s="205"/>
      <c r="UXP106" s="72"/>
      <c r="UXQ106" s="70"/>
      <c r="UXR106" s="73"/>
      <c r="UXS106" s="74"/>
      <c r="UXT106" s="74"/>
      <c r="UXU106" s="62"/>
      <c r="UXV106" s="75"/>
      <c r="UXW106" s="76"/>
      <c r="UXX106" s="216"/>
      <c r="UXY106" s="75"/>
      <c r="UXZ106" s="75"/>
      <c r="UYA106" s="204"/>
      <c r="UYB106" s="205"/>
      <c r="UYC106" s="72"/>
      <c r="UYD106" s="70"/>
      <c r="UYE106" s="73"/>
      <c r="UYF106" s="74"/>
      <c r="UYG106" s="74"/>
      <c r="UYH106" s="62"/>
      <c r="UYI106" s="75"/>
      <c r="UYJ106" s="76"/>
      <c r="UYK106" s="216"/>
      <c r="UYL106" s="75"/>
      <c r="UYM106" s="75"/>
      <c r="UYN106" s="204"/>
      <c r="UYO106" s="205"/>
      <c r="UYP106" s="72"/>
      <c r="UYQ106" s="70"/>
      <c r="UYR106" s="73"/>
      <c r="UYS106" s="74"/>
      <c r="UYT106" s="74"/>
      <c r="UYU106" s="62"/>
      <c r="UYV106" s="75"/>
      <c r="UYW106" s="76"/>
      <c r="UYX106" s="216"/>
      <c r="UYY106" s="75"/>
      <c r="UYZ106" s="75"/>
      <c r="UZA106" s="204"/>
      <c r="UZB106" s="205"/>
      <c r="UZC106" s="72"/>
      <c r="UZD106" s="70"/>
      <c r="UZE106" s="73"/>
      <c r="UZF106" s="74"/>
      <c r="UZG106" s="74"/>
      <c r="UZH106" s="62"/>
      <c r="UZI106" s="75"/>
      <c r="UZJ106" s="76"/>
      <c r="UZK106" s="216"/>
      <c r="UZL106" s="75"/>
      <c r="UZM106" s="75"/>
      <c r="UZN106" s="204"/>
      <c r="UZO106" s="205"/>
      <c r="UZP106" s="72"/>
      <c r="UZQ106" s="70"/>
      <c r="UZR106" s="73"/>
      <c r="UZS106" s="74"/>
      <c r="UZT106" s="74"/>
      <c r="UZU106" s="62"/>
      <c r="UZV106" s="75"/>
      <c r="UZW106" s="76"/>
      <c r="UZX106" s="216"/>
      <c r="UZY106" s="75"/>
      <c r="UZZ106" s="75"/>
      <c r="VAA106" s="204"/>
      <c r="VAB106" s="205"/>
      <c r="VAC106" s="72"/>
      <c r="VAD106" s="70"/>
      <c r="VAE106" s="73"/>
      <c r="VAF106" s="74"/>
      <c r="VAG106" s="74"/>
      <c r="VAH106" s="62"/>
      <c r="VAI106" s="75"/>
      <c r="VAJ106" s="76"/>
      <c r="VAK106" s="216"/>
      <c r="VAL106" s="75"/>
      <c r="VAM106" s="75"/>
      <c r="VAN106" s="204"/>
      <c r="VAO106" s="205"/>
      <c r="VAP106" s="72"/>
      <c r="VAQ106" s="70"/>
      <c r="VAR106" s="73"/>
      <c r="VAS106" s="74"/>
      <c r="VAT106" s="74"/>
      <c r="VAU106" s="62"/>
      <c r="VAV106" s="75"/>
      <c r="VAW106" s="76"/>
      <c r="VAX106" s="216"/>
      <c r="VAY106" s="75"/>
      <c r="VAZ106" s="75"/>
      <c r="VBA106" s="204"/>
      <c r="VBB106" s="205"/>
      <c r="VBC106" s="72"/>
      <c r="VBD106" s="70"/>
      <c r="VBE106" s="73"/>
      <c r="VBF106" s="74"/>
      <c r="VBG106" s="74"/>
      <c r="VBH106" s="62"/>
      <c r="VBI106" s="75"/>
      <c r="VBJ106" s="76"/>
      <c r="VBK106" s="216"/>
      <c r="VBL106" s="75"/>
      <c r="VBM106" s="75"/>
      <c r="VBN106" s="204"/>
      <c r="VBO106" s="205"/>
      <c r="VBP106" s="72"/>
      <c r="VBQ106" s="70"/>
      <c r="VBR106" s="73"/>
      <c r="VBS106" s="74"/>
      <c r="VBT106" s="74"/>
      <c r="VBU106" s="62"/>
      <c r="VBV106" s="75"/>
      <c r="VBW106" s="76"/>
      <c r="VBX106" s="216"/>
      <c r="VBY106" s="75"/>
      <c r="VBZ106" s="75"/>
      <c r="VCA106" s="204"/>
      <c r="VCB106" s="205"/>
      <c r="VCC106" s="72"/>
      <c r="VCD106" s="70"/>
      <c r="VCE106" s="73"/>
      <c r="VCF106" s="74"/>
      <c r="VCG106" s="74"/>
      <c r="VCH106" s="62"/>
      <c r="VCI106" s="75"/>
      <c r="VCJ106" s="76"/>
      <c r="VCK106" s="216"/>
      <c r="VCL106" s="75"/>
      <c r="VCM106" s="75"/>
      <c r="VCN106" s="204"/>
      <c r="VCO106" s="205"/>
      <c r="VCP106" s="72"/>
      <c r="VCQ106" s="70"/>
      <c r="VCR106" s="73"/>
      <c r="VCS106" s="74"/>
      <c r="VCT106" s="74"/>
      <c r="VCU106" s="62"/>
      <c r="VCV106" s="75"/>
      <c r="VCW106" s="76"/>
      <c r="VCX106" s="216"/>
      <c r="VCY106" s="75"/>
      <c r="VCZ106" s="75"/>
      <c r="VDA106" s="204"/>
      <c r="VDB106" s="205"/>
      <c r="VDC106" s="72"/>
      <c r="VDD106" s="70"/>
      <c r="VDE106" s="73"/>
      <c r="VDF106" s="74"/>
      <c r="VDG106" s="74"/>
      <c r="VDH106" s="62"/>
      <c r="VDI106" s="75"/>
      <c r="VDJ106" s="76"/>
      <c r="VDK106" s="216"/>
      <c r="VDL106" s="75"/>
      <c r="VDM106" s="75"/>
      <c r="VDN106" s="204"/>
      <c r="VDO106" s="205"/>
      <c r="VDP106" s="72"/>
      <c r="VDQ106" s="70"/>
      <c r="VDR106" s="73"/>
      <c r="VDS106" s="74"/>
      <c r="VDT106" s="74"/>
      <c r="VDU106" s="62"/>
      <c r="VDV106" s="75"/>
      <c r="VDW106" s="76"/>
      <c r="VDX106" s="216"/>
      <c r="VDY106" s="75"/>
      <c r="VDZ106" s="75"/>
      <c r="VEA106" s="204"/>
      <c r="VEB106" s="205"/>
      <c r="VEC106" s="72"/>
      <c r="VED106" s="70"/>
      <c r="VEE106" s="73"/>
      <c r="VEF106" s="74"/>
      <c r="VEG106" s="74"/>
      <c r="VEH106" s="62"/>
      <c r="VEI106" s="75"/>
      <c r="VEJ106" s="76"/>
      <c r="VEK106" s="216"/>
      <c r="VEL106" s="75"/>
      <c r="VEM106" s="75"/>
      <c r="VEN106" s="204"/>
      <c r="VEO106" s="205"/>
      <c r="VEP106" s="72"/>
      <c r="VEQ106" s="70"/>
      <c r="VER106" s="73"/>
      <c r="VES106" s="74"/>
      <c r="VET106" s="74"/>
      <c r="VEU106" s="62"/>
      <c r="VEV106" s="75"/>
      <c r="VEW106" s="76"/>
      <c r="VEX106" s="216"/>
      <c r="VEY106" s="75"/>
      <c r="VEZ106" s="75"/>
      <c r="VFA106" s="204"/>
      <c r="VFB106" s="205"/>
      <c r="VFC106" s="72"/>
      <c r="VFD106" s="70"/>
      <c r="VFE106" s="73"/>
      <c r="VFF106" s="74"/>
      <c r="VFG106" s="74"/>
      <c r="VFH106" s="62"/>
      <c r="VFI106" s="75"/>
      <c r="VFJ106" s="76"/>
      <c r="VFK106" s="216"/>
      <c r="VFL106" s="75"/>
      <c r="VFM106" s="75"/>
      <c r="VFN106" s="204"/>
      <c r="VFO106" s="205"/>
      <c r="VFP106" s="72"/>
      <c r="VFQ106" s="70"/>
      <c r="VFR106" s="73"/>
      <c r="VFS106" s="74"/>
      <c r="VFT106" s="74"/>
      <c r="VFU106" s="62"/>
      <c r="VFV106" s="75"/>
      <c r="VFW106" s="76"/>
      <c r="VFX106" s="216"/>
      <c r="VFY106" s="75"/>
      <c r="VFZ106" s="75"/>
      <c r="VGA106" s="204"/>
      <c r="VGB106" s="205"/>
      <c r="VGC106" s="72"/>
      <c r="VGD106" s="70"/>
      <c r="VGE106" s="73"/>
      <c r="VGF106" s="74"/>
      <c r="VGG106" s="74"/>
      <c r="VGH106" s="62"/>
      <c r="VGI106" s="75"/>
      <c r="VGJ106" s="76"/>
      <c r="VGK106" s="216"/>
      <c r="VGL106" s="75"/>
      <c r="VGM106" s="75"/>
      <c r="VGN106" s="204"/>
      <c r="VGO106" s="205"/>
      <c r="VGP106" s="72"/>
      <c r="VGQ106" s="70"/>
      <c r="VGR106" s="73"/>
      <c r="VGS106" s="74"/>
      <c r="VGT106" s="74"/>
      <c r="VGU106" s="62"/>
      <c r="VGV106" s="75"/>
      <c r="VGW106" s="76"/>
      <c r="VGX106" s="216"/>
      <c r="VGY106" s="75"/>
      <c r="VGZ106" s="75"/>
      <c r="VHA106" s="204"/>
      <c r="VHB106" s="205"/>
      <c r="VHC106" s="72"/>
      <c r="VHD106" s="70"/>
      <c r="VHE106" s="73"/>
      <c r="VHF106" s="74"/>
      <c r="VHG106" s="74"/>
      <c r="VHH106" s="62"/>
      <c r="VHI106" s="75"/>
      <c r="VHJ106" s="76"/>
      <c r="VHK106" s="216"/>
      <c r="VHL106" s="75"/>
      <c r="VHM106" s="75"/>
      <c r="VHN106" s="204"/>
      <c r="VHO106" s="205"/>
      <c r="VHP106" s="72"/>
      <c r="VHQ106" s="70"/>
      <c r="VHR106" s="73"/>
      <c r="VHS106" s="74"/>
      <c r="VHT106" s="74"/>
      <c r="VHU106" s="62"/>
      <c r="VHV106" s="75"/>
      <c r="VHW106" s="76"/>
      <c r="VHX106" s="216"/>
      <c r="VHY106" s="75"/>
      <c r="VHZ106" s="75"/>
      <c r="VIA106" s="204"/>
      <c r="VIB106" s="205"/>
      <c r="VIC106" s="72"/>
      <c r="VID106" s="70"/>
      <c r="VIE106" s="73"/>
      <c r="VIF106" s="74"/>
      <c r="VIG106" s="74"/>
      <c r="VIH106" s="62"/>
      <c r="VII106" s="75"/>
      <c r="VIJ106" s="76"/>
      <c r="VIK106" s="216"/>
      <c r="VIL106" s="75"/>
      <c r="VIM106" s="75"/>
      <c r="VIN106" s="204"/>
      <c r="VIO106" s="205"/>
      <c r="VIP106" s="72"/>
      <c r="VIQ106" s="70"/>
      <c r="VIR106" s="73"/>
      <c r="VIS106" s="74"/>
      <c r="VIT106" s="74"/>
      <c r="VIU106" s="62"/>
      <c r="VIV106" s="75"/>
      <c r="VIW106" s="76"/>
      <c r="VIX106" s="216"/>
      <c r="VIY106" s="75"/>
      <c r="VIZ106" s="75"/>
      <c r="VJA106" s="204"/>
      <c r="VJB106" s="205"/>
      <c r="VJC106" s="72"/>
      <c r="VJD106" s="70"/>
      <c r="VJE106" s="73"/>
      <c r="VJF106" s="74"/>
      <c r="VJG106" s="74"/>
      <c r="VJH106" s="62"/>
      <c r="VJI106" s="75"/>
      <c r="VJJ106" s="76"/>
      <c r="VJK106" s="216"/>
      <c r="VJL106" s="75"/>
      <c r="VJM106" s="75"/>
      <c r="VJN106" s="204"/>
      <c r="VJO106" s="205"/>
      <c r="VJP106" s="72"/>
      <c r="VJQ106" s="70"/>
      <c r="VJR106" s="73"/>
      <c r="VJS106" s="74"/>
      <c r="VJT106" s="74"/>
      <c r="VJU106" s="62"/>
      <c r="VJV106" s="75"/>
      <c r="VJW106" s="76"/>
      <c r="VJX106" s="216"/>
      <c r="VJY106" s="75"/>
      <c r="VJZ106" s="75"/>
      <c r="VKA106" s="204"/>
      <c r="VKB106" s="205"/>
      <c r="VKC106" s="72"/>
      <c r="VKD106" s="70"/>
      <c r="VKE106" s="73"/>
      <c r="VKF106" s="74"/>
      <c r="VKG106" s="74"/>
      <c r="VKH106" s="62"/>
      <c r="VKI106" s="75"/>
      <c r="VKJ106" s="76"/>
      <c r="VKK106" s="216"/>
      <c r="VKL106" s="75"/>
      <c r="VKM106" s="75"/>
      <c r="VKN106" s="204"/>
      <c r="VKO106" s="205"/>
      <c r="VKP106" s="72"/>
      <c r="VKQ106" s="70"/>
      <c r="VKR106" s="73"/>
      <c r="VKS106" s="74"/>
      <c r="VKT106" s="74"/>
      <c r="VKU106" s="62"/>
      <c r="VKV106" s="75"/>
      <c r="VKW106" s="76"/>
      <c r="VKX106" s="216"/>
      <c r="VKY106" s="75"/>
      <c r="VKZ106" s="75"/>
      <c r="VLA106" s="204"/>
      <c r="VLB106" s="205"/>
      <c r="VLC106" s="72"/>
      <c r="VLD106" s="70"/>
      <c r="VLE106" s="73"/>
      <c r="VLF106" s="74"/>
      <c r="VLG106" s="74"/>
      <c r="VLH106" s="62"/>
      <c r="VLI106" s="75"/>
      <c r="VLJ106" s="76"/>
      <c r="VLK106" s="216"/>
      <c r="VLL106" s="75"/>
      <c r="VLM106" s="75"/>
      <c r="VLN106" s="204"/>
      <c r="VLO106" s="205"/>
      <c r="VLP106" s="72"/>
      <c r="VLQ106" s="70"/>
      <c r="VLR106" s="73"/>
      <c r="VLS106" s="74"/>
      <c r="VLT106" s="74"/>
      <c r="VLU106" s="62"/>
      <c r="VLV106" s="75"/>
      <c r="VLW106" s="76"/>
      <c r="VLX106" s="216"/>
      <c r="VLY106" s="75"/>
      <c r="VLZ106" s="75"/>
      <c r="VMA106" s="204"/>
      <c r="VMB106" s="205"/>
      <c r="VMC106" s="72"/>
      <c r="VMD106" s="70"/>
      <c r="VME106" s="73"/>
      <c r="VMF106" s="74"/>
      <c r="VMG106" s="74"/>
      <c r="VMH106" s="62"/>
      <c r="VMI106" s="75"/>
      <c r="VMJ106" s="76"/>
      <c r="VMK106" s="216"/>
      <c r="VML106" s="75"/>
      <c r="VMM106" s="75"/>
      <c r="VMN106" s="204"/>
      <c r="VMO106" s="205"/>
      <c r="VMP106" s="72"/>
      <c r="VMQ106" s="70"/>
      <c r="VMR106" s="73"/>
      <c r="VMS106" s="74"/>
      <c r="VMT106" s="74"/>
      <c r="VMU106" s="62"/>
      <c r="VMV106" s="75"/>
      <c r="VMW106" s="76"/>
      <c r="VMX106" s="216"/>
      <c r="VMY106" s="75"/>
      <c r="VMZ106" s="75"/>
      <c r="VNA106" s="204"/>
      <c r="VNB106" s="205"/>
      <c r="VNC106" s="72"/>
      <c r="VND106" s="70"/>
      <c r="VNE106" s="73"/>
      <c r="VNF106" s="74"/>
      <c r="VNG106" s="74"/>
      <c r="VNH106" s="62"/>
      <c r="VNI106" s="75"/>
      <c r="VNJ106" s="76"/>
      <c r="VNK106" s="216"/>
      <c r="VNL106" s="75"/>
      <c r="VNM106" s="75"/>
      <c r="VNN106" s="204"/>
      <c r="VNO106" s="205"/>
      <c r="VNP106" s="72"/>
      <c r="VNQ106" s="70"/>
      <c r="VNR106" s="73"/>
      <c r="VNS106" s="74"/>
      <c r="VNT106" s="74"/>
      <c r="VNU106" s="62"/>
      <c r="VNV106" s="75"/>
      <c r="VNW106" s="76"/>
      <c r="VNX106" s="216"/>
      <c r="VNY106" s="75"/>
      <c r="VNZ106" s="75"/>
      <c r="VOA106" s="204"/>
      <c r="VOB106" s="205"/>
      <c r="VOC106" s="72"/>
      <c r="VOD106" s="70"/>
      <c r="VOE106" s="73"/>
      <c r="VOF106" s="74"/>
      <c r="VOG106" s="74"/>
      <c r="VOH106" s="62"/>
      <c r="VOI106" s="75"/>
      <c r="VOJ106" s="76"/>
      <c r="VOK106" s="216"/>
      <c r="VOL106" s="75"/>
      <c r="VOM106" s="75"/>
      <c r="VON106" s="204"/>
      <c r="VOO106" s="205"/>
      <c r="VOP106" s="72"/>
      <c r="VOQ106" s="70"/>
      <c r="VOR106" s="73"/>
      <c r="VOS106" s="74"/>
      <c r="VOT106" s="74"/>
      <c r="VOU106" s="62"/>
      <c r="VOV106" s="75"/>
      <c r="VOW106" s="76"/>
      <c r="VOX106" s="216"/>
      <c r="VOY106" s="75"/>
      <c r="VOZ106" s="75"/>
      <c r="VPA106" s="204"/>
      <c r="VPB106" s="205"/>
      <c r="VPC106" s="72"/>
      <c r="VPD106" s="70"/>
      <c r="VPE106" s="73"/>
      <c r="VPF106" s="74"/>
      <c r="VPG106" s="74"/>
      <c r="VPH106" s="62"/>
      <c r="VPI106" s="75"/>
      <c r="VPJ106" s="76"/>
      <c r="VPK106" s="216"/>
      <c r="VPL106" s="75"/>
      <c r="VPM106" s="75"/>
      <c r="VPN106" s="204"/>
      <c r="VPO106" s="205"/>
      <c r="VPP106" s="72"/>
      <c r="VPQ106" s="70"/>
      <c r="VPR106" s="73"/>
      <c r="VPS106" s="74"/>
      <c r="VPT106" s="74"/>
      <c r="VPU106" s="62"/>
      <c r="VPV106" s="75"/>
      <c r="VPW106" s="76"/>
      <c r="VPX106" s="216"/>
      <c r="VPY106" s="75"/>
      <c r="VPZ106" s="75"/>
      <c r="VQA106" s="204"/>
      <c r="VQB106" s="205"/>
      <c r="VQC106" s="72"/>
      <c r="VQD106" s="70"/>
      <c r="VQE106" s="73"/>
      <c r="VQF106" s="74"/>
      <c r="VQG106" s="74"/>
      <c r="VQH106" s="62"/>
      <c r="VQI106" s="75"/>
      <c r="VQJ106" s="76"/>
      <c r="VQK106" s="216"/>
      <c r="VQL106" s="75"/>
      <c r="VQM106" s="75"/>
      <c r="VQN106" s="204"/>
      <c r="VQO106" s="205"/>
      <c r="VQP106" s="72"/>
      <c r="VQQ106" s="70"/>
      <c r="VQR106" s="73"/>
      <c r="VQS106" s="74"/>
      <c r="VQT106" s="74"/>
      <c r="VQU106" s="62"/>
      <c r="VQV106" s="75"/>
      <c r="VQW106" s="76"/>
      <c r="VQX106" s="216"/>
      <c r="VQY106" s="75"/>
      <c r="VQZ106" s="75"/>
      <c r="VRA106" s="204"/>
      <c r="VRB106" s="205"/>
      <c r="VRC106" s="72"/>
      <c r="VRD106" s="70"/>
      <c r="VRE106" s="73"/>
      <c r="VRF106" s="74"/>
      <c r="VRG106" s="74"/>
      <c r="VRH106" s="62"/>
      <c r="VRI106" s="75"/>
      <c r="VRJ106" s="76"/>
      <c r="VRK106" s="216"/>
      <c r="VRL106" s="75"/>
      <c r="VRM106" s="75"/>
      <c r="VRN106" s="204"/>
      <c r="VRO106" s="205"/>
      <c r="VRP106" s="72"/>
      <c r="VRQ106" s="70"/>
      <c r="VRR106" s="73"/>
      <c r="VRS106" s="74"/>
      <c r="VRT106" s="74"/>
      <c r="VRU106" s="62"/>
      <c r="VRV106" s="75"/>
      <c r="VRW106" s="76"/>
      <c r="VRX106" s="216"/>
      <c r="VRY106" s="75"/>
      <c r="VRZ106" s="75"/>
      <c r="VSA106" s="204"/>
      <c r="VSB106" s="205"/>
      <c r="VSC106" s="72"/>
      <c r="VSD106" s="70"/>
      <c r="VSE106" s="73"/>
      <c r="VSF106" s="74"/>
      <c r="VSG106" s="74"/>
      <c r="VSH106" s="62"/>
      <c r="VSI106" s="75"/>
      <c r="VSJ106" s="76"/>
      <c r="VSK106" s="216"/>
      <c r="VSL106" s="75"/>
      <c r="VSM106" s="75"/>
      <c r="VSN106" s="204"/>
      <c r="VSO106" s="205"/>
      <c r="VSP106" s="72"/>
      <c r="VSQ106" s="70"/>
      <c r="VSR106" s="73"/>
      <c r="VSS106" s="74"/>
      <c r="VST106" s="74"/>
      <c r="VSU106" s="62"/>
      <c r="VSV106" s="75"/>
      <c r="VSW106" s="76"/>
      <c r="VSX106" s="216"/>
      <c r="VSY106" s="75"/>
      <c r="VSZ106" s="75"/>
      <c r="VTA106" s="204"/>
      <c r="VTB106" s="205"/>
      <c r="VTC106" s="72"/>
      <c r="VTD106" s="70"/>
      <c r="VTE106" s="73"/>
      <c r="VTF106" s="74"/>
      <c r="VTG106" s="74"/>
      <c r="VTH106" s="62"/>
      <c r="VTI106" s="75"/>
      <c r="VTJ106" s="76"/>
      <c r="VTK106" s="216"/>
      <c r="VTL106" s="75"/>
      <c r="VTM106" s="75"/>
      <c r="VTN106" s="204"/>
      <c r="VTO106" s="205"/>
      <c r="VTP106" s="72"/>
      <c r="VTQ106" s="70"/>
      <c r="VTR106" s="73"/>
      <c r="VTS106" s="74"/>
      <c r="VTT106" s="74"/>
      <c r="VTU106" s="62"/>
      <c r="VTV106" s="75"/>
      <c r="VTW106" s="76"/>
      <c r="VTX106" s="216"/>
      <c r="VTY106" s="75"/>
      <c r="VTZ106" s="75"/>
      <c r="VUA106" s="204"/>
      <c r="VUB106" s="205"/>
      <c r="VUC106" s="72"/>
      <c r="VUD106" s="70"/>
      <c r="VUE106" s="73"/>
      <c r="VUF106" s="74"/>
      <c r="VUG106" s="74"/>
      <c r="VUH106" s="62"/>
      <c r="VUI106" s="75"/>
      <c r="VUJ106" s="76"/>
      <c r="VUK106" s="216"/>
      <c r="VUL106" s="75"/>
      <c r="VUM106" s="75"/>
      <c r="VUN106" s="204"/>
      <c r="VUO106" s="205"/>
      <c r="VUP106" s="72"/>
      <c r="VUQ106" s="70"/>
      <c r="VUR106" s="73"/>
      <c r="VUS106" s="74"/>
      <c r="VUT106" s="74"/>
      <c r="VUU106" s="62"/>
      <c r="VUV106" s="75"/>
      <c r="VUW106" s="76"/>
      <c r="VUX106" s="216"/>
      <c r="VUY106" s="75"/>
      <c r="VUZ106" s="75"/>
      <c r="VVA106" s="204"/>
      <c r="VVB106" s="205"/>
      <c r="VVC106" s="72"/>
      <c r="VVD106" s="70"/>
      <c r="VVE106" s="73"/>
      <c r="VVF106" s="74"/>
      <c r="VVG106" s="74"/>
      <c r="VVH106" s="62"/>
      <c r="VVI106" s="75"/>
      <c r="VVJ106" s="76"/>
      <c r="VVK106" s="216"/>
      <c r="VVL106" s="75"/>
      <c r="VVM106" s="75"/>
      <c r="VVN106" s="204"/>
      <c r="VVO106" s="205"/>
      <c r="VVP106" s="72"/>
      <c r="VVQ106" s="70"/>
      <c r="VVR106" s="73"/>
      <c r="VVS106" s="74"/>
      <c r="VVT106" s="74"/>
      <c r="VVU106" s="62"/>
      <c r="VVV106" s="75"/>
      <c r="VVW106" s="76"/>
      <c r="VVX106" s="216"/>
      <c r="VVY106" s="75"/>
      <c r="VVZ106" s="75"/>
      <c r="VWA106" s="204"/>
      <c r="VWB106" s="205"/>
      <c r="VWC106" s="72"/>
      <c r="VWD106" s="70"/>
      <c r="VWE106" s="73"/>
      <c r="VWF106" s="74"/>
      <c r="VWG106" s="74"/>
      <c r="VWH106" s="62"/>
      <c r="VWI106" s="75"/>
      <c r="VWJ106" s="76"/>
      <c r="VWK106" s="216"/>
      <c r="VWL106" s="75"/>
      <c r="VWM106" s="75"/>
      <c r="VWN106" s="204"/>
      <c r="VWO106" s="205"/>
      <c r="VWP106" s="72"/>
      <c r="VWQ106" s="70"/>
      <c r="VWR106" s="73"/>
      <c r="VWS106" s="74"/>
      <c r="VWT106" s="74"/>
      <c r="VWU106" s="62"/>
      <c r="VWV106" s="75"/>
      <c r="VWW106" s="76"/>
      <c r="VWX106" s="216"/>
      <c r="VWY106" s="75"/>
      <c r="VWZ106" s="75"/>
      <c r="VXA106" s="204"/>
      <c r="VXB106" s="205"/>
      <c r="VXC106" s="72"/>
      <c r="VXD106" s="70"/>
      <c r="VXE106" s="73"/>
      <c r="VXF106" s="74"/>
      <c r="VXG106" s="74"/>
      <c r="VXH106" s="62"/>
      <c r="VXI106" s="75"/>
      <c r="VXJ106" s="76"/>
      <c r="VXK106" s="216"/>
      <c r="VXL106" s="75"/>
      <c r="VXM106" s="75"/>
      <c r="VXN106" s="204"/>
      <c r="VXO106" s="205"/>
      <c r="VXP106" s="72"/>
      <c r="VXQ106" s="70"/>
      <c r="VXR106" s="73"/>
      <c r="VXS106" s="74"/>
      <c r="VXT106" s="74"/>
      <c r="VXU106" s="62"/>
      <c r="VXV106" s="75"/>
      <c r="VXW106" s="76"/>
      <c r="VXX106" s="216"/>
      <c r="VXY106" s="75"/>
      <c r="VXZ106" s="75"/>
      <c r="VYA106" s="204"/>
      <c r="VYB106" s="205"/>
      <c r="VYC106" s="72"/>
      <c r="VYD106" s="70"/>
      <c r="VYE106" s="73"/>
      <c r="VYF106" s="74"/>
      <c r="VYG106" s="74"/>
      <c r="VYH106" s="62"/>
      <c r="VYI106" s="75"/>
      <c r="VYJ106" s="76"/>
      <c r="VYK106" s="216"/>
      <c r="VYL106" s="75"/>
      <c r="VYM106" s="75"/>
      <c r="VYN106" s="204"/>
      <c r="VYO106" s="205"/>
      <c r="VYP106" s="72"/>
      <c r="VYQ106" s="70"/>
      <c r="VYR106" s="73"/>
      <c r="VYS106" s="74"/>
      <c r="VYT106" s="74"/>
      <c r="VYU106" s="62"/>
      <c r="VYV106" s="75"/>
      <c r="VYW106" s="76"/>
      <c r="VYX106" s="216"/>
      <c r="VYY106" s="75"/>
      <c r="VYZ106" s="75"/>
      <c r="VZA106" s="204"/>
      <c r="VZB106" s="205"/>
      <c r="VZC106" s="72"/>
      <c r="VZD106" s="70"/>
      <c r="VZE106" s="73"/>
      <c r="VZF106" s="74"/>
      <c r="VZG106" s="74"/>
      <c r="VZH106" s="62"/>
      <c r="VZI106" s="75"/>
      <c r="VZJ106" s="76"/>
      <c r="VZK106" s="216"/>
      <c r="VZL106" s="75"/>
      <c r="VZM106" s="75"/>
      <c r="VZN106" s="204"/>
      <c r="VZO106" s="205"/>
      <c r="VZP106" s="72"/>
      <c r="VZQ106" s="70"/>
      <c r="VZR106" s="73"/>
      <c r="VZS106" s="74"/>
      <c r="VZT106" s="74"/>
      <c r="VZU106" s="62"/>
      <c r="VZV106" s="75"/>
      <c r="VZW106" s="76"/>
      <c r="VZX106" s="216"/>
      <c r="VZY106" s="75"/>
      <c r="VZZ106" s="75"/>
      <c r="WAA106" s="204"/>
      <c r="WAB106" s="205"/>
      <c r="WAC106" s="72"/>
      <c r="WAD106" s="70"/>
      <c r="WAE106" s="73"/>
      <c r="WAF106" s="74"/>
      <c r="WAG106" s="74"/>
      <c r="WAH106" s="62"/>
      <c r="WAI106" s="75"/>
      <c r="WAJ106" s="76"/>
      <c r="WAK106" s="216"/>
      <c r="WAL106" s="75"/>
      <c r="WAM106" s="75"/>
      <c r="WAN106" s="204"/>
      <c r="WAO106" s="205"/>
      <c r="WAP106" s="72"/>
      <c r="WAQ106" s="70"/>
      <c r="WAR106" s="73"/>
      <c r="WAS106" s="74"/>
      <c r="WAT106" s="74"/>
      <c r="WAU106" s="62"/>
      <c r="WAV106" s="75"/>
      <c r="WAW106" s="76"/>
      <c r="WAX106" s="216"/>
      <c r="WAY106" s="75"/>
      <c r="WAZ106" s="75"/>
      <c r="WBA106" s="204"/>
      <c r="WBB106" s="205"/>
      <c r="WBC106" s="72"/>
      <c r="WBD106" s="70"/>
      <c r="WBE106" s="73"/>
      <c r="WBF106" s="74"/>
      <c r="WBG106" s="74"/>
      <c r="WBH106" s="62"/>
      <c r="WBI106" s="75"/>
      <c r="WBJ106" s="76"/>
      <c r="WBK106" s="216"/>
      <c r="WBL106" s="75"/>
      <c r="WBM106" s="75"/>
      <c r="WBN106" s="204"/>
      <c r="WBO106" s="205"/>
      <c r="WBP106" s="72"/>
      <c r="WBQ106" s="70"/>
      <c r="WBR106" s="73"/>
      <c r="WBS106" s="74"/>
      <c r="WBT106" s="74"/>
      <c r="WBU106" s="62"/>
      <c r="WBV106" s="75"/>
      <c r="WBW106" s="76"/>
      <c r="WBX106" s="216"/>
      <c r="WBY106" s="75"/>
      <c r="WBZ106" s="75"/>
      <c r="WCA106" s="204"/>
      <c r="WCB106" s="205"/>
      <c r="WCC106" s="72"/>
      <c r="WCD106" s="70"/>
      <c r="WCE106" s="73"/>
      <c r="WCF106" s="74"/>
      <c r="WCG106" s="74"/>
      <c r="WCH106" s="62"/>
      <c r="WCI106" s="75"/>
      <c r="WCJ106" s="76"/>
      <c r="WCK106" s="216"/>
      <c r="WCL106" s="75"/>
      <c r="WCM106" s="75"/>
      <c r="WCN106" s="204"/>
      <c r="WCO106" s="205"/>
      <c r="WCP106" s="72"/>
      <c r="WCQ106" s="70"/>
      <c r="WCR106" s="73"/>
      <c r="WCS106" s="74"/>
      <c r="WCT106" s="74"/>
      <c r="WCU106" s="62"/>
      <c r="WCV106" s="75"/>
      <c r="WCW106" s="76"/>
      <c r="WCX106" s="216"/>
      <c r="WCY106" s="75"/>
      <c r="WCZ106" s="75"/>
      <c r="WDA106" s="204"/>
      <c r="WDB106" s="205"/>
      <c r="WDC106" s="72"/>
      <c r="WDD106" s="70"/>
      <c r="WDE106" s="73"/>
      <c r="WDF106" s="74"/>
      <c r="WDG106" s="74"/>
      <c r="WDH106" s="62"/>
      <c r="WDI106" s="75"/>
      <c r="WDJ106" s="76"/>
      <c r="WDK106" s="216"/>
      <c r="WDL106" s="75"/>
      <c r="WDM106" s="75"/>
      <c r="WDN106" s="204"/>
      <c r="WDO106" s="205"/>
      <c r="WDP106" s="72"/>
      <c r="WDQ106" s="70"/>
      <c r="WDR106" s="73"/>
      <c r="WDS106" s="74"/>
      <c r="WDT106" s="74"/>
      <c r="WDU106" s="62"/>
      <c r="WDV106" s="75"/>
      <c r="WDW106" s="76"/>
      <c r="WDX106" s="216"/>
      <c r="WDY106" s="75"/>
      <c r="WDZ106" s="75"/>
      <c r="WEA106" s="204"/>
      <c r="WEB106" s="205"/>
      <c r="WEC106" s="72"/>
      <c r="WED106" s="70"/>
      <c r="WEE106" s="73"/>
      <c r="WEF106" s="74"/>
      <c r="WEG106" s="74"/>
      <c r="WEH106" s="62"/>
      <c r="WEI106" s="75"/>
      <c r="WEJ106" s="76"/>
      <c r="WEK106" s="216"/>
      <c r="WEL106" s="75"/>
      <c r="WEM106" s="75"/>
      <c r="WEN106" s="204"/>
      <c r="WEO106" s="205"/>
      <c r="WEP106" s="72"/>
      <c r="WEQ106" s="70"/>
      <c r="WER106" s="73"/>
      <c r="WES106" s="74"/>
      <c r="WET106" s="74"/>
      <c r="WEU106" s="62"/>
      <c r="WEV106" s="75"/>
      <c r="WEW106" s="76"/>
      <c r="WEX106" s="216"/>
      <c r="WEY106" s="75"/>
      <c r="WEZ106" s="75"/>
      <c r="WFA106" s="204"/>
      <c r="WFB106" s="205"/>
      <c r="WFC106" s="72"/>
      <c r="WFD106" s="70"/>
      <c r="WFE106" s="73"/>
      <c r="WFF106" s="74"/>
      <c r="WFG106" s="74"/>
      <c r="WFH106" s="62"/>
      <c r="WFI106" s="75"/>
      <c r="WFJ106" s="76"/>
      <c r="WFK106" s="216"/>
      <c r="WFL106" s="75"/>
      <c r="WFM106" s="75"/>
      <c r="WFN106" s="204"/>
      <c r="WFO106" s="205"/>
      <c r="WFP106" s="72"/>
      <c r="WFQ106" s="70"/>
      <c r="WFR106" s="73"/>
      <c r="WFS106" s="74"/>
      <c r="WFT106" s="74"/>
      <c r="WFU106" s="62"/>
      <c r="WFV106" s="75"/>
      <c r="WFW106" s="76"/>
      <c r="WFX106" s="216"/>
      <c r="WFY106" s="75"/>
      <c r="WFZ106" s="75"/>
      <c r="WGA106" s="204"/>
      <c r="WGB106" s="205"/>
      <c r="WGC106" s="72"/>
      <c r="WGD106" s="70"/>
      <c r="WGE106" s="73"/>
      <c r="WGF106" s="74"/>
      <c r="WGG106" s="74"/>
      <c r="WGH106" s="62"/>
      <c r="WGI106" s="75"/>
      <c r="WGJ106" s="76"/>
      <c r="WGK106" s="216"/>
      <c r="WGL106" s="75"/>
      <c r="WGM106" s="75"/>
      <c r="WGN106" s="204"/>
      <c r="WGO106" s="205"/>
      <c r="WGP106" s="72"/>
      <c r="WGQ106" s="70"/>
      <c r="WGR106" s="73"/>
      <c r="WGS106" s="74"/>
      <c r="WGT106" s="74"/>
      <c r="WGU106" s="62"/>
      <c r="WGV106" s="75"/>
      <c r="WGW106" s="76"/>
      <c r="WGX106" s="216"/>
      <c r="WGY106" s="75"/>
      <c r="WGZ106" s="75"/>
      <c r="WHA106" s="204"/>
      <c r="WHB106" s="205"/>
      <c r="WHC106" s="72"/>
      <c r="WHD106" s="70"/>
      <c r="WHE106" s="73"/>
      <c r="WHF106" s="74"/>
      <c r="WHG106" s="74"/>
      <c r="WHH106" s="62"/>
      <c r="WHI106" s="75"/>
      <c r="WHJ106" s="76"/>
      <c r="WHK106" s="216"/>
      <c r="WHL106" s="75"/>
      <c r="WHM106" s="75"/>
      <c r="WHN106" s="204"/>
      <c r="WHO106" s="205"/>
      <c r="WHP106" s="72"/>
      <c r="WHQ106" s="70"/>
      <c r="WHR106" s="73"/>
      <c r="WHS106" s="74"/>
      <c r="WHT106" s="74"/>
      <c r="WHU106" s="62"/>
      <c r="WHV106" s="75"/>
      <c r="WHW106" s="76"/>
      <c r="WHX106" s="216"/>
      <c r="WHY106" s="75"/>
      <c r="WHZ106" s="75"/>
      <c r="WIA106" s="204"/>
      <c r="WIB106" s="205"/>
      <c r="WIC106" s="72"/>
      <c r="WID106" s="70"/>
      <c r="WIE106" s="73"/>
      <c r="WIF106" s="74"/>
      <c r="WIG106" s="74"/>
      <c r="WIH106" s="62"/>
      <c r="WII106" s="75"/>
      <c r="WIJ106" s="76"/>
      <c r="WIK106" s="216"/>
      <c r="WIL106" s="75"/>
      <c r="WIM106" s="75"/>
      <c r="WIN106" s="204"/>
      <c r="WIO106" s="205"/>
      <c r="WIP106" s="72"/>
      <c r="WIQ106" s="70"/>
      <c r="WIR106" s="73"/>
      <c r="WIS106" s="74"/>
      <c r="WIT106" s="74"/>
      <c r="WIU106" s="62"/>
      <c r="WIV106" s="75"/>
      <c r="WIW106" s="76"/>
      <c r="WIX106" s="216"/>
      <c r="WIY106" s="75"/>
      <c r="WIZ106" s="75"/>
      <c r="WJA106" s="204"/>
      <c r="WJB106" s="205"/>
      <c r="WJC106" s="72"/>
      <c r="WJD106" s="70"/>
      <c r="WJE106" s="73"/>
      <c r="WJF106" s="74"/>
      <c r="WJG106" s="74"/>
      <c r="WJH106" s="62"/>
      <c r="WJI106" s="75"/>
      <c r="WJJ106" s="76"/>
      <c r="WJK106" s="216"/>
      <c r="WJL106" s="75"/>
      <c r="WJM106" s="75"/>
      <c r="WJN106" s="204"/>
      <c r="WJO106" s="205"/>
      <c r="WJP106" s="72"/>
      <c r="WJQ106" s="70"/>
      <c r="WJR106" s="73"/>
      <c r="WJS106" s="74"/>
      <c r="WJT106" s="74"/>
      <c r="WJU106" s="62"/>
      <c r="WJV106" s="75"/>
      <c r="WJW106" s="76"/>
      <c r="WJX106" s="216"/>
      <c r="WJY106" s="75"/>
      <c r="WJZ106" s="75"/>
      <c r="WKA106" s="204"/>
      <c r="WKB106" s="205"/>
      <c r="WKC106" s="72"/>
      <c r="WKD106" s="70"/>
      <c r="WKE106" s="73"/>
      <c r="WKF106" s="74"/>
      <c r="WKG106" s="74"/>
      <c r="WKH106" s="62"/>
      <c r="WKI106" s="75"/>
      <c r="WKJ106" s="76"/>
      <c r="WKK106" s="216"/>
      <c r="WKL106" s="75"/>
      <c r="WKM106" s="75"/>
      <c r="WKN106" s="204"/>
      <c r="WKO106" s="205"/>
      <c r="WKP106" s="72"/>
      <c r="WKQ106" s="70"/>
      <c r="WKR106" s="73"/>
      <c r="WKS106" s="74"/>
      <c r="WKT106" s="74"/>
      <c r="WKU106" s="62"/>
      <c r="WKV106" s="75"/>
      <c r="WKW106" s="76"/>
      <c r="WKX106" s="216"/>
      <c r="WKY106" s="75"/>
      <c r="WKZ106" s="75"/>
      <c r="WLA106" s="204"/>
      <c r="WLB106" s="205"/>
      <c r="WLC106" s="72"/>
      <c r="WLD106" s="70"/>
      <c r="WLE106" s="73"/>
      <c r="WLF106" s="74"/>
      <c r="WLG106" s="74"/>
      <c r="WLH106" s="62"/>
      <c r="WLI106" s="75"/>
      <c r="WLJ106" s="76"/>
      <c r="WLK106" s="216"/>
      <c r="WLL106" s="75"/>
      <c r="WLM106" s="75"/>
      <c r="WLN106" s="204"/>
      <c r="WLO106" s="205"/>
      <c r="WLP106" s="72"/>
      <c r="WLQ106" s="70"/>
      <c r="WLR106" s="73"/>
      <c r="WLS106" s="74"/>
      <c r="WLT106" s="74"/>
      <c r="WLU106" s="62"/>
      <c r="WLV106" s="75"/>
      <c r="WLW106" s="76"/>
      <c r="WLX106" s="216"/>
      <c r="WLY106" s="75"/>
      <c r="WLZ106" s="75"/>
      <c r="WMA106" s="204"/>
      <c r="WMB106" s="205"/>
      <c r="WMC106" s="72"/>
      <c r="WMD106" s="70"/>
      <c r="WME106" s="73"/>
      <c r="WMF106" s="74"/>
      <c r="WMG106" s="74"/>
      <c r="WMH106" s="62"/>
      <c r="WMI106" s="75"/>
      <c r="WMJ106" s="76"/>
      <c r="WMK106" s="216"/>
      <c r="WML106" s="75"/>
      <c r="WMM106" s="75"/>
      <c r="WMN106" s="204"/>
      <c r="WMO106" s="205"/>
      <c r="WMP106" s="72"/>
      <c r="WMQ106" s="70"/>
      <c r="WMR106" s="73"/>
      <c r="WMS106" s="74"/>
      <c r="WMT106" s="74"/>
      <c r="WMU106" s="62"/>
      <c r="WMV106" s="75"/>
      <c r="WMW106" s="76"/>
      <c r="WMX106" s="216"/>
      <c r="WMY106" s="75"/>
      <c r="WMZ106" s="75"/>
      <c r="WNA106" s="204"/>
      <c r="WNB106" s="205"/>
      <c r="WNC106" s="72"/>
      <c r="WND106" s="70"/>
      <c r="WNE106" s="73"/>
      <c r="WNF106" s="74"/>
      <c r="WNG106" s="74"/>
      <c r="WNH106" s="62"/>
      <c r="WNI106" s="75"/>
      <c r="WNJ106" s="76"/>
      <c r="WNK106" s="216"/>
      <c r="WNL106" s="75"/>
      <c r="WNM106" s="75"/>
      <c r="WNN106" s="204"/>
      <c r="WNO106" s="205"/>
      <c r="WNP106" s="72"/>
      <c r="WNQ106" s="70"/>
      <c r="WNR106" s="73"/>
      <c r="WNS106" s="74"/>
      <c r="WNT106" s="74"/>
      <c r="WNU106" s="62"/>
      <c r="WNV106" s="75"/>
      <c r="WNW106" s="76"/>
      <c r="WNX106" s="216"/>
      <c r="WNY106" s="75"/>
      <c r="WNZ106" s="75"/>
      <c r="WOA106" s="204"/>
      <c r="WOB106" s="205"/>
      <c r="WOC106" s="72"/>
      <c r="WOD106" s="70"/>
      <c r="WOE106" s="73"/>
      <c r="WOF106" s="74"/>
      <c r="WOG106" s="74"/>
      <c r="WOH106" s="62"/>
      <c r="WOI106" s="75"/>
      <c r="WOJ106" s="76"/>
      <c r="WOK106" s="216"/>
      <c r="WOL106" s="75"/>
      <c r="WOM106" s="75"/>
      <c r="WON106" s="204"/>
      <c r="WOO106" s="205"/>
      <c r="WOP106" s="72"/>
      <c r="WOQ106" s="70"/>
      <c r="WOR106" s="73"/>
      <c r="WOS106" s="74"/>
      <c r="WOT106" s="74"/>
      <c r="WOU106" s="62"/>
      <c r="WOV106" s="75"/>
      <c r="WOW106" s="76"/>
      <c r="WOX106" s="216"/>
      <c r="WOY106" s="75"/>
      <c r="WOZ106" s="75"/>
      <c r="WPA106" s="204"/>
      <c r="WPB106" s="205"/>
      <c r="WPC106" s="72"/>
      <c r="WPD106" s="70"/>
      <c r="WPE106" s="73"/>
      <c r="WPF106" s="74"/>
      <c r="WPG106" s="74"/>
      <c r="WPH106" s="62"/>
      <c r="WPI106" s="75"/>
      <c r="WPJ106" s="76"/>
      <c r="WPK106" s="216"/>
      <c r="WPL106" s="75"/>
      <c r="WPM106" s="75"/>
      <c r="WPN106" s="204"/>
      <c r="WPO106" s="205"/>
      <c r="WPP106" s="72"/>
      <c r="WPQ106" s="70"/>
      <c r="WPR106" s="73"/>
      <c r="WPS106" s="74"/>
      <c r="WPT106" s="74"/>
      <c r="WPU106" s="62"/>
      <c r="WPV106" s="75"/>
      <c r="WPW106" s="76"/>
      <c r="WPX106" s="216"/>
      <c r="WPY106" s="75"/>
      <c r="WPZ106" s="75"/>
      <c r="WQA106" s="204"/>
      <c r="WQB106" s="205"/>
      <c r="WQC106" s="72"/>
      <c r="WQD106" s="70"/>
      <c r="WQE106" s="73"/>
      <c r="WQF106" s="74"/>
      <c r="WQG106" s="74"/>
      <c r="WQH106" s="62"/>
      <c r="WQI106" s="75"/>
      <c r="WQJ106" s="76"/>
      <c r="WQK106" s="216"/>
      <c r="WQL106" s="75"/>
      <c r="WQM106" s="75"/>
      <c r="WQN106" s="204"/>
      <c r="WQO106" s="205"/>
      <c r="WQP106" s="72"/>
      <c r="WQQ106" s="70"/>
      <c r="WQR106" s="73"/>
      <c r="WQS106" s="74"/>
      <c r="WQT106" s="74"/>
      <c r="WQU106" s="62"/>
      <c r="WQV106" s="75"/>
      <c r="WQW106" s="76"/>
      <c r="WQX106" s="216"/>
      <c r="WQY106" s="75"/>
      <c r="WQZ106" s="75"/>
      <c r="WRA106" s="204"/>
      <c r="WRB106" s="205"/>
      <c r="WRC106" s="72"/>
      <c r="WRD106" s="70"/>
      <c r="WRE106" s="73"/>
      <c r="WRF106" s="74"/>
      <c r="WRG106" s="74"/>
      <c r="WRH106" s="62"/>
      <c r="WRI106" s="75"/>
      <c r="WRJ106" s="76"/>
      <c r="WRK106" s="216"/>
      <c r="WRL106" s="75"/>
      <c r="WRM106" s="75"/>
      <c r="WRN106" s="204"/>
      <c r="WRO106" s="205"/>
      <c r="WRP106" s="72"/>
      <c r="WRQ106" s="70"/>
      <c r="WRR106" s="73"/>
      <c r="WRS106" s="74"/>
      <c r="WRT106" s="74"/>
      <c r="WRU106" s="62"/>
      <c r="WRV106" s="75"/>
      <c r="WRW106" s="76"/>
      <c r="WRX106" s="216"/>
      <c r="WRY106" s="75"/>
      <c r="WRZ106" s="75"/>
      <c r="WSA106" s="204"/>
      <c r="WSB106" s="205"/>
      <c r="WSC106" s="72"/>
      <c r="WSD106" s="70"/>
      <c r="WSE106" s="73"/>
      <c r="WSF106" s="74"/>
      <c r="WSG106" s="74"/>
      <c r="WSH106" s="62"/>
      <c r="WSI106" s="75"/>
      <c r="WSJ106" s="76"/>
      <c r="WSK106" s="216"/>
      <c r="WSL106" s="75"/>
      <c r="WSM106" s="75"/>
      <c r="WSN106" s="204"/>
      <c r="WSO106" s="205"/>
      <c r="WSP106" s="72"/>
      <c r="WSQ106" s="70"/>
      <c r="WSR106" s="73"/>
      <c r="WSS106" s="74"/>
      <c r="WST106" s="74"/>
      <c r="WSU106" s="62"/>
      <c r="WSV106" s="75"/>
      <c r="WSW106" s="76"/>
      <c r="WSX106" s="216"/>
      <c r="WSY106" s="75"/>
      <c r="WSZ106" s="75"/>
      <c r="WTA106" s="204"/>
      <c r="WTB106" s="205"/>
      <c r="WTC106" s="72"/>
      <c r="WTD106" s="70"/>
      <c r="WTE106" s="73"/>
      <c r="WTF106" s="74"/>
      <c r="WTG106" s="74"/>
      <c r="WTH106" s="62"/>
      <c r="WTI106" s="75"/>
      <c r="WTJ106" s="76"/>
      <c r="WTK106" s="216"/>
      <c r="WTL106" s="75"/>
      <c r="WTM106" s="75"/>
      <c r="WTN106" s="204"/>
      <c r="WTO106" s="205"/>
      <c r="WTP106" s="72"/>
      <c r="WTQ106" s="70"/>
      <c r="WTR106" s="73"/>
      <c r="WTS106" s="74"/>
      <c r="WTT106" s="74"/>
      <c r="WTU106" s="62"/>
      <c r="WTV106" s="75"/>
      <c r="WTW106" s="76"/>
      <c r="WTX106" s="216"/>
      <c r="WTY106" s="75"/>
      <c r="WTZ106" s="75"/>
      <c r="WUA106" s="204"/>
      <c r="WUB106" s="205"/>
      <c r="WUC106" s="72"/>
      <c r="WUD106" s="70"/>
      <c r="WUE106" s="73"/>
      <c r="WUF106" s="74"/>
      <c r="WUG106" s="74"/>
      <c r="WUH106" s="62"/>
      <c r="WUI106" s="75"/>
      <c r="WUJ106" s="76"/>
      <c r="WUK106" s="216"/>
      <c r="WUL106" s="75"/>
      <c r="WUM106" s="75"/>
      <c r="WUN106" s="204"/>
      <c r="WUO106" s="205"/>
      <c r="WUP106" s="72"/>
      <c r="WUQ106" s="70"/>
      <c r="WUR106" s="73"/>
      <c r="WUS106" s="74"/>
      <c r="WUT106" s="74"/>
      <c r="WUU106" s="62"/>
      <c r="WUV106" s="75"/>
      <c r="WUW106" s="76"/>
      <c r="WUX106" s="216"/>
      <c r="WUY106" s="75"/>
      <c r="WUZ106" s="75"/>
      <c r="WVA106" s="204"/>
      <c r="WVB106" s="205"/>
      <c r="WVC106" s="72"/>
      <c r="WVD106" s="70"/>
      <c r="WVE106" s="73"/>
      <c r="WVF106" s="74"/>
      <c r="WVG106" s="74"/>
      <c r="WVH106" s="62"/>
      <c r="WVI106" s="75"/>
      <c r="WVJ106" s="76"/>
      <c r="WVK106" s="216"/>
      <c r="WVL106" s="75"/>
      <c r="WVM106" s="75"/>
      <c r="WVN106" s="204"/>
      <c r="WVO106" s="205"/>
      <c r="WVP106" s="72"/>
      <c r="WVQ106" s="70"/>
      <c r="WVR106" s="73"/>
      <c r="WVS106" s="74"/>
      <c r="WVT106" s="74"/>
      <c r="WVU106" s="62"/>
      <c r="WVV106" s="75"/>
      <c r="WVW106" s="76"/>
      <c r="WVX106" s="216"/>
      <c r="WVY106" s="75"/>
      <c r="WVZ106" s="75"/>
      <c r="WWA106" s="204"/>
      <c r="WWB106" s="205"/>
      <c r="WWC106" s="72"/>
      <c r="WWD106" s="70"/>
      <c r="WWE106" s="73"/>
      <c r="WWF106" s="74"/>
      <c r="WWG106" s="74"/>
      <c r="WWH106" s="62"/>
      <c r="WWI106" s="75"/>
      <c r="WWJ106" s="76"/>
      <c r="WWK106" s="216"/>
      <c r="WWL106" s="75"/>
      <c r="WWM106" s="75"/>
      <c r="WWN106" s="204"/>
      <c r="WWO106" s="205"/>
      <c r="WWP106" s="72"/>
      <c r="WWQ106" s="70"/>
      <c r="WWR106" s="73"/>
      <c r="WWS106" s="74"/>
      <c r="WWT106" s="74"/>
      <c r="WWU106" s="62"/>
      <c r="WWV106" s="75"/>
      <c r="WWW106" s="76"/>
      <c r="WWX106" s="216"/>
      <c r="WWY106" s="75"/>
      <c r="WWZ106" s="75"/>
      <c r="WXA106" s="204"/>
      <c r="WXB106" s="205"/>
      <c r="WXC106" s="72"/>
      <c r="WXD106" s="70"/>
      <c r="WXE106" s="73"/>
      <c r="WXF106" s="74"/>
      <c r="WXG106" s="74"/>
      <c r="WXH106" s="62"/>
      <c r="WXI106" s="75"/>
      <c r="WXJ106" s="76"/>
      <c r="WXK106" s="216"/>
      <c r="WXL106" s="75"/>
      <c r="WXM106" s="75"/>
      <c r="WXN106" s="204"/>
      <c r="WXO106" s="205"/>
      <c r="WXP106" s="72"/>
      <c r="WXQ106" s="70"/>
      <c r="WXR106" s="73"/>
      <c r="WXS106" s="74"/>
      <c r="WXT106" s="74"/>
      <c r="WXU106" s="62"/>
      <c r="WXV106" s="75"/>
      <c r="WXW106" s="76"/>
      <c r="WXX106" s="216"/>
      <c r="WXY106" s="75"/>
      <c r="WXZ106" s="75"/>
      <c r="WYA106" s="204"/>
      <c r="WYB106" s="205"/>
      <c r="WYC106" s="72"/>
      <c r="WYD106" s="70"/>
      <c r="WYE106" s="73"/>
      <c r="WYF106" s="74"/>
      <c r="WYG106" s="74"/>
      <c r="WYH106" s="62"/>
      <c r="WYI106" s="75"/>
      <c r="WYJ106" s="76"/>
      <c r="WYK106" s="216"/>
      <c r="WYL106" s="75"/>
      <c r="WYM106" s="75"/>
      <c r="WYN106" s="204"/>
      <c r="WYO106" s="205"/>
      <c r="WYP106" s="72"/>
      <c r="WYQ106" s="70"/>
      <c r="WYR106" s="73"/>
      <c r="WYS106" s="74"/>
      <c r="WYT106" s="74"/>
      <c r="WYU106" s="62"/>
      <c r="WYV106" s="75"/>
      <c r="WYW106" s="76"/>
      <c r="WYX106" s="216"/>
      <c r="WYY106" s="75"/>
      <c r="WYZ106" s="75"/>
      <c r="WZA106" s="204"/>
      <c r="WZB106" s="205"/>
      <c r="WZC106" s="72"/>
      <c r="WZD106" s="70"/>
      <c r="WZE106" s="73"/>
      <c r="WZF106" s="74"/>
      <c r="WZG106" s="74"/>
      <c r="WZH106" s="62"/>
      <c r="WZI106" s="75"/>
      <c r="WZJ106" s="76"/>
      <c r="WZK106" s="216"/>
      <c r="WZL106" s="75"/>
      <c r="WZM106" s="75"/>
      <c r="WZN106" s="204"/>
      <c r="WZO106" s="205"/>
      <c r="WZP106" s="72"/>
      <c r="WZQ106" s="70"/>
      <c r="WZR106" s="73"/>
      <c r="WZS106" s="74"/>
      <c r="WZT106" s="74"/>
      <c r="WZU106" s="62"/>
      <c r="WZV106" s="75"/>
      <c r="WZW106" s="76"/>
      <c r="WZX106" s="216"/>
      <c r="WZY106" s="75"/>
      <c r="WZZ106" s="75"/>
      <c r="XAA106" s="204"/>
      <c r="XAB106" s="205"/>
      <c r="XAC106" s="72"/>
      <c r="XAD106" s="70"/>
      <c r="XAE106" s="73"/>
      <c r="XAF106" s="74"/>
      <c r="XAG106" s="74"/>
      <c r="XAH106" s="62"/>
      <c r="XAI106" s="75"/>
      <c r="XAJ106" s="76"/>
      <c r="XAK106" s="216"/>
      <c r="XAL106" s="75"/>
      <c r="XAM106" s="75"/>
      <c r="XAN106" s="204"/>
      <c r="XAO106" s="205"/>
      <c r="XAP106" s="72"/>
      <c r="XAQ106" s="70"/>
      <c r="XAR106" s="73"/>
      <c r="XAS106" s="74"/>
      <c r="XAT106" s="74"/>
      <c r="XAU106" s="62"/>
      <c r="XAV106" s="75"/>
      <c r="XAW106" s="76"/>
      <c r="XAX106" s="216"/>
      <c r="XAY106" s="75"/>
      <c r="XAZ106" s="75"/>
      <c r="XBA106" s="204"/>
      <c r="XBB106" s="205"/>
      <c r="XBC106" s="72"/>
      <c r="XBD106" s="70"/>
      <c r="XBE106" s="73"/>
      <c r="XBF106" s="74"/>
      <c r="XBG106" s="74"/>
      <c r="XBH106" s="62"/>
      <c r="XBI106" s="75"/>
      <c r="XBJ106" s="76"/>
      <c r="XBK106" s="216"/>
      <c r="XBL106" s="75"/>
      <c r="XBM106" s="75"/>
      <c r="XBN106" s="204"/>
      <c r="XBO106" s="205"/>
      <c r="XBP106" s="72"/>
      <c r="XBQ106" s="70"/>
      <c r="XBR106" s="73"/>
      <c r="XBS106" s="74"/>
      <c r="XBT106" s="74"/>
      <c r="XBU106" s="62"/>
      <c r="XBV106" s="75"/>
      <c r="XBW106" s="76"/>
      <c r="XBX106" s="216"/>
      <c r="XBY106" s="75"/>
      <c r="XBZ106" s="75"/>
      <c r="XCA106" s="204"/>
      <c r="XCB106" s="205"/>
      <c r="XCC106" s="72"/>
      <c r="XCD106" s="70"/>
      <c r="XCE106" s="73"/>
      <c r="XCF106" s="74"/>
      <c r="XCG106" s="74"/>
      <c r="XCH106" s="62"/>
      <c r="XCI106" s="75"/>
      <c r="XCJ106" s="76"/>
      <c r="XCK106" s="216"/>
      <c r="XCL106" s="75"/>
      <c r="XCM106" s="75"/>
      <c r="XCN106" s="204"/>
      <c r="XCO106" s="205"/>
      <c r="XCP106" s="72"/>
      <c r="XCQ106" s="70"/>
      <c r="XCR106" s="73"/>
      <c r="XCS106" s="74"/>
      <c r="XCT106" s="74"/>
      <c r="XCU106" s="62"/>
      <c r="XCV106" s="75"/>
      <c r="XCW106" s="76"/>
      <c r="XCX106" s="216"/>
      <c r="XCY106" s="75"/>
      <c r="XCZ106" s="75"/>
      <c r="XDA106" s="204"/>
      <c r="XDB106" s="205"/>
      <c r="XDC106" s="72"/>
      <c r="XDD106" s="70"/>
      <c r="XDE106" s="73"/>
      <c r="XDF106" s="74"/>
      <c r="XDG106" s="74"/>
      <c r="XDH106" s="62"/>
      <c r="XDI106" s="75"/>
      <c r="XDJ106" s="76"/>
      <c r="XDK106" s="216"/>
      <c r="XDL106" s="75"/>
      <c r="XDM106" s="75"/>
      <c r="XDN106" s="204"/>
      <c r="XDO106" s="205"/>
      <c r="XDP106" s="72"/>
      <c r="XDQ106" s="70"/>
      <c r="XDR106" s="73"/>
      <c r="XDS106" s="74"/>
      <c r="XDT106" s="74"/>
      <c r="XDU106" s="62"/>
      <c r="XDV106" s="75"/>
      <c r="XDW106" s="76"/>
      <c r="XDX106" s="216"/>
      <c r="XDY106" s="75"/>
      <c r="XDZ106" s="75"/>
      <c r="XEA106" s="204"/>
      <c r="XEB106" s="205"/>
      <c r="XEC106" s="72"/>
      <c r="XED106" s="70"/>
      <c r="XEE106" s="73"/>
      <c r="XEF106" s="74"/>
      <c r="XEG106" s="74"/>
      <c r="XEH106" s="62"/>
      <c r="XEI106" s="75"/>
      <c r="XEJ106" s="76"/>
      <c r="XEK106" s="216"/>
      <c r="XEL106" s="75"/>
      <c r="XEM106" s="75"/>
      <c r="XEN106" s="204"/>
      <c r="XEO106" s="205"/>
      <c r="XEP106" s="72"/>
      <c r="XEQ106" s="70"/>
      <c r="XER106" s="73"/>
      <c r="XES106" s="74"/>
      <c r="XET106" s="74"/>
      <c r="XEU106" s="62"/>
      <c r="XEV106" s="75"/>
      <c r="XEW106" s="76"/>
      <c r="XEX106" s="216"/>
      <c r="XEY106" s="75"/>
      <c r="XEZ106" s="75"/>
      <c r="XFA106" s="204"/>
      <c r="XFB106" s="205"/>
      <c r="XFC106" s="72"/>
      <c r="XFD106" s="70"/>
    </row>
    <row r="107" spans="1:16384" s="80" customFormat="1" hidden="1" x14ac:dyDescent="0.35">
      <c r="A107" s="207">
        <f t="shared" si="41"/>
        <v>259.8116976</v>
      </c>
      <c r="B107" s="43">
        <v>6098055</v>
      </c>
      <c r="C107" s="208" t="s">
        <v>109</v>
      </c>
      <c r="D107" s="99"/>
      <c r="E107" s="209"/>
      <c r="F107" s="161">
        <f t="shared" si="42"/>
        <v>46142.557731374065</v>
      </c>
      <c r="G107" s="161">
        <f t="shared" si="43"/>
        <v>46142.557731374065</v>
      </c>
      <c r="H107" s="168">
        <f>$I$69*O107</f>
        <v>18.072599999999998</v>
      </c>
      <c r="I107" s="171">
        <f t="shared" si="37"/>
        <v>0</v>
      </c>
      <c r="J107" s="170">
        <f>$I$70</f>
        <v>0.59899999999999998</v>
      </c>
      <c r="K107" s="99"/>
      <c r="L107" s="171">
        <f t="shared" si="38"/>
        <v>0</v>
      </c>
      <c r="M107" s="171">
        <f t="shared" si="39"/>
        <v>0</v>
      </c>
      <c r="N107" s="53">
        <f t="shared" si="40"/>
        <v>259.8116976</v>
      </c>
      <c r="O107" s="54">
        <f t="shared" si="44"/>
        <v>1</v>
      </c>
      <c r="P107" s="72"/>
      <c r="Q107" s="69">
        <v>948.99999999999977</v>
      </c>
      <c r="R107" s="69">
        <f t="shared" si="54"/>
        <v>948.99999999999977</v>
      </c>
      <c r="S107" s="18" t="e">
        <f t="shared" si="55"/>
        <v>#DIV/0!</v>
      </c>
      <c r="T107" s="69"/>
      <c r="U107" s="62"/>
      <c r="V107" s="75"/>
      <c r="W107" s="76"/>
      <c r="X107" s="216"/>
      <c r="Y107" s="75"/>
      <c r="Z107" s="75"/>
      <c r="AA107" s="204"/>
      <c r="AB107" s="205"/>
      <c r="AC107" s="72"/>
      <c r="AD107" s="70"/>
      <c r="AE107" s="73"/>
      <c r="AF107" s="74"/>
      <c r="AG107" s="74"/>
      <c r="AH107" s="62"/>
      <c r="AI107" s="75"/>
      <c r="AJ107" s="76"/>
      <c r="AK107" s="216"/>
      <c r="AL107" s="75"/>
      <c r="AM107" s="75"/>
      <c r="AN107" s="204"/>
      <c r="AO107" s="205"/>
      <c r="AP107" s="72"/>
      <c r="AQ107" s="70"/>
      <c r="AR107" s="73"/>
      <c r="AS107" s="74"/>
      <c r="AT107" s="74"/>
      <c r="AU107" s="62"/>
      <c r="AV107" s="75"/>
      <c r="AW107" s="76"/>
      <c r="AX107" s="216"/>
      <c r="AY107" s="75"/>
      <c r="AZ107" s="75"/>
      <c r="BA107" s="204"/>
      <c r="BB107" s="205"/>
      <c r="BC107" s="72"/>
      <c r="BD107" s="70"/>
      <c r="BE107" s="73"/>
      <c r="BF107" s="74"/>
      <c r="BG107" s="74"/>
      <c r="BH107" s="62"/>
      <c r="BI107" s="75"/>
      <c r="BJ107" s="76"/>
      <c r="BK107" s="216"/>
      <c r="BL107" s="75"/>
      <c r="BM107" s="75"/>
      <c r="BN107" s="204"/>
      <c r="BO107" s="205"/>
      <c r="BP107" s="72"/>
      <c r="BQ107" s="70"/>
      <c r="BR107" s="73"/>
      <c r="BS107" s="74"/>
      <c r="BT107" s="74"/>
      <c r="BU107" s="62"/>
      <c r="BV107" s="75"/>
      <c r="BW107" s="76"/>
      <c r="BX107" s="216"/>
      <c r="BY107" s="75"/>
      <c r="BZ107" s="75"/>
      <c r="CA107" s="204"/>
      <c r="CB107" s="205"/>
      <c r="CC107" s="72"/>
      <c r="CD107" s="70"/>
      <c r="CE107" s="73"/>
      <c r="CF107" s="74"/>
      <c r="CG107" s="74"/>
      <c r="CH107" s="62"/>
      <c r="CI107" s="75"/>
      <c r="CJ107" s="76"/>
      <c r="CK107" s="216"/>
      <c r="CL107" s="75"/>
      <c r="CM107" s="75"/>
      <c r="CN107" s="204"/>
      <c r="CO107" s="205"/>
      <c r="CP107" s="72"/>
      <c r="CQ107" s="70"/>
      <c r="CR107" s="73"/>
      <c r="CS107" s="74"/>
      <c r="CT107" s="74"/>
      <c r="CU107" s="62"/>
      <c r="CV107" s="75"/>
      <c r="CW107" s="76"/>
      <c r="CX107" s="216"/>
      <c r="CY107" s="75"/>
      <c r="CZ107" s="75"/>
      <c r="DA107" s="204"/>
      <c r="DB107" s="205"/>
      <c r="DC107" s="72"/>
      <c r="DD107" s="70"/>
      <c r="DE107" s="73"/>
      <c r="DF107" s="74"/>
      <c r="DG107" s="74"/>
      <c r="DH107" s="62"/>
      <c r="DI107" s="75"/>
      <c r="DJ107" s="76"/>
      <c r="DK107" s="216"/>
      <c r="DL107" s="75"/>
      <c r="DM107" s="75"/>
      <c r="DN107" s="204"/>
      <c r="DO107" s="205"/>
      <c r="DP107" s="72"/>
      <c r="DQ107" s="70"/>
      <c r="DR107" s="73"/>
      <c r="DS107" s="74"/>
      <c r="DT107" s="74"/>
      <c r="DU107" s="62"/>
      <c r="DV107" s="75"/>
      <c r="DW107" s="76"/>
      <c r="DX107" s="216"/>
      <c r="DY107" s="75"/>
      <c r="DZ107" s="75"/>
      <c r="EA107" s="204"/>
      <c r="EB107" s="205"/>
      <c r="EC107" s="72"/>
      <c r="ED107" s="70"/>
      <c r="EE107" s="73"/>
      <c r="EF107" s="74"/>
      <c r="EG107" s="74"/>
      <c r="EH107" s="62"/>
      <c r="EI107" s="75"/>
      <c r="EJ107" s="76"/>
      <c r="EK107" s="216"/>
      <c r="EL107" s="75"/>
      <c r="EM107" s="75"/>
      <c r="EN107" s="204"/>
      <c r="EO107" s="205"/>
      <c r="EP107" s="72"/>
      <c r="EQ107" s="70"/>
      <c r="ER107" s="73"/>
      <c r="ES107" s="74"/>
      <c r="ET107" s="74"/>
      <c r="EU107" s="62"/>
      <c r="EV107" s="75"/>
      <c r="EW107" s="76"/>
      <c r="EX107" s="216"/>
      <c r="EY107" s="75"/>
      <c r="EZ107" s="75"/>
      <c r="FA107" s="204"/>
      <c r="FB107" s="205"/>
      <c r="FC107" s="72"/>
      <c r="FD107" s="70"/>
      <c r="FE107" s="73"/>
      <c r="FF107" s="74"/>
      <c r="FG107" s="74"/>
      <c r="FH107" s="62"/>
      <c r="FI107" s="75"/>
      <c r="FJ107" s="76"/>
      <c r="FK107" s="216"/>
      <c r="FL107" s="75"/>
      <c r="FM107" s="75"/>
      <c r="FN107" s="204"/>
      <c r="FO107" s="205"/>
      <c r="FP107" s="72"/>
      <c r="FQ107" s="70"/>
      <c r="FR107" s="73"/>
      <c r="FS107" s="74"/>
      <c r="FT107" s="74"/>
      <c r="FU107" s="62"/>
      <c r="FV107" s="75"/>
      <c r="FW107" s="76"/>
      <c r="FX107" s="216"/>
      <c r="FY107" s="75"/>
      <c r="FZ107" s="75"/>
      <c r="GA107" s="204"/>
      <c r="GB107" s="205"/>
      <c r="GC107" s="72"/>
      <c r="GD107" s="70"/>
      <c r="GE107" s="73"/>
      <c r="GF107" s="74"/>
      <c r="GG107" s="74"/>
      <c r="GH107" s="62"/>
      <c r="GI107" s="75"/>
      <c r="GJ107" s="76"/>
      <c r="GK107" s="216"/>
      <c r="GL107" s="75"/>
      <c r="GM107" s="75"/>
      <c r="GN107" s="204"/>
      <c r="GO107" s="205"/>
      <c r="GP107" s="72"/>
      <c r="GQ107" s="70"/>
      <c r="GR107" s="73"/>
      <c r="GS107" s="74"/>
      <c r="GT107" s="74"/>
      <c r="GU107" s="62"/>
      <c r="GV107" s="75"/>
      <c r="GW107" s="76"/>
      <c r="GX107" s="216"/>
      <c r="GY107" s="75"/>
      <c r="GZ107" s="75"/>
      <c r="HA107" s="204"/>
      <c r="HB107" s="205"/>
      <c r="HC107" s="72"/>
      <c r="HD107" s="70"/>
      <c r="HE107" s="73"/>
      <c r="HF107" s="74"/>
      <c r="HG107" s="74"/>
      <c r="HH107" s="62"/>
      <c r="HI107" s="75"/>
      <c r="HJ107" s="76"/>
      <c r="HK107" s="216"/>
      <c r="HL107" s="75"/>
      <c r="HM107" s="75"/>
      <c r="HN107" s="204"/>
      <c r="HO107" s="205"/>
      <c r="HP107" s="72"/>
      <c r="HQ107" s="70"/>
      <c r="HR107" s="73"/>
      <c r="HS107" s="74"/>
      <c r="HT107" s="74"/>
      <c r="HU107" s="62"/>
      <c r="HV107" s="75"/>
      <c r="HW107" s="76"/>
      <c r="HX107" s="216"/>
      <c r="HY107" s="75"/>
      <c r="HZ107" s="75"/>
      <c r="IA107" s="204"/>
      <c r="IB107" s="205"/>
      <c r="IC107" s="72"/>
      <c r="ID107" s="70"/>
      <c r="IE107" s="73"/>
      <c r="IF107" s="74"/>
      <c r="IG107" s="74"/>
      <c r="IH107" s="62"/>
      <c r="II107" s="75"/>
      <c r="IJ107" s="76"/>
      <c r="IK107" s="216"/>
      <c r="IL107" s="75"/>
      <c r="IM107" s="75"/>
      <c r="IN107" s="204"/>
      <c r="IO107" s="205"/>
      <c r="IP107" s="72"/>
      <c r="IQ107" s="70"/>
      <c r="IR107" s="73"/>
      <c r="IS107" s="74"/>
      <c r="IT107" s="74"/>
      <c r="IU107" s="62"/>
      <c r="IV107" s="75"/>
      <c r="IW107" s="76"/>
      <c r="IX107" s="216"/>
      <c r="IY107" s="75"/>
      <c r="IZ107" s="75"/>
      <c r="JA107" s="204"/>
      <c r="JB107" s="205"/>
      <c r="JC107" s="72"/>
      <c r="JD107" s="70"/>
      <c r="JE107" s="73"/>
      <c r="JF107" s="74"/>
      <c r="JG107" s="74"/>
      <c r="JH107" s="62"/>
      <c r="JI107" s="75"/>
      <c r="JJ107" s="76"/>
      <c r="JK107" s="216"/>
      <c r="JL107" s="75"/>
      <c r="JM107" s="75"/>
      <c r="JN107" s="204"/>
      <c r="JO107" s="205"/>
      <c r="JP107" s="72"/>
      <c r="JQ107" s="70"/>
      <c r="JR107" s="73"/>
      <c r="JS107" s="74"/>
      <c r="JT107" s="74"/>
      <c r="JU107" s="62"/>
      <c r="JV107" s="75"/>
      <c r="JW107" s="76"/>
      <c r="JX107" s="216"/>
      <c r="JY107" s="75"/>
      <c r="JZ107" s="75"/>
      <c r="KA107" s="204"/>
      <c r="KB107" s="205"/>
      <c r="KC107" s="72"/>
      <c r="KD107" s="70"/>
      <c r="KE107" s="73"/>
      <c r="KF107" s="74"/>
      <c r="KG107" s="74"/>
      <c r="KH107" s="62"/>
      <c r="KI107" s="75"/>
      <c r="KJ107" s="76"/>
      <c r="KK107" s="216"/>
      <c r="KL107" s="75"/>
      <c r="KM107" s="75"/>
      <c r="KN107" s="204"/>
      <c r="KO107" s="205"/>
      <c r="KP107" s="72"/>
      <c r="KQ107" s="70"/>
      <c r="KR107" s="73"/>
      <c r="KS107" s="74"/>
      <c r="KT107" s="74"/>
      <c r="KU107" s="62"/>
      <c r="KV107" s="75"/>
      <c r="KW107" s="76"/>
      <c r="KX107" s="216"/>
      <c r="KY107" s="75"/>
      <c r="KZ107" s="75"/>
      <c r="LA107" s="204"/>
      <c r="LB107" s="205"/>
      <c r="LC107" s="72"/>
      <c r="LD107" s="70"/>
      <c r="LE107" s="73"/>
      <c r="LF107" s="74"/>
      <c r="LG107" s="74"/>
      <c r="LH107" s="62"/>
      <c r="LI107" s="75"/>
      <c r="LJ107" s="76"/>
      <c r="LK107" s="216"/>
      <c r="LL107" s="75"/>
      <c r="LM107" s="75"/>
      <c r="LN107" s="204"/>
      <c r="LO107" s="205"/>
      <c r="LP107" s="72"/>
      <c r="LQ107" s="70"/>
      <c r="LR107" s="73"/>
      <c r="LS107" s="74"/>
      <c r="LT107" s="74"/>
      <c r="LU107" s="62"/>
      <c r="LV107" s="75"/>
      <c r="LW107" s="76"/>
      <c r="LX107" s="216"/>
      <c r="LY107" s="75"/>
      <c r="LZ107" s="75"/>
      <c r="MA107" s="204"/>
      <c r="MB107" s="205"/>
      <c r="MC107" s="72"/>
      <c r="MD107" s="70"/>
      <c r="ME107" s="73"/>
      <c r="MF107" s="74"/>
      <c r="MG107" s="74"/>
      <c r="MH107" s="62"/>
      <c r="MI107" s="75"/>
      <c r="MJ107" s="76"/>
      <c r="MK107" s="216"/>
      <c r="ML107" s="75"/>
      <c r="MM107" s="75"/>
      <c r="MN107" s="204"/>
      <c r="MO107" s="205"/>
      <c r="MP107" s="72"/>
      <c r="MQ107" s="70"/>
      <c r="MR107" s="73"/>
      <c r="MS107" s="74"/>
      <c r="MT107" s="74"/>
      <c r="MU107" s="62"/>
      <c r="MV107" s="75"/>
      <c r="MW107" s="76"/>
      <c r="MX107" s="216"/>
      <c r="MY107" s="75"/>
      <c r="MZ107" s="75"/>
      <c r="NA107" s="204"/>
      <c r="NB107" s="205"/>
      <c r="NC107" s="72"/>
      <c r="ND107" s="70"/>
      <c r="NE107" s="73"/>
      <c r="NF107" s="74"/>
      <c r="NG107" s="74"/>
      <c r="NH107" s="62"/>
      <c r="NI107" s="75"/>
      <c r="NJ107" s="76"/>
      <c r="NK107" s="216"/>
      <c r="NL107" s="75"/>
      <c r="NM107" s="75"/>
      <c r="NN107" s="204"/>
      <c r="NO107" s="205"/>
      <c r="NP107" s="72"/>
      <c r="NQ107" s="70"/>
      <c r="NR107" s="73"/>
      <c r="NS107" s="74"/>
      <c r="NT107" s="74"/>
      <c r="NU107" s="62"/>
      <c r="NV107" s="75"/>
      <c r="NW107" s="76"/>
      <c r="NX107" s="216"/>
      <c r="NY107" s="75"/>
      <c r="NZ107" s="75"/>
      <c r="OA107" s="204"/>
      <c r="OB107" s="205"/>
      <c r="OC107" s="72"/>
      <c r="OD107" s="70"/>
      <c r="OE107" s="73"/>
      <c r="OF107" s="74"/>
      <c r="OG107" s="74"/>
      <c r="OH107" s="62"/>
      <c r="OI107" s="75"/>
      <c r="OJ107" s="76"/>
      <c r="OK107" s="216"/>
      <c r="OL107" s="75"/>
      <c r="OM107" s="75"/>
      <c r="ON107" s="204"/>
      <c r="OO107" s="205"/>
      <c r="OP107" s="72"/>
      <c r="OQ107" s="70"/>
      <c r="OR107" s="73"/>
      <c r="OS107" s="74"/>
      <c r="OT107" s="74"/>
      <c r="OU107" s="62"/>
      <c r="OV107" s="75"/>
      <c r="OW107" s="76"/>
      <c r="OX107" s="216"/>
      <c r="OY107" s="75"/>
      <c r="OZ107" s="75"/>
      <c r="PA107" s="204"/>
      <c r="PB107" s="205"/>
      <c r="PC107" s="72"/>
      <c r="PD107" s="70"/>
      <c r="PE107" s="73"/>
      <c r="PF107" s="74"/>
      <c r="PG107" s="74"/>
      <c r="PH107" s="62"/>
      <c r="PI107" s="75"/>
      <c r="PJ107" s="76"/>
      <c r="PK107" s="216"/>
      <c r="PL107" s="75"/>
      <c r="PM107" s="75"/>
      <c r="PN107" s="204"/>
      <c r="PO107" s="205"/>
      <c r="PP107" s="72"/>
      <c r="PQ107" s="70"/>
      <c r="PR107" s="73"/>
      <c r="PS107" s="74"/>
      <c r="PT107" s="74"/>
      <c r="PU107" s="62"/>
      <c r="PV107" s="75"/>
      <c r="PW107" s="76"/>
      <c r="PX107" s="216"/>
      <c r="PY107" s="75"/>
      <c r="PZ107" s="75"/>
      <c r="QA107" s="204"/>
      <c r="QB107" s="205"/>
      <c r="QC107" s="72"/>
      <c r="QD107" s="70"/>
      <c r="QE107" s="73"/>
      <c r="QF107" s="74"/>
      <c r="QG107" s="74"/>
      <c r="QH107" s="62"/>
      <c r="QI107" s="75"/>
      <c r="QJ107" s="76"/>
      <c r="QK107" s="216"/>
      <c r="QL107" s="75"/>
      <c r="QM107" s="75"/>
      <c r="QN107" s="204"/>
      <c r="QO107" s="205"/>
      <c r="QP107" s="72"/>
      <c r="QQ107" s="70"/>
      <c r="QR107" s="73"/>
      <c r="QS107" s="74"/>
      <c r="QT107" s="74"/>
      <c r="QU107" s="62"/>
      <c r="QV107" s="75"/>
      <c r="QW107" s="76"/>
      <c r="QX107" s="216"/>
      <c r="QY107" s="75"/>
      <c r="QZ107" s="75"/>
      <c r="RA107" s="204"/>
      <c r="RB107" s="205"/>
      <c r="RC107" s="72"/>
      <c r="RD107" s="70"/>
      <c r="RE107" s="73"/>
      <c r="RF107" s="74"/>
      <c r="RG107" s="74"/>
      <c r="RH107" s="62"/>
      <c r="RI107" s="75"/>
      <c r="RJ107" s="76"/>
      <c r="RK107" s="216"/>
      <c r="RL107" s="75"/>
      <c r="RM107" s="75"/>
      <c r="RN107" s="204"/>
      <c r="RO107" s="205"/>
      <c r="RP107" s="72"/>
      <c r="RQ107" s="70"/>
      <c r="RR107" s="73"/>
      <c r="RS107" s="74"/>
      <c r="RT107" s="74"/>
      <c r="RU107" s="62"/>
      <c r="RV107" s="75"/>
      <c r="RW107" s="76"/>
      <c r="RX107" s="216"/>
      <c r="RY107" s="75"/>
      <c r="RZ107" s="75"/>
      <c r="SA107" s="204"/>
      <c r="SB107" s="205"/>
      <c r="SC107" s="72"/>
      <c r="SD107" s="70"/>
      <c r="SE107" s="73"/>
      <c r="SF107" s="74"/>
      <c r="SG107" s="74"/>
      <c r="SH107" s="62"/>
      <c r="SI107" s="75"/>
      <c r="SJ107" s="76"/>
      <c r="SK107" s="216"/>
      <c r="SL107" s="75"/>
      <c r="SM107" s="75"/>
      <c r="SN107" s="204"/>
      <c r="SO107" s="205"/>
      <c r="SP107" s="72"/>
      <c r="SQ107" s="70"/>
      <c r="SR107" s="73"/>
      <c r="SS107" s="74"/>
      <c r="ST107" s="74"/>
      <c r="SU107" s="62"/>
      <c r="SV107" s="75"/>
      <c r="SW107" s="76"/>
      <c r="SX107" s="216"/>
      <c r="SY107" s="75"/>
      <c r="SZ107" s="75"/>
      <c r="TA107" s="204"/>
      <c r="TB107" s="205"/>
      <c r="TC107" s="72"/>
      <c r="TD107" s="70"/>
      <c r="TE107" s="73"/>
      <c r="TF107" s="74"/>
      <c r="TG107" s="74"/>
      <c r="TH107" s="62"/>
      <c r="TI107" s="75"/>
      <c r="TJ107" s="76"/>
      <c r="TK107" s="216"/>
      <c r="TL107" s="75"/>
      <c r="TM107" s="75"/>
      <c r="TN107" s="204"/>
      <c r="TO107" s="205"/>
      <c r="TP107" s="72"/>
      <c r="TQ107" s="70"/>
      <c r="TR107" s="73"/>
      <c r="TS107" s="74"/>
      <c r="TT107" s="74"/>
      <c r="TU107" s="62"/>
      <c r="TV107" s="75"/>
      <c r="TW107" s="76"/>
      <c r="TX107" s="216"/>
      <c r="TY107" s="75"/>
      <c r="TZ107" s="75"/>
      <c r="UA107" s="204"/>
      <c r="UB107" s="205"/>
      <c r="UC107" s="72"/>
      <c r="UD107" s="70"/>
      <c r="UE107" s="73"/>
      <c r="UF107" s="74"/>
      <c r="UG107" s="74"/>
      <c r="UH107" s="62"/>
      <c r="UI107" s="75"/>
      <c r="UJ107" s="76"/>
      <c r="UK107" s="216"/>
      <c r="UL107" s="75"/>
      <c r="UM107" s="75"/>
      <c r="UN107" s="204"/>
      <c r="UO107" s="205"/>
      <c r="UP107" s="72"/>
      <c r="UQ107" s="70"/>
      <c r="UR107" s="73"/>
      <c r="US107" s="74"/>
      <c r="UT107" s="74"/>
      <c r="UU107" s="62"/>
      <c r="UV107" s="75"/>
      <c r="UW107" s="76"/>
      <c r="UX107" s="216"/>
      <c r="UY107" s="75"/>
      <c r="UZ107" s="75"/>
      <c r="VA107" s="204"/>
      <c r="VB107" s="205"/>
      <c r="VC107" s="72"/>
      <c r="VD107" s="70"/>
      <c r="VE107" s="73"/>
      <c r="VF107" s="74"/>
      <c r="VG107" s="74"/>
      <c r="VH107" s="62"/>
      <c r="VI107" s="75"/>
      <c r="VJ107" s="76"/>
      <c r="VK107" s="216"/>
      <c r="VL107" s="75"/>
      <c r="VM107" s="75"/>
      <c r="VN107" s="204"/>
      <c r="VO107" s="205"/>
      <c r="VP107" s="72"/>
      <c r="VQ107" s="70"/>
      <c r="VR107" s="73"/>
      <c r="VS107" s="74"/>
      <c r="VT107" s="74"/>
      <c r="VU107" s="62"/>
      <c r="VV107" s="75"/>
      <c r="VW107" s="76"/>
      <c r="VX107" s="216"/>
      <c r="VY107" s="75"/>
      <c r="VZ107" s="75"/>
      <c r="WA107" s="204"/>
      <c r="WB107" s="205"/>
      <c r="WC107" s="72"/>
      <c r="WD107" s="70"/>
      <c r="WE107" s="73"/>
      <c r="WF107" s="74"/>
      <c r="WG107" s="74"/>
      <c r="WH107" s="62"/>
      <c r="WI107" s="75"/>
      <c r="WJ107" s="76"/>
      <c r="WK107" s="216"/>
      <c r="WL107" s="75"/>
      <c r="WM107" s="75"/>
      <c r="WN107" s="204"/>
      <c r="WO107" s="205"/>
      <c r="WP107" s="72"/>
      <c r="WQ107" s="70"/>
      <c r="WR107" s="73"/>
      <c r="WS107" s="74"/>
      <c r="WT107" s="74"/>
      <c r="WU107" s="62"/>
      <c r="WV107" s="75"/>
      <c r="WW107" s="76"/>
      <c r="WX107" s="216"/>
      <c r="WY107" s="75"/>
      <c r="WZ107" s="75"/>
      <c r="XA107" s="204"/>
      <c r="XB107" s="205"/>
      <c r="XC107" s="72"/>
      <c r="XD107" s="70"/>
      <c r="XE107" s="73"/>
      <c r="XF107" s="74"/>
      <c r="XG107" s="74"/>
      <c r="XH107" s="62"/>
      <c r="XI107" s="75"/>
      <c r="XJ107" s="76"/>
      <c r="XK107" s="216"/>
      <c r="XL107" s="75"/>
      <c r="XM107" s="75"/>
      <c r="XN107" s="204"/>
      <c r="XO107" s="205"/>
      <c r="XP107" s="72"/>
      <c r="XQ107" s="70"/>
      <c r="XR107" s="73"/>
      <c r="XS107" s="74"/>
      <c r="XT107" s="74"/>
      <c r="XU107" s="62"/>
      <c r="XV107" s="75"/>
      <c r="XW107" s="76"/>
      <c r="XX107" s="216"/>
      <c r="XY107" s="75"/>
      <c r="XZ107" s="75"/>
      <c r="YA107" s="204"/>
      <c r="YB107" s="205"/>
      <c r="YC107" s="72"/>
      <c r="YD107" s="70"/>
      <c r="YE107" s="73"/>
      <c r="YF107" s="74"/>
      <c r="YG107" s="74"/>
      <c r="YH107" s="62"/>
      <c r="YI107" s="75"/>
      <c r="YJ107" s="76"/>
      <c r="YK107" s="216"/>
      <c r="YL107" s="75"/>
      <c r="YM107" s="75"/>
      <c r="YN107" s="204"/>
      <c r="YO107" s="205"/>
      <c r="YP107" s="72"/>
      <c r="YQ107" s="70"/>
      <c r="YR107" s="73"/>
      <c r="YS107" s="74"/>
      <c r="YT107" s="74"/>
      <c r="YU107" s="62"/>
      <c r="YV107" s="75"/>
      <c r="YW107" s="76"/>
      <c r="YX107" s="216"/>
      <c r="YY107" s="75"/>
      <c r="YZ107" s="75"/>
      <c r="ZA107" s="204"/>
      <c r="ZB107" s="205"/>
      <c r="ZC107" s="72"/>
      <c r="ZD107" s="70"/>
      <c r="ZE107" s="73"/>
      <c r="ZF107" s="74"/>
      <c r="ZG107" s="74"/>
      <c r="ZH107" s="62"/>
      <c r="ZI107" s="75"/>
      <c r="ZJ107" s="76"/>
      <c r="ZK107" s="216"/>
      <c r="ZL107" s="75"/>
      <c r="ZM107" s="75"/>
      <c r="ZN107" s="204"/>
      <c r="ZO107" s="205"/>
      <c r="ZP107" s="72"/>
      <c r="ZQ107" s="70"/>
      <c r="ZR107" s="73"/>
      <c r="ZS107" s="74"/>
      <c r="ZT107" s="74"/>
      <c r="ZU107" s="62"/>
      <c r="ZV107" s="75"/>
      <c r="ZW107" s="76"/>
      <c r="ZX107" s="216"/>
      <c r="ZY107" s="75"/>
      <c r="ZZ107" s="75"/>
      <c r="AAA107" s="204"/>
      <c r="AAB107" s="205"/>
      <c r="AAC107" s="72"/>
      <c r="AAD107" s="70"/>
      <c r="AAE107" s="73"/>
      <c r="AAF107" s="74"/>
      <c r="AAG107" s="74"/>
      <c r="AAH107" s="62"/>
      <c r="AAI107" s="75"/>
      <c r="AAJ107" s="76"/>
      <c r="AAK107" s="216"/>
      <c r="AAL107" s="75"/>
      <c r="AAM107" s="75"/>
      <c r="AAN107" s="204"/>
      <c r="AAO107" s="205"/>
      <c r="AAP107" s="72"/>
      <c r="AAQ107" s="70"/>
      <c r="AAR107" s="73"/>
      <c r="AAS107" s="74"/>
      <c r="AAT107" s="74"/>
      <c r="AAU107" s="62"/>
      <c r="AAV107" s="75"/>
      <c r="AAW107" s="76"/>
      <c r="AAX107" s="216"/>
      <c r="AAY107" s="75"/>
      <c r="AAZ107" s="75"/>
      <c r="ABA107" s="204"/>
      <c r="ABB107" s="205"/>
      <c r="ABC107" s="72"/>
      <c r="ABD107" s="70"/>
      <c r="ABE107" s="73"/>
      <c r="ABF107" s="74"/>
      <c r="ABG107" s="74"/>
      <c r="ABH107" s="62"/>
      <c r="ABI107" s="75"/>
      <c r="ABJ107" s="76"/>
      <c r="ABK107" s="216"/>
      <c r="ABL107" s="75"/>
      <c r="ABM107" s="75"/>
      <c r="ABN107" s="204"/>
      <c r="ABO107" s="205"/>
      <c r="ABP107" s="72"/>
      <c r="ABQ107" s="70"/>
      <c r="ABR107" s="73"/>
      <c r="ABS107" s="74"/>
      <c r="ABT107" s="74"/>
      <c r="ABU107" s="62"/>
      <c r="ABV107" s="75"/>
      <c r="ABW107" s="76"/>
      <c r="ABX107" s="216"/>
      <c r="ABY107" s="75"/>
      <c r="ABZ107" s="75"/>
      <c r="ACA107" s="204"/>
      <c r="ACB107" s="205"/>
      <c r="ACC107" s="72"/>
      <c r="ACD107" s="70"/>
      <c r="ACE107" s="73"/>
      <c r="ACF107" s="74"/>
      <c r="ACG107" s="74"/>
      <c r="ACH107" s="62"/>
      <c r="ACI107" s="75"/>
      <c r="ACJ107" s="76"/>
      <c r="ACK107" s="216"/>
      <c r="ACL107" s="75"/>
      <c r="ACM107" s="75"/>
      <c r="ACN107" s="204"/>
      <c r="ACO107" s="205"/>
      <c r="ACP107" s="72"/>
      <c r="ACQ107" s="70"/>
      <c r="ACR107" s="73"/>
      <c r="ACS107" s="74"/>
      <c r="ACT107" s="74"/>
      <c r="ACU107" s="62"/>
      <c r="ACV107" s="75"/>
      <c r="ACW107" s="76"/>
      <c r="ACX107" s="216"/>
      <c r="ACY107" s="75"/>
      <c r="ACZ107" s="75"/>
      <c r="ADA107" s="204"/>
      <c r="ADB107" s="205"/>
      <c r="ADC107" s="72"/>
      <c r="ADD107" s="70"/>
      <c r="ADE107" s="73"/>
      <c r="ADF107" s="74"/>
      <c r="ADG107" s="74"/>
      <c r="ADH107" s="62"/>
      <c r="ADI107" s="75"/>
      <c r="ADJ107" s="76"/>
      <c r="ADK107" s="216"/>
      <c r="ADL107" s="75"/>
      <c r="ADM107" s="75"/>
      <c r="ADN107" s="204"/>
      <c r="ADO107" s="205"/>
      <c r="ADP107" s="72"/>
      <c r="ADQ107" s="70"/>
      <c r="ADR107" s="73"/>
      <c r="ADS107" s="74"/>
      <c r="ADT107" s="74"/>
      <c r="ADU107" s="62"/>
      <c r="ADV107" s="75"/>
      <c r="ADW107" s="76"/>
      <c r="ADX107" s="216"/>
      <c r="ADY107" s="75"/>
      <c r="ADZ107" s="75"/>
      <c r="AEA107" s="204"/>
      <c r="AEB107" s="205"/>
      <c r="AEC107" s="72"/>
      <c r="AED107" s="70"/>
      <c r="AEE107" s="73"/>
      <c r="AEF107" s="74"/>
      <c r="AEG107" s="74"/>
      <c r="AEH107" s="62"/>
      <c r="AEI107" s="75"/>
      <c r="AEJ107" s="76"/>
      <c r="AEK107" s="216"/>
      <c r="AEL107" s="75"/>
      <c r="AEM107" s="75"/>
      <c r="AEN107" s="204"/>
      <c r="AEO107" s="205"/>
      <c r="AEP107" s="72"/>
      <c r="AEQ107" s="70"/>
      <c r="AER107" s="73"/>
      <c r="AES107" s="74"/>
      <c r="AET107" s="74"/>
      <c r="AEU107" s="62"/>
      <c r="AEV107" s="75"/>
      <c r="AEW107" s="76"/>
      <c r="AEX107" s="216"/>
      <c r="AEY107" s="75"/>
      <c r="AEZ107" s="75"/>
      <c r="AFA107" s="204"/>
      <c r="AFB107" s="205"/>
      <c r="AFC107" s="72"/>
      <c r="AFD107" s="70"/>
      <c r="AFE107" s="73"/>
      <c r="AFF107" s="74"/>
      <c r="AFG107" s="74"/>
      <c r="AFH107" s="62"/>
      <c r="AFI107" s="75"/>
      <c r="AFJ107" s="76"/>
      <c r="AFK107" s="216"/>
      <c r="AFL107" s="75"/>
      <c r="AFM107" s="75"/>
      <c r="AFN107" s="204"/>
      <c r="AFO107" s="205"/>
      <c r="AFP107" s="72"/>
      <c r="AFQ107" s="70"/>
      <c r="AFR107" s="73"/>
      <c r="AFS107" s="74"/>
      <c r="AFT107" s="74"/>
      <c r="AFU107" s="62"/>
      <c r="AFV107" s="75"/>
      <c r="AFW107" s="76"/>
      <c r="AFX107" s="216"/>
      <c r="AFY107" s="75"/>
      <c r="AFZ107" s="75"/>
      <c r="AGA107" s="204"/>
      <c r="AGB107" s="205"/>
      <c r="AGC107" s="72"/>
      <c r="AGD107" s="70"/>
      <c r="AGE107" s="73"/>
      <c r="AGF107" s="74"/>
      <c r="AGG107" s="74"/>
      <c r="AGH107" s="62"/>
      <c r="AGI107" s="75"/>
      <c r="AGJ107" s="76"/>
      <c r="AGK107" s="216"/>
      <c r="AGL107" s="75"/>
      <c r="AGM107" s="75"/>
      <c r="AGN107" s="204"/>
      <c r="AGO107" s="205"/>
      <c r="AGP107" s="72"/>
      <c r="AGQ107" s="70"/>
      <c r="AGR107" s="73"/>
      <c r="AGS107" s="74"/>
      <c r="AGT107" s="74"/>
      <c r="AGU107" s="62"/>
      <c r="AGV107" s="75"/>
      <c r="AGW107" s="76"/>
      <c r="AGX107" s="216"/>
      <c r="AGY107" s="75"/>
      <c r="AGZ107" s="75"/>
      <c r="AHA107" s="204"/>
      <c r="AHB107" s="205"/>
      <c r="AHC107" s="72"/>
      <c r="AHD107" s="70"/>
      <c r="AHE107" s="73"/>
      <c r="AHF107" s="74"/>
      <c r="AHG107" s="74"/>
      <c r="AHH107" s="62"/>
      <c r="AHI107" s="75"/>
      <c r="AHJ107" s="76"/>
      <c r="AHK107" s="216"/>
      <c r="AHL107" s="75"/>
      <c r="AHM107" s="75"/>
      <c r="AHN107" s="204"/>
      <c r="AHO107" s="205"/>
      <c r="AHP107" s="72"/>
      <c r="AHQ107" s="70"/>
      <c r="AHR107" s="73"/>
      <c r="AHS107" s="74"/>
      <c r="AHT107" s="74"/>
      <c r="AHU107" s="62"/>
      <c r="AHV107" s="75"/>
      <c r="AHW107" s="76"/>
      <c r="AHX107" s="216"/>
      <c r="AHY107" s="75"/>
      <c r="AHZ107" s="75"/>
      <c r="AIA107" s="204"/>
      <c r="AIB107" s="205"/>
      <c r="AIC107" s="72"/>
      <c r="AID107" s="70"/>
      <c r="AIE107" s="73"/>
      <c r="AIF107" s="74"/>
      <c r="AIG107" s="74"/>
      <c r="AIH107" s="62"/>
      <c r="AII107" s="75"/>
      <c r="AIJ107" s="76"/>
      <c r="AIK107" s="216"/>
      <c r="AIL107" s="75"/>
      <c r="AIM107" s="75"/>
      <c r="AIN107" s="204"/>
      <c r="AIO107" s="205"/>
      <c r="AIP107" s="72"/>
      <c r="AIQ107" s="70"/>
      <c r="AIR107" s="73"/>
      <c r="AIS107" s="74"/>
      <c r="AIT107" s="74"/>
      <c r="AIU107" s="62"/>
      <c r="AIV107" s="75"/>
      <c r="AIW107" s="76"/>
      <c r="AIX107" s="216"/>
      <c r="AIY107" s="75"/>
      <c r="AIZ107" s="75"/>
      <c r="AJA107" s="204"/>
      <c r="AJB107" s="205"/>
      <c r="AJC107" s="72"/>
      <c r="AJD107" s="70"/>
      <c r="AJE107" s="73"/>
      <c r="AJF107" s="74"/>
      <c r="AJG107" s="74"/>
      <c r="AJH107" s="62"/>
      <c r="AJI107" s="75"/>
      <c r="AJJ107" s="76"/>
      <c r="AJK107" s="216"/>
      <c r="AJL107" s="75"/>
      <c r="AJM107" s="75"/>
      <c r="AJN107" s="204"/>
      <c r="AJO107" s="205"/>
      <c r="AJP107" s="72"/>
      <c r="AJQ107" s="70"/>
      <c r="AJR107" s="73"/>
      <c r="AJS107" s="74"/>
      <c r="AJT107" s="74"/>
      <c r="AJU107" s="62"/>
      <c r="AJV107" s="75"/>
      <c r="AJW107" s="76"/>
      <c r="AJX107" s="216"/>
      <c r="AJY107" s="75"/>
      <c r="AJZ107" s="75"/>
      <c r="AKA107" s="204"/>
      <c r="AKB107" s="205"/>
      <c r="AKC107" s="72"/>
      <c r="AKD107" s="70"/>
      <c r="AKE107" s="73"/>
      <c r="AKF107" s="74"/>
      <c r="AKG107" s="74"/>
      <c r="AKH107" s="62"/>
      <c r="AKI107" s="75"/>
      <c r="AKJ107" s="76"/>
      <c r="AKK107" s="216"/>
      <c r="AKL107" s="75"/>
      <c r="AKM107" s="75"/>
      <c r="AKN107" s="204"/>
      <c r="AKO107" s="205"/>
      <c r="AKP107" s="72"/>
      <c r="AKQ107" s="70"/>
      <c r="AKR107" s="73"/>
      <c r="AKS107" s="74"/>
      <c r="AKT107" s="74"/>
      <c r="AKU107" s="62"/>
      <c r="AKV107" s="75"/>
      <c r="AKW107" s="76"/>
      <c r="AKX107" s="216"/>
      <c r="AKY107" s="75"/>
      <c r="AKZ107" s="75"/>
      <c r="ALA107" s="204"/>
      <c r="ALB107" s="205"/>
      <c r="ALC107" s="72"/>
      <c r="ALD107" s="70"/>
      <c r="ALE107" s="73"/>
      <c r="ALF107" s="74"/>
      <c r="ALG107" s="74"/>
      <c r="ALH107" s="62"/>
      <c r="ALI107" s="75"/>
      <c r="ALJ107" s="76"/>
      <c r="ALK107" s="216"/>
      <c r="ALL107" s="75"/>
      <c r="ALM107" s="75"/>
      <c r="ALN107" s="204"/>
      <c r="ALO107" s="205"/>
      <c r="ALP107" s="72"/>
      <c r="ALQ107" s="70"/>
      <c r="ALR107" s="73"/>
      <c r="ALS107" s="74"/>
      <c r="ALT107" s="74"/>
      <c r="ALU107" s="62"/>
      <c r="ALV107" s="75"/>
      <c r="ALW107" s="76"/>
      <c r="ALX107" s="216"/>
      <c r="ALY107" s="75"/>
      <c r="ALZ107" s="75"/>
      <c r="AMA107" s="204"/>
      <c r="AMB107" s="205"/>
      <c r="AMC107" s="72"/>
      <c r="AMD107" s="70"/>
      <c r="AME107" s="73"/>
      <c r="AMF107" s="74"/>
      <c r="AMG107" s="74"/>
      <c r="AMH107" s="62"/>
      <c r="AMI107" s="75"/>
      <c r="AMJ107" s="76"/>
      <c r="AMK107" s="216"/>
      <c r="AML107" s="75"/>
      <c r="AMM107" s="75"/>
      <c r="AMN107" s="204"/>
      <c r="AMO107" s="205"/>
      <c r="AMP107" s="72"/>
      <c r="AMQ107" s="70"/>
      <c r="AMR107" s="73"/>
      <c r="AMS107" s="74"/>
      <c r="AMT107" s="74"/>
      <c r="AMU107" s="62"/>
      <c r="AMV107" s="75"/>
      <c r="AMW107" s="76"/>
      <c r="AMX107" s="216"/>
      <c r="AMY107" s="75"/>
      <c r="AMZ107" s="75"/>
      <c r="ANA107" s="204"/>
      <c r="ANB107" s="205"/>
      <c r="ANC107" s="72"/>
      <c r="AND107" s="70"/>
      <c r="ANE107" s="73"/>
      <c r="ANF107" s="74"/>
      <c r="ANG107" s="74"/>
      <c r="ANH107" s="62"/>
      <c r="ANI107" s="75"/>
      <c r="ANJ107" s="76"/>
      <c r="ANK107" s="216"/>
      <c r="ANL107" s="75"/>
      <c r="ANM107" s="75"/>
      <c r="ANN107" s="204"/>
      <c r="ANO107" s="205"/>
      <c r="ANP107" s="72"/>
      <c r="ANQ107" s="70"/>
      <c r="ANR107" s="73"/>
      <c r="ANS107" s="74"/>
      <c r="ANT107" s="74"/>
      <c r="ANU107" s="62"/>
      <c r="ANV107" s="75"/>
      <c r="ANW107" s="76"/>
      <c r="ANX107" s="216"/>
      <c r="ANY107" s="75"/>
      <c r="ANZ107" s="75"/>
      <c r="AOA107" s="204"/>
      <c r="AOB107" s="205"/>
      <c r="AOC107" s="72"/>
      <c r="AOD107" s="70"/>
      <c r="AOE107" s="73"/>
      <c r="AOF107" s="74"/>
      <c r="AOG107" s="74"/>
      <c r="AOH107" s="62"/>
      <c r="AOI107" s="75"/>
      <c r="AOJ107" s="76"/>
      <c r="AOK107" s="216"/>
      <c r="AOL107" s="75"/>
      <c r="AOM107" s="75"/>
      <c r="AON107" s="204"/>
      <c r="AOO107" s="205"/>
      <c r="AOP107" s="72"/>
      <c r="AOQ107" s="70"/>
      <c r="AOR107" s="73"/>
      <c r="AOS107" s="74"/>
      <c r="AOT107" s="74"/>
      <c r="AOU107" s="62"/>
      <c r="AOV107" s="75"/>
      <c r="AOW107" s="76"/>
      <c r="AOX107" s="216"/>
      <c r="AOY107" s="75"/>
      <c r="AOZ107" s="75"/>
      <c r="APA107" s="204"/>
      <c r="APB107" s="205"/>
      <c r="APC107" s="72"/>
      <c r="APD107" s="70"/>
      <c r="APE107" s="73"/>
      <c r="APF107" s="74"/>
      <c r="APG107" s="74"/>
      <c r="APH107" s="62"/>
      <c r="API107" s="75"/>
      <c r="APJ107" s="76"/>
      <c r="APK107" s="216"/>
      <c r="APL107" s="75"/>
      <c r="APM107" s="75"/>
      <c r="APN107" s="204"/>
      <c r="APO107" s="205"/>
      <c r="APP107" s="72"/>
      <c r="APQ107" s="70"/>
      <c r="APR107" s="73"/>
      <c r="APS107" s="74"/>
      <c r="APT107" s="74"/>
      <c r="APU107" s="62"/>
      <c r="APV107" s="75"/>
      <c r="APW107" s="76"/>
      <c r="APX107" s="216"/>
      <c r="APY107" s="75"/>
      <c r="APZ107" s="75"/>
      <c r="AQA107" s="204"/>
      <c r="AQB107" s="205"/>
      <c r="AQC107" s="72"/>
      <c r="AQD107" s="70"/>
      <c r="AQE107" s="73"/>
      <c r="AQF107" s="74"/>
      <c r="AQG107" s="74"/>
      <c r="AQH107" s="62"/>
      <c r="AQI107" s="75"/>
      <c r="AQJ107" s="76"/>
      <c r="AQK107" s="216"/>
      <c r="AQL107" s="75"/>
      <c r="AQM107" s="75"/>
      <c r="AQN107" s="204"/>
      <c r="AQO107" s="205"/>
      <c r="AQP107" s="72"/>
      <c r="AQQ107" s="70"/>
      <c r="AQR107" s="73"/>
      <c r="AQS107" s="74"/>
      <c r="AQT107" s="74"/>
      <c r="AQU107" s="62"/>
      <c r="AQV107" s="75"/>
      <c r="AQW107" s="76"/>
      <c r="AQX107" s="216"/>
      <c r="AQY107" s="75"/>
      <c r="AQZ107" s="75"/>
      <c r="ARA107" s="204"/>
      <c r="ARB107" s="205"/>
      <c r="ARC107" s="72"/>
      <c r="ARD107" s="70"/>
      <c r="ARE107" s="73"/>
      <c r="ARF107" s="74"/>
      <c r="ARG107" s="74"/>
      <c r="ARH107" s="62"/>
      <c r="ARI107" s="75"/>
      <c r="ARJ107" s="76"/>
      <c r="ARK107" s="216"/>
      <c r="ARL107" s="75"/>
      <c r="ARM107" s="75"/>
      <c r="ARN107" s="204"/>
      <c r="ARO107" s="205"/>
      <c r="ARP107" s="72"/>
      <c r="ARQ107" s="70"/>
      <c r="ARR107" s="73"/>
      <c r="ARS107" s="74"/>
      <c r="ART107" s="74"/>
      <c r="ARU107" s="62"/>
      <c r="ARV107" s="75"/>
      <c r="ARW107" s="76"/>
      <c r="ARX107" s="216"/>
      <c r="ARY107" s="75"/>
      <c r="ARZ107" s="75"/>
      <c r="ASA107" s="204"/>
      <c r="ASB107" s="205"/>
      <c r="ASC107" s="72"/>
      <c r="ASD107" s="70"/>
      <c r="ASE107" s="73"/>
      <c r="ASF107" s="74"/>
      <c r="ASG107" s="74"/>
      <c r="ASH107" s="62"/>
      <c r="ASI107" s="75"/>
      <c r="ASJ107" s="76"/>
      <c r="ASK107" s="216"/>
      <c r="ASL107" s="75"/>
      <c r="ASM107" s="75"/>
      <c r="ASN107" s="204"/>
      <c r="ASO107" s="205"/>
      <c r="ASP107" s="72"/>
      <c r="ASQ107" s="70"/>
      <c r="ASR107" s="73"/>
      <c r="ASS107" s="74"/>
      <c r="AST107" s="74"/>
      <c r="ASU107" s="62"/>
      <c r="ASV107" s="75"/>
      <c r="ASW107" s="76"/>
      <c r="ASX107" s="216"/>
      <c r="ASY107" s="75"/>
      <c r="ASZ107" s="75"/>
      <c r="ATA107" s="204"/>
      <c r="ATB107" s="205"/>
      <c r="ATC107" s="72"/>
      <c r="ATD107" s="70"/>
      <c r="ATE107" s="73"/>
      <c r="ATF107" s="74"/>
      <c r="ATG107" s="74"/>
      <c r="ATH107" s="62"/>
      <c r="ATI107" s="75"/>
      <c r="ATJ107" s="76"/>
      <c r="ATK107" s="216"/>
      <c r="ATL107" s="75"/>
      <c r="ATM107" s="75"/>
      <c r="ATN107" s="204"/>
      <c r="ATO107" s="205"/>
      <c r="ATP107" s="72"/>
      <c r="ATQ107" s="70"/>
      <c r="ATR107" s="73"/>
      <c r="ATS107" s="74"/>
      <c r="ATT107" s="74"/>
      <c r="ATU107" s="62"/>
      <c r="ATV107" s="75"/>
      <c r="ATW107" s="76"/>
      <c r="ATX107" s="216"/>
      <c r="ATY107" s="75"/>
      <c r="ATZ107" s="75"/>
      <c r="AUA107" s="204"/>
      <c r="AUB107" s="205"/>
      <c r="AUC107" s="72"/>
      <c r="AUD107" s="70"/>
      <c r="AUE107" s="73"/>
      <c r="AUF107" s="74"/>
      <c r="AUG107" s="74"/>
      <c r="AUH107" s="62"/>
      <c r="AUI107" s="75"/>
      <c r="AUJ107" s="76"/>
      <c r="AUK107" s="216"/>
      <c r="AUL107" s="75"/>
      <c r="AUM107" s="75"/>
      <c r="AUN107" s="204"/>
      <c r="AUO107" s="205"/>
      <c r="AUP107" s="72"/>
      <c r="AUQ107" s="70"/>
      <c r="AUR107" s="73"/>
      <c r="AUS107" s="74"/>
      <c r="AUT107" s="74"/>
      <c r="AUU107" s="62"/>
      <c r="AUV107" s="75"/>
      <c r="AUW107" s="76"/>
      <c r="AUX107" s="216"/>
      <c r="AUY107" s="75"/>
      <c r="AUZ107" s="75"/>
      <c r="AVA107" s="204"/>
      <c r="AVB107" s="205"/>
      <c r="AVC107" s="72"/>
      <c r="AVD107" s="70"/>
      <c r="AVE107" s="73"/>
      <c r="AVF107" s="74"/>
      <c r="AVG107" s="74"/>
      <c r="AVH107" s="62"/>
      <c r="AVI107" s="75"/>
      <c r="AVJ107" s="76"/>
      <c r="AVK107" s="216"/>
      <c r="AVL107" s="75"/>
      <c r="AVM107" s="75"/>
      <c r="AVN107" s="204"/>
      <c r="AVO107" s="205"/>
      <c r="AVP107" s="72"/>
      <c r="AVQ107" s="70"/>
      <c r="AVR107" s="73"/>
      <c r="AVS107" s="74"/>
      <c r="AVT107" s="74"/>
      <c r="AVU107" s="62"/>
      <c r="AVV107" s="75"/>
      <c r="AVW107" s="76"/>
      <c r="AVX107" s="216"/>
      <c r="AVY107" s="75"/>
      <c r="AVZ107" s="75"/>
      <c r="AWA107" s="204"/>
      <c r="AWB107" s="205"/>
      <c r="AWC107" s="72"/>
      <c r="AWD107" s="70"/>
      <c r="AWE107" s="73"/>
      <c r="AWF107" s="74"/>
      <c r="AWG107" s="74"/>
      <c r="AWH107" s="62"/>
      <c r="AWI107" s="75"/>
      <c r="AWJ107" s="76"/>
      <c r="AWK107" s="216"/>
      <c r="AWL107" s="75"/>
      <c r="AWM107" s="75"/>
      <c r="AWN107" s="204"/>
      <c r="AWO107" s="205"/>
      <c r="AWP107" s="72"/>
      <c r="AWQ107" s="70"/>
      <c r="AWR107" s="73"/>
      <c r="AWS107" s="74"/>
      <c r="AWT107" s="74"/>
      <c r="AWU107" s="62"/>
      <c r="AWV107" s="75"/>
      <c r="AWW107" s="76"/>
      <c r="AWX107" s="216"/>
      <c r="AWY107" s="75"/>
      <c r="AWZ107" s="75"/>
      <c r="AXA107" s="204"/>
      <c r="AXB107" s="205"/>
      <c r="AXC107" s="72"/>
      <c r="AXD107" s="70"/>
      <c r="AXE107" s="73"/>
      <c r="AXF107" s="74"/>
      <c r="AXG107" s="74"/>
      <c r="AXH107" s="62"/>
      <c r="AXI107" s="75"/>
      <c r="AXJ107" s="76"/>
      <c r="AXK107" s="216"/>
      <c r="AXL107" s="75"/>
      <c r="AXM107" s="75"/>
      <c r="AXN107" s="204"/>
      <c r="AXO107" s="205"/>
      <c r="AXP107" s="72"/>
      <c r="AXQ107" s="70"/>
      <c r="AXR107" s="73"/>
      <c r="AXS107" s="74"/>
      <c r="AXT107" s="74"/>
      <c r="AXU107" s="62"/>
      <c r="AXV107" s="75"/>
      <c r="AXW107" s="76"/>
      <c r="AXX107" s="216"/>
      <c r="AXY107" s="75"/>
      <c r="AXZ107" s="75"/>
      <c r="AYA107" s="204"/>
      <c r="AYB107" s="205"/>
      <c r="AYC107" s="72"/>
      <c r="AYD107" s="70"/>
      <c r="AYE107" s="73"/>
      <c r="AYF107" s="74"/>
      <c r="AYG107" s="74"/>
      <c r="AYH107" s="62"/>
      <c r="AYI107" s="75"/>
      <c r="AYJ107" s="76"/>
      <c r="AYK107" s="216"/>
      <c r="AYL107" s="75"/>
      <c r="AYM107" s="75"/>
      <c r="AYN107" s="204"/>
      <c r="AYO107" s="205"/>
      <c r="AYP107" s="72"/>
      <c r="AYQ107" s="70"/>
      <c r="AYR107" s="73"/>
      <c r="AYS107" s="74"/>
      <c r="AYT107" s="74"/>
      <c r="AYU107" s="62"/>
      <c r="AYV107" s="75"/>
      <c r="AYW107" s="76"/>
      <c r="AYX107" s="216"/>
      <c r="AYY107" s="75"/>
      <c r="AYZ107" s="75"/>
      <c r="AZA107" s="204"/>
      <c r="AZB107" s="205"/>
      <c r="AZC107" s="72"/>
      <c r="AZD107" s="70"/>
      <c r="AZE107" s="73"/>
      <c r="AZF107" s="74"/>
      <c r="AZG107" s="74"/>
      <c r="AZH107" s="62"/>
      <c r="AZI107" s="75"/>
      <c r="AZJ107" s="76"/>
      <c r="AZK107" s="216"/>
      <c r="AZL107" s="75"/>
      <c r="AZM107" s="75"/>
      <c r="AZN107" s="204"/>
      <c r="AZO107" s="205"/>
      <c r="AZP107" s="72"/>
      <c r="AZQ107" s="70"/>
      <c r="AZR107" s="73"/>
      <c r="AZS107" s="74"/>
      <c r="AZT107" s="74"/>
      <c r="AZU107" s="62"/>
      <c r="AZV107" s="75"/>
      <c r="AZW107" s="76"/>
      <c r="AZX107" s="216"/>
      <c r="AZY107" s="75"/>
      <c r="AZZ107" s="75"/>
      <c r="BAA107" s="204"/>
      <c r="BAB107" s="205"/>
      <c r="BAC107" s="72"/>
      <c r="BAD107" s="70"/>
      <c r="BAE107" s="73"/>
      <c r="BAF107" s="74"/>
      <c r="BAG107" s="74"/>
      <c r="BAH107" s="62"/>
      <c r="BAI107" s="75"/>
      <c r="BAJ107" s="76"/>
      <c r="BAK107" s="216"/>
      <c r="BAL107" s="75"/>
      <c r="BAM107" s="75"/>
      <c r="BAN107" s="204"/>
      <c r="BAO107" s="205"/>
      <c r="BAP107" s="72"/>
      <c r="BAQ107" s="70"/>
      <c r="BAR107" s="73"/>
      <c r="BAS107" s="74"/>
      <c r="BAT107" s="74"/>
      <c r="BAU107" s="62"/>
      <c r="BAV107" s="75"/>
      <c r="BAW107" s="76"/>
      <c r="BAX107" s="216"/>
      <c r="BAY107" s="75"/>
      <c r="BAZ107" s="75"/>
      <c r="BBA107" s="204"/>
      <c r="BBB107" s="205"/>
      <c r="BBC107" s="72"/>
      <c r="BBD107" s="70"/>
      <c r="BBE107" s="73"/>
      <c r="BBF107" s="74"/>
      <c r="BBG107" s="74"/>
      <c r="BBH107" s="62"/>
      <c r="BBI107" s="75"/>
      <c r="BBJ107" s="76"/>
      <c r="BBK107" s="216"/>
      <c r="BBL107" s="75"/>
      <c r="BBM107" s="75"/>
      <c r="BBN107" s="204"/>
      <c r="BBO107" s="205"/>
      <c r="BBP107" s="72"/>
      <c r="BBQ107" s="70"/>
      <c r="BBR107" s="73"/>
      <c r="BBS107" s="74"/>
      <c r="BBT107" s="74"/>
      <c r="BBU107" s="62"/>
      <c r="BBV107" s="75"/>
      <c r="BBW107" s="76"/>
      <c r="BBX107" s="216"/>
      <c r="BBY107" s="75"/>
      <c r="BBZ107" s="75"/>
      <c r="BCA107" s="204"/>
      <c r="BCB107" s="205"/>
      <c r="BCC107" s="72"/>
      <c r="BCD107" s="70"/>
      <c r="BCE107" s="73"/>
      <c r="BCF107" s="74"/>
      <c r="BCG107" s="74"/>
      <c r="BCH107" s="62"/>
      <c r="BCI107" s="75"/>
      <c r="BCJ107" s="76"/>
      <c r="BCK107" s="216"/>
      <c r="BCL107" s="75"/>
      <c r="BCM107" s="75"/>
      <c r="BCN107" s="204"/>
      <c r="BCO107" s="205"/>
      <c r="BCP107" s="72"/>
      <c r="BCQ107" s="70"/>
      <c r="BCR107" s="73"/>
      <c r="BCS107" s="74"/>
      <c r="BCT107" s="74"/>
      <c r="BCU107" s="62"/>
      <c r="BCV107" s="75"/>
      <c r="BCW107" s="76"/>
      <c r="BCX107" s="216"/>
      <c r="BCY107" s="75"/>
      <c r="BCZ107" s="75"/>
      <c r="BDA107" s="204"/>
      <c r="BDB107" s="205"/>
      <c r="BDC107" s="72"/>
      <c r="BDD107" s="70"/>
      <c r="BDE107" s="73"/>
      <c r="BDF107" s="74"/>
      <c r="BDG107" s="74"/>
      <c r="BDH107" s="62"/>
      <c r="BDI107" s="75"/>
      <c r="BDJ107" s="76"/>
      <c r="BDK107" s="216"/>
      <c r="BDL107" s="75"/>
      <c r="BDM107" s="75"/>
      <c r="BDN107" s="204"/>
      <c r="BDO107" s="205"/>
      <c r="BDP107" s="72"/>
      <c r="BDQ107" s="70"/>
      <c r="BDR107" s="73"/>
      <c r="BDS107" s="74"/>
      <c r="BDT107" s="74"/>
      <c r="BDU107" s="62"/>
      <c r="BDV107" s="75"/>
      <c r="BDW107" s="76"/>
      <c r="BDX107" s="216"/>
      <c r="BDY107" s="75"/>
      <c r="BDZ107" s="75"/>
      <c r="BEA107" s="204"/>
      <c r="BEB107" s="205"/>
      <c r="BEC107" s="72"/>
      <c r="BED107" s="70"/>
      <c r="BEE107" s="73"/>
      <c r="BEF107" s="74"/>
      <c r="BEG107" s="74"/>
      <c r="BEH107" s="62"/>
      <c r="BEI107" s="75"/>
      <c r="BEJ107" s="76"/>
      <c r="BEK107" s="216"/>
      <c r="BEL107" s="75"/>
      <c r="BEM107" s="75"/>
      <c r="BEN107" s="204"/>
      <c r="BEO107" s="205"/>
      <c r="BEP107" s="72"/>
      <c r="BEQ107" s="70"/>
      <c r="BER107" s="73"/>
      <c r="BES107" s="74"/>
      <c r="BET107" s="74"/>
      <c r="BEU107" s="62"/>
      <c r="BEV107" s="75"/>
      <c r="BEW107" s="76"/>
      <c r="BEX107" s="216"/>
      <c r="BEY107" s="75"/>
      <c r="BEZ107" s="75"/>
      <c r="BFA107" s="204"/>
      <c r="BFB107" s="205"/>
      <c r="BFC107" s="72"/>
      <c r="BFD107" s="70"/>
      <c r="BFE107" s="73"/>
      <c r="BFF107" s="74"/>
      <c r="BFG107" s="74"/>
      <c r="BFH107" s="62"/>
      <c r="BFI107" s="75"/>
      <c r="BFJ107" s="76"/>
      <c r="BFK107" s="216"/>
      <c r="BFL107" s="75"/>
      <c r="BFM107" s="75"/>
      <c r="BFN107" s="204"/>
      <c r="BFO107" s="205"/>
      <c r="BFP107" s="72"/>
      <c r="BFQ107" s="70"/>
      <c r="BFR107" s="73"/>
      <c r="BFS107" s="74"/>
      <c r="BFT107" s="74"/>
      <c r="BFU107" s="62"/>
      <c r="BFV107" s="75"/>
      <c r="BFW107" s="76"/>
      <c r="BFX107" s="216"/>
      <c r="BFY107" s="75"/>
      <c r="BFZ107" s="75"/>
      <c r="BGA107" s="204"/>
      <c r="BGB107" s="205"/>
      <c r="BGC107" s="72"/>
      <c r="BGD107" s="70"/>
      <c r="BGE107" s="73"/>
      <c r="BGF107" s="74"/>
      <c r="BGG107" s="74"/>
      <c r="BGH107" s="62"/>
      <c r="BGI107" s="75"/>
      <c r="BGJ107" s="76"/>
      <c r="BGK107" s="216"/>
      <c r="BGL107" s="75"/>
      <c r="BGM107" s="75"/>
      <c r="BGN107" s="204"/>
      <c r="BGO107" s="205"/>
      <c r="BGP107" s="72"/>
      <c r="BGQ107" s="70"/>
      <c r="BGR107" s="73"/>
      <c r="BGS107" s="74"/>
      <c r="BGT107" s="74"/>
      <c r="BGU107" s="62"/>
      <c r="BGV107" s="75"/>
      <c r="BGW107" s="76"/>
      <c r="BGX107" s="216"/>
      <c r="BGY107" s="75"/>
      <c r="BGZ107" s="75"/>
      <c r="BHA107" s="204"/>
      <c r="BHB107" s="205"/>
      <c r="BHC107" s="72"/>
      <c r="BHD107" s="70"/>
      <c r="BHE107" s="73"/>
      <c r="BHF107" s="74"/>
      <c r="BHG107" s="74"/>
      <c r="BHH107" s="62"/>
      <c r="BHI107" s="75"/>
      <c r="BHJ107" s="76"/>
      <c r="BHK107" s="216"/>
      <c r="BHL107" s="75"/>
      <c r="BHM107" s="75"/>
      <c r="BHN107" s="204"/>
      <c r="BHO107" s="205"/>
      <c r="BHP107" s="72"/>
      <c r="BHQ107" s="70"/>
      <c r="BHR107" s="73"/>
      <c r="BHS107" s="74"/>
      <c r="BHT107" s="74"/>
      <c r="BHU107" s="62"/>
      <c r="BHV107" s="75"/>
      <c r="BHW107" s="76"/>
      <c r="BHX107" s="216"/>
      <c r="BHY107" s="75"/>
      <c r="BHZ107" s="75"/>
      <c r="BIA107" s="204"/>
      <c r="BIB107" s="205"/>
      <c r="BIC107" s="72"/>
      <c r="BID107" s="70"/>
      <c r="BIE107" s="73"/>
      <c r="BIF107" s="74"/>
      <c r="BIG107" s="74"/>
      <c r="BIH107" s="62"/>
      <c r="BII107" s="75"/>
      <c r="BIJ107" s="76"/>
      <c r="BIK107" s="216"/>
      <c r="BIL107" s="75"/>
      <c r="BIM107" s="75"/>
      <c r="BIN107" s="204"/>
      <c r="BIO107" s="205"/>
      <c r="BIP107" s="72"/>
      <c r="BIQ107" s="70"/>
      <c r="BIR107" s="73"/>
      <c r="BIS107" s="74"/>
      <c r="BIT107" s="74"/>
      <c r="BIU107" s="62"/>
      <c r="BIV107" s="75"/>
      <c r="BIW107" s="76"/>
      <c r="BIX107" s="216"/>
      <c r="BIY107" s="75"/>
      <c r="BIZ107" s="75"/>
      <c r="BJA107" s="204"/>
      <c r="BJB107" s="205"/>
      <c r="BJC107" s="72"/>
      <c r="BJD107" s="70"/>
      <c r="BJE107" s="73"/>
      <c r="BJF107" s="74"/>
      <c r="BJG107" s="74"/>
      <c r="BJH107" s="62"/>
      <c r="BJI107" s="75"/>
      <c r="BJJ107" s="76"/>
      <c r="BJK107" s="216"/>
      <c r="BJL107" s="75"/>
      <c r="BJM107" s="75"/>
      <c r="BJN107" s="204"/>
      <c r="BJO107" s="205"/>
      <c r="BJP107" s="72"/>
      <c r="BJQ107" s="70"/>
      <c r="BJR107" s="73"/>
      <c r="BJS107" s="74"/>
      <c r="BJT107" s="74"/>
      <c r="BJU107" s="62"/>
      <c r="BJV107" s="75"/>
      <c r="BJW107" s="76"/>
      <c r="BJX107" s="216"/>
      <c r="BJY107" s="75"/>
      <c r="BJZ107" s="75"/>
      <c r="BKA107" s="204"/>
      <c r="BKB107" s="205"/>
      <c r="BKC107" s="72"/>
      <c r="BKD107" s="70"/>
      <c r="BKE107" s="73"/>
      <c r="BKF107" s="74"/>
      <c r="BKG107" s="74"/>
      <c r="BKH107" s="62"/>
      <c r="BKI107" s="75"/>
      <c r="BKJ107" s="76"/>
      <c r="BKK107" s="216"/>
      <c r="BKL107" s="75"/>
      <c r="BKM107" s="75"/>
      <c r="BKN107" s="204"/>
      <c r="BKO107" s="205"/>
      <c r="BKP107" s="72"/>
      <c r="BKQ107" s="70"/>
      <c r="BKR107" s="73"/>
      <c r="BKS107" s="74"/>
      <c r="BKT107" s="74"/>
      <c r="BKU107" s="62"/>
      <c r="BKV107" s="75"/>
      <c r="BKW107" s="76"/>
      <c r="BKX107" s="216"/>
      <c r="BKY107" s="75"/>
      <c r="BKZ107" s="75"/>
      <c r="BLA107" s="204"/>
      <c r="BLB107" s="205"/>
      <c r="BLC107" s="72"/>
      <c r="BLD107" s="70"/>
      <c r="BLE107" s="73"/>
      <c r="BLF107" s="74"/>
      <c r="BLG107" s="74"/>
      <c r="BLH107" s="62"/>
      <c r="BLI107" s="75"/>
      <c r="BLJ107" s="76"/>
      <c r="BLK107" s="216"/>
      <c r="BLL107" s="75"/>
      <c r="BLM107" s="75"/>
      <c r="BLN107" s="204"/>
      <c r="BLO107" s="205"/>
      <c r="BLP107" s="72"/>
      <c r="BLQ107" s="70"/>
      <c r="BLR107" s="73"/>
      <c r="BLS107" s="74"/>
      <c r="BLT107" s="74"/>
      <c r="BLU107" s="62"/>
      <c r="BLV107" s="75"/>
      <c r="BLW107" s="76"/>
      <c r="BLX107" s="216"/>
      <c r="BLY107" s="75"/>
      <c r="BLZ107" s="75"/>
      <c r="BMA107" s="204"/>
      <c r="BMB107" s="205"/>
      <c r="BMC107" s="72"/>
      <c r="BMD107" s="70"/>
      <c r="BME107" s="73"/>
      <c r="BMF107" s="74"/>
      <c r="BMG107" s="74"/>
      <c r="BMH107" s="62"/>
      <c r="BMI107" s="75"/>
      <c r="BMJ107" s="76"/>
      <c r="BMK107" s="216"/>
      <c r="BML107" s="75"/>
      <c r="BMM107" s="75"/>
      <c r="BMN107" s="204"/>
      <c r="BMO107" s="205"/>
      <c r="BMP107" s="72"/>
      <c r="BMQ107" s="70"/>
      <c r="BMR107" s="73"/>
      <c r="BMS107" s="74"/>
      <c r="BMT107" s="74"/>
      <c r="BMU107" s="62"/>
      <c r="BMV107" s="75"/>
      <c r="BMW107" s="76"/>
      <c r="BMX107" s="216"/>
      <c r="BMY107" s="75"/>
      <c r="BMZ107" s="75"/>
      <c r="BNA107" s="204"/>
      <c r="BNB107" s="205"/>
      <c r="BNC107" s="72"/>
      <c r="BND107" s="70"/>
      <c r="BNE107" s="73"/>
      <c r="BNF107" s="74"/>
      <c r="BNG107" s="74"/>
      <c r="BNH107" s="62"/>
      <c r="BNI107" s="75"/>
      <c r="BNJ107" s="76"/>
      <c r="BNK107" s="216"/>
      <c r="BNL107" s="75"/>
      <c r="BNM107" s="75"/>
      <c r="BNN107" s="204"/>
      <c r="BNO107" s="205"/>
      <c r="BNP107" s="72"/>
      <c r="BNQ107" s="70"/>
      <c r="BNR107" s="73"/>
      <c r="BNS107" s="74"/>
      <c r="BNT107" s="74"/>
      <c r="BNU107" s="62"/>
      <c r="BNV107" s="75"/>
      <c r="BNW107" s="76"/>
      <c r="BNX107" s="216"/>
      <c r="BNY107" s="75"/>
      <c r="BNZ107" s="75"/>
      <c r="BOA107" s="204"/>
      <c r="BOB107" s="205"/>
      <c r="BOC107" s="72"/>
      <c r="BOD107" s="70"/>
      <c r="BOE107" s="73"/>
      <c r="BOF107" s="74"/>
      <c r="BOG107" s="74"/>
      <c r="BOH107" s="62"/>
      <c r="BOI107" s="75"/>
      <c r="BOJ107" s="76"/>
      <c r="BOK107" s="216"/>
      <c r="BOL107" s="75"/>
      <c r="BOM107" s="75"/>
      <c r="BON107" s="204"/>
      <c r="BOO107" s="205"/>
      <c r="BOP107" s="72"/>
      <c r="BOQ107" s="70"/>
      <c r="BOR107" s="73"/>
      <c r="BOS107" s="74"/>
      <c r="BOT107" s="74"/>
      <c r="BOU107" s="62"/>
      <c r="BOV107" s="75"/>
      <c r="BOW107" s="76"/>
      <c r="BOX107" s="216"/>
      <c r="BOY107" s="75"/>
      <c r="BOZ107" s="75"/>
      <c r="BPA107" s="204"/>
      <c r="BPB107" s="205"/>
      <c r="BPC107" s="72"/>
      <c r="BPD107" s="70"/>
      <c r="BPE107" s="73"/>
      <c r="BPF107" s="74"/>
      <c r="BPG107" s="74"/>
      <c r="BPH107" s="62"/>
      <c r="BPI107" s="75"/>
      <c r="BPJ107" s="76"/>
      <c r="BPK107" s="216"/>
      <c r="BPL107" s="75"/>
      <c r="BPM107" s="75"/>
      <c r="BPN107" s="204"/>
      <c r="BPO107" s="205"/>
      <c r="BPP107" s="72"/>
      <c r="BPQ107" s="70"/>
      <c r="BPR107" s="73"/>
      <c r="BPS107" s="74"/>
      <c r="BPT107" s="74"/>
      <c r="BPU107" s="62"/>
      <c r="BPV107" s="75"/>
      <c r="BPW107" s="76"/>
      <c r="BPX107" s="216"/>
      <c r="BPY107" s="75"/>
      <c r="BPZ107" s="75"/>
      <c r="BQA107" s="204"/>
      <c r="BQB107" s="205"/>
      <c r="BQC107" s="72"/>
      <c r="BQD107" s="70"/>
      <c r="BQE107" s="73"/>
      <c r="BQF107" s="74"/>
      <c r="BQG107" s="74"/>
      <c r="BQH107" s="62"/>
      <c r="BQI107" s="75"/>
      <c r="BQJ107" s="76"/>
      <c r="BQK107" s="216"/>
      <c r="BQL107" s="75"/>
      <c r="BQM107" s="75"/>
      <c r="BQN107" s="204"/>
      <c r="BQO107" s="205"/>
      <c r="BQP107" s="72"/>
      <c r="BQQ107" s="70"/>
      <c r="BQR107" s="73"/>
      <c r="BQS107" s="74"/>
      <c r="BQT107" s="74"/>
      <c r="BQU107" s="62"/>
      <c r="BQV107" s="75"/>
      <c r="BQW107" s="76"/>
      <c r="BQX107" s="216"/>
      <c r="BQY107" s="75"/>
      <c r="BQZ107" s="75"/>
      <c r="BRA107" s="204"/>
      <c r="BRB107" s="205"/>
      <c r="BRC107" s="72"/>
      <c r="BRD107" s="70"/>
      <c r="BRE107" s="73"/>
      <c r="BRF107" s="74"/>
      <c r="BRG107" s="74"/>
      <c r="BRH107" s="62"/>
      <c r="BRI107" s="75"/>
      <c r="BRJ107" s="76"/>
      <c r="BRK107" s="216"/>
      <c r="BRL107" s="75"/>
      <c r="BRM107" s="75"/>
      <c r="BRN107" s="204"/>
      <c r="BRO107" s="205"/>
      <c r="BRP107" s="72"/>
      <c r="BRQ107" s="70"/>
      <c r="BRR107" s="73"/>
      <c r="BRS107" s="74"/>
      <c r="BRT107" s="74"/>
      <c r="BRU107" s="62"/>
      <c r="BRV107" s="75"/>
      <c r="BRW107" s="76"/>
      <c r="BRX107" s="216"/>
      <c r="BRY107" s="75"/>
      <c r="BRZ107" s="75"/>
      <c r="BSA107" s="204"/>
      <c r="BSB107" s="205"/>
      <c r="BSC107" s="72"/>
      <c r="BSD107" s="70"/>
      <c r="BSE107" s="73"/>
      <c r="BSF107" s="74"/>
      <c r="BSG107" s="74"/>
      <c r="BSH107" s="62"/>
      <c r="BSI107" s="75"/>
      <c r="BSJ107" s="76"/>
      <c r="BSK107" s="216"/>
      <c r="BSL107" s="75"/>
      <c r="BSM107" s="75"/>
      <c r="BSN107" s="204"/>
      <c r="BSO107" s="205"/>
      <c r="BSP107" s="72"/>
      <c r="BSQ107" s="70"/>
      <c r="BSR107" s="73"/>
      <c r="BSS107" s="74"/>
      <c r="BST107" s="74"/>
      <c r="BSU107" s="62"/>
      <c r="BSV107" s="75"/>
      <c r="BSW107" s="76"/>
      <c r="BSX107" s="216"/>
      <c r="BSY107" s="75"/>
      <c r="BSZ107" s="75"/>
      <c r="BTA107" s="204"/>
      <c r="BTB107" s="205"/>
      <c r="BTC107" s="72"/>
      <c r="BTD107" s="70"/>
      <c r="BTE107" s="73"/>
      <c r="BTF107" s="74"/>
      <c r="BTG107" s="74"/>
      <c r="BTH107" s="62"/>
      <c r="BTI107" s="75"/>
      <c r="BTJ107" s="76"/>
      <c r="BTK107" s="216"/>
      <c r="BTL107" s="75"/>
      <c r="BTM107" s="75"/>
      <c r="BTN107" s="204"/>
      <c r="BTO107" s="205"/>
      <c r="BTP107" s="72"/>
      <c r="BTQ107" s="70"/>
      <c r="BTR107" s="73"/>
      <c r="BTS107" s="74"/>
      <c r="BTT107" s="74"/>
      <c r="BTU107" s="62"/>
      <c r="BTV107" s="75"/>
      <c r="BTW107" s="76"/>
      <c r="BTX107" s="216"/>
      <c r="BTY107" s="75"/>
      <c r="BTZ107" s="75"/>
      <c r="BUA107" s="204"/>
      <c r="BUB107" s="205"/>
      <c r="BUC107" s="72"/>
      <c r="BUD107" s="70"/>
      <c r="BUE107" s="73"/>
      <c r="BUF107" s="74"/>
      <c r="BUG107" s="74"/>
      <c r="BUH107" s="62"/>
      <c r="BUI107" s="75"/>
      <c r="BUJ107" s="76"/>
      <c r="BUK107" s="216"/>
      <c r="BUL107" s="75"/>
      <c r="BUM107" s="75"/>
      <c r="BUN107" s="204"/>
      <c r="BUO107" s="205"/>
      <c r="BUP107" s="72"/>
      <c r="BUQ107" s="70"/>
      <c r="BUR107" s="73"/>
      <c r="BUS107" s="74"/>
      <c r="BUT107" s="74"/>
      <c r="BUU107" s="62"/>
      <c r="BUV107" s="75"/>
      <c r="BUW107" s="76"/>
      <c r="BUX107" s="216"/>
      <c r="BUY107" s="75"/>
      <c r="BUZ107" s="75"/>
      <c r="BVA107" s="204"/>
      <c r="BVB107" s="205"/>
      <c r="BVC107" s="72"/>
      <c r="BVD107" s="70"/>
      <c r="BVE107" s="73"/>
      <c r="BVF107" s="74"/>
      <c r="BVG107" s="74"/>
      <c r="BVH107" s="62"/>
      <c r="BVI107" s="75"/>
      <c r="BVJ107" s="76"/>
      <c r="BVK107" s="216"/>
      <c r="BVL107" s="75"/>
      <c r="BVM107" s="75"/>
      <c r="BVN107" s="204"/>
      <c r="BVO107" s="205"/>
      <c r="BVP107" s="72"/>
      <c r="BVQ107" s="70"/>
      <c r="BVR107" s="73"/>
      <c r="BVS107" s="74"/>
      <c r="BVT107" s="74"/>
      <c r="BVU107" s="62"/>
      <c r="BVV107" s="75"/>
      <c r="BVW107" s="76"/>
      <c r="BVX107" s="216"/>
      <c r="BVY107" s="75"/>
      <c r="BVZ107" s="75"/>
      <c r="BWA107" s="204"/>
      <c r="BWB107" s="205"/>
      <c r="BWC107" s="72"/>
      <c r="BWD107" s="70"/>
      <c r="BWE107" s="73"/>
      <c r="BWF107" s="74"/>
      <c r="BWG107" s="74"/>
      <c r="BWH107" s="62"/>
      <c r="BWI107" s="75"/>
      <c r="BWJ107" s="76"/>
      <c r="BWK107" s="216"/>
      <c r="BWL107" s="75"/>
      <c r="BWM107" s="75"/>
      <c r="BWN107" s="204"/>
      <c r="BWO107" s="205"/>
      <c r="BWP107" s="72"/>
      <c r="BWQ107" s="70"/>
      <c r="BWR107" s="73"/>
      <c r="BWS107" s="74"/>
      <c r="BWT107" s="74"/>
      <c r="BWU107" s="62"/>
      <c r="BWV107" s="75"/>
      <c r="BWW107" s="76"/>
      <c r="BWX107" s="216"/>
      <c r="BWY107" s="75"/>
      <c r="BWZ107" s="75"/>
      <c r="BXA107" s="204"/>
      <c r="BXB107" s="205"/>
      <c r="BXC107" s="72"/>
      <c r="BXD107" s="70"/>
      <c r="BXE107" s="73"/>
      <c r="BXF107" s="74"/>
      <c r="BXG107" s="74"/>
      <c r="BXH107" s="62"/>
      <c r="BXI107" s="75"/>
      <c r="BXJ107" s="76"/>
      <c r="BXK107" s="216"/>
      <c r="BXL107" s="75"/>
      <c r="BXM107" s="75"/>
      <c r="BXN107" s="204"/>
      <c r="BXO107" s="205"/>
      <c r="BXP107" s="72"/>
      <c r="BXQ107" s="70"/>
      <c r="BXR107" s="73"/>
      <c r="BXS107" s="74"/>
      <c r="BXT107" s="74"/>
      <c r="BXU107" s="62"/>
      <c r="BXV107" s="75"/>
      <c r="BXW107" s="76"/>
      <c r="BXX107" s="216"/>
      <c r="BXY107" s="75"/>
      <c r="BXZ107" s="75"/>
      <c r="BYA107" s="204"/>
      <c r="BYB107" s="205"/>
      <c r="BYC107" s="72"/>
      <c r="BYD107" s="70"/>
      <c r="BYE107" s="73"/>
      <c r="BYF107" s="74"/>
      <c r="BYG107" s="74"/>
      <c r="BYH107" s="62"/>
      <c r="BYI107" s="75"/>
      <c r="BYJ107" s="76"/>
      <c r="BYK107" s="216"/>
      <c r="BYL107" s="75"/>
      <c r="BYM107" s="75"/>
      <c r="BYN107" s="204"/>
      <c r="BYO107" s="205"/>
      <c r="BYP107" s="72"/>
      <c r="BYQ107" s="70"/>
      <c r="BYR107" s="73"/>
      <c r="BYS107" s="74"/>
      <c r="BYT107" s="74"/>
      <c r="BYU107" s="62"/>
      <c r="BYV107" s="75"/>
      <c r="BYW107" s="76"/>
      <c r="BYX107" s="216"/>
      <c r="BYY107" s="75"/>
      <c r="BYZ107" s="75"/>
      <c r="BZA107" s="204"/>
      <c r="BZB107" s="205"/>
      <c r="BZC107" s="72"/>
      <c r="BZD107" s="70"/>
      <c r="BZE107" s="73"/>
      <c r="BZF107" s="74"/>
      <c r="BZG107" s="74"/>
      <c r="BZH107" s="62"/>
      <c r="BZI107" s="75"/>
      <c r="BZJ107" s="76"/>
      <c r="BZK107" s="216"/>
      <c r="BZL107" s="75"/>
      <c r="BZM107" s="75"/>
      <c r="BZN107" s="204"/>
      <c r="BZO107" s="205"/>
      <c r="BZP107" s="72"/>
      <c r="BZQ107" s="70"/>
      <c r="BZR107" s="73"/>
      <c r="BZS107" s="74"/>
      <c r="BZT107" s="74"/>
      <c r="BZU107" s="62"/>
      <c r="BZV107" s="75"/>
      <c r="BZW107" s="76"/>
      <c r="BZX107" s="216"/>
      <c r="BZY107" s="75"/>
      <c r="BZZ107" s="75"/>
      <c r="CAA107" s="204"/>
      <c r="CAB107" s="205"/>
      <c r="CAC107" s="72"/>
      <c r="CAD107" s="70"/>
      <c r="CAE107" s="73"/>
      <c r="CAF107" s="74"/>
      <c r="CAG107" s="74"/>
      <c r="CAH107" s="62"/>
      <c r="CAI107" s="75"/>
      <c r="CAJ107" s="76"/>
      <c r="CAK107" s="216"/>
      <c r="CAL107" s="75"/>
      <c r="CAM107" s="75"/>
      <c r="CAN107" s="204"/>
      <c r="CAO107" s="205"/>
      <c r="CAP107" s="72"/>
      <c r="CAQ107" s="70"/>
      <c r="CAR107" s="73"/>
      <c r="CAS107" s="74"/>
      <c r="CAT107" s="74"/>
      <c r="CAU107" s="62"/>
      <c r="CAV107" s="75"/>
      <c r="CAW107" s="76"/>
      <c r="CAX107" s="216"/>
      <c r="CAY107" s="75"/>
      <c r="CAZ107" s="75"/>
      <c r="CBA107" s="204"/>
      <c r="CBB107" s="205"/>
      <c r="CBC107" s="72"/>
      <c r="CBD107" s="70"/>
      <c r="CBE107" s="73"/>
      <c r="CBF107" s="74"/>
      <c r="CBG107" s="74"/>
      <c r="CBH107" s="62"/>
      <c r="CBI107" s="75"/>
      <c r="CBJ107" s="76"/>
      <c r="CBK107" s="216"/>
      <c r="CBL107" s="75"/>
      <c r="CBM107" s="75"/>
      <c r="CBN107" s="204"/>
      <c r="CBO107" s="205"/>
      <c r="CBP107" s="72"/>
      <c r="CBQ107" s="70"/>
      <c r="CBR107" s="73"/>
      <c r="CBS107" s="74"/>
      <c r="CBT107" s="74"/>
      <c r="CBU107" s="62"/>
      <c r="CBV107" s="75"/>
      <c r="CBW107" s="76"/>
      <c r="CBX107" s="216"/>
      <c r="CBY107" s="75"/>
      <c r="CBZ107" s="75"/>
      <c r="CCA107" s="204"/>
      <c r="CCB107" s="205"/>
      <c r="CCC107" s="72"/>
      <c r="CCD107" s="70"/>
      <c r="CCE107" s="73"/>
      <c r="CCF107" s="74"/>
      <c r="CCG107" s="74"/>
      <c r="CCH107" s="62"/>
      <c r="CCI107" s="75"/>
      <c r="CCJ107" s="76"/>
      <c r="CCK107" s="216"/>
      <c r="CCL107" s="75"/>
      <c r="CCM107" s="75"/>
      <c r="CCN107" s="204"/>
      <c r="CCO107" s="205"/>
      <c r="CCP107" s="72"/>
      <c r="CCQ107" s="70"/>
      <c r="CCR107" s="73"/>
      <c r="CCS107" s="74"/>
      <c r="CCT107" s="74"/>
      <c r="CCU107" s="62"/>
      <c r="CCV107" s="75"/>
      <c r="CCW107" s="76"/>
      <c r="CCX107" s="216"/>
      <c r="CCY107" s="75"/>
      <c r="CCZ107" s="75"/>
      <c r="CDA107" s="204"/>
      <c r="CDB107" s="205"/>
      <c r="CDC107" s="72"/>
      <c r="CDD107" s="70"/>
      <c r="CDE107" s="73"/>
      <c r="CDF107" s="74"/>
      <c r="CDG107" s="74"/>
      <c r="CDH107" s="62"/>
      <c r="CDI107" s="75"/>
      <c r="CDJ107" s="76"/>
      <c r="CDK107" s="216"/>
      <c r="CDL107" s="75"/>
      <c r="CDM107" s="75"/>
      <c r="CDN107" s="204"/>
      <c r="CDO107" s="205"/>
      <c r="CDP107" s="72"/>
      <c r="CDQ107" s="70"/>
      <c r="CDR107" s="73"/>
      <c r="CDS107" s="74"/>
      <c r="CDT107" s="74"/>
      <c r="CDU107" s="62"/>
      <c r="CDV107" s="75"/>
      <c r="CDW107" s="76"/>
      <c r="CDX107" s="216"/>
      <c r="CDY107" s="75"/>
      <c r="CDZ107" s="75"/>
      <c r="CEA107" s="204"/>
      <c r="CEB107" s="205"/>
      <c r="CEC107" s="72"/>
      <c r="CED107" s="70"/>
      <c r="CEE107" s="73"/>
      <c r="CEF107" s="74"/>
      <c r="CEG107" s="74"/>
      <c r="CEH107" s="62"/>
      <c r="CEI107" s="75"/>
      <c r="CEJ107" s="76"/>
      <c r="CEK107" s="216"/>
      <c r="CEL107" s="75"/>
      <c r="CEM107" s="75"/>
      <c r="CEN107" s="204"/>
      <c r="CEO107" s="205"/>
      <c r="CEP107" s="72"/>
      <c r="CEQ107" s="70"/>
      <c r="CER107" s="73"/>
      <c r="CES107" s="74"/>
      <c r="CET107" s="74"/>
      <c r="CEU107" s="62"/>
      <c r="CEV107" s="75"/>
      <c r="CEW107" s="76"/>
      <c r="CEX107" s="216"/>
      <c r="CEY107" s="75"/>
      <c r="CEZ107" s="75"/>
      <c r="CFA107" s="204"/>
      <c r="CFB107" s="205"/>
      <c r="CFC107" s="72"/>
      <c r="CFD107" s="70"/>
      <c r="CFE107" s="73"/>
      <c r="CFF107" s="74"/>
      <c r="CFG107" s="74"/>
      <c r="CFH107" s="62"/>
      <c r="CFI107" s="75"/>
      <c r="CFJ107" s="76"/>
      <c r="CFK107" s="216"/>
      <c r="CFL107" s="75"/>
      <c r="CFM107" s="75"/>
      <c r="CFN107" s="204"/>
      <c r="CFO107" s="205"/>
      <c r="CFP107" s="72"/>
      <c r="CFQ107" s="70"/>
      <c r="CFR107" s="73"/>
      <c r="CFS107" s="74"/>
      <c r="CFT107" s="74"/>
      <c r="CFU107" s="62"/>
      <c r="CFV107" s="75"/>
      <c r="CFW107" s="76"/>
      <c r="CFX107" s="216"/>
      <c r="CFY107" s="75"/>
      <c r="CFZ107" s="75"/>
      <c r="CGA107" s="204"/>
      <c r="CGB107" s="205"/>
      <c r="CGC107" s="72"/>
      <c r="CGD107" s="70"/>
      <c r="CGE107" s="73"/>
      <c r="CGF107" s="74"/>
      <c r="CGG107" s="74"/>
      <c r="CGH107" s="62"/>
      <c r="CGI107" s="75"/>
      <c r="CGJ107" s="76"/>
      <c r="CGK107" s="216"/>
      <c r="CGL107" s="75"/>
      <c r="CGM107" s="75"/>
      <c r="CGN107" s="204"/>
      <c r="CGO107" s="205"/>
      <c r="CGP107" s="72"/>
      <c r="CGQ107" s="70"/>
      <c r="CGR107" s="73"/>
      <c r="CGS107" s="74"/>
      <c r="CGT107" s="74"/>
      <c r="CGU107" s="62"/>
      <c r="CGV107" s="75"/>
      <c r="CGW107" s="76"/>
      <c r="CGX107" s="216"/>
      <c r="CGY107" s="75"/>
      <c r="CGZ107" s="75"/>
      <c r="CHA107" s="204"/>
      <c r="CHB107" s="205"/>
      <c r="CHC107" s="72"/>
      <c r="CHD107" s="70"/>
      <c r="CHE107" s="73"/>
      <c r="CHF107" s="74"/>
      <c r="CHG107" s="74"/>
      <c r="CHH107" s="62"/>
      <c r="CHI107" s="75"/>
      <c r="CHJ107" s="76"/>
      <c r="CHK107" s="216"/>
      <c r="CHL107" s="75"/>
      <c r="CHM107" s="75"/>
      <c r="CHN107" s="204"/>
      <c r="CHO107" s="205"/>
      <c r="CHP107" s="72"/>
      <c r="CHQ107" s="70"/>
      <c r="CHR107" s="73"/>
      <c r="CHS107" s="74"/>
      <c r="CHT107" s="74"/>
      <c r="CHU107" s="62"/>
      <c r="CHV107" s="75"/>
      <c r="CHW107" s="76"/>
      <c r="CHX107" s="216"/>
      <c r="CHY107" s="75"/>
      <c r="CHZ107" s="75"/>
      <c r="CIA107" s="204"/>
      <c r="CIB107" s="205"/>
      <c r="CIC107" s="72"/>
      <c r="CID107" s="70"/>
      <c r="CIE107" s="73"/>
      <c r="CIF107" s="74"/>
      <c r="CIG107" s="74"/>
      <c r="CIH107" s="62"/>
      <c r="CII107" s="75"/>
      <c r="CIJ107" s="76"/>
      <c r="CIK107" s="216"/>
      <c r="CIL107" s="75"/>
      <c r="CIM107" s="75"/>
      <c r="CIN107" s="204"/>
      <c r="CIO107" s="205"/>
      <c r="CIP107" s="72"/>
      <c r="CIQ107" s="70"/>
      <c r="CIR107" s="73"/>
      <c r="CIS107" s="74"/>
      <c r="CIT107" s="74"/>
      <c r="CIU107" s="62"/>
      <c r="CIV107" s="75"/>
      <c r="CIW107" s="76"/>
      <c r="CIX107" s="216"/>
      <c r="CIY107" s="75"/>
      <c r="CIZ107" s="75"/>
      <c r="CJA107" s="204"/>
      <c r="CJB107" s="205"/>
      <c r="CJC107" s="72"/>
      <c r="CJD107" s="70"/>
      <c r="CJE107" s="73"/>
      <c r="CJF107" s="74"/>
      <c r="CJG107" s="74"/>
      <c r="CJH107" s="62"/>
      <c r="CJI107" s="75"/>
      <c r="CJJ107" s="76"/>
      <c r="CJK107" s="216"/>
      <c r="CJL107" s="75"/>
      <c r="CJM107" s="75"/>
      <c r="CJN107" s="204"/>
      <c r="CJO107" s="205"/>
      <c r="CJP107" s="72"/>
      <c r="CJQ107" s="70"/>
      <c r="CJR107" s="73"/>
      <c r="CJS107" s="74"/>
      <c r="CJT107" s="74"/>
      <c r="CJU107" s="62"/>
      <c r="CJV107" s="75"/>
      <c r="CJW107" s="76"/>
      <c r="CJX107" s="216"/>
      <c r="CJY107" s="75"/>
      <c r="CJZ107" s="75"/>
      <c r="CKA107" s="204"/>
      <c r="CKB107" s="205"/>
      <c r="CKC107" s="72"/>
      <c r="CKD107" s="70"/>
      <c r="CKE107" s="73"/>
      <c r="CKF107" s="74"/>
      <c r="CKG107" s="74"/>
      <c r="CKH107" s="62"/>
      <c r="CKI107" s="75"/>
      <c r="CKJ107" s="76"/>
      <c r="CKK107" s="216"/>
      <c r="CKL107" s="75"/>
      <c r="CKM107" s="75"/>
      <c r="CKN107" s="204"/>
      <c r="CKO107" s="205"/>
      <c r="CKP107" s="72"/>
      <c r="CKQ107" s="70"/>
      <c r="CKR107" s="73"/>
      <c r="CKS107" s="74"/>
      <c r="CKT107" s="74"/>
      <c r="CKU107" s="62"/>
      <c r="CKV107" s="75"/>
      <c r="CKW107" s="76"/>
      <c r="CKX107" s="216"/>
      <c r="CKY107" s="75"/>
      <c r="CKZ107" s="75"/>
      <c r="CLA107" s="204"/>
      <c r="CLB107" s="205"/>
      <c r="CLC107" s="72"/>
      <c r="CLD107" s="70"/>
      <c r="CLE107" s="73"/>
      <c r="CLF107" s="74"/>
      <c r="CLG107" s="74"/>
      <c r="CLH107" s="62"/>
      <c r="CLI107" s="75"/>
      <c r="CLJ107" s="76"/>
      <c r="CLK107" s="216"/>
      <c r="CLL107" s="75"/>
      <c r="CLM107" s="75"/>
      <c r="CLN107" s="204"/>
      <c r="CLO107" s="205"/>
      <c r="CLP107" s="72"/>
      <c r="CLQ107" s="70"/>
      <c r="CLR107" s="73"/>
      <c r="CLS107" s="74"/>
      <c r="CLT107" s="74"/>
      <c r="CLU107" s="62"/>
      <c r="CLV107" s="75"/>
      <c r="CLW107" s="76"/>
      <c r="CLX107" s="216"/>
      <c r="CLY107" s="75"/>
      <c r="CLZ107" s="75"/>
      <c r="CMA107" s="204"/>
      <c r="CMB107" s="205"/>
      <c r="CMC107" s="72"/>
      <c r="CMD107" s="70"/>
      <c r="CME107" s="73"/>
      <c r="CMF107" s="74"/>
      <c r="CMG107" s="74"/>
      <c r="CMH107" s="62"/>
      <c r="CMI107" s="75"/>
      <c r="CMJ107" s="76"/>
      <c r="CMK107" s="216"/>
      <c r="CML107" s="75"/>
      <c r="CMM107" s="75"/>
      <c r="CMN107" s="204"/>
      <c r="CMO107" s="205"/>
      <c r="CMP107" s="72"/>
      <c r="CMQ107" s="70"/>
      <c r="CMR107" s="73"/>
      <c r="CMS107" s="74"/>
      <c r="CMT107" s="74"/>
      <c r="CMU107" s="62"/>
      <c r="CMV107" s="75"/>
      <c r="CMW107" s="76"/>
      <c r="CMX107" s="216"/>
      <c r="CMY107" s="75"/>
      <c r="CMZ107" s="75"/>
      <c r="CNA107" s="204"/>
      <c r="CNB107" s="205"/>
      <c r="CNC107" s="72"/>
      <c r="CND107" s="70"/>
      <c r="CNE107" s="73"/>
      <c r="CNF107" s="74"/>
      <c r="CNG107" s="74"/>
      <c r="CNH107" s="62"/>
      <c r="CNI107" s="75"/>
      <c r="CNJ107" s="76"/>
      <c r="CNK107" s="216"/>
      <c r="CNL107" s="75"/>
      <c r="CNM107" s="75"/>
      <c r="CNN107" s="204"/>
      <c r="CNO107" s="205"/>
      <c r="CNP107" s="72"/>
      <c r="CNQ107" s="70"/>
      <c r="CNR107" s="73"/>
      <c r="CNS107" s="74"/>
      <c r="CNT107" s="74"/>
      <c r="CNU107" s="62"/>
      <c r="CNV107" s="75"/>
      <c r="CNW107" s="76"/>
      <c r="CNX107" s="216"/>
      <c r="CNY107" s="75"/>
      <c r="CNZ107" s="75"/>
      <c r="COA107" s="204"/>
      <c r="COB107" s="205"/>
      <c r="COC107" s="72"/>
      <c r="COD107" s="70"/>
      <c r="COE107" s="73"/>
      <c r="COF107" s="74"/>
      <c r="COG107" s="74"/>
      <c r="COH107" s="62"/>
      <c r="COI107" s="75"/>
      <c r="COJ107" s="76"/>
      <c r="COK107" s="216"/>
      <c r="COL107" s="75"/>
      <c r="COM107" s="75"/>
      <c r="CON107" s="204"/>
      <c r="COO107" s="205"/>
      <c r="COP107" s="72"/>
      <c r="COQ107" s="70"/>
      <c r="COR107" s="73"/>
      <c r="COS107" s="74"/>
      <c r="COT107" s="74"/>
      <c r="COU107" s="62"/>
      <c r="COV107" s="75"/>
      <c r="COW107" s="76"/>
      <c r="COX107" s="216"/>
      <c r="COY107" s="75"/>
      <c r="COZ107" s="75"/>
      <c r="CPA107" s="204"/>
      <c r="CPB107" s="205"/>
      <c r="CPC107" s="72"/>
      <c r="CPD107" s="70"/>
      <c r="CPE107" s="73"/>
      <c r="CPF107" s="74"/>
      <c r="CPG107" s="74"/>
      <c r="CPH107" s="62"/>
      <c r="CPI107" s="75"/>
      <c r="CPJ107" s="76"/>
      <c r="CPK107" s="216"/>
      <c r="CPL107" s="75"/>
      <c r="CPM107" s="75"/>
      <c r="CPN107" s="204"/>
      <c r="CPO107" s="205"/>
      <c r="CPP107" s="72"/>
      <c r="CPQ107" s="70"/>
      <c r="CPR107" s="73"/>
      <c r="CPS107" s="74"/>
      <c r="CPT107" s="74"/>
      <c r="CPU107" s="62"/>
      <c r="CPV107" s="75"/>
      <c r="CPW107" s="76"/>
      <c r="CPX107" s="216"/>
      <c r="CPY107" s="75"/>
      <c r="CPZ107" s="75"/>
      <c r="CQA107" s="204"/>
      <c r="CQB107" s="205"/>
      <c r="CQC107" s="72"/>
      <c r="CQD107" s="70"/>
      <c r="CQE107" s="73"/>
      <c r="CQF107" s="74"/>
      <c r="CQG107" s="74"/>
      <c r="CQH107" s="62"/>
      <c r="CQI107" s="75"/>
      <c r="CQJ107" s="76"/>
      <c r="CQK107" s="216"/>
      <c r="CQL107" s="75"/>
      <c r="CQM107" s="75"/>
      <c r="CQN107" s="204"/>
      <c r="CQO107" s="205"/>
      <c r="CQP107" s="72"/>
      <c r="CQQ107" s="70"/>
      <c r="CQR107" s="73"/>
      <c r="CQS107" s="74"/>
      <c r="CQT107" s="74"/>
      <c r="CQU107" s="62"/>
      <c r="CQV107" s="75"/>
      <c r="CQW107" s="76"/>
      <c r="CQX107" s="216"/>
      <c r="CQY107" s="75"/>
      <c r="CQZ107" s="75"/>
      <c r="CRA107" s="204"/>
      <c r="CRB107" s="205"/>
      <c r="CRC107" s="72"/>
      <c r="CRD107" s="70"/>
      <c r="CRE107" s="73"/>
      <c r="CRF107" s="74"/>
      <c r="CRG107" s="74"/>
      <c r="CRH107" s="62"/>
      <c r="CRI107" s="75"/>
      <c r="CRJ107" s="76"/>
      <c r="CRK107" s="216"/>
      <c r="CRL107" s="75"/>
      <c r="CRM107" s="75"/>
      <c r="CRN107" s="204"/>
      <c r="CRO107" s="205"/>
      <c r="CRP107" s="72"/>
      <c r="CRQ107" s="70"/>
      <c r="CRR107" s="73"/>
      <c r="CRS107" s="74"/>
      <c r="CRT107" s="74"/>
      <c r="CRU107" s="62"/>
      <c r="CRV107" s="75"/>
      <c r="CRW107" s="76"/>
      <c r="CRX107" s="216"/>
      <c r="CRY107" s="75"/>
      <c r="CRZ107" s="75"/>
      <c r="CSA107" s="204"/>
      <c r="CSB107" s="205"/>
      <c r="CSC107" s="72"/>
      <c r="CSD107" s="70"/>
      <c r="CSE107" s="73"/>
      <c r="CSF107" s="74"/>
      <c r="CSG107" s="74"/>
      <c r="CSH107" s="62"/>
      <c r="CSI107" s="75"/>
      <c r="CSJ107" s="76"/>
      <c r="CSK107" s="216"/>
      <c r="CSL107" s="75"/>
      <c r="CSM107" s="75"/>
      <c r="CSN107" s="204"/>
      <c r="CSO107" s="205"/>
      <c r="CSP107" s="72"/>
      <c r="CSQ107" s="70"/>
      <c r="CSR107" s="73"/>
      <c r="CSS107" s="74"/>
      <c r="CST107" s="74"/>
      <c r="CSU107" s="62"/>
      <c r="CSV107" s="75"/>
      <c r="CSW107" s="76"/>
      <c r="CSX107" s="216"/>
      <c r="CSY107" s="75"/>
      <c r="CSZ107" s="75"/>
      <c r="CTA107" s="204"/>
      <c r="CTB107" s="205"/>
      <c r="CTC107" s="72"/>
      <c r="CTD107" s="70"/>
      <c r="CTE107" s="73"/>
      <c r="CTF107" s="74"/>
      <c r="CTG107" s="74"/>
      <c r="CTH107" s="62"/>
      <c r="CTI107" s="75"/>
      <c r="CTJ107" s="76"/>
      <c r="CTK107" s="216"/>
      <c r="CTL107" s="75"/>
      <c r="CTM107" s="75"/>
      <c r="CTN107" s="204"/>
      <c r="CTO107" s="205"/>
      <c r="CTP107" s="72"/>
      <c r="CTQ107" s="70"/>
      <c r="CTR107" s="73"/>
      <c r="CTS107" s="74"/>
      <c r="CTT107" s="74"/>
      <c r="CTU107" s="62"/>
      <c r="CTV107" s="75"/>
      <c r="CTW107" s="76"/>
      <c r="CTX107" s="216"/>
      <c r="CTY107" s="75"/>
      <c r="CTZ107" s="75"/>
      <c r="CUA107" s="204"/>
      <c r="CUB107" s="205"/>
      <c r="CUC107" s="72"/>
      <c r="CUD107" s="70"/>
      <c r="CUE107" s="73"/>
      <c r="CUF107" s="74"/>
      <c r="CUG107" s="74"/>
      <c r="CUH107" s="62"/>
      <c r="CUI107" s="75"/>
      <c r="CUJ107" s="76"/>
      <c r="CUK107" s="216"/>
      <c r="CUL107" s="75"/>
      <c r="CUM107" s="75"/>
      <c r="CUN107" s="204"/>
      <c r="CUO107" s="205"/>
      <c r="CUP107" s="72"/>
      <c r="CUQ107" s="70"/>
      <c r="CUR107" s="73"/>
      <c r="CUS107" s="74"/>
      <c r="CUT107" s="74"/>
      <c r="CUU107" s="62"/>
      <c r="CUV107" s="75"/>
      <c r="CUW107" s="76"/>
      <c r="CUX107" s="216"/>
      <c r="CUY107" s="75"/>
      <c r="CUZ107" s="75"/>
      <c r="CVA107" s="204"/>
      <c r="CVB107" s="205"/>
      <c r="CVC107" s="72"/>
      <c r="CVD107" s="70"/>
      <c r="CVE107" s="73"/>
      <c r="CVF107" s="74"/>
      <c r="CVG107" s="74"/>
      <c r="CVH107" s="62"/>
      <c r="CVI107" s="75"/>
      <c r="CVJ107" s="76"/>
      <c r="CVK107" s="216"/>
      <c r="CVL107" s="75"/>
      <c r="CVM107" s="75"/>
      <c r="CVN107" s="204"/>
      <c r="CVO107" s="205"/>
      <c r="CVP107" s="72"/>
      <c r="CVQ107" s="70"/>
      <c r="CVR107" s="73"/>
      <c r="CVS107" s="74"/>
      <c r="CVT107" s="74"/>
      <c r="CVU107" s="62"/>
      <c r="CVV107" s="75"/>
      <c r="CVW107" s="76"/>
      <c r="CVX107" s="216"/>
      <c r="CVY107" s="75"/>
      <c r="CVZ107" s="75"/>
      <c r="CWA107" s="204"/>
      <c r="CWB107" s="205"/>
      <c r="CWC107" s="72"/>
      <c r="CWD107" s="70"/>
      <c r="CWE107" s="73"/>
      <c r="CWF107" s="74"/>
      <c r="CWG107" s="74"/>
      <c r="CWH107" s="62"/>
      <c r="CWI107" s="75"/>
      <c r="CWJ107" s="76"/>
      <c r="CWK107" s="216"/>
      <c r="CWL107" s="75"/>
      <c r="CWM107" s="75"/>
      <c r="CWN107" s="204"/>
      <c r="CWO107" s="205"/>
      <c r="CWP107" s="72"/>
      <c r="CWQ107" s="70"/>
      <c r="CWR107" s="73"/>
      <c r="CWS107" s="74"/>
      <c r="CWT107" s="74"/>
      <c r="CWU107" s="62"/>
      <c r="CWV107" s="75"/>
      <c r="CWW107" s="76"/>
      <c r="CWX107" s="216"/>
      <c r="CWY107" s="75"/>
      <c r="CWZ107" s="75"/>
      <c r="CXA107" s="204"/>
      <c r="CXB107" s="205"/>
      <c r="CXC107" s="72"/>
      <c r="CXD107" s="70"/>
      <c r="CXE107" s="73"/>
      <c r="CXF107" s="74"/>
      <c r="CXG107" s="74"/>
      <c r="CXH107" s="62"/>
      <c r="CXI107" s="75"/>
      <c r="CXJ107" s="76"/>
      <c r="CXK107" s="216"/>
      <c r="CXL107" s="75"/>
      <c r="CXM107" s="75"/>
      <c r="CXN107" s="204"/>
      <c r="CXO107" s="205"/>
      <c r="CXP107" s="72"/>
      <c r="CXQ107" s="70"/>
      <c r="CXR107" s="73"/>
      <c r="CXS107" s="74"/>
      <c r="CXT107" s="74"/>
      <c r="CXU107" s="62"/>
      <c r="CXV107" s="75"/>
      <c r="CXW107" s="76"/>
      <c r="CXX107" s="216"/>
      <c r="CXY107" s="75"/>
      <c r="CXZ107" s="75"/>
      <c r="CYA107" s="204"/>
      <c r="CYB107" s="205"/>
      <c r="CYC107" s="72"/>
      <c r="CYD107" s="70"/>
      <c r="CYE107" s="73"/>
      <c r="CYF107" s="74"/>
      <c r="CYG107" s="74"/>
      <c r="CYH107" s="62"/>
      <c r="CYI107" s="75"/>
      <c r="CYJ107" s="76"/>
      <c r="CYK107" s="216"/>
      <c r="CYL107" s="75"/>
      <c r="CYM107" s="75"/>
      <c r="CYN107" s="204"/>
      <c r="CYO107" s="205"/>
      <c r="CYP107" s="72"/>
      <c r="CYQ107" s="70"/>
      <c r="CYR107" s="73"/>
      <c r="CYS107" s="74"/>
      <c r="CYT107" s="74"/>
      <c r="CYU107" s="62"/>
      <c r="CYV107" s="75"/>
      <c r="CYW107" s="76"/>
      <c r="CYX107" s="216"/>
      <c r="CYY107" s="75"/>
      <c r="CYZ107" s="75"/>
      <c r="CZA107" s="204"/>
      <c r="CZB107" s="205"/>
      <c r="CZC107" s="72"/>
      <c r="CZD107" s="70"/>
      <c r="CZE107" s="73"/>
      <c r="CZF107" s="74"/>
      <c r="CZG107" s="74"/>
      <c r="CZH107" s="62"/>
      <c r="CZI107" s="75"/>
      <c r="CZJ107" s="76"/>
      <c r="CZK107" s="216"/>
      <c r="CZL107" s="75"/>
      <c r="CZM107" s="75"/>
      <c r="CZN107" s="204"/>
      <c r="CZO107" s="205"/>
      <c r="CZP107" s="72"/>
      <c r="CZQ107" s="70"/>
      <c r="CZR107" s="73"/>
      <c r="CZS107" s="74"/>
      <c r="CZT107" s="74"/>
      <c r="CZU107" s="62"/>
      <c r="CZV107" s="75"/>
      <c r="CZW107" s="76"/>
      <c r="CZX107" s="216"/>
      <c r="CZY107" s="75"/>
      <c r="CZZ107" s="75"/>
      <c r="DAA107" s="204"/>
      <c r="DAB107" s="205"/>
      <c r="DAC107" s="72"/>
      <c r="DAD107" s="70"/>
      <c r="DAE107" s="73"/>
      <c r="DAF107" s="74"/>
      <c r="DAG107" s="74"/>
      <c r="DAH107" s="62"/>
      <c r="DAI107" s="75"/>
      <c r="DAJ107" s="76"/>
      <c r="DAK107" s="216"/>
      <c r="DAL107" s="75"/>
      <c r="DAM107" s="75"/>
      <c r="DAN107" s="204"/>
      <c r="DAO107" s="205"/>
      <c r="DAP107" s="72"/>
      <c r="DAQ107" s="70"/>
      <c r="DAR107" s="73"/>
      <c r="DAS107" s="74"/>
      <c r="DAT107" s="74"/>
      <c r="DAU107" s="62"/>
      <c r="DAV107" s="75"/>
      <c r="DAW107" s="76"/>
      <c r="DAX107" s="216"/>
      <c r="DAY107" s="75"/>
      <c r="DAZ107" s="75"/>
      <c r="DBA107" s="204"/>
      <c r="DBB107" s="205"/>
      <c r="DBC107" s="72"/>
      <c r="DBD107" s="70"/>
      <c r="DBE107" s="73"/>
      <c r="DBF107" s="74"/>
      <c r="DBG107" s="74"/>
      <c r="DBH107" s="62"/>
      <c r="DBI107" s="75"/>
      <c r="DBJ107" s="76"/>
      <c r="DBK107" s="216"/>
      <c r="DBL107" s="75"/>
      <c r="DBM107" s="75"/>
      <c r="DBN107" s="204"/>
      <c r="DBO107" s="205"/>
      <c r="DBP107" s="72"/>
      <c r="DBQ107" s="70"/>
      <c r="DBR107" s="73"/>
      <c r="DBS107" s="74"/>
      <c r="DBT107" s="74"/>
      <c r="DBU107" s="62"/>
      <c r="DBV107" s="75"/>
      <c r="DBW107" s="76"/>
      <c r="DBX107" s="216"/>
      <c r="DBY107" s="75"/>
      <c r="DBZ107" s="75"/>
      <c r="DCA107" s="204"/>
      <c r="DCB107" s="205"/>
      <c r="DCC107" s="72"/>
      <c r="DCD107" s="70"/>
      <c r="DCE107" s="73"/>
      <c r="DCF107" s="74"/>
      <c r="DCG107" s="74"/>
      <c r="DCH107" s="62"/>
      <c r="DCI107" s="75"/>
      <c r="DCJ107" s="76"/>
      <c r="DCK107" s="216"/>
      <c r="DCL107" s="75"/>
      <c r="DCM107" s="75"/>
      <c r="DCN107" s="204"/>
      <c r="DCO107" s="205"/>
      <c r="DCP107" s="72"/>
      <c r="DCQ107" s="70"/>
      <c r="DCR107" s="73"/>
      <c r="DCS107" s="74"/>
      <c r="DCT107" s="74"/>
      <c r="DCU107" s="62"/>
      <c r="DCV107" s="75"/>
      <c r="DCW107" s="76"/>
      <c r="DCX107" s="216"/>
      <c r="DCY107" s="75"/>
      <c r="DCZ107" s="75"/>
      <c r="DDA107" s="204"/>
      <c r="DDB107" s="205"/>
      <c r="DDC107" s="72"/>
      <c r="DDD107" s="70"/>
      <c r="DDE107" s="73"/>
      <c r="DDF107" s="74"/>
      <c r="DDG107" s="74"/>
      <c r="DDH107" s="62"/>
      <c r="DDI107" s="75"/>
      <c r="DDJ107" s="76"/>
      <c r="DDK107" s="216"/>
      <c r="DDL107" s="75"/>
      <c r="DDM107" s="75"/>
      <c r="DDN107" s="204"/>
      <c r="DDO107" s="205"/>
      <c r="DDP107" s="72"/>
      <c r="DDQ107" s="70"/>
      <c r="DDR107" s="73"/>
      <c r="DDS107" s="74"/>
      <c r="DDT107" s="74"/>
      <c r="DDU107" s="62"/>
      <c r="DDV107" s="75"/>
      <c r="DDW107" s="76"/>
      <c r="DDX107" s="216"/>
      <c r="DDY107" s="75"/>
      <c r="DDZ107" s="75"/>
      <c r="DEA107" s="204"/>
      <c r="DEB107" s="205"/>
      <c r="DEC107" s="72"/>
      <c r="DED107" s="70"/>
      <c r="DEE107" s="73"/>
      <c r="DEF107" s="74"/>
      <c r="DEG107" s="74"/>
      <c r="DEH107" s="62"/>
      <c r="DEI107" s="75"/>
      <c r="DEJ107" s="76"/>
      <c r="DEK107" s="216"/>
      <c r="DEL107" s="75"/>
      <c r="DEM107" s="75"/>
      <c r="DEN107" s="204"/>
      <c r="DEO107" s="205"/>
      <c r="DEP107" s="72"/>
      <c r="DEQ107" s="70"/>
      <c r="DER107" s="73"/>
      <c r="DES107" s="74"/>
      <c r="DET107" s="74"/>
      <c r="DEU107" s="62"/>
      <c r="DEV107" s="75"/>
      <c r="DEW107" s="76"/>
      <c r="DEX107" s="216"/>
      <c r="DEY107" s="75"/>
      <c r="DEZ107" s="75"/>
      <c r="DFA107" s="204"/>
      <c r="DFB107" s="205"/>
      <c r="DFC107" s="72"/>
      <c r="DFD107" s="70"/>
      <c r="DFE107" s="73"/>
      <c r="DFF107" s="74"/>
      <c r="DFG107" s="74"/>
      <c r="DFH107" s="62"/>
      <c r="DFI107" s="75"/>
      <c r="DFJ107" s="76"/>
      <c r="DFK107" s="216"/>
      <c r="DFL107" s="75"/>
      <c r="DFM107" s="75"/>
      <c r="DFN107" s="204"/>
      <c r="DFO107" s="205"/>
      <c r="DFP107" s="72"/>
      <c r="DFQ107" s="70"/>
      <c r="DFR107" s="73"/>
      <c r="DFS107" s="74"/>
      <c r="DFT107" s="74"/>
      <c r="DFU107" s="62"/>
      <c r="DFV107" s="75"/>
      <c r="DFW107" s="76"/>
      <c r="DFX107" s="216"/>
      <c r="DFY107" s="75"/>
      <c r="DFZ107" s="75"/>
      <c r="DGA107" s="204"/>
      <c r="DGB107" s="205"/>
      <c r="DGC107" s="72"/>
      <c r="DGD107" s="70"/>
      <c r="DGE107" s="73"/>
      <c r="DGF107" s="74"/>
      <c r="DGG107" s="74"/>
      <c r="DGH107" s="62"/>
      <c r="DGI107" s="75"/>
      <c r="DGJ107" s="76"/>
      <c r="DGK107" s="216"/>
      <c r="DGL107" s="75"/>
      <c r="DGM107" s="75"/>
      <c r="DGN107" s="204"/>
      <c r="DGO107" s="205"/>
      <c r="DGP107" s="72"/>
      <c r="DGQ107" s="70"/>
      <c r="DGR107" s="73"/>
      <c r="DGS107" s="74"/>
      <c r="DGT107" s="74"/>
      <c r="DGU107" s="62"/>
      <c r="DGV107" s="75"/>
      <c r="DGW107" s="76"/>
      <c r="DGX107" s="216"/>
      <c r="DGY107" s="75"/>
      <c r="DGZ107" s="75"/>
      <c r="DHA107" s="204"/>
      <c r="DHB107" s="205"/>
      <c r="DHC107" s="72"/>
      <c r="DHD107" s="70"/>
      <c r="DHE107" s="73"/>
      <c r="DHF107" s="74"/>
      <c r="DHG107" s="74"/>
      <c r="DHH107" s="62"/>
      <c r="DHI107" s="75"/>
      <c r="DHJ107" s="76"/>
      <c r="DHK107" s="216"/>
      <c r="DHL107" s="75"/>
      <c r="DHM107" s="75"/>
      <c r="DHN107" s="204"/>
      <c r="DHO107" s="205"/>
      <c r="DHP107" s="72"/>
      <c r="DHQ107" s="70"/>
      <c r="DHR107" s="73"/>
      <c r="DHS107" s="74"/>
      <c r="DHT107" s="74"/>
      <c r="DHU107" s="62"/>
      <c r="DHV107" s="75"/>
      <c r="DHW107" s="76"/>
      <c r="DHX107" s="216"/>
      <c r="DHY107" s="75"/>
      <c r="DHZ107" s="75"/>
      <c r="DIA107" s="204"/>
      <c r="DIB107" s="205"/>
      <c r="DIC107" s="72"/>
      <c r="DID107" s="70"/>
      <c r="DIE107" s="73"/>
      <c r="DIF107" s="74"/>
      <c r="DIG107" s="74"/>
      <c r="DIH107" s="62"/>
      <c r="DII107" s="75"/>
      <c r="DIJ107" s="76"/>
      <c r="DIK107" s="216"/>
      <c r="DIL107" s="75"/>
      <c r="DIM107" s="75"/>
      <c r="DIN107" s="204"/>
      <c r="DIO107" s="205"/>
      <c r="DIP107" s="72"/>
      <c r="DIQ107" s="70"/>
      <c r="DIR107" s="73"/>
      <c r="DIS107" s="74"/>
      <c r="DIT107" s="74"/>
      <c r="DIU107" s="62"/>
      <c r="DIV107" s="75"/>
      <c r="DIW107" s="76"/>
      <c r="DIX107" s="216"/>
      <c r="DIY107" s="75"/>
      <c r="DIZ107" s="75"/>
      <c r="DJA107" s="204"/>
      <c r="DJB107" s="205"/>
      <c r="DJC107" s="72"/>
      <c r="DJD107" s="70"/>
      <c r="DJE107" s="73"/>
      <c r="DJF107" s="74"/>
      <c r="DJG107" s="74"/>
      <c r="DJH107" s="62"/>
      <c r="DJI107" s="75"/>
      <c r="DJJ107" s="76"/>
      <c r="DJK107" s="216"/>
      <c r="DJL107" s="75"/>
      <c r="DJM107" s="75"/>
      <c r="DJN107" s="204"/>
      <c r="DJO107" s="205"/>
      <c r="DJP107" s="72"/>
      <c r="DJQ107" s="70"/>
      <c r="DJR107" s="73"/>
      <c r="DJS107" s="74"/>
      <c r="DJT107" s="74"/>
      <c r="DJU107" s="62"/>
      <c r="DJV107" s="75"/>
      <c r="DJW107" s="76"/>
      <c r="DJX107" s="216"/>
      <c r="DJY107" s="75"/>
      <c r="DJZ107" s="75"/>
      <c r="DKA107" s="204"/>
      <c r="DKB107" s="205"/>
      <c r="DKC107" s="72"/>
      <c r="DKD107" s="70"/>
      <c r="DKE107" s="73"/>
      <c r="DKF107" s="74"/>
      <c r="DKG107" s="74"/>
      <c r="DKH107" s="62"/>
      <c r="DKI107" s="75"/>
      <c r="DKJ107" s="76"/>
      <c r="DKK107" s="216"/>
      <c r="DKL107" s="75"/>
      <c r="DKM107" s="75"/>
      <c r="DKN107" s="204"/>
      <c r="DKO107" s="205"/>
      <c r="DKP107" s="72"/>
      <c r="DKQ107" s="70"/>
      <c r="DKR107" s="73"/>
      <c r="DKS107" s="74"/>
      <c r="DKT107" s="74"/>
      <c r="DKU107" s="62"/>
      <c r="DKV107" s="75"/>
      <c r="DKW107" s="76"/>
      <c r="DKX107" s="216"/>
      <c r="DKY107" s="75"/>
      <c r="DKZ107" s="75"/>
      <c r="DLA107" s="204"/>
      <c r="DLB107" s="205"/>
      <c r="DLC107" s="72"/>
      <c r="DLD107" s="70"/>
      <c r="DLE107" s="73"/>
      <c r="DLF107" s="74"/>
      <c r="DLG107" s="74"/>
      <c r="DLH107" s="62"/>
      <c r="DLI107" s="75"/>
      <c r="DLJ107" s="76"/>
      <c r="DLK107" s="216"/>
      <c r="DLL107" s="75"/>
      <c r="DLM107" s="75"/>
      <c r="DLN107" s="204"/>
      <c r="DLO107" s="205"/>
      <c r="DLP107" s="72"/>
      <c r="DLQ107" s="70"/>
      <c r="DLR107" s="73"/>
      <c r="DLS107" s="74"/>
      <c r="DLT107" s="74"/>
      <c r="DLU107" s="62"/>
      <c r="DLV107" s="75"/>
      <c r="DLW107" s="76"/>
      <c r="DLX107" s="216"/>
      <c r="DLY107" s="75"/>
      <c r="DLZ107" s="75"/>
      <c r="DMA107" s="204"/>
      <c r="DMB107" s="205"/>
      <c r="DMC107" s="72"/>
      <c r="DMD107" s="70"/>
      <c r="DME107" s="73"/>
      <c r="DMF107" s="74"/>
      <c r="DMG107" s="74"/>
      <c r="DMH107" s="62"/>
      <c r="DMI107" s="75"/>
      <c r="DMJ107" s="76"/>
      <c r="DMK107" s="216"/>
      <c r="DML107" s="75"/>
      <c r="DMM107" s="75"/>
      <c r="DMN107" s="204"/>
      <c r="DMO107" s="205"/>
      <c r="DMP107" s="72"/>
      <c r="DMQ107" s="70"/>
      <c r="DMR107" s="73"/>
      <c r="DMS107" s="74"/>
      <c r="DMT107" s="74"/>
      <c r="DMU107" s="62"/>
      <c r="DMV107" s="75"/>
      <c r="DMW107" s="76"/>
      <c r="DMX107" s="216"/>
      <c r="DMY107" s="75"/>
      <c r="DMZ107" s="75"/>
      <c r="DNA107" s="204"/>
      <c r="DNB107" s="205"/>
      <c r="DNC107" s="72"/>
      <c r="DND107" s="70"/>
      <c r="DNE107" s="73"/>
      <c r="DNF107" s="74"/>
      <c r="DNG107" s="74"/>
      <c r="DNH107" s="62"/>
      <c r="DNI107" s="75"/>
      <c r="DNJ107" s="76"/>
      <c r="DNK107" s="216"/>
      <c r="DNL107" s="75"/>
      <c r="DNM107" s="75"/>
      <c r="DNN107" s="204"/>
      <c r="DNO107" s="205"/>
      <c r="DNP107" s="72"/>
      <c r="DNQ107" s="70"/>
      <c r="DNR107" s="73"/>
      <c r="DNS107" s="74"/>
      <c r="DNT107" s="74"/>
      <c r="DNU107" s="62"/>
      <c r="DNV107" s="75"/>
      <c r="DNW107" s="76"/>
      <c r="DNX107" s="216"/>
      <c r="DNY107" s="75"/>
      <c r="DNZ107" s="75"/>
      <c r="DOA107" s="204"/>
      <c r="DOB107" s="205"/>
      <c r="DOC107" s="72"/>
      <c r="DOD107" s="70"/>
      <c r="DOE107" s="73"/>
      <c r="DOF107" s="74"/>
      <c r="DOG107" s="74"/>
      <c r="DOH107" s="62"/>
      <c r="DOI107" s="75"/>
      <c r="DOJ107" s="76"/>
      <c r="DOK107" s="216"/>
      <c r="DOL107" s="75"/>
      <c r="DOM107" s="75"/>
      <c r="DON107" s="204"/>
      <c r="DOO107" s="205"/>
      <c r="DOP107" s="72"/>
      <c r="DOQ107" s="70"/>
      <c r="DOR107" s="73"/>
      <c r="DOS107" s="74"/>
      <c r="DOT107" s="74"/>
      <c r="DOU107" s="62"/>
      <c r="DOV107" s="75"/>
      <c r="DOW107" s="76"/>
      <c r="DOX107" s="216"/>
      <c r="DOY107" s="75"/>
      <c r="DOZ107" s="75"/>
      <c r="DPA107" s="204"/>
      <c r="DPB107" s="205"/>
      <c r="DPC107" s="72"/>
      <c r="DPD107" s="70"/>
      <c r="DPE107" s="73"/>
      <c r="DPF107" s="74"/>
      <c r="DPG107" s="74"/>
      <c r="DPH107" s="62"/>
      <c r="DPI107" s="75"/>
      <c r="DPJ107" s="76"/>
      <c r="DPK107" s="216"/>
      <c r="DPL107" s="75"/>
      <c r="DPM107" s="75"/>
      <c r="DPN107" s="204"/>
      <c r="DPO107" s="205"/>
      <c r="DPP107" s="72"/>
      <c r="DPQ107" s="70"/>
      <c r="DPR107" s="73"/>
      <c r="DPS107" s="74"/>
      <c r="DPT107" s="74"/>
      <c r="DPU107" s="62"/>
      <c r="DPV107" s="75"/>
      <c r="DPW107" s="76"/>
      <c r="DPX107" s="216"/>
      <c r="DPY107" s="75"/>
      <c r="DPZ107" s="75"/>
      <c r="DQA107" s="204"/>
      <c r="DQB107" s="205"/>
      <c r="DQC107" s="72"/>
      <c r="DQD107" s="70"/>
      <c r="DQE107" s="73"/>
      <c r="DQF107" s="74"/>
      <c r="DQG107" s="74"/>
      <c r="DQH107" s="62"/>
      <c r="DQI107" s="75"/>
      <c r="DQJ107" s="76"/>
      <c r="DQK107" s="216"/>
      <c r="DQL107" s="75"/>
      <c r="DQM107" s="75"/>
      <c r="DQN107" s="204"/>
      <c r="DQO107" s="205"/>
      <c r="DQP107" s="72"/>
      <c r="DQQ107" s="70"/>
      <c r="DQR107" s="73"/>
      <c r="DQS107" s="74"/>
      <c r="DQT107" s="74"/>
      <c r="DQU107" s="62"/>
      <c r="DQV107" s="75"/>
      <c r="DQW107" s="76"/>
      <c r="DQX107" s="216"/>
      <c r="DQY107" s="75"/>
      <c r="DQZ107" s="75"/>
      <c r="DRA107" s="204"/>
      <c r="DRB107" s="205"/>
      <c r="DRC107" s="72"/>
      <c r="DRD107" s="70"/>
      <c r="DRE107" s="73"/>
      <c r="DRF107" s="74"/>
      <c r="DRG107" s="74"/>
      <c r="DRH107" s="62"/>
      <c r="DRI107" s="75"/>
      <c r="DRJ107" s="76"/>
      <c r="DRK107" s="216"/>
      <c r="DRL107" s="75"/>
      <c r="DRM107" s="75"/>
      <c r="DRN107" s="204"/>
      <c r="DRO107" s="205"/>
      <c r="DRP107" s="72"/>
      <c r="DRQ107" s="70"/>
      <c r="DRR107" s="73"/>
      <c r="DRS107" s="74"/>
      <c r="DRT107" s="74"/>
      <c r="DRU107" s="62"/>
      <c r="DRV107" s="75"/>
      <c r="DRW107" s="76"/>
      <c r="DRX107" s="216"/>
      <c r="DRY107" s="75"/>
      <c r="DRZ107" s="75"/>
      <c r="DSA107" s="204"/>
      <c r="DSB107" s="205"/>
      <c r="DSC107" s="72"/>
      <c r="DSD107" s="70"/>
      <c r="DSE107" s="73"/>
      <c r="DSF107" s="74"/>
      <c r="DSG107" s="74"/>
      <c r="DSH107" s="62"/>
      <c r="DSI107" s="75"/>
      <c r="DSJ107" s="76"/>
      <c r="DSK107" s="216"/>
      <c r="DSL107" s="75"/>
      <c r="DSM107" s="75"/>
      <c r="DSN107" s="204"/>
      <c r="DSO107" s="205"/>
      <c r="DSP107" s="72"/>
      <c r="DSQ107" s="70"/>
      <c r="DSR107" s="73"/>
      <c r="DSS107" s="74"/>
      <c r="DST107" s="74"/>
      <c r="DSU107" s="62"/>
      <c r="DSV107" s="75"/>
      <c r="DSW107" s="76"/>
      <c r="DSX107" s="216"/>
      <c r="DSY107" s="75"/>
      <c r="DSZ107" s="75"/>
      <c r="DTA107" s="204"/>
      <c r="DTB107" s="205"/>
      <c r="DTC107" s="72"/>
      <c r="DTD107" s="70"/>
      <c r="DTE107" s="73"/>
      <c r="DTF107" s="74"/>
      <c r="DTG107" s="74"/>
      <c r="DTH107" s="62"/>
      <c r="DTI107" s="75"/>
      <c r="DTJ107" s="76"/>
      <c r="DTK107" s="216"/>
      <c r="DTL107" s="75"/>
      <c r="DTM107" s="75"/>
      <c r="DTN107" s="204"/>
      <c r="DTO107" s="205"/>
      <c r="DTP107" s="72"/>
      <c r="DTQ107" s="70"/>
      <c r="DTR107" s="73"/>
      <c r="DTS107" s="74"/>
      <c r="DTT107" s="74"/>
      <c r="DTU107" s="62"/>
      <c r="DTV107" s="75"/>
      <c r="DTW107" s="76"/>
      <c r="DTX107" s="216"/>
      <c r="DTY107" s="75"/>
      <c r="DTZ107" s="75"/>
      <c r="DUA107" s="204"/>
      <c r="DUB107" s="205"/>
      <c r="DUC107" s="72"/>
      <c r="DUD107" s="70"/>
      <c r="DUE107" s="73"/>
      <c r="DUF107" s="74"/>
      <c r="DUG107" s="74"/>
      <c r="DUH107" s="62"/>
      <c r="DUI107" s="75"/>
      <c r="DUJ107" s="76"/>
      <c r="DUK107" s="216"/>
      <c r="DUL107" s="75"/>
      <c r="DUM107" s="75"/>
      <c r="DUN107" s="204"/>
      <c r="DUO107" s="205"/>
      <c r="DUP107" s="72"/>
      <c r="DUQ107" s="70"/>
      <c r="DUR107" s="73"/>
      <c r="DUS107" s="74"/>
      <c r="DUT107" s="74"/>
      <c r="DUU107" s="62"/>
      <c r="DUV107" s="75"/>
      <c r="DUW107" s="76"/>
      <c r="DUX107" s="216"/>
      <c r="DUY107" s="75"/>
      <c r="DUZ107" s="75"/>
      <c r="DVA107" s="204"/>
      <c r="DVB107" s="205"/>
      <c r="DVC107" s="72"/>
      <c r="DVD107" s="70"/>
      <c r="DVE107" s="73"/>
      <c r="DVF107" s="74"/>
      <c r="DVG107" s="74"/>
      <c r="DVH107" s="62"/>
      <c r="DVI107" s="75"/>
      <c r="DVJ107" s="76"/>
      <c r="DVK107" s="216"/>
      <c r="DVL107" s="75"/>
      <c r="DVM107" s="75"/>
      <c r="DVN107" s="204"/>
      <c r="DVO107" s="205"/>
      <c r="DVP107" s="72"/>
      <c r="DVQ107" s="70"/>
      <c r="DVR107" s="73"/>
      <c r="DVS107" s="74"/>
      <c r="DVT107" s="74"/>
      <c r="DVU107" s="62"/>
      <c r="DVV107" s="75"/>
      <c r="DVW107" s="76"/>
      <c r="DVX107" s="216"/>
      <c r="DVY107" s="75"/>
      <c r="DVZ107" s="75"/>
      <c r="DWA107" s="204"/>
      <c r="DWB107" s="205"/>
      <c r="DWC107" s="72"/>
      <c r="DWD107" s="70"/>
      <c r="DWE107" s="73"/>
      <c r="DWF107" s="74"/>
      <c r="DWG107" s="74"/>
      <c r="DWH107" s="62"/>
      <c r="DWI107" s="75"/>
      <c r="DWJ107" s="76"/>
      <c r="DWK107" s="216"/>
      <c r="DWL107" s="75"/>
      <c r="DWM107" s="75"/>
      <c r="DWN107" s="204"/>
      <c r="DWO107" s="205"/>
      <c r="DWP107" s="72"/>
      <c r="DWQ107" s="70"/>
      <c r="DWR107" s="73"/>
      <c r="DWS107" s="74"/>
      <c r="DWT107" s="74"/>
      <c r="DWU107" s="62"/>
      <c r="DWV107" s="75"/>
      <c r="DWW107" s="76"/>
      <c r="DWX107" s="216"/>
      <c r="DWY107" s="75"/>
      <c r="DWZ107" s="75"/>
      <c r="DXA107" s="204"/>
      <c r="DXB107" s="205"/>
      <c r="DXC107" s="72"/>
      <c r="DXD107" s="70"/>
      <c r="DXE107" s="73"/>
      <c r="DXF107" s="74"/>
      <c r="DXG107" s="74"/>
      <c r="DXH107" s="62"/>
      <c r="DXI107" s="75"/>
      <c r="DXJ107" s="76"/>
      <c r="DXK107" s="216"/>
      <c r="DXL107" s="75"/>
      <c r="DXM107" s="75"/>
      <c r="DXN107" s="204"/>
      <c r="DXO107" s="205"/>
      <c r="DXP107" s="72"/>
      <c r="DXQ107" s="70"/>
      <c r="DXR107" s="73"/>
      <c r="DXS107" s="74"/>
      <c r="DXT107" s="74"/>
      <c r="DXU107" s="62"/>
      <c r="DXV107" s="75"/>
      <c r="DXW107" s="76"/>
      <c r="DXX107" s="216"/>
      <c r="DXY107" s="75"/>
      <c r="DXZ107" s="75"/>
      <c r="DYA107" s="204"/>
      <c r="DYB107" s="205"/>
      <c r="DYC107" s="72"/>
      <c r="DYD107" s="70"/>
      <c r="DYE107" s="73"/>
      <c r="DYF107" s="74"/>
      <c r="DYG107" s="74"/>
      <c r="DYH107" s="62"/>
      <c r="DYI107" s="75"/>
      <c r="DYJ107" s="76"/>
      <c r="DYK107" s="216"/>
      <c r="DYL107" s="75"/>
      <c r="DYM107" s="75"/>
      <c r="DYN107" s="204"/>
      <c r="DYO107" s="205"/>
      <c r="DYP107" s="72"/>
      <c r="DYQ107" s="70"/>
      <c r="DYR107" s="73"/>
      <c r="DYS107" s="74"/>
      <c r="DYT107" s="74"/>
      <c r="DYU107" s="62"/>
      <c r="DYV107" s="75"/>
      <c r="DYW107" s="76"/>
      <c r="DYX107" s="216"/>
      <c r="DYY107" s="75"/>
      <c r="DYZ107" s="75"/>
      <c r="DZA107" s="204"/>
      <c r="DZB107" s="205"/>
      <c r="DZC107" s="72"/>
      <c r="DZD107" s="70"/>
      <c r="DZE107" s="73"/>
      <c r="DZF107" s="74"/>
      <c r="DZG107" s="74"/>
      <c r="DZH107" s="62"/>
      <c r="DZI107" s="75"/>
      <c r="DZJ107" s="76"/>
      <c r="DZK107" s="216"/>
      <c r="DZL107" s="75"/>
      <c r="DZM107" s="75"/>
      <c r="DZN107" s="204"/>
      <c r="DZO107" s="205"/>
      <c r="DZP107" s="72"/>
      <c r="DZQ107" s="70"/>
      <c r="DZR107" s="73"/>
      <c r="DZS107" s="74"/>
      <c r="DZT107" s="74"/>
      <c r="DZU107" s="62"/>
      <c r="DZV107" s="75"/>
      <c r="DZW107" s="76"/>
      <c r="DZX107" s="216"/>
      <c r="DZY107" s="75"/>
      <c r="DZZ107" s="75"/>
      <c r="EAA107" s="204"/>
      <c r="EAB107" s="205"/>
      <c r="EAC107" s="72"/>
      <c r="EAD107" s="70"/>
      <c r="EAE107" s="73"/>
      <c r="EAF107" s="74"/>
      <c r="EAG107" s="74"/>
      <c r="EAH107" s="62"/>
      <c r="EAI107" s="75"/>
      <c r="EAJ107" s="76"/>
      <c r="EAK107" s="216"/>
      <c r="EAL107" s="75"/>
      <c r="EAM107" s="75"/>
      <c r="EAN107" s="204"/>
      <c r="EAO107" s="205"/>
      <c r="EAP107" s="72"/>
      <c r="EAQ107" s="70"/>
      <c r="EAR107" s="73"/>
      <c r="EAS107" s="74"/>
      <c r="EAT107" s="74"/>
      <c r="EAU107" s="62"/>
      <c r="EAV107" s="75"/>
      <c r="EAW107" s="76"/>
      <c r="EAX107" s="216"/>
      <c r="EAY107" s="75"/>
      <c r="EAZ107" s="75"/>
      <c r="EBA107" s="204"/>
      <c r="EBB107" s="205"/>
      <c r="EBC107" s="72"/>
      <c r="EBD107" s="70"/>
      <c r="EBE107" s="73"/>
      <c r="EBF107" s="74"/>
      <c r="EBG107" s="74"/>
      <c r="EBH107" s="62"/>
      <c r="EBI107" s="75"/>
      <c r="EBJ107" s="76"/>
      <c r="EBK107" s="216"/>
      <c r="EBL107" s="75"/>
      <c r="EBM107" s="75"/>
      <c r="EBN107" s="204"/>
      <c r="EBO107" s="205"/>
      <c r="EBP107" s="72"/>
      <c r="EBQ107" s="70"/>
      <c r="EBR107" s="73"/>
      <c r="EBS107" s="74"/>
      <c r="EBT107" s="74"/>
      <c r="EBU107" s="62"/>
      <c r="EBV107" s="75"/>
      <c r="EBW107" s="76"/>
      <c r="EBX107" s="216"/>
      <c r="EBY107" s="75"/>
      <c r="EBZ107" s="75"/>
      <c r="ECA107" s="204"/>
      <c r="ECB107" s="205"/>
      <c r="ECC107" s="72"/>
      <c r="ECD107" s="70"/>
      <c r="ECE107" s="73"/>
      <c r="ECF107" s="74"/>
      <c r="ECG107" s="74"/>
      <c r="ECH107" s="62"/>
      <c r="ECI107" s="75"/>
      <c r="ECJ107" s="76"/>
      <c r="ECK107" s="216"/>
      <c r="ECL107" s="75"/>
      <c r="ECM107" s="75"/>
      <c r="ECN107" s="204"/>
      <c r="ECO107" s="205"/>
      <c r="ECP107" s="72"/>
      <c r="ECQ107" s="70"/>
      <c r="ECR107" s="73"/>
      <c r="ECS107" s="74"/>
      <c r="ECT107" s="74"/>
      <c r="ECU107" s="62"/>
      <c r="ECV107" s="75"/>
      <c r="ECW107" s="76"/>
      <c r="ECX107" s="216"/>
      <c r="ECY107" s="75"/>
      <c r="ECZ107" s="75"/>
      <c r="EDA107" s="204"/>
      <c r="EDB107" s="205"/>
      <c r="EDC107" s="72"/>
      <c r="EDD107" s="70"/>
      <c r="EDE107" s="73"/>
      <c r="EDF107" s="74"/>
      <c r="EDG107" s="74"/>
      <c r="EDH107" s="62"/>
      <c r="EDI107" s="75"/>
      <c r="EDJ107" s="76"/>
      <c r="EDK107" s="216"/>
      <c r="EDL107" s="75"/>
      <c r="EDM107" s="75"/>
      <c r="EDN107" s="204"/>
      <c r="EDO107" s="205"/>
      <c r="EDP107" s="72"/>
      <c r="EDQ107" s="70"/>
      <c r="EDR107" s="73"/>
      <c r="EDS107" s="74"/>
      <c r="EDT107" s="74"/>
      <c r="EDU107" s="62"/>
      <c r="EDV107" s="75"/>
      <c r="EDW107" s="76"/>
      <c r="EDX107" s="216"/>
      <c r="EDY107" s="75"/>
      <c r="EDZ107" s="75"/>
      <c r="EEA107" s="204"/>
      <c r="EEB107" s="205"/>
      <c r="EEC107" s="72"/>
      <c r="EED107" s="70"/>
      <c r="EEE107" s="73"/>
      <c r="EEF107" s="74"/>
      <c r="EEG107" s="74"/>
      <c r="EEH107" s="62"/>
      <c r="EEI107" s="75"/>
      <c r="EEJ107" s="76"/>
      <c r="EEK107" s="216"/>
      <c r="EEL107" s="75"/>
      <c r="EEM107" s="75"/>
      <c r="EEN107" s="204"/>
      <c r="EEO107" s="205"/>
      <c r="EEP107" s="72"/>
      <c r="EEQ107" s="70"/>
      <c r="EER107" s="73"/>
      <c r="EES107" s="74"/>
      <c r="EET107" s="74"/>
      <c r="EEU107" s="62"/>
      <c r="EEV107" s="75"/>
      <c r="EEW107" s="76"/>
      <c r="EEX107" s="216"/>
      <c r="EEY107" s="75"/>
      <c r="EEZ107" s="75"/>
      <c r="EFA107" s="204"/>
      <c r="EFB107" s="205"/>
      <c r="EFC107" s="72"/>
      <c r="EFD107" s="70"/>
      <c r="EFE107" s="73"/>
      <c r="EFF107" s="74"/>
      <c r="EFG107" s="74"/>
      <c r="EFH107" s="62"/>
      <c r="EFI107" s="75"/>
      <c r="EFJ107" s="76"/>
      <c r="EFK107" s="216"/>
      <c r="EFL107" s="75"/>
      <c r="EFM107" s="75"/>
      <c r="EFN107" s="204"/>
      <c r="EFO107" s="205"/>
      <c r="EFP107" s="72"/>
      <c r="EFQ107" s="70"/>
      <c r="EFR107" s="73"/>
      <c r="EFS107" s="74"/>
      <c r="EFT107" s="74"/>
      <c r="EFU107" s="62"/>
      <c r="EFV107" s="75"/>
      <c r="EFW107" s="76"/>
      <c r="EFX107" s="216"/>
      <c r="EFY107" s="75"/>
      <c r="EFZ107" s="75"/>
      <c r="EGA107" s="204"/>
      <c r="EGB107" s="205"/>
      <c r="EGC107" s="72"/>
      <c r="EGD107" s="70"/>
      <c r="EGE107" s="73"/>
      <c r="EGF107" s="74"/>
      <c r="EGG107" s="74"/>
      <c r="EGH107" s="62"/>
      <c r="EGI107" s="75"/>
      <c r="EGJ107" s="76"/>
      <c r="EGK107" s="216"/>
      <c r="EGL107" s="75"/>
      <c r="EGM107" s="75"/>
      <c r="EGN107" s="204"/>
      <c r="EGO107" s="205"/>
      <c r="EGP107" s="72"/>
      <c r="EGQ107" s="70"/>
      <c r="EGR107" s="73"/>
      <c r="EGS107" s="74"/>
      <c r="EGT107" s="74"/>
      <c r="EGU107" s="62"/>
      <c r="EGV107" s="75"/>
      <c r="EGW107" s="76"/>
      <c r="EGX107" s="216"/>
      <c r="EGY107" s="75"/>
      <c r="EGZ107" s="75"/>
      <c r="EHA107" s="204"/>
      <c r="EHB107" s="205"/>
      <c r="EHC107" s="72"/>
      <c r="EHD107" s="70"/>
      <c r="EHE107" s="73"/>
      <c r="EHF107" s="74"/>
      <c r="EHG107" s="74"/>
      <c r="EHH107" s="62"/>
      <c r="EHI107" s="75"/>
      <c r="EHJ107" s="76"/>
      <c r="EHK107" s="216"/>
      <c r="EHL107" s="75"/>
      <c r="EHM107" s="75"/>
      <c r="EHN107" s="204"/>
      <c r="EHO107" s="205"/>
      <c r="EHP107" s="72"/>
      <c r="EHQ107" s="70"/>
      <c r="EHR107" s="73"/>
      <c r="EHS107" s="74"/>
      <c r="EHT107" s="74"/>
      <c r="EHU107" s="62"/>
      <c r="EHV107" s="75"/>
      <c r="EHW107" s="76"/>
      <c r="EHX107" s="216"/>
      <c r="EHY107" s="75"/>
      <c r="EHZ107" s="75"/>
      <c r="EIA107" s="204"/>
      <c r="EIB107" s="205"/>
      <c r="EIC107" s="72"/>
      <c r="EID107" s="70"/>
      <c r="EIE107" s="73"/>
      <c r="EIF107" s="74"/>
      <c r="EIG107" s="74"/>
      <c r="EIH107" s="62"/>
      <c r="EII107" s="75"/>
      <c r="EIJ107" s="76"/>
      <c r="EIK107" s="216"/>
      <c r="EIL107" s="75"/>
      <c r="EIM107" s="75"/>
      <c r="EIN107" s="204"/>
      <c r="EIO107" s="205"/>
      <c r="EIP107" s="72"/>
      <c r="EIQ107" s="70"/>
      <c r="EIR107" s="73"/>
      <c r="EIS107" s="74"/>
      <c r="EIT107" s="74"/>
      <c r="EIU107" s="62"/>
      <c r="EIV107" s="75"/>
      <c r="EIW107" s="76"/>
      <c r="EIX107" s="216"/>
      <c r="EIY107" s="75"/>
      <c r="EIZ107" s="75"/>
      <c r="EJA107" s="204"/>
      <c r="EJB107" s="205"/>
      <c r="EJC107" s="72"/>
      <c r="EJD107" s="70"/>
      <c r="EJE107" s="73"/>
      <c r="EJF107" s="74"/>
      <c r="EJG107" s="74"/>
      <c r="EJH107" s="62"/>
      <c r="EJI107" s="75"/>
      <c r="EJJ107" s="76"/>
      <c r="EJK107" s="216"/>
      <c r="EJL107" s="75"/>
      <c r="EJM107" s="75"/>
      <c r="EJN107" s="204"/>
      <c r="EJO107" s="205"/>
      <c r="EJP107" s="72"/>
      <c r="EJQ107" s="70"/>
      <c r="EJR107" s="73"/>
      <c r="EJS107" s="74"/>
      <c r="EJT107" s="74"/>
      <c r="EJU107" s="62"/>
      <c r="EJV107" s="75"/>
      <c r="EJW107" s="76"/>
      <c r="EJX107" s="216"/>
      <c r="EJY107" s="75"/>
      <c r="EJZ107" s="75"/>
      <c r="EKA107" s="204"/>
      <c r="EKB107" s="205"/>
      <c r="EKC107" s="72"/>
      <c r="EKD107" s="70"/>
      <c r="EKE107" s="73"/>
      <c r="EKF107" s="74"/>
      <c r="EKG107" s="74"/>
      <c r="EKH107" s="62"/>
      <c r="EKI107" s="75"/>
      <c r="EKJ107" s="76"/>
      <c r="EKK107" s="216"/>
      <c r="EKL107" s="75"/>
      <c r="EKM107" s="75"/>
      <c r="EKN107" s="204"/>
      <c r="EKO107" s="205"/>
      <c r="EKP107" s="72"/>
      <c r="EKQ107" s="70"/>
      <c r="EKR107" s="73"/>
      <c r="EKS107" s="74"/>
      <c r="EKT107" s="74"/>
      <c r="EKU107" s="62"/>
      <c r="EKV107" s="75"/>
      <c r="EKW107" s="76"/>
      <c r="EKX107" s="216"/>
      <c r="EKY107" s="75"/>
      <c r="EKZ107" s="75"/>
      <c r="ELA107" s="204"/>
      <c r="ELB107" s="205"/>
      <c r="ELC107" s="72"/>
      <c r="ELD107" s="70"/>
      <c r="ELE107" s="73"/>
      <c r="ELF107" s="74"/>
      <c r="ELG107" s="74"/>
      <c r="ELH107" s="62"/>
      <c r="ELI107" s="75"/>
      <c r="ELJ107" s="76"/>
      <c r="ELK107" s="216"/>
      <c r="ELL107" s="75"/>
      <c r="ELM107" s="75"/>
      <c r="ELN107" s="204"/>
      <c r="ELO107" s="205"/>
      <c r="ELP107" s="72"/>
      <c r="ELQ107" s="70"/>
      <c r="ELR107" s="73"/>
      <c r="ELS107" s="74"/>
      <c r="ELT107" s="74"/>
      <c r="ELU107" s="62"/>
      <c r="ELV107" s="75"/>
      <c r="ELW107" s="76"/>
      <c r="ELX107" s="216"/>
      <c r="ELY107" s="75"/>
      <c r="ELZ107" s="75"/>
      <c r="EMA107" s="204"/>
      <c r="EMB107" s="205"/>
      <c r="EMC107" s="72"/>
      <c r="EMD107" s="70"/>
      <c r="EME107" s="73"/>
      <c r="EMF107" s="74"/>
      <c r="EMG107" s="74"/>
      <c r="EMH107" s="62"/>
      <c r="EMI107" s="75"/>
      <c r="EMJ107" s="76"/>
      <c r="EMK107" s="216"/>
      <c r="EML107" s="75"/>
      <c r="EMM107" s="75"/>
      <c r="EMN107" s="204"/>
      <c r="EMO107" s="205"/>
      <c r="EMP107" s="72"/>
      <c r="EMQ107" s="70"/>
      <c r="EMR107" s="73"/>
      <c r="EMS107" s="74"/>
      <c r="EMT107" s="74"/>
      <c r="EMU107" s="62"/>
      <c r="EMV107" s="75"/>
      <c r="EMW107" s="76"/>
      <c r="EMX107" s="216"/>
      <c r="EMY107" s="75"/>
      <c r="EMZ107" s="75"/>
      <c r="ENA107" s="204"/>
      <c r="ENB107" s="205"/>
      <c r="ENC107" s="72"/>
      <c r="END107" s="70"/>
      <c r="ENE107" s="73"/>
      <c r="ENF107" s="74"/>
      <c r="ENG107" s="74"/>
      <c r="ENH107" s="62"/>
      <c r="ENI107" s="75"/>
      <c r="ENJ107" s="76"/>
      <c r="ENK107" s="216"/>
      <c r="ENL107" s="75"/>
      <c r="ENM107" s="75"/>
      <c r="ENN107" s="204"/>
      <c r="ENO107" s="205"/>
      <c r="ENP107" s="72"/>
      <c r="ENQ107" s="70"/>
      <c r="ENR107" s="73"/>
      <c r="ENS107" s="74"/>
      <c r="ENT107" s="74"/>
      <c r="ENU107" s="62"/>
      <c r="ENV107" s="75"/>
      <c r="ENW107" s="76"/>
      <c r="ENX107" s="216"/>
      <c r="ENY107" s="75"/>
      <c r="ENZ107" s="75"/>
      <c r="EOA107" s="204"/>
      <c r="EOB107" s="205"/>
      <c r="EOC107" s="72"/>
      <c r="EOD107" s="70"/>
      <c r="EOE107" s="73"/>
      <c r="EOF107" s="74"/>
      <c r="EOG107" s="74"/>
      <c r="EOH107" s="62"/>
      <c r="EOI107" s="75"/>
      <c r="EOJ107" s="76"/>
      <c r="EOK107" s="216"/>
      <c r="EOL107" s="75"/>
      <c r="EOM107" s="75"/>
      <c r="EON107" s="204"/>
      <c r="EOO107" s="205"/>
      <c r="EOP107" s="72"/>
      <c r="EOQ107" s="70"/>
      <c r="EOR107" s="73"/>
      <c r="EOS107" s="74"/>
      <c r="EOT107" s="74"/>
      <c r="EOU107" s="62"/>
      <c r="EOV107" s="75"/>
      <c r="EOW107" s="76"/>
      <c r="EOX107" s="216"/>
      <c r="EOY107" s="75"/>
      <c r="EOZ107" s="75"/>
      <c r="EPA107" s="204"/>
      <c r="EPB107" s="205"/>
      <c r="EPC107" s="72"/>
      <c r="EPD107" s="70"/>
      <c r="EPE107" s="73"/>
      <c r="EPF107" s="74"/>
      <c r="EPG107" s="74"/>
      <c r="EPH107" s="62"/>
      <c r="EPI107" s="75"/>
      <c r="EPJ107" s="76"/>
      <c r="EPK107" s="216"/>
      <c r="EPL107" s="75"/>
      <c r="EPM107" s="75"/>
      <c r="EPN107" s="204"/>
      <c r="EPO107" s="205"/>
      <c r="EPP107" s="72"/>
      <c r="EPQ107" s="70"/>
      <c r="EPR107" s="73"/>
      <c r="EPS107" s="74"/>
      <c r="EPT107" s="74"/>
      <c r="EPU107" s="62"/>
      <c r="EPV107" s="75"/>
      <c r="EPW107" s="76"/>
      <c r="EPX107" s="216"/>
      <c r="EPY107" s="75"/>
      <c r="EPZ107" s="75"/>
      <c r="EQA107" s="204"/>
      <c r="EQB107" s="205"/>
      <c r="EQC107" s="72"/>
      <c r="EQD107" s="70"/>
      <c r="EQE107" s="73"/>
      <c r="EQF107" s="74"/>
      <c r="EQG107" s="74"/>
      <c r="EQH107" s="62"/>
      <c r="EQI107" s="75"/>
      <c r="EQJ107" s="76"/>
      <c r="EQK107" s="216"/>
      <c r="EQL107" s="75"/>
      <c r="EQM107" s="75"/>
      <c r="EQN107" s="204"/>
      <c r="EQO107" s="205"/>
      <c r="EQP107" s="72"/>
      <c r="EQQ107" s="70"/>
      <c r="EQR107" s="73"/>
      <c r="EQS107" s="74"/>
      <c r="EQT107" s="74"/>
      <c r="EQU107" s="62"/>
      <c r="EQV107" s="75"/>
      <c r="EQW107" s="76"/>
      <c r="EQX107" s="216"/>
      <c r="EQY107" s="75"/>
      <c r="EQZ107" s="75"/>
      <c r="ERA107" s="204"/>
      <c r="ERB107" s="205"/>
      <c r="ERC107" s="72"/>
      <c r="ERD107" s="70"/>
      <c r="ERE107" s="73"/>
      <c r="ERF107" s="74"/>
      <c r="ERG107" s="74"/>
      <c r="ERH107" s="62"/>
      <c r="ERI107" s="75"/>
      <c r="ERJ107" s="76"/>
      <c r="ERK107" s="216"/>
      <c r="ERL107" s="75"/>
      <c r="ERM107" s="75"/>
      <c r="ERN107" s="204"/>
      <c r="ERO107" s="205"/>
      <c r="ERP107" s="72"/>
      <c r="ERQ107" s="70"/>
      <c r="ERR107" s="73"/>
      <c r="ERS107" s="74"/>
      <c r="ERT107" s="74"/>
      <c r="ERU107" s="62"/>
      <c r="ERV107" s="75"/>
      <c r="ERW107" s="76"/>
      <c r="ERX107" s="216"/>
      <c r="ERY107" s="75"/>
      <c r="ERZ107" s="75"/>
      <c r="ESA107" s="204"/>
      <c r="ESB107" s="205"/>
      <c r="ESC107" s="72"/>
      <c r="ESD107" s="70"/>
      <c r="ESE107" s="73"/>
      <c r="ESF107" s="74"/>
      <c r="ESG107" s="74"/>
      <c r="ESH107" s="62"/>
      <c r="ESI107" s="75"/>
      <c r="ESJ107" s="76"/>
      <c r="ESK107" s="216"/>
      <c r="ESL107" s="75"/>
      <c r="ESM107" s="75"/>
      <c r="ESN107" s="204"/>
      <c r="ESO107" s="205"/>
      <c r="ESP107" s="72"/>
      <c r="ESQ107" s="70"/>
      <c r="ESR107" s="73"/>
      <c r="ESS107" s="74"/>
      <c r="EST107" s="74"/>
      <c r="ESU107" s="62"/>
      <c r="ESV107" s="75"/>
      <c r="ESW107" s="76"/>
      <c r="ESX107" s="216"/>
      <c r="ESY107" s="75"/>
      <c r="ESZ107" s="75"/>
      <c r="ETA107" s="204"/>
      <c r="ETB107" s="205"/>
      <c r="ETC107" s="72"/>
      <c r="ETD107" s="70"/>
      <c r="ETE107" s="73"/>
      <c r="ETF107" s="74"/>
      <c r="ETG107" s="74"/>
      <c r="ETH107" s="62"/>
      <c r="ETI107" s="75"/>
      <c r="ETJ107" s="76"/>
      <c r="ETK107" s="216"/>
      <c r="ETL107" s="75"/>
      <c r="ETM107" s="75"/>
      <c r="ETN107" s="204"/>
      <c r="ETO107" s="205"/>
      <c r="ETP107" s="72"/>
      <c r="ETQ107" s="70"/>
      <c r="ETR107" s="73"/>
      <c r="ETS107" s="74"/>
      <c r="ETT107" s="74"/>
      <c r="ETU107" s="62"/>
      <c r="ETV107" s="75"/>
      <c r="ETW107" s="76"/>
      <c r="ETX107" s="216"/>
      <c r="ETY107" s="75"/>
      <c r="ETZ107" s="75"/>
      <c r="EUA107" s="204"/>
      <c r="EUB107" s="205"/>
      <c r="EUC107" s="72"/>
      <c r="EUD107" s="70"/>
      <c r="EUE107" s="73"/>
      <c r="EUF107" s="74"/>
      <c r="EUG107" s="74"/>
      <c r="EUH107" s="62"/>
      <c r="EUI107" s="75"/>
      <c r="EUJ107" s="76"/>
      <c r="EUK107" s="216"/>
      <c r="EUL107" s="75"/>
      <c r="EUM107" s="75"/>
      <c r="EUN107" s="204"/>
      <c r="EUO107" s="205"/>
      <c r="EUP107" s="72"/>
      <c r="EUQ107" s="70"/>
      <c r="EUR107" s="73"/>
      <c r="EUS107" s="74"/>
      <c r="EUT107" s="74"/>
      <c r="EUU107" s="62"/>
      <c r="EUV107" s="75"/>
      <c r="EUW107" s="76"/>
      <c r="EUX107" s="216"/>
      <c r="EUY107" s="75"/>
      <c r="EUZ107" s="75"/>
      <c r="EVA107" s="204"/>
      <c r="EVB107" s="205"/>
      <c r="EVC107" s="72"/>
      <c r="EVD107" s="70"/>
      <c r="EVE107" s="73"/>
      <c r="EVF107" s="74"/>
      <c r="EVG107" s="74"/>
      <c r="EVH107" s="62"/>
      <c r="EVI107" s="75"/>
      <c r="EVJ107" s="76"/>
      <c r="EVK107" s="216"/>
      <c r="EVL107" s="75"/>
      <c r="EVM107" s="75"/>
      <c r="EVN107" s="204"/>
      <c r="EVO107" s="205"/>
      <c r="EVP107" s="72"/>
      <c r="EVQ107" s="70"/>
      <c r="EVR107" s="73"/>
      <c r="EVS107" s="74"/>
      <c r="EVT107" s="74"/>
      <c r="EVU107" s="62"/>
      <c r="EVV107" s="75"/>
      <c r="EVW107" s="76"/>
      <c r="EVX107" s="216"/>
      <c r="EVY107" s="75"/>
      <c r="EVZ107" s="75"/>
      <c r="EWA107" s="204"/>
      <c r="EWB107" s="205"/>
      <c r="EWC107" s="72"/>
      <c r="EWD107" s="70"/>
      <c r="EWE107" s="73"/>
      <c r="EWF107" s="74"/>
      <c r="EWG107" s="74"/>
      <c r="EWH107" s="62"/>
      <c r="EWI107" s="75"/>
      <c r="EWJ107" s="76"/>
      <c r="EWK107" s="216"/>
      <c r="EWL107" s="75"/>
      <c r="EWM107" s="75"/>
      <c r="EWN107" s="204"/>
      <c r="EWO107" s="205"/>
      <c r="EWP107" s="72"/>
      <c r="EWQ107" s="70"/>
      <c r="EWR107" s="73"/>
      <c r="EWS107" s="74"/>
      <c r="EWT107" s="74"/>
      <c r="EWU107" s="62"/>
      <c r="EWV107" s="75"/>
      <c r="EWW107" s="76"/>
      <c r="EWX107" s="216"/>
      <c r="EWY107" s="75"/>
      <c r="EWZ107" s="75"/>
      <c r="EXA107" s="204"/>
      <c r="EXB107" s="205"/>
      <c r="EXC107" s="72"/>
      <c r="EXD107" s="70"/>
      <c r="EXE107" s="73"/>
      <c r="EXF107" s="74"/>
      <c r="EXG107" s="74"/>
      <c r="EXH107" s="62"/>
      <c r="EXI107" s="75"/>
      <c r="EXJ107" s="76"/>
      <c r="EXK107" s="216"/>
      <c r="EXL107" s="75"/>
      <c r="EXM107" s="75"/>
      <c r="EXN107" s="204"/>
      <c r="EXO107" s="205"/>
      <c r="EXP107" s="72"/>
      <c r="EXQ107" s="70"/>
      <c r="EXR107" s="73"/>
      <c r="EXS107" s="74"/>
      <c r="EXT107" s="74"/>
      <c r="EXU107" s="62"/>
      <c r="EXV107" s="75"/>
      <c r="EXW107" s="76"/>
      <c r="EXX107" s="216"/>
      <c r="EXY107" s="75"/>
      <c r="EXZ107" s="75"/>
      <c r="EYA107" s="204"/>
      <c r="EYB107" s="205"/>
      <c r="EYC107" s="72"/>
      <c r="EYD107" s="70"/>
      <c r="EYE107" s="73"/>
      <c r="EYF107" s="74"/>
      <c r="EYG107" s="74"/>
      <c r="EYH107" s="62"/>
      <c r="EYI107" s="75"/>
      <c r="EYJ107" s="76"/>
      <c r="EYK107" s="216"/>
      <c r="EYL107" s="75"/>
      <c r="EYM107" s="75"/>
      <c r="EYN107" s="204"/>
      <c r="EYO107" s="205"/>
      <c r="EYP107" s="72"/>
      <c r="EYQ107" s="70"/>
      <c r="EYR107" s="73"/>
      <c r="EYS107" s="74"/>
      <c r="EYT107" s="74"/>
      <c r="EYU107" s="62"/>
      <c r="EYV107" s="75"/>
      <c r="EYW107" s="76"/>
      <c r="EYX107" s="216"/>
      <c r="EYY107" s="75"/>
      <c r="EYZ107" s="75"/>
      <c r="EZA107" s="204"/>
      <c r="EZB107" s="205"/>
      <c r="EZC107" s="72"/>
      <c r="EZD107" s="70"/>
      <c r="EZE107" s="73"/>
      <c r="EZF107" s="74"/>
      <c r="EZG107" s="74"/>
      <c r="EZH107" s="62"/>
      <c r="EZI107" s="75"/>
      <c r="EZJ107" s="76"/>
      <c r="EZK107" s="216"/>
      <c r="EZL107" s="75"/>
      <c r="EZM107" s="75"/>
      <c r="EZN107" s="204"/>
      <c r="EZO107" s="205"/>
      <c r="EZP107" s="72"/>
      <c r="EZQ107" s="70"/>
      <c r="EZR107" s="73"/>
      <c r="EZS107" s="74"/>
      <c r="EZT107" s="74"/>
      <c r="EZU107" s="62"/>
      <c r="EZV107" s="75"/>
      <c r="EZW107" s="76"/>
      <c r="EZX107" s="216"/>
      <c r="EZY107" s="75"/>
      <c r="EZZ107" s="75"/>
      <c r="FAA107" s="204"/>
      <c r="FAB107" s="205"/>
      <c r="FAC107" s="72"/>
      <c r="FAD107" s="70"/>
      <c r="FAE107" s="73"/>
      <c r="FAF107" s="74"/>
      <c r="FAG107" s="74"/>
      <c r="FAH107" s="62"/>
      <c r="FAI107" s="75"/>
      <c r="FAJ107" s="76"/>
      <c r="FAK107" s="216"/>
      <c r="FAL107" s="75"/>
      <c r="FAM107" s="75"/>
      <c r="FAN107" s="204"/>
      <c r="FAO107" s="205"/>
      <c r="FAP107" s="72"/>
      <c r="FAQ107" s="70"/>
      <c r="FAR107" s="73"/>
      <c r="FAS107" s="74"/>
      <c r="FAT107" s="74"/>
      <c r="FAU107" s="62"/>
      <c r="FAV107" s="75"/>
      <c r="FAW107" s="76"/>
      <c r="FAX107" s="216"/>
      <c r="FAY107" s="75"/>
      <c r="FAZ107" s="75"/>
      <c r="FBA107" s="204"/>
      <c r="FBB107" s="205"/>
      <c r="FBC107" s="72"/>
      <c r="FBD107" s="70"/>
      <c r="FBE107" s="73"/>
      <c r="FBF107" s="74"/>
      <c r="FBG107" s="74"/>
      <c r="FBH107" s="62"/>
      <c r="FBI107" s="75"/>
      <c r="FBJ107" s="76"/>
      <c r="FBK107" s="216"/>
      <c r="FBL107" s="75"/>
      <c r="FBM107" s="75"/>
      <c r="FBN107" s="204"/>
      <c r="FBO107" s="205"/>
      <c r="FBP107" s="72"/>
      <c r="FBQ107" s="70"/>
      <c r="FBR107" s="73"/>
      <c r="FBS107" s="74"/>
      <c r="FBT107" s="74"/>
      <c r="FBU107" s="62"/>
      <c r="FBV107" s="75"/>
      <c r="FBW107" s="76"/>
      <c r="FBX107" s="216"/>
      <c r="FBY107" s="75"/>
      <c r="FBZ107" s="75"/>
      <c r="FCA107" s="204"/>
      <c r="FCB107" s="205"/>
      <c r="FCC107" s="72"/>
      <c r="FCD107" s="70"/>
      <c r="FCE107" s="73"/>
      <c r="FCF107" s="74"/>
      <c r="FCG107" s="74"/>
      <c r="FCH107" s="62"/>
      <c r="FCI107" s="75"/>
      <c r="FCJ107" s="76"/>
      <c r="FCK107" s="216"/>
      <c r="FCL107" s="75"/>
      <c r="FCM107" s="75"/>
      <c r="FCN107" s="204"/>
      <c r="FCO107" s="205"/>
      <c r="FCP107" s="72"/>
      <c r="FCQ107" s="70"/>
      <c r="FCR107" s="73"/>
      <c r="FCS107" s="74"/>
      <c r="FCT107" s="74"/>
      <c r="FCU107" s="62"/>
      <c r="FCV107" s="75"/>
      <c r="FCW107" s="76"/>
      <c r="FCX107" s="216"/>
      <c r="FCY107" s="75"/>
      <c r="FCZ107" s="75"/>
      <c r="FDA107" s="204"/>
      <c r="FDB107" s="205"/>
      <c r="FDC107" s="72"/>
      <c r="FDD107" s="70"/>
      <c r="FDE107" s="73"/>
      <c r="FDF107" s="74"/>
      <c r="FDG107" s="74"/>
      <c r="FDH107" s="62"/>
      <c r="FDI107" s="75"/>
      <c r="FDJ107" s="76"/>
      <c r="FDK107" s="216"/>
      <c r="FDL107" s="75"/>
      <c r="FDM107" s="75"/>
      <c r="FDN107" s="204"/>
      <c r="FDO107" s="205"/>
      <c r="FDP107" s="72"/>
      <c r="FDQ107" s="70"/>
      <c r="FDR107" s="73"/>
      <c r="FDS107" s="74"/>
      <c r="FDT107" s="74"/>
      <c r="FDU107" s="62"/>
      <c r="FDV107" s="75"/>
      <c r="FDW107" s="76"/>
      <c r="FDX107" s="216"/>
      <c r="FDY107" s="75"/>
      <c r="FDZ107" s="75"/>
      <c r="FEA107" s="204"/>
      <c r="FEB107" s="205"/>
      <c r="FEC107" s="72"/>
      <c r="FED107" s="70"/>
      <c r="FEE107" s="73"/>
      <c r="FEF107" s="74"/>
      <c r="FEG107" s="74"/>
      <c r="FEH107" s="62"/>
      <c r="FEI107" s="75"/>
      <c r="FEJ107" s="76"/>
      <c r="FEK107" s="216"/>
      <c r="FEL107" s="75"/>
      <c r="FEM107" s="75"/>
      <c r="FEN107" s="204"/>
      <c r="FEO107" s="205"/>
      <c r="FEP107" s="72"/>
      <c r="FEQ107" s="70"/>
      <c r="FER107" s="73"/>
      <c r="FES107" s="74"/>
      <c r="FET107" s="74"/>
      <c r="FEU107" s="62"/>
      <c r="FEV107" s="75"/>
      <c r="FEW107" s="76"/>
      <c r="FEX107" s="216"/>
      <c r="FEY107" s="75"/>
      <c r="FEZ107" s="75"/>
      <c r="FFA107" s="204"/>
      <c r="FFB107" s="205"/>
      <c r="FFC107" s="72"/>
      <c r="FFD107" s="70"/>
      <c r="FFE107" s="73"/>
      <c r="FFF107" s="74"/>
      <c r="FFG107" s="74"/>
      <c r="FFH107" s="62"/>
      <c r="FFI107" s="75"/>
      <c r="FFJ107" s="76"/>
      <c r="FFK107" s="216"/>
      <c r="FFL107" s="75"/>
      <c r="FFM107" s="75"/>
      <c r="FFN107" s="204"/>
      <c r="FFO107" s="205"/>
      <c r="FFP107" s="72"/>
      <c r="FFQ107" s="70"/>
      <c r="FFR107" s="73"/>
      <c r="FFS107" s="74"/>
      <c r="FFT107" s="74"/>
      <c r="FFU107" s="62"/>
      <c r="FFV107" s="75"/>
      <c r="FFW107" s="76"/>
      <c r="FFX107" s="216"/>
      <c r="FFY107" s="75"/>
      <c r="FFZ107" s="75"/>
      <c r="FGA107" s="204"/>
      <c r="FGB107" s="205"/>
      <c r="FGC107" s="72"/>
      <c r="FGD107" s="70"/>
      <c r="FGE107" s="73"/>
      <c r="FGF107" s="74"/>
      <c r="FGG107" s="74"/>
      <c r="FGH107" s="62"/>
      <c r="FGI107" s="75"/>
      <c r="FGJ107" s="76"/>
      <c r="FGK107" s="216"/>
      <c r="FGL107" s="75"/>
      <c r="FGM107" s="75"/>
      <c r="FGN107" s="204"/>
      <c r="FGO107" s="205"/>
      <c r="FGP107" s="72"/>
      <c r="FGQ107" s="70"/>
      <c r="FGR107" s="73"/>
      <c r="FGS107" s="74"/>
      <c r="FGT107" s="74"/>
      <c r="FGU107" s="62"/>
      <c r="FGV107" s="75"/>
      <c r="FGW107" s="76"/>
      <c r="FGX107" s="216"/>
      <c r="FGY107" s="75"/>
      <c r="FGZ107" s="75"/>
      <c r="FHA107" s="204"/>
      <c r="FHB107" s="205"/>
      <c r="FHC107" s="72"/>
      <c r="FHD107" s="70"/>
      <c r="FHE107" s="73"/>
      <c r="FHF107" s="74"/>
      <c r="FHG107" s="74"/>
      <c r="FHH107" s="62"/>
      <c r="FHI107" s="75"/>
      <c r="FHJ107" s="76"/>
      <c r="FHK107" s="216"/>
      <c r="FHL107" s="75"/>
      <c r="FHM107" s="75"/>
      <c r="FHN107" s="204"/>
      <c r="FHO107" s="205"/>
      <c r="FHP107" s="72"/>
      <c r="FHQ107" s="70"/>
      <c r="FHR107" s="73"/>
      <c r="FHS107" s="74"/>
      <c r="FHT107" s="74"/>
      <c r="FHU107" s="62"/>
      <c r="FHV107" s="75"/>
      <c r="FHW107" s="76"/>
      <c r="FHX107" s="216"/>
      <c r="FHY107" s="75"/>
      <c r="FHZ107" s="75"/>
      <c r="FIA107" s="204"/>
      <c r="FIB107" s="205"/>
      <c r="FIC107" s="72"/>
      <c r="FID107" s="70"/>
      <c r="FIE107" s="73"/>
      <c r="FIF107" s="74"/>
      <c r="FIG107" s="74"/>
      <c r="FIH107" s="62"/>
      <c r="FII107" s="75"/>
      <c r="FIJ107" s="76"/>
      <c r="FIK107" s="216"/>
      <c r="FIL107" s="75"/>
      <c r="FIM107" s="75"/>
      <c r="FIN107" s="204"/>
      <c r="FIO107" s="205"/>
      <c r="FIP107" s="72"/>
      <c r="FIQ107" s="70"/>
      <c r="FIR107" s="73"/>
      <c r="FIS107" s="74"/>
      <c r="FIT107" s="74"/>
      <c r="FIU107" s="62"/>
      <c r="FIV107" s="75"/>
      <c r="FIW107" s="76"/>
      <c r="FIX107" s="216"/>
      <c r="FIY107" s="75"/>
      <c r="FIZ107" s="75"/>
      <c r="FJA107" s="204"/>
      <c r="FJB107" s="205"/>
      <c r="FJC107" s="72"/>
      <c r="FJD107" s="70"/>
      <c r="FJE107" s="73"/>
      <c r="FJF107" s="74"/>
      <c r="FJG107" s="74"/>
      <c r="FJH107" s="62"/>
      <c r="FJI107" s="75"/>
      <c r="FJJ107" s="76"/>
      <c r="FJK107" s="216"/>
      <c r="FJL107" s="75"/>
      <c r="FJM107" s="75"/>
      <c r="FJN107" s="204"/>
      <c r="FJO107" s="205"/>
      <c r="FJP107" s="72"/>
      <c r="FJQ107" s="70"/>
      <c r="FJR107" s="73"/>
      <c r="FJS107" s="74"/>
      <c r="FJT107" s="74"/>
      <c r="FJU107" s="62"/>
      <c r="FJV107" s="75"/>
      <c r="FJW107" s="76"/>
      <c r="FJX107" s="216"/>
      <c r="FJY107" s="75"/>
      <c r="FJZ107" s="75"/>
      <c r="FKA107" s="204"/>
      <c r="FKB107" s="205"/>
      <c r="FKC107" s="72"/>
      <c r="FKD107" s="70"/>
      <c r="FKE107" s="73"/>
      <c r="FKF107" s="74"/>
      <c r="FKG107" s="74"/>
      <c r="FKH107" s="62"/>
      <c r="FKI107" s="75"/>
      <c r="FKJ107" s="76"/>
      <c r="FKK107" s="216"/>
      <c r="FKL107" s="75"/>
      <c r="FKM107" s="75"/>
      <c r="FKN107" s="204"/>
      <c r="FKO107" s="205"/>
      <c r="FKP107" s="72"/>
      <c r="FKQ107" s="70"/>
      <c r="FKR107" s="73"/>
      <c r="FKS107" s="74"/>
      <c r="FKT107" s="74"/>
      <c r="FKU107" s="62"/>
      <c r="FKV107" s="75"/>
      <c r="FKW107" s="76"/>
      <c r="FKX107" s="216"/>
      <c r="FKY107" s="75"/>
      <c r="FKZ107" s="75"/>
      <c r="FLA107" s="204"/>
      <c r="FLB107" s="205"/>
      <c r="FLC107" s="72"/>
      <c r="FLD107" s="70"/>
      <c r="FLE107" s="73"/>
      <c r="FLF107" s="74"/>
      <c r="FLG107" s="74"/>
      <c r="FLH107" s="62"/>
      <c r="FLI107" s="75"/>
      <c r="FLJ107" s="76"/>
      <c r="FLK107" s="216"/>
      <c r="FLL107" s="75"/>
      <c r="FLM107" s="75"/>
      <c r="FLN107" s="204"/>
      <c r="FLO107" s="205"/>
      <c r="FLP107" s="72"/>
      <c r="FLQ107" s="70"/>
      <c r="FLR107" s="73"/>
      <c r="FLS107" s="74"/>
      <c r="FLT107" s="74"/>
      <c r="FLU107" s="62"/>
      <c r="FLV107" s="75"/>
      <c r="FLW107" s="76"/>
      <c r="FLX107" s="216"/>
      <c r="FLY107" s="75"/>
      <c r="FLZ107" s="75"/>
      <c r="FMA107" s="204"/>
      <c r="FMB107" s="205"/>
      <c r="FMC107" s="72"/>
      <c r="FMD107" s="70"/>
      <c r="FME107" s="73"/>
      <c r="FMF107" s="74"/>
      <c r="FMG107" s="74"/>
      <c r="FMH107" s="62"/>
      <c r="FMI107" s="75"/>
      <c r="FMJ107" s="76"/>
      <c r="FMK107" s="216"/>
      <c r="FML107" s="75"/>
      <c r="FMM107" s="75"/>
      <c r="FMN107" s="204"/>
      <c r="FMO107" s="205"/>
      <c r="FMP107" s="72"/>
      <c r="FMQ107" s="70"/>
      <c r="FMR107" s="73"/>
      <c r="FMS107" s="74"/>
      <c r="FMT107" s="74"/>
      <c r="FMU107" s="62"/>
      <c r="FMV107" s="75"/>
      <c r="FMW107" s="76"/>
      <c r="FMX107" s="216"/>
      <c r="FMY107" s="75"/>
      <c r="FMZ107" s="75"/>
      <c r="FNA107" s="204"/>
      <c r="FNB107" s="205"/>
      <c r="FNC107" s="72"/>
      <c r="FND107" s="70"/>
      <c r="FNE107" s="73"/>
      <c r="FNF107" s="74"/>
      <c r="FNG107" s="74"/>
      <c r="FNH107" s="62"/>
      <c r="FNI107" s="75"/>
      <c r="FNJ107" s="76"/>
      <c r="FNK107" s="216"/>
      <c r="FNL107" s="75"/>
      <c r="FNM107" s="75"/>
      <c r="FNN107" s="204"/>
      <c r="FNO107" s="205"/>
      <c r="FNP107" s="72"/>
      <c r="FNQ107" s="70"/>
      <c r="FNR107" s="73"/>
      <c r="FNS107" s="74"/>
      <c r="FNT107" s="74"/>
      <c r="FNU107" s="62"/>
      <c r="FNV107" s="75"/>
      <c r="FNW107" s="76"/>
      <c r="FNX107" s="216"/>
      <c r="FNY107" s="75"/>
      <c r="FNZ107" s="75"/>
      <c r="FOA107" s="204"/>
      <c r="FOB107" s="205"/>
      <c r="FOC107" s="72"/>
      <c r="FOD107" s="70"/>
      <c r="FOE107" s="73"/>
      <c r="FOF107" s="74"/>
      <c r="FOG107" s="74"/>
      <c r="FOH107" s="62"/>
      <c r="FOI107" s="75"/>
      <c r="FOJ107" s="76"/>
      <c r="FOK107" s="216"/>
      <c r="FOL107" s="75"/>
      <c r="FOM107" s="75"/>
      <c r="FON107" s="204"/>
      <c r="FOO107" s="205"/>
      <c r="FOP107" s="72"/>
      <c r="FOQ107" s="70"/>
      <c r="FOR107" s="73"/>
      <c r="FOS107" s="74"/>
      <c r="FOT107" s="74"/>
      <c r="FOU107" s="62"/>
      <c r="FOV107" s="75"/>
      <c r="FOW107" s="76"/>
      <c r="FOX107" s="216"/>
      <c r="FOY107" s="75"/>
      <c r="FOZ107" s="75"/>
      <c r="FPA107" s="204"/>
      <c r="FPB107" s="205"/>
      <c r="FPC107" s="72"/>
      <c r="FPD107" s="70"/>
      <c r="FPE107" s="73"/>
      <c r="FPF107" s="74"/>
      <c r="FPG107" s="74"/>
      <c r="FPH107" s="62"/>
      <c r="FPI107" s="75"/>
      <c r="FPJ107" s="76"/>
      <c r="FPK107" s="216"/>
      <c r="FPL107" s="75"/>
      <c r="FPM107" s="75"/>
      <c r="FPN107" s="204"/>
      <c r="FPO107" s="205"/>
      <c r="FPP107" s="72"/>
      <c r="FPQ107" s="70"/>
      <c r="FPR107" s="73"/>
      <c r="FPS107" s="74"/>
      <c r="FPT107" s="74"/>
      <c r="FPU107" s="62"/>
      <c r="FPV107" s="75"/>
      <c r="FPW107" s="76"/>
      <c r="FPX107" s="216"/>
      <c r="FPY107" s="75"/>
      <c r="FPZ107" s="75"/>
      <c r="FQA107" s="204"/>
      <c r="FQB107" s="205"/>
      <c r="FQC107" s="72"/>
      <c r="FQD107" s="70"/>
      <c r="FQE107" s="73"/>
      <c r="FQF107" s="74"/>
      <c r="FQG107" s="74"/>
      <c r="FQH107" s="62"/>
      <c r="FQI107" s="75"/>
      <c r="FQJ107" s="76"/>
      <c r="FQK107" s="216"/>
      <c r="FQL107" s="75"/>
      <c r="FQM107" s="75"/>
      <c r="FQN107" s="204"/>
      <c r="FQO107" s="205"/>
      <c r="FQP107" s="72"/>
      <c r="FQQ107" s="70"/>
      <c r="FQR107" s="73"/>
      <c r="FQS107" s="74"/>
      <c r="FQT107" s="74"/>
      <c r="FQU107" s="62"/>
      <c r="FQV107" s="75"/>
      <c r="FQW107" s="76"/>
      <c r="FQX107" s="216"/>
      <c r="FQY107" s="75"/>
      <c r="FQZ107" s="75"/>
      <c r="FRA107" s="204"/>
      <c r="FRB107" s="205"/>
      <c r="FRC107" s="72"/>
      <c r="FRD107" s="70"/>
      <c r="FRE107" s="73"/>
      <c r="FRF107" s="74"/>
      <c r="FRG107" s="74"/>
      <c r="FRH107" s="62"/>
      <c r="FRI107" s="75"/>
      <c r="FRJ107" s="76"/>
      <c r="FRK107" s="216"/>
      <c r="FRL107" s="75"/>
      <c r="FRM107" s="75"/>
      <c r="FRN107" s="204"/>
      <c r="FRO107" s="205"/>
      <c r="FRP107" s="72"/>
      <c r="FRQ107" s="70"/>
      <c r="FRR107" s="73"/>
      <c r="FRS107" s="74"/>
      <c r="FRT107" s="74"/>
      <c r="FRU107" s="62"/>
      <c r="FRV107" s="75"/>
      <c r="FRW107" s="76"/>
      <c r="FRX107" s="216"/>
      <c r="FRY107" s="75"/>
      <c r="FRZ107" s="75"/>
      <c r="FSA107" s="204"/>
      <c r="FSB107" s="205"/>
      <c r="FSC107" s="72"/>
      <c r="FSD107" s="70"/>
      <c r="FSE107" s="73"/>
      <c r="FSF107" s="74"/>
      <c r="FSG107" s="74"/>
      <c r="FSH107" s="62"/>
      <c r="FSI107" s="75"/>
      <c r="FSJ107" s="76"/>
      <c r="FSK107" s="216"/>
      <c r="FSL107" s="75"/>
      <c r="FSM107" s="75"/>
      <c r="FSN107" s="204"/>
      <c r="FSO107" s="205"/>
      <c r="FSP107" s="72"/>
      <c r="FSQ107" s="70"/>
      <c r="FSR107" s="73"/>
      <c r="FSS107" s="74"/>
      <c r="FST107" s="74"/>
      <c r="FSU107" s="62"/>
      <c r="FSV107" s="75"/>
      <c r="FSW107" s="76"/>
      <c r="FSX107" s="216"/>
      <c r="FSY107" s="75"/>
      <c r="FSZ107" s="75"/>
      <c r="FTA107" s="204"/>
      <c r="FTB107" s="205"/>
      <c r="FTC107" s="72"/>
      <c r="FTD107" s="70"/>
      <c r="FTE107" s="73"/>
      <c r="FTF107" s="74"/>
      <c r="FTG107" s="74"/>
      <c r="FTH107" s="62"/>
      <c r="FTI107" s="75"/>
      <c r="FTJ107" s="76"/>
      <c r="FTK107" s="216"/>
      <c r="FTL107" s="75"/>
      <c r="FTM107" s="75"/>
      <c r="FTN107" s="204"/>
      <c r="FTO107" s="205"/>
      <c r="FTP107" s="72"/>
      <c r="FTQ107" s="70"/>
      <c r="FTR107" s="73"/>
      <c r="FTS107" s="74"/>
      <c r="FTT107" s="74"/>
      <c r="FTU107" s="62"/>
      <c r="FTV107" s="75"/>
      <c r="FTW107" s="76"/>
      <c r="FTX107" s="216"/>
      <c r="FTY107" s="75"/>
      <c r="FTZ107" s="75"/>
      <c r="FUA107" s="204"/>
      <c r="FUB107" s="205"/>
      <c r="FUC107" s="72"/>
      <c r="FUD107" s="70"/>
      <c r="FUE107" s="73"/>
      <c r="FUF107" s="74"/>
      <c r="FUG107" s="74"/>
      <c r="FUH107" s="62"/>
      <c r="FUI107" s="75"/>
      <c r="FUJ107" s="76"/>
      <c r="FUK107" s="216"/>
      <c r="FUL107" s="75"/>
      <c r="FUM107" s="75"/>
      <c r="FUN107" s="204"/>
      <c r="FUO107" s="205"/>
      <c r="FUP107" s="72"/>
      <c r="FUQ107" s="70"/>
      <c r="FUR107" s="73"/>
      <c r="FUS107" s="74"/>
      <c r="FUT107" s="74"/>
      <c r="FUU107" s="62"/>
      <c r="FUV107" s="75"/>
      <c r="FUW107" s="76"/>
      <c r="FUX107" s="216"/>
      <c r="FUY107" s="75"/>
      <c r="FUZ107" s="75"/>
      <c r="FVA107" s="204"/>
      <c r="FVB107" s="205"/>
      <c r="FVC107" s="72"/>
      <c r="FVD107" s="70"/>
      <c r="FVE107" s="73"/>
      <c r="FVF107" s="74"/>
      <c r="FVG107" s="74"/>
      <c r="FVH107" s="62"/>
      <c r="FVI107" s="75"/>
      <c r="FVJ107" s="76"/>
      <c r="FVK107" s="216"/>
      <c r="FVL107" s="75"/>
      <c r="FVM107" s="75"/>
      <c r="FVN107" s="204"/>
      <c r="FVO107" s="205"/>
      <c r="FVP107" s="72"/>
      <c r="FVQ107" s="70"/>
      <c r="FVR107" s="73"/>
      <c r="FVS107" s="74"/>
      <c r="FVT107" s="74"/>
      <c r="FVU107" s="62"/>
      <c r="FVV107" s="75"/>
      <c r="FVW107" s="76"/>
      <c r="FVX107" s="216"/>
      <c r="FVY107" s="75"/>
      <c r="FVZ107" s="75"/>
      <c r="FWA107" s="204"/>
      <c r="FWB107" s="205"/>
      <c r="FWC107" s="72"/>
      <c r="FWD107" s="70"/>
      <c r="FWE107" s="73"/>
      <c r="FWF107" s="74"/>
      <c r="FWG107" s="74"/>
      <c r="FWH107" s="62"/>
      <c r="FWI107" s="75"/>
      <c r="FWJ107" s="76"/>
      <c r="FWK107" s="216"/>
      <c r="FWL107" s="75"/>
      <c r="FWM107" s="75"/>
      <c r="FWN107" s="204"/>
      <c r="FWO107" s="205"/>
      <c r="FWP107" s="72"/>
      <c r="FWQ107" s="70"/>
      <c r="FWR107" s="73"/>
      <c r="FWS107" s="74"/>
      <c r="FWT107" s="74"/>
      <c r="FWU107" s="62"/>
      <c r="FWV107" s="75"/>
      <c r="FWW107" s="76"/>
      <c r="FWX107" s="216"/>
      <c r="FWY107" s="75"/>
      <c r="FWZ107" s="75"/>
      <c r="FXA107" s="204"/>
      <c r="FXB107" s="205"/>
      <c r="FXC107" s="72"/>
      <c r="FXD107" s="70"/>
      <c r="FXE107" s="73"/>
      <c r="FXF107" s="74"/>
      <c r="FXG107" s="74"/>
      <c r="FXH107" s="62"/>
      <c r="FXI107" s="75"/>
      <c r="FXJ107" s="76"/>
      <c r="FXK107" s="216"/>
      <c r="FXL107" s="75"/>
      <c r="FXM107" s="75"/>
      <c r="FXN107" s="204"/>
      <c r="FXO107" s="205"/>
      <c r="FXP107" s="72"/>
      <c r="FXQ107" s="70"/>
      <c r="FXR107" s="73"/>
      <c r="FXS107" s="74"/>
      <c r="FXT107" s="74"/>
      <c r="FXU107" s="62"/>
      <c r="FXV107" s="75"/>
      <c r="FXW107" s="76"/>
      <c r="FXX107" s="216"/>
      <c r="FXY107" s="75"/>
      <c r="FXZ107" s="75"/>
      <c r="FYA107" s="204"/>
      <c r="FYB107" s="205"/>
      <c r="FYC107" s="72"/>
      <c r="FYD107" s="70"/>
      <c r="FYE107" s="73"/>
      <c r="FYF107" s="74"/>
      <c r="FYG107" s="74"/>
      <c r="FYH107" s="62"/>
      <c r="FYI107" s="75"/>
      <c r="FYJ107" s="76"/>
      <c r="FYK107" s="216"/>
      <c r="FYL107" s="75"/>
      <c r="FYM107" s="75"/>
      <c r="FYN107" s="204"/>
      <c r="FYO107" s="205"/>
      <c r="FYP107" s="72"/>
      <c r="FYQ107" s="70"/>
      <c r="FYR107" s="73"/>
      <c r="FYS107" s="74"/>
      <c r="FYT107" s="74"/>
      <c r="FYU107" s="62"/>
      <c r="FYV107" s="75"/>
      <c r="FYW107" s="76"/>
      <c r="FYX107" s="216"/>
      <c r="FYY107" s="75"/>
      <c r="FYZ107" s="75"/>
      <c r="FZA107" s="204"/>
      <c r="FZB107" s="205"/>
      <c r="FZC107" s="72"/>
      <c r="FZD107" s="70"/>
      <c r="FZE107" s="73"/>
      <c r="FZF107" s="74"/>
      <c r="FZG107" s="74"/>
      <c r="FZH107" s="62"/>
      <c r="FZI107" s="75"/>
      <c r="FZJ107" s="76"/>
      <c r="FZK107" s="216"/>
      <c r="FZL107" s="75"/>
      <c r="FZM107" s="75"/>
      <c r="FZN107" s="204"/>
      <c r="FZO107" s="205"/>
      <c r="FZP107" s="72"/>
      <c r="FZQ107" s="70"/>
      <c r="FZR107" s="73"/>
      <c r="FZS107" s="74"/>
      <c r="FZT107" s="74"/>
      <c r="FZU107" s="62"/>
      <c r="FZV107" s="75"/>
      <c r="FZW107" s="76"/>
      <c r="FZX107" s="216"/>
      <c r="FZY107" s="75"/>
      <c r="FZZ107" s="75"/>
      <c r="GAA107" s="204"/>
      <c r="GAB107" s="205"/>
      <c r="GAC107" s="72"/>
      <c r="GAD107" s="70"/>
      <c r="GAE107" s="73"/>
      <c r="GAF107" s="74"/>
      <c r="GAG107" s="74"/>
      <c r="GAH107" s="62"/>
      <c r="GAI107" s="75"/>
      <c r="GAJ107" s="76"/>
      <c r="GAK107" s="216"/>
      <c r="GAL107" s="75"/>
      <c r="GAM107" s="75"/>
      <c r="GAN107" s="204"/>
      <c r="GAO107" s="205"/>
      <c r="GAP107" s="72"/>
      <c r="GAQ107" s="70"/>
      <c r="GAR107" s="73"/>
      <c r="GAS107" s="74"/>
      <c r="GAT107" s="74"/>
      <c r="GAU107" s="62"/>
      <c r="GAV107" s="75"/>
      <c r="GAW107" s="76"/>
      <c r="GAX107" s="216"/>
      <c r="GAY107" s="75"/>
      <c r="GAZ107" s="75"/>
      <c r="GBA107" s="204"/>
      <c r="GBB107" s="205"/>
      <c r="GBC107" s="72"/>
      <c r="GBD107" s="70"/>
      <c r="GBE107" s="73"/>
      <c r="GBF107" s="74"/>
      <c r="GBG107" s="74"/>
      <c r="GBH107" s="62"/>
      <c r="GBI107" s="75"/>
      <c r="GBJ107" s="76"/>
      <c r="GBK107" s="216"/>
      <c r="GBL107" s="75"/>
      <c r="GBM107" s="75"/>
      <c r="GBN107" s="204"/>
      <c r="GBO107" s="205"/>
      <c r="GBP107" s="72"/>
      <c r="GBQ107" s="70"/>
      <c r="GBR107" s="73"/>
      <c r="GBS107" s="74"/>
      <c r="GBT107" s="74"/>
      <c r="GBU107" s="62"/>
      <c r="GBV107" s="75"/>
      <c r="GBW107" s="76"/>
      <c r="GBX107" s="216"/>
      <c r="GBY107" s="75"/>
      <c r="GBZ107" s="75"/>
      <c r="GCA107" s="204"/>
      <c r="GCB107" s="205"/>
      <c r="GCC107" s="72"/>
      <c r="GCD107" s="70"/>
      <c r="GCE107" s="73"/>
      <c r="GCF107" s="74"/>
      <c r="GCG107" s="74"/>
      <c r="GCH107" s="62"/>
      <c r="GCI107" s="75"/>
      <c r="GCJ107" s="76"/>
      <c r="GCK107" s="216"/>
      <c r="GCL107" s="75"/>
      <c r="GCM107" s="75"/>
      <c r="GCN107" s="204"/>
      <c r="GCO107" s="205"/>
      <c r="GCP107" s="72"/>
      <c r="GCQ107" s="70"/>
      <c r="GCR107" s="73"/>
      <c r="GCS107" s="74"/>
      <c r="GCT107" s="74"/>
      <c r="GCU107" s="62"/>
      <c r="GCV107" s="75"/>
      <c r="GCW107" s="76"/>
      <c r="GCX107" s="216"/>
      <c r="GCY107" s="75"/>
      <c r="GCZ107" s="75"/>
      <c r="GDA107" s="204"/>
      <c r="GDB107" s="205"/>
      <c r="GDC107" s="72"/>
      <c r="GDD107" s="70"/>
      <c r="GDE107" s="73"/>
      <c r="GDF107" s="74"/>
      <c r="GDG107" s="74"/>
      <c r="GDH107" s="62"/>
      <c r="GDI107" s="75"/>
      <c r="GDJ107" s="76"/>
      <c r="GDK107" s="216"/>
      <c r="GDL107" s="75"/>
      <c r="GDM107" s="75"/>
      <c r="GDN107" s="204"/>
      <c r="GDO107" s="205"/>
      <c r="GDP107" s="72"/>
      <c r="GDQ107" s="70"/>
      <c r="GDR107" s="73"/>
      <c r="GDS107" s="74"/>
      <c r="GDT107" s="74"/>
      <c r="GDU107" s="62"/>
      <c r="GDV107" s="75"/>
      <c r="GDW107" s="76"/>
      <c r="GDX107" s="216"/>
      <c r="GDY107" s="75"/>
      <c r="GDZ107" s="75"/>
      <c r="GEA107" s="204"/>
      <c r="GEB107" s="205"/>
      <c r="GEC107" s="72"/>
      <c r="GED107" s="70"/>
      <c r="GEE107" s="73"/>
      <c r="GEF107" s="74"/>
      <c r="GEG107" s="74"/>
      <c r="GEH107" s="62"/>
      <c r="GEI107" s="75"/>
      <c r="GEJ107" s="76"/>
      <c r="GEK107" s="216"/>
      <c r="GEL107" s="75"/>
      <c r="GEM107" s="75"/>
      <c r="GEN107" s="204"/>
      <c r="GEO107" s="205"/>
      <c r="GEP107" s="72"/>
      <c r="GEQ107" s="70"/>
      <c r="GER107" s="73"/>
      <c r="GES107" s="74"/>
      <c r="GET107" s="74"/>
      <c r="GEU107" s="62"/>
      <c r="GEV107" s="75"/>
      <c r="GEW107" s="76"/>
      <c r="GEX107" s="216"/>
      <c r="GEY107" s="75"/>
      <c r="GEZ107" s="75"/>
      <c r="GFA107" s="204"/>
      <c r="GFB107" s="205"/>
      <c r="GFC107" s="72"/>
      <c r="GFD107" s="70"/>
      <c r="GFE107" s="73"/>
      <c r="GFF107" s="74"/>
      <c r="GFG107" s="74"/>
      <c r="GFH107" s="62"/>
      <c r="GFI107" s="75"/>
      <c r="GFJ107" s="76"/>
      <c r="GFK107" s="216"/>
      <c r="GFL107" s="75"/>
      <c r="GFM107" s="75"/>
      <c r="GFN107" s="204"/>
      <c r="GFO107" s="205"/>
      <c r="GFP107" s="72"/>
      <c r="GFQ107" s="70"/>
      <c r="GFR107" s="73"/>
      <c r="GFS107" s="74"/>
      <c r="GFT107" s="74"/>
      <c r="GFU107" s="62"/>
      <c r="GFV107" s="75"/>
      <c r="GFW107" s="76"/>
      <c r="GFX107" s="216"/>
      <c r="GFY107" s="75"/>
      <c r="GFZ107" s="75"/>
      <c r="GGA107" s="204"/>
      <c r="GGB107" s="205"/>
      <c r="GGC107" s="72"/>
      <c r="GGD107" s="70"/>
      <c r="GGE107" s="73"/>
      <c r="GGF107" s="74"/>
      <c r="GGG107" s="74"/>
      <c r="GGH107" s="62"/>
      <c r="GGI107" s="75"/>
      <c r="GGJ107" s="76"/>
      <c r="GGK107" s="216"/>
      <c r="GGL107" s="75"/>
      <c r="GGM107" s="75"/>
      <c r="GGN107" s="204"/>
      <c r="GGO107" s="205"/>
      <c r="GGP107" s="72"/>
      <c r="GGQ107" s="70"/>
      <c r="GGR107" s="73"/>
      <c r="GGS107" s="74"/>
      <c r="GGT107" s="74"/>
      <c r="GGU107" s="62"/>
      <c r="GGV107" s="75"/>
      <c r="GGW107" s="76"/>
      <c r="GGX107" s="216"/>
      <c r="GGY107" s="75"/>
      <c r="GGZ107" s="75"/>
      <c r="GHA107" s="204"/>
      <c r="GHB107" s="205"/>
      <c r="GHC107" s="72"/>
      <c r="GHD107" s="70"/>
      <c r="GHE107" s="73"/>
      <c r="GHF107" s="74"/>
      <c r="GHG107" s="74"/>
      <c r="GHH107" s="62"/>
      <c r="GHI107" s="75"/>
      <c r="GHJ107" s="76"/>
      <c r="GHK107" s="216"/>
      <c r="GHL107" s="75"/>
      <c r="GHM107" s="75"/>
      <c r="GHN107" s="204"/>
      <c r="GHO107" s="205"/>
      <c r="GHP107" s="72"/>
      <c r="GHQ107" s="70"/>
      <c r="GHR107" s="73"/>
      <c r="GHS107" s="74"/>
      <c r="GHT107" s="74"/>
      <c r="GHU107" s="62"/>
      <c r="GHV107" s="75"/>
      <c r="GHW107" s="76"/>
      <c r="GHX107" s="216"/>
      <c r="GHY107" s="75"/>
      <c r="GHZ107" s="75"/>
      <c r="GIA107" s="204"/>
      <c r="GIB107" s="205"/>
      <c r="GIC107" s="72"/>
      <c r="GID107" s="70"/>
      <c r="GIE107" s="73"/>
      <c r="GIF107" s="74"/>
      <c r="GIG107" s="74"/>
      <c r="GIH107" s="62"/>
      <c r="GII107" s="75"/>
      <c r="GIJ107" s="76"/>
      <c r="GIK107" s="216"/>
      <c r="GIL107" s="75"/>
      <c r="GIM107" s="75"/>
      <c r="GIN107" s="204"/>
      <c r="GIO107" s="205"/>
      <c r="GIP107" s="72"/>
      <c r="GIQ107" s="70"/>
      <c r="GIR107" s="73"/>
      <c r="GIS107" s="74"/>
      <c r="GIT107" s="74"/>
      <c r="GIU107" s="62"/>
      <c r="GIV107" s="75"/>
      <c r="GIW107" s="76"/>
      <c r="GIX107" s="216"/>
      <c r="GIY107" s="75"/>
      <c r="GIZ107" s="75"/>
      <c r="GJA107" s="204"/>
      <c r="GJB107" s="205"/>
      <c r="GJC107" s="72"/>
      <c r="GJD107" s="70"/>
      <c r="GJE107" s="73"/>
      <c r="GJF107" s="74"/>
      <c r="GJG107" s="74"/>
      <c r="GJH107" s="62"/>
      <c r="GJI107" s="75"/>
      <c r="GJJ107" s="76"/>
      <c r="GJK107" s="216"/>
      <c r="GJL107" s="75"/>
      <c r="GJM107" s="75"/>
      <c r="GJN107" s="204"/>
      <c r="GJO107" s="205"/>
      <c r="GJP107" s="72"/>
      <c r="GJQ107" s="70"/>
      <c r="GJR107" s="73"/>
      <c r="GJS107" s="74"/>
      <c r="GJT107" s="74"/>
      <c r="GJU107" s="62"/>
      <c r="GJV107" s="75"/>
      <c r="GJW107" s="76"/>
      <c r="GJX107" s="216"/>
      <c r="GJY107" s="75"/>
      <c r="GJZ107" s="75"/>
      <c r="GKA107" s="204"/>
      <c r="GKB107" s="205"/>
      <c r="GKC107" s="72"/>
      <c r="GKD107" s="70"/>
      <c r="GKE107" s="73"/>
      <c r="GKF107" s="74"/>
      <c r="GKG107" s="74"/>
      <c r="GKH107" s="62"/>
      <c r="GKI107" s="75"/>
      <c r="GKJ107" s="76"/>
      <c r="GKK107" s="216"/>
      <c r="GKL107" s="75"/>
      <c r="GKM107" s="75"/>
      <c r="GKN107" s="204"/>
      <c r="GKO107" s="205"/>
      <c r="GKP107" s="72"/>
      <c r="GKQ107" s="70"/>
      <c r="GKR107" s="73"/>
      <c r="GKS107" s="74"/>
      <c r="GKT107" s="74"/>
      <c r="GKU107" s="62"/>
      <c r="GKV107" s="75"/>
      <c r="GKW107" s="76"/>
      <c r="GKX107" s="216"/>
      <c r="GKY107" s="75"/>
      <c r="GKZ107" s="75"/>
      <c r="GLA107" s="204"/>
      <c r="GLB107" s="205"/>
      <c r="GLC107" s="72"/>
      <c r="GLD107" s="70"/>
      <c r="GLE107" s="73"/>
      <c r="GLF107" s="74"/>
      <c r="GLG107" s="74"/>
      <c r="GLH107" s="62"/>
      <c r="GLI107" s="75"/>
      <c r="GLJ107" s="76"/>
      <c r="GLK107" s="216"/>
      <c r="GLL107" s="75"/>
      <c r="GLM107" s="75"/>
      <c r="GLN107" s="204"/>
      <c r="GLO107" s="205"/>
      <c r="GLP107" s="72"/>
      <c r="GLQ107" s="70"/>
      <c r="GLR107" s="73"/>
      <c r="GLS107" s="74"/>
      <c r="GLT107" s="74"/>
      <c r="GLU107" s="62"/>
      <c r="GLV107" s="75"/>
      <c r="GLW107" s="76"/>
      <c r="GLX107" s="216"/>
      <c r="GLY107" s="75"/>
      <c r="GLZ107" s="75"/>
      <c r="GMA107" s="204"/>
      <c r="GMB107" s="205"/>
      <c r="GMC107" s="72"/>
      <c r="GMD107" s="70"/>
      <c r="GME107" s="73"/>
      <c r="GMF107" s="74"/>
      <c r="GMG107" s="74"/>
      <c r="GMH107" s="62"/>
      <c r="GMI107" s="75"/>
      <c r="GMJ107" s="76"/>
      <c r="GMK107" s="216"/>
      <c r="GML107" s="75"/>
      <c r="GMM107" s="75"/>
      <c r="GMN107" s="204"/>
      <c r="GMO107" s="205"/>
      <c r="GMP107" s="72"/>
      <c r="GMQ107" s="70"/>
      <c r="GMR107" s="73"/>
      <c r="GMS107" s="74"/>
      <c r="GMT107" s="74"/>
      <c r="GMU107" s="62"/>
      <c r="GMV107" s="75"/>
      <c r="GMW107" s="76"/>
      <c r="GMX107" s="216"/>
      <c r="GMY107" s="75"/>
      <c r="GMZ107" s="75"/>
      <c r="GNA107" s="204"/>
      <c r="GNB107" s="205"/>
      <c r="GNC107" s="72"/>
      <c r="GND107" s="70"/>
      <c r="GNE107" s="73"/>
      <c r="GNF107" s="74"/>
      <c r="GNG107" s="74"/>
      <c r="GNH107" s="62"/>
      <c r="GNI107" s="75"/>
      <c r="GNJ107" s="76"/>
      <c r="GNK107" s="216"/>
      <c r="GNL107" s="75"/>
      <c r="GNM107" s="75"/>
      <c r="GNN107" s="204"/>
      <c r="GNO107" s="205"/>
      <c r="GNP107" s="72"/>
      <c r="GNQ107" s="70"/>
      <c r="GNR107" s="73"/>
      <c r="GNS107" s="74"/>
      <c r="GNT107" s="74"/>
      <c r="GNU107" s="62"/>
      <c r="GNV107" s="75"/>
      <c r="GNW107" s="76"/>
      <c r="GNX107" s="216"/>
      <c r="GNY107" s="75"/>
      <c r="GNZ107" s="75"/>
      <c r="GOA107" s="204"/>
      <c r="GOB107" s="205"/>
      <c r="GOC107" s="72"/>
      <c r="GOD107" s="70"/>
      <c r="GOE107" s="73"/>
      <c r="GOF107" s="74"/>
      <c r="GOG107" s="74"/>
      <c r="GOH107" s="62"/>
      <c r="GOI107" s="75"/>
      <c r="GOJ107" s="76"/>
      <c r="GOK107" s="216"/>
      <c r="GOL107" s="75"/>
      <c r="GOM107" s="75"/>
      <c r="GON107" s="204"/>
      <c r="GOO107" s="205"/>
      <c r="GOP107" s="72"/>
      <c r="GOQ107" s="70"/>
      <c r="GOR107" s="73"/>
      <c r="GOS107" s="74"/>
      <c r="GOT107" s="74"/>
      <c r="GOU107" s="62"/>
      <c r="GOV107" s="75"/>
      <c r="GOW107" s="76"/>
      <c r="GOX107" s="216"/>
      <c r="GOY107" s="75"/>
      <c r="GOZ107" s="75"/>
      <c r="GPA107" s="204"/>
      <c r="GPB107" s="205"/>
      <c r="GPC107" s="72"/>
      <c r="GPD107" s="70"/>
      <c r="GPE107" s="73"/>
      <c r="GPF107" s="74"/>
      <c r="GPG107" s="74"/>
      <c r="GPH107" s="62"/>
      <c r="GPI107" s="75"/>
      <c r="GPJ107" s="76"/>
      <c r="GPK107" s="216"/>
      <c r="GPL107" s="75"/>
      <c r="GPM107" s="75"/>
      <c r="GPN107" s="204"/>
      <c r="GPO107" s="205"/>
      <c r="GPP107" s="72"/>
      <c r="GPQ107" s="70"/>
      <c r="GPR107" s="73"/>
      <c r="GPS107" s="74"/>
      <c r="GPT107" s="74"/>
      <c r="GPU107" s="62"/>
      <c r="GPV107" s="75"/>
      <c r="GPW107" s="76"/>
      <c r="GPX107" s="216"/>
      <c r="GPY107" s="75"/>
      <c r="GPZ107" s="75"/>
      <c r="GQA107" s="204"/>
      <c r="GQB107" s="205"/>
      <c r="GQC107" s="72"/>
      <c r="GQD107" s="70"/>
      <c r="GQE107" s="73"/>
      <c r="GQF107" s="74"/>
      <c r="GQG107" s="74"/>
      <c r="GQH107" s="62"/>
      <c r="GQI107" s="75"/>
      <c r="GQJ107" s="76"/>
      <c r="GQK107" s="216"/>
      <c r="GQL107" s="75"/>
      <c r="GQM107" s="75"/>
      <c r="GQN107" s="204"/>
      <c r="GQO107" s="205"/>
      <c r="GQP107" s="72"/>
      <c r="GQQ107" s="70"/>
      <c r="GQR107" s="73"/>
      <c r="GQS107" s="74"/>
      <c r="GQT107" s="74"/>
      <c r="GQU107" s="62"/>
      <c r="GQV107" s="75"/>
      <c r="GQW107" s="76"/>
      <c r="GQX107" s="216"/>
      <c r="GQY107" s="75"/>
      <c r="GQZ107" s="75"/>
      <c r="GRA107" s="204"/>
      <c r="GRB107" s="205"/>
      <c r="GRC107" s="72"/>
      <c r="GRD107" s="70"/>
      <c r="GRE107" s="73"/>
      <c r="GRF107" s="74"/>
      <c r="GRG107" s="74"/>
      <c r="GRH107" s="62"/>
      <c r="GRI107" s="75"/>
      <c r="GRJ107" s="76"/>
      <c r="GRK107" s="216"/>
      <c r="GRL107" s="75"/>
      <c r="GRM107" s="75"/>
      <c r="GRN107" s="204"/>
      <c r="GRO107" s="205"/>
      <c r="GRP107" s="72"/>
      <c r="GRQ107" s="70"/>
      <c r="GRR107" s="73"/>
      <c r="GRS107" s="74"/>
      <c r="GRT107" s="74"/>
      <c r="GRU107" s="62"/>
      <c r="GRV107" s="75"/>
      <c r="GRW107" s="76"/>
      <c r="GRX107" s="216"/>
      <c r="GRY107" s="75"/>
      <c r="GRZ107" s="75"/>
      <c r="GSA107" s="204"/>
      <c r="GSB107" s="205"/>
      <c r="GSC107" s="72"/>
      <c r="GSD107" s="70"/>
      <c r="GSE107" s="73"/>
      <c r="GSF107" s="74"/>
      <c r="GSG107" s="74"/>
      <c r="GSH107" s="62"/>
      <c r="GSI107" s="75"/>
      <c r="GSJ107" s="76"/>
      <c r="GSK107" s="216"/>
      <c r="GSL107" s="75"/>
      <c r="GSM107" s="75"/>
      <c r="GSN107" s="204"/>
      <c r="GSO107" s="205"/>
      <c r="GSP107" s="72"/>
      <c r="GSQ107" s="70"/>
      <c r="GSR107" s="73"/>
      <c r="GSS107" s="74"/>
      <c r="GST107" s="74"/>
      <c r="GSU107" s="62"/>
      <c r="GSV107" s="75"/>
      <c r="GSW107" s="76"/>
      <c r="GSX107" s="216"/>
      <c r="GSY107" s="75"/>
      <c r="GSZ107" s="75"/>
      <c r="GTA107" s="204"/>
      <c r="GTB107" s="205"/>
      <c r="GTC107" s="72"/>
      <c r="GTD107" s="70"/>
      <c r="GTE107" s="73"/>
      <c r="GTF107" s="74"/>
      <c r="GTG107" s="74"/>
      <c r="GTH107" s="62"/>
      <c r="GTI107" s="75"/>
      <c r="GTJ107" s="76"/>
      <c r="GTK107" s="216"/>
      <c r="GTL107" s="75"/>
      <c r="GTM107" s="75"/>
      <c r="GTN107" s="204"/>
      <c r="GTO107" s="205"/>
      <c r="GTP107" s="72"/>
      <c r="GTQ107" s="70"/>
      <c r="GTR107" s="73"/>
      <c r="GTS107" s="74"/>
      <c r="GTT107" s="74"/>
      <c r="GTU107" s="62"/>
      <c r="GTV107" s="75"/>
      <c r="GTW107" s="76"/>
      <c r="GTX107" s="216"/>
      <c r="GTY107" s="75"/>
      <c r="GTZ107" s="75"/>
      <c r="GUA107" s="204"/>
      <c r="GUB107" s="205"/>
      <c r="GUC107" s="72"/>
      <c r="GUD107" s="70"/>
      <c r="GUE107" s="73"/>
      <c r="GUF107" s="74"/>
      <c r="GUG107" s="74"/>
      <c r="GUH107" s="62"/>
      <c r="GUI107" s="75"/>
      <c r="GUJ107" s="76"/>
      <c r="GUK107" s="216"/>
      <c r="GUL107" s="75"/>
      <c r="GUM107" s="75"/>
      <c r="GUN107" s="204"/>
      <c r="GUO107" s="205"/>
      <c r="GUP107" s="72"/>
      <c r="GUQ107" s="70"/>
      <c r="GUR107" s="73"/>
      <c r="GUS107" s="74"/>
      <c r="GUT107" s="74"/>
      <c r="GUU107" s="62"/>
      <c r="GUV107" s="75"/>
      <c r="GUW107" s="76"/>
      <c r="GUX107" s="216"/>
      <c r="GUY107" s="75"/>
      <c r="GUZ107" s="75"/>
      <c r="GVA107" s="204"/>
      <c r="GVB107" s="205"/>
      <c r="GVC107" s="72"/>
      <c r="GVD107" s="70"/>
      <c r="GVE107" s="73"/>
      <c r="GVF107" s="74"/>
      <c r="GVG107" s="74"/>
      <c r="GVH107" s="62"/>
      <c r="GVI107" s="75"/>
      <c r="GVJ107" s="76"/>
      <c r="GVK107" s="216"/>
      <c r="GVL107" s="75"/>
      <c r="GVM107" s="75"/>
      <c r="GVN107" s="204"/>
      <c r="GVO107" s="205"/>
      <c r="GVP107" s="72"/>
      <c r="GVQ107" s="70"/>
      <c r="GVR107" s="73"/>
      <c r="GVS107" s="74"/>
      <c r="GVT107" s="74"/>
      <c r="GVU107" s="62"/>
      <c r="GVV107" s="75"/>
      <c r="GVW107" s="76"/>
      <c r="GVX107" s="216"/>
      <c r="GVY107" s="75"/>
      <c r="GVZ107" s="75"/>
      <c r="GWA107" s="204"/>
      <c r="GWB107" s="205"/>
      <c r="GWC107" s="72"/>
      <c r="GWD107" s="70"/>
      <c r="GWE107" s="73"/>
      <c r="GWF107" s="74"/>
      <c r="GWG107" s="74"/>
      <c r="GWH107" s="62"/>
      <c r="GWI107" s="75"/>
      <c r="GWJ107" s="76"/>
      <c r="GWK107" s="216"/>
      <c r="GWL107" s="75"/>
      <c r="GWM107" s="75"/>
      <c r="GWN107" s="204"/>
      <c r="GWO107" s="205"/>
      <c r="GWP107" s="72"/>
      <c r="GWQ107" s="70"/>
      <c r="GWR107" s="73"/>
      <c r="GWS107" s="74"/>
      <c r="GWT107" s="74"/>
      <c r="GWU107" s="62"/>
      <c r="GWV107" s="75"/>
      <c r="GWW107" s="76"/>
      <c r="GWX107" s="216"/>
      <c r="GWY107" s="75"/>
      <c r="GWZ107" s="75"/>
      <c r="GXA107" s="204"/>
      <c r="GXB107" s="205"/>
      <c r="GXC107" s="72"/>
      <c r="GXD107" s="70"/>
      <c r="GXE107" s="73"/>
      <c r="GXF107" s="74"/>
      <c r="GXG107" s="74"/>
      <c r="GXH107" s="62"/>
      <c r="GXI107" s="75"/>
      <c r="GXJ107" s="76"/>
      <c r="GXK107" s="216"/>
      <c r="GXL107" s="75"/>
      <c r="GXM107" s="75"/>
      <c r="GXN107" s="204"/>
      <c r="GXO107" s="205"/>
      <c r="GXP107" s="72"/>
      <c r="GXQ107" s="70"/>
      <c r="GXR107" s="73"/>
      <c r="GXS107" s="74"/>
      <c r="GXT107" s="74"/>
      <c r="GXU107" s="62"/>
      <c r="GXV107" s="75"/>
      <c r="GXW107" s="76"/>
      <c r="GXX107" s="216"/>
      <c r="GXY107" s="75"/>
      <c r="GXZ107" s="75"/>
      <c r="GYA107" s="204"/>
      <c r="GYB107" s="205"/>
      <c r="GYC107" s="72"/>
      <c r="GYD107" s="70"/>
      <c r="GYE107" s="73"/>
      <c r="GYF107" s="74"/>
      <c r="GYG107" s="74"/>
      <c r="GYH107" s="62"/>
      <c r="GYI107" s="75"/>
      <c r="GYJ107" s="76"/>
      <c r="GYK107" s="216"/>
      <c r="GYL107" s="75"/>
      <c r="GYM107" s="75"/>
      <c r="GYN107" s="204"/>
      <c r="GYO107" s="205"/>
      <c r="GYP107" s="72"/>
      <c r="GYQ107" s="70"/>
      <c r="GYR107" s="73"/>
      <c r="GYS107" s="74"/>
      <c r="GYT107" s="74"/>
      <c r="GYU107" s="62"/>
      <c r="GYV107" s="75"/>
      <c r="GYW107" s="76"/>
      <c r="GYX107" s="216"/>
      <c r="GYY107" s="75"/>
      <c r="GYZ107" s="75"/>
      <c r="GZA107" s="204"/>
      <c r="GZB107" s="205"/>
      <c r="GZC107" s="72"/>
      <c r="GZD107" s="70"/>
      <c r="GZE107" s="73"/>
      <c r="GZF107" s="74"/>
      <c r="GZG107" s="74"/>
      <c r="GZH107" s="62"/>
      <c r="GZI107" s="75"/>
      <c r="GZJ107" s="76"/>
      <c r="GZK107" s="216"/>
      <c r="GZL107" s="75"/>
      <c r="GZM107" s="75"/>
      <c r="GZN107" s="204"/>
      <c r="GZO107" s="205"/>
      <c r="GZP107" s="72"/>
      <c r="GZQ107" s="70"/>
      <c r="GZR107" s="73"/>
      <c r="GZS107" s="74"/>
      <c r="GZT107" s="74"/>
      <c r="GZU107" s="62"/>
      <c r="GZV107" s="75"/>
      <c r="GZW107" s="76"/>
      <c r="GZX107" s="216"/>
      <c r="GZY107" s="75"/>
      <c r="GZZ107" s="75"/>
      <c r="HAA107" s="204"/>
      <c r="HAB107" s="205"/>
      <c r="HAC107" s="72"/>
      <c r="HAD107" s="70"/>
      <c r="HAE107" s="73"/>
      <c r="HAF107" s="74"/>
      <c r="HAG107" s="74"/>
      <c r="HAH107" s="62"/>
      <c r="HAI107" s="75"/>
      <c r="HAJ107" s="76"/>
      <c r="HAK107" s="216"/>
      <c r="HAL107" s="75"/>
      <c r="HAM107" s="75"/>
      <c r="HAN107" s="204"/>
      <c r="HAO107" s="205"/>
      <c r="HAP107" s="72"/>
      <c r="HAQ107" s="70"/>
      <c r="HAR107" s="73"/>
      <c r="HAS107" s="74"/>
      <c r="HAT107" s="74"/>
      <c r="HAU107" s="62"/>
      <c r="HAV107" s="75"/>
      <c r="HAW107" s="76"/>
      <c r="HAX107" s="216"/>
      <c r="HAY107" s="75"/>
      <c r="HAZ107" s="75"/>
      <c r="HBA107" s="204"/>
      <c r="HBB107" s="205"/>
      <c r="HBC107" s="72"/>
      <c r="HBD107" s="70"/>
      <c r="HBE107" s="73"/>
      <c r="HBF107" s="74"/>
      <c r="HBG107" s="74"/>
      <c r="HBH107" s="62"/>
      <c r="HBI107" s="75"/>
      <c r="HBJ107" s="76"/>
      <c r="HBK107" s="216"/>
      <c r="HBL107" s="75"/>
      <c r="HBM107" s="75"/>
      <c r="HBN107" s="204"/>
      <c r="HBO107" s="205"/>
      <c r="HBP107" s="72"/>
      <c r="HBQ107" s="70"/>
      <c r="HBR107" s="73"/>
      <c r="HBS107" s="74"/>
      <c r="HBT107" s="74"/>
      <c r="HBU107" s="62"/>
      <c r="HBV107" s="75"/>
      <c r="HBW107" s="76"/>
      <c r="HBX107" s="216"/>
      <c r="HBY107" s="75"/>
      <c r="HBZ107" s="75"/>
      <c r="HCA107" s="204"/>
      <c r="HCB107" s="205"/>
      <c r="HCC107" s="72"/>
      <c r="HCD107" s="70"/>
      <c r="HCE107" s="73"/>
      <c r="HCF107" s="74"/>
      <c r="HCG107" s="74"/>
      <c r="HCH107" s="62"/>
      <c r="HCI107" s="75"/>
      <c r="HCJ107" s="76"/>
      <c r="HCK107" s="216"/>
      <c r="HCL107" s="75"/>
      <c r="HCM107" s="75"/>
      <c r="HCN107" s="204"/>
      <c r="HCO107" s="205"/>
      <c r="HCP107" s="72"/>
      <c r="HCQ107" s="70"/>
      <c r="HCR107" s="73"/>
      <c r="HCS107" s="74"/>
      <c r="HCT107" s="74"/>
      <c r="HCU107" s="62"/>
      <c r="HCV107" s="75"/>
      <c r="HCW107" s="76"/>
      <c r="HCX107" s="216"/>
      <c r="HCY107" s="75"/>
      <c r="HCZ107" s="75"/>
      <c r="HDA107" s="204"/>
      <c r="HDB107" s="205"/>
      <c r="HDC107" s="72"/>
      <c r="HDD107" s="70"/>
      <c r="HDE107" s="73"/>
      <c r="HDF107" s="74"/>
      <c r="HDG107" s="74"/>
      <c r="HDH107" s="62"/>
      <c r="HDI107" s="75"/>
      <c r="HDJ107" s="76"/>
      <c r="HDK107" s="216"/>
      <c r="HDL107" s="75"/>
      <c r="HDM107" s="75"/>
      <c r="HDN107" s="204"/>
      <c r="HDO107" s="205"/>
      <c r="HDP107" s="72"/>
      <c r="HDQ107" s="70"/>
      <c r="HDR107" s="73"/>
      <c r="HDS107" s="74"/>
      <c r="HDT107" s="74"/>
      <c r="HDU107" s="62"/>
      <c r="HDV107" s="75"/>
      <c r="HDW107" s="76"/>
      <c r="HDX107" s="216"/>
      <c r="HDY107" s="75"/>
      <c r="HDZ107" s="75"/>
      <c r="HEA107" s="204"/>
      <c r="HEB107" s="205"/>
      <c r="HEC107" s="72"/>
      <c r="HED107" s="70"/>
      <c r="HEE107" s="73"/>
      <c r="HEF107" s="74"/>
      <c r="HEG107" s="74"/>
      <c r="HEH107" s="62"/>
      <c r="HEI107" s="75"/>
      <c r="HEJ107" s="76"/>
      <c r="HEK107" s="216"/>
      <c r="HEL107" s="75"/>
      <c r="HEM107" s="75"/>
      <c r="HEN107" s="204"/>
      <c r="HEO107" s="205"/>
      <c r="HEP107" s="72"/>
      <c r="HEQ107" s="70"/>
      <c r="HER107" s="73"/>
      <c r="HES107" s="74"/>
      <c r="HET107" s="74"/>
      <c r="HEU107" s="62"/>
      <c r="HEV107" s="75"/>
      <c r="HEW107" s="76"/>
      <c r="HEX107" s="216"/>
      <c r="HEY107" s="75"/>
      <c r="HEZ107" s="75"/>
      <c r="HFA107" s="204"/>
      <c r="HFB107" s="205"/>
      <c r="HFC107" s="72"/>
      <c r="HFD107" s="70"/>
      <c r="HFE107" s="73"/>
      <c r="HFF107" s="74"/>
      <c r="HFG107" s="74"/>
      <c r="HFH107" s="62"/>
      <c r="HFI107" s="75"/>
      <c r="HFJ107" s="76"/>
      <c r="HFK107" s="216"/>
      <c r="HFL107" s="75"/>
      <c r="HFM107" s="75"/>
      <c r="HFN107" s="204"/>
      <c r="HFO107" s="205"/>
      <c r="HFP107" s="72"/>
      <c r="HFQ107" s="70"/>
      <c r="HFR107" s="73"/>
      <c r="HFS107" s="74"/>
      <c r="HFT107" s="74"/>
      <c r="HFU107" s="62"/>
      <c r="HFV107" s="75"/>
      <c r="HFW107" s="76"/>
      <c r="HFX107" s="216"/>
      <c r="HFY107" s="75"/>
      <c r="HFZ107" s="75"/>
      <c r="HGA107" s="204"/>
      <c r="HGB107" s="205"/>
      <c r="HGC107" s="72"/>
      <c r="HGD107" s="70"/>
      <c r="HGE107" s="73"/>
      <c r="HGF107" s="74"/>
      <c r="HGG107" s="74"/>
      <c r="HGH107" s="62"/>
      <c r="HGI107" s="75"/>
      <c r="HGJ107" s="76"/>
      <c r="HGK107" s="216"/>
      <c r="HGL107" s="75"/>
      <c r="HGM107" s="75"/>
      <c r="HGN107" s="204"/>
      <c r="HGO107" s="205"/>
      <c r="HGP107" s="72"/>
      <c r="HGQ107" s="70"/>
      <c r="HGR107" s="73"/>
      <c r="HGS107" s="74"/>
      <c r="HGT107" s="74"/>
      <c r="HGU107" s="62"/>
      <c r="HGV107" s="75"/>
      <c r="HGW107" s="76"/>
      <c r="HGX107" s="216"/>
      <c r="HGY107" s="75"/>
      <c r="HGZ107" s="75"/>
      <c r="HHA107" s="204"/>
      <c r="HHB107" s="205"/>
      <c r="HHC107" s="72"/>
      <c r="HHD107" s="70"/>
      <c r="HHE107" s="73"/>
      <c r="HHF107" s="74"/>
      <c r="HHG107" s="74"/>
      <c r="HHH107" s="62"/>
      <c r="HHI107" s="75"/>
      <c r="HHJ107" s="76"/>
      <c r="HHK107" s="216"/>
      <c r="HHL107" s="75"/>
      <c r="HHM107" s="75"/>
      <c r="HHN107" s="204"/>
      <c r="HHO107" s="205"/>
      <c r="HHP107" s="72"/>
      <c r="HHQ107" s="70"/>
      <c r="HHR107" s="73"/>
      <c r="HHS107" s="74"/>
      <c r="HHT107" s="74"/>
      <c r="HHU107" s="62"/>
      <c r="HHV107" s="75"/>
      <c r="HHW107" s="76"/>
      <c r="HHX107" s="216"/>
      <c r="HHY107" s="75"/>
      <c r="HHZ107" s="75"/>
      <c r="HIA107" s="204"/>
      <c r="HIB107" s="205"/>
      <c r="HIC107" s="72"/>
      <c r="HID107" s="70"/>
      <c r="HIE107" s="73"/>
      <c r="HIF107" s="74"/>
      <c r="HIG107" s="74"/>
      <c r="HIH107" s="62"/>
      <c r="HII107" s="75"/>
      <c r="HIJ107" s="76"/>
      <c r="HIK107" s="216"/>
      <c r="HIL107" s="75"/>
      <c r="HIM107" s="75"/>
      <c r="HIN107" s="204"/>
      <c r="HIO107" s="205"/>
      <c r="HIP107" s="72"/>
      <c r="HIQ107" s="70"/>
      <c r="HIR107" s="73"/>
      <c r="HIS107" s="74"/>
      <c r="HIT107" s="74"/>
      <c r="HIU107" s="62"/>
      <c r="HIV107" s="75"/>
      <c r="HIW107" s="76"/>
      <c r="HIX107" s="216"/>
      <c r="HIY107" s="75"/>
      <c r="HIZ107" s="75"/>
      <c r="HJA107" s="204"/>
      <c r="HJB107" s="205"/>
      <c r="HJC107" s="72"/>
      <c r="HJD107" s="70"/>
      <c r="HJE107" s="73"/>
      <c r="HJF107" s="74"/>
      <c r="HJG107" s="74"/>
      <c r="HJH107" s="62"/>
      <c r="HJI107" s="75"/>
      <c r="HJJ107" s="76"/>
      <c r="HJK107" s="216"/>
      <c r="HJL107" s="75"/>
      <c r="HJM107" s="75"/>
      <c r="HJN107" s="204"/>
      <c r="HJO107" s="205"/>
      <c r="HJP107" s="72"/>
      <c r="HJQ107" s="70"/>
      <c r="HJR107" s="73"/>
      <c r="HJS107" s="74"/>
      <c r="HJT107" s="74"/>
      <c r="HJU107" s="62"/>
      <c r="HJV107" s="75"/>
      <c r="HJW107" s="76"/>
      <c r="HJX107" s="216"/>
      <c r="HJY107" s="75"/>
      <c r="HJZ107" s="75"/>
      <c r="HKA107" s="204"/>
      <c r="HKB107" s="205"/>
      <c r="HKC107" s="72"/>
      <c r="HKD107" s="70"/>
      <c r="HKE107" s="73"/>
      <c r="HKF107" s="74"/>
      <c r="HKG107" s="74"/>
      <c r="HKH107" s="62"/>
      <c r="HKI107" s="75"/>
      <c r="HKJ107" s="76"/>
      <c r="HKK107" s="216"/>
      <c r="HKL107" s="75"/>
      <c r="HKM107" s="75"/>
      <c r="HKN107" s="204"/>
      <c r="HKO107" s="205"/>
      <c r="HKP107" s="72"/>
      <c r="HKQ107" s="70"/>
      <c r="HKR107" s="73"/>
      <c r="HKS107" s="74"/>
      <c r="HKT107" s="74"/>
      <c r="HKU107" s="62"/>
      <c r="HKV107" s="75"/>
      <c r="HKW107" s="76"/>
      <c r="HKX107" s="216"/>
      <c r="HKY107" s="75"/>
      <c r="HKZ107" s="75"/>
      <c r="HLA107" s="204"/>
      <c r="HLB107" s="205"/>
      <c r="HLC107" s="72"/>
      <c r="HLD107" s="70"/>
      <c r="HLE107" s="73"/>
      <c r="HLF107" s="74"/>
      <c r="HLG107" s="74"/>
      <c r="HLH107" s="62"/>
      <c r="HLI107" s="75"/>
      <c r="HLJ107" s="76"/>
      <c r="HLK107" s="216"/>
      <c r="HLL107" s="75"/>
      <c r="HLM107" s="75"/>
      <c r="HLN107" s="204"/>
      <c r="HLO107" s="205"/>
      <c r="HLP107" s="72"/>
      <c r="HLQ107" s="70"/>
      <c r="HLR107" s="73"/>
      <c r="HLS107" s="74"/>
      <c r="HLT107" s="74"/>
      <c r="HLU107" s="62"/>
      <c r="HLV107" s="75"/>
      <c r="HLW107" s="76"/>
      <c r="HLX107" s="216"/>
      <c r="HLY107" s="75"/>
      <c r="HLZ107" s="75"/>
      <c r="HMA107" s="204"/>
      <c r="HMB107" s="205"/>
      <c r="HMC107" s="72"/>
      <c r="HMD107" s="70"/>
      <c r="HME107" s="73"/>
      <c r="HMF107" s="74"/>
      <c r="HMG107" s="74"/>
      <c r="HMH107" s="62"/>
      <c r="HMI107" s="75"/>
      <c r="HMJ107" s="76"/>
      <c r="HMK107" s="216"/>
      <c r="HML107" s="75"/>
      <c r="HMM107" s="75"/>
      <c r="HMN107" s="204"/>
      <c r="HMO107" s="205"/>
      <c r="HMP107" s="72"/>
      <c r="HMQ107" s="70"/>
      <c r="HMR107" s="73"/>
      <c r="HMS107" s="74"/>
      <c r="HMT107" s="74"/>
      <c r="HMU107" s="62"/>
      <c r="HMV107" s="75"/>
      <c r="HMW107" s="76"/>
      <c r="HMX107" s="216"/>
      <c r="HMY107" s="75"/>
      <c r="HMZ107" s="75"/>
      <c r="HNA107" s="204"/>
      <c r="HNB107" s="205"/>
      <c r="HNC107" s="72"/>
      <c r="HND107" s="70"/>
      <c r="HNE107" s="73"/>
      <c r="HNF107" s="74"/>
      <c r="HNG107" s="74"/>
      <c r="HNH107" s="62"/>
      <c r="HNI107" s="75"/>
      <c r="HNJ107" s="76"/>
      <c r="HNK107" s="216"/>
      <c r="HNL107" s="75"/>
      <c r="HNM107" s="75"/>
      <c r="HNN107" s="204"/>
      <c r="HNO107" s="205"/>
      <c r="HNP107" s="72"/>
      <c r="HNQ107" s="70"/>
      <c r="HNR107" s="73"/>
      <c r="HNS107" s="74"/>
      <c r="HNT107" s="74"/>
      <c r="HNU107" s="62"/>
      <c r="HNV107" s="75"/>
      <c r="HNW107" s="76"/>
      <c r="HNX107" s="216"/>
      <c r="HNY107" s="75"/>
      <c r="HNZ107" s="75"/>
      <c r="HOA107" s="204"/>
      <c r="HOB107" s="205"/>
      <c r="HOC107" s="72"/>
      <c r="HOD107" s="70"/>
      <c r="HOE107" s="73"/>
      <c r="HOF107" s="74"/>
      <c r="HOG107" s="74"/>
      <c r="HOH107" s="62"/>
      <c r="HOI107" s="75"/>
      <c r="HOJ107" s="76"/>
      <c r="HOK107" s="216"/>
      <c r="HOL107" s="75"/>
      <c r="HOM107" s="75"/>
      <c r="HON107" s="204"/>
      <c r="HOO107" s="205"/>
      <c r="HOP107" s="72"/>
      <c r="HOQ107" s="70"/>
      <c r="HOR107" s="73"/>
      <c r="HOS107" s="74"/>
      <c r="HOT107" s="74"/>
      <c r="HOU107" s="62"/>
      <c r="HOV107" s="75"/>
      <c r="HOW107" s="76"/>
      <c r="HOX107" s="216"/>
      <c r="HOY107" s="75"/>
      <c r="HOZ107" s="75"/>
      <c r="HPA107" s="204"/>
      <c r="HPB107" s="205"/>
      <c r="HPC107" s="72"/>
      <c r="HPD107" s="70"/>
      <c r="HPE107" s="73"/>
      <c r="HPF107" s="74"/>
      <c r="HPG107" s="74"/>
      <c r="HPH107" s="62"/>
      <c r="HPI107" s="75"/>
      <c r="HPJ107" s="76"/>
      <c r="HPK107" s="216"/>
      <c r="HPL107" s="75"/>
      <c r="HPM107" s="75"/>
      <c r="HPN107" s="204"/>
      <c r="HPO107" s="205"/>
      <c r="HPP107" s="72"/>
      <c r="HPQ107" s="70"/>
      <c r="HPR107" s="73"/>
      <c r="HPS107" s="74"/>
      <c r="HPT107" s="74"/>
      <c r="HPU107" s="62"/>
      <c r="HPV107" s="75"/>
      <c r="HPW107" s="76"/>
      <c r="HPX107" s="216"/>
      <c r="HPY107" s="75"/>
      <c r="HPZ107" s="75"/>
      <c r="HQA107" s="204"/>
      <c r="HQB107" s="205"/>
      <c r="HQC107" s="72"/>
      <c r="HQD107" s="70"/>
      <c r="HQE107" s="73"/>
      <c r="HQF107" s="74"/>
      <c r="HQG107" s="74"/>
      <c r="HQH107" s="62"/>
      <c r="HQI107" s="75"/>
      <c r="HQJ107" s="76"/>
      <c r="HQK107" s="216"/>
      <c r="HQL107" s="75"/>
      <c r="HQM107" s="75"/>
      <c r="HQN107" s="204"/>
      <c r="HQO107" s="205"/>
      <c r="HQP107" s="72"/>
      <c r="HQQ107" s="70"/>
      <c r="HQR107" s="73"/>
      <c r="HQS107" s="74"/>
      <c r="HQT107" s="74"/>
      <c r="HQU107" s="62"/>
      <c r="HQV107" s="75"/>
      <c r="HQW107" s="76"/>
      <c r="HQX107" s="216"/>
      <c r="HQY107" s="75"/>
      <c r="HQZ107" s="75"/>
      <c r="HRA107" s="204"/>
      <c r="HRB107" s="205"/>
      <c r="HRC107" s="72"/>
      <c r="HRD107" s="70"/>
      <c r="HRE107" s="73"/>
      <c r="HRF107" s="74"/>
      <c r="HRG107" s="74"/>
      <c r="HRH107" s="62"/>
      <c r="HRI107" s="75"/>
      <c r="HRJ107" s="76"/>
      <c r="HRK107" s="216"/>
      <c r="HRL107" s="75"/>
      <c r="HRM107" s="75"/>
      <c r="HRN107" s="204"/>
      <c r="HRO107" s="205"/>
      <c r="HRP107" s="72"/>
      <c r="HRQ107" s="70"/>
      <c r="HRR107" s="73"/>
      <c r="HRS107" s="74"/>
      <c r="HRT107" s="74"/>
      <c r="HRU107" s="62"/>
      <c r="HRV107" s="75"/>
      <c r="HRW107" s="76"/>
      <c r="HRX107" s="216"/>
      <c r="HRY107" s="75"/>
      <c r="HRZ107" s="75"/>
      <c r="HSA107" s="204"/>
      <c r="HSB107" s="205"/>
      <c r="HSC107" s="72"/>
      <c r="HSD107" s="70"/>
      <c r="HSE107" s="73"/>
      <c r="HSF107" s="74"/>
      <c r="HSG107" s="74"/>
      <c r="HSH107" s="62"/>
      <c r="HSI107" s="75"/>
      <c r="HSJ107" s="76"/>
      <c r="HSK107" s="216"/>
      <c r="HSL107" s="75"/>
      <c r="HSM107" s="75"/>
      <c r="HSN107" s="204"/>
      <c r="HSO107" s="205"/>
      <c r="HSP107" s="72"/>
      <c r="HSQ107" s="70"/>
      <c r="HSR107" s="73"/>
      <c r="HSS107" s="74"/>
      <c r="HST107" s="74"/>
      <c r="HSU107" s="62"/>
      <c r="HSV107" s="75"/>
      <c r="HSW107" s="76"/>
      <c r="HSX107" s="216"/>
      <c r="HSY107" s="75"/>
      <c r="HSZ107" s="75"/>
      <c r="HTA107" s="204"/>
      <c r="HTB107" s="205"/>
      <c r="HTC107" s="72"/>
      <c r="HTD107" s="70"/>
      <c r="HTE107" s="73"/>
      <c r="HTF107" s="74"/>
      <c r="HTG107" s="74"/>
      <c r="HTH107" s="62"/>
      <c r="HTI107" s="75"/>
      <c r="HTJ107" s="76"/>
      <c r="HTK107" s="216"/>
      <c r="HTL107" s="75"/>
      <c r="HTM107" s="75"/>
      <c r="HTN107" s="204"/>
      <c r="HTO107" s="205"/>
      <c r="HTP107" s="72"/>
      <c r="HTQ107" s="70"/>
      <c r="HTR107" s="73"/>
      <c r="HTS107" s="74"/>
      <c r="HTT107" s="74"/>
      <c r="HTU107" s="62"/>
      <c r="HTV107" s="75"/>
      <c r="HTW107" s="76"/>
      <c r="HTX107" s="216"/>
      <c r="HTY107" s="75"/>
      <c r="HTZ107" s="75"/>
      <c r="HUA107" s="204"/>
      <c r="HUB107" s="205"/>
      <c r="HUC107" s="72"/>
      <c r="HUD107" s="70"/>
      <c r="HUE107" s="73"/>
      <c r="HUF107" s="74"/>
      <c r="HUG107" s="74"/>
      <c r="HUH107" s="62"/>
      <c r="HUI107" s="75"/>
      <c r="HUJ107" s="76"/>
      <c r="HUK107" s="216"/>
      <c r="HUL107" s="75"/>
      <c r="HUM107" s="75"/>
      <c r="HUN107" s="204"/>
      <c r="HUO107" s="205"/>
      <c r="HUP107" s="72"/>
      <c r="HUQ107" s="70"/>
      <c r="HUR107" s="73"/>
      <c r="HUS107" s="74"/>
      <c r="HUT107" s="74"/>
      <c r="HUU107" s="62"/>
      <c r="HUV107" s="75"/>
      <c r="HUW107" s="76"/>
      <c r="HUX107" s="216"/>
      <c r="HUY107" s="75"/>
      <c r="HUZ107" s="75"/>
      <c r="HVA107" s="204"/>
      <c r="HVB107" s="205"/>
      <c r="HVC107" s="72"/>
      <c r="HVD107" s="70"/>
      <c r="HVE107" s="73"/>
      <c r="HVF107" s="74"/>
      <c r="HVG107" s="74"/>
      <c r="HVH107" s="62"/>
      <c r="HVI107" s="75"/>
      <c r="HVJ107" s="76"/>
      <c r="HVK107" s="216"/>
      <c r="HVL107" s="75"/>
      <c r="HVM107" s="75"/>
      <c r="HVN107" s="204"/>
      <c r="HVO107" s="205"/>
      <c r="HVP107" s="72"/>
      <c r="HVQ107" s="70"/>
      <c r="HVR107" s="73"/>
      <c r="HVS107" s="74"/>
      <c r="HVT107" s="74"/>
      <c r="HVU107" s="62"/>
      <c r="HVV107" s="75"/>
      <c r="HVW107" s="76"/>
      <c r="HVX107" s="216"/>
      <c r="HVY107" s="75"/>
      <c r="HVZ107" s="75"/>
      <c r="HWA107" s="204"/>
      <c r="HWB107" s="205"/>
      <c r="HWC107" s="72"/>
      <c r="HWD107" s="70"/>
      <c r="HWE107" s="73"/>
      <c r="HWF107" s="74"/>
      <c r="HWG107" s="74"/>
      <c r="HWH107" s="62"/>
      <c r="HWI107" s="75"/>
      <c r="HWJ107" s="76"/>
      <c r="HWK107" s="216"/>
      <c r="HWL107" s="75"/>
      <c r="HWM107" s="75"/>
      <c r="HWN107" s="204"/>
      <c r="HWO107" s="205"/>
      <c r="HWP107" s="72"/>
      <c r="HWQ107" s="70"/>
      <c r="HWR107" s="73"/>
      <c r="HWS107" s="74"/>
      <c r="HWT107" s="74"/>
      <c r="HWU107" s="62"/>
      <c r="HWV107" s="75"/>
      <c r="HWW107" s="76"/>
      <c r="HWX107" s="216"/>
      <c r="HWY107" s="75"/>
      <c r="HWZ107" s="75"/>
      <c r="HXA107" s="204"/>
      <c r="HXB107" s="205"/>
      <c r="HXC107" s="72"/>
      <c r="HXD107" s="70"/>
      <c r="HXE107" s="73"/>
      <c r="HXF107" s="74"/>
      <c r="HXG107" s="74"/>
      <c r="HXH107" s="62"/>
      <c r="HXI107" s="75"/>
      <c r="HXJ107" s="76"/>
      <c r="HXK107" s="216"/>
      <c r="HXL107" s="75"/>
      <c r="HXM107" s="75"/>
      <c r="HXN107" s="204"/>
      <c r="HXO107" s="205"/>
      <c r="HXP107" s="72"/>
      <c r="HXQ107" s="70"/>
      <c r="HXR107" s="73"/>
      <c r="HXS107" s="74"/>
      <c r="HXT107" s="74"/>
      <c r="HXU107" s="62"/>
      <c r="HXV107" s="75"/>
      <c r="HXW107" s="76"/>
      <c r="HXX107" s="216"/>
      <c r="HXY107" s="75"/>
      <c r="HXZ107" s="75"/>
      <c r="HYA107" s="204"/>
      <c r="HYB107" s="205"/>
      <c r="HYC107" s="72"/>
      <c r="HYD107" s="70"/>
      <c r="HYE107" s="73"/>
      <c r="HYF107" s="74"/>
      <c r="HYG107" s="74"/>
      <c r="HYH107" s="62"/>
      <c r="HYI107" s="75"/>
      <c r="HYJ107" s="76"/>
      <c r="HYK107" s="216"/>
      <c r="HYL107" s="75"/>
      <c r="HYM107" s="75"/>
      <c r="HYN107" s="204"/>
      <c r="HYO107" s="205"/>
      <c r="HYP107" s="72"/>
      <c r="HYQ107" s="70"/>
      <c r="HYR107" s="73"/>
      <c r="HYS107" s="74"/>
      <c r="HYT107" s="74"/>
      <c r="HYU107" s="62"/>
      <c r="HYV107" s="75"/>
      <c r="HYW107" s="76"/>
      <c r="HYX107" s="216"/>
      <c r="HYY107" s="75"/>
      <c r="HYZ107" s="75"/>
      <c r="HZA107" s="204"/>
      <c r="HZB107" s="205"/>
      <c r="HZC107" s="72"/>
      <c r="HZD107" s="70"/>
      <c r="HZE107" s="73"/>
      <c r="HZF107" s="74"/>
      <c r="HZG107" s="74"/>
      <c r="HZH107" s="62"/>
      <c r="HZI107" s="75"/>
      <c r="HZJ107" s="76"/>
      <c r="HZK107" s="216"/>
      <c r="HZL107" s="75"/>
      <c r="HZM107" s="75"/>
      <c r="HZN107" s="204"/>
      <c r="HZO107" s="205"/>
      <c r="HZP107" s="72"/>
      <c r="HZQ107" s="70"/>
      <c r="HZR107" s="73"/>
      <c r="HZS107" s="74"/>
      <c r="HZT107" s="74"/>
      <c r="HZU107" s="62"/>
      <c r="HZV107" s="75"/>
      <c r="HZW107" s="76"/>
      <c r="HZX107" s="216"/>
      <c r="HZY107" s="75"/>
      <c r="HZZ107" s="75"/>
      <c r="IAA107" s="204"/>
      <c r="IAB107" s="205"/>
      <c r="IAC107" s="72"/>
      <c r="IAD107" s="70"/>
      <c r="IAE107" s="73"/>
      <c r="IAF107" s="74"/>
      <c r="IAG107" s="74"/>
      <c r="IAH107" s="62"/>
      <c r="IAI107" s="75"/>
      <c r="IAJ107" s="76"/>
      <c r="IAK107" s="216"/>
      <c r="IAL107" s="75"/>
      <c r="IAM107" s="75"/>
      <c r="IAN107" s="204"/>
      <c r="IAO107" s="205"/>
      <c r="IAP107" s="72"/>
      <c r="IAQ107" s="70"/>
      <c r="IAR107" s="73"/>
      <c r="IAS107" s="74"/>
      <c r="IAT107" s="74"/>
      <c r="IAU107" s="62"/>
      <c r="IAV107" s="75"/>
      <c r="IAW107" s="76"/>
      <c r="IAX107" s="216"/>
      <c r="IAY107" s="75"/>
      <c r="IAZ107" s="75"/>
      <c r="IBA107" s="204"/>
      <c r="IBB107" s="205"/>
      <c r="IBC107" s="72"/>
      <c r="IBD107" s="70"/>
      <c r="IBE107" s="73"/>
      <c r="IBF107" s="74"/>
      <c r="IBG107" s="74"/>
      <c r="IBH107" s="62"/>
      <c r="IBI107" s="75"/>
      <c r="IBJ107" s="76"/>
      <c r="IBK107" s="216"/>
      <c r="IBL107" s="75"/>
      <c r="IBM107" s="75"/>
      <c r="IBN107" s="204"/>
      <c r="IBO107" s="205"/>
      <c r="IBP107" s="72"/>
      <c r="IBQ107" s="70"/>
      <c r="IBR107" s="73"/>
      <c r="IBS107" s="74"/>
      <c r="IBT107" s="74"/>
      <c r="IBU107" s="62"/>
      <c r="IBV107" s="75"/>
      <c r="IBW107" s="76"/>
      <c r="IBX107" s="216"/>
      <c r="IBY107" s="75"/>
      <c r="IBZ107" s="75"/>
      <c r="ICA107" s="204"/>
      <c r="ICB107" s="205"/>
      <c r="ICC107" s="72"/>
      <c r="ICD107" s="70"/>
      <c r="ICE107" s="73"/>
      <c r="ICF107" s="74"/>
      <c r="ICG107" s="74"/>
      <c r="ICH107" s="62"/>
      <c r="ICI107" s="75"/>
      <c r="ICJ107" s="76"/>
      <c r="ICK107" s="216"/>
      <c r="ICL107" s="75"/>
      <c r="ICM107" s="75"/>
      <c r="ICN107" s="204"/>
      <c r="ICO107" s="205"/>
      <c r="ICP107" s="72"/>
      <c r="ICQ107" s="70"/>
      <c r="ICR107" s="73"/>
      <c r="ICS107" s="74"/>
      <c r="ICT107" s="74"/>
      <c r="ICU107" s="62"/>
      <c r="ICV107" s="75"/>
      <c r="ICW107" s="76"/>
      <c r="ICX107" s="216"/>
      <c r="ICY107" s="75"/>
      <c r="ICZ107" s="75"/>
      <c r="IDA107" s="204"/>
      <c r="IDB107" s="205"/>
      <c r="IDC107" s="72"/>
      <c r="IDD107" s="70"/>
      <c r="IDE107" s="73"/>
      <c r="IDF107" s="74"/>
      <c r="IDG107" s="74"/>
      <c r="IDH107" s="62"/>
      <c r="IDI107" s="75"/>
      <c r="IDJ107" s="76"/>
      <c r="IDK107" s="216"/>
      <c r="IDL107" s="75"/>
      <c r="IDM107" s="75"/>
      <c r="IDN107" s="204"/>
      <c r="IDO107" s="205"/>
      <c r="IDP107" s="72"/>
      <c r="IDQ107" s="70"/>
      <c r="IDR107" s="73"/>
      <c r="IDS107" s="74"/>
      <c r="IDT107" s="74"/>
      <c r="IDU107" s="62"/>
      <c r="IDV107" s="75"/>
      <c r="IDW107" s="76"/>
      <c r="IDX107" s="216"/>
      <c r="IDY107" s="75"/>
      <c r="IDZ107" s="75"/>
      <c r="IEA107" s="204"/>
      <c r="IEB107" s="205"/>
      <c r="IEC107" s="72"/>
      <c r="IED107" s="70"/>
      <c r="IEE107" s="73"/>
      <c r="IEF107" s="74"/>
      <c r="IEG107" s="74"/>
      <c r="IEH107" s="62"/>
      <c r="IEI107" s="75"/>
      <c r="IEJ107" s="76"/>
      <c r="IEK107" s="216"/>
      <c r="IEL107" s="75"/>
      <c r="IEM107" s="75"/>
      <c r="IEN107" s="204"/>
      <c r="IEO107" s="205"/>
      <c r="IEP107" s="72"/>
      <c r="IEQ107" s="70"/>
      <c r="IER107" s="73"/>
      <c r="IES107" s="74"/>
      <c r="IET107" s="74"/>
      <c r="IEU107" s="62"/>
      <c r="IEV107" s="75"/>
      <c r="IEW107" s="76"/>
      <c r="IEX107" s="216"/>
      <c r="IEY107" s="75"/>
      <c r="IEZ107" s="75"/>
      <c r="IFA107" s="204"/>
      <c r="IFB107" s="205"/>
      <c r="IFC107" s="72"/>
      <c r="IFD107" s="70"/>
      <c r="IFE107" s="73"/>
      <c r="IFF107" s="74"/>
      <c r="IFG107" s="74"/>
      <c r="IFH107" s="62"/>
      <c r="IFI107" s="75"/>
      <c r="IFJ107" s="76"/>
      <c r="IFK107" s="216"/>
      <c r="IFL107" s="75"/>
      <c r="IFM107" s="75"/>
      <c r="IFN107" s="204"/>
      <c r="IFO107" s="205"/>
      <c r="IFP107" s="72"/>
      <c r="IFQ107" s="70"/>
      <c r="IFR107" s="73"/>
      <c r="IFS107" s="74"/>
      <c r="IFT107" s="74"/>
      <c r="IFU107" s="62"/>
      <c r="IFV107" s="75"/>
      <c r="IFW107" s="76"/>
      <c r="IFX107" s="216"/>
      <c r="IFY107" s="75"/>
      <c r="IFZ107" s="75"/>
      <c r="IGA107" s="204"/>
      <c r="IGB107" s="205"/>
      <c r="IGC107" s="72"/>
      <c r="IGD107" s="70"/>
      <c r="IGE107" s="73"/>
      <c r="IGF107" s="74"/>
      <c r="IGG107" s="74"/>
      <c r="IGH107" s="62"/>
      <c r="IGI107" s="75"/>
      <c r="IGJ107" s="76"/>
      <c r="IGK107" s="216"/>
      <c r="IGL107" s="75"/>
      <c r="IGM107" s="75"/>
      <c r="IGN107" s="204"/>
      <c r="IGO107" s="205"/>
      <c r="IGP107" s="72"/>
      <c r="IGQ107" s="70"/>
      <c r="IGR107" s="73"/>
      <c r="IGS107" s="74"/>
      <c r="IGT107" s="74"/>
      <c r="IGU107" s="62"/>
      <c r="IGV107" s="75"/>
      <c r="IGW107" s="76"/>
      <c r="IGX107" s="216"/>
      <c r="IGY107" s="75"/>
      <c r="IGZ107" s="75"/>
      <c r="IHA107" s="204"/>
      <c r="IHB107" s="205"/>
      <c r="IHC107" s="72"/>
      <c r="IHD107" s="70"/>
      <c r="IHE107" s="73"/>
      <c r="IHF107" s="74"/>
      <c r="IHG107" s="74"/>
      <c r="IHH107" s="62"/>
      <c r="IHI107" s="75"/>
      <c r="IHJ107" s="76"/>
      <c r="IHK107" s="216"/>
      <c r="IHL107" s="75"/>
      <c r="IHM107" s="75"/>
      <c r="IHN107" s="204"/>
      <c r="IHO107" s="205"/>
      <c r="IHP107" s="72"/>
      <c r="IHQ107" s="70"/>
      <c r="IHR107" s="73"/>
      <c r="IHS107" s="74"/>
      <c r="IHT107" s="74"/>
      <c r="IHU107" s="62"/>
      <c r="IHV107" s="75"/>
      <c r="IHW107" s="76"/>
      <c r="IHX107" s="216"/>
      <c r="IHY107" s="75"/>
      <c r="IHZ107" s="75"/>
      <c r="IIA107" s="204"/>
      <c r="IIB107" s="205"/>
      <c r="IIC107" s="72"/>
      <c r="IID107" s="70"/>
      <c r="IIE107" s="73"/>
      <c r="IIF107" s="74"/>
      <c r="IIG107" s="74"/>
      <c r="IIH107" s="62"/>
      <c r="III107" s="75"/>
      <c r="IIJ107" s="76"/>
      <c r="IIK107" s="216"/>
      <c r="IIL107" s="75"/>
      <c r="IIM107" s="75"/>
      <c r="IIN107" s="204"/>
      <c r="IIO107" s="205"/>
      <c r="IIP107" s="72"/>
      <c r="IIQ107" s="70"/>
      <c r="IIR107" s="73"/>
      <c r="IIS107" s="74"/>
      <c r="IIT107" s="74"/>
      <c r="IIU107" s="62"/>
      <c r="IIV107" s="75"/>
      <c r="IIW107" s="76"/>
      <c r="IIX107" s="216"/>
      <c r="IIY107" s="75"/>
      <c r="IIZ107" s="75"/>
      <c r="IJA107" s="204"/>
      <c r="IJB107" s="205"/>
      <c r="IJC107" s="72"/>
      <c r="IJD107" s="70"/>
      <c r="IJE107" s="73"/>
      <c r="IJF107" s="74"/>
      <c r="IJG107" s="74"/>
      <c r="IJH107" s="62"/>
      <c r="IJI107" s="75"/>
      <c r="IJJ107" s="76"/>
      <c r="IJK107" s="216"/>
      <c r="IJL107" s="75"/>
      <c r="IJM107" s="75"/>
      <c r="IJN107" s="204"/>
      <c r="IJO107" s="205"/>
      <c r="IJP107" s="72"/>
      <c r="IJQ107" s="70"/>
      <c r="IJR107" s="73"/>
      <c r="IJS107" s="74"/>
      <c r="IJT107" s="74"/>
      <c r="IJU107" s="62"/>
      <c r="IJV107" s="75"/>
      <c r="IJW107" s="76"/>
      <c r="IJX107" s="216"/>
      <c r="IJY107" s="75"/>
      <c r="IJZ107" s="75"/>
      <c r="IKA107" s="204"/>
      <c r="IKB107" s="205"/>
      <c r="IKC107" s="72"/>
      <c r="IKD107" s="70"/>
      <c r="IKE107" s="73"/>
      <c r="IKF107" s="74"/>
      <c r="IKG107" s="74"/>
      <c r="IKH107" s="62"/>
      <c r="IKI107" s="75"/>
      <c r="IKJ107" s="76"/>
      <c r="IKK107" s="216"/>
      <c r="IKL107" s="75"/>
      <c r="IKM107" s="75"/>
      <c r="IKN107" s="204"/>
      <c r="IKO107" s="205"/>
      <c r="IKP107" s="72"/>
      <c r="IKQ107" s="70"/>
      <c r="IKR107" s="73"/>
      <c r="IKS107" s="74"/>
      <c r="IKT107" s="74"/>
      <c r="IKU107" s="62"/>
      <c r="IKV107" s="75"/>
      <c r="IKW107" s="76"/>
      <c r="IKX107" s="216"/>
      <c r="IKY107" s="75"/>
      <c r="IKZ107" s="75"/>
      <c r="ILA107" s="204"/>
      <c r="ILB107" s="205"/>
      <c r="ILC107" s="72"/>
      <c r="ILD107" s="70"/>
      <c r="ILE107" s="73"/>
      <c r="ILF107" s="74"/>
      <c r="ILG107" s="74"/>
      <c r="ILH107" s="62"/>
      <c r="ILI107" s="75"/>
      <c r="ILJ107" s="76"/>
      <c r="ILK107" s="216"/>
      <c r="ILL107" s="75"/>
      <c r="ILM107" s="75"/>
      <c r="ILN107" s="204"/>
      <c r="ILO107" s="205"/>
      <c r="ILP107" s="72"/>
      <c r="ILQ107" s="70"/>
      <c r="ILR107" s="73"/>
      <c r="ILS107" s="74"/>
      <c r="ILT107" s="74"/>
      <c r="ILU107" s="62"/>
      <c r="ILV107" s="75"/>
      <c r="ILW107" s="76"/>
      <c r="ILX107" s="216"/>
      <c r="ILY107" s="75"/>
      <c r="ILZ107" s="75"/>
      <c r="IMA107" s="204"/>
      <c r="IMB107" s="205"/>
      <c r="IMC107" s="72"/>
      <c r="IMD107" s="70"/>
      <c r="IME107" s="73"/>
      <c r="IMF107" s="74"/>
      <c r="IMG107" s="74"/>
      <c r="IMH107" s="62"/>
      <c r="IMI107" s="75"/>
      <c r="IMJ107" s="76"/>
      <c r="IMK107" s="216"/>
      <c r="IML107" s="75"/>
      <c r="IMM107" s="75"/>
      <c r="IMN107" s="204"/>
      <c r="IMO107" s="205"/>
      <c r="IMP107" s="72"/>
      <c r="IMQ107" s="70"/>
      <c r="IMR107" s="73"/>
      <c r="IMS107" s="74"/>
      <c r="IMT107" s="74"/>
      <c r="IMU107" s="62"/>
      <c r="IMV107" s="75"/>
      <c r="IMW107" s="76"/>
      <c r="IMX107" s="216"/>
      <c r="IMY107" s="75"/>
      <c r="IMZ107" s="75"/>
      <c r="INA107" s="204"/>
      <c r="INB107" s="205"/>
      <c r="INC107" s="72"/>
      <c r="IND107" s="70"/>
      <c r="INE107" s="73"/>
      <c r="INF107" s="74"/>
      <c r="ING107" s="74"/>
      <c r="INH107" s="62"/>
      <c r="INI107" s="75"/>
      <c r="INJ107" s="76"/>
      <c r="INK107" s="216"/>
      <c r="INL107" s="75"/>
      <c r="INM107" s="75"/>
      <c r="INN107" s="204"/>
      <c r="INO107" s="205"/>
      <c r="INP107" s="72"/>
      <c r="INQ107" s="70"/>
      <c r="INR107" s="73"/>
      <c r="INS107" s="74"/>
      <c r="INT107" s="74"/>
      <c r="INU107" s="62"/>
      <c r="INV107" s="75"/>
      <c r="INW107" s="76"/>
      <c r="INX107" s="216"/>
      <c r="INY107" s="75"/>
      <c r="INZ107" s="75"/>
      <c r="IOA107" s="204"/>
      <c r="IOB107" s="205"/>
      <c r="IOC107" s="72"/>
      <c r="IOD107" s="70"/>
      <c r="IOE107" s="73"/>
      <c r="IOF107" s="74"/>
      <c r="IOG107" s="74"/>
      <c r="IOH107" s="62"/>
      <c r="IOI107" s="75"/>
      <c r="IOJ107" s="76"/>
      <c r="IOK107" s="216"/>
      <c r="IOL107" s="75"/>
      <c r="IOM107" s="75"/>
      <c r="ION107" s="204"/>
      <c r="IOO107" s="205"/>
      <c r="IOP107" s="72"/>
      <c r="IOQ107" s="70"/>
      <c r="IOR107" s="73"/>
      <c r="IOS107" s="74"/>
      <c r="IOT107" s="74"/>
      <c r="IOU107" s="62"/>
      <c r="IOV107" s="75"/>
      <c r="IOW107" s="76"/>
      <c r="IOX107" s="216"/>
      <c r="IOY107" s="75"/>
      <c r="IOZ107" s="75"/>
      <c r="IPA107" s="204"/>
      <c r="IPB107" s="205"/>
      <c r="IPC107" s="72"/>
      <c r="IPD107" s="70"/>
      <c r="IPE107" s="73"/>
      <c r="IPF107" s="74"/>
      <c r="IPG107" s="74"/>
      <c r="IPH107" s="62"/>
      <c r="IPI107" s="75"/>
      <c r="IPJ107" s="76"/>
      <c r="IPK107" s="216"/>
      <c r="IPL107" s="75"/>
      <c r="IPM107" s="75"/>
      <c r="IPN107" s="204"/>
      <c r="IPO107" s="205"/>
      <c r="IPP107" s="72"/>
      <c r="IPQ107" s="70"/>
      <c r="IPR107" s="73"/>
      <c r="IPS107" s="74"/>
      <c r="IPT107" s="74"/>
      <c r="IPU107" s="62"/>
      <c r="IPV107" s="75"/>
      <c r="IPW107" s="76"/>
      <c r="IPX107" s="216"/>
      <c r="IPY107" s="75"/>
      <c r="IPZ107" s="75"/>
      <c r="IQA107" s="204"/>
      <c r="IQB107" s="205"/>
      <c r="IQC107" s="72"/>
      <c r="IQD107" s="70"/>
      <c r="IQE107" s="73"/>
      <c r="IQF107" s="74"/>
      <c r="IQG107" s="74"/>
      <c r="IQH107" s="62"/>
      <c r="IQI107" s="75"/>
      <c r="IQJ107" s="76"/>
      <c r="IQK107" s="216"/>
      <c r="IQL107" s="75"/>
      <c r="IQM107" s="75"/>
      <c r="IQN107" s="204"/>
      <c r="IQO107" s="205"/>
      <c r="IQP107" s="72"/>
      <c r="IQQ107" s="70"/>
      <c r="IQR107" s="73"/>
      <c r="IQS107" s="74"/>
      <c r="IQT107" s="74"/>
      <c r="IQU107" s="62"/>
      <c r="IQV107" s="75"/>
      <c r="IQW107" s="76"/>
      <c r="IQX107" s="216"/>
      <c r="IQY107" s="75"/>
      <c r="IQZ107" s="75"/>
      <c r="IRA107" s="204"/>
      <c r="IRB107" s="205"/>
      <c r="IRC107" s="72"/>
      <c r="IRD107" s="70"/>
      <c r="IRE107" s="73"/>
      <c r="IRF107" s="74"/>
      <c r="IRG107" s="74"/>
      <c r="IRH107" s="62"/>
      <c r="IRI107" s="75"/>
      <c r="IRJ107" s="76"/>
      <c r="IRK107" s="216"/>
      <c r="IRL107" s="75"/>
      <c r="IRM107" s="75"/>
      <c r="IRN107" s="204"/>
      <c r="IRO107" s="205"/>
      <c r="IRP107" s="72"/>
      <c r="IRQ107" s="70"/>
      <c r="IRR107" s="73"/>
      <c r="IRS107" s="74"/>
      <c r="IRT107" s="74"/>
      <c r="IRU107" s="62"/>
      <c r="IRV107" s="75"/>
      <c r="IRW107" s="76"/>
      <c r="IRX107" s="216"/>
      <c r="IRY107" s="75"/>
      <c r="IRZ107" s="75"/>
      <c r="ISA107" s="204"/>
      <c r="ISB107" s="205"/>
      <c r="ISC107" s="72"/>
      <c r="ISD107" s="70"/>
      <c r="ISE107" s="73"/>
      <c r="ISF107" s="74"/>
      <c r="ISG107" s="74"/>
      <c r="ISH107" s="62"/>
      <c r="ISI107" s="75"/>
      <c r="ISJ107" s="76"/>
      <c r="ISK107" s="216"/>
      <c r="ISL107" s="75"/>
      <c r="ISM107" s="75"/>
      <c r="ISN107" s="204"/>
      <c r="ISO107" s="205"/>
      <c r="ISP107" s="72"/>
      <c r="ISQ107" s="70"/>
      <c r="ISR107" s="73"/>
      <c r="ISS107" s="74"/>
      <c r="IST107" s="74"/>
      <c r="ISU107" s="62"/>
      <c r="ISV107" s="75"/>
      <c r="ISW107" s="76"/>
      <c r="ISX107" s="216"/>
      <c r="ISY107" s="75"/>
      <c r="ISZ107" s="75"/>
      <c r="ITA107" s="204"/>
      <c r="ITB107" s="205"/>
      <c r="ITC107" s="72"/>
      <c r="ITD107" s="70"/>
      <c r="ITE107" s="73"/>
      <c r="ITF107" s="74"/>
      <c r="ITG107" s="74"/>
      <c r="ITH107" s="62"/>
      <c r="ITI107" s="75"/>
      <c r="ITJ107" s="76"/>
      <c r="ITK107" s="216"/>
      <c r="ITL107" s="75"/>
      <c r="ITM107" s="75"/>
      <c r="ITN107" s="204"/>
      <c r="ITO107" s="205"/>
      <c r="ITP107" s="72"/>
      <c r="ITQ107" s="70"/>
      <c r="ITR107" s="73"/>
      <c r="ITS107" s="74"/>
      <c r="ITT107" s="74"/>
      <c r="ITU107" s="62"/>
      <c r="ITV107" s="75"/>
      <c r="ITW107" s="76"/>
      <c r="ITX107" s="216"/>
      <c r="ITY107" s="75"/>
      <c r="ITZ107" s="75"/>
      <c r="IUA107" s="204"/>
      <c r="IUB107" s="205"/>
      <c r="IUC107" s="72"/>
      <c r="IUD107" s="70"/>
      <c r="IUE107" s="73"/>
      <c r="IUF107" s="74"/>
      <c r="IUG107" s="74"/>
      <c r="IUH107" s="62"/>
      <c r="IUI107" s="75"/>
      <c r="IUJ107" s="76"/>
      <c r="IUK107" s="216"/>
      <c r="IUL107" s="75"/>
      <c r="IUM107" s="75"/>
      <c r="IUN107" s="204"/>
      <c r="IUO107" s="205"/>
      <c r="IUP107" s="72"/>
      <c r="IUQ107" s="70"/>
      <c r="IUR107" s="73"/>
      <c r="IUS107" s="74"/>
      <c r="IUT107" s="74"/>
      <c r="IUU107" s="62"/>
      <c r="IUV107" s="75"/>
      <c r="IUW107" s="76"/>
      <c r="IUX107" s="216"/>
      <c r="IUY107" s="75"/>
      <c r="IUZ107" s="75"/>
      <c r="IVA107" s="204"/>
      <c r="IVB107" s="205"/>
      <c r="IVC107" s="72"/>
      <c r="IVD107" s="70"/>
      <c r="IVE107" s="73"/>
      <c r="IVF107" s="74"/>
      <c r="IVG107" s="74"/>
      <c r="IVH107" s="62"/>
      <c r="IVI107" s="75"/>
      <c r="IVJ107" s="76"/>
      <c r="IVK107" s="216"/>
      <c r="IVL107" s="75"/>
      <c r="IVM107" s="75"/>
      <c r="IVN107" s="204"/>
      <c r="IVO107" s="205"/>
      <c r="IVP107" s="72"/>
      <c r="IVQ107" s="70"/>
      <c r="IVR107" s="73"/>
      <c r="IVS107" s="74"/>
      <c r="IVT107" s="74"/>
      <c r="IVU107" s="62"/>
      <c r="IVV107" s="75"/>
      <c r="IVW107" s="76"/>
      <c r="IVX107" s="216"/>
      <c r="IVY107" s="75"/>
      <c r="IVZ107" s="75"/>
      <c r="IWA107" s="204"/>
      <c r="IWB107" s="205"/>
      <c r="IWC107" s="72"/>
      <c r="IWD107" s="70"/>
      <c r="IWE107" s="73"/>
      <c r="IWF107" s="74"/>
      <c r="IWG107" s="74"/>
      <c r="IWH107" s="62"/>
      <c r="IWI107" s="75"/>
      <c r="IWJ107" s="76"/>
      <c r="IWK107" s="216"/>
      <c r="IWL107" s="75"/>
      <c r="IWM107" s="75"/>
      <c r="IWN107" s="204"/>
      <c r="IWO107" s="205"/>
      <c r="IWP107" s="72"/>
      <c r="IWQ107" s="70"/>
      <c r="IWR107" s="73"/>
      <c r="IWS107" s="74"/>
      <c r="IWT107" s="74"/>
      <c r="IWU107" s="62"/>
      <c r="IWV107" s="75"/>
      <c r="IWW107" s="76"/>
      <c r="IWX107" s="216"/>
      <c r="IWY107" s="75"/>
      <c r="IWZ107" s="75"/>
      <c r="IXA107" s="204"/>
      <c r="IXB107" s="205"/>
      <c r="IXC107" s="72"/>
      <c r="IXD107" s="70"/>
      <c r="IXE107" s="73"/>
      <c r="IXF107" s="74"/>
      <c r="IXG107" s="74"/>
      <c r="IXH107" s="62"/>
      <c r="IXI107" s="75"/>
      <c r="IXJ107" s="76"/>
      <c r="IXK107" s="216"/>
      <c r="IXL107" s="75"/>
      <c r="IXM107" s="75"/>
      <c r="IXN107" s="204"/>
      <c r="IXO107" s="205"/>
      <c r="IXP107" s="72"/>
      <c r="IXQ107" s="70"/>
      <c r="IXR107" s="73"/>
      <c r="IXS107" s="74"/>
      <c r="IXT107" s="74"/>
      <c r="IXU107" s="62"/>
      <c r="IXV107" s="75"/>
      <c r="IXW107" s="76"/>
      <c r="IXX107" s="216"/>
      <c r="IXY107" s="75"/>
      <c r="IXZ107" s="75"/>
      <c r="IYA107" s="204"/>
      <c r="IYB107" s="205"/>
      <c r="IYC107" s="72"/>
      <c r="IYD107" s="70"/>
      <c r="IYE107" s="73"/>
      <c r="IYF107" s="74"/>
      <c r="IYG107" s="74"/>
      <c r="IYH107" s="62"/>
      <c r="IYI107" s="75"/>
      <c r="IYJ107" s="76"/>
      <c r="IYK107" s="216"/>
      <c r="IYL107" s="75"/>
      <c r="IYM107" s="75"/>
      <c r="IYN107" s="204"/>
      <c r="IYO107" s="205"/>
      <c r="IYP107" s="72"/>
      <c r="IYQ107" s="70"/>
      <c r="IYR107" s="73"/>
      <c r="IYS107" s="74"/>
      <c r="IYT107" s="74"/>
      <c r="IYU107" s="62"/>
      <c r="IYV107" s="75"/>
      <c r="IYW107" s="76"/>
      <c r="IYX107" s="216"/>
      <c r="IYY107" s="75"/>
      <c r="IYZ107" s="75"/>
      <c r="IZA107" s="204"/>
      <c r="IZB107" s="205"/>
      <c r="IZC107" s="72"/>
      <c r="IZD107" s="70"/>
      <c r="IZE107" s="73"/>
      <c r="IZF107" s="74"/>
      <c r="IZG107" s="74"/>
      <c r="IZH107" s="62"/>
      <c r="IZI107" s="75"/>
      <c r="IZJ107" s="76"/>
      <c r="IZK107" s="216"/>
      <c r="IZL107" s="75"/>
      <c r="IZM107" s="75"/>
      <c r="IZN107" s="204"/>
      <c r="IZO107" s="205"/>
      <c r="IZP107" s="72"/>
      <c r="IZQ107" s="70"/>
      <c r="IZR107" s="73"/>
      <c r="IZS107" s="74"/>
      <c r="IZT107" s="74"/>
      <c r="IZU107" s="62"/>
      <c r="IZV107" s="75"/>
      <c r="IZW107" s="76"/>
      <c r="IZX107" s="216"/>
      <c r="IZY107" s="75"/>
      <c r="IZZ107" s="75"/>
      <c r="JAA107" s="204"/>
      <c r="JAB107" s="205"/>
      <c r="JAC107" s="72"/>
      <c r="JAD107" s="70"/>
      <c r="JAE107" s="73"/>
      <c r="JAF107" s="74"/>
      <c r="JAG107" s="74"/>
      <c r="JAH107" s="62"/>
      <c r="JAI107" s="75"/>
      <c r="JAJ107" s="76"/>
      <c r="JAK107" s="216"/>
      <c r="JAL107" s="75"/>
      <c r="JAM107" s="75"/>
      <c r="JAN107" s="204"/>
      <c r="JAO107" s="205"/>
      <c r="JAP107" s="72"/>
      <c r="JAQ107" s="70"/>
      <c r="JAR107" s="73"/>
      <c r="JAS107" s="74"/>
      <c r="JAT107" s="74"/>
      <c r="JAU107" s="62"/>
      <c r="JAV107" s="75"/>
      <c r="JAW107" s="76"/>
      <c r="JAX107" s="216"/>
      <c r="JAY107" s="75"/>
      <c r="JAZ107" s="75"/>
      <c r="JBA107" s="204"/>
      <c r="JBB107" s="205"/>
      <c r="JBC107" s="72"/>
      <c r="JBD107" s="70"/>
      <c r="JBE107" s="73"/>
      <c r="JBF107" s="74"/>
      <c r="JBG107" s="74"/>
      <c r="JBH107" s="62"/>
      <c r="JBI107" s="75"/>
      <c r="JBJ107" s="76"/>
      <c r="JBK107" s="216"/>
      <c r="JBL107" s="75"/>
      <c r="JBM107" s="75"/>
      <c r="JBN107" s="204"/>
      <c r="JBO107" s="205"/>
      <c r="JBP107" s="72"/>
      <c r="JBQ107" s="70"/>
      <c r="JBR107" s="73"/>
      <c r="JBS107" s="74"/>
      <c r="JBT107" s="74"/>
      <c r="JBU107" s="62"/>
      <c r="JBV107" s="75"/>
      <c r="JBW107" s="76"/>
      <c r="JBX107" s="216"/>
      <c r="JBY107" s="75"/>
      <c r="JBZ107" s="75"/>
      <c r="JCA107" s="204"/>
      <c r="JCB107" s="205"/>
      <c r="JCC107" s="72"/>
      <c r="JCD107" s="70"/>
      <c r="JCE107" s="73"/>
      <c r="JCF107" s="74"/>
      <c r="JCG107" s="74"/>
      <c r="JCH107" s="62"/>
      <c r="JCI107" s="75"/>
      <c r="JCJ107" s="76"/>
      <c r="JCK107" s="216"/>
      <c r="JCL107" s="75"/>
      <c r="JCM107" s="75"/>
      <c r="JCN107" s="204"/>
      <c r="JCO107" s="205"/>
      <c r="JCP107" s="72"/>
      <c r="JCQ107" s="70"/>
      <c r="JCR107" s="73"/>
      <c r="JCS107" s="74"/>
      <c r="JCT107" s="74"/>
      <c r="JCU107" s="62"/>
      <c r="JCV107" s="75"/>
      <c r="JCW107" s="76"/>
      <c r="JCX107" s="216"/>
      <c r="JCY107" s="75"/>
      <c r="JCZ107" s="75"/>
      <c r="JDA107" s="204"/>
      <c r="JDB107" s="205"/>
      <c r="JDC107" s="72"/>
      <c r="JDD107" s="70"/>
      <c r="JDE107" s="73"/>
      <c r="JDF107" s="74"/>
      <c r="JDG107" s="74"/>
      <c r="JDH107" s="62"/>
      <c r="JDI107" s="75"/>
      <c r="JDJ107" s="76"/>
      <c r="JDK107" s="216"/>
      <c r="JDL107" s="75"/>
      <c r="JDM107" s="75"/>
      <c r="JDN107" s="204"/>
      <c r="JDO107" s="205"/>
      <c r="JDP107" s="72"/>
      <c r="JDQ107" s="70"/>
      <c r="JDR107" s="73"/>
      <c r="JDS107" s="74"/>
      <c r="JDT107" s="74"/>
      <c r="JDU107" s="62"/>
      <c r="JDV107" s="75"/>
      <c r="JDW107" s="76"/>
      <c r="JDX107" s="216"/>
      <c r="JDY107" s="75"/>
      <c r="JDZ107" s="75"/>
      <c r="JEA107" s="204"/>
      <c r="JEB107" s="205"/>
      <c r="JEC107" s="72"/>
      <c r="JED107" s="70"/>
      <c r="JEE107" s="73"/>
      <c r="JEF107" s="74"/>
      <c r="JEG107" s="74"/>
      <c r="JEH107" s="62"/>
      <c r="JEI107" s="75"/>
      <c r="JEJ107" s="76"/>
      <c r="JEK107" s="216"/>
      <c r="JEL107" s="75"/>
      <c r="JEM107" s="75"/>
      <c r="JEN107" s="204"/>
      <c r="JEO107" s="205"/>
      <c r="JEP107" s="72"/>
      <c r="JEQ107" s="70"/>
      <c r="JER107" s="73"/>
      <c r="JES107" s="74"/>
      <c r="JET107" s="74"/>
      <c r="JEU107" s="62"/>
      <c r="JEV107" s="75"/>
      <c r="JEW107" s="76"/>
      <c r="JEX107" s="216"/>
      <c r="JEY107" s="75"/>
      <c r="JEZ107" s="75"/>
      <c r="JFA107" s="204"/>
      <c r="JFB107" s="205"/>
      <c r="JFC107" s="72"/>
      <c r="JFD107" s="70"/>
      <c r="JFE107" s="73"/>
      <c r="JFF107" s="74"/>
      <c r="JFG107" s="74"/>
      <c r="JFH107" s="62"/>
      <c r="JFI107" s="75"/>
      <c r="JFJ107" s="76"/>
      <c r="JFK107" s="216"/>
      <c r="JFL107" s="75"/>
      <c r="JFM107" s="75"/>
      <c r="JFN107" s="204"/>
      <c r="JFO107" s="205"/>
      <c r="JFP107" s="72"/>
      <c r="JFQ107" s="70"/>
      <c r="JFR107" s="73"/>
      <c r="JFS107" s="74"/>
      <c r="JFT107" s="74"/>
      <c r="JFU107" s="62"/>
      <c r="JFV107" s="75"/>
      <c r="JFW107" s="76"/>
      <c r="JFX107" s="216"/>
      <c r="JFY107" s="75"/>
      <c r="JFZ107" s="75"/>
      <c r="JGA107" s="204"/>
      <c r="JGB107" s="205"/>
      <c r="JGC107" s="72"/>
      <c r="JGD107" s="70"/>
      <c r="JGE107" s="73"/>
      <c r="JGF107" s="74"/>
      <c r="JGG107" s="74"/>
      <c r="JGH107" s="62"/>
      <c r="JGI107" s="75"/>
      <c r="JGJ107" s="76"/>
      <c r="JGK107" s="216"/>
      <c r="JGL107" s="75"/>
      <c r="JGM107" s="75"/>
      <c r="JGN107" s="204"/>
      <c r="JGO107" s="205"/>
      <c r="JGP107" s="72"/>
      <c r="JGQ107" s="70"/>
      <c r="JGR107" s="73"/>
      <c r="JGS107" s="74"/>
      <c r="JGT107" s="74"/>
      <c r="JGU107" s="62"/>
      <c r="JGV107" s="75"/>
      <c r="JGW107" s="76"/>
      <c r="JGX107" s="216"/>
      <c r="JGY107" s="75"/>
      <c r="JGZ107" s="75"/>
      <c r="JHA107" s="204"/>
      <c r="JHB107" s="205"/>
      <c r="JHC107" s="72"/>
      <c r="JHD107" s="70"/>
      <c r="JHE107" s="73"/>
      <c r="JHF107" s="74"/>
      <c r="JHG107" s="74"/>
      <c r="JHH107" s="62"/>
      <c r="JHI107" s="75"/>
      <c r="JHJ107" s="76"/>
      <c r="JHK107" s="216"/>
      <c r="JHL107" s="75"/>
      <c r="JHM107" s="75"/>
      <c r="JHN107" s="204"/>
      <c r="JHO107" s="205"/>
      <c r="JHP107" s="72"/>
      <c r="JHQ107" s="70"/>
      <c r="JHR107" s="73"/>
      <c r="JHS107" s="74"/>
      <c r="JHT107" s="74"/>
      <c r="JHU107" s="62"/>
      <c r="JHV107" s="75"/>
      <c r="JHW107" s="76"/>
      <c r="JHX107" s="216"/>
      <c r="JHY107" s="75"/>
      <c r="JHZ107" s="75"/>
      <c r="JIA107" s="204"/>
      <c r="JIB107" s="205"/>
      <c r="JIC107" s="72"/>
      <c r="JID107" s="70"/>
      <c r="JIE107" s="73"/>
      <c r="JIF107" s="74"/>
      <c r="JIG107" s="74"/>
      <c r="JIH107" s="62"/>
      <c r="JII107" s="75"/>
      <c r="JIJ107" s="76"/>
      <c r="JIK107" s="216"/>
      <c r="JIL107" s="75"/>
      <c r="JIM107" s="75"/>
      <c r="JIN107" s="204"/>
      <c r="JIO107" s="205"/>
      <c r="JIP107" s="72"/>
      <c r="JIQ107" s="70"/>
      <c r="JIR107" s="73"/>
      <c r="JIS107" s="74"/>
      <c r="JIT107" s="74"/>
      <c r="JIU107" s="62"/>
      <c r="JIV107" s="75"/>
      <c r="JIW107" s="76"/>
      <c r="JIX107" s="216"/>
      <c r="JIY107" s="75"/>
      <c r="JIZ107" s="75"/>
      <c r="JJA107" s="204"/>
      <c r="JJB107" s="205"/>
      <c r="JJC107" s="72"/>
      <c r="JJD107" s="70"/>
      <c r="JJE107" s="73"/>
      <c r="JJF107" s="74"/>
      <c r="JJG107" s="74"/>
      <c r="JJH107" s="62"/>
      <c r="JJI107" s="75"/>
      <c r="JJJ107" s="76"/>
      <c r="JJK107" s="216"/>
      <c r="JJL107" s="75"/>
      <c r="JJM107" s="75"/>
      <c r="JJN107" s="204"/>
      <c r="JJO107" s="205"/>
      <c r="JJP107" s="72"/>
      <c r="JJQ107" s="70"/>
      <c r="JJR107" s="73"/>
      <c r="JJS107" s="74"/>
      <c r="JJT107" s="74"/>
      <c r="JJU107" s="62"/>
      <c r="JJV107" s="75"/>
      <c r="JJW107" s="76"/>
      <c r="JJX107" s="216"/>
      <c r="JJY107" s="75"/>
      <c r="JJZ107" s="75"/>
      <c r="JKA107" s="204"/>
      <c r="JKB107" s="205"/>
      <c r="JKC107" s="72"/>
      <c r="JKD107" s="70"/>
      <c r="JKE107" s="73"/>
      <c r="JKF107" s="74"/>
      <c r="JKG107" s="74"/>
      <c r="JKH107" s="62"/>
      <c r="JKI107" s="75"/>
      <c r="JKJ107" s="76"/>
      <c r="JKK107" s="216"/>
      <c r="JKL107" s="75"/>
      <c r="JKM107" s="75"/>
      <c r="JKN107" s="204"/>
      <c r="JKO107" s="205"/>
      <c r="JKP107" s="72"/>
      <c r="JKQ107" s="70"/>
      <c r="JKR107" s="73"/>
      <c r="JKS107" s="74"/>
      <c r="JKT107" s="74"/>
      <c r="JKU107" s="62"/>
      <c r="JKV107" s="75"/>
      <c r="JKW107" s="76"/>
      <c r="JKX107" s="216"/>
      <c r="JKY107" s="75"/>
      <c r="JKZ107" s="75"/>
      <c r="JLA107" s="204"/>
      <c r="JLB107" s="205"/>
      <c r="JLC107" s="72"/>
      <c r="JLD107" s="70"/>
      <c r="JLE107" s="73"/>
      <c r="JLF107" s="74"/>
      <c r="JLG107" s="74"/>
      <c r="JLH107" s="62"/>
      <c r="JLI107" s="75"/>
      <c r="JLJ107" s="76"/>
      <c r="JLK107" s="216"/>
      <c r="JLL107" s="75"/>
      <c r="JLM107" s="75"/>
      <c r="JLN107" s="204"/>
      <c r="JLO107" s="205"/>
      <c r="JLP107" s="72"/>
      <c r="JLQ107" s="70"/>
      <c r="JLR107" s="73"/>
      <c r="JLS107" s="74"/>
      <c r="JLT107" s="74"/>
      <c r="JLU107" s="62"/>
      <c r="JLV107" s="75"/>
      <c r="JLW107" s="76"/>
      <c r="JLX107" s="216"/>
      <c r="JLY107" s="75"/>
      <c r="JLZ107" s="75"/>
      <c r="JMA107" s="204"/>
      <c r="JMB107" s="205"/>
      <c r="JMC107" s="72"/>
      <c r="JMD107" s="70"/>
      <c r="JME107" s="73"/>
      <c r="JMF107" s="74"/>
      <c r="JMG107" s="74"/>
      <c r="JMH107" s="62"/>
      <c r="JMI107" s="75"/>
      <c r="JMJ107" s="76"/>
      <c r="JMK107" s="216"/>
      <c r="JML107" s="75"/>
      <c r="JMM107" s="75"/>
      <c r="JMN107" s="204"/>
      <c r="JMO107" s="205"/>
      <c r="JMP107" s="72"/>
      <c r="JMQ107" s="70"/>
      <c r="JMR107" s="73"/>
      <c r="JMS107" s="74"/>
      <c r="JMT107" s="74"/>
      <c r="JMU107" s="62"/>
      <c r="JMV107" s="75"/>
      <c r="JMW107" s="76"/>
      <c r="JMX107" s="216"/>
      <c r="JMY107" s="75"/>
      <c r="JMZ107" s="75"/>
      <c r="JNA107" s="204"/>
      <c r="JNB107" s="205"/>
      <c r="JNC107" s="72"/>
      <c r="JND107" s="70"/>
      <c r="JNE107" s="73"/>
      <c r="JNF107" s="74"/>
      <c r="JNG107" s="74"/>
      <c r="JNH107" s="62"/>
      <c r="JNI107" s="75"/>
      <c r="JNJ107" s="76"/>
      <c r="JNK107" s="216"/>
      <c r="JNL107" s="75"/>
      <c r="JNM107" s="75"/>
      <c r="JNN107" s="204"/>
      <c r="JNO107" s="205"/>
      <c r="JNP107" s="72"/>
      <c r="JNQ107" s="70"/>
      <c r="JNR107" s="73"/>
      <c r="JNS107" s="74"/>
      <c r="JNT107" s="74"/>
      <c r="JNU107" s="62"/>
      <c r="JNV107" s="75"/>
      <c r="JNW107" s="76"/>
      <c r="JNX107" s="216"/>
      <c r="JNY107" s="75"/>
      <c r="JNZ107" s="75"/>
      <c r="JOA107" s="204"/>
      <c r="JOB107" s="205"/>
      <c r="JOC107" s="72"/>
      <c r="JOD107" s="70"/>
      <c r="JOE107" s="73"/>
      <c r="JOF107" s="74"/>
      <c r="JOG107" s="74"/>
      <c r="JOH107" s="62"/>
      <c r="JOI107" s="75"/>
      <c r="JOJ107" s="76"/>
      <c r="JOK107" s="216"/>
      <c r="JOL107" s="75"/>
      <c r="JOM107" s="75"/>
      <c r="JON107" s="204"/>
      <c r="JOO107" s="205"/>
      <c r="JOP107" s="72"/>
      <c r="JOQ107" s="70"/>
      <c r="JOR107" s="73"/>
      <c r="JOS107" s="74"/>
      <c r="JOT107" s="74"/>
      <c r="JOU107" s="62"/>
      <c r="JOV107" s="75"/>
      <c r="JOW107" s="76"/>
      <c r="JOX107" s="216"/>
      <c r="JOY107" s="75"/>
      <c r="JOZ107" s="75"/>
      <c r="JPA107" s="204"/>
      <c r="JPB107" s="205"/>
      <c r="JPC107" s="72"/>
      <c r="JPD107" s="70"/>
      <c r="JPE107" s="73"/>
      <c r="JPF107" s="74"/>
      <c r="JPG107" s="74"/>
      <c r="JPH107" s="62"/>
      <c r="JPI107" s="75"/>
      <c r="JPJ107" s="76"/>
      <c r="JPK107" s="216"/>
      <c r="JPL107" s="75"/>
      <c r="JPM107" s="75"/>
      <c r="JPN107" s="204"/>
      <c r="JPO107" s="205"/>
      <c r="JPP107" s="72"/>
      <c r="JPQ107" s="70"/>
      <c r="JPR107" s="73"/>
      <c r="JPS107" s="74"/>
      <c r="JPT107" s="74"/>
      <c r="JPU107" s="62"/>
      <c r="JPV107" s="75"/>
      <c r="JPW107" s="76"/>
      <c r="JPX107" s="216"/>
      <c r="JPY107" s="75"/>
      <c r="JPZ107" s="75"/>
      <c r="JQA107" s="204"/>
      <c r="JQB107" s="205"/>
      <c r="JQC107" s="72"/>
      <c r="JQD107" s="70"/>
      <c r="JQE107" s="73"/>
      <c r="JQF107" s="74"/>
      <c r="JQG107" s="74"/>
      <c r="JQH107" s="62"/>
      <c r="JQI107" s="75"/>
      <c r="JQJ107" s="76"/>
      <c r="JQK107" s="216"/>
      <c r="JQL107" s="75"/>
      <c r="JQM107" s="75"/>
      <c r="JQN107" s="204"/>
      <c r="JQO107" s="205"/>
      <c r="JQP107" s="72"/>
      <c r="JQQ107" s="70"/>
      <c r="JQR107" s="73"/>
      <c r="JQS107" s="74"/>
      <c r="JQT107" s="74"/>
      <c r="JQU107" s="62"/>
      <c r="JQV107" s="75"/>
      <c r="JQW107" s="76"/>
      <c r="JQX107" s="216"/>
      <c r="JQY107" s="75"/>
      <c r="JQZ107" s="75"/>
      <c r="JRA107" s="204"/>
      <c r="JRB107" s="205"/>
      <c r="JRC107" s="72"/>
      <c r="JRD107" s="70"/>
      <c r="JRE107" s="73"/>
      <c r="JRF107" s="74"/>
      <c r="JRG107" s="74"/>
      <c r="JRH107" s="62"/>
      <c r="JRI107" s="75"/>
      <c r="JRJ107" s="76"/>
      <c r="JRK107" s="216"/>
      <c r="JRL107" s="75"/>
      <c r="JRM107" s="75"/>
      <c r="JRN107" s="204"/>
      <c r="JRO107" s="205"/>
      <c r="JRP107" s="72"/>
      <c r="JRQ107" s="70"/>
      <c r="JRR107" s="73"/>
      <c r="JRS107" s="74"/>
      <c r="JRT107" s="74"/>
      <c r="JRU107" s="62"/>
      <c r="JRV107" s="75"/>
      <c r="JRW107" s="76"/>
      <c r="JRX107" s="216"/>
      <c r="JRY107" s="75"/>
      <c r="JRZ107" s="75"/>
      <c r="JSA107" s="204"/>
      <c r="JSB107" s="205"/>
      <c r="JSC107" s="72"/>
      <c r="JSD107" s="70"/>
      <c r="JSE107" s="73"/>
      <c r="JSF107" s="74"/>
      <c r="JSG107" s="74"/>
      <c r="JSH107" s="62"/>
      <c r="JSI107" s="75"/>
      <c r="JSJ107" s="76"/>
      <c r="JSK107" s="216"/>
      <c r="JSL107" s="75"/>
      <c r="JSM107" s="75"/>
      <c r="JSN107" s="204"/>
      <c r="JSO107" s="205"/>
      <c r="JSP107" s="72"/>
      <c r="JSQ107" s="70"/>
      <c r="JSR107" s="73"/>
      <c r="JSS107" s="74"/>
      <c r="JST107" s="74"/>
      <c r="JSU107" s="62"/>
      <c r="JSV107" s="75"/>
      <c r="JSW107" s="76"/>
      <c r="JSX107" s="216"/>
      <c r="JSY107" s="75"/>
      <c r="JSZ107" s="75"/>
      <c r="JTA107" s="204"/>
      <c r="JTB107" s="205"/>
      <c r="JTC107" s="72"/>
      <c r="JTD107" s="70"/>
      <c r="JTE107" s="73"/>
      <c r="JTF107" s="74"/>
      <c r="JTG107" s="74"/>
      <c r="JTH107" s="62"/>
      <c r="JTI107" s="75"/>
      <c r="JTJ107" s="76"/>
      <c r="JTK107" s="216"/>
      <c r="JTL107" s="75"/>
      <c r="JTM107" s="75"/>
      <c r="JTN107" s="204"/>
      <c r="JTO107" s="205"/>
      <c r="JTP107" s="72"/>
      <c r="JTQ107" s="70"/>
      <c r="JTR107" s="73"/>
      <c r="JTS107" s="74"/>
      <c r="JTT107" s="74"/>
      <c r="JTU107" s="62"/>
      <c r="JTV107" s="75"/>
      <c r="JTW107" s="76"/>
      <c r="JTX107" s="216"/>
      <c r="JTY107" s="75"/>
      <c r="JTZ107" s="75"/>
      <c r="JUA107" s="204"/>
      <c r="JUB107" s="205"/>
      <c r="JUC107" s="72"/>
      <c r="JUD107" s="70"/>
      <c r="JUE107" s="73"/>
      <c r="JUF107" s="74"/>
      <c r="JUG107" s="74"/>
      <c r="JUH107" s="62"/>
      <c r="JUI107" s="75"/>
      <c r="JUJ107" s="76"/>
      <c r="JUK107" s="216"/>
      <c r="JUL107" s="75"/>
      <c r="JUM107" s="75"/>
      <c r="JUN107" s="204"/>
      <c r="JUO107" s="205"/>
      <c r="JUP107" s="72"/>
      <c r="JUQ107" s="70"/>
      <c r="JUR107" s="73"/>
      <c r="JUS107" s="74"/>
      <c r="JUT107" s="74"/>
      <c r="JUU107" s="62"/>
      <c r="JUV107" s="75"/>
      <c r="JUW107" s="76"/>
      <c r="JUX107" s="216"/>
      <c r="JUY107" s="75"/>
      <c r="JUZ107" s="75"/>
      <c r="JVA107" s="204"/>
      <c r="JVB107" s="205"/>
      <c r="JVC107" s="72"/>
      <c r="JVD107" s="70"/>
      <c r="JVE107" s="73"/>
      <c r="JVF107" s="74"/>
      <c r="JVG107" s="74"/>
      <c r="JVH107" s="62"/>
      <c r="JVI107" s="75"/>
      <c r="JVJ107" s="76"/>
      <c r="JVK107" s="216"/>
      <c r="JVL107" s="75"/>
      <c r="JVM107" s="75"/>
      <c r="JVN107" s="204"/>
      <c r="JVO107" s="205"/>
      <c r="JVP107" s="72"/>
      <c r="JVQ107" s="70"/>
      <c r="JVR107" s="73"/>
      <c r="JVS107" s="74"/>
      <c r="JVT107" s="74"/>
      <c r="JVU107" s="62"/>
      <c r="JVV107" s="75"/>
      <c r="JVW107" s="76"/>
      <c r="JVX107" s="216"/>
      <c r="JVY107" s="75"/>
      <c r="JVZ107" s="75"/>
      <c r="JWA107" s="204"/>
      <c r="JWB107" s="205"/>
      <c r="JWC107" s="72"/>
      <c r="JWD107" s="70"/>
      <c r="JWE107" s="73"/>
      <c r="JWF107" s="74"/>
      <c r="JWG107" s="74"/>
      <c r="JWH107" s="62"/>
      <c r="JWI107" s="75"/>
      <c r="JWJ107" s="76"/>
      <c r="JWK107" s="216"/>
      <c r="JWL107" s="75"/>
      <c r="JWM107" s="75"/>
      <c r="JWN107" s="204"/>
      <c r="JWO107" s="205"/>
      <c r="JWP107" s="72"/>
      <c r="JWQ107" s="70"/>
      <c r="JWR107" s="73"/>
      <c r="JWS107" s="74"/>
      <c r="JWT107" s="74"/>
      <c r="JWU107" s="62"/>
      <c r="JWV107" s="75"/>
      <c r="JWW107" s="76"/>
      <c r="JWX107" s="216"/>
      <c r="JWY107" s="75"/>
      <c r="JWZ107" s="75"/>
      <c r="JXA107" s="204"/>
      <c r="JXB107" s="205"/>
      <c r="JXC107" s="72"/>
      <c r="JXD107" s="70"/>
      <c r="JXE107" s="73"/>
      <c r="JXF107" s="74"/>
      <c r="JXG107" s="74"/>
      <c r="JXH107" s="62"/>
      <c r="JXI107" s="75"/>
      <c r="JXJ107" s="76"/>
      <c r="JXK107" s="216"/>
      <c r="JXL107" s="75"/>
      <c r="JXM107" s="75"/>
      <c r="JXN107" s="204"/>
      <c r="JXO107" s="205"/>
      <c r="JXP107" s="72"/>
      <c r="JXQ107" s="70"/>
      <c r="JXR107" s="73"/>
      <c r="JXS107" s="74"/>
      <c r="JXT107" s="74"/>
      <c r="JXU107" s="62"/>
      <c r="JXV107" s="75"/>
      <c r="JXW107" s="76"/>
      <c r="JXX107" s="216"/>
      <c r="JXY107" s="75"/>
      <c r="JXZ107" s="75"/>
      <c r="JYA107" s="204"/>
      <c r="JYB107" s="205"/>
      <c r="JYC107" s="72"/>
      <c r="JYD107" s="70"/>
      <c r="JYE107" s="73"/>
      <c r="JYF107" s="74"/>
      <c r="JYG107" s="74"/>
      <c r="JYH107" s="62"/>
      <c r="JYI107" s="75"/>
      <c r="JYJ107" s="76"/>
      <c r="JYK107" s="216"/>
      <c r="JYL107" s="75"/>
      <c r="JYM107" s="75"/>
      <c r="JYN107" s="204"/>
      <c r="JYO107" s="205"/>
      <c r="JYP107" s="72"/>
      <c r="JYQ107" s="70"/>
      <c r="JYR107" s="73"/>
      <c r="JYS107" s="74"/>
      <c r="JYT107" s="74"/>
      <c r="JYU107" s="62"/>
      <c r="JYV107" s="75"/>
      <c r="JYW107" s="76"/>
      <c r="JYX107" s="216"/>
      <c r="JYY107" s="75"/>
      <c r="JYZ107" s="75"/>
      <c r="JZA107" s="204"/>
      <c r="JZB107" s="205"/>
      <c r="JZC107" s="72"/>
      <c r="JZD107" s="70"/>
      <c r="JZE107" s="73"/>
      <c r="JZF107" s="74"/>
      <c r="JZG107" s="74"/>
      <c r="JZH107" s="62"/>
      <c r="JZI107" s="75"/>
      <c r="JZJ107" s="76"/>
      <c r="JZK107" s="216"/>
      <c r="JZL107" s="75"/>
      <c r="JZM107" s="75"/>
      <c r="JZN107" s="204"/>
      <c r="JZO107" s="205"/>
      <c r="JZP107" s="72"/>
      <c r="JZQ107" s="70"/>
      <c r="JZR107" s="73"/>
      <c r="JZS107" s="74"/>
      <c r="JZT107" s="74"/>
      <c r="JZU107" s="62"/>
      <c r="JZV107" s="75"/>
      <c r="JZW107" s="76"/>
      <c r="JZX107" s="216"/>
      <c r="JZY107" s="75"/>
      <c r="JZZ107" s="75"/>
      <c r="KAA107" s="204"/>
      <c r="KAB107" s="205"/>
      <c r="KAC107" s="72"/>
      <c r="KAD107" s="70"/>
      <c r="KAE107" s="73"/>
      <c r="KAF107" s="74"/>
      <c r="KAG107" s="74"/>
      <c r="KAH107" s="62"/>
      <c r="KAI107" s="75"/>
      <c r="KAJ107" s="76"/>
      <c r="KAK107" s="216"/>
      <c r="KAL107" s="75"/>
      <c r="KAM107" s="75"/>
      <c r="KAN107" s="204"/>
      <c r="KAO107" s="205"/>
      <c r="KAP107" s="72"/>
      <c r="KAQ107" s="70"/>
      <c r="KAR107" s="73"/>
      <c r="KAS107" s="74"/>
      <c r="KAT107" s="74"/>
      <c r="KAU107" s="62"/>
      <c r="KAV107" s="75"/>
      <c r="KAW107" s="76"/>
      <c r="KAX107" s="216"/>
      <c r="KAY107" s="75"/>
      <c r="KAZ107" s="75"/>
      <c r="KBA107" s="204"/>
      <c r="KBB107" s="205"/>
      <c r="KBC107" s="72"/>
      <c r="KBD107" s="70"/>
      <c r="KBE107" s="73"/>
      <c r="KBF107" s="74"/>
      <c r="KBG107" s="74"/>
      <c r="KBH107" s="62"/>
      <c r="KBI107" s="75"/>
      <c r="KBJ107" s="76"/>
      <c r="KBK107" s="216"/>
      <c r="KBL107" s="75"/>
      <c r="KBM107" s="75"/>
      <c r="KBN107" s="204"/>
      <c r="KBO107" s="205"/>
      <c r="KBP107" s="72"/>
      <c r="KBQ107" s="70"/>
      <c r="KBR107" s="73"/>
      <c r="KBS107" s="74"/>
      <c r="KBT107" s="74"/>
      <c r="KBU107" s="62"/>
      <c r="KBV107" s="75"/>
      <c r="KBW107" s="76"/>
      <c r="KBX107" s="216"/>
      <c r="KBY107" s="75"/>
      <c r="KBZ107" s="75"/>
      <c r="KCA107" s="204"/>
      <c r="KCB107" s="205"/>
      <c r="KCC107" s="72"/>
      <c r="KCD107" s="70"/>
      <c r="KCE107" s="73"/>
      <c r="KCF107" s="74"/>
      <c r="KCG107" s="74"/>
      <c r="KCH107" s="62"/>
      <c r="KCI107" s="75"/>
      <c r="KCJ107" s="76"/>
      <c r="KCK107" s="216"/>
      <c r="KCL107" s="75"/>
      <c r="KCM107" s="75"/>
      <c r="KCN107" s="204"/>
      <c r="KCO107" s="205"/>
      <c r="KCP107" s="72"/>
      <c r="KCQ107" s="70"/>
      <c r="KCR107" s="73"/>
      <c r="KCS107" s="74"/>
      <c r="KCT107" s="74"/>
      <c r="KCU107" s="62"/>
      <c r="KCV107" s="75"/>
      <c r="KCW107" s="76"/>
      <c r="KCX107" s="216"/>
      <c r="KCY107" s="75"/>
      <c r="KCZ107" s="75"/>
      <c r="KDA107" s="204"/>
      <c r="KDB107" s="205"/>
      <c r="KDC107" s="72"/>
      <c r="KDD107" s="70"/>
      <c r="KDE107" s="73"/>
      <c r="KDF107" s="74"/>
      <c r="KDG107" s="74"/>
      <c r="KDH107" s="62"/>
      <c r="KDI107" s="75"/>
      <c r="KDJ107" s="76"/>
      <c r="KDK107" s="216"/>
      <c r="KDL107" s="75"/>
      <c r="KDM107" s="75"/>
      <c r="KDN107" s="204"/>
      <c r="KDO107" s="205"/>
      <c r="KDP107" s="72"/>
      <c r="KDQ107" s="70"/>
      <c r="KDR107" s="73"/>
      <c r="KDS107" s="74"/>
      <c r="KDT107" s="74"/>
      <c r="KDU107" s="62"/>
      <c r="KDV107" s="75"/>
      <c r="KDW107" s="76"/>
      <c r="KDX107" s="216"/>
      <c r="KDY107" s="75"/>
      <c r="KDZ107" s="75"/>
      <c r="KEA107" s="204"/>
      <c r="KEB107" s="205"/>
      <c r="KEC107" s="72"/>
      <c r="KED107" s="70"/>
      <c r="KEE107" s="73"/>
      <c r="KEF107" s="74"/>
      <c r="KEG107" s="74"/>
      <c r="KEH107" s="62"/>
      <c r="KEI107" s="75"/>
      <c r="KEJ107" s="76"/>
      <c r="KEK107" s="216"/>
      <c r="KEL107" s="75"/>
      <c r="KEM107" s="75"/>
      <c r="KEN107" s="204"/>
      <c r="KEO107" s="205"/>
      <c r="KEP107" s="72"/>
      <c r="KEQ107" s="70"/>
      <c r="KER107" s="73"/>
      <c r="KES107" s="74"/>
      <c r="KET107" s="74"/>
      <c r="KEU107" s="62"/>
      <c r="KEV107" s="75"/>
      <c r="KEW107" s="76"/>
      <c r="KEX107" s="216"/>
      <c r="KEY107" s="75"/>
      <c r="KEZ107" s="75"/>
      <c r="KFA107" s="204"/>
      <c r="KFB107" s="205"/>
      <c r="KFC107" s="72"/>
      <c r="KFD107" s="70"/>
      <c r="KFE107" s="73"/>
      <c r="KFF107" s="74"/>
      <c r="KFG107" s="74"/>
      <c r="KFH107" s="62"/>
      <c r="KFI107" s="75"/>
      <c r="KFJ107" s="76"/>
      <c r="KFK107" s="216"/>
      <c r="KFL107" s="75"/>
      <c r="KFM107" s="75"/>
      <c r="KFN107" s="204"/>
      <c r="KFO107" s="205"/>
      <c r="KFP107" s="72"/>
      <c r="KFQ107" s="70"/>
      <c r="KFR107" s="73"/>
      <c r="KFS107" s="74"/>
      <c r="KFT107" s="74"/>
      <c r="KFU107" s="62"/>
      <c r="KFV107" s="75"/>
      <c r="KFW107" s="76"/>
      <c r="KFX107" s="216"/>
      <c r="KFY107" s="75"/>
      <c r="KFZ107" s="75"/>
      <c r="KGA107" s="204"/>
      <c r="KGB107" s="205"/>
      <c r="KGC107" s="72"/>
      <c r="KGD107" s="70"/>
      <c r="KGE107" s="73"/>
      <c r="KGF107" s="74"/>
      <c r="KGG107" s="74"/>
      <c r="KGH107" s="62"/>
      <c r="KGI107" s="75"/>
      <c r="KGJ107" s="76"/>
      <c r="KGK107" s="216"/>
      <c r="KGL107" s="75"/>
      <c r="KGM107" s="75"/>
      <c r="KGN107" s="204"/>
      <c r="KGO107" s="205"/>
      <c r="KGP107" s="72"/>
      <c r="KGQ107" s="70"/>
      <c r="KGR107" s="73"/>
      <c r="KGS107" s="74"/>
      <c r="KGT107" s="74"/>
      <c r="KGU107" s="62"/>
      <c r="KGV107" s="75"/>
      <c r="KGW107" s="76"/>
      <c r="KGX107" s="216"/>
      <c r="KGY107" s="75"/>
      <c r="KGZ107" s="75"/>
      <c r="KHA107" s="204"/>
      <c r="KHB107" s="205"/>
      <c r="KHC107" s="72"/>
      <c r="KHD107" s="70"/>
      <c r="KHE107" s="73"/>
      <c r="KHF107" s="74"/>
      <c r="KHG107" s="74"/>
      <c r="KHH107" s="62"/>
      <c r="KHI107" s="75"/>
      <c r="KHJ107" s="76"/>
      <c r="KHK107" s="216"/>
      <c r="KHL107" s="75"/>
      <c r="KHM107" s="75"/>
      <c r="KHN107" s="204"/>
      <c r="KHO107" s="205"/>
      <c r="KHP107" s="72"/>
      <c r="KHQ107" s="70"/>
      <c r="KHR107" s="73"/>
      <c r="KHS107" s="74"/>
      <c r="KHT107" s="74"/>
      <c r="KHU107" s="62"/>
      <c r="KHV107" s="75"/>
      <c r="KHW107" s="76"/>
      <c r="KHX107" s="216"/>
      <c r="KHY107" s="75"/>
      <c r="KHZ107" s="75"/>
      <c r="KIA107" s="204"/>
      <c r="KIB107" s="205"/>
      <c r="KIC107" s="72"/>
      <c r="KID107" s="70"/>
      <c r="KIE107" s="73"/>
      <c r="KIF107" s="74"/>
      <c r="KIG107" s="74"/>
      <c r="KIH107" s="62"/>
      <c r="KII107" s="75"/>
      <c r="KIJ107" s="76"/>
      <c r="KIK107" s="216"/>
      <c r="KIL107" s="75"/>
      <c r="KIM107" s="75"/>
      <c r="KIN107" s="204"/>
      <c r="KIO107" s="205"/>
      <c r="KIP107" s="72"/>
      <c r="KIQ107" s="70"/>
      <c r="KIR107" s="73"/>
      <c r="KIS107" s="74"/>
      <c r="KIT107" s="74"/>
      <c r="KIU107" s="62"/>
      <c r="KIV107" s="75"/>
      <c r="KIW107" s="76"/>
      <c r="KIX107" s="216"/>
      <c r="KIY107" s="75"/>
      <c r="KIZ107" s="75"/>
      <c r="KJA107" s="204"/>
      <c r="KJB107" s="205"/>
      <c r="KJC107" s="72"/>
      <c r="KJD107" s="70"/>
      <c r="KJE107" s="73"/>
      <c r="KJF107" s="74"/>
      <c r="KJG107" s="74"/>
      <c r="KJH107" s="62"/>
      <c r="KJI107" s="75"/>
      <c r="KJJ107" s="76"/>
      <c r="KJK107" s="216"/>
      <c r="KJL107" s="75"/>
      <c r="KJM107" s="75"/>
      <c r="KJN107" s="204"/>
      <c r="KJO107" s="205"/>
      <c r="KJP107" s="72"/>
      <c r="KJQ107" s="70"/>
      <c r="KJR107" s="73"/>
      <c r="KJS107" s="74"/>
      <c r="KJT107" s="74"/>
      <c r="KJU107" s="62"/>
      <c r="KJV107" s="75"/>
      <c r="KJW107" s="76"/>
      <c r="KJX107" s="216"/>
      <c r="KJY107" s="75"/>
      <c r="KJZ107" s="75"/>
      <c r="KKA107" s="204"/>
      <c r="KKB107" s="205"/>
      <c r="KKC107" s="72"/>
      <c r="KKD107" s="70"/>
      <c r="KKE107" s="73"/>
      <c r="KKF107" s="74"/>
      <c r="KKG107" s="74"/>
      <c r="KKH107" s="62"/>
      <c r="KKI107" s="75"/>
      <c r="KKJ107" s="76"/>
      <c r="KKK107" s="216"/>
      <c r="KKL107" s="75"/>
      <c r="KKM107" s="75"/>
      <c r="KKN107" s="204"/>
      <c r="KKO107" s="205"/>
      <c r="KKP107" s="72"/>
      <c r="KKQ107" s="70"/>
      <c r="KKR107" s="73"/>
      <c r="KKS107" s="74"/>
      <c r="KKT107" s="74"/>
      <c r="KKU107" s="62"/>
      <c r="KKV107" s="75"/>
      <c r="KKW107" s="76"/>
      <c r="KKX107" s="216"/>
      <c r="KKY107" s="75"/>
      <c r="KKZ107" s="75"/>
      <c r="KLA107" s="204"/>
      <c r="KLB107" s="205"/>
      <c r="KLC107" s="72"/>
      <c r="KLD107" s="70"/>
      <c r="KLE107" s="73"/>
      <c r="KLF107" s="74"/>
      <c r="KLG107" s="74"/>
      <c r="KLH107" s="62"/>
      <c r="KLI107" s="75"/>
      <c r="KLJ107" s="76"/>
      <c r="KLK107" s="216"/>
      <c r="KLL107" s="75"/>
      <c r="KLM107" s="75"/>
      <c r="KLN107" s="204"/>
      <c r="KLO107" s="205"/>
      <c r="KLP107" s="72"/>
      <c r="KLQ107" s="70"/>
      <c r="KLR107" s="73"/>
      <c r="KLS107" s="74"/>
      <c r="KLT107" s="74"/>
      <c r="KLU107" s="62"/>
      <c r="KLV107" s="75"/>
      <c r="KLW107" s="76"/>
      <c r="KLX107" s="216"/>
      <c r="KLY107" s="75"/>
      <c r="KLZ107" s="75"/>
      <c r="KMA107" s="204"/>
      <c r="KMB107" s="205"/>
      <c r="KMC107" s="72"/>
      <c r="KMD107" s="70"/>
      <c r="KME107" s="73"/>
      <c r="KMF107" s="74"/>
      <c r="KMG107" s="74"/>
      <c r="KMH107" s="62"/>
      <c r="KMI107" s="75"/>
      <c r="KMJ107" s="76"/>
      <c r="KMK107" s="216"/>
      <c r="KML107" s="75"/>
      <c r="KMM107" s="75"/>
      <c r="KMN107" s="204"/>
      <c r="KMO107" s="205"/>
      <c r="KMP107" s="72"/>
      <c r="KMQ107" s="70"/>
      <c r="KMR107" s="73"/>
      <c r="KMS107" s="74"/>
      <c r="KMT107" s="74"/>
      <c r="KMU107" s="62"/>
      <c r="KMV107" s="75"/>
      <c r="KMW107" s="76"/>
      <c r="KMX107" s="216"/>
      <c r="KMY107" s="75"/>
      <c r="KMZ107" s="75"/>
      <c r="KNA107" s="204"/>
      <c r="KNB107" s="205"/>
      <c r="KNC107" s="72"/>
      <c r="KND107" s="70"/>
      <c r="KNE107" s="73"/>
      <c r="KNF107" s="74"/>
      <c r="KNG107" s="74"/>
      <c r="KNH107" s="62"/>
      <c r="KNI107" s="75"/>
      <c r="KNJ107" s="76"/>
      <c r="KNK107" s="216"/>
      <c r="KNL107" s="75"/>
      <c r="KNM107" s="75"/>
      <c r="KNN107" s="204"/>
      <c r="KNO107" s="205"/>
      <c r="KNP107" s="72"/>
      <c r="KNQ107" s="70"/>
      <c r="KNR107" s="73"/>
      <c r="KNS107" s="74"/>
      <c r="KNT107" s="74"/>
      <c r="KNU107" s="62"/>
      <c r="KNV107" s="75"/>
      <c r="KNW107" s="76"/>
      <c r="KNX107" s="216"/>
      <c r="KNY107" s="75"/>
      <c r="KNZ107" s="75"/>
      <c r="KOA107" s="204"/>
      <c r="KOB107" s="205"/>
      <c r="KOC107" s="72"/>
      <c r="KOD107" s="70"/>
      <c r="KOE107" s="73"/>
      <c r="KOF107" s="74"/>
      <c r="KOG107" s="74"/>
      <c r="KOH107" s="62"/>
      <c r="KOI107" s="75"/>
      <c r="KOJ107" s="76"/>
      <c r="KOK107" s="216"/>
      <c r="KOL107" s="75"/>
      <c r="KOM107" s="75"/>
      <c r="KON107" s="204"/>
      <c r="KOO107" s="205"/>
      <c r="KOP107" s="72"/>
      <c r="KOQ107" s="70"/>
      <c r="KOR107" s="73"/>
      <c r="KOS107" s="74"/>
      <c r="KOT107" s="74"/>
      <c r="KOU107" s="62"/>
      <c r="KOV107" s="75"/>
      <c r="KOW107" s="76"/>
      <c r="KOX107" s="216"/>
      <c r="KOY107" s="75"/>
      <c r="KOZ107" s="75"/>
      <c r="KPA107" s="204"/>
      <c r="KPB107" s="205"/>
      <c r="KPC107" s="72"/>
      <c r="KPD107" s="70"/>
      <c r="KPE107" s="73"/>
      <c r="KPF107" s="74"/>
      <c r="KPG107" s="74"/>
      <c r="KPH107" s="62"/>
      <c r="KPI107" s="75"/>
      <c r="KPJ107" s="76"/>
      <c r="KPK107" s="216"/>
      <c r="KPL107" s="75"/>
      <c r="KPM107" s="75"/>
      <c r="KPN107" s="204"/>
      <c r="KPO107" s="205"/>
      <c r="KPP107" s="72"/>
      <c r="KPQ107" s="70"/>
      <c r="KPR107" s="73"/>
      <c r="KPS107" s="74"/>
      <c r="KPT107" s="74"/>
      <c r="KPU107" s="62"/>
      <c r="KPV107" s="75"/>
      <c r="KPW107" s="76"/>
      <c r="KPX107" s="216"/>
      <c r="KPY107" s="75"/>
      <c r="KPZ107" s="75"/>
      <c r="KQA107" s="204"/>
      <c r="KQB107" s="205"/>
      <c r="KQC107" s="72"/>
      <c r="KQD107" s="70"/>
      <c r="KQE107" s="73"/>
      <c r="KQF107" s="74"/>
      <c r="KQG107" s="74"/>
      <c r="KQH107" s="62"/>
      <c r="KQI107" s="75"/>
      <c r="KQJ107" s="76"/>
      <c r="KQK107" s="216"/>
      <c r="KQL107" s="75"/>
      <c r="KQM107" s="75"/>
      <c r="KQN107" s="204"/>
      <c r="KQO107" s="205"/>
      <c r="KQP107" s="72"/>
      <c r="KQQ107" s="70"/>
      <c r="KQR107" s="73"/>
      <c r="KQS107" s="74"/>
      <c r="KQT107" s="74"/>
      <c r="KQU107" s="62"/>
      <c r="KQV107" s="75"/>
      <c r="KQW107" s="76"/>
      <c r="KQX107" s="216"/>
      <c r="KQY107" s="75"/>
      <c r="KQZ107" s="75"/>
      <c r="KRA107" s="204"/>
      <c r="KRB107" s="205"/>
      <c r="KRC107" s="72"/>
      <c r="KRD107" s="70"/>
      <c r="KRE107" s="73"/>
      <c r="KRF107" s="74"/>
      <c r="KRG107" s="74"/>
      <c r="KRH107" s="62"/>
      <c r="KRI107" s="75"/>
      <c r="KRJ107" s="76"/>
      <c r="KRK107" s="216"/>
      <c r="KRL107" s="75"/>
      <c r="KRM107" s="75"/>
      <c r="KRN107" s="204"/>
      <c r="KRO107" s="205"/>
      <c r="KRP107" s="72"/>
      <c r="KRQ107" s="70"/>
      <c r="KRR107" s="73"/>
      <c r="KRS107" s="74"/>
      <c r="KRT107" s="74"/>
      <c r="KRU107" s="62"/>
      <c r="KRV107" s="75"/>
      <c r="KRW107" s="76"/>
      <c r="KRX107" s="216"/>
      <c r="KRY107" s="75"/>
      <c r="KRZ107" s="75"/>
      <c r="KSA107" s="204"/>
      <c r="KSB107" s="205"/>
      <c r="KSC107" s="72"/>
      <c r="KSD107" s="70"/>
      <c r="KSE107" s="73"/>
      <c r="KSF107" s="74"/>
      <c r="KSG107" s="74"/>
      <c r="KSH107" s="62"/>
      <c r="KSI107" s="75"/>
      <c r="KSJ107" s="76"/>
      <c r="KSK107" s="216"/>
      <c r="KSL107" s="75"/>
      <c r="KSM107" s="75"/>
      <c r="KSN107" s="204"/>
      <c r="KSO107" s="205"/>
      <c r="KSP107" s="72"/>
      <c r="KSQ107" s="70"/>
      <c r="KSR107" s="73"/>
      <c r="KSS107" s="74"/>
      <c r="KST107" s="74"/>
      <c r="KSU107" s="62"/>
      <c r="KSV107" s="75"/>
      <c r="KSW107" s="76"/>
      <c r="KSX107" s="216"/>
      <c r="KSY107" s="75"/>
      <c r="KSZ107" s="75"/>
      <c r="KTA107" s="204"/>
      <c r="KTB107" s="205"/>
      <c r="KTC107" s="72"/>
      <c r="KTD107" s="70"/>
      <c r="KTE107" s="73"/>
      <c r="KTF107" s="74"/>
      <c r="KTG107" s="74"/>
      <c r="KTH107" s="62"/>
      <c r="KTI107" s="75"/>
      <c r="KTJ107" s="76"/>
      <c r="KTK107" s="216"/>
      <c r="KTL107" s="75"/>
      <c r="KTM107" s="75"/>
      <c r="KTN107" s="204"/>
      <c r="KTO107" s="205"/>
      <c r="KTP107" s="72"/>
      <c r="KTQ107" s="70"/>
      <c r="KTR107" s="73"/>
      <c r="KTS107" s="74"/>
      <c r="KTT107" s="74"/>
      <c r="KTU107" s="62"/>
      <c r="KTV107" s="75"/>
      <c r="KTW107" s="76"/>
      <c r="KTX107" s="216"/>
      <c r="KTY107" s="75"/>
      <c r="KTZ107" s="75"/>
      <c r="KUA107" s="204"/>
      <c r="KUB107" s="205"/>
      <c r="KUC107" s="72"/>
      <c r="KUD107" s="70"/>
      <c r="KUE107" s="73"/>
      <c r="KUF107" s="74"/>
      <c r="KUG107" s="74"/>
      <c r="KUH107" s="62"/>
      <c r="KUI107" s="75"/>
      <c r="KUJ107" s="76"/>
      <c r="KUK107" s="216"/>
      <c r="KUL107" s="75"/>
      <c r="KUM107" s="75"/>
      <c r="KUN107" s="204"/>
      <c r="KUO107" s="205"/>
      <c r="KUP107" s="72"/>
      <c r="KUQ107" s="70"/>
      <c r="KUR107" s="73"/>
      <c r="KUS107" s="74"/>
      <c r="KUT107" s="74"/>
      <c r="KUU107" s="62"/>
      <c r="KUV107" s="75"/>
      <c r="KUW107" s="76"/>
      <c r="KUX107" s="216"/>
      <c r="KUY107" s="75"/>
      <c r="KUZ107" s="75"/>
      <c r="KVA107" s="204"/>
      <c r="KVB107" s="205"/>
      <c r="KVC107" s="72"/>
      <c r="KVD107" s="70"/>
      <c r="KVE107" s="73"/>
      <c r="KVF107" s="74"/>
      <c r="KVG107" s="74"/>
      <c r="KVH107" s="62"/>
      <c r="KVI107" s="75"/>
      <c r="KVJ107" s="76"/>
      <c r="KVK107" s="216"/>
      <c r="KVL107" s="75"/>
      <c r="KVM107" s="75"/>
      <c r="KVN107" s="204"/>
      <c r="KVO107" s="205"/>
      <c r="KVP107" s="72"/>
      <c r="KVQ107" s="70"/>
      <c r="KVR107" s="73"/>
      <c r="KVS107" s="74"/>
      <c r="KVT107" s="74"/>
      <c r="KVU107" s="62"/>
      <c r="KVV107" s="75"/>
      <c r="KVW107" s="76"/>
      <c r="KVX107" s="216"/>
      <c r="KVY107" s="75"/>
      <c r="KVZ107" s="75"/>
      <c r="KWA107" s="204"/>
      <c r="KWB107" s="205"/>
      <c r="KWC107" s="72"/>
      <c r="KWD107" s="70"/>
      <c r="KWE107" s="73"/>
      <c r="KWF107" s="74"/>
      <c r="KWG107" s="74"/>
      <c r="KWH107" s="62"/>
      <c r="KWI107" s="75"/>
      <c r="KWJ107" s="76"/>
      <c r="KWK107" s="216"/>
      <c r="KWL107" s="75"/>
      <c r="KWM107" s="75"/>
      <c r="KWN107" s="204"/>
      <c r="KWO107" s="205"/>
      <c r="KWP107" s="72"/>
      <c r="KWQ107" s="70"/>
      <c r="KWR107" s="73"/>
      <c r="KWS107" s="74"/>
      <c r="KWT107" s="74"/>
      <c r="KWU107" s="62"/>
      <c r="KWV107" s="75"/>
      <c r="KWW107" s="76"/>
      <c r="KWX107" s="216"/>
      <c r="KWY107" s="75"/>
      <c r="KWZ107" s="75"/>
      <c r="KXA107" s="204"/>
      <c r="KXB107" s="205"/>
      <c r="KXC107" s="72"/>
      <c r="KXD107" s="70"/>
      <c r="KXE107" s="73"/>
      <c r="KXF107" s="74"/>
      <c r="KXG107" s="74"/>
      <c r="KXH107" s="62"/>
      <c r="KXI107" s="75"/>
      <c r="KXJ107" s="76"/>
      <c r="KXK107" s="216"/>
      <c r="KXL107" s="75"/>
      <c r="KXM107" s="75"/>
      <c r="KXN107" s="204"/>
      <c r="KXO107" s="205"/>
      <c r="KXP107" s="72"/>
      <c r="KXQ107" s="70"/>
      <c r="KXR107" s="73"/>
      <c r="KXS107" s="74"/>
      <c r="KXT107" s="74"/>
      <c r="KXU107" s="62"/>
      <c r="KXV107" s="75"/>
      <c r="KXW107" s="76"/>
      <c r="KXX107" s="216"/>
      <c r="KXY107" s="75"/>
      <c r="KXZ107" s="75"/>
      <c r="KYA107" s="204"/>
      <c r="KYB107" s="205"/>
      <c r="KYC107" s="72"/>
      <c r="KYD107" s="70"/>
      <c r="KYE107" s="73"/>
      <c r="KYF107" s="74"/>
      <c r="KYG107" s="74"/>
      <c r="KYH107" s="62"/>
      <c r="KYI107" s="75"/>
      <c r="KYJ107" s="76"/>
      <c r="KYK107" s="216"/>
      <c r="KYL107" s="75"/>
      <c r="KYM107" s="75"/>
      <c r="KYN107" s="204"/>
      <c r="KYO107" s="205"/>
      <c r="KYP107" s="72"/>
      <c r="KYQ107" s="70"/>
      <c r="KYR107" s="73"/>
      <c r="KYS107" s="74"/>
      <c r="KYT107" s="74"/>
      <c r="KYU107" s="62"/>
      <c r="KYV107" s="75"/>
      <c r="KYW107" s="76"/>
      <c r="KYX107" s="216"/>
      <c r="KYY107" s="75"/>
      <c r="KYZ107" s="75"/>
      <c r="KZA107" s="204"/>
      <c r="KZB107" s="205"/>
      <c r="KZC107" s="72"/>
      <c r="KZD107" s="70"/>
      <c r="KZE107" s="73"/>
      <c r="KZF107" s="74"/>
      <c r="KZG107" s="74"/>
      <c r="KZH107" s="62"/>
      <c r="KZI107" s="75"/>
      <c r="KZJ107" s="76"/>
      <c r="KZK107" s="216"/>
      <c r="KZL107" s="75"/>
      <c r="KZM107" s="75"/>
      <c r="KZN107" s="204"/>
      <c r="KZO107" s="205"/>
      <c r="KZP107" s="72"/>
      <c r="KZQ107" s="70"/>
      <c r="KZR107" s="73"/>
      <c r="KZS107" s="74"/>
      <c r="KZT107" s="74"/>
      <c r="KZU107" s="62"/>
      <c r="KZV107" s="75"/>
      <c r="KZW107" s="76"/>
      <c r="KZX107" s="216"/>
      <c r="KZY107" s="75"/>
      <c r="KZZ107" s="75"/>
      <c r="LAA107" s="204"/>
      <c r="LAB107" s="205"/>
      <c r="LAC107" s="72"/>
      <c r="LAD107" s="70"/>
      <c r="LAE107" s="73"/>
      <c r="LAF107" s="74"/>
      <c r="LAG107" s="74"/>
      <c r="LAH107" s="62"/>
      <c r="LAI107" s="75"/>
      <c r="LAJ107" s="76"/>
      <c r="LAK107" s="216"/>
      <c r="LAL107" s="75"/>
      <c r="LAM107" s="75"/>
      <c r="LAN107" s="204"/>
      <c r="LAO107" s="205"/>
      <c r="LAP107" s="72"/>
      <c r="LAQ107" s="70"/>
      <c r="LAR107" s="73"/>
      <c r="LAS107" s="74"/>
      <c r="LAT107" s="74"/>
      <c r="LAU107" s="62"/>
      <c r="LAV107" s="75"/>
      <c r="LAW107" s="76"/>
      <c r="LAX107" s="216"/>
      <c r="LAY107" s="75"/>
      <c r="LAZ107" s="75"/>
      <c r="LBA107" s="204"/>
      <c r="LBB107" s="205"/>
      <c r="LBC107" s="72"/>
      <c r="LBD107" s="70"/>
      <c r="LBE107" s="73"/>
      <c r="LBF107" s="74"/>
      <c r="LBG107" s="74"/>
      <c r="LBH107" s="62"/>
      <c r="LBI107" s="75"/>
      <c r="LBJ107" s="76"/>
      <c r="LBK107" s="216"/>
      <c r="LBL107" s="75"/>
      <c r="LBM107" s="75"/>
      <c r="LBN107" s="204"/>
      <c r="LBO107" s="205"/>
      <c r="LBP107" s="72"/>
      <c r="LBQ107" s="70"/>
      <c r="LBR107" s="73"/>
      <c r="LBS107" s="74"/>
      <c r="LBT107" s="74"/>
      <c r="LBU107" s="62"/>
      <c r="LBV107" s="75"/>
      <c r="LBW107" s="76"/>
      <c r="LBX107" s="216"/>
      <c r="LBY107" s="75"/>
      <c r="LBZ107" s="75"/>
      <c r="LCA107" s="204"/>
      <c r="LCB107" s="205"/>
      <c r="LCC107" s="72"/>
      <c r="LCD107" s="70"/>
      <c r="LCE107" s="73"/>
      <c r="LCF107" s="74"/>
      <c r="LCG107" s="74"/>
      <c r="LCH107" s="62"/>
      <c r="LCI107" s="75"/>
      <c r="LCJ107" s="76"/>
      <c r="LCK107" s="216"/>
      <c r="LCL107" s="75"/>
      <c r="LCM107" s="75"/>
      <c r="LCN107" s="204"/>
      <c r="LCO107" s="205"/>
      <c r="LCP107" s="72"/>
      <c r="LCQ107" s="70"/>
      <c r="LCR107" s="73"/>
      <c r="LCS107" s="74"/>
      <c r="LCT107" s="74"/>
      <c r="LCU107" s="62"/>
      <c r="LCV107" s="75"/>
      <c r="LCW107" s="76"/>
      <c r="LCX107" s="216"/>
      <c r="LCY107" s="75"/>
      <c r="LCZ107" s="75"/>
      <c r="LDA107" s="204"/>
      <c r="LDB107" s="205"/>
      <c r="LDC107" s="72"/>
      <c r="LDD107" s="70"/>
      <c r="LDE107" s="73"/>
      <c r="LDF107" s="74"/>
      <c r="LDG107" s="74"/>
      <c r="LDH107" s="62"/>
      <c r="LDI107" s="75"/>
      <c r="LDJ107" s="76"/>
      <c r="LDK107" s="216"/>
      <c r="LDL107" s="75"/>
      <c r="LDM107" s="75"/>
      <c r="LDN107" s="204"/>
      <c r="LDO107" s="205"/>
      <c r="LDP107" s="72"/>
      <c r="LDQ107" s="70"/>
      <c r="LDR107" s="73"/>
      <c r="LDS107" s="74"/>
      <c r="LDT107" s="74"/>
      <c r="LDU107" s="62"/>
      <c r="LDV107" s="75"/>
      <c r="LDW107" s="76"/>
      <c r="LDX107" s="216"/>
      <c r="LDY107" s="75"/>
      <c r="LDZ107" s="75"/>
      <c r="LEA107" s="204"/>
      <c r="LEB107" s="205"/>
      <c r="LEC107" s="72"/>
      <c r="LED107" s="70"/>
      <c r="LEE107" s="73"/>
      <c r="LEF107" s="74"/>
      <c r="LEG107" s="74"/>
      <c r="LEH107" s="62"/>
      <c r="LEI107" s="75"/>
      <c r="LEJ107" s="76"/>
      <c r="LEK107" s="216"/>
      <c r="LEL107" s="75"/>
      <c r="LEM107" s="75"/>
      <c r="LEN107" s="204"/>
      <c r="LEO107" s="205"/>
      <c r="LEP107" s="72"/>
      <c r="LEQ107" s="70"/>
      <c r="LER107" s="73"/>
      <c r="LES107" s="74"/>
      <c r="LET107" s="74"/>
      <c r="LEU107" s="62"/>
      <c r="LEV107" s="75"/>
      <c r="LEW107" s="76"/>
      <c r="LEX107" s="216"/>
      <c r="LEY107" s="75"/>
      <c r="LEZ107" s="75"/>
      <c r="LFA107" s="204"/>
      <c r="LFB107" s="205"/>
      <c r="LFC107" s="72"/>
      <c r="LFD107" s="70"/>
      <c r="LFE107" s="73"/>
      <c r="LFF107" s="74"/>
      <c r="LFG107" s="74"/>
      <c r="LFH107" s="62"/>
      <c r="LFI107" s="75"/>
      <c r="LFJ107" s="76"/>
      <c r="LFK107" s="216"/>
      <c r="LFL107" s="75"/>
      <c r="LFM107" s="75"/>
      <c r="LFN107" s="204"/>
      <c r="LFO107" s="205"/>
      <c r="LFP107" s="72"/>
      <c r="LFQ107" s="70"/>
      <c r="LFR107" s="73"/>
      <c r="LFS107" s="74"/>
      <c r="LFT107" s="74"/>
      <c r="LFU107" s="62"/>
      <c r="LFV107" s="75"/>
      <c r="LFW107" s="76"/>
      <c r="LFX107" s="216"/>
      <c r="LFY107" s="75"/>
      <c r="LFZ107" s="75"/>
      <c r="LGA107" s="204"/>
      <c r="LGB107" s="205"/>
      <c r="LGC107" s="72"/>
      <c r="LGD107" s="70"/>
      <c r="LGE107" s="73"/>
      <c r="LGF107" s="74"/>
      <c r="LGG107" s="74"/>
      <c r="LGH107" s="62"/>
      <c r="LGI107" s="75"/>
      <c r="LGJ107" s="76"/>
      <c r="LGK107" s="216"/>
      <c r="LGL107" s="75"/>
      <c r="LGM107" s="75"/>
      <c r="LGN107" s="204"/>
      <c r="LGO107" s="205"/>
      <c r="LGP107" s="72"/>
      <c r="LGQ107" s="70"/>
      <c r="LGR107" s="73"/>
      <c r="LGS107" s="74"/>
      <c r="LGT107" s="74"/>
      <c r="LGU107" s="62"/>
      <c r="LGV107" s="75"/>
      <c r="LGW107" s="76"/>
      <c r="LGX107" s="216"/>
      <c r="LGY107" s="75"/>
      <c r="LGZ107" s="75"/>
      <c r="LHA107" s="204"/>
      <c r="LHB107" s="205"/>
      <c r="LHC107" s="72"/>
      <c r="LHD107" s="70"/>
      <c r="LHE107" s="73"/>
      <c r="LHF107" s="74"/>
      <c r="LHG107" s="74"/>
      <c r="LHH107" s="62"/>
      <c r="LHI107" s="75"/>
      <c r="LHJ107" s="76"/>
      <c r="LHK107" s="216"/>
      <c r="LHL107" s="75"/>
      <c r="LHM107" s="75"/>
      <c r="LHN107" s="204"/>
      <c r="LHO107" s="205"/>
      <c r="LHP107" s="72"/>
      <c r="LHQ107" s="70"/>
      <c r="LHR107" s="73"/>
      <c r="LHS107" s="74"/>
      <c r="LHT107" s="74"/>
      <c r="LHU107" s="62"/>
      <c r="LHV107" s="75"/>
      <c r="LHW107" s="76"/>
      <c r="LHX107" s="216"/>
      <c r="LHY107" s="75"/>
      <c r="LHZ107" s="75"/>
      <c r="LIA107" s="204"/>
      <c r="LIB107" s="205"/>
      <c r="LIC107" s="72"/>
      <c r="LID107" s="70"/>
      <c r="LIE107" s="73"/>
      <c r="LIF107" s="74"/>
      <c r="LIG107" s="74"/>
      <c r="LIH107" s="62"/>
      <c r="LII107" s="75"/>
      <c r="LIJ107" s="76"/>
      <c r="LIK107" s="216"/>
      <c r="LIL107" s="75"/>
      <c r="LIM107" s="75"/>
      <c r="LIN107" s="204"/>
      <c r="LIO107" s="205"/>
      <c r="LIP107" s="72"/>
      <c r="LIQ107" s="70"/>
      <c r="LIR107" s="73"/>
      <c r="LIS107" s="74"/>
      <c r="LIT107" s="74"/>
      <c r="LIU107" s="62"/>
      <c r="LIV107" s="75"/>
      <c r="LIW107" s="76"/>
      <c r="LIX107" s="216"/>
      <c r="LIY107" s="75"/>
      <c r="LIZ107" s="75"/>
      <c r="LJA107" s="204"/>
      <c r="LJB107" s="205"/>
      <c r="LJC107" s="72"/>
      <c r="LJD107" s="70"/>
      <c r="LJE107" s="73"/>
      <c r="LJF107" s="74"/>
      <c r="LJG107" s="74"/>
      <c r="LJH107" s="62"/>
      <c r="LJI107" s="75"/>
      <c r="LJJ107" s="76"/>
      <c r="LJK107" s="216"/>
      <c r="LJL107" s="75"/>
      <c r="LJM107" s="75"/>
      <c r="LJN107" s="204"/>
      <c r="LJO107" s="205"/>
      <c r="LJP107" s="72"/>
      <c r="LJQ107" s="70"/>
      <c r="LJR107" s="73"/>
      <c r="LJS107" s="74"/>
      <c r="LJT107" s="74"/>
      <c r="LJU107" s="62"/>
      <c r="LJV107" s="75"/>
      <c r="LJW107" s="76"/>
      <c r="LJX107" s="216"/>
      <c r="LJY107" s="75"/>
      <c r="LJZ107" s="75"/>
      <c r="LKA107" s="204"/>
      <c r="LKB107" s="205"/>
      <c r="LKC107" s="72"/>
      <c r="LKD107" s="70"/>
      <c r="LKE107" s="73"/>
      <c r="LKF107" s="74"/>
      <c r="LKG107" s="74"/>
      <c r="LKH107" s="62"/>
      <c r="LKI107" s="75"/>
      <c r="LKJ107" s="76"/>
      <c r="LKK107" s="216"/>
      <c r="LKL107" s="75"/>
      <c r="LKM107" s="75"/>
      <c r="LKN107" s="204"/>
      <c r="LKO107" s="205"/>
      <c r="LKP107" s="72"/>
      <c r="LKQ107" s="70"/>
      <c r="LKR107" s="73"/>
      <c r="LKS107" s="74"/>
      <c r="LKT107" s="74"/>
      <c r="LKU107" s="62"/>
      <c r="LKV107" s="75"/>
      <c r="LKW107" s="76"/>
      <c r="LKX107" s="216"/>
      <c r="LKY107" s="75"/>
      <c r="LKZ107" s="75"/>
      <c r="LLA107" s="204"/>
      <c r="LLB107" s="205"/>
      <c r="LLC107" s="72"/>
      <c r="LLD107" s="70"/>
      <c r="LLE107" s="73"/>
      <c r="LLF107" s="74"/>
      <c r="LLG107" s="74"/>
      <c r="LLH107" s="62"/>
      <c r="LLI107" s="75"/>
      <c r="LLJ107" s="76"/>
      <c r="LLK107" s="216"/>
      <c r="LLL107" s="75"/>
      <c r="LLM107" s="75"/>
      <c r="LLN107" s="204"/>
      <c r="LLO107" s="205"/>
      <c r="LLP107" s="72"/>
      <c r="LLQ107" s="70"/>
      <c r="LLR107" s="73"/>
      <c r="LLS107" s="74"/>
      <c r="LLT107" s="74"/>
      <c r="LLU107" s="62"/>
      <c r="LLV107" s="75"/>
      <c r="LLW107" s="76"/>
      <c r="LLX107" s="216"/>
      <c r="LLY107" s="75"/>
      <c r="LLZ107" s="75"/>
      <c r="LMA107" s="204"/>
      <c r="LMB107" s="205"/>
      <c r="LMC107" s="72"/>
      <c r="LMD107" s="70"/>
      <c r="LME107" s="73"/>
      <c r="LMF107" s="74"/>
      <c r="LMG107" s="74"/>
      <c r="LMH107" s="62"/>
      <c r="LMI107" s="75"/>
      <c r="LMJ107" s="76"/>
      <c r="LMK107" s="216"/>
      <c r="LML107" s="75"/>
      <c r="LMM107" s="75"/>
      <c r="LMN107" s="204"/>
      <c r="LMO107" s="205"/>
      <c r="LMP107" s="72"/>
      <c r="LMQ107" s="70"/>
      <c r="LMR107" s="73"/>
      <c r="LMS107" s="74"/>
      <c r="LMT107" s="74"/>
      <c r="LMU107" s="62"/>
      <c r="LMV107" s="75"/>
      <c r="LMW107" s="76"/>
      <c r="LMX107" s="216"/>
      <c r="LMY107" s="75"/>
      <c r="LMZ107" s="75"/>
      <c r="LNA107" s="204"/>
      <c r="LNB107" s="205"/>
      <c r="LNC107" s="72"/>
      <c r="LND107" s="70"/>
      <c r="LNE107" s="73"/>
      <c r="LNF107" s="74"/>
      <c r="LNG107" s="74"/>
      <c r="LNH107" s="62"/>
      <c r="LNI107" s="75"/>
      <c r="LNJ107" s="76"/>
      <c r="LNK107" s="216"/>
      <c r="LNL107" s="75"/>
      <c r="LNM107" s="75"/>
      <c r="LNN107" s="204"/>
      <c r="LNO107" s="205"/>
      <c r="LNP107" s="72"/>
      <c r="LNQ107" s="70"/>
      <c r="LNR107" s="73"/>
      <c r="LNS107" s="74"/>
      <c r="LNT107" s="74"/>
      <c r="LNU107" s="62"/>
      <c r="LNV107" s="75"/>
      <c r="LNW107" s="76"/>
      <c r="LNX107" s="216"/>
      <c r="LNY107" s="75"/>
      <c r="LNZ107" s="75"/>
      <c r="LOA107" s="204"/>
      <c r="LOB107" s="205"/>
      <c r="LOC107" s="72"/>
      <c r="LOD107" s="70"/>
      <c r="LOE107" s="73"/>
      <c r="LOF107" s="74"/>
      <c r="LOG107" s="74"/>
      <c r="LOH107" s="62"/>
      <c r="LOI107" s="75"/>
      <c r="LOJ107" s="76"/>
      <c r="LOK107" s="216"/>
      <c r="LOL107" s="75"/>
      <c r="LOM107" s="75"/>
      <c r="LON107" s="204"/>
      <c r="LOO107" s="205"/>
      <c r="LOP107" s="72"/>
      <c r="LOQ107" s="70"/>
      <c r="LOR107" s="73"/>
      <c r="LOS107" s="74"/>
      <c r="LOT107" s="74"/>
      <c r="LOU107" s="62"/>
      <c r="LOV107" s="75"/>
      <c r="LOW107" s="76"/>
      <c r="LOX107" s="216"/>
      <c r="LOY107" s="75"/>
      <c r="LOZ107" s="75"/>
      <c r="LPA107" s="204"/>
      <c r="LPB107" s="205"/>
      <c r="LPC107" s="72"/>
      <c r="LPD107" s="70"/>
      <c r="LPE107" s="73"/>
      <c r="LPF107" s="74"/>
      <c r="LPG107" s="74"/>
      <c r="LPH107" s="62"/>
      <c r="LPI107" s="75"/>
      <c r="LPJ107" s="76"/>
      <c r="LPK107" s="216"/>
      <c r="LPL107" s="75"/>
      <c r="LPM107" s="75"/>
      <c r="LPN107" s="204"/>
      <c r="LPO107" s="205"/>
      <c r="LPP107" s="72"/>
      <c r="LPQ107" s="70"/>
      <c r="LPR107" s="73"/>
      <c r="LPS107" s="74"/>
      <c r="LPT107" s="74"/>
      <c r="LPU107" s="62"/>
      <c r="LPV107" s="75"/>
      <c r="LPW107" s="76"/>
      <c r="LPX107" s="216"/>
      <c r="LPY107" s="75"/>
      <c r="LPZ107" s="75"/>
      <c r="LQA107" s="204"/>
      <c r="LQB107" s="205"/>
      <c r="LQC107" s="72"/>
      <c r="LQD107" s="70"/>
      <c r="LQE107" s="73"/>
      <c r="LQF107" s="74"/>
      <c r="LQG107" s="74"/>
      <c r="LQH107" s="62"/>
      <c r="LQI107" s="75"/>
      <c r="LQJ107" s="76"/>
      <c r="LQK107" s="216"/>
      <c r="LQL107" s="75"/>
      <c r="LQM107" s="75"/>
      <c r="LQN107" s="204"/>
      <c r="LQO107" s="205"/>
      <c r="LQP107" s="72"/>
      <c r="LQQ107" s="70"/>
      <c r="LQR107" s="73"/>
      <c r="LQS107" s="74"/>
      <c r="LQT107" s="74"/>
      <c r="LQU107" s="62"/>
      <c r="LQV107" s="75"/>
      <c r="LQW107" s="76"/>
      <c r="LQX107" s="216"/>
      <c r="LQY107" s="75"/>
      <c r="LQZ107" s="75"/>
      <c r="LRA107" s="204"/>
      <c r="LRB107" s="205"/>
      <c r="LRC107" s="72"/>
      <c r="LRD107" s="70"/>
      <c r="LRE107" s="73"/>
      <c r="LRF107" s="74"/>
      <c r="LRG107" s="74"/>
      <c r="LRH107" s="62"/>
      <c r="LRI107" s="75"/>
      <c r="LRJ107" s="76"/>
      <c r="LRK107" s="216"/>
      <c r="LRL107" s="75"/>
      <c r="LRM107" s="75"/>
      <c r="LRN107" s="204"/>
      <c r="LRO107" s="205"/>
      <c r="LRP107" s="72"/>
      <c r="LRQ107" s="70"/>
      <c r="LRR107" s="73"/>
      <c r="LRS107" s="74"/>
      <c r="LRT107" s="74"/>
      <c r="LRU107" s="62"/>
      <c r="LRV107" s="75"/>
      <c r="LRW107" s="76"/>
      <c r="LRX107" s="216"/>
      <c r="LRY107" s="75"/>
      <c r="LRZ107" s="75"/>
      <c r="LSA107" s="204"/>
      <c r="LSB107" s="205"/>
      <c r="LSC107" s="72"/>
      <c r="LSD107" s="70"/>
      <c r="LSE107" s="73"/>
      <c r="LSF107" s="74"/>
      <c r="LSG107" s="74"/>
      <c r="LSH107" s="62"/>
      <c r="LSI107" s="75"/>
      <c r="LSJ107" s="76"/>
      <c r="LSK107" s="216"/>
      <c r="LSL107" s="75"/>
      <c r="LSM107" s="75"/>
      <c r="LSN107" s="204"/>
      <c r="LSO107" s="205"/>
      <c r="LSP107" s="72"/>
      <c r="LSQ107" s="70"/>
      <c r="LSR107" s="73"/>
      <c r="LSS107" s="74"/>
      <c r="LST107" s="74"/>
      <c r="LSU107" s="62"/>
      <c r="LSV107" s="75"/>
      <c r="LSW107" s="76"/>
      <c r="LSX107" s="216"/>
      <c r="LSY107" s="75"/>
      <c r="LSZ107" s="75"/>
      <c r="LTA107" s="204"/>
      <c r="LTB107" s="205"/>
      <c r="LTC107" s="72"/>
      <c r="LTD107" s="70"/>
      <c r="LTE107" s="73"/>
      <c r="LTF107" s="74"/>
      <c r="LTG107" s="74"/>
      <c r="LTH107" s="62"/>
      <c r="LTI107" s="75"/>
      <c r="LTJ107" s="76"/>
      <c r="LTK107" s="216"/>
      <c r="LTL107" s="75"/>
      <c r="LTM107" s="75"/>
      <c r="LTN107" s="204"/>
      <c r="LTO107" s="205"/>
      <c r="LTP107" s="72"/>
      <c r="LTQ107" s="70"/>
      <c r="LTR107" s="73"/>
      <c r="LTS107" s="74"/>
      <c r="LTT107" s="74"/>
      <c r="LTU107" s="62"/>
      <c r="LTV107" s="75"/>
      <c r="LTW107" s="76"/>
      <c r="LTX107" s="216"/>
      <c r="LTY107" s="75"/>
      <c r="LTZ107" s="75"/>
      <c r="LUA107" s="204"/>
      <c r="LUB107" s="205"/>
      <c r="LUC107" s="72"/>
      <c r="LUD107" s="70"/>
      <c r="LUE107" s="73"/>
      <c r="LUF107" s="74"/>
      <c r="LUG107" s="74"/>
      <c r="LUH107" s="62"/>
      <c r="LUI107" s="75"/>
      <c r="LUJ107" s="76"/>
      <c r="LUK107" s="216"/>
      <c r="LUL107" s="75"/>
      <c r="LUM107" s="75"/>
      <c r="LUN107" s="204"/>
      <c r="LUO107" s="205"/>
      <c r="LUP107" s="72"/>
      <c r="LUQ107" s="70"/>
      <c r="LUR107" s="73"/>
      <c r="LUS107" s="74"/>
      <c r="LUT107" s="74"/>
      <c r="LUU107" s="62"/>
      <c r="LUV107" s="75"/>
      <c r="LUW107" s="76"/>
      <c r="LUX107" s="216"/>
      <c r="LUY107" s="75"/>
      <c r="LUZ107" s="75"/>
      <c r="LVA107" s="204"/>
      <c r="LVB107" s="205"/>
      <c r="LVC107" s="72"/>
      <c r="LVD107" s="70"/>
      <c r="LVE107" s="73"/>
      <c r="LVF107" s="74"/>
      <c r="LVG107" s="74"/>
      <c r="LVH107" s="62"/>
      <c r="LVI107" s="75"/>
      <c r="LVJ107" s="76"/>
      <c r="LVK107" s="216"/>
      <c r="LVL107" s="75"/>
      <c r="LVM107" s="75"/>
      <c r="LVN107" s="204"/>
      <c r="LVO107" s="205"/>
      <c r="LVP107" s="72"/>
      <c r="LVQ107" s="70"/>
      <c r="LVR107" s="73"/>
      <c r="LVS107" s="74"/>
      <c r="LVT107" s="74"/>
      <c r="LVU107" s="62"/>
      <c r="LVV107" s="75"/>
      <c r="LVW107" s="76"/>
      <c r="LVX107" s="216"/>
      <c r="LVY107" s="75"/>
      <c r="LVZ107" s="75"/>
      <c r="LWA107" s="204"/>
      <c r="LWB107" s="205"/>
      <c r="LWC107" s="72"/>
      <c r="LWD107" s="70"/>
      <c r="LWE107" s="73"/>
      <c r="LWF107" s="74"/>
      <c r="LWG107" s="74"/>
      <c r="LWH107" s="62"/>
      <c r="LWI107" s="75"/>
      <c r="LWJ107" s="76"/>
      <c r="LWK107" s="216"/>
      <c r="LWL107" s="75"/>
      <c r="LWM107" s="75"/>
      <c r="LWN107" s="204"/>
      <c r="LWO107" s="205"/>
      <c r="LWP107" s="72"/>
      <c r="LWQ107" s="70"/>
      <c r="LWR107" s="73"/>
      <c r="LWS107" s="74"/>
      <c r="LWT107" s="74"/>
      <c r="LWU107" s="62"/>
      <c r="LWV107" s="75"/>
      <c r="LWW107" s="76"/>
      <c r="LWX107" s="216"/>
      <c r="LWY107" s="75"/>
      <c r="LWZ107" s="75"/>
      <c r="LXA107" s="204"/>
      <c r="LXB107" s="205"/>
      <c r="LXC107" s="72"/>
      <c r="LXD107" s="70"/>
      <c r="LXE107" s="73"/>
      <c r="LXF107" s="74"/>
      <c r="LXG107" s="74"/>
      <c r="LXH107" s="62"/>
      <c r="LXI107" s="75"/>
      <c r="LXJ107" s="76"/>
      <c r="LXK107" s="216"/>
      <c r="LXL107" s="75"/>
      <c r="LXM107" s="75"/>
      <c r="LXN107" s="204"/>
      <c r="LXO107" s="205"/>
      <c r="LXP107" s="72"/>
      <c r="LXQ107" s="70"/>
      <c r="LXR107" s="73"/>
      <c r="LXS107" s="74"/>
      <c r="LXT107" s="74"/>
      <c r="LXU107" s="62"/>
      <c r="LXV107" s="75"/>
      <c r="LXW107" s="76"/>
      <c r="LXX107" s="216"/>
      <c r="LXY107" s="75"/>
      <c r="LXZ107" s="75"/>
      <c r="LYA107" s="204"/>
      <c r="LYB107" s="205"/>
      <c r="LYC107" s="72"/>
      <c r="LYD107" s="70"/>
      <c r="LYE107" s="73"/>
      <c r="LYF107" s="74"/>
      <c r="LYG107" s="74"/>
      <c r="LYH107" s="62"/>
      <c r="LYI107" s="75"/>
      <c r="LYJ107" s="76"/>
      <c r="LYK107" s="216"/>
      <c r="LYL107" s="75"/>
      <c r="LYM107" s="75"/>
      <c r="LYN107" s="204"/>
      <c r="LYO107" s="205"/>
      <c r="LYP107" s="72"/>
      <c r="LYQ107" s="70"/>
      <c r="LYR107" s="73"/>
      <c r="LYS107" s="74"/>
      <c r="LYT107" s="74"/>
      <c r="LYU107" s="62"/>
      <c r="LYV107" s="75"/>
      <c r="LYW107" s="76"/>
      <c r="LYX107" s="216"/>
      <c r="LYY107" s="75"/>
      <c r="LYZ107" s="75"/>
      <c r="LZA107" s="204"/>
      <c r="LZB107" s="205"/>
      <c r="LZC107" s="72"/>
      <c r="LZD107" s="70"/>
      <c r="LZE107" s="73"/>
      <c r="LZF107" s="74"/>
      <c r="LZG107" s="74"/>
      <c r="LZH107" s="62"/>
      <c r="LZI107" s="75"/>
      <c r="LZJ107" s="76"/>
      <c r="LZK107" s="216"/>
      <c r="LZL107" s="75"/>
      <c r="LZM107" s="75"/>
      <c r="LZN107" s="204"/>
      <c r="LZO107" s="205"/>
      <c r="LZP107" s="72"/>
      <c r="LZQ107" s="70"/>
      <c r="LZR107" s="73"/>
      <c r="LZS107" s="74"/>
      <c r="LZT107" s="74"/>
      <c r="LZU107" s="62"/>
      <c r="LZV107" s="75"/>
      <c r="LZW107" s="76"/>
      <c r="LZX107" s="216"/>
      <c r="LZY107" s="75"/>
      <c r="LZZ107" s="75"/>
      <c r="MAA107" s="204"/>
      <c r="MAB107" s="205"/>
      <c r="MAC107" s="72"/>
      <c r="MAD107" s="70"/>
      <c r="MAE107" s="73"/>
      <c r="MAF107" s="74"/>
      <c r="MAG107" s="74"/>
      <c r="MAH107" s="62"/>
      <c r="MAI107" s="75"/>
      <c r="MAJ107" s="76"/>
      <c r="MAK107" s="216"/>
      <c r="MAL107" s="75"/>
      <c r="MAM107" s="75"/>
      <c r="MAN107" s="204"/>
      <c r="MAO107" s="205"/>
      <c r="MAP107" s="72"/>
      <c r="MAQ107" s="70"/>
      <c r="MAR107" s="73"/>
      <c r="MAS107" s="74"/>
      <c r="MAT107" s="74"/>
      <c r="MAU107" s="62"/>
      <c r="MAV107" s="75"/>
      <c r="MAW107" s="76"/>
      <c r="MAX107" s="216"/>
      <c r="MAY107" s="75"/>
      <c r="MAZ107" s="75"/>
      <c r="MBA107" s="204"/>
      <c r="MBB107" s="205"/>
      <c r="MBC107" s="72"/>
      <c r="MBD107" s="70"/>
      <c r="MBE107" s="73"/>
      <c r="MBF107" s="74"/>
      <c r="MBG107" s="74"/>
      <c r="MBH107" s="62"/>
      <c r="MBI107" s="75"/>
      <c r="MBJ107" s="76"/>
      <c r="MBK107" s="216"/>
      <c r="MBL107" s="75"/>
      <c r="MBM107" s="75"/>
      <c r="MBN107" s="204"/>
      <c r="MBO107" s="205"/>
      <c r="MBP107" s="72"/>
      <c r="MBQ107" s="70"/>
      <c r="MBR107" s="73"/>
      <c r="MBS107" s="74"/>
      <c r="MBT107" s="74"/>
      <c r="MBU107" s="62"/>
      <c r="MBV107" s="75"/>
      <c r="MBW107" s="76"/>
      <c r="MBX107" s="216"/>
      <c r="MBY107" s="75"/>
      <c r="MBZ107" s="75"/>
      <c r="MCA107" s="204"/>
      <c r="MCB107" s="205"/>
      <c r="MCC107" s="72"/>
      <c r="MCD107" s="70"/>
      <c r="MCE107" s="73"/>
      <c r="MCF107" s="74"/>
      <c r="MCG107" s="74"/>
      <c r="MCH107" s="62"/>
      <c r="MCI107" s="75"/>
      <c r="MCJ107" s="76"/>
      <c r="MCK107" s="216"/>
      <c r="MCL107" s="75"/>
      <c r="MCM107" s="75"/>
      <c r="MCN107" s="204"/>
      <c r="MCO107" s="205"/>
      <c r="MCP107" s="72"/>
      <c r="MCQ107" s="70"/>
      <c r="MCR107" s="73"/>
      <c r="MCS107" s="74"/>
      <c r="MCT107" s="74"/>
      <c r="MCU107" s="62"/>
      <c r="MCV107" s="75"/>
      <c r="MCW107" s="76"/>
      <c r="MCX107" s="216"/>
      <c r="MCY107" s="75"/>
      <c r="MCZ107" s="75"/>
      <c r="MDA107" s="204"/>
      <c r="MDB107" s="205"/>
      <c r="MDC107" s="72"/>
      <c r="MDD107" s="70"/>
      <c r="MDE107" s="73"/>
      <c r="MDF107" s="74"/>
      <c r="MDG107" s="74"/>
      <c r="MDH107" s="62"/>
      <c r="MDI107" s="75"/>
      <c r="MDJ107" s="76"/>
      <c r="MDK107" s="216"/>
      <c r="MDL107" s="75"/>
      <c r="MDM107" s="75"/>
      <c r="MDN107" s="204"/>
      <c r="MDO107" s="205"/>
      <c r="MDP107" s="72"/>
      <c r="MDQ107" s="70"/>
      <c r="MDR107" s="73"/>
      <c r="MDS107" s="74"/>
      <c r="MDT107" s="74"/>
      <c r="MDU107" s="62"/>
      <c r="MDV107" s="75"/>
      <c r="MDW107" s="76"/>
      <c r="MDX107" s="216"/>
      <c r="MDY107" s="75"/>
      <c r="MDZ107" s="75"/>
      <c r="MEA107" s="204"/>
      <c r="MEB107" s="205"/>
      <c r="MEC107" s="72"/>
      <c r="MED107" s="70"/>
      <c r="MEE107" s="73"/>
      <c r="MEF107" s="74"/>
      <c r="MEG107" s="74"/>
      <c r="MEH107" s="62"/>
      <c r="MEI107" s="75"/>
      <c r="MEJ107" s="76"/>
      <c r="MEK107" s="216"/>
      <c r="MEL107" s="75"/>
      <c r="MEM107" s="75"/>
      <c r="MEN107" s="204"/>
      <c r="MEO107" s="205"/>
      <c r="MEP107" s="72"/>
      <c r="MEQ107" s="70"/>
      <c r="MER107" s="73"/>
      <c r="MES107" s="74"/>
      <c r="MET107" s="74"/>
      <c r="MEU107" s="62"/>
      <c r="MEV107" s="75"/>
      <c r="MEW107" s="76"/>
      <c r="MEX107" s="216"/>
      <c r="MEY107" s="75"/>
      <c r="MEZ107" s="75"/>
      <c r="MFA107" s="204"/>
      <c r="MFB107" s="205"/>
      <c r="MFC107" s="72"/>
      <c r="MFD107" s="70"/>
      <c r="MFE107" s="73"/>
      <c r="MFF107" s="74"/>
      <c r="MFG107" s="74"/>
      <c r="MFH107" s="62"/>
      <c r="MFI107" s="75"/>
      <c r="MFJ107" s="76"/>
      <c r="MFK107" s="216"/>
      <c r="MFL107" s="75"/>
      <c r="MFM107" s="75"/>
      <c r="MFN107" s="204"/>
      <c r="MFO107" s="205"/>
      <c r="MFP107" s="72"/>
      <c r="MFQ107" s="70"/>
      <c r="MFR107" s="73"/>
      <c r="MFS107" s="74"/>
      <c r="MFT107" s="74"/>
      <c r="MFU107" s="62"/>
      <c r="MFV107" s="75"/>
      <c r="MFW107" s="76"/>
      <c r="MFX107" s="216"/>
      <c r="MFY107" s="75"/>
      <c r="MFZ107" s="75"/>
      <c r="MGA107" s="204"/>
      <c r="MGB107" s="205"/>
      <c r="MGC107" s="72"/>
      <c r="MGD107" s="70"/>
      <c r="MGE107" s="73"/>
      <c r="MGF107" s="74"/>
      <c r="MGG107" s="74"/>
      <c r="MGH107" s="62"/>
      <c r="MGI107" s="75"/>
      <c r="MGJ107" s="76"/>
      <c r="MGK107" s="216"/>
      <c r="MGL107" s="75"/>
      <c r="MGM107" s="75"/>
      <c r="MGN107" s="204"/>
      <c r="MGO107" s="205"/>
      <c r="MGP107" s="72"/>
      <c r="MGQ107" s="70"/>
      <c r="MGR107" s="73"/>
      <c r="MGS107" s="74"/>
      <c r="MGT107" s="74"/>
      <c r="MGU107" s="62"/>
      <c r="MGV107" s="75"/>
      <c r="MGW107" s="76"/>
      <c r="MGX107" s="216"/>
      <c r="MGY107" s="75"/>
      <c r="MGZ107" s="75"/>
      <c r="MHA107" s="204"/>
      <c r="MHB107" s="205"/>
      <c r="MHC107" s="72"/>
      <c r="MHD107" s="70"/>
      <c r="MHE107" s="73"/>
      <c r="MHF107" s="74"/>
      <c r="MHG107" s="74"/>
      <c r="MHH107" s="62"/>
      <c r="MHI107" s="75"/>
      <c r="MHJ107" s="76"/>
      <c r="MHK107" s="216"/>
      <c r="MHL107" s="75"/>
      <c r="MHM107" s="75"/>
      <c r="MHN107" s="204"/>
      <c r="MHO107" s="205"/>
      <c r="MHP107" s="72"/>
      <c r="MHQ107" s="70"/>
      <c r="MHR107" s="73"/>
      <c r="MHS107" s="74"/>
      <c r="MHT107" s="74"/>
      <c r="MHU107" s="62"/>
      <c r="MHV107" s="75"/>
      <c r="MHW107" s="76"/>
      <c r="MHX107" s="216"/>
      <c r="MHY107" s="75"/>
      <c r="MHZ107" s="75"/>
      <c r="MIA107" s="204"/>
      <c r="MIB107" s="205"/>
      <c r="MIC107" s="72"/>
      <c r="MID107" s="70"/>
      <c r="MIE107" s="73"/>
      <c r="MIF107" s="74"/>
      <c r="MIG107" s="74"/>
      <c r="MIH107" s="62"/>
      <c r="MII107" s="75"/>
      <c r="MIJ107" s="76"/>
      <c r="MIK107" s="216"/>
      <c r="MIL107" s="75"/>
      <c r="MIM107" s="75"/>
      <c r="MIN107" s="204"/>
      <c r="MIO107" s="205"/>
      <c r="MIP107" s="72"/>
      <c r="MIQ107" s="70"/>
      <c r="MIR107" s="73"/>
      <c r="MIS107" s="74"/>
      <c r="MIT107" s="74"/>
      <c r="MIU107" s="62"/>
      <c r="MIV107" s="75"/>
      <c r="MIW107" s="76"/>
      <c r="MIX107" s="216"/>
      <c r="MIY107" s="75"/>
      <c r="MIZ107" s="75"/>
      <c r="MJA107" s="204"/>
      <c r="MJB107" s="205"/>
      <c r="MJC107" s="72"/>
      <c r="MJD107" s="70"/>
      <c r="MJE107" s="73"/>
      <c r="MJF107" s="74"/>
      <c r="MJG107" s="74"/>
      <c r="MJH107" s="62"/>
      <c r="MJI107" s="75"/>
      <c r="MJJ107" s="76"/>
      <c r="MJK107" s="216"/>
      <c r="MJL107" s="75"/>
      <c r="MJM107" s="75"/>
      <c r="MJN107" s="204"/>
      <c r="MJO107" s="205"/>
      <c r="MJP107" s="72"/>
      <c r="MJQ107" s="70"/>
      <c r="MJR107" s="73"/>
      <c r="MJS107" s="74"/>
      <c r="MJT107" s="74"/>
      <c r="MJU107" s="62"/>
      <c r="MJV107" s="75"/>
      <c r="MJW107" s="76"/>
      <c r="MJX107" s="216"/>
      <c r="MJY107" s="75"/>
      <c r="MJZ107" s="75"/>
      <c r="MKA107" s="204"/>
      <c r="MKB107" s="205"/>
      <c r="MKC107" s="72"/>
      <c r="MKD107" s="70"/>
      <c r="MKE107" s="73"/>
      <c r="MKF107" s="74"/>
      <c r="MKG107" s="74"/>
      <c r="MKH107" s="62"/>
      <c r="MKI107" s="75"/>
      <c r="MKJ107" s="76"/>
      <c r="MKK107" s="216"/>
      <c r="MKL107" s="75"/>
      <c r="MKM107" s="75"/>
      <c r="MKN107" s="204"/>
      <c r="MKO107" s="205"/>
      <c r="MKP107" s="72"/>
      <c r="MKQ107" s="70"/>
      <c r="MKR107" s="73"/>
      <c r="MKS107" s="74"/>
      <c r="MKT107" s="74"/>
      <c r="MKU107" s="62"/>
      <c r="MKV107" s="75"/>
      <c r="MKW107" s="76"/>
      <c r="MKX107" s="216"/>
      <c r="MKY107" s="75"/>
      <c r="MKZ107" s="75"/>
      <c r="MLA107" s="204"/>
      <c r="MLB107" s="205"/>
      <c r="MLC107" s="72"/>
      <c r="MLD107" s="70"/>
      <c r="MLE107" s="73"/>
      <c r="MLF107" s="74"/>
      <c r="MLG107" s="74"/>
      <c r="MLH107" s="62"/>
      <c r="MLI107" s="75"/>
      <c r="MLJ107" s="76"/>
      <c r="MLK107" s="216"/>
      <c r="MLL107" s="75"/>
      <c r="MLM107" s="75"/>
      <c r="MLN107" s="204"/>
      <c r="MLO107" s="205"/>
      <c r="MLP107" s="72"/>
      <c r="MLQ107" s="70"/>
      <c r="MLR107" s="73"/>
      <c r="MLS107" s="74"/>
      <c r="MLT107" s="74"/>
      <c r="MLU107" s="62"/>
      <c r="MLV107" s="75"/>
      <c r="MLW107" s="76"/>
      <c r="MLX107" s="216"/>
      <c r="MLY107" s="75"/>
      <c r="MLZ107" s="75"/>
      <c r="MMA107" s="204"/>
      <c r="MMB107" s="205"/>
      <c r="MMC107" s="72"/>
      <c r="MMD107" s="70"/>
      <c r="MME107" s="73"/>
      <c r="MMF107" s="74"/>
      <c r="MMG107" s="74"/>
      <c r="MMH107" s="62"/>
      <c r="MMI107" s="75"/>
      <c r="MMJ107" s="76"/>
      <c r="MMK107" s="216"/>
      <c r="MML107" s="75"/>
      <c r="MMM107" s="75"/>
      <c r="MMN107" s="204"/>
      <c r="MMO107" s="205"/>
      <c r="MMP107" s="72"/>
      <c r="MMQ107" s="70"/>
      <c r="MMR107" s="73"/>
      <c r="MMS107" s="74"/>
      <c r="MMT107" s="74"/>
      <c r="MMU107" s="62"/>
      <c r="MMV107" s="75"/>
      <c r="MMW107" s="76"/>
      <c r="MMX107" s="216"/>
      <c r="MMY107" s="75"/>
      <c r="MMZ107" s="75"/>
      <c r="MNA107" s="204"/>
      <c r="MNB107" s="205"/>
      <c r="MNC107" s="72"/>
      <c r="MND107" s="70"/>
      <c r="MNE107" s="73"/>
      <c r="MNF107" s="74"/>
      <c r="MNG107" s="74"/>
      <c r="MNH107" s="62"/>
      <c r="MNI107" s="75"/>
      <c r="MNJ107" s="76"/>
      <c r="MNK107" s="216"/>
      <c r="MNL107" s="75"/>
      <c r="MNM107" s="75"/>
      <c r="MNN107" s="204"/>
      <c r="MNO107" s="205"/>
      <c r="MNP107" s="72"/>
      <c r="MNQ107" s="70"/>
      <c r="MNR107" s="73"/>
      <c r="MNS107" s="74"/>
      <c r="MNT107" s="74"/>
      <c r="MNU107" s="62"/>
      <c r="MNV107" s="75"/>
      <c r="MNW107" s="76"/>
      <c r="MNX107" s="216"/>
      <c r="MNY107" s="75"/>
      <c r="MNZ107" s="75"/>
      <c r="MOA107" s="204"/>
      <c r="MOB107" s="205"/>
      <c r="MOC107" s="72"/>
      <c r="MOD107" s="70"/>
      <c r="MOE107" s="73"/>
      <c r="MOF107" s="74"/>
      <c r="MOG107" s="74"/>
      <c r="MOH107" s="62"/>
      <c r="MOI107" s="75"/>
      <c r="MOJ107" s="76"/>
      <c r="MOK107" s="216"/>
      <c r="MOL107" s="75"/>
      <c r="MOM107" s="75"/>
      <c r="MON107" s="204"/>
      <c r="MOO107" s="205"/>
      <c r="MOP107" s="72"/>
      <c r="MOQ107" s="70"/>
      <c r="MOR107" s="73"/>
      <c r="MOS107" s="74"/>
      <c r="MOT107" s="74"/>
      <c r="MOU107" s="62"/>
      <c r="MOV107" s="75"/>
      <c r="MOW107" s="76"/>
      <c r="MOX107" s="216"/>
      <c r="MOY107" s="75"/>
      <c r="MOZ107" s="75"/>
      <c r="MPA107" s="204"/>
      <c r="MPB107" s="205"/>
      <c r="MPC107" s="72"/>
      <c r="MPD107" s="70"/>
      <c r="MPE107" s="73"/>
      <c r="MPF107" s="74"/>
      <c r="MPG107" s="74"/>
      <c r="MPH107" s="62"/>
      <c r="MPI107" s="75"/>
      <c r="MPJ107" s="76"/>
      <c r="MPK107" s="216"/>
      <c r="MPL107" s="75"/>
      <c r="MPM107" s="75"/>
      <c r="MPN107" s="204"/>
      <c r="MPO107" s="205"/>
      <c r="MPP107" s="72"/>
      <c r="MPQ107" s="70"/>
      <c r="MPR107" s="73"/>
      <c r="MPS107" s="74"/>
      <c r="MPT107" s="74"/>
      <c r="MPU107" s="62"/>
      <c r="MPV107" s="75"/>
      <c r="MPW107" s="76"/>
      <c r="MPX107" s="216"/>
      <c r="MPY107" s="75"/>
      <c r="MPZ107" s="75"/>
      <c r="MQA107" s="204"/>
      <c r="MQB107" s="205"/>
      <c r="MQC107" s="72"/>
      <c r="MQD107" s="70"/>
      <c r="MQE107" s="73"/>
      <c r="MQF107" s="74"/>
      <c r="MQG107" s="74"/>
      <c r="MQH107" s="62"/>
      <c r="MQI107" s="75"/>
      <c r="MQJ107" s="76"/>
      <c r="MQK107" s="216"/>
      <c r="MQL107" s="75"/>
      <c r="MQM107" s="75"/>
      <c r="MQN107" s="204"/>
      <c r="MQO107" s="205"/>
      <c r="MQP107" s="72"/>
      <c r="MQQ107" s="70"/>
      <c r="MQR107" s="73"/>
      <c r="MQS107" s="74"/>
      <c r="MQT107" s="74"/>
      <c r="MQU107" s="62"/>
      <c r="MQV107" s="75"/>
      <c r="MQW107" s="76"/>
      <c r="MQX107" s="216"/>
      <c r="MQY107" s="75"/>
      <c r="MQZ107" s="75"/>
      <c r="MRA107" s="204"/>
      <c r="MRB107" s="205"/>
      <c r="MRC107" s="72"/>
      <c r="MRD107" s="70"/>
      <c r="MRE107" s="73"/>
      <c r="MRF107" s="74"/>
      <c r="MRG107" s="74"/>
      <c r="MRH107" s="62"/>
      <c r="MRI107" s="75"/>
      <c r="MRJ107" s="76"/>
      <c r="MRK107" s="216"/>
      <c r="MRL107" s="75"/>
      <c r="MRM107" s="75"/>
      <c r="MRN107" s="204"/>
      <c r="MRO107" s="205"/>
      <c r="MRP107" s="72"/>
      <c r="MRQ107" s="70"/>
      <c r="MRR107" s="73"/>
      <c r="MRS107" s="74"/>
      <c r="MRT107" s="74"/>
      <c r="MRU107" s="62"/>
      <c r="MRV107" s="75"/>
      <c r="MRW107" s="76"/>
      <c r="MRX107" s="216"/>
      <c r="MRY107" s="75"/>
      <c r="MRZ107" s="75"/>
      <c r="MSA107" s="204"/>
      <c r="MSB107" s="205"/>
      <c r="MSC107" s="72"/>
      <c r="MSD107" s="70"/>
      <c r="MSE107" s="73"/>
      <c r="MSF107" s="74"/>
      <c r="MSG107" s="74"/>
      <c r="MSH107" s="62"/>
      <c r="MSI107" s="75"/>
      <c r="MSJ107" s="76"/>
      <c r="MSK107" s="216"/>
      <c r="MSL107" s="75"/>
      <c r="MSM107" s="75"/>
      <c r="MSN107" s="204"/>
      <c r="MSO107" s="205"/>
      <c r="MSP107" s="72"/>
      <c r="MSQ107" s="70"/>
      <c r="MSR107" s="73"/>
      <c r="MSS107" s="74"/>
      <c r="MST107" s="74"/>
      <c r="MSU107" s="62"/>
      <c r="MSV107" s="75"/>
      <c r="MSW107" s="76"/>
      <c r="MSX107" s="216"/>
      <c r="MSY107" s="75"/>
      <c r="MSZ107" s="75"/>
      <c r="MTA107" s="204"/>
      <c r="MTB107" s="205"/>
      <c r="MTC107" s="72"/>
      <c r="MTD107" s="70"/>
      <c r="MTE107" s="73"/>
      <c r="MTF107" s="74"/>
      <c r="MTG107" s="74"/>
      <c r="MTH107" s="62"/>
      <c r="MTI107" s="75"/>
      <c r="MTJ107" s="76"/>
      <c r="MTK107" s="216"/>
      <c r="MTL107" s="75"/>
      <c r="MTM107" s="75"/>
      <c r="MTN107" s="204"/>
      <c r="MTO107" s="205"/>
      <c r="MTP107" s="72"/>
      <c r="MTQ107" s="70"/>
      <c r="MTR107" s="73"/>
      <c r="MTS107" s="74"/>
      <c r="MTT107" s="74"/>
      <c r="MTU107" s="62"/>
      <c r="MTV107" s="75"/>
      <c r="MTW107" s="76"/>
      <c r="MTX107" s="216"/>
      <c r="MTY107" s="75"/>
      <c r="MTZ107" s="75"/>
      <c r="MUA107" s="204"/>
      <c r="MUB107" s="205"/>
      <c r="MUC107" s="72"/>
      <c r="MUD107" s="70"/>
      <c r="MUE107" s="73"/>
      <c r="MUF107" s="74"/>
      <c r="MUG107" s="74"/>
      <c r="MUH107" s="62"/>
      <c r="MUI107" s="75"/>
      <c r="MUJ107" s="76"/>
      <c r="MUK107" s="216"/>
      <c r="MUL107" s="75"/>
      <c r="MUM107" s="75"/>
      <c r="MUN107" s="204"/>
      <c r="MUO107" s="205"/>
      <c r="MUP107" s="72"/>
      <c r="MUQ107" s="70"/>
      <c r="MUR107" s="73"/>
      <c r="MUS107" s="74"/>
      <c r="MUT107" s="74"/>
      <c r="MUU107" s="62"/>
      <c r="MUV107" s="75"/>
      <c r="MUW107" s="76"/>
      <c r="MUX107" s="216"/>
      <c r="MUY107" s="75"/>
      <c r="MUZ107" s="75"/>
      <c r="MVA107" s="204"/>
      <c r="MVB107" s="205"/>
      <c r="MVC107" s="72"/>
      <c r="MVD107" s="70"/>
      <c r="MVE107" s="73"/>
      <c r="MVF107" s="74"/>
      <c r="MVG107" s="74"/>
      <c r="MVH107" s="62"/>
      <c r="MVI107" s="75"/>
      <c r="MVJ107" s="76"/>
      <c r="MVK107" s="216"/>
      <c r="MVL107" s="75"/>
      <c r="MVM107" s="75"/>
      <c r="MVN107" s="204"/>
      <c r="MVO107" s="205"/>
      <c r="MVP107" s="72"/>
      <c r="MVQ107" s="70"/>
      <c r="MVR107" s="73"/>
      <c r="MVS107" s="74"/>
      <c r="MVT107" s="74"/>
      <c r="MVU107" s="62"/>
      <c r="MVV107" s="75"/>
      <c r="MVW107" s="76"/>
      <c r="MVX107" s="216"/>
      <c r="MVY107" s="75"/>
      <c r="MVZ107" s="75"/>
      <c r="MWA107" s="204"/>
      <c r="MWB107" s="205"/>
      <c r="MWC107" s="72"/>
      <c r="MWD107" s="70"/>
      <c r="MWE107" s="73"/>
      <c r="MWF107" s="74"/>
      <c r="MWG107" s="74"/>
      <c r="MWH107" s="62"/>
      <c r="MWI107" s="75"/>
      <c r="MWJ107" s="76"/>
      <c r="MWK107" s="216"/>
      <c r="MWL107" s="75"/>
      <c r="MWM107" s="75"/>
      <c r="MWN107" s="204"/>
      <c r="MWO107" s="205"/>
      <c r="MWP107" s="72"/>
      <c r="MWQ107" s="70"/>
      <c r="MWR107" s="73"/>
      <c r="MWS107" s="74"/>
      <c r="MWT107" s="74"/>
      <c r="MWU107" s="62"/>
      <c r="MWV107" s="75"/>
      <c r="MWW107" s="76"/>
      <c r="MWX107" s="216"/>
      <c r="MWY107" s="75"/>
      <c r="MWZ107" s="75"/>
      <c r="MXA107" s="204"/>
      <c r="MXB107" s="205"/>
      <c r="MXC107" s="72"/>
      <c r="MXD107" s="70"/>
      <c r="MXE107" s="73"/>
      <c r="MXF107" s="74"/>
      <c r="MXG107" s="74"/>
      <c r="MXH107" s="62"/>
      <c r="MXI107" s="75"/>
      <c r="MXJ107" s="76"/>
      <c r="MXK107" s="216"/>
      <c r="MXL107" s="75"/>
      <c r="MXM107" s="75"/>
      <c r="MXN107" s="204"/>
      <c r="MXO107" s="205"/>
      <c r="MXP107" s="72"/>
      <c r="MXQ107" s="70"/>
      <c r="MXR107" s="73"/>
      <c r="MXS107" s="74"/>
      <c r="MXT107" s="74"/>
      <c r="MXU107" s="62"/>
      <c r="MXV107" s="75"/>
      <c r="MXW107" s="76"/>
      <c r="MXX107" s="216"/>
      <c r="MXY107" s="75"/>
      <c r="MXZ107" s="75"/>
      <c r="MYA107" s="204"/>
      <c r="MYB107" s="205"/>
      <c r="MYC107" s="72"/>
      <c r="MYD107" s="70"/>
      <c r="MYE107" s="73"/>
      <c r="MYF107" s="74"/>
      <c r="MYG107" s="74"/>
      <c r="MYH107" s="62"/>
      <c r="MYI107" s="75"/>
      <c r="MYJ107" s="76"/>
      <c r="MYK107" s="216"/>
      <c r="MYL107" s="75"/>
      <c r="MYM107" s="75"/>
      <c r="MYN107" s="204"/>
      <c r="MYO107" s="205"/>
      <c r="MYP107" s="72"/>
      <c r="MYQ107" s="70"/>
      <c r="MYR107" s="73"/>
      <c r="MYS107" s="74"/>
      <c r="MYT107" s="74"/>
      <c r="MYU107" s="62"/>
      <c r="MYV107" s="75"/>
      <c r="MYW107" s="76"/>
      <c r="MYX107" s="216"/>
      <c r="MYY107" s="75"/>
      <c r="MYZ107" s="75"/>
      <c r="MZA107" s="204"/>
      <c r="MZB107" s="205"/>
      <c r="MZC107" s="72"/>
      <c r="MZD107" s="70"/>
      <c r="MZE107" s="73"/>
      <c r="MZF107" s="74"/>
      <c r="MZG107" s="74"/>
      <c r="MZH107" s="62"/>
      <c r="MZI107" s="75"/>
      <c r="MZJ107" s="76"/>
      <c r="MZK107" s="216"/>
      <c r="MZL107" s="75"/>
      <c r="MZM107" s="75"/>
      <c r="MZN107" s="204"/>
      <c r="MZO107" s="205"/>
      <c r="MZP107" s="72"/>
      <c r="MZQ107" s="70"/>
      <c r="MZR107" s="73"/>
      <c r="MZS107" s="74"/>
      <c r="MZT107" s="74"/>
      <c r="MZU107" s="62"/>
      <c r="MZV107" s="75"/>
      <c r="MZW107" s="76"/>
      <c r="MZX107" s="216"/>
      <c r="MZY107" s="75"/>
      <c r="MZZ107" s="75"/>
      <c r="NAA107" s="204"/>
      <c r="NAB107" s="205"/>
      <c r="NAC107" s="72"/>
      <c r="NAD107" s="70"/>
      <c r="NAE107" s="73"/>
      <c r="NAF107" s="74"/>
      <c r="NAG107" s="74"/>
      <c r="NAH107" s="62"/>
      <c r="NAI107" s="75"/>
      <c r="NAJ107" s="76"/>
      <c r="NAK107" s="216"/>
      <c r="NAL107" s="75"/>
      <c r="NAM107" s="75"/>
      <c r="NAN107" s="204"/>
      <c r="NAO107" s="205"/>
      <c r="NAP107" s="72"/>
      <c r="NAQ107" s="70"/>
      <c r="NAR107" s="73"/>
      <c r="NAS107" s="74"/>
      <c r="NAT107" s="74"/>
      <c r="NAU107" s="62"/>
      <c r="NAV107" s="75"/>
      <c r="NAW107" s="76"/>
      <c r="NAX107" s="216"/>
      <c r="NAY107" s="75"/>
      <c r="NAZ107" s="75"/>
      <c r="NBA107" s="204"/>
      <c r="NBB107" s="205"/>
      <c r="NBC107" s="72"/>
      <c r="NBD107" s="70"/>
      <c r="NBE107" s="73"/>
      <c r="NBF107" s="74"/>
      <c r="NBG107" s="74"/>
      <c r="NBH107" s="62"/>
      <c r="NBI107" s="75"/>
      <c r="NBJ107" s="76"/>
      <c r="NBK107" s="216"/>
      <c r="NBL107" s="75"/>
      <c r="NBM107" s="75"/>
      <c r="NBN107" s="204"/>
      <c r="NBO107" s="205"/>
      <c r="NBP107" s="72"/>
      <c r="NBQ107" s="70"/>
      <c r="NBR107" s="73"/>
      <c r="NBS107" s="74"/>
      <c r="NBT107" s="74"/>
      <c r="NBU107" s="62"/>
      <c r="NBV107" s="75"/>
      <c r="NBW107" s="76"/>
      <c r="NBX107" s="216"/>
      <c r="NBY107" s="75"/>
      <c r="NBZ107" s="75"/>
      <c r="NCA107" s="204"/>
      <c r="NCB107" s="205"/>
      <c r="NCC107" s="72"/>
      <c r="NCD107" s="70"/>
      <c r="NCE107" s="73"/>
      <c r="NCF107" s="74"/>
      <c r="NCG107" s="74"/>
      <c r="NCH107" s="62"/>
      <c r="NCI107" s="75"/>
      <c r="NCJ107" s="76"/>
      <c r="NCK107" s="216"/>
      <c r="NCL107" s="75"/>
      <c r="NCM107" s="75"/>
      <c r="NCN107" s="204"/>
      <c r="NCO107" s="205"/>
      <c r="NCP107" s="72"/>
      <c r="NCQ107" s="70"/>
      <c r="NCR107" s="73"/>
      <c r="NCS107" s="74"/>
      <c r="NCT107" s="74"/>
      <c r="NCU107" s="62"/>
      <c r="NCV107" s="75"/>
      <c r="NCW107" s="76"/>
      <c r="NCX107" s="216"/>
      <c r="NCY107" s="75"/>
      <c r="NCZ107" s="75"/>
      <c r="NDA107" s="204"/>
      <c r="NDB107" s="205"/>
      <c r="NDC107" s="72"/>
      <c r="NDD107" s="70"/>
      <c r="NDE107" s="73"/>
      <c r="NDF107" s="74"/>
      <c r="NDG107" s="74"/>
      <c r="NDH107" s="62"/>
      <c r="NDI107" s="75"/>
      <c r="NDJ107" s="76"/>
      <c r="NDK107" s="216"/>
      <c r="NDL107" s="75"/>
      <c r="NDM107" s="75"/>
      <c r="NDN107" s="204"/>
      <c r="NDO107" s="205"/>
      <c r="NDP107" s="72"/>
      <c r="NDQ107" s="70"/>
      <c r="NDR107" s="73"/>
      <c r="NDS107" s="74"/>
      <c r="NDT107" s="74"/>
      <c r="NDU107" s="62"/>
      <c r="NDV107" s="75"/>
      <c r="NDW107" s="76"/>
      <c r="NDX107" s="216"/>
      <c r="NDY107" s="75"/>
      <c r="NDZ107" s="75"/>
      <c r="NEA107" s="204"/>
      <c r="NEB107" s="205"/>
      <c r="NEC107" s="72"/>
      <c r="NED107" s="70"/>
      <c r="NEE107" s="73"/>
      <c r="NEF107" s="74"/>
      <c r="NEG107" s="74"/>
      <c r="NEH107" s="62"/>
      <c r="NEI107" s="75"/>
      <c r="NEJ107" s="76"/>
      <c r="NEK107" s="216"/>
      <c r="NEL107" s="75"/>
      <c r="NEM107" s="75"/>
      <c r="NEN107" s="204"/>
      <c r="NEO107" s="205"/>
      <c r="NEP107" s="72"/>
      <c r="NEQ107" s="70"/>
      <c r="NER107" s="73"/>
      <c r="NES107" s="74"/>
      <c r="NET107" s="74"/>
      <c r="NEU107" s="62"/>
      <c r="NEV107" s="75"/>
      <c r="NEW107" s="76"/>
      <c r="NEX107" s="216"/>
      <c r="NEY107" s="75"/>
      <c r="NEZ107" s="75"/>
      <c r="NFA107" s="204"/>
      <c r="NFB107" s="205"/>
      <c r="NFC107" s="72"/>
      <c r="NFD107" s="70"/>
      <c r="NFE107" s="73"/>
      <c r="NFF107" s="74"/>
      <c r="NFG107" s="74"/>
      <c r="NFH107" s="62"/>
      <c r="NFI107" s="75"/>
      <c r="NFJ107" s="76"/>
      <c r="NFK107" s="216"/>
      <c r="NFL107" s="75"/>
      <c r="NFM107" s="75"/>
      <c r="NFN107" s="204"/>
      <c r="NFO107" s="205"/>
      <c r="NFP107" s="72"/>
      <c r="NFQ107" s="70"/>
      <c r="NFR107" s="73"/>
      <c r="NFS107" s="74"/>
      <c r="NFT107" s="74"/>
      <c r="NFU107" s="62"/>
      <c r="NFV107" s="75"/>
      <c r="NFW107" s="76"/>
      <c r="NFX107" s="216"/>
      <c r="NFY107" s="75"/>
      <c r="NFZ107" s="75"/>
      <c r="NGA107" s="204"/>
      <c r="NGB107" s="205"/>
      <c r="NGC107" s="72"/>
      <c r="NGD107" s="70"/>
      <c r="NGE107" s="73"/>
      <c r="NGF107" s="74"/>
      <c r="NGG107" s="74"/>
      <c r="NGH107" s="62"/>
      <c r="NGI107" s="75"/>
      <c r="NGJ107" s="76"/>
      <c r="NGK107" s="216"/>
      <c r="NGL107" s="75"/>
      <c r="NGM107" s="75"/>
      <c r="NGN107" s="204"/>
      <c r="NGO107" s="205"/>
      <c r="NGP107" s="72"/>
      <c r="NGQ107" s="70"/>
      <c r="NGR107" s="73"/>
      <c r="NGS107" s="74"/>
      <c r="NGT107" s="74"/>
      <c r="NGU107" s="62"/>
      <c r="NGV107" s="75"/>
      <c r="NGW107" s="76"/>
      <c r="NGX107" s="216"/>
      <c r="NGY107" s="75"/>
      <c r="NGZ107" s="75"/>
      <c r="NHA107" s="204"/>
      <c r="NHB107" s="205"/>
      <c r="NHC107" s="72"/>
      <c r="NHD107" s="70"/>
      <c r="NHE107" s="73"/>
      <c r="NHF107" s="74"/>
      <c r="NHG107" s="74"/>
      <c r="NHH107" s="62"/>
      <c r="NHI107" s="75"/>
      <c r="NHJ107" s="76"/>
      <c r="NHK107" s="216"/>
      <c r="NHL107" s="75"/>
      <c r="NHM107" s="75"/>
      <c r="NHN107" s="204"/>
      <c r="NHO107" s="205"/>
      <c r="NHP107" s="72"/>
      <c r="NHQ107" s="70"/>
      <c r="NHR107" s="73"/>
      <c r="NHS107" s="74"/>
      <c r="NHT107" s="74"/>
      <c r="NHU107" s="62"/>
      <c r="NHV107" s="75"/>
      <c r="NHW107" s="76"/>
      <c r="NHX107" s="216"/>
      <c r="NHY107" s="75"/>
      <c r="NHZ107" s="75"/>
      <c r="NIA107" s="204"/>
      <c r="NIB107" s="205"/>
      <c r="NIC107" s="72"/>
      <c r="NID107" s="70"/>
      <c r="NIE107" s="73"/>
      <c r="NIF107" s="74"/>
      <c r="NIG107" s="74"/>
      <c r="NIH107" s="62"/>
      <c r="NII107" s="75"/>
      <c r="NIJ107" s="76"/>
      <c r="NIK107" s="216"/>
      <c r="NIL107" s="75"/>
      <c r="NIM107" s="75"/>
      <c r="NIN107" s="204"/>
      <c r="NIO107" s="205"/>
      <c r="NIP107" s="72"/>
      <c r="NIQ107" s="70"/>
      <c r="NIR107" s="73"/>
      <c r="NIS107" s="74"/>
      <c r="NIT107" s="74"/>
      <c r="NIU107" s="62"/>
      <c r="NIV107" s="75"/>
      <c r="NIW107" s="76"/>
      <c r="NIX107" s="216"/>
      <c r="NIY107" s="75"/>
      <c r="NIZ107" s="75"/>
      <c r="NJA107" s="204"/>
      <c r="NJB107" s="205"/>
      <c r="NJC107" s="72"/>
      <c r="NJD107" s="70"/>
      <c r="NJE107" s="73"/>
      <c r="NJF107" s="74"/>
      <c r="NJG107" s="74"/>
      <c r="NJH107" s="62"/>
      <c r="NJI107" s="75"/>
      <c r="NJJ107" s="76"/>
      <c r="NJK107" s="216"/>
      <c r="NJL107" s="75"/>
      <c r="NJM107" s="75"/>
      <c r="NJN107" s="204"/>
      <c r="NJO107" s="205"/>
      <c r="NJP107" s="72"/>
      <c r="NJQ107" s="70"/>
      <c r="NJR107" s="73"/>
      <c r="NJS107" s="74"/>
      <c r="NJT107" s="74"/>
      <c r="NJU107" s="62"/>
      <c r="NJV107" s="75"/>
      <c r="NJW107" s="76"/>
      <c r="NJX107" s="216"/>
      <c r="NJY107" s="75"/>
      <c r="NJZ107" s="75"/>
      <c r="NKA107" s="204"/>
      <c r="NKB107" s="205"/>
      <c r="NKC107" s="72"/>
      <c r="NKD107" s="70"/>
      <c r="NKE107" s="73"/>
      <c r="NKF107" s="74"/>
      <c r="NKG107" s="74"/>
      <c r="NKH107" s="62"/>
      <c r="NKI107" s="75"/>
      <c r="NKJ107" s="76"/>
      <c r="NKK107" s="216"/>
      <c r="NKL107" s="75"/>
      <c r="NKM107" s="75"/>
      <c r="NKN107" s="204"/>
      <c r="NKO107" s="205"/>
      <c r="NKP107" s="72"/>
      <c r="NKQ107" s="70"/>
      <c r="NKR107" s="73"/>
      <c r="NKS107" s="74"/>
      <c r="NKT107" s="74"/>
      <c r="NKU107" s="62"/>
      <c r="NKV107" s="75"/>
      <c r="NKW107" s="76"/>
      <c r="NKX107" s="216"/>
      <c r="NKY107" s="75"/>
      <c r="NKZ107" s="75"/>
      <c r="NLA107" s="204"/>
      <c r="NLB107" s="205"/>
      <c r="NLC107" s="72"/>
      <c r="NLD107" s="70"/>
      <c r="NLE107" s="73"/>
      <c r="NLF107" s="74"/>
      <c r="NLG107" s="74"/>
      <c r="NLH107" s="62"/>
      <c r="NLI107" s="75"/>
      <c r="NLJ107" s="76"/>
      <c r="NLK107" s="216"/>
      <c r="NLL107" s="75"/>
      <c r="NLM107" s="75"/>
      <c r="NLN107" s="204"/>
      <c r="NLO107" s="205"/>
      <c r="NLP107" s="72"/>
      <c r="NLQ107" s="70"/>
      <c r="NLR107" s="73"/>
      <c r="NLS107" s="74"/>
      <c r="NLT107" s="74"/>
      <c r="NLU107" s="62"/>
      <c r="NLV107" s="75"/>
      <c r="NLW107" s="76"/>
      <c r="NLX107" s="216"/>
      <c r="NLY107" s="75"/>
      <c r="NLZ107" s="75"/>
      <c r="NMA107" s="204"/>
      <c r="NMB107" s="205"/>
      <c r="NMC107" s="72"/>
      <c r="NMD107" s="70"/>
      <c r="NME107" s="73"/>
      <c r="NMF107" s="74"/>
      <c r="NMG107" s="74"/>
      <c r="NMH107" s="62"/>
      <c r="NMI107" s="75"/>
      <c r="NMJ107" s="76"/>
      <c r="NMK107" s="216"/>
      <c r="NML107" s="75"/>
      <c r="NMM107" s="75"/>
      <c r="NMN107" s="204"/>
      <c r="NMO107" s="205"/>
      <c r="NMP107" s="72"/>
      <c r="NMQ107" s="70"/>
      <c r="NMR107" s="73"/>
      <c r="NMS107" s="74"/>
      <c r="NMT107" s="74"/>
      <c r="NMU107" s="62"/>
      <c r="NMV107" s="75"/>
      <c r="NMW107" s="76"/>
      <c r="NMX107" s="216"/>
      <c r="NMY107" s="75"/>
      <c r="NMZ107" s="75"/>
      <c r="NNA107" s="204"/>
      <c r="NNB107" s="205"/>
      <c r="NNC107" s="72"/>
      <c r="NND107" s="70"/>
      <c r="NNE107" s="73"/>
      <c r="NNF107" s="74"/>
      <c r="NNG107" s="74"/>
      <c r="NNH107" s="62"/>
      <c r="NNI107" s="75"/>
      <c r="NNJ107" s="76"/>
      <c r="NNK107" s="216"/>
      <c r="NNL107" s="75"/>
      <c r="NNM107" s="75"/>
      <c r="NNN107" s="204"/>
      <c r="NNO107" s="205"/>
      <c r="NNP107" s="72"/>
      <c r="NNQ107" s="70"/>
      <c r="NNR107" s="73"/>
      <c r="NNS107" s="74"/>
      <c r="NNT107" s="74"/>
      <c r="NNU107" s="62"/>
      <c r="NNV107" s="75"/>
      <c r="NNW107" s="76"/>
      <c r="NNX107" s="216"/>
      <c r="NNY107" s="75"/>
      <c r="NNZ107" s="75"/>
      <c r="NOA107" s="204"/>
      <c r="NOB107" s="205"/>
      <c r="NOC107" s="72"/>
      <c r="NOD107" s="70"/>
      <c r="NOE107" s="73"/>
      <c r="NOF107" s="74"/>
      <c r="NOG107" s="74"/>
      <c r="NOH107" s="62"/>
      <c r="NOI107" s="75"/>
      <c r="NOJ107" s="76"/>
      <c r="NOK107" s="216"/>
      <c r="NOL107" s="75"/>
      <c r="NOM107" s="75"/>
      <c r="NON107" s="204"/>
      <c r="NOO107" s="205"/>
      <c r="NOP107" s="72"/>
      <c r="NOQ107" s="70"/>
      <c r="NOR107" s="73"/>
      <c r="NOS107" s="74"/>
      <c r="NOT107" s="74"/>
      <c r="NOU107" s="62"/>
      <c r="NOV107" s="75"/>
      <c r="NOW107" s="76"/>
      <c r="NOX107" s="216"/>
      <c r="NOY107" s="75"/>
      <c r="NOZ107" s="75"/>
      <c r="NPA107" s="204"/>
      <c r="NPB107" s="205"/>
      <c r="NPC107" s="72"/>
      <c r="NPD107" s="70"/>
      <c r="NPE107" s="73"/>
      <c r="NPF107" s="74"/>
      <c r="NPG107" s="74"/>
      <c r="NPH107" s="62"/>
      <c r="NPI107" s="75"/>
      <c r="NPJ107" s="76"/>
      <c r="NPK107" s="216"/>
      <c r="NPL107" s="75"/>
      <c r="NPM107" s="75"/>
      <c r="NPN107" s="204"/>
      <c r="NPO107" s="205"/>
      <c r="NPP107" s="72"/>
      <c r="NPQ107" s="70"/>
      <c r="NPR107" s="73"/>
      <c r="NPS107" s="74"/>
      <c r="NPT107" s="74"/>
      <c r="NPU107" s="62"/>
      <c r="NPV107" s="75"/>
      <c r="NPW107" s="76"/>
      <c r="NPX107" s="216"/>
      <c r="NPY107" s="75"/>
      <c r="NPZ107" s="75"/>
      <c r="NQA107" s="204"/>
      <c r="NQB107" s="205"/>
      <c r="NQC107" s="72"/>
      <c r="NQD107" s="70"/>
      <c r="NQE107" s="73"/>
      <c r="NQF107" s="74"/>
      <c r="NQG107" s="74"/>
      <c r="NQH107" s="62"/>
      <c r="NQI107" s="75"/>
      <c r="NQJ107" s="76"/>
      <c r="NQK107" s="216"/>
      <c r="NQL107" s="75"/>
      <c r="NQM107" s="75"/>
      <c r="NQN107" s="204"/>
      <c r="NQO107" s="205"/>
      <c r="NQP107" s="72"/>
      <c r="NQQ107" s="70"/>
      <c r="NQR107" s="73"/>
      <c r="NQS107" s="74"/>
      <c r="NQT107" s="74"/>
      <c r="NQU107" s="62"/>
      <c r="NQV107" s="75"/>
      <c r="NQW107" s="76"/>
      <c r="NQX107" s="216"/>
      <c r="NQY107" s="75"/>
      <c r="NQZ107" s="75"/>
      <c r="NRA107" s="204"/>
      <c r="NRB107" s="205"/>
      <c r="NRC107" s="72"/>
      <c r="NRD107" s="70"/>
      <c r="NRE107" s="73"/>
      <c r="NRF107" s="74"/>
      <c r="NRG107" s="74"/>
      <c r="NRH107" s="62"/>
      <c r="NRI107" s="75"/>
      <c r="NRJ107" s="76"/>
      <c r="NRK107" s="216"/>
      <c r="NRL107" s="75"/>
      <c r="NRM107" s="75"/>
      <c r="NRN107" s="204"/>
      <c r="NRO107" s="205"/>
      <c r="NRP107" s="72"/>
      <c r="NRQ107" s="70"/>
      <c r="NRR107" s="73"/>
      <c r="NRS107" s="74"/>
      <c r="NRT107" s="74"/>
      <c r="NRU107" s="62"/>
      <c r="NRV107" s="75"/>
      <c r="NRW107" s="76"/>
      <c r="NRX107" s="216"/>
      <c r="NRY107" s="75"/>
      <c r="NRZ107" s="75"/>
      <c r="NSA107" s="204"/>
      <c r="NSB107" s="205"/>
      <c r="NSC107" s="72"/>
      <c r="NSD107" s="70"/>
      <c r="NSE107" s="73"/>
      <c r="NSF107" s="74"/>
      <c r="NSG107" s="74"/>
      <c r="NSH107" s="62"/>
      <c r="NSI107" s="75"/>
      <c r="NSJ107" s="76"/>
      <c r="NSK107" s="216"/>
      <c r="NSL107" s="75"/>
      <c r="NSM107" s="75"/>
      <c r="NSN107" s="204"/>
      <c r="NSO107" s="205"/>
      <c r="NSP107" s="72"/>
      <c r="NSQ107" s="70"/>
      <c r="NSR107" s="73"/>
      <c r="NSS107" s="74"/>
      <c r="NST107" s="74"/>
      <c r="NSU107" s="62"/>
      <c r="NSV107" s="75"/>
      <c r="NSW107" s="76"/>
      <c r="NSX107" s="216"/>
      <c r="NSY107" s="75"/>
      <c r="NSZ107" s="75"/>
      <c r="NTA107" s="204"/>
      <c r="NTB107" s="205"/>
      <c r="NTC107" s="72"/>
      <c r="NTD107" s="70"/>
      <c r="NTE107" s="73"/>
      <c r="NTF107" s="74"/>
      <c r="NTG107" s="74"/>
      <c r="NTH107" s="62"/>
      <c r="NTI107" s="75"/>
      <c r="NTJ107" s="76"/>
      <c r="NTK107" s="216"/>
      <c r="NTL107" s="75"/>
      <c r="NTM107" s="75"/>
      <c r="NTN107" s="204"/>
      <c r="NTO107" s="205"/>
      <c r="NTP107" s="72"/>
      <c r="NTQ107" s="70"/>
      <c r="NTR107" s="73"/>
      <c r="NTS107" s="74"/>
      <c r="NTT107" s="74"/>
      <c r="NTU107" s="62"/>
      <c r="NTV107" s="75"/>
      <c r="NTW107" s="76"/>
      <c r="NTX107" s="216"/>
      <c r="NTY107" s="75"/>
      <c r="NTZ107" s="75"/>
      <c r="NUA107" s="204"/>
      <c r="NUB107" s="205"/>
      <c r="NUC107" s="72"/>
      <c r="NUD107" s="70"/>
      <c r="NUE107" s="73"/>
      <c r="NUF107" s="74"/>
      <c r="NUG107" s="74"/>
      <c r="NUH107" s="62"/>
      <c r="NUI107" s="75"/>
      <c r="NUJ107" s="76"/>
      <c r="NUK107" s="216"/>
      <c r="NUL107" s="75"/>
      <c r="NUM107" s="75"/>
      <c r="NUN107" s="204"/>
      <c r="NUO107" s="205"/>
      <c r="NUP107" s="72"/>
      <c r="NUQ107" s="70"/>
      <c r="NUR107" s="73"/>
      <c r="NUS107" s="74"/>
      <c r="NUT107" s="74"/>
      <c r="NUU107" s="62"/>
      <c r="NUV107" s="75"/>
      <c r="NUW107" s="76"/>
      <c r="NUX107" s="216"/>
      <c r="NUY107" s="75"/>
      <c r="NUZ107" s="75"/>
      <c r="NVA107" s="204"/>
      <c r="NVB107" s="205"/>
      <c r="NVC107" s="72"/>
      <c r="NVD107" s="70"/>
      <c r="NVE107" s="73"/>
      <c r="NVF107" s="74"/>
      <c r="NVG107" s="74"/>
      <c r="NVH107" s="62"/>
      <c r="NVI107" s="75"/>
      <c r="NVJ107" s="76"/>
      <c r="NVK107" s="216"/>
      <c r="NVL107" s="75"/>
      <c r="NVM107" s="75"/>
      <c r="NVN107" s="204"/>
      <c r="NVO107" s="205"/>
      <c r="NVP107" s="72"/>
      <c r="NVQ107" s="70"/>
      <c r="NVR107" s="73"/>
      <c r="NVS107" s="74"/>
      <c r="NVT107" s="74"/>
      <c r="NVU107" s="62"/>
      <c r="NVV107" s="75"/>
      <c r="NVW107" s="76"/>
      <c r="NVX107" s="216"/>
      <c r="NVY107" s="75"/>
      <c r="NVZ107" s="75"/>
      <c r="NWA107" s="204"/>
      <c r="NWB107" s="205"/>
      <c r="NWC107" s="72"/>
      <c r="NWD107" s="70"/>
      <c r="NWE107" s="73"/>
      <c r="NWF107" s="74"/>
      <c r="NWG107" s="74"/>
      <c r="NWH107" s="62"/>
      <c r="NWI107" s="75"/>
      <c r="NWJ107" s="76"/>
      <c r="NWK107" s="216"/>
      <c r="NWL107" s="75"/>
      <c r="NWM107" s="75"/>
      <c r="NWN107" s="204"/>
      <c r="NWO107" s="205"/>
      <c r="NWP107" s="72"/>
      <c r="NWQ107" s="70"/>
      <c r="NWR107" s="73"/>
      <c r="NWS107" s="74"/>
      <c r="NWT107" s="74"/>
      <c r="NWU107" s="62"/>
      <c r="NWV107" s="75"/>
      <c r="NWW107" s="76"/>
      <c r="NWX107" s="216"/>
      <c r="NWY107" s="75"/>
      <c r="NWZ107" s="75"/>
      <c r="NXA107" s="204"/>
      <c r="NXB107" s="205"/>
      <c r="NXC107" s="72"/>
      <c r="NXD107" s="70"/>
      <c r="NXE107" s="73"/>
      <c r="NXF107" s="74"/>
      <c r="NXG107" s="74"/>
      <c r="NXH107" s="62"/>
      <c r="NXI107" s="75"/>
      <c r="NXJ107" s="76"/>
      <c r="NXK107" s="216"/>
      <c r="NXL107" s="75"/>
      <c r="NXM107" s="75"/>
      <c r="NXN107" s="204"/>
      <c r="NXO107" s="205"/>
      <c r="NXP107" s="72"/>
      <c r="NXQ107" s="70"/>
      <c r="NXR107" s="73"/>
      <c r="NXS107" s="74"/>
      <c r="NXT107" s="74"/>
      <c r="NXU107" s="62"/>
      <c r="NXV107" s="75"/>
      <c r="NXW107" s="76"/>
      <c r="NXX107" s="216"/>
      <c r="NXY107" s="75"/>
      <c r="NXZ107" s="75"/>
      <c r="NYA107" s="204"/>
      <c r="NYB107" s="205"/>
      <c r="NYC107" s="72"/>
      <c r="NYD107" s="70"/>
      <c r="NYE107" s="73"/>
      <c r="NYF107" s="74"/>
      <c r="NYG107" s="74"/>
      <c r="NYH107" s="62"/>
      <c r="NYI107" s="75"/>
      <c r="NYJ107" s="76"/>
      <c r="NYK107" s="216"/>
      <c r="NYL107" s="75"/>
      <c r="NYM107" s="75"/>
      <c r="NYN107" s="204"/>
      <c r="NYO107" s="205"/>
      <c r="NYP107" s="72"/>
      <c r="NYQ107" s="70"/>
      <c r="NYR107" s="73"/>
      <c r="NYS107" s="74"/>
      <c r="NYT107" s="74"/>
      <c r="NYU107" s="62"/>
      <c r="NYV107" s="75"/>
      <c r="NYW107" s="76"/>
      <c r="NYX107" s="216"/>
      <c r="NYY107" s="75"/>
      <c r="NYZ107" s="75"/>
      <c r="NZA107" s="204"/>
      <c r="NZB107" s="205"/>
      <c r="NZC107" s="72"/>
      <c r="NZD107" s="70"/>
      <c r="NZE107" s="73"/>
      <c r="NZF107" s="74"/>
      <c r="NZG107" s="74"/>
      <c r="NZH107" s="62"/>
      <c r="NZI107" s="75"/>
      <c r="NZJ107" s="76"/>
      <c r="NZK107" s="216"/>
      <c r="NZL107" s="75"/>
      <c r="NZM107" s="75"/>
      <c r="NZN107" s="204"/>
      <c r="NZO107" s="205"/>
      <c r="NZP107" s="72"/>
      <c r="NZQ107" s="70"/>
      <c r="NZR107" s="73"/>
      <c r="NZS107" s="74"/>
      <c r="NZT107" s="74"/>
      <c r="NZU107" s="62"/>
      <c r="NZV107" s="75"/>
      <c r="NZW107" s="76"/>
      <c r="NZX107" s="216"/>
      <c r="NZY107" s="75"/>
      <c r="NZZ107" s="75"/>
      <c r="OAA107" s="204"/>
      <c r="OAB107" s="205"/>
      <c r="OAC107" s="72"/>
      <c r="OAD107" s="70"/>
      <c r="OAE107" s="73"/>
      <c r="OAF107" s="74"/>
      <c r="OAG107" s="74"/>
      <c r="OAH107" s="62"/>
      <c r="OAI107" s="75"/>
      <c r="OAJ107" s="76"/>
      <c r="OAK107" s="216"/>
      <c r="OAL107" s="75"/>
      <c r="OAM107" s="75"/>
      <c r="OAN107" s="204"/>
      <c r="OAO107" s="205"/>
      <c r="OAP107" s="72"/>
      <c r="OAQ107" s="70"/>
      <c r="OAR107" s="73"/>
      <c r="OAS107" s="74"/>
      <c r="OAT107" s="74"/>
      <c r="OAU107" s="62"/>
      <c r="OAV107" s="75"/>
      <c r="OAW107" s="76"/>
      <c r="OAX107" s="216"/>
      <c r="OAY107" s="75"/>
      <c r="OAZ107" s="75"/>
      <c r="OBA107" s="204"/>
      <c r="OBB107" s="205"/>
      <c r="OBC107" s="72"/>
      <c r="OBD107" s="70"/>
      <c r="OBE107" s="73"/>
      <c r="OBF107" s="74"/>
      <c r="OBG107" s="74"/>
      <c r="OBH107" s="62"/>
      <c r="OBI107" s="75"/>
      <c r="OBJ107" s="76"/>
      <c r="OBK107" s="216"/>
      <c r="OBL107" s="75"/>
      <c r="OBM107" s="75"/>
      <c r="OBN107" s="204"/>
      <c r="OBO107" s="205"/>
      <c r="OBP107" s="72"/>
      <c r="OBQ107" s="70"/>
      <c r="OBR107" s="73"/>
      <c r="OBS107" s="74"/>
      <c r="OBT107" s="74"/>
      <c r="OBU107" s="62"/>
      <c r="OBV107" s="75"/>
      <c r="OBW107" s="76"/>
      <c r="OBX107" s="216"/>
      <c r="OBY107" s="75"/>
      <c r="OBZ107" s="75"/>
      <c r="OCA107" s="204"/>
      <c r="OCB107" s="205"/>
      <c r="OCC107" s="72"/>
      <c r="OCD107" s="70"/>
      <c r="OCE107" s="73"/>
      <c r="OCF107" s="74"/>
      <c r="OCG107" s="74"/>
      <c r="OCH107" s="62"/>
      <c r="OCI107" s="75"/>
      <c r="OCJ107" s="76"/>
      <c r="OCK107" s="216"/>
      <c r="OCL107" s="75"/>
      <c r="OCM107" s="75"/>
      <c r="OCN107" s="204"/>
      <c r="OCO107" s="205"/>
      <c r="OCP107" s="72"/>
      <c r="OCQ107" s="70"/>
      <c r="OCR107" s="73"/>
      <c r="OCS107" s="74"/>
      <c r="OCT107" s="74"/>
      <c r="OCU107" s="62"/>
      <c r="OCV107" s="75"/>
      <c r="OCW107" s="76"/>
      <c r="OCX107" s="216"/>
      <c r="OCY107" s="75"/>
      <c r="OCZ107" s="75"/>
      <c r="ODA107" s="204"/>
      <c r="ODB107" s="205"/>
      <c r="ODC107" s="72"/>
      <c r="ODD107" s="70"/>
      <c r="ODE107" s="73"/>
      <c r="ODF107" s="74"/>
      <c r="ODG107" s="74"/>
      <c r="ODH107" s="62"/>
      <c r="ODI107" s="75"/>
      <c r="ODJ107" s="76"/>
      <c r="ODK107" s="216"/>
      <c r="ODL107" s="75"/>
      <c r="ODM107" s="75"/>
      <c r="ODN107" s="204"/>
      <c r="ODO107" s="205"/>
      <c r="ODP107" s="72"/>
      <c r="ODQ107" s="70"/>
      <c r="ODR107" s="73"/>
      <c r="ODS107" s="74"/>
      <c r="ODT107" s="74"/>
      <c r="ODU107" s="62"/>
      <c r="ODV107" s="75"/>
      <c r="ODW107" s="76"/>
      <c r="ODX107" s="216"/>
      <c r="ODY107" s="75"/>
      <c r="ODZ107" s="75"/>
      <c r="OEA107" s="204"/>
      <c r="OEB107" s="205"/>
      <c r="OEC107" s="72"/>
      <c r="OED107" s="70"/>
      <c r="OEE107" s="73"/>
      <c r="OEF107" s="74"/>
      <c r="OEG107" s="74"/>
      <c r="OEH107" s="62"/>
      <c r="OEI107" s="75"/>
      <c r="OEJ107" s="76"/>
      <c r="OEK107" s="216"/>
      <c r="OEL107" s="75"/>
      <c r="OEM107" s="75"/>
      <c r="OEN107" s="204"/>
      <c r="OEO107" s="205"/>
      <c r="OEP107" s="72"/>
      <c r="OEQ107" s="70"/>
      <c r="OER107" s="73"/>
      <c r="OES107" s="74"/>
      <c r="OET107" s="74"/>
      <c r="OEU107" s="62"/>
      <c r="OEV107" s="75"/>
      <c r="OEW107" s="76"/>
      <c r="OEX107" s="216"/>
      <c r="OEY107" s="75"/>
      <c r="OEZ107" s="75"/>
      <c r="OFA107" s="204"/>
      <c r="OFB107" s="205"/>
      <c r="OFC107" s="72"/>
      <c r="OFD107" s="70"/>
      <c r="OFE107" s="73"/>
      <c r="OFF107" s="74"/>
      <c r="OFG107" s="74"/>
      <c r="OFH107" s="62"/>
      <c r="OFI107" s="75"/>
      <c r="OFJ107" s="76"/>
      <c r="OFK107" s="216"/>
      <c r="OFL107" s="75"/>
      <c r="OFM107" s="75"/>
      <c r="OFN107" s="204"/>
      <c r="OFO107" s="205"/>
      <c r="OFP107" s="72"/>
      <c r="OFQ107" s="70"/>
      <c r="OFR107" s="73"/>
      <c r="OFS107" s="74"/>
      <c r="OFT107" s="74"/>
      <c r="OFU107" s="62"/>
      <c r="OFV107" s="75"/>
      <c r="OFW107" s="76"/>
      <c r="OFX107" s="216"/>
      <c r="OFY107" s="75"/>
      <c r="OFZ107" s="75"/>
      <c r="OGA107" s="204"/>
      <c r="OGB107" s="205"/>
      <c r="OGC107" s="72"/>
      <c r="OGD107" s="70"/>
      <c r="OGE107" s="73"/>
      <c r="OGF107" s="74"/>
      <c r="OGG107" s="74"/>
      <c r="OGH107" s="62"/>
      <c r="OGI107" s="75"/>
      <c r="OGJ107" s="76"/>
      <c r="OGK107" s="216"/>
      <c r="OGL107" s="75"/>
      <c r="OGM107" s="75"/>
      <c r="OGN107" s="204"/>
      <c r="OGO107" s="205"/>
      <c r="OGP107" s="72"/>
      <c r="OGQ107" s="70"/>
      <c r="OGR107" s="73"/>
      <c r="OGS107" s="74"/>
      <c r="OGT107" s="74"/>
      <c r="OGU107" s="62"/>
      <c r="OGV107" s="75"/>
      <c r="OGW107" s="76"/>
      <c r="OGX107" s="216"/>
      <c r="OGY107" s="75"/>
      <c r="OGZ107" s="75"/>
      <c r="OHA107" s="204"/>
      <c r="OHB107" s="205"/>
      <c r="OHC107" s="72"/>
      <c r="OHD107" s="70"/>
      <c r="OHE107" s="73"/>
      <c r="OHF107" s="74"/>
      <c r="OHG107" s="74"/>
      <c r="OHH107" s="62"/>
      <c r="OHI107" s="75"/>
      <c r="OHJ107" s="76"/>
      <c r="OHK107" s="216"/>
      <c r="OHL107" s="75"/>
      <c r="OHM107" s="75"/>
      <c r="OHN107" s="204"/>
      <c r="OHO107" s="205"/>
      <c r="OHP107" s="72"/>
      <c r="OHQ107" s="70"/>
      <c r="OHR107" s="73"/>
      <c r="OHS107" s="74"/>
      <c r="OHT107" s="74"/>
      <c r="OHU107" s="62"/>
      <c r="OHV107" s="75"/>
      <c r="OHW107" s="76"/>
      <c r="OHX107" s="216"/>
      <c r="OHY107" s="75"/>
      <c r="OHZ107" s="75"/>
      <c r="OIA107" s="204"/>
      <c r="OIB107" s="205"/>
      <c r="OIC107" s="72"/>
      <c r="OID107" s="70"/>
      <c r="OIE107" s="73"/>
      <c r="OIF107" s="74"/>
      <c r="OIG107" s="74"/>
      <c r="OIH107" s="62"/>
      <c r="OII107" s="75"/>
      <c r="OIJ107" s="76"/>
      <c r="OIK107" s="216"/>
      <c r="OIL107" s="75"/>
      <c r="OIM107" s="75"/>
      <c r="OIN107" s="204"/>
      <c r="OIO107" s="205"/>
      <c r="OIP107" s="72"/>
      <c r="OIQ107" s="70"/>
      <c r="OIR107" s="73"/>
      <c r="OIS107" s="74"/>
      <c r="OIT107" s="74"/>
      <c r="OIU107" s="62"/>
      <c r="OIV107" s="75"/>
      <c r="OIW107" s="76"/>
      <c r="OIX107" s="216"/>
      <c r="OIY107" s="75"/>
      <c r="OIZ107" s="75"/>
      <c r="OJA107" s="204"/>
      <c r="OJB107" s="205"/>
      <c r="OJC107" s="72"/>
      <c r="OJD107" s="70"/>
      <c r="OJE107" s="73"/>
      <c r="OJF107" s="74"/>
      <c r="OJG107" s="74"/>
      <c r="OJH107" s="62"/>
      <c r="OJI107" s="75"/>
      <c r="OJJ107" s="76"/>
      <c r="OJK107" s="216"/>
      <c r="OJL107" s="75"/>
      <c r="OJM107" s="75"/>
      <c r="OJN107" s="204"/>
      <c r="OJO107" s="205"/>
      <c r="OJP107" s="72"/>
      <c r="OJQ107" s="70"/>
      <c r="OJR107" s="73"/>
      <c r="OJS107" s="74"/>
      <c r="OJT107" s="74"/>
      <c r="OJU107" s="62"/>
      <c r="OJV107" s="75"/>
      <c r="OJW107" s="76"/>
      <c r="OJX107" s="216"/>
      <c r="OJY107" s="75"/>
      <c r="OJZ107" s="75"/>
      <c r="OKA107" s="204"/>
      <c r="OKB107" s="205"/>
      <c r="OKC107" s="72"/>
      <c r="OKD107" s="70"/>
      <c r="OKE107" s="73"/>
      <c r="OKF107" s="74"/>
      <c r="OKG107" s="74"/>
      <c r="OKH107" s="62"/>
      <c r="OKI107" s="75"/>
      <c r="OKJ107" s="76"/>
      <c r="OKK107" s="216"/>
      <c r="OKL107" s="75"/>
      <c r="OKM107" s="75"/>
      <c r="OKN107" s="204"/>
      <c r="OKO107" s="205"/>
      <c r="OKP107" s="72"/>
      <c r="OKQ107" s="70"/>
      <c r="OKR107" s="73"/>
      <c r="OKS107" s="74"/>
      <c r="OKT107" s="74"/>
      <c r="OKU107" s="62"/>
      <c r="OKV107" s="75"/>
      <c r="OKW107" s="76"/>
      <c r="OKX107" s="216"/>
      <c r="OKY107" s="75"/>
      <c r="OKZ107" s="75"/>
      <c r="OLA107" s="204"/>
      <c r="OLB107" s="205"/>
      <c r="OLC107" s="72"/>
      <c r="OLD107" s="70"/>
      <c r="OLE107" s="73"/>
      <c r="OLF107" s="74"/>
      <c r="OLG107" s="74"/>
      <c r="OLH107" s="62"/>
      <c r="OLI107" s="75"/>
      <c r="OLJ107" s="76"/>
      <c r="OLK107" s="216"/>
      <c r="OLL107" s="75"/>
      <c r="OLM107" s="75"/>
      <c r="OLN107" s="204"/>
      <c r="OLO107" s="205"/>
      <c r="OLP107" s="72"/>
      <c r="OLQ107" s="70"/>
      <c r="OLR107" s="73"/>
      <c r="OLS107" s="74"/>
      <c r="OLT107" s="74"/>
      <c r="OLU107" s="62"/>
      <c r="OLV107" s="75"/>
      <c r="OLW107" s="76"/>
      <c r="OLX107" s="216"/>
      <c r="OLY107" s="75"/>
      <c r="OLZ107" s="75"/>
      <c r="OMA107" s="204"/>
      <c r="OMB107" s="205"/>
      <c r="OMC107" s="72"/>
      <c r="OMD107" s="70"/>
      <c r="OME107" s="73"/>
      <c r="OMF107" s="74"/>
      <c r="OMG107" s="74"/>
      <c r="OMH107" s="62"/>
      <c r="OMI107" s="75"/>
      <c r="OMJ107" s="76"/>
      <c r="OMK107" s="216"/>
      <c r="OML107" s="75"/>
      <c r="OMM107" s="75"/>
      <c r="OMN107" s="204"/>
      <c r="OMO107" s="205"/>
      <c r="OMP107" s="72"/>
      <c r="OMQ107" s="70"/>
      <c r="OMR107" s="73"/>
      <c r="OMS107" s="74"/>
      <c r="OMT107" s="74"/>
      <c r="OMU107" s="62"/>
      <c r="OMV107" s="75"/>
      <c r="OMW107" s="76"/>
      <c r="OMX107" s="216"/>
      <c r="OMY107" s="75"/>
      <c r="OMZ107" s="75"/>
      <c r="ONA107" s="204"/>
      <c r="ONB107" s="205"/>
      <c r="ONC107" s="72"/>
      <c r="OND107" s="70"/>
      <c r="ONE107" s="73"/>
      <c r="ONF107" s="74"/>
      <c r="ONG107" s="74"/>
      <c r="ONH107" s="62"/>
      <c r="ONI107" s="75"/>
      <c r="ONJ107" s="76"/>
      <c r="ONK107" s="216"/>
      <c r="ONL107" s="75"/>
      <c r="ONM107" s="75"/>
      <c r="ONN107" s="204"/>
      <c r="ONO107" s="205"/>
      <c r="ONP107" s="72"/>
      <c r="ONQ107" s="70"/>
      <c r="ONR107" s="73"/>
      <c r="ONS107" s="74"/>
      <c r="ONT107" s="74"/>
      <c r="ONU107" s="62"/>
      <c r="ONV107" s="75"/>
      <c r="ONW107" s="76"/>
      <c r="ONX107" s="216"/>
      <c r="ONY107" s="75"/>
      <c r="ONZ107" s="75"/>
      <c r="OOA107" s="204"/>
      <c r="OOB107" s="205"/>
      <c r="OOC107" s="72"/>
      <c r="OOD107" s="70"/>
      <c r="OOE107" s="73"/>
      <c r="OOF107" s="74"/>
      <c r="OOG107" s="74"/>
      <c r="OOH107" s="62"/>
      <c r="OOI107" s="75"/>
      <c r="OOJ107" s="76"/>
      <c r="OOK107" s="216"/>
      <c r="OOL107" s="75"/>
      <c r="OOM107" s="75"/>
      <c r="OON107" s="204"/>
      <c r="OOO107" s="205"/>
      <c r="OOP107" s="72"/>
      <c r="OOQ107" s="70"/>
      <c r="OOR107" s="73"/>
      <c r="OOS107" s="74"/>
      <c r="OOT107" s="74"/>
      <c r="OOU107" s="62"/>
      <c r="OOV107" s="75"/>
      <c r="OOW107" s="76"/>
      <c r="OOX107" s="216"/>
      <c r="OOY107" s="75"/>
      <c r="OOZ107" s="75"/>
      <c r="OPA107" s="204"/>
      <c r="OPB107" s="205"/>
      <c r="OPC107" s="72"/>
      <c r="OPD107" s="70"/>
      <c r="OPE107" s="73"/>
      <c r="OPF107" s="74"/>
      <c r="OPG107" s="74"/>
      <c r="OPH107" s="62"/>
      <c r="OPI107" s="75"/>
      <c r="OPJ107" s="76"/>
      <c r="OPK107" s="216"/>
      <c r="OPL107" s="75"/>
      <c r="OPM107" s="75"/>
      <c r="OPN107" s="204"/>
      <c r="OPO107" s="205"/>
      <c r="OPP107" s="72"/>
      <c r="OPQ107" s="70"/>
      <c r="OPR107" s="73"/>
      <c r="OPS107" s="74"/>
      <c r="OPT107" s="74"/>
      <c r="OPU107" s="62"/>
      <c r="OPV107" s="75"/>
      <c r="OPW107" s="76"/>
      <c r="OPX107" s="216"/>
      <c r="OPY107" s="75"/>
      <c r="OPZ107" s="75"/>
      <c r="OQA107" s="204"/>
      <c r="OQB107" s="205"/>
      <c r="OQC107" s="72"/>
      <c r="OQD107" s="70"/>
      <c r="OQE107" s="73"/>
      <c r="OQF107" s="74"/>
      <c r="OQG107" s="74"/>
      <c r="OQH107" s="62"/>
      <c r="OQI107" s="75"/>
      <c r="OQJ107" s="76"/>
      <c r="OQK107" s="216"/>
      <c r="OQL107" s="75"/>
      <c r="OQM107" s="75"/>
      <c r="OQN107" s="204"/>
      <c r="OQO107" s="205"/>
      <c r="OQP107" s="72"/>
      <c r="OQQ107" s="70"/>
      <c r="OQR107" s="73"/>
      <c r="OQS107" s="74"/>
      <c r="OQT107" s="74"/>
      <c r="OQU107" s="62"/>
      <c r="OQV107" s="75"/>
      <c r="OQW107" s="76"/>
      <c r="OQX107" s="216"/>
      <c r="OQY107" s="75"/>
      <c r="OQZ107" s="75"/>
      <c r="ORA107" s="204"/>
      <c r="ORB107" s="205"/>
      <c r="ORC107" s="72"/>
      <c r="ORD107" s="70"/>
      <c r="ORE107" s="73"/>
      <c r="ORF107" s="74"/>
      <c r="ORG107" s="74"/>
      <c r="ORH107" s="62"/>
      <c r="ORI107" s="75"/>
      <c r="ORJ107" s="76"/>
      <c r="ORK107" s="216"/>
      <c r="ORL107" s="75"/>
      <c r="ORM107" s="75"/>
      <c r="ORN107" s="204"/>
      <c r="ORO107" s="205"/>
      <c r="ORP107" s="72"/>
      <c r="ORQ107" s="70"/>
      <c r="ORR107" s="73"/>
      <c r="ORS107" s="74"/>
      <c r="ORT107" s="74"/>
      <c r="ORU107" s="62"/>
      <c r="ORV107" s="75"/>
      <c r="ORW107" s="76"/>
      <c r="ORX107" s="216"/>
      <c r="ORY107" s="75"/>
      <c r="ORZ107" s="75"/>
      <c r="OSA107" s="204"/>
      <c r="OSB107" s="205"/>
      <c r="OSC107" s="72"/>
      <c r="OSD107" s="70"/>
      <c r="OSE107" s="73"/>
      <c r="OSF107" s="74"/>
      <c r="OSG107" s="74"/>
      <c r="OSH107" s="62"/>
      <c r="OSI107" s="75"/>
      <c r="OSJ107" s="76"/>
      <c r="OSK107" s="216"/>
      <c r="OSL107" s="75"/>
      <c r="OSM107" s="75"/>
      <c r="OSN107" s="204"/>
      <c r="OSO107" s="205"/>
      <c r="OSP107" s="72"/>
      <c r="OSQ107" s="70"/>
      <c r="OSR107" s="73"/>
      <c r="OSS107" s="74"/>
      <c r="OST107" s="74"/>
      <c r="OSU107" s="62"/>
      <c r="OSV107" s="75"/>
      <c r="OSW107" s="76"/>
      <c r="OSX107" s="216"/>
      <c r="OSY107" s="75"/>
      <c r="OSZ107" s="75"/>
      <c r="OTA107" s="204"/>
      <c r="OTB107" s="205"/>
      <c r="OTC107" s="72"/>
      <c r="OTD107" s="70"/>
      <c r="OTE107" s="73"/>
      <c r="OTF107" s="74"/>
      <c r="OTG107" s="74"/>
      <c r="OTH107" s="62"/>
      <c r="OTI107" s="75"/>
      <c r="OTJ107" s="76"/>
      <c r="OTK107" s="216"/>
      <c r="OTL107" s="75"/>
      <c r="OTM107" s="75"/>
      <c r="OTN107" s="204"/>
      <c r="OTO107" s="205"/>
      <c r="OTP107" s="72"/>
      <c r="OTQ107" s="70"/>
      <c r="OTR107" s="73"/>
      <c r="OTS107" s="74"/>
      <c r="OTT107" s="74"/>
      <c r="OTU107" s="62"/>
      <c r="OTV107" s="75"/>
      <c r="OTW107" s="76"/>
      <c r="OTX107" s="216"/>
      <c r="OTY107" s="75"/>
      <c r="OTZ107" s="75"/>
      <c r="OUA107" s="204"/>
      <c r="OUB107" s="205"/>
      <c r="OUC107" s="72"/>
      <c r="OUD107" s="70"/>
      <c r="OUE107" s="73"/>
      <c r="OUF107" s="74"/>
      <c r="OUG107" s="74"/>
      <c r="OUH107" s="62"/>
      <c r="OUI107" s="75"/>
      <c r="OUJ107" s="76"/>
      <c r="OUK107" s="216"/>
      <c r="OUL107" s="75"/>
      <c r="OUM107" s="75"/>
      <c r="OUN107" s="204"/>
      <c r="OUO107" s="205"/>
      <c r="OUP107" s="72"/>
      <c r="OUQ107" s="70"/>
      <c r="OUR107" s="73"/>
      <c r="OUS107" s="74"/>
      <c r="OUT107" s="74"/>
      <c r="OUU107" s="62"/>
      <c r="OUV107" s="75"/>
      <c r="OUW107" s="76"/>
      <c r="OUX107" s="216"/>
      <c r="OUY107" s="75"/>
      <c r="OUZ107" s="75"/>
      <c r="OVA107" s="204"/>
      <c r="OVB107" s="205"/>
      <c r="OVC107" s="72"/>
      <c r="OVD107" s="70"/>
      <c r="OVE107" s="73"/>
      <c r="OVF107" s="74"/>
      <c r="OVG107" s="74"/>
      <c r="OVH107" s="62"/>
      <c r="OVI107" s="75"/>
      <c r="OVJ107" s="76"/>
      <c r="OVK107" s="216"/>
      <c r="OVL107" s="75"/>
      <c r="OVM107" s="75"/>
      <c r="OVN107" s="204"/>
      <c r="OVO107" s="205"/>
      <c r="OVP107" s="72"/>
      <c r="OVQ107" s="70"/>
      <c r="OVR107" s="73"/>
      <c r="OVS107" s="74"/>
      <c r="OVT107" s="74"/>
      <c r="OVU107" s="62"/>
      <c r="OVV107" s="75"/>
      <c r="OVW107" s="76"/>
      <c r="OVX107" s="216"/>
      <c r="OVY107" s="75"/>
      <c r="OVZ107" s="75"/>
      <c r="OWA107" s="204"/>
      <c r="OWB107" s="205"/>
      <c r="OWC107" s="72"/>
      <c r="OWD107" s="70"/>
      <c r="OWE107" s="73"/>
      <c r="OWF107" s="74"/>
      <c r="OWG107" s="74"/>
      <c r="OWH107" s="62"/>
      <c r="OWI107" s="75"/>
      <c r="OWJ107" s="76"/>
      <c r="OWK107" s="216"/>
      <c r="OWL107" s="75"/>
      <c r="OWM107" s="75"/>
      <c r="OWN107" s="204"/>
      <c r="OWO107" s="205"/>
      <c r="OWP107" s="72"/>
      <c r="OWQ107" s="70"/>
      <c r="OWR107" s="73"/>
      <c r="OWS107" s="74"/>
      <c r="OWT107" s="74"/>
      <c r="OWU107" s="62"/>
      <c r="OWV107" s="75"/>
      <c r="OWW107" s="76"/>
      <c r="OWX107" s="216"/>
      <c r="OWY107" s="75"/>
      <c r="OWZ107" s="75"/>
      <c r="OXA107" s="204"/>
      <c r="OXB107" s="205"/>
      <c r="OXC107" s="72"/>
      <c r="OXD107" s="70"/>
      <c r="OXE107" s="73"/>
      <c r="OXF107" s="74"/>
      <c r="OXG107" s="74"/>
      <c r="OXH107" s="62"/>
      <c r="OXI107" s="75"/>
      <c r="OXJ107" s="76"/>
      <c r="OXK107" s="216"/>
      <c r="OXL107" s="75"/>
      <c r="OXM107" s="75"/>
      <c r="OXN107" s="204"/>
      <c r="OXO107" s="205"/>
      <c r="OXP107" s="72"/>
      <c r="OXQ107" s="70"/>
      <c r="OXR107" s="73"/>
      <c r="OXS107" s="74"/>
      <c r="OXT107" s="74"/>
      <c r="OXU107" s="62"/>
      <c r="OXV107" s="75"/>
      <c r="OXW107" s="76"/>
      <c r="OXX107" s="216"/>
      <c r="OXY107" s="75"/>
      <c r="OXZ107" s="75"/>
      <c r="OYA107" s="204"/>
      <c r="OYB107" s="205"/>
      <c r="OYC107" s="72"/>
      <c r="OYD107" s="70"/>
      <c r="OYE107" s="73"/>
      <c r="OYF107" s="74"/>
      <c r="OYG107" s="74"/>
      <c r="OYH107" s="62"/>
      <c r="OYI107" s="75"/>
      <c r="OYJ107" s="76"/>
      <c r="OYK107" s="216"/>
      <c r="OYL107" s="75"/>
      <c r="OYM107" s="75"/>
      <c r="OYN107" s="204"/>
      <c r="OYO107" s="205"/>
      <c r="OYP107" s="72"/>
      <c r="OYQ107" s="70"/>
      <c r="OYR107" s="73"/>
      <c r="OYS107" s="74"/>
      <c r="OYT107" s="74"/>
      <c r="OYU107" s="62"/>
      <c r="OYV107" s="75"/>
      <c r="OYW107" s="76"/>
      <c r="OYX107" s="216"/>
      <c r="OYY107" s="75"/>
      <c r="OYZ107" s="75"/>
      <c r="OZA107" s="204"/>
      <c r="OZB107" s="205"/>
      <c r="OZC107" s="72"/>
      <c r="OZD107" s="70"/>
      <c r="OZE107" s="73"/>
      <c r="OZF107" s="74"/>
      <c r="OZG107" s="74"/>
      <c r="OZH107" s="62"/>
      <c r="OZI107" s="75"/>
      <c r="OZJ107" s="76"/>
      <c r="OZK107" s="216"/>
      <c r="OZL107" s="75"/>
      <c r="OZM107" s="75"/>
      <c r="OZN107" s="204"/>
      <c r="OZO107" s="205"/>
      <c r="OZP107" s="72"/>
      <c r="OZQ107" s="70"/>
      <c r="OZR107" s="73"/>
      <c r="OZS107" s="74"/>
      <c r="OZT107" s="74"/>
      <c r="OZU107" s="62"/>
      <c r="OZV107" s="75"/>
      <c r="OZW107" s="76"/>
      <c r="OZX107" s="216"/>
      <c r="OZY107" s="75"/>
      <c r="OZZ107" s="75"/>
      <c r="PAA107" s="204"/>
      <c r="PAB107" s="205"/>
      <c r="PAC107" s="72"/>
      <c r="PAD107" s="70"/>
      <c r="PAE107" s="73"/>
      <c r="PAF107" s="74"/>
      <c r="PAG107" s="74"/>
      <c r="PAH107" s="62"/>
      <c r="PAI107" s="75"/>
      <c r="PAJ107" s="76"/>
      <c r="PAK107" s="216"/>
      <c r="PAL107" s="75"/>
      <c r="PAM107" s="75"/>
      <c r="PAN107" s="204"/>
      <c r="PAO107" s="205"/>
      <c r="PAP107" s="72"/>
      <c r="PAQ107" s="70"/>
      <c r="PAR107" s="73"/>
      <c r="PAS107" s="74"/>
      <c r="PAT107" s="74"/>
      <c r="PAU107" s="62"/>
      <c r="PAV107" s="75"/>
      <c r="PAW107" s="76"/>
      <c r="PAX107" s="216"/>
      <c r="PAY107" s="75"/>
      <c r="PAZ107" s="75"/>
      <c r="PBA107" s="204"/>
      <c r="PBB107" s="205"/>
      <c r="PBC107" s="72"/>
      <c r="PBD107" s="70"/>
      <c r="PBE107" s="73"/>
      <c r="PBF107" s="74"/>
      <c r="PBG107" s="74"/>
      <c r="PBH107" s="62"/>
      <c r="PBI107" s="75"/>
      <c r="PBJ107" s="76"/>
      <c r="PBK107" s="216"/>
      <c r="PBL107" s="75"/>
      <c r="PBM107" s="75"/>
      <c r="PBN107" s="204"/>
      <c r="PBO107" s="205"/>
      <c r="PBP107" s="72"/>
      <c r="PBQ107" s="70"/>
      <c r="PBR107" s="73"/>
      <c r="PBS107" s="74"/>
      <c r="PBT107" s="74"/>
      <c r="PBU107" s="62"/>
      <c r="PBV107" s="75"/>
      <c r="PBW107" s="76"/>
      <c r="PBX107" s="216"/>
      <c r="PBY107" s="75"/>
      <c r="PBZ107" s="75"/>
      <c r="PCA107" s="204"/>
      <c r="PCB107" s="205"/>
      <c r="PCC107" s="72"/>
      <c r="PCD107" s="70"/>
      <c r="PCE107" s="73"/>
      <c r="PCF107" s="74"/>
      <c r="PCG107" s="74"/>
      <c r="PCH107" s="62"/>
      <c r="PCI107" s="75"/>
      <c r="PCJ107" s="76"/>
      <c r="PCK107" s="216"/>
      <c r="PCL107" s="75"/>
      <c r="PCM107" s="75"/>
      <c r="PCN107" s="204"/>
      <c r="PCO107" s="205"/>
      <c r="PCP107" s="72"/>
      <c r="PCQ107" s="70"/>
      <c r="PCR107" s="73"/>
      <c r="PCS107" s="74"/>
      <c r="PCT107" s="74"/>
      <c r="PCU107" s="62"/>
      <c r="PCV107" s="75"/>
      <c r="PCW107" s="76"/>
      <c r="PCX107" s="216"/>
      <c r="PCY107" s="75"/>
      <c r="PCZ107" s="75"/>
      <c r="PDA107" s="204"/>
      <c r="PDB107" s="205"/>
      <c r="PDC107" s="72"/>
      <c r="PDD107" s="70"/>
      <c r="PDE107" s="73"/>
      <c r="PDF107" s="74"/>
      <c r="PDG107" s="74"/>
      <c r="PDH107" s="62"/>
      <c r="PDI107" s="75"/>
      <c r="PDJ107" s="76"/>
      <c r="PDK107" s="216"/>
      <c r="PDL107" s="75"/>
      <c r="PDM107" s="75"/>
      <c r="PDN107" s="204"/>
      <c r="PDO107" s="205"/>
      <c r="PDP107" s="72"/>
      <c r="PDQ107" s="70"/>
      <c r="PDR107" s="73"/>
      <c r="PDS107" s="74"/>
      <c r="PDT107" s="74"/>
      <c r="PDU107" s="62"/>
      <c r="PDV107" s="75"/>
      <c r="PDW107" s="76"/>
      <c r="PDX107" s="216"/>
      <c r="PDY107" s="75"/>
      <c r="PDZ107" s="75"/>
      <c r="PEA107" s="204"/>
      <c r="PEB107" s="205"/>
      <c r="PEC107" s="72"/>
      <c r="PED107" s="70"/>
      <c r="PEE107" s="73"/>
      <c r="PEF107" s="74"/>
      <c r="PEG107" s="74"/>
      <c r="PEH107" s="62"/>
      <c r="PEI107" s="75"/>
      <c r="PEJ107" s="76"/>
      <c r="PEK107" s="216"/>
      <c r="PEL107" s="75"/>
      <c r="PEM107" s="75"/>
      <c r="PEN107" s="204"/>
      <c r="PEO107" s="205"/>
      <c r="PEP107" s="72"/>
      <c r="PEQ107" s="70"/>
      <c r="PER107" s="73"/>
      <c r="PES107" s="74"/>
      <c r="PET107" s="74"/>
      <c r="PEU107" s="62"/>
      <c r="PEV107" s="75"/>
      <c r="PEW107" s="76"/>
      <c r="PEX107" s="216"/>
      <c r="PEY107" s="75"/>
      <c r="PEZ107" s="75"/>
      <c r="PFA107" s="204"/>
      <c r="PFB107" s="205"/>
      <c r="PFC107" s="72"/>
      <c r="PFD107" s="70"/>
      <c r="PFE107" s="73"/>
      <c r="PFF107" s="74"/>
      <c r="PFG107" s="74"/>
      <c r="PFH107" s="62"/>
      <c r="PFI107" s="75"/>
      <c r="PFJ107" s="76"/>
      <c r="PFK107" s="216"/>
      <c r="PFL107" s="75"/>
      <c r="PFM107" s="75"/>
      <c r="PFN107" s="204"/>
      <c r="PFO107" s="205"/>
      <c r="PFP107" s="72"/>
      <c r="PFQ107" s="70"/>
      <c r="PFR107" s="73"/>
      <c r="PFS107" s="74"/>
      <c r="PFT107" s="74"/>
      <c r="PFU107" s="62"/>
      <c r="PFV107" s="75"/>
      <c r="PFW107" s="76"/>
      <c r="PFX107" s="216"/>
      <c r="PFY107" s="75"/>
      <c r="PFZ107" s="75"/>
      <c r="PGA107" s="204"/>
      <c r="PGB107" s="205"/>
      <c r="PGC107" s="72"/>
      <c r="PGD107" s="70"/>
      <c r="PGE107" s="73"/>
      <c r="PGF107" s="74"/>
      <c r="PGG107" s="74"/>
      <c r="PGH107" s="62"/>
      <c r="PGI107" s="75"/>
      <c r="PGJ107" s="76"/>
      <c r="PGK107" s="216"/>
      <c r="PGL107" s="75"/>
      <c r="PGM107" s="75"/>
      <c r="PGN107" s="204"/>
      <c r="PGO107" s="205"/>
      <c r="PGP107" s="72"/>
      <c r="PGQ107" s="70"/>
      <c r="PGR107" s="73"/>
      <c r="PGS107" s="74"/>
      <c r="PGT107" s="74"/>
      <c r="PGU107" s="62"/>
      <c r="PGV107" s="75"/>
      <c r="PGW107" s="76"/>
      <c r="PGX107" s="216"/>
      <c r="PGY107" s="75"/>
      <c r="PGZ107" s="75"/>
      <c r="PHA107" s="204"/>
      <c r="PHB107" s="205"/>
      <c r="PHC107" s="72"/>
      <c r="PHD107" s="70"/>
      <c r="PHE107" s="73"/>
      <c r="PHF107" s="74"/>
      <c r="PHG107" s="74"/>
      <c r="PHH107" s="62"/>
      <c r="PHI107" s="75"/>
      <c r="PHJ107" s="76"/>
      <c r="PHK107" s="216"/>
      <c r="PHL107" s="75"/>
      <c r="PHM107" s="75"/>
      <c r="PHN107" s="204"/>
      <c r="PHO107" s="205"/>
      <c r="PHP107" s="72"/>
      <c r="PHQ107" s="70"/>
      <c r="PHR107" s="73"/>
      <c r="PHS107" s="74"/>
      <c r="PHT107" s="74"/>
      <c r="PHU107" s="62"/>
      <c r="PHV107" s="75"/>
      <c r="PHW107" s="76"/>
      <c r="PHX107" s="216"/>
      <c r="PHY107" s="75"/>
      <c r="PHZ107" s="75"/>
      <c r="PIA107" s="204"/>
      <c r="PIB107" s="205"/>
      <c r="PIC107" s="72"/>
      <c r="PID107" s="70"/>
      <c r="PIE107" s="73"/>
      <c r="PIF107" s="74"/>
      <c r="PIG107" s="74"/>
      <c r="PIH107" s="62"/>
      <c r="PII107" s="75"/>
      <c r="PIJ107" s="76"/>
      <c r="PIK107" s="216"/>
      <c r="PIL107" s="75"/>
      <c r="PIM107" s="75"/>
      <c r="PIN107" s="204"/>
      <c r="PIO107" s="205"/>
      <c r="PIP107" s="72"/>
      <c r="PIQ107" s="70"/>
      <c r="PIR107" s="73"/>
      <c r="PIS107" s="74"/>
      <c r="PIT107" s="74"/>
      <c r="PIU107" s="62"/>
      <c r="PIV107" s="75"/>
      <c r="PIW107" s="76"/>
      <c r="PIX107" s="216"/>
      <c r="PIY107" s="75"/>
      <c r="PIZ107" s="75"/>
      <c r="PJA107" s="204"/>
      <c r="PJB107" s="205"/>
      <c r="PJC107" s="72"/>
      <c r="PJD107" s="70"/>
      <c r="PJE107" s="73"/>
      <c r="PJF107" s="74"/>
      <c r="PJG107" s="74"/>
      <c r="PJH107" s="62"/>
      <c r="PJI107" s="75"/>
      <c r="PJJ107" s="76"/>
      <c r="PJK107" s="216"/>
      <c r="PJL107" s="75"/>
      <c r="PJM107" s="75"/>
      <c r="PJN107" s="204"/>
      <c r="PJO107" s="205"/>
      <c r="PJP107" s="72"/>
      <c r="PJQ107" s="70"/>
      <c r="PJR107" s="73"/>
      <c r="PJS107" s="74"/>
      <c r="PJT107" s="74"/>
      <c r="PJU107" s="62"/>
      <c r="PJV107" s="75"/>
      <c r="PJW107" s="76"/>
      <c r="PJX107" s="216"/>
      <c r="PJY107" s="75"/>
      <c r="PJZ107" s="75"/>
      <c r="PKA107" s="204"/>
      <c r="PKB107" s="205"/>
      <c r="PKC107" s="72"/>
      <c r="PKD107" s="70"/>
      <c r="PKE107" s="73"/>
      <c r="PKF107" s="74"/>
      <c r="PKG107" s="74"/>
      <c r="PKH107" s="62"/>
      <c r="PKI107" s="75"/>
      <c r="PKJ107" s="76"/>
      <c r="PKK107" s="216"/>
      <c r="PKL107" s="75"/>
      <c r="PKM107" s="75"/>
      <c r="PKN107" s="204"/>
      <c r="PKO107" s="205"/>
      <c r="PKP107" s="72"/>
      <c r="PKQ107" s="70"/>
      <c r="PKR107" s="73"/>
      <c r="PKS107" s="74"/>
      <c r="PKT107" s="74"/>
      <c r="PKU107" s="62"/>
      <c r="PKV107" s="75"/>
      <c r="PKW107" s="76"/>
      <c r="PKX107" s="216"/>
      <c r="PKY107" s="75"/>
      <c r="PKZ107" s="75"/>
      <c r="PLA107" s="204"/>
      <c r="PLB107" s="205"/>
      <c r="PLC107" s="72"/>
      <c r="PLD107" s="70"/>
      <c r="PLE107" s="73"/>
      <c r="PLF107" s="74"/>
      <c r="PLG107" s="74"/>
      <c r="PLH107" s="62"/>
      <c r="PLI107" s="75"/>
      <c r="PLJ107" s="76"/>
      <c r="PLK107" s="216"/>
      <c r="PLL107" s="75"/>
      <c r="PLM107" s="75"/>
      <c r="PLN107" s="204"/>
      <c r="PLO107" s="205"/>
      <c r="PLP107" s="72"/>
      <c r="PLQ107" s="70"/>
      <c r="PLR107" s="73"/>
      <c r="PLS107" s="74"/>
      <c r="PLT107" s="74"/>
      <c r="PLU107" s="62"/>
      <c r="PLV107" s="75"/>
      <c r="PLW107" s="76"/>
      <c r="PLX107" s="216"/>
      <c r="PLY107" s="75"/>
      <c r="PLZ107" s="75"/>
      <c r="PMA107" s="204"/>
      <c r="PMB107" s="205"/>
      <c r="PMC107" s="72"/>
      <c r="PMD107" s="70"/>
      <c r="PME107" s="73"/>
      <c r="PMF107" s="74"/>
      <c r="PMG107" s="74"/>
      <c r="PMH107" s="62"/>
      <c r="PMI107" s="75"/>
      <c r="PMJ107" s="76"/>
      <c r="PMK107" s="216"/>
      <c r="PML107" s="75"/>
      <c r="PMM107" s="75"/>
      <c r="PMN107" s="204"/>
      <c r="PMO107" s="205"/>
      <c r="PMP107" s="72"/>
      <c r="PMQ107" s="70"/>
      <c r="PMR107" s="73"/>
      <c r="PMS107" s="74"/>
      <c r="PMT107" s="74"/>
      <c r="PMU107" s="62"/>
      <c r="PMV107" s="75"/>
      <c r="PMW107" s="76"/>
      <c r="PMX107" s="216"/>
      <c r="PMY107" s="75"/>
      <c r="PMZ107" s="75"/>
      <c r="PNA107" s="204"/>
      <c r="PNB107" s="205"/>
      <c r="PNC107" s="72"/>
      <c r="PND107" s="70"/>
      <c r="PNE107" s="73"/>
      <c r="PNF107" s="74"/>
      <c r="PNG107" s="74"/>
      <c r="PNH107" s="62"/>
      <c r="PNI107" s="75"/>
      <c r="PNJ107" s="76"/>
      <c r="PNK107" s="216"/>
      <c r="PNL107" s="75"/>
      <c r="PNM107" s="75"/>
      <c r="PNN107" s="204"/>
      <c r="PNO107" s="205"/>
      <c r="PNP107" s="72"/>
      <c r="PNQ107" s="70"/>
      <c r="PNR107" s="73"/>
      <c r="PNS107" s="74"/>
      <c r="PNT107" s="74"/>
      <c r="PNU107" s="62"/>
      <c r="PNV107" s="75"/>
      <c r="PNW107" s="76"/>
      <c r="PNX107" s="216"/>
      <c r="PNY107" s="75"/>
      <c r="PNZ107" s="75"/>
      <c r="POA107" s="204"/>
      <c r="POB107" s="205"/>
      <c r="POC107" s="72"/>
      <c r="POD107" s="70"/>
      <c r="POE107" s="73"/>
      <c r="POF107" s="74"/>
      <c r="POG107" s="74"/>
      <c r="POH107" s="62"/>
      <c r="POI107" s="75"/>
      <c r="POJ107" s="76"/>
      <c r="POK107" s="216"/>
      <c r="POL107" s="75"/>
      <c r="POM107" s="75"/>
      <c r="PON107" s="204"/>
      <c r="POO107" s="205"/>
      <c r="POP107" s="72"/>
      <c r="POQ107" s="70"/>
      <c r="POR107" s="73"/>
      <c r="POS107" s="74"/>
      <c r="POT107" s="74"/>
      <c r="POU107" s="62"/>
      <c r="POV107" s="75"/>
      <c r="POW107" s="76"/>
      <c r="POX107" s="216"/>
      <c r="POY107" s="75"/>
      <c r="POZ107" s="75"/>
      <c r="PPA107" s="204"/>
      <c r="PPB107" s="205"/>
      <c r="PPC107" s="72"/>
      <c r="PPD107" s="70"/>
      <c r="PPE107" s="73"/>
      <c r="PPF107" s="74"/>
      <c r="PPG107" s="74"/>
      <c r="PPH107" s="62"/>
      <c r="PPI107" s="75"/>
      <c r="PPJ107" s="76"/>
      <c r="PPK107" s="216"/>
      <c r="PPL107" s="75"/>
      <c r="PPM107" s="75"/>
      <c r="PPN107" s="204"/>
      <c r="PPO107" s="205"/>
      <c r="PPP107" s="72"/>
      <c r="PPQ107" s="70"/>
      <c r="PPR107" s="73"/>
      <c r="PPS107" s="74"/>
      <c r="PPT107" s="74"/>
      <c r="PPU107" s="62"/>
      <c r="PPV107" s="75"/>
      <c r="PPW107" s="76"/>
      <c r="PPX107" s="216"/>
      <c r="PPY107" s="75"/>
      <c r="PPZ107" s="75"/>
      <c r="PQA107" s="204"/>
      <c r="PQB107" s="205"/>
      <c r="PQC107" s="72"/>
      <c r="PQD107" s="70"/>
      <c r="PQE107" s="73"/>
      <c r="PQF107" s="74"/>
      <c r="PQG107" s="74"/>
      <c r="PQH107" s="62"/>
      <c r="PQI107" s="75"/>
      <c r="PQJ107" s="76"/>
      <c r="PQK107" s="216"/>
      <c r="PQL107" s="75"/>
      <c r="PQM107" s="75"/>
      <c r="PQN107" s="204"/>
      <c r="PQO107" s="205"/>
      <c r="PQP107" s="72"/>
      <c r="PQQ107" s="70"/>
      <c r="PQR107" s="73"/>
      <c r="PQS107" s="74"/>
      <c r="PQT107" s="74"/>
      <c r="PQU107" s="62"/>
      <c r="PQV107" s="75"/>
      <c r="PQW107" s="76"/>
      <c r="PQX107" s="216"/>
      <c r="PQY107" s="75"/>
      <c r="PQZ107" s="75"/>
      <c r="PRA107" s="204"/>
      <c r="PRB107" s="205"/>
      <c r="PRC107" s="72"/>
      <c r="PRD107" s="70"/>
      <c r="PRE107" s="73"/>
      <c r="PRF107" s="74"/>
      <c r="PRG107" s="74"/>
      <c r="PRH107" s="62"/>
      <c r="PRI107" s="75"/>
      <c r="PRJ107" s="76"/>
      <c r="PRK107" s="216"/>
      <c r="PRL107" s="75"/>
      <c r="PRM107" s="75"/>
      <c r="PRN107" s="204"/>
      <c r="PRO107" s="205"/>
      <c r="PRP107" s="72"/>
      <c r="PRQ107" s="70"/>
      <c r="PRR107" s="73"/>
      <c r="PRS107" s="74"/>
      <c r="PRT107" s="74"/>
      <c r="PRU107" s="62"/>
      <c r="PRV107" s="75"/>
      <c r="PRW107" s="76"/>
      <c r="PRX107" s="216"/>
      <c r="PRY107" s="75"/>
      <c r="PRZ107" s="75"/>
      <c r="PSA107" s="204"/>
      <c r="PSB107" s="205"/>
      <c r="PSC107" s="72"/>
      <c r="PSD107" s="70"/>
      <c r="PSE107" s="73"/>
      <c r="PSF107" s="74"/>
      <c r="PSG107" s="74"/>
      <c r="PSH107" s="62"/>
      <c r="PSI107" s="75"/>
      <c r="PSJ107" s="76"/>
      <c r="PSK107" s="216"/>
      <c r="PSL107" s="75"/>
      <c r="PSM107" s="75"/>
      <c r="PSN107" s="204"/>
      <c r="PSO107" s="205"/>
      <c r="PSP107" s="72"/>
      <c r="PSQ107" s="70"/>
      <c r="PSR107" s="73"/>
      <c r="PSS107" s="74"/>
      <c r="PST107" s="74"/>
      <c r="PSU107" s="62"/>
      <c r="PSV107" s="75"/>
      <c r="PSW107" s="76"/>
      <c r="PSX107" s="216"/>
      <c r="PSY107" s="75"/>
      <c r="PSZ107" s="75"/>
      <c r="PTA107" s="204"/>
      <c r="PTB107" s="205"/>
      <c r="PTC107" s="72"/>
      <c r="PTD107" s="70"/>
      <c r="PTE107" s="73"/>
      <c r="PTF107" s="74"/>
      <c r="PTG107" s="74"/>
      <c r="PTH107" s="62"/>
      <c r="PTI107" s="75"/>
      <c r="PTJ107" s="76"/>
      <c r="PTK107" s="216"/>
      <c r="PTL107" s="75"/>
      <c r="PTM107" s="75"/>
      <c r="PTN107" s="204"/>
      <c r="PTO107" s="205"/>
      <c r="PTP107" s="72"/>
      <c r="PTQ107" s="70"/>
      <c r="PTR107" s="73"/>
      <c r="PTS107" s="74"/>
      <c r="PTT107" s="74"/>
      <c r="PTU107" s="62"/>
      <c r="PTV107" s="75"/>
      <c r="PTW107" s="76"/>
      <c r="PTX107" s="216"/>
      <c r="PTY107" s="75"/>
      <c r="PTZ107" s="75"/>
      <c r="PUA107" s="204"/>
      <c r="PUB107" s="205"/>
      <c r="PUC107" s="72"/>
      <c r="PUD107" s="70"/>
      <c r="PUE107" s="73"/>
      <c r="PUF107" s="74"/>
      <c r="PUG107" s="74"/>
      <c r="PUH107" s="62"/>
      <c r="PUI107" s="75"/>
      <c r="PUJ107" s="76"/>
      <c r="PUK107" s="216"/>
      <c r="PUL107" s="75"/>
      <c r="PUM107" s="75"/>
      <c r="PUN107" s="204"/>
      <c r="PUO107" s="205"/>
      <c r="PUP107" s="72"/>
      <c r="PUQ107" s="70"/>
      <c r="PUR107" s="73"/>
      <c r="PUS107" s="74"/>
      <c r="PUT107" s="74"/>
      <c r="PUU107" s="62"/>
      <c r="PUV107" s="75"/>
      <c r="PUW107" s="76"/>
      <c r="PUX107" s="216"/>
      <c r="PUY107" s="75"/>
      <c r="PUZ107" s="75"/>
      <c r="PVA107" s="204"/>
      <c r="PVB107" s="205"/>
      <c r="PVC107" s="72"/>
      <c r="PVD107" s="70"/>
      <c r="PVE107" s="73"/>
      <c r="PVF107" s="74"/>
      <c r="PVG107" s="74"/>
      <c r="PVH107" s="62"/>
      <c r="PVI107" s="75"/>
      <c r="PVJ107" s="76"/>
      <c r="PVK107" s="216"/>
      <c r="PVL107" s="75"/>
      <c r="PVM107" s="75"/>
      <c r="PVN107" s="204"/>
      <c r="PVO107" s="205"/>
      <c r="PVP107" s="72"/>
      <c r="PVQ107" s="70"/>
      <c r="PVR107" s="73"/>
      <c r="PVS107" s="74"/>
      <c r="PVT107" s="74"/>
      <c r="PVU107" s="62"/>
      <c r="PVV107" s="75"/>
      <c r="PVW107" s="76"/>
      <c r="PVX107" s="216"/>
      <c r="PVY107" s="75"/>
      <c r="PVZ107" s="75"/>
      <c r="PWA107" s="204"/>
      <c r="PWB107" s="205"/>
      <c r="PWC107" s="72"/>
      <c r="PWD107" s="70"/>
      <c r="PWE107" s="73"/>
      <c r="PWF107" s="74"/>
      <c r="PWG107" s="74"/>
      <c r="PWH107" s="62"/>
      <c r="PWI107" s="75"/>
      <c r="PWJ107" s="76"/>
      <c r="PWK107" s="216"/>
      <c r="PWL107" s="75"/>
      <c r="PWM107" s="75"/>
      <c r="PWN107" s="204"/>
      <c r="PWO107" s="205"/>
      <c r="PWP107" s="72"/>
      <c r="PWQ107" s="70"/>
      <c r="PWR107" s="73"/>
      <c r="PWS107" s="74"/>
      <c r="PWT107" s="74"/>
      <c r="PWU107" s="62"/>
      <c r="PWV107" s="75"/>
      <c r="PWW107" s="76"/>
      <c r="PWX107" s="216"/>
      <c r="PWY107" s="75"/>
      <c r="PWZ107" s="75"/>
      <c r="PXA107" s="204"/>
      <c r="PXB107" s="205"/>
      <c r="PXC107" s="72"/>
      <c r="PXD107" s="70"/>
      <c r="PXE107" s="73"/>
      <c r="PXF107" s="74"/>
      <c r="PXG107" s="74"/>
      <c r="PXH107" s="62"/>
      <c r="PXI107" s="75"/>
      <c r="PXJ107" s="76"/>
      <c r="PXK107" s="216"/>
      <c r="PXL107" s="75"/>
      <c r="PXM107" s="75"/>
      <c r="PXN107" s="204"/>
      <c r="PXO107" s="205"/>
      <c r="PXP107" s="72"/>
      <c r="PXQ107" s="70"/>
      <c r="PXR107" s="73"/>
      <c r="PXS107" s="74"/>
      <c r="PXT107" s="74"/>
      <c r="PXU107" s="62"/>
      <c r="PXV107" s="75"/>
      <c r="PXW107" s="76"/>
      <c r="PXX107" s="216"/>
      <c r="PXY107" s="75"/>
      <c r="PXZ107" s="75"/>
      <c r="PYA107" s="204"/>
      <c r="PYB107" s="205"/>
      <c r="PYC107" s="72"/>
      <c r="PYD107" s="70"/>
      <c r="PYE107" s="73"/>
      <c r="PYF107" s="74"/>
      <c r="PYG107" s="74"/>
      <c r="PYH107" s="62"/>
      <c r="PYI107" s="75"/>
      <c r="PYJ107" s="76"/>
      <c r="PYK107" s="216"/>
      <c r="PYL107" s="75"/>
      <c r="PYM107" s="75"/>
      <c r="PYN107" s="204"/>
      <c r="PYO107" s="205"/>
      <c r="PYP107" s="72"/>
      <c r="PYQ107" s="70"/>
      <c r="PYR107" s="73"/>
      <c r="PYS107" s="74"/>
      <c r="PYT107" s="74"/>
      <c r="PYU107" s="62"/>
      <c r="PYV107" s="75"/>
      <c r="PYW107" s="76"/>
      <c r="PYX107" s="216"/>
      <c r="PYY107" s="75"/>
      <c r="PYZ107" s="75"/>
      <c r="PZA107" s="204"/>
      <c r="PZB107" s="205"/>
      <c r="PZC107" s="72"/>
      <c r="PZD107" s="70"/>
      <c r="PZE107" s="73"/>
      <c r="PZF107" s="74"/>
      <c r="PZG107" s="74"/>
      <c r="PZH107" s="62"/>
      <c r="PZI107" s="75"/>
      <c r="PZJ107" s="76"/>
      <c r="PZK107" s="216"/>
      <c r="PZL107" s="75"/>
      <c r="PZM107" s="75"/>
      <c r="PZN107" s="204"/>
      <c r="PZO107" s="205"/>
      <c r="PZP107" s="72"/>
      <c r="PZQ107" s="70"/>
      <c r="PZR107" s="73"/>
      <c r="PZS107" s="74"/>
      <c r="PZT107" s="74"/>
      <c r="PZU107" s="62"/>
      <c r="PZV107" s="75"/>
      <c r="PZW107" s="76"/>
      <c r="PZX107" s="216"/>
      <c r="PZY107" s="75"/>
      <c r="PZZ107" s="75"/>
      <c r="QAA107" s="204"/>
      <c r="QAB107" s="205"/>
      <c r="QAC107" s="72"/>
      <c r="QAD107" s="70"/>
      <c r="QAE107" s="73"/>
      <c r="QAF107" s="74"/>
      <c r="QAG107" s="74"/>
      <c r="QAH107" s="62"/>
      <c r="QAI107" s="75"/>
      <c r="QAJ107" s="76"/>
      <c r="QAK107" s="216"/>
      <c r="QAL107" s="75"/>
      <c r="QAM107" s="75"/>
      <c r="QAN107" s="204"/>
      <c r="QAO107" s="205"/>
      <c r="QAP107" s="72"/>
      <c r="QAQ107" s="70"/>
      <c r="QAR107" s="73"/>
      <c r="QAS107" s="74"/>
      <c r="QAT107" s="74"/>
      <c r="QAU107" s="62"/>
      <c r="QAV107" s="75"/>
      <c r="QAW107" s="76"/>
      <c r="QAX107" s="216"/>
      <c r="QAY107" s="75"/>
      <c r="QAZ107" s="75"/>
      <c r="QBA107" s="204"/>
      <c r="QBB107" s="205"/>
      <c r="QBC107" s="72"/>
      <c r="QBD107" s="70"/>
      <c r="QBE107" s="73"/>
      <c r="QBF107" s="74"/>
      <c r="QBG107" s="74"/>
      <c r="QBH107" s="62"/>
      <c r="QBI107" s="75"/>
      <c r="QBJ107" s="76"/>
      <c r="QBK107" s="216"/>
      <c r="QBL107" s="75"/>
      <c r="QBM107" s="75"/>
      <c r="QBN107" s="204"/>
      <c r="QBO107" s="205"/>
      <c r="QBP107" s="72"/>
      <c r="QBQ107" s="70"/>
      <c r="QBR107" s="73"/>
      <c r="QBS107" s="74"/>
      <c r="QBT107" s="74"/>
      <c r="QBU107" s="62"/>
      <c r="QBV107" s="75"/>
      <c r="QBW107" s="76"/>
      <c r="QBX107" s="216"/>
      <c r="QBY107" s="75"/>
      <c r="QBZ107" s="75"/>
      <c r="QCA107" s="204"/>
      <c r="QCB107" s="205"/>
      <c r="QCC107" s="72"/>
      <c r="QCD107" s="70"/>
      <c r="QCE107" s="73"/>
      <c r="QCF107" s="74"/>
      <c r="QCG107" s="74"/>
      <c r="QCH107" s="62"/>
      <c r="QCI107" s="75"/>
      <c r="QCJ107" s="76"/>
      <c r="QCK107" s="216"/>
      <c r="QCL107" s="75"/>
      <c r="QCM107" s="75"/>
      <c r="QCN107" s="204"/>
      <c r="QCO107" s="205"/>
      <c r="QCP107" s="72"/>
      <c r="QCQ107" s="70"/>
      <c r="QCR107" s="73"/>
      <c r="QCS107" s="74"/>
      <c r="QCT107" s="74"/>
      <c r="QCU107" s="62"/>
      <c r="QCV107" s="75"/>
      <c r="QCW107" s="76"/>
      <c r="QCX107" s="216"/>
      <c r="QCY107" s="75"/>
      <c r="QCZ107" s="75"/>
      <c r="QDA107" s="204"/>
      <c r="QDB107" s="205"/>
      <c r="QDC107" s="72"/>
      <c r="QDD107" s="70"/>
      <c r="QDE107" s="73"/>
      <c r="QDF107" s="74"/>
      <c r="QDG107" s="74"/>
      <c r="QDH107" s="62"/>
      <c r="QDI107" s="75"/>
      <c r="QDJ107" s="76"/>
      <c r="QDK107" s="216"/>
      <c r="QDL107" s="75"/>
      <c r="QDM107" s="75"/>
      <c r="QDN107" s="204"/>
      <c r="QDO107" s="205"/>
      <c r="QDP107" s="72"/>
      <c r="QDQ107" s="70"/>
      <c r="QDR107" s="73"/>
      <c r="QDS107" s="74"/>
      <c r="QDT107" s="74"/>
      <c r="QDU107" s="62"/>
      <c r="QDV107" s="75"/>
      <c r="QDW107" s="76"/>
      <c r="QDX107" s="216"/>
      <c r="QDY107" s="75"/>
      <c r="QDZ107" s="75"/>
      <c r="QEA107" s="204"/>
      <c r="QEB107" s="205"/>
      <c r="QEC107" s="72"/>
      <c r="QED107" s="70"/>
      <c r="QEE107" s="73"/>
      <c r="QEF107" s="74"/>
      <c r="QEG107" s="74"/>
      <c r="QEH107" s="62"/>
      <c r="QEI107" s="75"/>
      <c r="QEJ107" s="76"/>
      <c r="QEK107" s="216"/>
      <c r="QEL107" s="75"/>
      <c r="QEM107" s="75"/>
      <c r="QEN107" s="204"/>
      <c r="QEO107" s="205"/>
      <c r="QEP107" s="72"/>
      <c r="QEQ107" s="70"/>
      <c r="QER107" s="73"/>
      <c r="QES107" s="74"/>
      <c r="QET107" s="74"/>
      <c r="QEU107" s="62"/>
      <c r="QEV107" s="75"/>
      <c r="QEW107" s="76"/>
      <c r="QEX107" s="216"/>
      <c r="QEY107" s="75"/>
      <c r="QEZ107" s="75"/>
      <c r="QFA107" s="204"/>
      <c r="QFB107" s="205"/>
      <c r="QFC107" s="72"/>
      <c r="QFD107" s="70"/>
      <c r="QFE107" s="73"/>
      <c r="QFF107" s="74"/>
      <c r="QFG107" s="74"/>
      <c r="QFH107" s="62"/>
      <c r="QFI107" s="75"/>
      <c r="QFJ107" s="76"/>
      <c r="QFK107" s="216"/>
      <c r="QFL107" s="75"/>
      <c r="QFM107" s="75"/>
      <c r="QFN107" s="204"/>
      <c r="QFO107" s="205"/>
      <c r="QFP107" s="72"/>
      <c r="QFQ107" s="70"/>
      <c r="QFR107" s="73"/>
      <c r="QFS107" s="74"/>
      <c r="QFT107" s="74"/>
      <c r="QFU107" s="62"/>
      <c r="QFV107" s="75"/>
      <c r="QFW107" s="76"/>
      <c r="QFX107" s="216"/>
      <c r="QFY107" s="75"/>
      <c r="QFZ107" s="75"/>
      <c r="QGA107" s="204"/>
      <c r="QGB107" s="205"/>
      <c r="QGC107" s="72"/>
      <c r="QGD107" s="70"/>
      <c r="QGE107" s="73"/>
      <c r="QGF107" s="74"/>
      <c r="QGG107" s="74"/>
      <c r="QGH107" s="62"/>
      <c r="QGI107" s="75"/>
      <c r="QGJ107" s="76"/>
      <c r="QGK107" s="216"/>
      <c r="QGL107" s="75"/>
      <c r="QGM107" s="75"/>
      <c r="QGN107" s="204"/>
      <c r="QGO107" s="205"/>
      <c r="QGP107" s="72"/>
      <c r="QGQ107" s="70"/>
      <c r="QGR107" s="73"/>
      <c r="QGS107" s="74"/>
      <c r="QGT107" s="74"/>
      <c r="QGU107" s="62"/>
      <c r="QGV107" s="75"/>
      <c r="QGW107" s="76"/>
      <c r="QGX107" s="216"/>
      <c r="QGY107" s="75"/>
      <c r="QGZ107" s="75"/>
      <c r="QHA107" s="204"/>
      <c r="QHB107" s="205"/>
      <c r="QHC107" s="72"/>
      <c r="QHD107" s="70"/>
      <c r="QHE107" s="73"/>
      <c r="QHF107" s="74"/>
      <c r="QHG107" s="74"/>
      <c r="QHH107" s="62"/>
      <c r="QHI107" s="75"/>
      <c r="QHJ107" s="76"/>
      <c r="QHK107" s="216"/>
      <c r="QHL107" s="75"/>
      <c r="QHM107" s="75"/>
      <c r="QHN107" s="204"/>
      <c r="QHO107" s="205"/>
      <c r="QHP107" s="72"/>
      <c r="QHQ107" s="70"/>
      <c r="QHR107" s="73"/>
      <c r="QHS107" s="74"/>
      <c r="QHT107" s="74"/>
      <c r="QHU107" s="62"/>
      <c r="QHV107" s="75"/>
      <c r="QHW107" s="76"/>
      <c r="QHX107" s="216"/>
      <c r="QHY107" s="75"/>
      <c r="QHZ107" s="75"/>
      <c r="QIA107" s="204"/>
      <c r="QIB107" s="205"/>
      <c r="QIC107" s="72"/>
      <c r="QID107" s="70"/>
      <c r="QIE107" s="73"/>
      <c r="QIF107" s="74"/>
      <c r="QIG107" s="74"/>
      <c r="QIH107" s="62"/>
      <c r="QII107" s="75"/>
      <c r="QIJ107" s="76"/>
      <c r="QIK107" s="216"/>
      <c r="QIL107" s="75"/>
      <c r="QIM107" s="75"/>
      <c r="QIN107" s="204"/>
      <c r="QIO107" s="205"/>
      <c r="QIP107" s="72"/>
      <c r="QIQ107" s="70"/>
      <c r="QIR107" s="73"/>
      <c r="QIS107" s="74"/>
      <c r="QIT107" s="74"/>
      <c r="QIU107" s="62"/>
      <c r="QIV107" s="75"/>
      <c r="QIW107" s="76"/>
      <c r="QIX107" s="216"/>
      <c r="QIY107" s="75"/>
      <c r="QIZ107" s="75"/>
      <c r="QJA107" s="204"/>
      <c r="QJB107" s="205"/>
      <c r="QJC107" s="72"/>
      <c r="QJD107" s="70"/>
      <c r="QJE107" s="73"/>
      <c r="QJF107" s="74"/>
      <c r="QJG107" s="74"/>
      <c r="QJH107" s="62"/>
      <c r="QJI107" s="75"/>
      <c r="QJJ107" s="76"/>
      <c r="QJK107" s="216"/>
      <c r="QJL107" s="75"/>
      <c r="QJM107" s="75"/>
      <c r="QJN107" s="204"/>
      <c r="QJO107" s="205"/>
      <c r="QJP107" s="72"/>
      <c r="QJQ107" s="70"/>
      <c r="QJR107" s="73"/>
      <c r="QJS107" s="74"/>
      <c r="QJT107" s="74"/>
      <c r="QJU107" s="62"/>
      <c r="QJV107" s="75"/>
      <c r="QJW107" s="76"/>
      <c r="QJX107" s="216"/>
      <c r="QJY107" s="75"/>
      <c r="QJZ107" s="75"/>
      <c r="QKA107" s="204"/>
      <c r="QKB107" s="205"/>
      <c r="QKC107" s="72"/>
      <c r="QKD107" s="70"/>
      <c r="QKE107" s="73"/>
      <c r="QKF107" s="74"/>
      <c r="QKG107" s="74"/>
      <c r="QKH107" s="62"/>
      <c r="QKI107" s="75"/>
      <c r="QKJ107" s="76"/>
      <c r="QKK107" s="216"/>
      <c r="QKL107" s="75"/>
      <c r="QKM107" s="75"/>
      <c r="QKN107" s="204"/>
      <c r="QKO107" s="205"/>
      <c r="QKP107" s="72"/>
      <c r="QKQ107" s="70"/>
      <c r="QKR107" s="73"/>
      <c r="QKS107" s="74"/>
      <c r="QKT107" s="74"/>
      <c r="QKU107" s="62"/>
      <c r="QKV107" s="75"/>
      <c r="QKW107" s="76"/>
      <c r="QKX107" s="216"/>
      <c r="QKY107" s="75"/>
      <c r="QKZ107" s="75"/>
      <c r="QLA107" s="204"/>
      <c r="QLB107" s="205"/>
      <c r="QLC107" s="72"/>
      <c r="QLD107" s="70"/>
      <c r="QLE107" s="73"/>
      <c r="QLF107" s="74"/>
      <c r="QLG107" s="74"/>
      <c r="QLH107" s="62"/>
      <c r="QLI107" s="75"/>
      <c r="QLJ107" s="76"/>
      <c r="QLK107" s="216"/>
      <c r="QLL107" s="75"/>
      <c r="QLM107" s="75"/>
      <c r="QLN107" s="204"/>
      <c r="QLO107" s="205"/>
      <c r="QLP107" s="72"/>
      <c r="QLQ107" s="70"/>
      <c r="QLR107" s="73"/>
      <c r="QLS107" s="74"/>
      <c r="QLT107" s="74"/>
      <c r="QLU107" s="62"/>
      <c r="QLV107" s="75"/>
      <c r="QLW107" s="76"/>
      <c r="QLX107" s="216"/>
      <c r="QLY107" s="75"/>
      <c r="QLZ107" s="75"/>
      <c r="QMA107" s="204"/>
      <c r="QMB107" s="205"/>
      <c r="QMC107" s="72"/>
      <c r="QMD107" s="70"/>
      <c r="QME107" s="73"/>
      <c r="QMF107" s="74"/>
      <c r="QMG107" s="74"/>
      <c r="QMH107" s="62"/>
      <c r="QMI107" s="75"/>
      <c r="QMJ107" s="76"/>
      <c r="QMK107" s="216"/>
      <c r="QML107" s="75"/>
      <c r="QMM107" s="75"/>
      <c r="QMN107" s="204"/>
      <c r="QMO107" s="205"/>
      <c r="QMP107" s="72"/>
      <c r="QMQ107" s="70"/>
      <c r="QMR107" s="73"/>
      <c r="QMS107" s="74"/>
      <c r="QMT107" s="74"/>
      <c r="QMU107" s="62"/>
      <c r="QMV107" s="75"/>
      <c r="QMW107" s="76"/>
      <c r="QMX107" s="216"/>
      <c r="QMY107" s="75"/>
      <c r="QMZ107" s="75"/>
      <c r="QNA107" s="204"/>
      <c r="QNB107" s="205"/>
      <c r="QNC107" s="72"/>
      <c r="QND107" s="70"/>
      <c r="QNE107" s="73"/>
      <c r="QNF107" s="74"/>
      <c r="QNG107" s="74"/>
      <c r="QNH107" s="62"/>
      <c r="QNI107" s="75"/>
      <c r="QNJ107" s="76"/>
      <c r="QNK107" s="216"/>
      <c r="QNL107" s="75"/>
      <c r="QNM107" s="75"/>
      <c r="QNN107" s="204"/>
      <c r="QNO107" s="205"/>
      <c r="QNP107" s="72"/>
      <c r="QNQ107" s="70"/>
      <c r="QNR107" s="73"/>
      <c r="QNS107" s="74"/>
      <c r="QNT107" s="74"/>
      <c r="QNU107" s="62"/>
      <c r="QNV107" s="75"/>
      <c r="QNW107" s="76"/>
      <c r="QNX107" s="216"/>
      <c r="QNY107" s="75"/>
      <c r="QNZ107" s="75"/>
      <c r="QOA107" s="204"/>
      <c r="QOB107" s="205"/>
      <c r="QOC107" s="72"/>
      <c r="QOD107" s="70"/>
      <c r="QOE107" s="73"/>
      <c r="QOF107" s="74"/>
      <c r="QOG107" s="74"/>
      <c r="QOH107" s="62"/>
      <c r="QOI107" s="75"/>
      <c r="QOJ107" s="76"/>
      <c r="QOK107" s="216"/>
      <c r="QOL107" s="75"/>
      <c r="QOM107" s="75"/>
      <c r="QON107" s="204"/>
      <c r="QOO107" s="205"/>
      <c r="QOP107" s="72"/>
      <c r="QOQ107" s="70"/>
      <c r="QOR107" s="73"/>
      <c r="QOS107" s="74"/>
      <c r="QOT107" s="74"/>
      <c r="QOU107" s="62"/>
      <c r="QOV107" s="75"/>
      <c r="QOW107" s="76"/>
      <c r="QOX107" s="216"/>
      <c r="QOY107" s="75"/>
      <c r="QOZ107" s="75"/>
      <c r="QPA107" s="204"/>
      <c r="QPB107" s="205"/>
      <c r="QPC107" s="72"/>
      <c r="QPD107" s="70"/>
      <c r="QPE107" s="73"/>
      <c r="QPF107" s="74"/>
      <c r="QPG107" s="74"/>
      <c r="QPH107" s="62"/>
      <c r="QPI107" s="75"/>
      <c r="QPJ107" s="76"/>
      <c r="QPK107" s="216"/>
      <c r="QPL107" s="75"/>
      <c r="QPM107" s="75"/>
      <c r="QPN107" s="204"/>
      <c r="QPO107" s="205"/>
      <c r="QPP107" s="72"/>
      <c r="QPQ107" s="70"/>
      <c r="QPR107" s="73"/>
      <c r="QPS107" s="74"/>
      <c r="QPT107" s="74"/>
      <c r="QPU107" s="62"/>
      <c r="QPV107" s="75"/>
      <c r="QPW107" s="76"/>
      <c r="QPX107" s="216"/>
      <c r="QPY107" s="75"/>
      <c r="QPZ107" s="75"/>
      <c r="QQA107" s="204"/>
      <c r="QQB107" s="205"/>
      <c r="QQC107" s="72"/>
      <c r="QQD107" s="70"/>
      <c r="QQE107" s="73"/>
      <c r="QQF107" s="74"/>
      <c r="QQG107" s="74"/>
      <c r="QQH107" s="62"/>
      <c r="QQI107" s="75"/>
      <c r="QQJ107" s="76"/>
      <c r="QQK107" s="216"/>
      <c r="QQL107" s="75"/>
      <c r="QQM107" s="75"/>
      <c r="QQN107" s="204"/>
      <c r="QQO107" s="205"/>
      <c r="QQP107" s="72"/>
      <c r="QQQ107" s="70"/>
      <c r="QQR107" s="73"/>
      <c r="QQS107" s="74"/>
      <c r="QQT107" s="74"/>
      <c r="QQU107" s="62"/>
      <c r="QQV107" s="75"/>
      <c r="QQW107" s="76"/>
      <c r="QQX107" s="216"/>
      <c r="QQY107" s="75"/>
      <c r="QQZ107" s="75"/>
      <c r="QRA107" s="204"/>
      <c r="QRB107" s="205"/>
      <c r="QRC107" s="72"/>
      <c r="QRD107" s="70"/>
      <c r="QRE107" s="73"/>
      <c r="QRF107" s="74"/>
      <c r="QRG107" s="74"/>
      <c r="QRH107" s="62"/>
      <c r="QRI107" s="75"/>
      <c r="QRJ107" s="76"/>
      <c r="QRK107" s="216"/>
      <c r="QRL107" s="75"/>
      <c r="QRM107" s="75"/>
      <c r="QRN107" s="204"/>
      <c r="QRO107" s="205"/>
      <c r="QRP107" s="72"/>
      <c r="QRQ107" s="70"/>
      <c r="QRR107" s="73"/>
      <c r="QRS107" s="74"/>
      <c r="QRT107" s="74"/>
      <c r="QRU107" s="62"/>
      <c r="QRV107" s="75"/>
      <c r="QRW107" s="76"/>
      <c r="QRX107" s="216"/>
      <c r="QRY107" s="75"/>
      <c r="QRZ107" s="75"/>
      <c r="QSA107" s="204"/>
      <c r="QSB107" s="205"/>
      <c r="QSC107" s="72"/>
      <c r="QSD107" s="70"/>
      <c r="QSE107" s="73"/>
      <c r="QSF107" s="74"/>
      <c r="QSG107" s="74"/>
      <c r="QSH107" s="62"/>
      <c r="QSI107" s="75"/>
      <c r="QSJ107" s="76"/>
      <c r="QSK107" s="216"/>
      <c r="QSL107" s="75"/>
      <c r="QSM107" s="75"/>
      <c r="QSN107" s="204"/>
      <c r="QSO107" s="205"/>
      <c r="QSP107" s="72"/>
      <c r="QSQ107" s="70"/>
      <c r="QSR107" s="73"/>
      <c r="QSS107" s="74"/>
      <c r="QST107" s="74"/>
      <c r="QSU107" s="62"/>
      <c r="QSV107" s="75"/>
      <c r="QSW107" s="76"/>
      <c r="QSX107" s="216"/>
      <c r="QSY107" s="75"/>
      <c r="QSZ107" s="75"/>
      <c r="QTA107" s="204"/>
      <c r="QTB107" s="205"/>
      <c r="QTC107" s="72"/>
      <c r="QTD107" s="70"/>
      <c r="QTE107" s="73"/>
      <c r="QTF107" s="74"/>
      <c r="QTG107" s="74"/>
      <c r="QTH107" s="62"/>
      <c r="QTI107" s="75"/>
      <c r="QTJ107" s="76"/>
      <c r="QTK107" s="216"/>
      <c r="QTL107" s="75"/>
      <c r="QTM107" s="75"/>
      <c r="QTN107" s="204"/>
      <c r="QTO107" s="205"/>
      <c r="QTP107" s="72"/>
      <c r="QTQ107" s="70"/>
      <c r="QTR107" s="73"/>
      <c r="QTS107" s="74"/>
      <c r="QTT107" s="74"/>
      <c r="QTU107" s="62"/>
      <c r="QTV107" s="75"/>
      <c r="QTW107" s="76"/>
      <c r="QTX107" s="216"/>
      <c r="QTY107" s="75"/>
      <c r="QTZ107" s="75"/>
      <c r="QUA107" s="204"/>
      <c r="QUB107" s="205"/>
      <c r="QUC107" s="72"/>
      <c r="QUD107" s="70"/>
      <c r="QUE107" s="73"/>
      <c r="QUF107" s="74"/>
      <c r="QUG107" s="74"/>
      <c r="QUH107" s="62"/>
      <c r="QUI107" s="75"/>
      <c r="QUJ107" s="76"/>
      <c r="QUK107" s="216"/>
      <c r="QUL107" s="75"/>
      <c r="QUM107" s="75"/>
      <c r="QUN107" s="204"/>
      <c r="QUO107" s="205"/>
      <c r="QUP107" s="72"/>
      <c r="QUQ107" s="70"/>
      <c r="QUR107" s="73"/>
      <c r="QUS107" s="74"/>
      <c r="QUT107" s="74"/>
      <c r="QUU107" s="62"/>
      <c r="QUV107" s="75"/>
      <c r="QUW107" s="76"/>
      <c r="QUX107" s="216"/>
      <c r="QUY107" s="75"/>
      <c r="QUZ107" s="75"/>
      <c r="QVA107" s="204"/>
      <c r="QVB107" s="205"/>
      <c r="QVC107" s="72"/>
      <c r="QVD107" s="70"/>
      <c r="QVE107" s="73"/>
      <c r="QVF107" s="74"/>
      <c r="QVG107" s="74"/>
      <c r="QVH107" s="62"/>
      <c r="QVI107" s="75"/>
      <c r="QVJ107" s="76"/>
      <c r="QVK107" s="216"/>
      <c r="QVL107" s="75"/>
      <c r="QVM107" s="75"/>
      <c r="QVN107" s="204"/>
      <c r="QVO107" s="205"/>
      <c r="QVP107" s="72"/>
      <c r="QVQ107" s="70"/>
      <c r="QVR107" s="73"/>
      <c r="QVS107" s="74"/>
      <c r="QVT107" s="74"/>
      <c r="QVU107" s="62"/>
      <c r="QVV107" s="75"/>
      <c r="QVW107" s="76"/>
      <c r="QVX107" s="216"/>
      <c r="QVY107" s="75"/>
      <c r="QVZ107" s="75"/>
      <c r="QWA107" s="204"/>
      <c r="QWB107" s="205"/>
      <c r="QWC107" s="72"/>
      <c r="QWD107" s="70"/>
      <c r="QWE107" s="73"/>
      <c r="QWF107" s="74"/>
      <c r="QWG107" s="74"/>
      <c r="QWH107" s="62"/>
      <c r="QWI107" s="75"/>
      <c r="QWJ107" s="76"/>
      <c r="QWK107" s="216"/>
      <c r="QWL107" s="75"/>
      <c r="QWM107" s="75"/>
      <c r="QWN107" s="204"/>
      <c r="QWO107" s="205"/>
      <c r="QWP107" s="72"/>
      <c r="QWQ107" s="70"/>
      <c r="QWR107" s="73"/>
      <c r="QWS107" s="74"/>
      <c r="QWT107" s="74"/>
      <c r="QWU107" s="62"/>
      <c r="QWV107" s="75"/>
      <c r="QWW107" s="76"/>
      <c r="QWX107" s="216"/>
      <c r="QWY107" s="75"/>
      <c r="QWZ107" s="75"/>
      <c r="QXA107" s="204"/>
      <c r="QXB107" s="205"/>
      <c r="QXC107" s="72"/>
      <c r="QXD107" s="70"/>
      <c r="QXE107" s="73"/>
      <c r="QXF107" s="74"/>
      <c r="QXG107" s="74"/>
      <c r="QXH107" s="62"/>
      <c r="QXI107" s="75"/>
      <c r="QXJ107" s="76"/>
      <c r="QXK107" s="216"/>
      <c r="QXL107" s="75"/>
      <c r="QXM107" s="75"/>
      <c r="QXN107" s="204"/>
      <c r="QXO107" s="205"/>
      <c r="QXP107" s="72"/>
      <c r="QXQ107" s="70"/>
      <c r="QXR107" s="73"/>
      <c r="QXS107" s="74"/>
      <c r="QXT107" s="74"/>
      <c r="QXU107" s="62"/>
      <c r="QXV107" s="75"/>
      <c r="QXW107" s="76"/>
      <c r="QXX107" s="216"/>
      <c r="QXY107" s="75"/>
      <c r="QXZ107" s="75"/>
      <c r="QYA107" s="204"/>
      <c r="QYB107" s="205"/>
      <c r="QYC107" s="72"/>
      <c r="QYD107" s="70"/>
      <c r="QYE107" s="73"/>
      <c r="QYF107" s="74"/>
      <c r="QYG107" s="74"/>
      <c r="QYH107" s="62"/>
      <c r="QYI107" s="75"/>
      <c r="QYJ107" s="76"/>
      <c r="QYK107" s="216"/>
      <c r="QYL107" s="75"/>
      <c r="QYM107" s="75"/>
      <c r="QYN107" s="204"/>
      <c r="QYO107" s="205"/>
      <c r="QYP107" s="72"/>
      <c r="QYQ107" s="70"/>
      <c r="QYR107" s="73"/>
      <c r="QYS107" s="74"/>
      <c r="QYT107" s="74"/>
      <c r="QYU107" s="62"/>
      <c r="QYV107" s="75"/>
      <c r="QYW107" s="76"/>
      <c r="QYX107" s="216"/>
      <c r="QYY107" s="75"/>
      <c r="QYZ107" s="75"/>
      <c r="QZA107" s="204"/>
      <c r="QZB107" s="205"/>
      <c r="QZC107" s="72"/>
      <c r="QZD107" s="70"/>
      <c r="QZE107" s="73"/>
      <c r="QZF107" s="74"/>
      <c r="QZG107" s="74"/>
      <c r="QZH107" s="62"/>
      <c r="QZI107" s="75"/>
      <c r="QZJ107" s="76"/>
      <c r="QZK107" s="216"/>
      <c r="QZL107" s="75"/>
      <c r="QZM107" s="75"/>
      <c r="QZN107" s="204"/>
      <c r="QZO107" s="205"/>
      <c r="QZP107" s="72"/>
      <c r="QZQ107" s="70"/>
      <c r="QZR107" s="73"/>
      <c r="QZS107" s="74"/>
      <c r="QZT107" s="74"/>
      <c r="QZU107" s="62"/>
      <c r="QZV107" s="75"/>
      <c r="QZW107" s="76"/>
      <c r="QZX107" s="216"/>
      <c r="QZY107" s="75"/>
      <c r="QZZ107" s="75"/>
      <c r="RAA107" s="204"/>
      <c r="RAB107" s="205"/>
      <c r="RAC107" s="72"/>
      <c r="RAD107" s="70"/>
      <c r="RAE107" s="73"/>
      <c r="RAF107" s="74"/>
      <c r="RAG107" s="74"/>
      <c r="RAH107" s="62"/>
      <c r="RAI107" s="75"/>
      <c r="RAJ107" s="76"/>
      <c r="RAK107" s="216"/>
      <c r="RAL107" s="75"/>
      <c r="RAM107" s="75"/>
      <c r="RAN107" s="204"/>
      <c r="RAO107" s="205"/>
      <c r="RAP107" s="72"/>
      <c r="RAQ107" s="70"/>
      <c r="RAR107" s="73"/>
      <c r="RAS107" s="74"/>
      <c r="RAT107" s="74"/>
      <c r="RAU107" s="62"/>
      <c r="RAV107" s="75"/>
      <c r="RAW107" s="76"/>
      <c r="RAX107" s="216"/>
      <c r="RAY107" s="75"/>
      <c r="RAZ107" s="75"/>
      <c r="RBA107" s="204"/>
      <c r="RBB107" s="205"/>
      <c r="RBC107" s="72"/>
      <c r="RBD107" s="70"/>
      <c r="RBE107" s="73"/>
      <c r="RBF107" s="74"/>
      <c r="RBG107" s="74"/>
      <c r="RBH107" s="62"/>
      <c r="RBI107" s="75"/>
      <c r="RBJ107" s="76"/>
      <c r="RBK107" s="216"/>
      <c r="RBL107" s="75"/>
      <c r="RBM107" s="75"/>
      <c r="RBN107" s="204"/>
      <c r="RBO107" s="205"/>
      <c r="RBP107" s="72"/>
      <c r="RBQ107" s="70"/>
      <c r="RBR107" s="73"/>
      <c r="RBS107" s="74"/>
      <c r="RBT107" s="74"/>
      <c r="RBU107" s="62"/>
      <c r="RBV107" s="75"/>
      <c r="RBW107" s="76"/>
      <c r="RBX107" s="216"/>
      <c r="RBY107" s="75"/>
      <c r="RBZ107" s="75"/>
      <c r="RCA107" s="204"/>
      <c r="RCB107" s="205"/>
      <c r="RCC107" s="72"/>
      <c r="RCD107" s="70"/>
      <c r="RCE107" s="73"/>
      <c r="RCF107" s="74"/>
      <c r="RCG107" s="74"/>
      <c r="RCH107" s="62"/>
      <c r="RCI107" s="75"/>
      <c r="RCJ107" s="76"/>
      <c r="RCK107" s="216"/>
      <c r="RCL107" s="75"/>
      <c r="RCM107" s="75"/>
      <c r="RCN107" s="204"/>
      <c r="RCO107" s="205"/>
      <c r="RCP107" s="72"/>
      <c r="RCQ107" s="70"/>
      <c r="RCR107" s="73"/>
      <c r="RCS107" s="74"/>
      <c r="RCT107" s="74"/>
      <c r="RCU107" s="62"/>
      <c r="RCV107" s="75"/>
      <c r="RCW107" s="76"/>
      <c r="RCX107" s="216"/>
      <c r="RCY107" s="75"/>
      <c r="RCZ107" s="75"/>
      <c r="RDA107" s="204"/>
      <c r="RDB107" s="205"/>
      <c r="RDC107" s="72"/>
      <c r="RDD107" s="70"/>
      <c r="RDE107" s="73"/>
      <c r="RDF107" s="74"/>
      <c r="RDG107" s="74"/>
      <c r="RDH107" s="62"/>
      <c r="RDI107" s="75"/>
      <c r="RDJ107" s="76"/>
      <c r="RDK107" s="216"/>
      <c r="RDL107" s="75"/>
      <c r="RDM107" s="75"/>
      <c r="RDN107" s="204"/>
      <c r="RDO107" s="205"/>
      <c r="RDP107" s="72"/>
      <c r="RDQ107" s="70"/>
      <c r="RDR107" s="73"/>
      <c r="RDS107" s="74"/>
      <c r="RDT107" s="74"/>
      <c r="RDU107" s="62"/>
      <c r="RDV107" s="75"/>
      <c r="RDW107" s="76"/>
      <c r="RDX107" s="216"/>
      <c r="RDY107" s="75"/>
      <c r="RDZ107" s="75"/>
      <c r="REA107" s="204"/>
      <c r="REB107" s="205"/>
      <c r="REC107" s="72"/>
      <c r="RED107" s="70"/>
      <c r="REE107" s="73"/>
      <c r="REF107" s="74"/>
      <c r="REG107" s="74"/>
      <c r="REH107" s="62"/>
      <c r="REI107" s="75"/>
      <c r="REJ107" s="76"/>
      <c r="REK107" s="216"/>
      <c r="REL107" s="75"/>
      <c r="REM107" s="75"/>
      <c r="REN107" s="204"/>
      <c r="REO107" s="205"/>
      <c r="REP107" s="72"/>
      <c r="REQ107" s="70"/>
      <c r="RER107" s="73"/>
      <c r="RES107" s="74"/>
      <c r="RET107" s="74"/>
      <c r="REU107" s="62"/>
      <c r="REV107" s="75"/>
      <c r="REW107" s="76"/>
      <c r="REX107" s="216"/>
      <c r="REY107" s="75"/>
      <c r="REZ107" s="75"/>
      <c r="RFA107" s="204"/>
      <c r="RFB107" s="205"/>
      <c r="RFC107" s="72"/>
      <c r="RFD107" s="70"/>
      <c r="RFE107" s="73"/>
      <c r="RFF107" s="74"/>
      <c r="RFG107" s="74"/>
      <c r="RFH107" s="62"/>
      <c r="RFI107" s="75"/>
      <c r="RFJ107" s="76"/>
      <c r="RFK107" s="216"/>
      <c r="RFL107" s="75"/>
      <c r="RFM107" s="75"/>
      <c r="RFN107" s="204"/>
      <c r="RFO107" s="205"/>
      <c r="RFP107" s="72"/>
      <c r="RFQ107" s="70"/>
      <c r="RFR107" s="73"/>
      <c r="RFS107" s="74"/>
      <c r="RFT107" s="74"/>
      <c r="RFU107" s="62"/>
      <c r="RFV107" s="75"/>
      <c r="RFW107" s="76"/>
      <c r="RFX107" s="216"/>
      <c r="RFY107" s="75"/>
      <c r="RFZ107" s="75"/>
      <c r="RGA107" s="204"/>
      <c r="RGB107" s="205"/>
      <c r="RGC107" s="72"/>
      <c r="RGD107" s="70"/>
      <c r="RGE107" s="73"/>
      <c r="RGF107" s="74"/>
      <c r="RGG107" s="74"/>
      <c r="RGH107" s="62"/>
      <c r="RGI107" s="75"/>
      <c r="RGJ107" s="76"/>
      <c r="RGK107" s="216"/>
      <c r="RGL107" s="75"/>
      <c r="RGM107" s="75"/>
      <c r="RGN107" s="204"/>
      <c r="RGO107" s="205"/>
      <c r="RGP107" s="72"/>
      <c r="RGQ107" s="70"/>
      <c r="RGR107" s="73"/>
      <c r="RGS107" s="74"/>
      <c r="RGT107" s="74"/>
      <c r="RGU107" s="62"/>
      <c r="RGV107" s="75"/>
      <c r="RGW107" s="76"/>
      <c r="RGX107" s="216"/>
      <c r="RGY107" s="75"/>
      <c r="RGZ107" s="75"/>
      <c r="RHA107" s="204"/>
      <c r="RHB107" s="205"/>
      <c r="RHC107" s="72"/>
      <c r="RHD107" s="70"/>
      <c r="RHE107" s="73"/>
      <c r="RHF107" s="74"/>
      <c r="RHG107" s="74"/>
      <c r="RHH107" s="62"/>
      <c r="RHI107" s="75"/>
      <c r="RHJ107" s="76"/>
      <c r="RHK107" s="216"/>
      <c r="RHL107" s="75"/>
      <c r="RHM107" s="75"/>
      <c r="RHN107" s="204"/>
      <c r="RHO107" s="205"/>
      <c r="RHP107" s="72"/>
      <c r="RHQ107" s="70"/>
      <c r="RHR107" s="73"/>
      <c r="RHS107" s="74"/>
      <c r="RHT107" s="74"/>
      <c r="RHU107" s="62"/>
      <c r="RHV107" s="75"/>
      <c r="RHW107" s="76"/>
      <c r="RHX107" s="216"/>
      <c r="RHY107" s="75"/>
      <c r="RHZ107" s="75"/>
      <c r="RIA107" s="204"/>
      <c r="RIB107" s="205"/>
      <c r="RIC107" s="72"/>
      <c r="RID107" s="70"/>
      <c r="RIE107" s="73"/>
      <c r="RIF107" s="74"/>
      <c r="RIG107" s="74"/>
      <c r="RIH107" s="62"/>
      <c r="RII107" s="75"/>
      <c r="RIJ107" s="76"/>
      <c r="RIK107" s="216"/>
      <c r="RIL107" s="75"/>
      <c r="RIM107" s="75"/>
      <c r="RIN107" s="204"/>
      <c r="RIO107" s="205"/>
      <c r="RIP107" s="72"/>
      <c r="RIQ107" s="70"/>
      <c r="RIR107" s="73"/>
      <c r="RIS107" s="74"/>
      <c r="RIT107" s="74"/>
      <c r="RIU107" s="62"/>
      <c r="RIV107" s="75"/>
      <c r="RIW107" s="76"/>
      <c r="RIX107" s="216"/>
      <c r="RIY107" s="75"/>
      <c r="RIZ107" s="75"/>
      <c r="RJA107" s="204"/>
      <c r="RJB107" s="205"/>
      <c r="RJC107" s="72"/>
      <c r="RJD107" s="70"/>
      <c r="RJE107" s="73"/>
      <c r="RJF107" s="74"/>
      <c r="RJG107" s="74"/>
      <c r="RJH107" s="62"/>
      <c r="RJI107" s="75"/>
      <c r="RJJ107" s="76"/>
      <c r="RJK107" s="216"/>
      <c r="RJL107" s="75"/>
      <c r="RJM107" s="75"/>
      <c r="RJN107" s="204"/>
      <c r="RJO107" s="205"/>
      <c r="RJP107" s="72"/>
      <c r="RJQ107" s="70"/>
      <c r="RJR107" s="73"/>
      <c r="RJS107" s="74"/>
      <c r="RJT107" s="74"/>
      <c r="RJU107" s="62"/>
      <c r="RJV107" s="75"/>
      <c r="RJW107" s="76"/>
      <c r="RJX107" s="216"/>
      <c r="RJY107" s="75"/>
      <c r="RJZ107" s="75"/>
      <c r="RKA107" s="204"/>
      <c r="RKB107" s="205"/>
      <c r="RKC107" s="72"/>
      <c r="RKD107" s="70"/>
      <c r="RKE107" s="73"/>
      <c r="RKF107" s="74"/>
      <c r="RKG107" s="74"/>
      <c r="RKH107" s="62"/>
      <c r="RKI107" s="75"/>
      <c r="RKJ107" s="76"/>
      <c r="RKK107" s="216"/>
      <c r="RKL107" s="75"/>
      <c r="RKM107" s="75"/>
      <c r="RKN107" s="204"/>
      <c r="RKO107" s="205"/>
      <c r="RKP107" s="72"/>
      <c r="RKQ107" s="70"/>
      <c r="RKR107" s="73"/>
      <c r="RKS107" s="74"/>
      <c r="RKT107" s="74"/>
      <c r="RKU107" s="62"/>
      <c r="RKV107" s="75"/>
      <c r="RKW107" s="76"/>
      <c r="RKX107" s="216"/>
      <c r="RKY107" s="75"/>
      <c r="RKZ107" s="75"/>
      <c r="RLA107" s="204"/>
      <c r="RLB107" s="205"/>
      <c r="RLC107" s="72"/>
      <c r="RLD107" s="70"/>
      <c r="RLE107" s="73"/>
      <c r="RLF107" s="74"/>
      <c r="RLG107" s="74"/>
      <c r="RLH107" s="62"/>
      <c r="RLI107" s="75"/>
      <c r="RLJ107" s="76"/>
      <c r="RLK107" s="216"/>
      <c r="RLL107" s="75"/>
      <c r="RLM107" s="75"/>
      <c r="RLN107" s="204"/>
      <c r="RLO107" s="205"/>
      <c r="RLP107" s="72"/>
      <c r="RLQ107" s="70"/>
      <c r="RLR107" s="73"/>
      <c r="RLS107" s="74"/>
      <c r="RLT107" s="74"/>
      <c r="RLU107" s="62"/>
      <c r="RLV107" s="75"/>
      <c r="RLW107" s="76"/>
      <c r="RLX107" s="216"/>
      <c r="RLY107" s="75"/>
      <c r="RLZ107" s="75"/>
      <c r="RMA107" s="204"/>
      <c r="RMB107" s="205"/>
      <c r="RMC107" s="72"/>
      <c r="RMD107" s="70"/>
      <c r="RME107" s="73"/>
      <c r="RMF107" s="74"/>
      <c r="RMG107" s="74"/>
      <c r="RMH107" s="62"/>
      <c r="RMI107" s="75"/>
      <c r="RMJ107" s="76"/>
      <c r="RMK107" s="216"/>
      <c r="RML107" s="75"/>
      <c r="RMM107" s="75"/>
      <c r="RMN107" s="204"/>
      <c r="RMO107" s="205"/>
      <c r="RMP107" s="72"/>
      <c r="RMQ107" s="70"/>
      <c r="RMR107" s="73"/>
      <c r="RMS107" s="74"/>
      <c r="RMT107" s="74"/>
      <c r="RMU107" s="62"/>
      <c r="RMV107" s="75"/>
      <c r="RMW107" s="76"/>
      <c r="RMX107" s="216"/>
      <c r="RMY107" s="75"/>
      <c r="RMZ107" s="75"/>
      <c r="RNA107" s="204"/>
      <c r="RNB107" s="205"/>
      <c r="RNC107" s="72"/>
      <c r="RND107" s="70"/>
      <c r="RNE107" s="73"/>
      <c r="RNF107" s="74"/>
      <c r="RNG107" s="74"/>
      <c r="RNH107" s="62"/>
      <c r="RNI107" s="75"/>
      <c r="RNJ107" s="76"/>
      <c r="RNK107" s="216"/>
      <c r="RNL107" s="75"/>
      <c r="RNM107" s="75"/>
      <c r="RNN107" s="204"/>
      <c r="RNO107" s="205"/>
      <c r="RNP107" s="72"/>
      <c r="RNQ107" s="70"/>
      <c r="RNR107" s="73"/>
      <c r="RNS107" s="74"/>
      <c r="RNT107" s="74"/>
      <c r="RNU107" s="62"/>
      <c r="RNV107" s="75"/>
      <c r="RNW107" s="76"/>
      <c r="RNX107" s="216"/>
      <c r="RNY107" s="75"/>
      <c r="RNZ107" s="75"/>
      <c r="ROA107" s="204"/>
      <c r="ROB107" s="205"/>
      <c r="ROC107" s="72"/>
      <c r="ROD107" s="70"/>
      <c r="ROE107" s="73"/>
      <c r="ROF107" s="74"/>
      <c r="ROG107" s="74"/>
      <c r="ROH107" s="62"/>
      <c r="ROI107" s="75"/>
      <c r="ROJ107" s="76"/>
      <c r="ROK107" s="216"/>
      <c r="ROL107" s="75"/>
      <c r="ROM107" s="75"/>
      <c r="RON107" s="204"/>
      <c r="ROO107" s="205"/>
      <c r="ROP107" s="72"/>
      <c r="ROQ107" s="70"/>
      <c r="ROR107" s="73"/>
      <c r="ROS107" s="74"/>
      <c r="ROT107" s="74"/>
      <c r="ROU107" s="62"/>
      <c r="ROV107" s="75"/>
      <c r="ROW107" s="76"/>
      <c r="ROX107" s="216"/>
      <c r="ROY107" s="75"/>
      <c r="ROZ107" s="75"/>
      <c r="RPA107" s="204"/>
      <c r="RPB107" s="205"/>
      <c r="RPC107" s="72"/>
      <c r="RPD107" s="70"/>
      <c r="RPE107" s="73"/>
      <c r="RPF107" s="74"/>
      <c r="RPG107" s="74"/>
      <c r="RPH107" s="62"/>
      <c r="RPI107" s="75"/>
      <c r="RPJ107" s="76"/>
      <c r="RPK107" s="216"/>
      <c r="RPL107" s="75"/>
      <c r="RPM107" s="75"/>
      <c r="RPN107" s="204"/>
      <c r="RPO107" s="205"/>
      <c r="RPP107" s="72"/>
      <c r="RPQ107" s="70"/>
      <c r="RPR107" s="73"/>
      <c r="RPS107" s="74"/>
      <c r="RPT107" s="74"/>
      <c r="RPU107" s="62"/>
      <c r="RPV107" s="75"/>
      <c r="RPW107" s="76"/>
      <c r="RPX107" s="216"/>
      <c r="RPY107" s="75"/>
      <c r="RPZ107" s="75"/>
      <c r="RQA107" s="204"/>
      <c r="RQB107" s="205"/>
      <c r="RQC107" s="72"/>
      <c r="RQD107" s="70"/>
      <c r="RQE107" s="73"/>
      <c r="RQF107" s="74"/>
      <c r="RQG107" s="74"/>
      <c r="RQH107" s="62"/>
      <c r="RQI107" s="75"/>
      <c r="RQJ107" s="76"/>
      <c r="RQK107" s="216"/>
      <c r="RQL107" s="75"/>
      <c r="RQM107" s="75"/>
      <c r="RQN107" s="204"/>
      <c r="RQO107" s="205"/>
      <c r="RQP107" s="72"/>
      <c r="RQQ107" s="70"/>
      <c r="RQR107" s="73"/>
      <c r="RQS107" s="74"/>
      <c r="RQT107" s="74"/>
      <c r="RQU107" s="62"/>
      <c r="RQV107" s="75"/>
      <c r="RQW107" s="76"/>
      <c r="RQX107" s="216"/>
      <c r="RQY107" s="75"/>
      <c r="RQZ107" s="75"/>
      <c r="RRA107" s="204"/>
      <c r="RRB107" s="205"/>
      <c r="RRC107" s="72"/>
      <c r="RRD107" s="70"/>
      <c r="RRE107" s="73"/>
      <c r="RRF107" s="74"/>
      <c r="RRG107" s="74"/>
      <c r="RRH107" s="62"/>
      <c r="RRI107" s="75"/>
      <c r="RRJ107" s="76"/>
      <c r="RRK107" s="216"/>
      <c r="RRL107" s="75"/>
      <c r="RRM107" s="75"/>
      <c r="RRN107" s="204"/>
      <c r="RRO107" s="205"/>
      <c r="RRP107" s="72"/>
      <c r="RRQ107" s="70"/>
      <c r="RRR107" s="73"/>
      <c r="RRS107" s="74"/>
      <c r="RRT107" s="74"/>
      <c r="RRU107" s="62"/>
      <c r="RRV107" s="75"/>
      <c r="RRW107" s="76"/>
      <c r="RRX107" s="216"/>
      <c r="RRY107" s="75"/>
      <c r="RRZ107" s="75"/>
      <c r="RSA107" s="204"/>
      <c r="RSB107" s="205"/>
      <c r="RSC107" s="72"/>
      <c r="RSD107" s="70"/>
      <c r="RSE107" s="73"/>
      <c r="RSF107" s="74"/>
      <c r="RSG107" s="74"/>
      <c r="RSH107" s="62"/>
      <c r="RSI107" s="75"/>
      <c r="RSJ107" s="76"/>
      <c r="RSK107" s="216"/>
      <c r="RSL107" s="75"/>
      <c r="RSM107" s="75"/>
      <c r="RSN107" s="204"/>
      <c r="RSO107" s="205"/>
      <c r="RSP107" s="72"/>
      <c r="RSQ107" s="70"/>
      <c r="RSR107" s="73"/>
      <c r="RSS107" s="74"/>
      <c r="RST107" s="74"/>
      <c r="RSU107" s="62"/>
      <c r="RSV107" s="75"/>
      <c r="RSW107" s="76"/>
      <c r="RSX107" s="216"/>
      <c r="RSY107" s="75"/>
      <c r="RSZ107" s="75"/>
      <c r="RTA107" s="204"/>
      <c r="RTB107" s="205"/>
      <c r="RTC107" s="72"/>
      <c r="RTD107" s="70"/>
      <c r="RTE107" s="73"/>
      <c r="RTF107" s="74"/>
      <c r="RTG107" s="74"/>
      <c r="RTH107" s="62"/>
      <c r="RTI107" s="75"/>
      <c r="RTJ107" s="76"/>
      <c r="RTK107" s="216"/>
      <c r="RTL107" s="75"/>
      <c r="RTM107" s="75"/>
      <c r="RTN107" s="204"/>
      <c r="RTO107" s="205"/>
      <c r="RTP107" s="72"/>
      <c r="RTQ107" s="70"/>
      <c r="RTR107" s="73"/>
      <c r="RTS107" s="74"/>
      <c r="RTT107" s="74"/>
      <c r="RTU107" s="62"/>
      <c r="RTV107" s="75"/>
      <c r="RTW107" s="76"/>
      <c r="RTX107" s="216"/>
      <c r="RTY107" s="75"/>
      <c r="RTZ107" s="75"/>
      <c r="RUA107" s="204"/>
      <c r="RUB107" s="205"/>
      <c r="RUC107" s="72"/>
      <c r="RUD107" s="70"/>
      <c r="RUE107" s="73"/>
      <c r="RUF107" s="74"/>
      <c r="RUG107" s="74"/>
      <c r="RUH107" s="62"/>
      <c r="RUI107" s="75"/>
      <c r="RUJ107" s="76"/>
      <c r="RUK107" s="216"/>
      <c r="RUL107" s="75"/>
      <c r="RUM107" s="75"/>
      <c r="RUN107" s="204"/>
      <c r="RUO107" s="205"/>
      <c r="RUP107" s="72"/>
      <c r="RUQ107" s="70"/>
      <c r="RUR107" s="73"/>
      <c r="RUS107" s="74"/>
      <c r="RUT107" s="74"/>
      <c r="RUU107" s="62"/>
      <c r="RUV107" s="75"/>
      <c r="RUW107" s="76"/>
      <c r="RUX107" s="216"/>
      <c r="RUY107" s="75"/>
      <c r="RUZ107" s="75"/>
      <c r="RVA107" s="204"/>
      <c r="RVB107" s="205"/>
      <c r="RVC107" s="72"/>
      <c r="RVD107" s="70"/>
      <c r="RVE107" s="73"/>
      <c r="RVF107" s="74"/>
      <c r="RVG107" s="74"/>
      <c r="RVH107" s="62"/>
      <c r="RVI107" s="75"/>
      <c r="RVJ107" s="76"/>
      <c r="RVK107" s="216"/>
      <c r="RVL107" s="75"/>
      <c r="RVM107" s="75"/>
      <c r="RVN107" s="204"/>
      <c r="RVO107" s="205"/>
      <c r="RVP107" s="72"/>
      <c r="RVQ107" s="70"/>
      <c r="RVR107" s="73"/>
      <c r="RVS107" s="74"/>
      <c r="RVT107" s="74"/>
      <c r="RVU107" s="62"/>
      <c r="RVV107" s="75"/>
      <c r="RVW107" s="76"/>
      <c r="RVX107" s="216"/>
      <c r="RVY107" s="75"/>
      <c r="RVZ107" s="75"/>
      <c r="RWA107" s="204"/>
      <c r="RWB107" s="205"/>
      <c r="RWC107" s="72"/>
      <c r="RWD107" s="70"/>
      <c r="RWE107" s="73"/>
      <c r="RWF107" s="74"/>
      <c r="RWG107" s="74"/>
      <c r="RWH107" s="62"/>
      <c r="RWI107" s="75"/>
      <c r="RWJ107" s="76"/>
      <c r="RWK107" s="216"/>
      <c r="RWL107" s="75"/>
      <c r="RWM107" s="75"/>
      <c r="RWN107" s="204"/>
      <c r="RWO107" s="205"/>
      <c r="RWP107" s="72"/>
      <c r="RWQ107" s="70"/>
      <c r="RWR107" s="73"/>
      <c r="RWS107" s="74"/>
      <c r="RWT107" s="74"/>
      <c r="RWU107" s="62"/>
      <c r="RWV107" s="75"/>
      <c r="RWW107" s="76"/>
      <c r="RWX107" s="216"/>
      <c r="RWY107" s="75"/>
      <c r="RWZ107" s="75"/>
      <c r="RXA107" s="204"/>
      <c r="RXB107" s="205"/>
      <c r="RXC107" s="72"/>
      <c r="RXD107" s="70"/>
      <c r="RXE107" s="73"/>
      <c r="RXF107" s="74"/>
      <c r="RXG107" s="74"/>
      <c r="RXH107" s="62"/>
      <c r="RXI107" s="75"/>
      <c r="RXJ107" s="76"/>
      <c r="RXK107" s="216"/>
      <c r="RXL107" s="75"/>
      <c r="RXM107" s="75"/>
      <c r="RXN107" s="204"/>
      <c r="RXO107" s="205"/>
      <c r="RXP107" s="72"/>
      <c r="RXQ107" s="70"/>
      <c r="RXR107" s="73"/>
      <c r="RXS107" s="74"/>
      <c r="RXT107" s="74"/>
      <c r="RXU107" s="62"/>
      <c r="RXV107" s="75"/>
      <c r="RXW107" s="76"/>
      <c r="RXX107" s="216"/>
      <c r="RXY107" s="75"/>
      <c r="RXZ107" s="75"/>
      <c r="RYA107" s="204"/>
      <c r="RYB107" s="205"/>
      <c r="RYC107" s="72"/>
      <c r="RYD107" s="70"/>
      <c r="RYE107" s="73"/>
      <c r="RYF107" s="74"/>
      <c r="RYG107" s="74"/>
      <c r="RYH107" s="62"/>
      <c r="RYI107" s="75"/>
      <c r="RYJ107" s="76"/>
      <c r="RYK107" s="216"/>
      <c r="RYL107" s="75"/>
      <c r="RYM107" s="75"/>
      <c r="RYN107" s="204"/>
      <c r="RYO107" s="205"/>
      <c r="RYP107" s="72"/>
      <c r="RYQ107" s="70"/>
      <c r="RYR107" s="73"/>
      <c r="RYS107" s="74"/>
      <c r="RYT107" s="74"/>
      <c r="RYU107" s="62"/>
      <c r="RYV107" s="75"/>
      <c r="RYW107" s="76"/>
      <c r="RYX107" s="216"/>
      <c r="RYY107" s="75"/>
      <c r="RYZ107" s="75"/>
      <c r="RZA107" s="204"/>
      <c r="RZB107" s="205"/>
      <c r="RZC107" s="72"/>
      <c r="RZD107" s="70"/>
      <c r="RZE107" s="73"/>
      <c r="RZF107" s="74"/>
      <c r="RZG107" s="74"/>
      <c r="RZH107" s="62"/>
      <c r="RZI107" s="75"/>
      <c r="RZJ107" s="76"/>
      <c r="RZK107" s="216"/>
      <c r="RZL107" s="75"/>
      <c r="RZM107" s="75"/>
      <c r="RZN107" s="204"/>
      <c r="RZO107" s="205"/>
      <c r="RZP107" s="72"/>
      <c r="RZQ107" s="70"/>
      <c r="RZR107" s="73"/>
      <c r="RZS107" s="74"/>
      <c r="RZT107" s="74"/>
      <c r="RZU107" s="62"/>
      <c r="RZV107" s="75"/>
      <c r="RZW107" s="76"/>
      <c r="RZX107" s="216"/>
      <c r="RZY107" s="75"/>
      <c r="RZZ107" s="75"/>
      <c r="SAA107" s="204"/>
      <c r="SAB107" s="205"/>
      <c r="SAC107" s="72"/>
      <c r="SAD107" s="70"/>
      <c r="SAE107" s="73"/>
      <c r="SAF107" s="74"/>
      <c r="SAG107" s="74"/>
      <c r="SAH107" s="62"/>
      <c r="SAI107" s="75"/>
      <c r="SAJ107" s="76"/>
      <c r="SAK107" s="216"/>
      <c r="SAL107" s="75"/>
      <c r="SAM107" s="75"/>
      <c r="SAN107" s="204"/>
      <c r="SAO107" s="205"/>
      <c r="SAP107" s="72"/>
      <c r="SAQ107" s="70"/>
      <c r="SAR107" s="73"/>
      <c r="SAS107" s="74"/>
      <c r="SAT107" s="74"/>
      <c r="SAU107" s="62"/>
      <c r="SAV107" s="75"/>
      <c r="SAW107" s="76"/>
      <c r="SAX107" s="216"/>
      <c r="SAY107" s="75"/>
      <c r="SAZ107" s="75"/>
      <c r="SBA107" s="204"/>
      <c r="SBB107" s="205"/>
      <c r="SBC107" s="72"/>
      <c r="SBD107" s="70"/>
      <c r="SBE107" s="73"/>
      <c r="SBF107" s="74"/>
      <c r="SBG107" s="74"/>
      <c r="SBH107" s="62"/>
      <c r="SBI107" s="75"/>
      <c r="SBJ107" s="76"/>
      <c r="SBK107" s="216"/>
      <c r="SBL107" s="75"/>
      <c r="SBM107" s="75"/>
      <c r="SBN107" s="204"/>
      <c r="SBO107" s="205"/>
      <c r="SBP107" s="72"/>
      <c r="SBQ107" s="70"/>
      <c r="SBR107" s="73"/>
      <c r="SBS107" s="74"/>
      <c r="SBT107" s="74"/>
      <c r="SBU107" s="62"/>
      <c r="SBV107" s="75"/>
      <c r="SBW107" s="76"/>
      <c r="SBX107" s="216"/>
      <c r="SBY107" s="75"/>
      <c r="SBZ107" s="75"/>
      <c r="SCA107" s="204"/>
      <c r="SCB107" s="205"/>
      <c r="SCC107" s="72"/>
      <c r="SCD107" s="70"/>
      <c r="SCE107" s="73"/>
      <c r="SCF107" s="74"/>
      <c r="SCG107" s="74"/>
      <c r="SCH107" s="62"/>
      <c r="SCI107" s="75"/>
      <c r="SCJ107" s="76"/>
      <c r="SCK107" s="216"/>
      <c r="SCL107" s="75"/>
      <c r="SCM107" s="75"/>
      <c r="SCN107" s="204"/>
      <c r="SCO107" s="205"/>
      <c r="SCP107" s="72"/>
      <c r="SCQ107" s="70"/>
      <c r="SCR107" s="73"/>
      <c r="SCS107" s="74"/>
      <c r="SCT107" s="74"/>
      <c r="SCU107" s="62"/>
      <c r="SCV107" s="75"/>
      <c r="SCW107" s="76"/>
      <c r="SCX107" s="216"/>
      <c r="SCY107" s="75"/>
      <c r="SCZ107" s="75"/>
      <c r="SDA107" s="204"/>
      <c r="SDB107" s="205"/>
      <c r="SDC107" s="72"/>
      <c r="SDD107" s="70"/>
      <c r="SDE107" s="73"/>
      <c r="SDF107" s="74"/>
      <c r="SDG107" s="74"/>
      <c r="SDH107" s="62"/>
      <c r="SDI107" s="75"/>
      <c r="SDJ107" s="76"/>
      <c r="SDK107" s="216"/>
      <c r="SDL107" s="75"/>
      <c r="SDM107" s="75"/>
      <c r="SDN107" s="204"/>
      <c r="SDO107" s="205"/>
      <c r="SDP107" s="72"/>
      <c r="SDQ107" s="70"/>
      <c r="SDR107" s="73"/>
      <c r="SDS107" s="74"/>
      <c r="SDT107" s="74"/>
      <c r="SDU107" s="62"/>
      <c r="SDV107" s="75"/>
      <c r="SDW107" s="76"/>
      <c r="SDX107" s="216"/>
      <c r="SDY107" s="75"/>
      <c r="SDZ107" s="75"/>
      <c r="SEA107" s="204"/>
      <c r="SEB107" s="205"/>
      <c r="SEC107" s="72"/>
      <c r="SED107" s="70"/>
      <c r="SEE107" s="73"/>
      <c r="SEF107" s="74"/>
      <c r="SEG107" s="74"/>
      <c r="SEH107" s="62"/>
      <c r="SEI107" s="75"/>
      <c r="SEJ107" s="76"/>
      <c r="SEK107" s="216"/>
      <c r="SEL107" s="75"/>
      <c r="SEM107" s="75"/>
      <c r="SEN107" s="204"/>
      <c r="SEO107" s="205"/>
      <c r="SEP107" s="72"/>
      <c r="SEQ107" s="70"/>
      <c r="SER107" s="73"/>
      <c r="SES107" s="74"/>
      <c r="SET107" s="74"/>
      <c r="SEU107" s="62"/>
      <c r="SEV107" s="75"/>
      <c r="SEW107" s="76"/>
      <c r="SEX107" s="216"/>
      <c r="SEY107" s="75"/>
      <c r="SEZ107" s="75"/>
      <c r="SFA107" s="204"/>
      <c r="SFB107" s="205"/>
      <c r="SFC107" s="72"/>
      <c r="SFD107" s="70"/>
      <c r="SFE107" s="73"/>
      <c r="SFF107" s="74"/>
      <c r="SFG107" s="74"/>
      <c r="SFH107" s="62"/>
      <c r="SFI107" s="75"/>
      <c r="SFJ107" s="76"/>
      <c r="SFK107" s="216"/>
      <c r="SFL107" s="75"/>
      <c r="SFM107" s="75"/>
      <c r="SFN107" s="204"/>
      <c r="SFO107" s="205"/>
      <c r="SFP107" s="72"/>
      <c r="SFQ107" s="70"/>
      <c r="SFR107" s="73"/>
      <c r="SFS107" s="74"/>
      <c r="SFT107" s="74"/>
      <c r="SFU107" s="62"/>
      <c r="SFV107" s="75"/>
      <c r="SFW107" s="76"/>
      <c r="SFX107" s="216"/>
      <c r="SFY107" s="75"/>
      <c r="SFZ107" s="75"/>
      <c r="SGA107" s="204"/>
      <c r="SGB107" s="205"/>
      <c r="SGC107" s="72"/>
      <c r="SGD107" s="70"/>
      <c r="SGE107" s="73"/>
      <c r="SGF107" s="74"/>
      <c r="SGG107" s="74"/>
      <c r="SGH107" s="62"/>
      <c r="SGI107" s="75"/>
      <c r="SGJ107" s="76"/>
      <c r="SGK107" s="216"/>
      <c r="SGL107" s="75"/>
      <c r="SGM107" s="75"/>
      <c r="SGN107" s="204"/>
      <c r="SGO107" s="205"/>
      <c r="SGP107" s="72"/>
      <c r="SGQ107" s="70"/>
      <c r="SGR107" s="73"/>
      <c r="SGS107" s="74"/>
      <c r="SGT107" s="74"/>
      <c r="SGU107" s="62"/>
      <c r="SGV107" s="75"/>
      <c r="SGW107" s="76"/>
      <c r="SGX107" s="216"/>
      <c r="SGY107" s="75"/>
      <c r="SGZ107" s="75"/>
      <c r="SHA107" s="204"/>
      <c r="SHB107" s="205"/>
      <c r="SHC107" s="72"/>
      <c r="SHD107" s="70"/>
      <c r="SHE107" s="73"/>
      <c r="SHF107" s="74"/>
      <c r="SHG107" s="74"/>
      <c r="SHH107" s="62"/>
      <c r="SHI107" s="75"/>
      <c r="SHJ107" s="76"/>
      <c r="SHK107" s="216"/>
      <c r="SHL107" s="75"/>
      <c r="SHM107" s="75"/>
      <c r="SHN107" s="204"/>
      <c r="SHO107" s="205"/>
      <c r="SHP107" s="72"/>
      <c r="SHQ107" s="70"/>
      <c r="SHR107" s="73"/>
      <c r="SHS107" s="74"/>
      <c r="SHT107" s="74"/>
      <c r="SHU107" s="62"/>
      <c r="SHV107" s="75"/>
      <c r="SHW107" s="76"/>
      <c r="SHX107" s="216"/>
      <c r="SHY107" s="75"/>
      <c r="SHZ107" s="75"/>
      <c r="SIA107" s="204"/>
      <c r="SIB107" s="205"/>
      <c r="SIC107" s="72"/>
      <c r="SID107" s="70"/>
      <c r="SIE107" s="73"/>
      <c r="SIF107" s="74"/>
      <c r="SIG107" s="74"/>
      <c r="SIH107" s="62"/>
      <c r="SII107" s="75"/>
      <c r="SIJ107" s="76"/>
      <c r="SIK107" s="216"/>
      <c r="SIL107" s="75"/>
      <c r="SIM107" s="75"/>
      <c r="SIN107" s="204"/>
      <c r="SIO107" s="205"/>
      <c r="SIP107" s="72"/>
      <c r="SIQ107" s="70"/>
      <c r="SIR107" s="73"/>
      <c r="SIS107" s="74"/>
      <c r="SIT107" s="74"/>
      <c r="SIU107" s="62"/>
      <c r="SIV107" s="75"/>
      <c r="SIW107" s="76"/>
      <c r="SIX107" s="216"/>
      <c r="SIY107" s="75"/>
      <c r="SIZ107" s="75"/>
      <c r="SJA107" s="204"/>
      <c r="SJB107" s="205"/>
      <c r="SJC107" s="72"/>
      <c r="SJD107" s="70"/>
      <c r="SJE107" s="73"/>
      <c r="SJF107" s="74"/>
      <c r="SJG107" s="74"/>
      <c r="SJH107" s="62"/>
      <c r="SJI107" s="75"/>
      <c r="SJJ107" s="76"/>
      <c r="SJK107" s="216"/>
      <c r="SJL107" s="75"/>
      <c r="SJM107" s="75"/>
      <c r="SJN107" s="204"/>
      <c r="SJO107" s="205"/>
      <c r="SJP107" s="72"/>
      <c r="SJQ107" s="70"/>
      <c r="SJR107" s="73"/>
      <c r="SJS107" s="74"/>
      <c r="SJT107" s="74"/>
      <c r="SJU107" s="62"/>
      <c r="SJV107" s="75"/>
      <c r="SJW107" s="76"/>
      <c r="SJX107" s="216"/>
      <c r="SJY107" s="75"/>
      <c r="SJZ107" s="75"/>
      <c r="SKA107" s="204"/>
      <c r="SKB107" s="205"/>
      <c r="SKC107" s="72"/>
      <c r="SKD107" s="70"/>
      <c r="SKE107" s="73"/>
      <c r="SKF107" s="74"/>
      <c r="SKG107" s="74"/>
      <c r="SKH107" s="62"/>
      <c r="SKI107" s="75"/>
      <c r="SKJ107" s="76"/>
      <c r="SKK107" s="216"/>
      <c r="SKL107" s="75"/>
      <c r="SKM107" s="75"/>
      <c r="SKN107" s="204"/>
      <c r="SKO107" s="205"/>
      <c r="SKP107" s="72"/>
      <c r="SKQ107" s="70"/>
      <c r="SKR107" s="73"/>
      <c r="SKS107" s="74"/>
      <c r="SKT107" s="74"/>
      <c r="SKU107" s="62"/>
      <c r="SKV107" s="75"/>
      <c r="SKW107" s="76"/>
      <c r="SKX107" s="216"/>
      <c r="SKY107" s="75"/>
      <c r="SKZ107" s="75"/>
      <c r="SLA107" s="204"/>
      <c r="SLB107" s="205"/>
      <c r="SLC107" s="72"/>
      <c r="SLD107" s="70"/>
      <c r="SLE107" s="73"/>
      <c r="SLF107" s="74"/>
      <c r="SLG107" s="74"/>
      <c r="SLH107" s="62"/>
      <c r="SLI107" s="75"/>
      <c r="SLJ107" s="76"/>
      <c r="SLK107" s="216"/>
      <c r="SLL107" s="75"/>
      <c r="SLM107" s="75"/>
      <c r="SLN107" s="204"/>
      <c r="SLO107" s="205"/>
      <c r="SLP107" s="72"/>
      <c r="SLQ107" s="70"/>
      <c r="SLR107" s="73"/>
      <c r="SLS107" s="74"/>
      <c r="SLT107" s="74"/>
      <c r="SLU107" s="62"/>
      <c r="SLV107" s="75"/>
      <c r="SLW107" s="76"/>
      <c r="SLX107" s="216"/>
      <c r="SLY107" s="75"/>
      <c r="SLZ107" s="75"/>
      <c r="SMA107" s="204"/>
      <c r="SMB107" s="205"/>
      <c r="SMC107" s="72"/>
      <c r="SMD107" s="70"/>
      <c r="SME107" s="73"/>
      <c r="SMF107" s="74"/>
      <c r="SMG107" s="74"/>
      <c r="SMH107" s="62"/>
      <c r="SMI107" s="75"/>
      <c r="SMJ107" s="76"/>
      <c r="SMK107" s="216"/>
      <c r="SML107" s="75"/>
      <c r="SMM107" s="75"/>
      <c r="SMN107" s="204"/>
      <c r="SMO107" s="205"/>
      <c r="SMP107" s="72"/>
      <c r="SMQ107" s="70"/>
      <c r="SMR107" s="73"/>
      <c r="SMS107" s="74"/>
      <c r="SMT107" s="74"/>
      <c r="SMU107" s="62"/>
      <c r="SMV107" s="75"/>
      <c r="SMW107" s="76"/>
      <c r="SMX107" s="216"/>
      <c r="SMY107" s="75"/>
      <c r="SMZ107" s="75"/>
      <c r="SNA107" s="204"/>
      <c r="SNB107" s="205"/>
      <c r="SNC107" s="72"/>
      <c r="SND107" s="70"/>
      <c r="SNE107" s="73"/>
      <c r="SNF107" s="74"/>
      <c r="SNG107" s="74"/>
      <c r="SNH107" s="62"/>
      <c r="SNI107" s="75"/>
      <c r="SNJ107" s="76"/>
      <c r="SNK107" s="216"/>
      <c r="SNL107" s="75"/>
      <c r="SNM107" s="75"/>
      <c r="SNN107" s="204"/>
      <c r="SNO107" s="205"/>
      <c r="SNP107" s="72"/>
      <c r="SNQ107" s="70"/>
      <c r="SNR107" s="73"/>
      <c r="SNS107" s="74"/>
      <c r="SNT107" s="74"/>
      <c r="SNU107" s="62"/>
      <c r="SNV107" s="75"/>
      <c r="SNW107" s="76"/>
      <c r="SNX107" s="216"/>
      <c r="SNY107" s="75"/>
      <c r="SNZ107" s="75"/>
      <c r="SOA107" s="204"/>
      <c r="SOB107" s="205"/>
      <c r="SOC107" s="72"/>
      <c r="SOD107" s="70"/>
      <c r="SOE107" s="73"/>
      <c r="SOF107" s="74"/>
      <c r="SOG107" s="74"/>
      <c r="SOH107" s="62"/>
      <c r="SOI107" s="75"/>
      <c r="SOJ107" s="76"/>
      <c r="SOK107" s="216"/>
      <c r="SOL107" s="75"/>
      <c r="SOM107" s="75"/>
      <c r="SON107" s="204"/>
      <c r="SOO107" s="205"/>
      <c r="SOP107" s="72"/>
      <c r="SOQ107" s="70"/>
      <c r="SOR107" s="73"/>
      <c r="SOS107" s="74"/>
      <c r="SOT107" s="74"/>
      <c r="SOU107" s="62"/>
      <c r="SOV107" s="75"/>
      <c r="SOW107" s="76"/>
      <c r="SOX107" s="216"/>
      <c r="SOY107" s="75"/>
      <c r="SOZ107" s="75"/>
      <c r="SPA107" s="204"/>
      <c r="SPB107" s="205"/>
      <c r="SPC107" s="72"/>
      <c r="SPD107" s="70"/>
      <c r="SPE107" s="73"/>
      <c r="SPF107" s="74"/>
      <c r="SPG107" s="74"/>
      <c r="SPH107" s="62"/>
      <c r="SPI107" s="75"/>
      <c r="SPJ107" s="76"/>
      <c r="SPK107" s="216"/>
      <c r="SPL107" s="75"/>
      <c r="SPM107" s="75"/>
      <c r="SPN107" s="204"/>
      <c r="SPO107" s="205"/>
      <c r="SPP107" s="72"/>
      <c r="SPQ107" s="70"/>
      <c r="SPR107" s="73"/>
      <c r="SPS107" s="74"/>
      <c r="SPT107" s="74"/>
      <c r="SPU107" s="62"/>
      <c r="SPV107" s="75"/>
      <c r="SPW107" s="76"/>
      <c r="SPX107" s="216"/>
      <c r="SPY107" s="75"/>
      <c r="SPZ107" s="75"/>
      <c r="SQA107" s="204"/>
      <c r="SQB107" s="205"/>
      <c r="SQC107" s="72"/>
      <c r="SQD107" s="70"/>
      <c r="SQE107" s="73"/>
      <c r="SQF107" s="74"/>
      <c r="SQG107" s="74"/>
      <c r="SQH107" s="62"/>
      <c r="SQI107" s="75"/>
      <c r="SQJ107" s="76"/>
      <c r="SQK107" s="216"/>
      <c r="SQL107" s="75"/>
      <c r="SQM107" s="75"/>
      <c r="SQN107" s="204"/>
      <c r="SQO107" s="205"/>
      <c r="SQP107" s="72"/>
      <c r="SQQ107" s="70"/>
      <c r="SQR107" s="73"/>
      <c r="SQS107" s="74"/>
      <c r="SQT107" s="74"/>
      <c r="SQU107" s="62"/>
      <c r="SQV107" s="75"/>
      <c r="SQW107" s="76"/>
      <c r="SQX107" s="216"/>
      <c r="SQY107" s="75"/>
      <c r="SQZ107" s="75"/>
      <c r="SRA107" s="204"/>
      <c r="SRB107" s="205"/>
      <c r="SRC107" s="72"/>
      <c r="SRD107" s="70"/>
      <c r="SRE107" s="73"/>
      <c r="SRF107" s="74"/>
      <c r="SRG107" s="74"/>
      <c r="SRH107" s="62"/>
      <c r="SRI107" s="75"/>
      <c r="SRJ107" s="76"/>
      <c r="SRK107" s="216"/>
      <c r="SRL107" s="75"/>
      <c r="SRM107" s="75"/>
      <c r="SRN107" s="204"/>
      <c r="SRO107" s="205"/>
      <c r="SRP107" s="72"/>
      <c r="SRQ107" s="70"/>
      <c r="SRR107" s="73"/>
      <c r="SRS107" s="74"/>
      <c r="SRT107" s="74"/>
      <c r="SRU107" s="62"/>
      <c r="SRV107" s="75"/>
      <c r="SRW107" s="76"/>
      <c r="SRX107" s="216"/>
      <c r="SRY107" s="75"/>
      <c r="SRZ107" s="75"/>
      <c r="SSA107" s="204"/>
      <c r="SSB107" s="205"/>
      <c r="SSC107" s="72"/>
      <c r="SSD107" s="70"/>
      <c r="SSE107" s="73"/>
      <c r="SSF107" s="74"/>
      <c r="SSG107" s="74"/>
      <c r="SSH107" s="62"/>
      <c r="SSI107" s="75"/>
      <c r="SSJ107" s="76"/>
      <c r="SSK107" s="216"/>
      <c r="SSL107" s="75"/>
      <c r="SSM107" s="75"/>
      <c r="SSN107" s="204"/>
      <c r="SSO107" s="205"/>
      <c r="SSP107" s="72"/>
      <c r="SSQ107" s="70"/>
      <c r="SSR107" s="73"/>
      <c r="SSS107" s="74"/>
      <c r="SST107" s="74"/>
      <c r="SSU107" s="62"/>
      <c r="SSV107" s="75"/>
      <c r="SSW107" s="76"/>
      <c r="SSX107" s="216"/>
      <c r="SSY107" s="75"/>
      <c r="SSZ107" s="75"/>
      <c r="STA107" s="204"/>
      <c r="STB107" s="205"/>
      <c r="STC107" s="72"/>
      <c r="STD107" s="70"/>
      <c r="STE107" s="73"/>
      <c r="STF107" s="74"/>
      <c r="STG107" s="74"/>
      <c r="STH107" s="62"/>
      <c r="STI107" s="75"/>
      <c r="STJ107" s="76"/>
      <c r="STK107" s="216"/>
      <c r="STL107" s="75"/>
      <c r="STM107" s="75"/>
      <c r="STN107" s="204"/>
      <c r="STO107" s="205"/>
      <c r="STP107" s="72"/>
      <c r="STQ107" s="70"/>
      <c r="STR107" s="73"/>
      <c r="STS107" s="74"/>
      <c r="STT107" s="74"/>
      <c r="STU107" s="62"/>
      <c r="STV107" s="75"/>
      <c r="STW107" s="76"/>
      <c r="STX107" s="216"/>
      <c r="STY107" s="75"/>
      <c r="STZ107" s="75"/>
      <c r="SUA107" s="204"/>
      <c r="SUB107" s="205"/>
      <c r="SUC107" s="72"/>
      <c r="SUD107" s="70"/>
      <c r="SUE107" s="73"/>
      <c r="SUF107" s="74"/>
      <c r="SUG107" s="74"/>
      <c r="SUH107" s="62"/>
      <c r="SUI107" s="75"/>
      <c r="SUJ107" s="76"/>
      <c r="SUK107" s="216"/>
      <c r="SUL107" s="75"/>
      <c r="SUM107" s="75"/>
      <c r="SUN107" s="204"/>
      <c r="SUO107" s="205"/>
      <c r="SUP107" s="72"/>
      <c r="SUQ107" s="70"/>
      <c r="SUR107" s="73"/>
      <c r="SUS107" s="74"/>
      <c r="SUT107" s="74"/>
      <c r="SUU107" s="62"/>
      <c r="SUV107" s="75"/>
      <c r="SUW107" s="76"/>
      <c r="SUX107" s="216"/>
      <c r="SUY107" s="75"/>
      <c r="SUZ107" s="75"/>
      <c r="SVA107" s="204"/>
      <c r="SVB107" s="205"/>
      <c r="SVC107" s="72"/>
      <c r="SVD107" s="70"/>
      <c r="SVE107" s="73"/>
      <c r="SVF107" s="74"/>
      <c r="SVG107" s="74"/>
      <c r="SVH107" s="62"/>
      <c r="SVI107" s="75"/>
      <c r="SVJ107" s="76"/>
      <c r="SVK107" s="216"/>
      <c r="SVL107" s="75"/>
      <c r="SVM107" s="75"/>
      <c r="SVN107" s="204"/>
      <c r="SVO107" s="205"/>
      <c r="SVP107" s="72"/>
      <c r="SVQ107" s="70"/>
      <c r="SVR107" s="73"/>
      <c r="SVS107" s="74"/>
      <c r="SVT107" s="74"/>
      <c r="SVU107" s="62"/>
      <c r="SVV107" s="75"/>
      <c r="SVW107" s="76"/>
      <c r="SVX107" s="216"/>
      <c r="SVY107" s="75"/>
      <c r="SVZ107" s="75"/>
      <c r="SWA107" s="204"/>
      <c r="SWB107" s="205"/>
      <c r="SWC107" s="72"/>
      <c r="SWD107" s="70"/>
      <c r="SWE107" s="73"/>
      <c r="SWF107" s="74"/>
      <c r="SWG107" s="74"/>
      <c r="SWH107" s="62"/>
      <c r="SWI107" s="75"/>
      <c r="SWJ107" s="76"/>
      <c r="SWK107" s="216"/>
      <c r="SWL107" s="75"/>
      <c r="SWM107" s="75"/>
      <c r="SWN107" s="204"/>
      <c r="SWO107" s="205"/>
      <c r="SWP107" s="72"/>
      <c r="SWQ107" s="70"/>
      <c r="SWR107" s="73"/>
      <c r="SWS107" s="74"/>
      <c r="SWT107" s="74"/>
      <c r="SWU107" s="62"/>
      <c r="SWV107" s="75"/>
      <c r="SWW107" s="76"/>
      <c r="SWX107" s="216"/>
      <c r="SWY107" s="75"/>
      <c r="SWZ107" s="75"/>
      <c r="SXA107" s="204"/>
      <c r="SXB107" s="205"/>
      <c r="SXC107" s="72"/>
      <c r="SXD107" s="70"/>
      <c r="SXE107" s="73"/>
      <c r="SXF107" s="74"/>
      <c r="SXG107" s="74"/>
      <c r="SXH107" s="62"/>
      <c r="SXI107" s="75"/>
      <c r="SXJ107" s="76"/>
      <c r="SXK107" s="216"/>
      <c r="SXL107" s="75"/>
      <c r="SXM107" s="75"/>
      <c r="SXN107" s="204"/>
      <c r="SXO107" s="205"/>
      <c r="SXP107" s="72"/>
      <c r="SXQ107" s="70"/>
      <c r="SXR107" s="73"/>
      <c r="SXS107" s="74"/>
      <c r="SXT107" s="74"/>
      <c r="SXU107" s="62"/>
      <c r="SXV107" s="75"/>
      <c r="SXW107" s="76"/>
      <c r="SXX107" s="216"/>
      <c r="SXY107" s="75"/>
      <c r="SXZ107" s="75"/>
      <c r="SYA107" s="204"/>
      <c r="SYB107" s="205"/>
      <c r="SYC107" s="72"/>
      <c r="SYD107" s="70"/>
      <c r="SYE107" s="73"/>
      <c r="SYF107" s="74"/>
      <c r="SYG107" s="74"/>
      <c r="SYH107" s="62"/>
      <c r="SYI107" s="75"/>
      <c r="SYJ107" s="76"/>
      <c r="SYK107" s="216"/>
      <c r="SYL107" s="75"/>
      <c r="SYM107" s="75"/>
      <c r="SYN107" s="204"/>
      <c r="SYO107" s="205"/>
      <c r="SYP107" s="72"/>
      <c r="SYQ107" s="70"/>
      <c r="SYR107" s="73"/>
      <c r="SYS107" s="74"/>
      <c r="SYT107" s="74"/>
      <c r="SYU107" s="62"/>
      <c r="SYV107" s="75"/>
      <c r="SYW107" s="76"/>
      <c r="SYX107" s="216"/>
      <c r="SYY107" s="75"/>
      <c r="SYZ107" s="75"/>
      <c r="SZA107" s="204"/>
      <c r="SZB107" s="205"/>
      <c r="SZC107" s="72"/>
      <c r="SZD107" s="70"/>
      <c r="SZE107" s="73"/>
      <c r="SZF107" s="74"/>
      <c r="SZG107" s="74"/>
      <c r="SZH107" s="62"/>
      <c r="SZI107" s="75"/>
      <c r="SZJ107" s="76"/>
      <c r="SZK107" s="216"/>
      <c r="SZL107" s="75"/>
      <c r="SZM107" s="75"/>
      <c r="SZN107" s="204"/>
      <c r="SZO107" s="205"/>
      <c r="SZP107" s="72"/>
      <c r="SZQ107" s="70"/>
      <c r="SZR107" s="73"/>
      <c r="SZS107" s="74"/>
      <c r="SZT107" s="74"/>
      <c r="SZU107" s="62"/>
      <c r="SZV107" s="75"/>
      <c r="SZW107" s="76"/>
      <c r="SZX107" s="216"/>
      <c r="SZY107" s="75"/>
      <c r="SZZ107" s="75"/>
      <c r="TAA107" s="204"/>
      <c r="TAB107" s="205"/>
      <c r="TAC107" s="72"/>
      <c r="TAD107" s="70"/>
      <c r="TAE107" s="73"/>
      <c r="TAF107" s="74"/>
      <c r="TAG107" s="74"/>
      <c r="TAH107" s="62"/>
      <c r="TAI107" s="75"/>
      <c r="TAJ107" s="76"/>
      <c r="TAK107" s="216"/>
      <c r="TAL107" s="75"/>
      <c r="TAM107" s="75"/>
      <c r="TAN107" s="204"/>
      <c r="TAO107" s="205"/>
      <c r="TAP107" s="72"/>
      <c r="TAQ107" s="70"/>
      <c r="TAR107" s="73"/>
      <c r="TAS107" s="74"/>
      <c r="TAT107" s="74"/>
      <c r="TAU107" s="62"/>
      <c r="TAV107" s="75"/>
      <c r="TAW107" s="76"/>
      <c r="TAX107" s="216"/>
      <c r="TAY107" s="75"/>
      <c r="TAZ107" s="75"/>
      <c r="TBA107" s="204"/>
      <c r="TBB107" s="205"/>
      <c r="TBC107" s="72"/>
      <c r="TBD107" s="70"/>
      <c r="TBE107" s="73"/>
      <c r="TBF107" s="74"/>
      <c r="TBG107" s="74"/>
      <c r="TBH107" s="62"/>
      <c r="TBI107" s="75"/>
      <c r="TBJ107" s="76"/>
      <c r="TBK107" s="216"/>
      <c r="TBL107" s="75"/>
      <c r="TBM107" s="75"/>
      <c r="TBN107" s="204"/>
      <c r="TBO107" s="205"/>
      <c r="TBP107" s="72"/>
      <c r="TBQ107" s="70"/>
      <c r="TBR107" s="73"/>
      <c r="TBS107" s="74"/>
      <c r="TBT107" s="74"/>
      <c r="TBU107" s="62"/>
      <c r="TBV107" s="75"/>
      <c r="TBW107" s="76"/>
      <c r="TBX107" s="216"/>
      <c r="TBY107" s="75"/>
      <c r="TBZ107" s="75"/>
      <c r="TCA107" s="204"/>
      <c r="TCB107" s="205"/>
      <c r="TCC107" s="72"/>
      <c r="TCD107" s="70"/>
      <c r="TCE107" s="73"/>
      <c r="TCF107" s="74"/>
      <c r="TCG107" s="74"/>
      <c r="TCH107" s="62"/>
      <c r="TCI107" s="75"/>
      <c r="TCJ107" s="76"/>
      <c r="TCK107" s="216"/>
      <c r="TCL107" s="75"/>
      <c r="TCM107" s="75"/>
      <c r="TCN107" s="204"/>
      <c r="TCO107" s="205"/>
      <c r="TCP107" s="72"/>
      <c r="TCQ107" s="70"/>
      <c r="TCR107" s="73"/>
      <c r="TCS107" s="74"/>
      <c r="TCT107" s="74"/>
      <c r="TCU107" s="62"/>
      <c r="TCV107" s="75"/>
      <c r="TCW107" s="76"/>
      <c r="TCX107" s="216"/>
      <c r="TCY107" s="75"/>
      <c r="TCZ107" s="75"/>
      <c r="TDA107" s="204"/>
      <c r="TDB107" s="205"/>
      <c r="TDC107" s="72"/>
      <c r="TDD107" s="70"/>
      <c r="TDE107" s="73"/>
      <c r="TDF107" s="74"/>
      <c r="TDG107" s="74"/>
      <c r="TDH107" s="62"/>
      <c r="TDI107" s="75"/>
      <c r="TDJ107" s="76"/>
      <c r="TDK107" s="216"/>
      <c r="TDL107" s="75"/>
      <c r="TDM107" s="75"/>
      <c r="TDN107" s="204"/>
      <c r="TDO107" s="205"/>
      <c r="TDP107" s="72"/>
      <c r="TDQ107" s="70"/>
      <c r="TDR107" s="73"/>
      <c r="TDS107" s="74"/>
      <c r="TDT107" s="74"/>
      <c r="TDU107" s="62"/>
      <c r="TDV107" s="75"/>
      <c r="TDW107" s="76"/>
      <c r="TDX107" s="216"/>
      <c r="TDY107" s="75"/>
      <c r="TDZ107" s="75"/>
      <c r="TEA107" s="204"/>
      <c r="TEB107" s="205"/>
      <c r="TEC107" s="72"/>
      <c r="TED107" s="70"/>
      <c r="TEE107" s="73"/>
      <c r="TEF107" s="74"/>
      <c r="TEG107" s="74"/>
      <c r="TEH107" s="62"/>
      <c r="TEI107" s="75"/>
      <c r="TEJ107" s="76"/>
      <c r="TEK107" s="216"/>
      <c r="TEL107" s="75"/>
      <c r="TEM107" s="75"/>
      <c r="TEN107" s="204"/>
      <c r="TEO107" s="205"/>
      <c r="TEP107" s="72"/>
      <c r="TEQ107" s="70"/>
      <c r="TER107" s="73"/>
      <c r="TES107" s="74"/>
      <c r="TET107" s="74"/>
      <c r="TEU107" s="62"/>
      <c r="TEV107" s="75"/>
      <c r="TEW107" s="76"/>
      <c r="TEX107" s="216"/>
      <c r="TEY107" s="75"/>
      <c r="TEZ107" s="75"/>
      <c r="TFA107" s="204"/>
      <c r="TFB107" s="205"/>
      <c r="TFC107" s="72"/>
      <c r="TFD107" s="70"/>
      <c r="TFE107" s="73"/>
      <c r="TFF107" s="74"/>
      <c r="TFG107" s="74"/>
      <c r="TFH107" s="62"/>
      <c r="TFI107" s="75"/>
      <c r="TFJ107" s="76"/>
      <c r="TFK107" s="216"/>
      <c r="TFL107" s="75"/>
      <c r="TFM107" s="75"/>
      <c r="TFN107" s="204"/>
      <c r="TFO107" s="205"/>
      <c r="TFP107" s="72"/>
      <c r="TFQ107" s="70"/>
      <c r="TFR107" s="73"/>
      <c r="TFS107" s="74"/>
      <c r="TFT107" s="74"/>
      <c r="TFU107" s="62"/>
      <c r="TFV107" s="75"/>
      <c r="TFW107" s="76"/>
      <c r="TFX107" s="216"/>
      <c r="TFY107" s="75"/>
      <c r="TFZ107" s="75"/>
      <c r="TGA107" s="204"/>
      <c r="TGB107" s="205"/>
      <c r="TGC107" s="72"/>
      <c r="TGD107" s="70"/>
      <c r="TGE107" s="73"/>
      <c r="TGF107" s="74"/>
      <c r="TGG107" s="74"/>
      <c r="TGH107" s="62"/>
      <c r="TGI107" s="75"/>
      <c r="TGJ107" s="76"/>
      <c r="TGK107" s="216"/>
      <c r="TGL107" s="75"/>
      <c r="TGM107" s="75"/>
      <c r="TGN107" s="204"/>
      <c r="TGO107" s="205"/>
      <c r="TGP107" s="72"/>
      <c r="TGQ107" s="70"/>
      <c r="TGR107" s="73"/>
      <c r="TGS107" s="74"/>
      <c r="TGT107" s="74"/>
      <c r="TGU107" s="62"/>
      <c r="TGV107" s="75"/>
      <c r="TGW107" s="76"/>
      <c r="TGX107" s="216"/>
      <c r="TGY107" s="75"/>
      <c r="TGZ107" s="75"/>
      <c r="THA107" s="204"/>
      <c r="THB107" s="205"/>
      <c r="THC107" s="72"/>
      <c r="THD107" s="70"/>
      <c r="THE107" s="73"/>
      <c r="THF107" s="74"/>
      <c r="THG107" s="74"/>
      <c r="THH107" s="62"/>
      <c r="THI107" s="75"/>
      <c r="THJ107" s="76"/>
      <c r="THK107" s="216"/>
      <c r="THL107" s="75"/>
      <c r="THM107" s="75"/>
      <c r="THN107" s="204"/>
      <c r="THO107" s="205"/>
      <c r="THP107" s="72"/>
      <c r="THQ107" s="70"/>
      <c r="THR107" s="73"/>
      <c r="THS107" s="74"/>
      <c r="THT107" s="74"/>
      <c r="THU107" s="62"/>
      <c r="THV107" s="75"/>
      <c r="THW107" s="76"/>
      <c r="THX107" s="216"/>
      <c r="THY107" s="75"/>
      <c r="THZ107" s="75"/>
      <c r="TIA107" s="204"/>
      <c r="TIB107" s="205"/>
      <c r="TIC107" s="72"/>
      <c r="TID107" s="70"/>
      <c r="TIE107" s="73"/>
      <c r="TIF107" s="74"/>
      <c r="TIG107" s="74"/>
      <c r="TIH107" s="62"/>
      <c r="TII107" s="75"/>
      <c r="TIJ107" s="76"/>
      <c r="TIK107" s="216"/>
      <c r="TIL107" s="75"/>
      <c r="TIM107" s="75"/>
      <c r="TIN107" s="204"/>
      <c r="TIO107" s="205"/>
      <c r="TIP107" s="72"/>
      <c r="TIQ107" s="70"/>
      <c r="TIR107" s="73"/>
      <c r="TIS107" s="74"/>
      <c r="TIT107" s="74"/>
      <c r="TIU107" s="62"/>
      <c r="TIV107" s="75"/>
      <c r="TIW107" s="76"/>
      <c r="TIX107" s="216"/>
      <c r="TIY107" s="75"/>
      <c r="TIZ107" s="75"/>
      <c r="TJA107" s="204"/>
      <c r="TJB107" s="205"/>
      <c r="TJC107" s="72"/>
      <c r="TJD107" s="70"/>
      <c r="TJE107" s="73"/>
      <c r="TJF107" s="74"/>
      <c r="TJG107" s="74"/>
      <c r="TJH107" s="62"/>
      <c r="TJI107" s="75"/>
      <c r="TJJ107" s="76"/>
      <c r="TJK107" s="216"/>
      <c r="TJL107" s="75"/>
      <c r="TJM107" s="75"/>
      <c r="TJN107" s="204"/>
      <c r="TJO107" s="205"/>
      <c r="TJP107" s="72"/>
      <c r="TJQ107" s="70"/>
      <c r="TJR107" s="73"/>
      <c r="TJS107" s="74"/>
      <c r="TJT107" s="74"/>
      <c r="TJU107" s="62"/>
      <c r="TJV107" s="75"/>
      <c r="TJW107" s="76"/>
      <c r="TJX107" s="216"/>
      <c r="TJY107" s="75"/>
      <c r="TJZ107" s="75"/>
      <c r="TKA107" s="204"/>
      <c r="TKB107" s="205"/>
      <c r="TKC107" s="72"/>
      <c r="TKD107" s="70"/>
      <c r="TKE107" s="73"/>
      <c r="TKF107" s="74"/>
      <c r="TKG107" s="74"/>
      <c r="TKH107" s="62"/>
      <c r="TKI107" s="75"/>
      <c r="TKJ107" s="76"/>
      <c r="TKK107" s="216"/>
      <c r="TKL107" s="75"/>
      <c r="TKM107" s="75"/>
      <c r="TKN107" s="204"/>
      <c r="TKO107" s="205"/>
      <c r="TKP107" s="72"/>
      <c r="TKQ107" s="70"/>
      <c r="TKR107" s="73"/>
      <c r="TKS107" s="74"/>
      <c r="TKT107" s="74"/>
      <c r="TKU107" s="62"/>
      <c r="TKV107" s="75"/>
      <c r="TKW107" s="76"/>
      <c r="TKX107" s="216"/>
      <c r="TKY107" s="75"/>
      <c r="TKZ107" s="75"/>
      <c r="TLA107" s="204"/>
      <c r="TLB107" s="205"/>
      <c r="TLC107" s="72"/>
      <c r="TLD107" s="70"/>
      <c r="TLE107" s="73"/>
      <c r="TLF107" s="74"/>
      <c r="TLG107" s="74"/>
      <c r="TLH107" s="62"/>
      <c r="TLI107" s="75"/>
      <c r="TLJ107" s="76"/>
      <c r="TLK107" s="216"/>
      <c r="TLL107" s="75"/>
      <c r="TLM107" s="75"/>
      <c r="TLN107" s="204"/>
      <c r="TLO107" s="205"/>
      <c r="TLP107" s="72"/>
      <c r="TLQ107" s="70"/>
      <c r="TLR107" s="73"/>
      <c r="TLS107" s="74"/>
      <c r="TLT107" s="74"/>
      <c r="TLU107" s="62"/>
      <c r="TLV107" s="75"/>
      <c r="TLW107" s="76"/>
      <c r="TLX107" s="216"/>
      <c r="TLY107" s="75"/>
      <c r="TLZ107" s="75"/>
      <c r="TMA107" s="204"/>
      <c r="TMB107" s="205"/>
      <c r="TMC107" s="72"/>
      <c r="TMD107" s="70"/>
      <c r="TME107" s="73"/>
      <c r="TMF107" s="74"/>
      <c r="TMG107" s="74"/>
      <c r="TMH107" s="62"/>
      <c r="TMI107" s="75"/>
      <c r="TMJ107" s="76"/>
      <c r="TMK107" s="216"/>
      <c r="TML107" s="75"/>
      <c r="TMM107" s="75"/>
      <c r="TMN107" s="204"/>
      <c r="TMO107" s="205"/>
      <c r="TMP107" s="72"/>
      <c r="TMQ107" s="70"/>
      <c r="TMR107" s="73"/>
      <c r="TMS107" s="74"/>
      <c r="TMT107" s="74"/>
      <c r="TMU107" s="62"/>
      <c r="TMV107" s="75"/>
      <c r="TMW107" s="76"/>
      <c r="TMX107" s="216"/>
      <c r="TMY107" s="75"/>
      <c r="TMZ107" s="75"/>
      <c r="TNA107" s="204"/>
      <c r="TNB107" s="205"/>
      <c r="TNC107" s="72"/>
      <c r="TND107" s="70"/>
      <c r="TNE107" s="73"/>
      <c r="TNF107" s="74"/>
      <c r="TNG107" s="74"/>
      <c r="TNH107" s="62"/>
      <c r="TNI107" s="75"/>
      <c r="TNJ107" s="76"/>
      <c r="TNK107" s="216"/>
      <c r="TNL107" s="75"/>
      <c r="TNM107" s="75"/>
      <c r="TNN107" s="204"/>
      <c r="TNO107" s="205"/>
      <c r="TNP107" s="72"/>
      <c r="TNQ107" s="70"/>
      <c r="TNR107" s="73"/>
      <c r="TNS107" s="74"/>
      <c r="TNT107" s="74"/>
      <c r="TNU107" s="62"/>
      <c r="TNV107" s="75"/>
      <c r="TNW107" s="76"/>
      <c r="TNX107" s="216"/>
      <c r="TNY107" s="75"/>
      <c r="TNZ107" s="75"/>
      <c r="TOA107" s="204"/>
      <c r="TOB107" s="205"/>
      <c r="TOC107" s="72"/>
      <c r="TOD107" s="70"/>
      <c r="TOE107" s="73"/>
      <c r="TOF107" s="74"/>
      <c r="TOG107" s="74"/>
      <c r="TOH107" s="62"/>
      <c r="TOI107" s="75"/>
      <c r="TOJ107" s="76"/>
      <c r="TOK107" s="216"/>
      <c r="TOL107" s="75"/>
      <c r="TOM107" s="75"/>
      <c r="TON107" s="204"/>
      <c r="TOO107" s="205"/>
      <c r="TOP107" s="72"/>
      <c r="TOQ107" s="70"/>
      <c r="TOR107" s="73"/>
      <c r="TOS107" s="74"/>
      <c r="TOT107" s="74"/>
      <c r="TOU107" s="62"/>
      <c r="TOV107" s="75"/>
      <c r="TOW107" s="76"/>
      <c r="TOX107" s="216"/>
      <c r="TOY107" s="75"/>
      <c r="TOZ107" s="75"/>
      <c r="TPA107" s="204"/>
      <c r="TPB107" s="205"/>
      <c r="TPC107" s="72"/>
      <c r="TPD107" s="70"/>
      <c r="TPE107" s="73"/>
      <c r="TPF107" s="74"/>
      <c r="TPG107" s="74"/>
      <c r="TPH107" s="62"/>
      <c r="TPI107" s="75"/>
      <c r="TPJ107" s="76"/>
      <c r="TPK107" s="216"/>
      <c r="TPL107" s="75"/>
      <c r="TPM107" s="75"/>
      <c r="TPN107" s="204"/>
      <c r="TPO107" s="205"/>
      <c r="TPP107" s="72"/>
      <c r="TPQ107" s="70"/>
      <c r="TPR107" s="73"/>
      <c r="TPS107" s="74"/>
      <c r="TPT107" s="74"/>
      <c r="TPU107" s="62"/>
      <c r="TPV107" s="75"/>
      <c r="TPW107" s="76"/>
      <c r="TPX107" s="216"/>
      <c r="TPY107" s="75"/>
      <c r="TPZ107" s="75"/>
      <c r="TQA107" s="204"/>
      <c r="TQB107" s="205"/>
      <c r="TQC107" s="72"/>
      <c r="TQD107" s="70"/>
      <c r="TQE107" s="73"/>
      <c r="TQF107" s="74"/>
      <c r="TQG107" s="74"/>
      <c r="TQH107" s="62"/>
      <c r="TQI107" s="75"/>
      <c r="TQJ107" s="76"/>
      <c r="TQK107" s="216"/>
      <c r="TQL107" s="75"/>
      <c r="TQM107" s="75"/>
      <c r="TQN107" s="204"/>
      <c r="TQO107" s="205"/>
      <c r="TQP107" s="72"/>
      <c r="TQQ107" s="70"/>
      <c r="TQR107" s="73"/>
      <c r="TQS107" s="74"/>
      <c r="TQT107" s="74"/>
      <c r="TQU107" s="62"/>
      <c r="TQV107" s="75"/>
      <c r="TQW107" s="76"/>
      <c r="TQX107" s="216"/>
      <c r="TQY107" s="75"/>
      <c r="TQZ107" s="75"/>
      <c r="TRA107" s="204"/>
      <c r="TRB107" s="205"/>
      <c r="TRC107" s="72"/>
      <c r="TRD107" s="70"/>
      <c r="TRE107" s="73"/>
      <c r="TRF107" s="74"/>
      <c r="TRG107" s="74"/>
      <c r="TRH107" s="62"/>
      <c r="TRI107" s="75"/>
      <c r="TRJ107" s="76"/>
      <c r="TRK107" s="216"/>
      <c r="TRL107" s="75"/>
      <c r="TRM107" s="75"/>
      <c r="TRN107" s="204"/>
      <c r="TRO107" s="205"/>
      <c r="TRP107" s="72"/>
      <c r="TRQ107" s="70"/>
      <c r="TRR107" s="73"/>
      <c r="TRS107" s="74"/>
      <c r="TRT107" s="74"/>
      <c r="TRU107" s="62"/>
      <c r="TRV107" s="75"/>
      <c r="TRW107" s="76"/>
      <c r="TRX107" s="216"/>
      <c r="TRY107" s="75"/>
      <c r="TRZ107" s="75"/>
      <c r="TSA107" s="204"/>
      <c r="TSB107" s="205"/>
      <c r="TSC107" s="72"/>
      <c r="TSD107" s="70"/>
      <c r="TSE107" s="73"/>
      <c r="TSF107" s="74"/>
      <c r="TSG107" s="74"/>
      <c r="TSH107" s="62"/>
      <c r="TSI107" s="75"/>
      <c r="TSJ107" s="76"/>
      <c r="TSK107" s="216"/>
      <c r="TSL107" s="75"/>
      <c r="TSM107" s="75"/>
      <c r="TSN107" s="204"/>
      <c r="TSO107" s="205"/>
      <c r="TSP107" s="72"/>
      <c r="TSQ107" s="70"/>
      <c r="TSR107" s="73"/>
      <c r="TSS107" s="74"/>
      <c r="TST107" s="74"/>
      <c r="TSU107" s="62"/>
      <c r="TSV107" s="75"/>
      <c r="TSW107" s="76"/>
      <c r="TSX107" s="216"/>
      <c r="TSY107" s="75"/>
      <c r="TSZ107" s="75"/>
      <c r="TTA107" s="204"/>
      <c r="TTB107" s="205"/>
      <c r="TTC107" s="72"/>
      <c r="TTD107" s="70"/>
      <c r="TTE107" s="73"/>
      <c r="TTF107" s="74"/>
      <c r="TTG107" s="74"/>
      <c r="TTH107" s="62"/>
      <c r="TTI107" s="75"/>
      <c r="TTJ107" s="76"/>
      <c r="TTK107" s="216"/>
      <c r="TTL107" s="75"/>
      <c r="TTM107" s="75"/>
      <c r="TTN107" s="204"/>
      <c r="TTO107" s="205"/>
      <c r="TTP107" s="72"/>
      <c r="TTQ107" s="70"/>
      <c r="TTR107" s="73"/>
      <c r="TTS107" s="74"/>
      <c r="TTT107" s="74"/>
      <c r="TTU107" s="62"/>
      <c r="TTV107" s="75"/>
      <c r="TTW107" s="76"/>
      <c r="TTX107" s="216"/>
      <c r="TTY107" s="75"/>
      <c r="TTZ107" s="75"/>
      <c r="TUA107" s="204"/>
      <c r="TUB107" s="205"/>
      <c r="TUC107" s="72"/>
      <c r="TUD107" s="70"/>
      <c r="TUE107" s="73"/>
      <c r="TUF107" s="74"/>
      <c r="TUG107" s="74"/>
      <c r="TUH107" s="62"/>
      <c r="TUI107" s="75"/>
      <c r="TUJ107" s="76"/>
      <c r="TUK107" s="216"/>
      <c r="TUL107" s="75"/>
      <c r="TUM107" s="75"/>
      <c r="TUN107" s="204"/>
      <c r="TUO107" s="205"/>
      <c r="TUP107" s="72"/>
      <c r="TUQ107" s="70"/>
      <c r="TUR107" s="73"/>
      <c r="TUS107" s="74"/>
      <c r="TUT107" s="74"/>
      <c r="TUU107" s="62"/>
      <c r="TUV107" s="75"/>
      <c r="TUW107" s="76"/>
      <c r="TUX107" s="216"/>
      <c r="TUY107" s="75"/>
      <c r="TUZ107" s="75"/>
      <c r="TVA107" s="204"/>
      <c r="TVB107" s="205"/>
      <c r="TVC107" s="72"/>
      <c r="TVD107" s="70"/>
      <c r="TVE107" s="73"/>
      <c r="TVF107" s="74"/>
      <c r="TVG107" s="74"/>
      <c r="TVH107" s="62"/>
      <c r="TVI107" s="75"/>
      <c r="TVJ107" s="76"/>
      <c r="TVK107" s="216"/>
      <c r="TVL107" s="75"/>
      <c r="TVM107" s="75"/>
      <c r="TVN107" s="204"/>
      <c r="TVO107" s="205"/>
      <c r="TVP107" s="72"/>
      <c r="TVQ107" s="70"/>
      <c r="TVR107" s="73"/>
      <c r="TVS107" s="74"/>
      <c r="TVT107" s="74"/>
      <c r="TVU107" s="62"/>
      <c r="TVV107" s="75"/>
      <c r="TVW107" s="76"/>
      <c r="TVX107" s="216"/>
      <c r="TVY107" s="75"/>
      <c r="TVZ107" s="75"/>
      <c r="TWA107" s="204"/>
      <c r="TWB107" s="205"/>
      <c r="TWC107" s="72"/>
      <c r="TWD107" s="70"/>
      <c r="TWE107" s="73"/>
      <c r="TWF107" s="74"/>
      <c r="TWG107" s="74"/>
      <c r="TWH107" s="62"/>
      <c r="TWI107" s="75"/>
      <c r="TWJ107" s="76"/>
      <c r="TWK107" s="216"/>
      <c r="TWL107" s="75"/>
      <c r="TWM107" s="75"/>
      <c r="TWN107" s="204"/>
      <c r="TWO107" s="205"/>
      <c r="TWP107" s="72"/>
      <c r="TWQ107" s="70"/>
      <c r="TWR107" s="73"/>
      <c r="TWS107" s="74"/>
      <c r="TWT107" s="74"/>
      <c r="TWU107" s="62"/>
      <c r="TWV107" s="75"/>
      <c r="TWW107" s="76"/>
      <c r="TWX107" s="216"/>
      <c r="TWY107" s="75"/>
      <c r="TWZ107" s="75"/>
      <c r="TXA107" s="204"/>
      <c r="TXB107" s="205"/>
      <c r="TXC107" s="72"/>
      <c r="TXD107" s="70"/>
      <c r="TXE107" s="73"/>
      <c r="TXF107" s="74"/>
      <c r="TXG107" s="74"/>
      <c r="TXH107" s="62"/>
      <c r="TXI107" s="75"/>
      <c r="TXJ107" s="76"/>
      <c r="TXK107" s="216"/>
      <c r="TXL107" s="75"/>
      <c r="TXM107" s="75"/>
      <c r="TXN107" s="204"/>
      <c r="TXO107" s="205"/>
      <c r="TXP107" s="72"/>
      <c r="TXQ107" s="70"/>
      <c r="TXR107" s="73"/>
      <c r="TXS107" s="74"/>
      <c r="TXT107" s="74"/>
      <c r="TXU107" s="62"/>
      <c r="TXV107" s="75"/>
      <c r="TXW107" s="76"/>
      <c r="TXX107" s="216"/>
      <c r="TXY107" s="75"/>
      <c r="TXZ107" s="75"/>
      <c r="TYA107" s="204"/>
      <c r="TYB107" s="205"/>
      <c r="TYC107" s="72"/>
      <c r="TYD107" s="70"/>
      <c r="TYE107" s="73"/>
      <c r="TYF107" s="74"/>
      <c r="TYG107" s="74"/>
      <c r="TYH107" s="62"/>
      <c r="TYI107" s="75"/>
      <c r="TYJ107" s="76"/>
      <c r="TYK107" s="216"/>
      <c r="TYL107" s="75"/>
      <c r="TYM107" s="75"/>
      <c r="TYN107" s="204"/>
      <c r="TYO107" s="205"/>
      <c r="TYP107" s="72"/>
      <c r="TYQ107" s="70"/>
      <c r="TYR107" s="73"/>
      <c r="TYS107" s="74"/>
      <c r="TYT107" s="74"/>
      <c r="TYU107" s="62"/>
      <c r="TYV107" s="75"/>
      <c r="TYW107" s="76"/>
      <c r="TYX107" s="216"/>
      <c r="TYY107" s="75"/>
      <c r="TYZ107" s="75"/>
      <c r="TZA107" s="204"/>
      <c r="TZB107" s="205"/>
      <c r="TZC107" s="72"/>
      <c r="TZD107" s="70"/>
      <c r="TZE107" s="73"/>
      <c r="TZF107" s="74"/>
      <c r="TZG107" s="74"/>
      <c r="TZH107" s="62"/>
      <c r="TZI107" s="75"/>
      <c r="TZJ107" s="76"/>
      <c r="TZK107" s="216"/>
      <c r="TZL107" s="75"/>
      <c r="TZM107" s="75"/>
      <c r="TZN107" s="204"/>
      <c r="TZO107" s="205"/>
      <c r="TZP107" s="72"/>
      <c r="TZQ107" s="70"/>
      <c r="TZR107" s="73"/>
      <c r="TZS107" s="74"/>
      <c r="TZT107" s="74"/>
      <c r="TZU107" s="62"/>
      <c r="TZV107" s="75"/>
      <c r="TZW107" s="76"/>
      <c r="TZX107" s="216"/>
      <c r="TZY107" s="75"/>
      <c r="TZZ107" s="75"/>
      <c r="UAA107" s="204"/>
      <c r="UAB107" s="205"/>
      <c r="UAC107" s="72"/>
      <c r="UAD107" s="70"/>
      <c r="UAE107" s="73"/>
      <c r="UAF107" s="74"/>
      <c r="UAG107" s="74"/>
      <c r="UAH107" s="62"/>
      <c r="UAI107" s="75"/>
      <c r="UAJ107" s="76"/>
      <c r="UAK107" s="216"/>
      <c r="UAL107" s="75"/>
      <c r="UAM107" s="75"/>
      <c r="UAN107" s="204"/>
      <c r="UAO107" s="205"/>
      <c r="UAP107" s="72"/>
      <c r="UAQ107" s="70"/>
      <c r="UAR107" s="73"/>
      <c r="UAS107" s="74"/>
      <c r="UAT107" s="74"/>
      <c r="UAU107" s="62"/>
      <c r="UAV107" s="75"/>
      <c r="UAW107" s="76"/>
      <c r="UAX107" s="216"/>
      <c r="UAY107" s="75"/>
      <c r="UAZ107" s="75"/>
      <c r="UBA107" s="204"/>
      <c r="UBB107" s="205"/>
      <c r="UBC107" s="72"/>
      <c r="UBD107" s="70"/>
      <c r="UBE107" s="73"/>
      <c r="UBF107" s="74"/>
      <c r="UBG107" s="74"/>
      <c r="UBH107" s="62"/>
      <c r="UBI107" s="75"/>
      <c r="UBJ107" s="76"/>
      <c r="UBK107" s="216"/>
      <c r="UBL107" s="75"/>
      <c r="UBM107" s="75"/>
      <c r="UBN107" s="204"/>
      <c r="UBO107" s="205"/>
      <c r="UBP107" s="72"/>
      <c r="UBQ107" s="70"/>
      <c r="UBR107" s="73"/>
      <c r="UBS107" s="74"/>
      <c r="UBT107" s="74"/>
      <c r="UBU107" s="62"/>
      <c r="UBV107" s="75"/>
      <c r="UBW107" s="76"/>
      <c r="UBX107" s="216"/>
      <c r="UBY107" s="75"/>
      <c r="UBZ107" s="75"/>
      <c r="UCA107" s="204"/>
      <c r="UCB107" s="205"/>
      <c r="UCC107" s="72"/>
      <c r="UCD107" s="70"/>
      <c r="UCE107" s="73"/>
      <c r="UCF107" s="74"/>
      <c r="UCG107" s="74"/>
      <c r="UCH107" s="62"/>
      <c r="UCI107" s="75"/>
      <c r="UCJ107" s="76"/>
      <c r="UCK107" s="216"/>
      <c r="UCL107" s="75"/>
      <c r="UCM107" s="75"/>
      <c r="UCN107" s="204"/>
      <c r="UCO107" s="205"/>
      <c r="UCP107" s="72"/>
      <c r="UCQ107" s="70"/>
      <c r="UCR107" s="73"/>
      <c r="UCS107" s="74"/>
      <c r="UCT107" s="74"/>
      <c r="UCU107" s="62"/>
      <c r="UCV107" s="75"/>
      <c r="UCW107" s="76"/>
      <c r="UCX107" s="216"/>
      <c r="UCY107" s="75"/>
      <c r="UCZ107" s="75"/>
      <c r="UDA107" s="204"/>
      <c r="UDB107" s="205"/>
      <c r="UDC107" s="72"/>
      <c r="UDD107" s="70"/>
      <c r="UDE107" s="73"/>
      <c r="UDF107" s="74"/>
      <c r="UDG107" s="74"/>
      <c r="UDH107" s="62"/>
      <c r="UDI107" s="75"/>
      <c r="UDJ107" s="76"/>
      <c r="UDK107" s="216"/>
      <c r="UDL107" s="75"/>
      <c r="UDM107" s="75"/>
      <c r="UDN107" s="204"/>
      <c r="UDO107" s="205"/>
      <c r="UDP107" s="72"/>
      <c r="UDQ107" s="70"/>
      <c r="UDR107" s="73"/>
      <c r="UDS107" s="74"/>
      <c r="UDT107" s="74"/>
      <c r="UDU107" s="62"/>
      <c r="UDV107" s="75"/>
      <c r="UDW107" s="76"/>
      <c r="UDX107" s="216"/>
      <c r="UDY107" s="75"/>
      <c r="UDZ107" s="75"/>
      <c r="UEA107" s="204"/>
      <c r="UEB107" s="205"/>
      <c r="UEC107" s="72"/>
      <c r="UED107" s="70"/>
      <c r="UEE107" s="73"/>
      <c r="UEF107" s="74"/>
      <c r="UEG107" s="74"/>
      <c r="UEH107" s="62"/>
      <c r="UEI107" s="75"/>
      <c r="UEJ107" s="76"/>
      <c r="UEK107" s="216"/>
      <c r="UEL107" s="75"/>
      <c r="UEM107" s="75"/>
      <c r="UEN107" s="204"/>
      <c r="UEO107" s="205"/>
      <c r="UEP107" s="72"/>
      <c r="UEQ107" s="70"/>
      <c r="UER107" s="73"/>
      <c r="UES107" s="74"/>
      <c r="UET107" s="74"/>
      <c r="UEU107" s="62"/>
      <c r="UEV107" s="75"/>
      <c r="UEW107" s="76"/>
      <c r="UEX107" s="216"/>
      <c r="UEY107" s="75"/>
      <c r="UEZ107" s="75"/>
      <c r="UFA107" s="204"/>
      <c r="UFB107" s="205"/>
      <c r="UFC107" s="72"/>
      <c r="UFD107" s="70"/>
      <c r="UFE107" s="73"/>
      <c r="UFF107" s="74"/>
      <c r="UFG107" s="74"/>
      <c r="UFH107" s="62"/>
      <c r="UFI107" s="75"/>
      <c r="UFJ107" s="76"/>
      <c r="UFK107" s="216"/>
      <c r="UFL107" s="75"/>
      <c r="UFM107" s="75"/>
      <c r="UFN107" s="204"/>
      <c r="UFO107" s="205"/>
      <c r="UFP107" s="72"/>
      <c r="UFQ107" s="70"/>
      <c r="UFR107" s="73"/>
      <c r="UFS107" s="74"/>
      <c r="UFT107" s="74"/>
      <c r="UFU107" s="62"/>
      <c r="UFV107" s="75"/>
      <c r="UFW107" s="76"/>
      <c r="UFX107" s="216"/>
      <c r="UFY107" s="75"/>
      <c r="UFZ107" s="75"/>
      <c r="UGA107" s="204"/>
      <c r="UGB107" s="205"/>
      <c r="UGC107" s="72"/>
      <c r="UGD107" s="70"/>
      <c r="UGE107" s="73"/>
      <c r="UGF107" s="74"/>
      <c r="UGG107" s="74"/>
      <c r="UGH107" s="62"/>
      <c r="UGI107" s="75"/>
      <c r="UGJ107" s="76"/>
      <c r="UGK107" s="216"/>
      <c r="UGL107" s="75"/>
      <c r="UGM107" s="75"/>
      <c r="UGN107" s="204"/>
      <c r="UGO107" s="205"/>
      <c r="UGP107" s="72"/>
      <c r="UGQ107" s="70"/>
      <c r="UGR107" s="73"/>
      <c r="UGS107" s="74"/>
      <c r="UGT107" s="74"/>
      <c r="UGU107" s="62"/>
      <c r="UGV107" s="75"/>
      <c r="UGW107" s="76"/>
      <c r="UGX107" s="216"/>
      <c r="UGY107" s="75"/>
      <c r="UGZ107" s="75"/>
      <c r="UHA107" s="204"/>
      <c r="UHB107" s="205"/>
      <c r="UHC107" s="72"/>
      <c r="UHD107" s="70"/>
      <c r="UHE107" s="73"/>
      <c r="UHF107" s="74"/>
      <c r="UHG107" s="74"/>
      <c r="UHH107" s="62"/>
      <c r="UHI107" s="75"/>
      <c r="UHJ107" s="76"/>
      <c r="UHK107" s="216"/>
      <c r="UHL107" s="75"/>
      <c r="UHM107" s="75"/>
      <c r="UHN107" s="204"/>
      <c r="UHO107" s="205"/>
      <c r="UHP107" s="72"/>
      <c r="UHQ107" s="70"/>
      <c r="UHR107" s="73"/>
      <c r="UHS107" s="74"/>
      <c r="UHT107" s="74"/>
      <c r="UHU107" s="62"/>
      <c r="UHV107" s="75"/>
      <c r="UHW107" s="76"/>
      <c r="UHX107" s="216"/>
      <c r="UHY107" s="75"/>
      <c r="UHZ107" s="75"/>
      <c r="UIA107" s="204"/>
      <c r="UIB107" s="205"/>
      <c r="UIC107" s="72"/>
      <c r="UID107" s="70"/>
      <c r="UIE107" s="73"/>
      <c r="UIF107" s="74"/>
      <c r="UIG107" s="74"/>
      <c r="UIH107" s="62"/>
      <c r="UII107" s="75"/>
      <c r="UIJ107" s="76"/>
      <c r="UIK107" s="216"/>
      <c r="UIL107" s="75"/>
      <c r="UIM107" s="75"/>
      <c r="UIN107" s="204"/>
      <c r="UIO107" s="205"/>
      <c r="UIP107" s="72"/>
      <c r="UIQ107" s="70"/>
      <c r="UIR107" s="73"/>
      <c r="UIS107" s="74"/>
      <c r="UIT107" s="74"/>
      <c r="UIU107" s="62"/>
      <c r="UIV107" s="75"/>
      <c r="UIW107" s="76"/>
      <c r="UIX107" s="216"/>
      <c r="UIY107" s="75"/>
      <c r="UIZ107" s="75"/>
      <c r="UJA107" s="204"/>
      <c r="UJB107" s="205"/>
      <c r="UJC107" s="72"/>
      <c r="UJD107" s="70"/>
      <c r="UJE107" s="73"/>
      <c r="UJF107" s="74"/>
      <c r="UJG107" s="74"/>
      <c r="UJH107" s="62"/>
      <c r="UJI107" s="75"/>
      <c r="UJJ107" s="76"/>
      <c r="UJK107" s="216"/>
      <c r="UJL107" s="75"/>
      <c r="UJM107" s="75"/>
      <c r="UJN107" s="204"/>
      <c r="UJO107" s="205"/>
      <c r="UJP107" s="72"/>
      <c r="UJQ107" s="70"/>
      <c r="UJR107" s="73"/>
      <c r="UJS107" s="74"/>
      <c r="UJT107" s="74"/>
      <c r="UJU107" s="62"/>
      <c r="UJV107" s="75"/>
      <c r="UJW107" s="76"/>
      <c r="UJX107" s="216"/>
      <c r="UJY107" s="75"/>
      <c r="UJZ107" s="75"/>
      <c r="UKA107" s="204"/>
      <c r="UKB107" s="205"/>
      <c r="UKC107" s="72"/>
      <c r="UKD107" s="70"/>
      <c r="UKE107" s="73"/>
      <c r="UKF107" s="74"/>
      <c r="UKG107" s="74"/>
      <c r="UKH107" s="62"/>
      <c r="UKI107" s="75"/>
      <c r="UKJ107" s="76"/>
      <c r="UKK107" s="216"/>
      <c r="UKL107" s="75"/>
      <c r="UKM107" s="75"/>
      <c r="UKN107" s="204"/>
      <c r="UKO107" s="205"/>
      <c r="UKP107" s="72"/>
      <c r="UKQ107" s="70"/>
      <c r="UKR107" s="73"/>
      <c r="UKS107" s="74"/>
      <c r="UKT107" s="74"/>
      <c r="UKU107" s="62"/>
      <c r="UKV107" s="75"/>
      <c r="UKW107" s="76"/>
      <c r="UKX107" s="216"/>
      <c r="UKY107" s="75"/>
      <c r="UKZ107" s="75"/>
      <c r="ULA107" s="204"/>
      <c r="ULB107" s="205"/>
      <c r="ULC107" s="72"/>
      <c r="ULD107" s="70"/>
      <c r="ULE107" s="73"/>
      <c r="ULF107" s="74"/>
      <c r="ULG107" s="74"/>
      <c r="ULH107" s="62"/>
      <c r="ULI107" s="75"/>
      <c r="ULJ107" s="76"/>
      <c r="ULK107" s="216"/>
      <c r="ULL107" s="75"/>
      <c r="ULM107" s="75"/>
      <c r="ULN107" s="204"/>
      <c r="ULO107" s="205"/>
      <c r="ULP107" s="72"/>
      <c r="ULQ107" s="70"/>
      <c r="ULR107" s="73"/>
      <c r="ULS107" s="74"/>
      <c r="ULT107" s="74"/>
      <c r="ULU107" s="62"/>
      <c r="ULV107" s="75"/>
      <c r="ULW107" s="76"/>
      <c r="ULX107" s="216"/>
      <c r="ULY107" s="75"/>
      <c r="ULZ107" s="75"/>
      <c r="UMA107" s="204"/>
      <c r="UMB107" s="205"/>
      <c r="UMC107" s="72"/>
      <c r="UMD107" s="70"/>
      <c r="UME107" s="73"/>
      <c r="UMF107" s="74"/>
      <c r="UMG107" s="74"/>
      <c r="UMH107" s="62"/>
      <c r="UMI107" s="75"/>
      <c r="UMJ107" s="76"/>
      <c r="UMK107" s="216"/>
      <c r="UML107" s="75"/>
      <c r="UMM107" s="75"/>
      <c r="UMN107" s="204"/>
      <c r="UMO107" s="205"/>
      <c r="UMP107" s="72"/>
      <c r="UMQ107" s="70"/>
      <c r="UMR107" s="73"/>
      <c r="UMS107" s="74"/>
      <c r="UMT107" s="74"/>
      <c r="UMU107" s="62"/>
      <c r="UMV107" s="75"/>
      <c r="UMW107" s="76"/>
      <c r="UMX107" s="216"/>
      <c r="UMY107" s="75"/>
      <c r="UMZ107" s="75"/>
      <c r="UNA107" s="204"/>
      <c r="UNB107" s="205"/>
      <c r="UNC107" s="72"/>
      <c r="UND107" s="70"/>
      <c r="UNE107" s="73"/>
      <c r="UNF107" s="74"/>
      <c r="UNG107" s="74"/>
      <c r="UNH107" s="62"/>
      <c r="UNI107" s="75"/>
      <c r="UNJ107" s="76"/>
      <c r="UNK107" s="216"/>
      <c r="UNL107" s="75"/>
      <c r="UNM107" s="75"/>
      <c r="UNN107" s="204"/>
      <c r="UNO107" s="205"/>
      <c r="UNP107" s="72"/>
      <c r="UNQ107" s="70"/>
      <c r="UNR107" s="73"/>
      <c r="UNS107" s="74"/>
      <c r="UNT107" s="74"/>
      <c r="UNU107" s="62"/>
      <c r="UNV107" s="75"/>
      <c r="UNW107" s="76"/>
      <c r="UNX107" s="216"/>
      <c r="UNY107" s="75"/>
      <c r="UNZ107" s="75"/>
      <c r="UOA107" s="204"/>
      <c r="UOB107" s="205"/>
      <c r="UOC107" s="72"/>
      <c r="UOD107" s="70"/>
      <c r="UOE107" s="73"/>
      <c r="UOF107" s="74"/>
      <c r="UOG107" s="74"/>
      <c r="UOH107" s="62"/>
      <c r="UOI107" s="75"/>
      <c r="UOJ107" s="76"/>
      <c r="UOK107" s="216"/>
      <c r="UOL107" s="75"/>
      <c r="UOM107" s="75"/>
      <c r="UON107" s="204"/>
      <c r="UOO107" s="205"/>
      <c r="UOP107" s="72"/>
      <c r="UOQ107" s="70"/>
      <c r="UOR107" s="73"/>
      <c r="UOS107" s="74"/>
      <c r="UOT107" s="74"/>
      <c r="UOU107" s="62"/>
      <c r="UOV107" s="75"/>
      <c r="UOW107" s="76"/>
      <c r="UOX107" s="216"/>
      <c r="UOY107" s="75"/>
      <c r="UOZ107" s="75"/>
      <c r="UPA107" s="204"/>
      <c r="UPB107" s="205"/>
      <c r="UPC107" s="72"/>
      <c r="UPD107" s="70"/>
      <c r="UPE107" s="73"/>
      <c r="UPF107" s="74"/>
      <c r="UPG107" s="74"/>
      <c r="UPH107" s="62"/>
      <c r="UPI107" s="75"/>
      <c r="UPJ107" s="76"/>
      <c r="UPK107" s="216"/>
      <c r="UPL107" s="75"/>
      <c r="UPM107" s="75"/>
      <c r="UPN107" s="204"/>
      <c r="UPO107" s="205"/>
      <c r="UPP107" s="72"/>
      <c r="UPQ107" s="70"/>
      <c r="UPR107" s="73"/>
      <c r="UPS107" s="74"/>
      <c r="UPT107" s="74"/>
      <c r="UPU107" s="62"/>
      <c r="UPV107" s="75"/>
      <c r="UPW107" s="76"/>
      <c r="UPX107" s="216"/>
      <c r="UPY107" s="75"/>
      <c r="UPZ107" s="75"/>
      <c r="UQA107" s="204"/>
      <c r="UQB107" s="205"/>
      <c r="UQC107" s="72"/>
      <c r="UQD107" s="70"/>
      <c r="UQE107" s="73"/>
      <c r="UQF107" s="74"/>
      <c r="UQG107" s="74"/>
      <c r="UQH107" s="62"/>
      <c r="UQI107" s="75"/>
      <c r="UQJ107" s="76"/>
      <c r="UQK107" s="216"/>
      <c r="UQL107" s="75"/>
      <c r="UQM107" s="75"/>
      <c r="UQN107" s="204"/>
      <c r="UQO107" s="205"/>
      <c r="UQP107" s="72"/>
      <c r="UQQ107" s="70"/>
      <c r="UQR107" s="73"/>
      <c r="UQS107" s="74"/>
      <c r="UQT107" s="74"/>
      <c r="UQU107" s="62"/>
      <c r="UQV107" s="75"/>
      <c r="UQW107" s="76"/>
      <c r="UQX107" s="216"/>
      <c r="UQY107" s="75"/>
      <c r="UQZ107" s="75"/>
      <c r="URA107" s="204"/>
      <c r="URB107" s="205"/>
      <c r="URC107" s="72"/>
      <c r="URD107" s="70"/>
      <c r="URE107" s="73"/>
      <c r="URF107" s="74"/>
      <c r="URG107" s="74"/>
      <c r="URH107" s="62"/>
      <c r="URI107" s="75"/>
      <c r="URJ107" s="76"/>
      <c r="URK107" s="216"/>
      <c r="URL107" s="75"/>
      <c r="URM107" s="75"/>
      <c r="URN107" s="204"/>
      <c r="URO107" s="205"/>
      <c r="URP107" s="72"/>
      <c r="URQ107" s="70"/>
      <c r="URR107" s="73"/>
      <c r="URS107" s="74"/>
      <c r="URT107" s="74"/>
      <c r="URU107" s="62"/>
      <c r="URV107" s="75"/>
      <c r="URW107" s="76"/>
      <c r="URX107" s="216"/>
      <c r="URY107" s="75"/>
      <c r="URZ107" s="75"/>
      <c r="USA107" s="204"/>
      <c r="USB107" s="205"/>
      <c r="USC107" s="72"/>
      <c r="USD107" s="70"/>
      <c r="USE107" s="73"/>
      <c r="USF107" s="74"/>
      <c r="USG107" s="74"/>
      <c r="USH107" s="62"/>
      <c r="USI107" s="75"/>
      <c r="USJ107" s="76"/>
      <c r="USK107" s="216"/>
      <c r="USL107" s="75"/>
      <c r="USM107" s="75"/>
      <c r="USN107" s="204"/>
      <c r="USO107" s="205"/>
      <c r="USP107" s="72"/>
      <c r="USQ107" s="70"/>
      <c r="USR107" s="73"/>
      <c r="USS107" s="74"/>
      <c r="UST107" s="74"/>
      <c r="USU107" s="62"/>
      <c r="USV107" s="75"/>
      <c r="USW107" s="76"/>
      <c r="USX107" s="216"/>
      <c r="USY107" s="75"/>
      <c r="USZ107" s="75"/>
      <c r="UTA107" s="204"/>
      <c r="UTB107" s="205"/>
      <c r="UTC107" s="72"/>
      <c r="UTD107" s="70"/>
      <c r="UTE107" s="73"/>
      <c r="UTF107" s="74"/>
      <c r="UTG107" s="74"/>
      <c r="UTH107" s="62"/>
      <c r="UTI107" s="75"/>
      <c r="UTJ107" s="76"/>
      <c r="UTK107" s="216"/>
      <c r="UTL107" s="75"/>
      <c r="UTM107" s="75"/>
      <c r="UTN107" s="204"/>
      <c r="UTO107" s="205"/>
      <c r="UTP107" s="72"/>
      <c r="UTQ107" s="70"/>
      <c r="UTR107" s="73"/>
      <c r="UTS107" s="74"/>
      <c r="UTT107" s="74"/>
      <c r="UTU107" s="62"/>
      <c r="UTV107" s="75"/>
      <c r="UTW107" s="76"/>
      <c r="UTX107" s="216"/>
      <c r="UTY107" s="75"/>
      <c r="UTZ107" s="75"/>
      <c r="UUA107" s="204"/>
      <c r="UUB107" s="205"/>
      <c r="UUC107" s="72"/>
      <c r="UUD107" s="70"/>
      <c r="UUE107" s="73"/>
      <c r="UUF107" s="74"/>
      <c r="UUG107" s="74"/>
      <c r="UUH107" s="62"/>
      <c r="UUI107" s="75"/>
      <c r="UUJ107" s="76"/>
      <c r="UUK107" s="216"/>
      <c r="UUL107" s="75"/>
      <c r="UUM107" s="75"/>
      <c r="UUN107" s="204"/>
      <c r="UUO107" s="205"/>
      <c r="UUP107" s="72"/>
      <c r="UUQ107" s="70"/>
      <c r="UUR107" s="73"/>
      <c r="UUS107" s="74"/>
      <c r="UUT107" s="74"/>
      <c r="UUU107" s="62"/>
      <c r="UUV107" s="75"/>
      <c r="UUW107" s="76"/>
      <c r="UUX107" s="216"/>
      <c r="UUY107" s="75"/>
      <c r="UUZ107" s="75"/>
      <c r="UVA107" s="204"/>
      <c r="UVB107" s="205"/>
      <c r="UVC107" s="72"/>
      <c r="UVD107" s="70"/>
      <c r="UVE107" s="73"/>
      <c r="UVF107" s="74"/>
      <c r="UVG107" s="74"/>
      <c r="UVH107" s="62"/>
      <c r="UVI107" s="75"/>
      <c r="UVJ107" s="76"/>
      <c r="UVK107" s="216"/>
      <c r="UVL107" s="75"/>
      <c r="UVM107" s="75"/>
      <c r="UVN107" s="204"/>
      <c r="UVO107" s="205"/>
      <c r="UVP107" s="72"/>
      <c r="UVQ107" s="70"/>
      <c r="UVR107" s="73"/>
      <c r="UVS107" s="74"/>
      <c r="UVT107" s="74"/>
      <c r="UVU107" s="62"/>
      <c r="UVV107" s="75"/>
      <c r="UVW107" s="76"/>
      <c r="UVX107" s="216"/>
      <c r="UVY107" s="75"/>
      <c r="UVZ107" s="75"/>
      <c r="UWA107" s="204"/>
      <c r="UWB107" s="205"/>
      <c r="UWC107" s="72"/>
      <c r="UWD107" s="70"/>
      <c r="UWE107" s="73"/>
      <c r="UWF107" s="74"/>
      <c r="UWG107" s="74"/>
      <c r="UWH107" s="62"/>
      <c r="UWI107" s="75"/>
      <c r="UWJ107" s="76"/>
      <c r="UWK107" s="216"/>
      <c r="UWL107" s="75"/>
      <c r="UWM107" s="75"/>
      <c r="UWN107" s="204"/>
      <c r="UWO107" s="205"/>
      <c r="UWP107" s="72"/>
      <c r="UWQ107" s="70"/>
      <c r="UWR107" s="73"/>
      <c r="UWS107" s="74"/>
      <c r="UWT107" s="74"/>
      <c r="UWU107" s="62"/>
      <c r="UWV107" s="75"/>
      <c r="UWW107" s="76"/>
      <c r="UWX107" s="216"/>
      <c r="UWY107" s="75"/>
      <c r="UWZ107" s="75"/>
      <c r="UXA107" s="204"/>
      <c r="UXB107" s="205"/>
      <c r="UXC107" s="72"/>
      <c r="UXD107" s="70"/>
      <c r="UXE107" s="73"/>
      <c r="UXF107" s="74"/>
      <c r="UXG107" s="74"/>
      <c r="UXH107" s="62"/>
      <c r="UXI107" s="75"/>
      <c r="UXJ107" s="76"/>
      <c r="UXK107" s="216"/>
      <c r="UXL107" s="75"/>
      <c r="UXM107" s="75"/>
      <c r="UXN107" s="204"/>
      <c r="UXO107" s="205"/>
      <c r="UXP107" s="72"/>
      <c r="UXQ107" s="70"/>
      <c r="UXR107" s="73"/>
      <c r="UXS107" s="74"/>
      <c r="UXT107" s="74"/>
      <c r="UXU107" s="62"/>
      <c r="UXV107" s="75"/>
      <c r="UXW107" s="76"/>
      <c r="UXX107" s="216"/>
      <c r="UXY107" s="75"/>
      <c r="UXZ107" s="75"/>
      <c r="UYA107" s="204"/>
      <c r="UYB107" s="205"/>
      <c r="UYC107" s="72"/>
      <c r="UYD107" s="70"/>
      <c r="UYE107" s="73"/>
      <c r="UYF107" s="74"/>
      <c r="UYG107" s="74"/>
      <c r="UYH107" s="62"/>
      <c r="UYI107" s="75"/>
      <c r="UYJ107" s="76"/>
      <c r="UYK107" s="216"/>
      <c r="UYL107" s="75"/>
      <c r="UYM107" s="75"/>
      <c r="UYN107" s="204"/>
      <c r="UYO107" s="205"/>
      <c r="UYP107" s="72"/>
      <c r="UYQ107" s="70"/>
      <c r="UYR107" s="73"/>
      <c r="UYS107" s="74"/>
      <c r="UYT107" s="74"/>
      <c r="UYU107" s="62"/>
      <c r="UYV107" s="75"/>
      <c r="UYW107" s="76"/>
      <c r="UYX107" s="216"/>
      <c r="UYY107" s="75"/>
      <c r="UYZ107" s="75"/>
      <c r="UZA107" s="204"/>
      <c r="UZB107" s="205"/>
      <c r="UZC107" s="72"/>
      <c r="UZD107" s="70"/>
      <c r="UZE107" s="73"/>
      <c r="UZF107" s="74"/>
      <c r="UZG107" s="74"/>
      <c r="UZH107" s="62"/>
      <c r="UZI107" s="75"/>
      <c r="UZJ107" s="76"/>
      <c r="UZK107" s="216"/>
      <c r="UZL107" s="75"/>
      <c r="UZM107" s="75"/>
      <c r="UZN107" s="204"/>
      <c r="UZO107" s="205"/>
      <c r="UZP107" s="72"/>
      <c r="UZQ107" s="70"/>
      <c r="UZR107" s="73"/>
      <c r="UZS107" s="74"/>
      <c r="UZT107" s="74"/>
      <c r="UZU107" s="62"/>
      <c r="UZV107" s="75"/>
      <c r="UZW107" s="76"/>
      <c r="UZX107" s="216"/>
      <c r="UZY107" s="75"/>
      <c r="UZZ107" s="75"/>
      <c r="VAA107" s="204"/>
      <c r="VAB107" s="205"/>
      <c r="VAC107" s="72"/>
      <c r="VAD107" s="70"/>
      <c r="VAE107" s="73"/>
      <c r="VAF107" s="74"/>
      <c r="VAG107" s="74"/>
      <c r="VAH107" s="62"/>
      <c r="VAI107" s="75"/>
      <c r="VAJ107" s="76"/>
      <c r="VAK107" s="216"/>
      <c r="VAL107" s="75"/>
      <c r="VAM107" s="75"/>
      <c r="VAN107" s="204"/>
      <c r="VAO107" s="205"/>
      <c r="VAP107" s="72"/>
      <c r="VAQ107" s="70"/>
      <c r="VAR107" s="73"/>
      <c r="VAS107" s="74"/>
      <c r="VAT107" s="74"/>
      <c r="VAU107" s="62"/>
      <c r="VAV107" s="75"/>
      <c r="VAW107" s="76"/>
      <c r="VAX107" s="216"/>
      <c r="VAY107" s="75"/>
      <c r="VAZ107" s="75"/>
      <c r="VBA107" s="204"/>
      <c r="VBB107" s="205"/>
      <c r="VBC107" s="72"/>
      <c r="VBD107" s="70"/>
      <c r="VBE107" s="73"/>
      <c r="VBF107" s="74"/>
      <c r="VBG107" s="74"/>
      <c r="VBH107" s="62"/>
      <c r="VBI107" s="75"/>
      <c r="VBJ107" s="76"/>
      <c r="VBK107" s="216"/>
      <c r="VBL107" s="75"/>
      <c r="VBM107" s="75"/>
      <c r="VBN107" s="204"/>
      <c r="VBO107" s="205"/>
      <c r="VBP107" s="72"/>
      <c r="VBQ107" s="70"/>
      <c r="VBR107" s="73"/>
      <c r="VBS107" s="74"/>
      <c r="VBT107" s="74"/>
      <c r="VBU107" s="62"/>
      <c r="VBV107" s="75"/>
      <c r="VBW107" s="76"/>
      <c r="VBX107" s="216"/>
      <c r="VBY107" s="75"/>
      <c r="VBZ107" s="75"/>
      <c r="VCA107" s="204"/>
      <c r="VCB107" s="205"/>
      <c r="VCC107" s="72"/>
      <c r="VCD107" s="70"/>
      <c r="VCE107" s="73"/>
      <c r="VCF107" s="74"/>
      <c r="VCG107" s="74"/>
      <c r="VCH107" s="62"/>
      <c r="VCI107" s="75"/>
      <c r="VCJ107" s="76"/>
      <c r="VCK107" s="216"/>
      <c r="VCL107" s="75"/>
      <c r="VCM107" s="75"/>
      <c r="VCN107" s="204"/>
      <c r="VCO107" s="205"/>
      <c r="VCP107" s="72"/>
      <c r="VCQ107" s="70"/>
      <c r="VCR107" s="73"/>
      <c r="VCS107" s="74"/>
      <c r="VCT107" s="74"/>
      <c r="VCU107" s="62"/>
      <c r="VCV107" s="75"/>
      <c r="VCW107" s="76"/>
      <c r="VCX107" s="216"/>
      <c r="VCY107" s="75"/>
      <c r="VCZ107" s="75"/>
      <c r="VDA107" s="204"/>
      <c r="VDB107" s="205"/>
      <c r="VDC107" s="72"/>
      <c r="VDD107" s="70"/>
      <c r="VDE107" s="73"/>
      <c r="VDF107" s="74"/>
      <c r="VDG107" s="74"/>
      <c r="VDH107" s="62"/>
      <c r="VDI107" s="75"/>
      <c r="VDJ107" s="76"/>
      <c r="VDK107" s="216"/>
      <c r="VDL107" s="75"/>
      <c r="VDM107" s="75"/>
      <c r="VDN107" s="204"/>
      <c r="VDO107" s="205"/>
      <c r="VDP107" s="72"/>
      <c r="VDQ107" s="70"/>
      <c r="VDR107" s="73"/>
      <c r="VDS107" s="74"/>
      <c r="VDT107" s="74"/>
      <c r="VDU107" s="62"/>
      <c r="VDV107" s="75"/>
      <c r="VDW107" s="76"/>
      <c r="VDX107" s="216"/>
      <c r="VDY107" s="75"/>
      <c r="VDZ107" s="75"/>
      <c r="VEA107" s="204"/>
      <c r="VEB107" s="205"/>
      <c r="VEC107" s="72"/>
      <c r="VED107" s="70"/>
      <c r="VEE107" s="73"/>
      <c r="VEF107" s="74"/>
      <c r="VEG107" s="74"/>
      <c r="VEH107" s="62"/>
      <c r="VEI107" s="75"/>
      <c r="VEJ107" s="76"/>
      <c r="VEK107" s="216"/>
      <c r="VEL107" s="75"/>
      <c r="VEM107" s="75"/>
      <c r="VEN107" s="204"/>
      <c r="VEO107" s="205"/>
      <c r="VEP107" s="72"/>
      <c r="VEQ107" s="70"/>
      <c r="VER107" s="73"/>
      <c r="VES107" s="74"/>
      <c r="VET107" s="74"/>
      <c r="VEU107" s="62"/>
      <c r="VEV107" s="75"/>
      <c r="VEW107" s="76"/>
      <c r="VEX107" s="216"/>
      <c r="VEY107" s="75"/>
      <c r="VEZ107" s="75"/>
      <c r="VFA107" s="204"/>
      <c r="VFB107" s="205"/>
      <c r="VFC107" s="72"/>
      <c r="VFD107" s="70"/>
      <c r="VFE107" s="73"/>
      <c r="VFF107" s="74"/>
      <c r="VFG107" s="74"/>
      <c r="VFH107" s="62"/>
      <c r="VFI107" s="75"/>
      <c r="VFJ107" s="76"/>
      <c r="VFK107" s="216"/>
      <c r="VFL107" s="75"/>
      <c r="VFM107" s="75"/>
      <c r="VFN107" s="204"/>
      <c r="VFO107" s="205"/>
      <c r="VFP107" s="72"/>
      <c r="VFQ107" s="70"/>
      <c r="VFR107" s="73"/>
      <c r="VFS107" s="74"/>
      <c r="VFT107" s="74"/>
      <c r="VFU107" s="62"/>
      <c r="VFV107" s="75"/>
      <c r="VFW107" s="76"/>
      <c r="VFX107" s="216"/>
      <c r="VFY107" s="75"/>
      <c r="VFZ107" s="75"/>
      <c r="VGA107" s="204"/>
      <c r="VGB107" s="205"/>
      <c r="VGC107" s="72"/>
      <c r="VGD107" s="70"/>
      <c r="VGE107" s="73"/>
      <c r="VGF107" s="74"/>
      <c r="VGG107" s="74"/>
      <c r="VGH107" s="62"/>
      <c r="VGI107" s="75"/>
      <c r="VGJ107" s="76"/>
      <c r="VGK107" s="216"/>
      <c r="VGL107" s="75"/>
      <c r="VGM107" s="75"/>
      <c r="VGN107" s="204"/>
      <c r="VGO107" s="205"/>
      <c r="VGP107" s="72"/>
      <c r="VGQ107" s="70"/>
      <c r="VGR107" s="73"/>
      <c r="VGS107" s="74"/>
      <c r="VGT107" s="74"/>
      <c r="VGU107" s="62"/>
      <c r="VGV107" s="75"/>
      <c r="VGW107" s="76"/>
      <c r="VGX107" s="216"/>
      <c r="VGY107" s="75"/>
      <c r="VGZ107" s="75"/>
      <c r="VHA107" s="204"/>
      <c r="VHB107" s="205"/>
      <c r="VHC107" s="72"/>
      <c r="VHD107" s="70"/>
      <c r="VHE107" s="73"/>
      <c r="VHF107" s="74"/>
      <c r="VHG107" s="74"/>
      <c r="VHH107" s="62"/>
      <c r="VHI107" s="75"/>
      <c r="VHJ107" s="76"/>
      <c r="VHK107" s="216"/>
      <c r="VHL107" s="75"/>
      <c r="VHM107" s="75"/>
      <c r="VHN107" s="204"/>
      <c r="VHO107" s="205"/>
      <c r="VHP107" s="72"/>
      <c r="VHQ107" s="70"/>
      <c r="VHR107" s="73"/>
      <c r="VHS107" s="74"/>
      <c r="VHT107" s="74"/>
      <c r="VHU107" s="62"/>
      <c r="VHV107" s="75"/>
      <c r="VHW107" s="76"/>
      <c r="VHX107" s="216"/>
      <c r="VHY107" s="75"/>
      <c r="VHZ107" s="75"/>
      <c r="VIA107" s="204"/>
      <c r="VIB107" s="205"/>
      <c r="VIC107" s="72"/>
      <c r="VID107" s="70"/>
      <c r="VIE107" s="73"/>
      <c r="VIF107" s="74"/>
      <c r="VIG107" s="74"/>
      <c r="VIH107" s="62"/>
      <c r="VII107" s="75"/>
      <c r="VIJ107" s="76"/>
      <c r="VIK107" s="216"/>
      <c r="VIL107" s="75"/>
      <c r="VIM107" s="75"/>
      <c r="VIN107" s="204"/>
      <c r="VIO107" s="205"/>
      <c r="VIP107" s="72"/>
      <c r="VIQ107" s="70"/>
      <c r="VIR107" s="73"/>
      <c r="VIS107" s="74"/>
      <c r="VIT107" s="74"/>
      <c r="VIU107" s="62"/>
      <c r="VIV107" s="75"/>
      <c r="VIW107" s="76"/>
      <c r="VIX107" s="216"/>
      <c r="VIY107" s="75"/>
      <c r="VIZ107" s="75"/>
      <c r="VJA107" s="204"/>
      <c r="VJB107" s="205"/>
      <c r="VJC107" s="72"/>
      <c r="VJD107" s="70"/>
      <c r="VJE107" s="73"/>
      <c r="VJF107" s="74"/>
      <c r="VJG107" s="74"/>
      <c r="VJH107" s="62"/>
      <c r="VJI107" s="75"/>
      <c r="VJJ107" s="76"/>
      <c r="VJK107" s="216"/>
      <c r="VJL107" s="75"/>
      <c r="VJM107" s="75"/>
      <c r="VJN107" s="204"/>
      <c r="VJO107" s="205"/>
      <c r="VJP107" s="72"/>
      <c r="VJQ107" s="70"/>
      <c r="VJR107" s="73"/>
      <c r="VJS107" s="74"/>
      <c r="VJT107" s="74"/>
      <c r="VJU107" s="62"/>
      <c r="VJV107" s="75"/>
      <c r="VJW107" s="76"/>
      <c r="VJX107" s="216"/>
      <c r="VJY107" s="75"/>
      <c r="VJZ107" s="75"/>
      <c r="VKA107" s="204"/>
      <c r="VKB107" s="205"/>
      <c r="VKC107" s="72"/>
      <c r="VKD107" s="70"/>
      <c r="VKE107" s="73"/>
      <c r="VKF107" s="74"/>
      <c r="VKG107" s="74"/>
      <c r="VKH107" s="62"/>
      <c r="VKI107" s="75"/>
      <c r="VKJ107" s="76"/>
      <c r="VKK107" s="216"/>
      <c r="VKL107" s="75"/>
      <c r="VKM107" s="75"/>
      <c r="VKN107" s="204"/>
      <c r="VKO107" s="205"/>
      <c r="VKP107" s="72"/>
      <c r="VKQ107" s="70"/>
      <c r="VKR107" s="73"/>
      <c r="VKS107" s="74"/>
      <c r="VKT107" s="74"/>
      <c r="VKU107" s="62"/>
      <c r="VKV107" s="75"/>
      <c r="VKW107" s="76"/>
      <c r="VKX107" s="216"/>
      <c r="VKY107" s="75"/>
      <c r="VKZ107" s="75"/>
      <c r="VLA107" s="204"/>
      <c r="VLB107" s="205"/>
      <c r="VLC107" s="72"/>
      <c r="VLD107" s="70"/>
      <c r="VLE107" s="73"/>
      <c r="VLF107" s="74"/>
      <c r="VLG107" s="74"/>
      <c r="VLH107" s="62"/>
      <c r="VLI107" s="75"/>
      <c r="VLJ107" s="76"/>
      <c r="VLK107" s="216"/>
      <c r="VLL107" s="75"/>
      <c r="VLM107" s="75"/>
      <c r="VLN107" s="204"/>
      <c r="VLO107" s="205"/>
      <c r="VLP107" s="72"/>
      <c r="VLQ107" s="70"/>
      <c r="VLR107" s="73"/>
      <c r="VLS107" s="74"/>
      <c r="VLT107" s="74"/>
      <c r="VLU107" s="62"/>
      <c r="VLV107" s="75"/>
      <c r="VLW107" s="76"/>
      <c r="VLX107" s="216"/>
      <c r="VLY107" s="75"/>
      <c r="VLZ107" s="75"/>
      <c r="VMA107" s="204"/>
      <c r="VMB107" s="205"/>
      <c r="VMC107" s="72"/>
      <c r="VMD107" s="70"/>
      <c r="VME107" s="73"/>
      <c r="VMF107" s="74"/>
      <c r="VMG107" s="74"/>
      <c r="VMH107" s="62"/>
      <c r="VMI107" s="75"/>
      <c r="VMJ107" s="76"/>
      <c r="VMK107" s="216"/>
      <c r="VML107" s="75"/>
      <c r="VMM107" s="75"/>
      <c r="VMN107" s="204"/>
      <c r="VMO107" s="205"/>
      <c r="VMP107" s="72"/>
      <c r="VMQ107" s="70"/>
      <c r="VMR107" s="73"/>
      <c r="VMS107" s="74"/>
      <c r="VMT107" s="74"/>
      <c r="VMU107" s="62"/>
      <c r="VMV107" s="75"/>
      <c r="VMW107" s="76"/>
      <c r="VMX107" s="216"/>
      <c r="VMY107" s="75"/>
      <c r="VMZ107" s="75"/>
      <c r="VNA107" s="204"/>
      <c r="VNB107" s="205"/>
      <c r="VNC107" s="72"/>
      <c r="VND107" s="70"/>
      <c r="VNE107" s="73"/>
      <c r="VNF107" s="74"/>
      <c r="VNG107" s="74"/>
      <c r="VNH107" s="62"/>
      <c r="VNI107" s="75"/>
      <c r="VNJ107" s="76"/>
      <c r="VNK107" s="216"/>
      <c r="VNL107" s="75"/>
      <c r="VNM107" s="75"/>
      <c r="VNN107" s="204"/>
      <c r="VNO107" s="205"/>
      <c r="VNP107" s="72"/>
      <c r="VNQ107" s="70"/>
      <c r="VNR107" s="73"/>
      <c r="VNS107" s="74"/>
      <c r="VNT107" s="74"/>
      <c r="VNU107" s="62"/>
      <c r="VNV107" s="75"/>
      <c r="VNW107" s="76"/>
      <c r="VNX107" s="216"/>
      <c r="VNY107" s="75"/>
      <c r="VNZ107" s="75"/>
      <c r="VOA107" s="204"/>
      <c r="VOB107" s="205"/>
      <c r="VOC107" s="72"/>
      <c r="VOD107" s="70"/>
      <c r="VOE107" s="73"/>
      <c r="VOF107" s="74"/>
      <c r="VOG107" s="74"/>
      <c r="VOH107" s="62"/>
      <c r="VOI107" s="75"/>
      <c r="VOJ107" s="76"/>
      <c r="VOK107" s="216"/>
      <c r="VOL107" s="75"/>
      <c r="VOM107" s="75"/>
      <c r="VON107" s="204"/>
      <c r="VOO107" s="205"/>
      <c r="VOP107" s="72"/>
      <c r="VOQ107" s="70"/>
      <c r="VOR107" s="73"/>
      <c r="VOS107" s="74"/>
      <c r="VOT107" s="74"/>
      <c r="VOU107" s="62"/>
      <c r="VOV107" s="75"/>
      <c r="VOW107" s="76"/>
      <c r="VOX107" s="216"/>
      <c r="VOY107" s="75"/>
      <c r="VOZ107" s="75"/>
      <c r="VPA107" s="204"/>
      <c r="VPB107" s="205"/>
      <c r="VPC107" s="72"/>
      <c r="VPD107" s="70"/>
      <c r="VPE107" s="73"/>
      <c r="VPF107" s="74"/>
      <c r="VPG107" s="74"/>
      <c r="VPH107" s="62"/>
      <c r="VPI107" s="75"/>
      <c r="VPJ107" s="76"/>
      <c r="VPK107" s="216"/>
      <c r="VPL107" s="75"/>
      <c r="VPM107" s="75"/>
      <c r="VPN107" s="204"/>
      <c r="VPO107" s="205"/>
      <c r="VPP107" s="72"/>
      <c r="VPQ107" s="70"/>
      <c r="VPR107" s="73"/>
      <c r="VPS107" s="74"/>
      <c r="VPT107" s="74"/>
      <c r="VPU107" s="62"/>
      <c r="VPV107" s="75"/>
      <c r="VPW107" s="76"/>
      <c r="VPX107" s="216"/>
      <c r="VPY107" s="75"/>
      <c r="VPZ107" s="75"/>
      <c r="VQA107" s="204"/>
      <c r="VQB107" s="205"/>
      <c r="VQC107" s="72"/>
      <c r="VQD107" s="70"/>
      <c r="VQE107" s="73"/>
      <c r="VQF107" s="74"/>
      <c r="VQG107" s="74"/>
      <c r="VQH107" s="62"/>
      <c r="VQI107" s="75"/>
      <c r="VQJ107" s="76"/>
      <c r="VQK107" s="216"/>
      <c r="VQL107" s="75"/>
      <c r="VQM107" s="75"/>
      <c r="VQN107" s="204"/>
      <c r="VQO107" s="205"/>
      <c r="VQP107" s="72"/>
      <c r="VQQ107" s="70"/>
      <c r="VQR107" s="73"/>
      <c r="VQS107" s="74"/>
      <c r="VQT107" s="74"/>
      <c r="VQU107" s="62"/>
      <c r="VQV107" s="75"/>
      <c r="VQW107" s="76"/>
      <c r="VQX107" s="216"/>
      <c r="VQY107" s="75"/>
      <c r="VQZ107" s="75"/>
      <c r="VRA107" s="204"/>
      <c r="VRB107" s="205"/>
      <c r="VRC107" s="72"/>
      <c r="VRD107" s="70"/>
      <c r="VRE107" s="73"/>
      <c r="VRF107" s="74"/>
      <c r="VRG107" s="74"/>
      <c r="VRH107" s="62"/>
      <c r="VRI107" s="75"/>
      <c r="VRJ107" s="76"/>
      <c r="VRK107" s="216"/>
      <c r="VRL107" s="75"/>
      <c r="VRM107" s="75"/>
      <c r="VRN107" s="204"/>
      <c r="VRO107" s="205"/>
      <c r="VRP107" s="72"/>
      <c r="VRQ107" s="70"/>
      <c r="VRR107" s="73"/>
      <c r="VRS107" s="74"/>
      <c r="VRT107" s="74"/>
      <c r="VRU107" s="62"/>
      <c r="VRV107" s="75"/>
      <c r="VRW107" s="76"/>
      <c r="VRX107" s="216"/>
      <c r="VRY107" s="75"/>
      <c r="VRZ107" s="75"/>
      <c r="VSA107" s="204"/>
      <c r="VSB107" s="205"/>
      <c r="VSC107" s="72"/>
      <c r="VSD107" s="70"/>
      <c r="VSE107" s="73"/>
      <c r="VSF107" s="74"/>
      <c r="VSG107" s="74"/>
      <c r="VSH107" s="62"/>
      <c r="VSI107" s="75"/>
      <c r="VSJ107" s="76"/>
      <c r="VSK107" s="216"/>
      <c r="VSL107" s="75"/>
      <c r="VSM107" s="75"/>
      <c r="VSN107" s="204"/>
      <c r="VSO107" s="205"/>
      <c r="VSP107" s="72"/>
      <c r="VSQ107" s="70"/>
      <c r="VSR107" s="73"/>
      <c r="VSS107" s="74"/>
      <c r="VST107" s="74"/>
      <c r="VSU107" s="62"/>
      <c r="VSV107" s="75"/>
      <c r="VSW107" s="76"/>
      <c r="VSX107" s="216"/>
      <c r="VSY107" s="75"/>
      <c r="VSZ107" s="75"/>
      <c r="VTA107" s="204"/>
      <c r="VTB107" s="205"/>
      <c r="VTC107" s="72"/>
      <c r="VTD107" s="70"/>
      <c r="VTE107" s="73"/>
      <c r="VTF107" s="74"/>
      <c r="VTG107" s="74"/>
      <c r="VTH107" s="62"/>
      <c r="VTI107" s="75"/>
      <c r="VTJ107" s="76"/>
      <c r="VTK107" s="216"/>
      <c r="VTL107" s="75"/>
      <c r="VTM107" s="75"/>
      <c r="VTN107" s="204"/>
      <c r="VTO107" s="205"/>
      <c r="VTP107" s="72"/>
      <c r="VTQ107" s="70"/>
      <c r="VTR107" s="73"/>
      <c r="VTS107" s="74"/>
      <c r="VTT107" s="74"/>
      <c r="VTU107" s="62"/>
      <c r="VTV107" s="75"/>
      <c r="VTW107" s="76"/>
      <c r="VTX107" s="216"/>
      <c r="VTY107" s="75"/>
      <c r="VTZ107" s="75"/>
      <c r="VUA107" s="204"/>
      <c r="VUB107" s="205"/>
      <c r="VUC107" s="72"/>
      <c r="VUD107" s="70"/>
      <c r="VUE107" s="73"/>
      <c r="VUF107" s="74"/>
      <c r="VUG107" s="74"/>
      <c r="VUH107" s="62"/>
      <c r="VUI107" s="75"/>
      <c r="VUJ107" s="76"/>
      <c r="VUK107" s="216"/>
      <c r="VUL107" s="75"/>
      <c r="VUM107" s="75"/>
      <c r="VUN107" s="204"/>
      <c r="VUO107" s="205"/>
      <c r="VUP107" s="72"/>
      <c r="VUQ107" s="70"/>
      <c r="VUR107" s="73"/>
      <c r="VUS107" s="74"/>
      <c r="VUT107" s="74"/>
      <c r="VUU107" s="62"/>
      <c r="VUV107" s="75"/>
      <c r="VUW107" s="76"/>
      <c r="VUX107" s="216"/>
      <c r="VUY107" s="75"/>
      <c r="VUZ107" s="75"/>
      <c r="VVA107" s="204"/>
      <c r="VVB107" s="205"/>
      <c r="VVC107" s="72"/>
      <c r="VVD107" s="70"/>
      <c r="VVE107" s="73"/>
      <c r="VVF107" s="74"/>
      <c r="VVG107" s="74"/>
      <c r="VVH107" s="62"/>
      <c r="VVI107" s="75"/>
      <c r="VVJ107" s="76"/>
      <c r="VVK107" s="216"/>
      <c r="VVL107" s="75"/>
      <c r="VVM107" s="75"/>
      <c r="VVN107" s="204"/>
      <c r="VVO107" s="205"/>
      <c r="VVP107" s="72"/>
      <c r="VVQ107" s="70"/>
      <c r="VVR107" s="73"/>
      <c r="VVS107" s="74"/>
      <c r="VVT107" s="74"/>
      <c r="VVU107" s="62"/>
      <c r="VVV107" s="75"/>
      <c r="VVW107" s="76"/>
      <c r="VVX107" s="216"/>
      <c r="VVY107" s="75"/>
      <c r="VVZ107" s="75"/>
      <c r="VWA107" s="204"/>
      <c r="VWB107" s="205"/>
      <c r="VWC107" s="72"/>
      <c r="VWD107" s="70"/>
      <c r="VWE107" s="73"/>
      <c r="VWF107" s="74"/>
      <c r="VWG107" s="74"/>
      <c r="VWH107" s="62"/>
      <c r="VWI107" s="75"/>
      <c r="VWJ107" s="76"/>
      <c r="VWK107" s="216"/>
      <c r="VWL107" s="75"/>
      <c r="VWM107" s="75"/>
      <c r="VWN107" s="204"/>
      <c r="VWO107" s="205"/>
      <c r="VWP107" s="72"/>
      <c r="VWQ107" s="70"/>
      <c r="VWR107" s="73"/>
      <c r="VWS107" s="74"/>
      <c r="VWT107" s="74"/>
      <c r="VWU107" s="62"/>
      <c r="VWV107" s="75"/>
      <c r="VWW107" s="76"/>
      <c r="VWX107" s="216"/>
      <c r="VWY107" s="75"/>
      <c r="VWZ107" s="75"/>
      <c r="VXA107" s="204"/>
      <c r="VXB107" s="205"/>
      <c r="VXC107" s="72"/>
      <c r="VXD107" s="70"/>
      <c r="VXE107" s="73"/>
      <c r="VXF107" s="74"/>
      <c r="VXG107" s="74"/>
      <c r="VXH107" s="62"/>
      <c r="VXI107" s="75"/>
      <c r="VXJ107" s="76"/>
      <c r="VXK107" s="216"/>
      <c r="VXL107" s="75"/>
      <c r="VXM107" s="75"/>
      <c r="VXN107" s="204"/>
      <c r="VXO107" s="205"/>
      <c r="VXP107" s="72"/>
      <c r="VXQ107" s="70"/>
      <c r="VXR107" s="73"/>
      <c r="VXS107" s="74"/>
      <c r="VXT107" s="74"/>
      <c r="VXU107" s="62"/>
      <c r="VXV107" s="75"/>
      <c r="VXW107" s="76"/>
      <c r="VXX107" s="216"/>
      <c r="VXY107" s="75"/>
      <c r="VXZ107" s="75"/>
      <c r="VYA107" s="204"/>
      <c r="VYB107" s="205"/>
      <c r="VYC107" s="72"/>
      <c r="VYD107" s="70"/>
      <c r="VYE107" s="73"/>
      <c r="VYF107" s="74"/>
      <c r="VYG107" s="74"/>
      <c r="VYH107" s="62"/>
      <c r="VYI107" s="75"/>
      <c r="VYJ107" s="76"/>
      <c r="VYK107" s="216"/>
      <c r="VYL107" s="75"/>
      <c r="VYM107" s="75"/>
      <c r="VYN107" s="204"/>
      <c r="VYO107" s="205"/>
      <c r="VYP107" s="72"/>
      <c r="VYQ107" s="70"/>
      <c r="VYR107" s="73"/>
      <c r="VYS107" s="74"/>
      <c r="VYT107" s="74"/>
      <c r="VYU107" s="62"/>
      <c r="VYV107" s="75"/>
      <c r="VYW107" s="76"/>
      <c r="VYX107" s="216"/>
      <c r="VYY107" s="75"/>
      <c r="VYZ107" s="75"/>
      <c r="VZA107" s="204"/>
      <c r="VZB107" s="205"/>
      <c r="VZC107" s="72"/>
      <c r="VZD107" s="70"/>
      <c r="VZE107" s="73"/>
      <c r="VZF107" s="74"/>
      <c r="VZG107" s="74"/>
      <c r="VZH107" s="62"/>
      <c r="VZI107" s="75"/>
      <c r="VZJ107" s="76"/>
      <c r="VZK107" s="216"/>
      <c r="VZL107" s="75"/>
      <c r="VZM107" s="75"/>
      <c r="VZN107" s="204"/>
      <c r="VZO107" s="205"/>
      <c r="VZP107" s="72"/>
      <c r="VZQ107" s="70"/>
      <c r="VZR107" s="73"/>
      <c r="VZS107" s="74"/>
      <c r="VZT107" s="74"/>
      <c r="VZU107" s="62"/>
      <c r="VZV107" s="75"/>
      <c r="VZW107" s="76"/>
      <c r="VZX107" s="216"/>
      <c r="VZY107" s="75"/>
      <c r="VZZ107" s="75"/>
      <c r="WAA107" s="204"/>
      <c r="WAB107" s="205"/>
      <c r="WAC107" s="72"/>
      <c r="WAD107" s="70"/>
      <c r="WAE107" s="73"/>
      <c r="WAF107" s="74"/>
      <c r="WAG107" s="74"/>
      <c r="WAH107" s="62"/>
      <c r="WAI107" s="75"/>
      <c r="WAJ107" s="76"/>
      <c r="WAK107" s="216"/>
      <c r="WAL107" s="75"/>
      <c r="WAM107" s="75"/>
      <c r="WAN107" s="204"/>
      <c r="WAO107" s="205"/>
      <c r="WAP107" s="72"/>
      <c r="WAQ107" s="70"/>
      <c r="WAR107" s="73"/>
      <c r="WAS107" s="74"/>
      <c r="WAT107" s="74"/>
      <c r="WAU107" s="62"/>
      <c r="WAV107" s="75"/>
      <c r="WAW107" s="76"/>
      <c r="WAX107" s="216"/>
      <c r="WAY107" s="75"/>
      <c r="WAZ107" s="75"/>
      <c r="WBA107" s="204"/>
      <c r="WBB107" s="205"/>
      <c r="WBC107" s="72"/>
      <c r="WBD107" s="70"/>
      <c r="WBE107" s="73"/>
      <c r="WBF107" s="74"/>
      <c r="WBG107" s="74"/>
      <c r="WBH107" s="62"/>
      <c r="WBI107" s="75"/>
      <c r="WBJ107" s="76"/>
      <c r="WBK107" s="216"/>
      <c r="WBL107" s="75"/>
      <c r="WBM107" s="75"/>
      <c r="WBN107" s="204"/>
      <c r="WBO107" s="205"/>
      <c r="WBP107" s="72"/>
      <c r="WBQ107" s="70"/>
      <c r="WBR107" s="73"/>
      <c r="WBS107" s="74"/>
      <c r="WBT107" s="74"/>
      <c r="WBU107" s="62"/>
      <c r="WBV107" s="75"/>
      <c r="WBW107" s="76"/>
      <c r="WBX107" s="216"/>
      <c r="WBY107" s="75"/>
      <c r="WBZ107" s="75"/>
      <c r="WCA107" s="204"/>
      <c r="WCB107" s="205"/>
      <c r="WCC107" s="72"/>
      <c r="WCD107" s="70"/>
      <c r="WCE107" s="73"/>
      <c r="WCF107" s="74"/>
      <c r="WCG107" s="74"/>
      <c r="WCH107" s="62"/>
      <c r="WCI107" s="75"/>
      <c r="WCJ107" s="76"/>
      <c r="WCK107" s="216"/>
      <c r="WCL107" s="75"/>
      <c r="WCM107" s="75"/>
      <c r="WCN107" s="204"/>
      <c r="WCO107" s="205"/>
      <c r="WCP107" s="72"/>
      <c r="WCQ107" s="70"/>
      <c r="WCR107" s="73"/>
      <c r="WCS107" s="74"/>
      <c r="WCT107" s="74"/>
      <c r="WCU107" s="62"/>
      <c r="WCV107" s="75"/>
      <c r="WCW107" s="76"/>
      <c r="WCX107" s="216"/>
      <c r="WCY107" s="75"/>
      <c r="WCZ107" s="75"/>
      <c r="WDA107" s="204"/>
      <c r="WDB107" s="205"/>
      <c r="WDC107" s="72"/>
      <c r="WDD107" s="70"/>
      <c r="WDE107" s="73"/>
      <c r="WDF107" s="74"/>
      <c r="WDG107" s="74"/>
      <c r="WDH107" s="62"/>
      <c r="WDI107" s="75"/>
      <c r="WDJ107" s="76"/>
      <c r="WDK107" s="216"/>
      <c r="WDL107" s="75"/>
      <c r="WDM107" s="75"/>
      <c r="WDN107" s="204"/>
      <c r="WDO107" s="205"/>
      <c r="WDP107" s="72"/>
      <c r="WDQ107" s="70"/>
      <c r="WDR107" s="73"/>
      <c r="WDS107" s="74"/>
      <c r="WDT107" s="74"/>
      <c r="WDU107" s="62"/>
      <c r="WDV107" s="75"/>
      <c r="WDW107" s="76"/>
      <c r="WDX107" s="216"/>
      <c r="WDY107" s="75"/>
      <c r="WDZ107" s="75"/>
      <c r="WEA107" s="204"/>
      <c r="WEB107" s="205"/>
      <c r="WEC107" s="72"/>
      <c r="WED107" s="70"/>
      <c r="WEE107" s="73"/>
      <c r="WEF107" s="74"/>
      <c r="WEG107" s="74"/>
      <c r="WEH107" s="62"/>
      <c r="WEI107" s="75"/>
      <c r="WEJ107" s="76"/>
      <c r="WEK107" s="216"/>
      <c r="WEL107" s="75"/>
      <c r="WEM107" s="75"/>
      <c r="WEN107" s="204"/>
      <c r="WEO107" s="205"/>
      <c r="WEP107" s="72"/>
      <c r="WEQ107" s="70"/>
      <c r="WER107" s="73"/>
      <c r="WES107" s="74"/>
      <c r="WET107" s="74"/>
      <c r="WEU107" s="62"/>
      <c r="WEV107" s="75"/>
      <c r="WEW107" s="76"/>
      <c r="WEX107" s="216"/>
      <c r="WEY107" s="75"/>
      <c r="WEZ107" s="75"/>
      <c r="WFA107" s="204"/>
      <c r="WFB107" s="205"/>
      <c r="WFC107" s="72"/>
      <c r="WFD107" s="70"/>
      <c r="WFE107" s="73"/>
      <c r="WFF107" s="74"/>
      <c r="WFG107" s="74"/>
      <c r="WFH107" s="62"/>
      <c r="WFI107" s="75"/>
      <c r="WFJ107" s="76"/>
      <c r="WFK107" s="216"/>
      <c r="WFL107" s="75"/>
      <c r="WFM107" s="75"/>
      <c r="WFN107" s="204"/>
      <c r="WFO107" s="205"/>
      <c r="WFP107" s="72"/>
      <c r="WFQ107" s="70"/>
      <c r="WFR107" s="73"/>
      <c r="WFS107" s="74"/>
      <c r="WFT107" s="74"/>
      <c r="WFU107" s="62"/>
      <c r="WFV107" s="75"/>
      <c r="WFW107" s="76"/>
      <c r="WFX107" s="216"/>
      <c r="WFY107" s="75"/>
      <c r="WFZ107" s="75"/>
      <c r="WGA107" s="204"/>
      <c r="WGB107" s="205"/>
      <c r="WGC107" s="72"/>
      <c r="WGD107" s="70"/>
      <c r="WGE107" s="73"/>
      <c r="WGF107" s="74"/>
      <c r="WGG107" s="74"/>
      <c r="WGH107" s="62"/>
      <c r="WGI107" s="75"/>
      <c r="WGJ107" s="76"/>
      <c r="WGK107" s="216"/>
      <c r="WGL107" s="75"/>
      <c r="WGM107" s="75"/>
      <c r="WGN107" s="204"/>
      <c r="WGO107" s="205"/>
      <c r="WGP107" s="72"/>
      <c r="WGQ107" s="70"/>
      <c r="WGR107" s="73"/>
      <c r="WGS107" s="74"/>
      <c r="WGT107" s="74"/>
      <c r="WGU107" s="62"/>
      <c r="WGV107" s="75"/>
      <c r="WGW107" s="76"/>
      <c r="WGX107" s="216"/>
      <c r="WGY107" s="75"/>
      <c r="WGZ107" s="75"/>
      <c r="WHA107" s="204"/>
      <c r="WHB107" s="205"/>
      <c r="WHC107" s="72"/>
      <c r="WHD107" s="70"/>
      <c r="WHE107" s="73"/>
      <c r="WHF107" s="74"/>
      <c r="WHG107" s="74"/>
      <c r="WHH107" s="62"/>
      <c r="WHI107" s="75"/>
      <c r="WHJ107" s="76"/>
      <c r="WHK107" s="216"/>
      <c r="WHL107" s="75"/>
      <c r="WHM107" s="75"/>
      <c r="WHN107" s="204"/>
      <c r="WHO107" s="205"/>
      <c r="WHP107" s="72"/>
      <c r="WHQ107" s="70"/>
      <c r="WHR107" s="73"/>
      <c r="WHS107" s="74"/>
      <c r="WHT107" s="74"/>
      <c r="WHU107" s="62"/>
      <c r="WHV107" s="75"/>
      <c r="WHW107" s="76"/>
      <c r="WHX107" s="216"/>
      <c r="WHY107" s="75"/>
      <c r="WHZ107" s="75"/>
      <c r="WIA107" s="204"/>
      <c r="WIB107" s="205"/>
      <c r="WIC107" s="72"/>
      <c r="WID107" s="70"/>
      <c r="WIE107" s="73"/>
      <c r="WIF107" s="74"/>
      <c r="WIG107" s="74"/>
      <c r="WIH107" s="62"/>
      <c r="WII107" s="75"/>
      <c r="WIJ107" s="76"/>
      <c r="WIK107" s="216"/>
      <c r="WIL107" s="75"/>
      <c r="WIM107" s="75"/>
      <c r="WIN107" s="204"/>
      <c r="WIO107" s="205"/>
      <c r="WIP107" s="72"/>
      <c r="WIQ107" s="70"/>
      <c r="WIR107" s="73"/>
      <c r="WIS107" s="74"/>
      <c r="WIT107" s="74"/>
      <c r="WIU107" s="62"/>
      <c r="WIV107" s="75"/>
      <c r="WIW107" s="76"/>
      <c r="WIX107" s="216"/>
      <c r="WIY107" s="75"/>
      <c r="WIZ107" s="75"/>
      <c r="WJA107" s="204"/>
      <c r="WJB107" s="205"/>
      <c r="WJC107" s="72"/>
      <c r="WJD107" s="70"/>
      <c r="WJE107" s="73"/>
      <c r="WJF107" s="74"/>
      <c r="WJG107" s="74"/>
      <c r="WJH107" s="62"/>
      <c r="WJI107" s="75"/>
      <c r="WJJ107" s="76"/>
      <c r="WJK107" s="216"/>
      <c r="WJL107" s="75"/>
      <c r="WJM107" s="75"/>
      <c r="WJN107" s="204"/>
      <c r="WJO107" s="205"/>
      <c r="WJP107" s="72"/>
      <c r="WJQ107" s="70"/>
      <c r="WJR107" s="73"/>
      <c r="WJS107" s="74"/>
      <c r="WJT107" s="74"/>
      <c r="WJU107" s="62"/>
      <c r="WJV107" s="75"/>
      <c r="WJW107" s="76"/>
      <c r="WJX107" s="216"/>
      <c r="WJY107" s="75"/>
      <c r="WJZ107" s="75"/>
      <c r="WKA107" s="204"/>
      <c r="WKB107" s="205"/>
      <c r="WKC107" s="72"/>
      <c r="WKD107" s="70"/>
      <c r="WKE107" s="73"/>
      <c r="WKF107" s="74"/>
      <c r="WKG107" s="74"/>
      <c r="WKH107" s="62"/>
      <c r="WKI107" s="75"/>
      <c r="WKJ107" s="76"/>
      <c r="WKK107" s="216"/>
      <c r="WKL107" s="75"/>
      <c r="WKM107" s="75"/>
      <c r="WKN107" s="204"/>
      <c r="WKO107" s="205"/>
      <c r="WKP107" s="72"/>
      <c r="WKQ107" s="70"/>
      <c r="WKR107" s="73"/>
      <c r="WKS107" s="74"/>
      <c r="WKT107" s="74"/>
      <c r="WKU107" s="62"/>
      <c r="WKV107" s="75"/>
      <c r="WKW107" s="76"/>
      <c r="WKX107" s="216"/>
      <c r="WKY107" s="75"/>
      <c r="WKZ107" s="75"/>
      <c r="WLA107" s="204"/>
      <c r="WLB107" s="205"/>
      <c r="WLC107" s="72"/>
      <c r="WLD107" s="70"/>
      <c r="WLE107" s="73"/>
      <c r="WLF107" s="74"/>
      <c r="WLG107" s="74"/>
      <c r="WLH107" s="62"/>
      <c r="WLI107" s="75"/>
      <c r="WLJ107" s="76"/>
      <c r="WLK107" s="216"/>
      <c r="WLL107" s="75"/>
      <c r="WLM107" s="75"/>
      <c r="WLN107" s="204"/>
      <c r="WLO107" s="205"/>
      <c r="WLP107" s="72"/>
      <c r="WLQ107" s="70"/>
      <c r="WLR107" s="73"/>
      <c r="WLS107" s="74"/>
      <c r="WLT107" s="74"/>
      <c r="WLU107" s="62"/>
      <c r="WLV107" s="75"/>
      <c r="WLW107" s="76"/>
      <c r="WLX107" s="216"/>
      <c r="WLY107" s="75"/>
      <c r="WLZ107" s="75"/>
      <c r="WMA107" s="204"/>
      <c r="WMB107" s="205"/>
      <c r="WMC107" s="72"/>
      <c r="WMD107" s="70"/>
      <c r="WME107" s="73"/>
      <c r="WMF107" s="74"/>
      <c r="WMG107" s="74"/>
      <c r="WMH107" s="62"/>
      <c r="WMI107" s="75"/>
      <c r="WMJ107" s="76"/>
      <c r="WMK107" s="216"/>
      <c r="WML107" s="75"/>
      <c r="WMM107" s="75"/>
      <c r="WMN107" s="204"/>
      <c r="WMO107" s="205"/>
      <c r="WMP107" s="72"/>
      <c r="WMQ107" s="70"/>
      <c r="WMR107" s="73"/>
      <c r="WMS107" s="74"/>
      <c r="WMT107" s="74"/>
      <c r="WMU107" s="62"/>
      <c r="WMV107" s="75"/>
      <c r="WMW107" s="76"/>
      <c r="WMX107" s="216"/>
      <c r="WMY107" s="75"/>
      <c r="WMZ107" s="75"/>
      <c r="WNA107" s="204"/>
      <c r="WNB107" s="205"/>
      <c r="WNC107" s="72"/>
      <c r="WND107" s="70"/>
      <c r="WNE107" s="73"/>
      <c r="WNF107" s="74"/>
      <c r="WNG107" s="74"/>
      <c r="WNH107" s="62"/>
      <c r="WNI107" s="75"/>
      <c r="WNJ107" s="76"/>
      <c r="WNK107" s="216"/>
      <c r="WNL107" s="75"/>
      <c r="WNM107" s="75"/>
      <c r="WNN107" s="204"/>
      <c r="WNO107" s="205"/>
      <c r="WNP107" s="72"/>
      <c r="WNQ107" s="70"/>
      <c r="WNR107" s="73"/>
      <c r="WNS107" s="74"/>
      <c r="WNT107" s="74"/>
      <c r="WNU107" s="62"/>
      <c r="WNV107" s="75"/>
      <c r="WNW107" s="76"/>
      <c r="WNX107" s="216"/>
      <c r="WNY107" s="75"/>
      <c r="WNZ107" s="75"/>
      <c r="WOA107" s="204"/>
      <c r="WOB107" s="205"/>
      <c r="WOC107" s="72"/>
      <c r="WOD107" s="70"/>
      <c r="WOE107" s="73"/>
      <c r="WOF107" s="74"/>
      <c r="WOG107" s="74"/>
      <c r="WOH107" s="62"/>
      <c r="WOI107" s="75"/>
      <c r="WOJ107" s="76"/>
      <c r="WOK107" s="216"/>
      <c r="WOL107" s="75"/>
      <c r="WOM107" s="75"/>
      <c r="WON107" s="204"/>
      <c r="WOO107" s="205"/>
      <c r="WOP107" s="72"/>
      <c r="WOQ107" s="70"/>
      <c r="WOR107" s="73"/>
      <c r="WOS107" s="74"/>
      <c r="WOT107" s="74"/>
      <c r="WOU107" s="62"/>
      <c r="WOV107" s="75"/>
      <c r="WOW107" s="76"/>
      <c r="WOX107" s="216"/>
      <c r="WOY107" s="75"/>
      <c r="WOZ107" s="75"/>
      <c r="WPA107" s="204"/>
      <c r="WPB107" s="205"/>
      <c r="WPC107" s="72"/>
      <c r="WPD107" s="70"/>
      <c r="WPE107" s="73"/>
      <c r="WPF107" s="74"/>
      <c r="WPG107" s="74"/>
      <c r="WPH107" s="62"/>
      <c r="WPI107" s="75"/>
      <c r="WPJ107" s="76"/>
      <c r="WPK107" s="216"/>
      <c r="WPL107" s="75"/>
      <c r="WPM107" s="75"/>
      <c r="WPN107" s="204"/>
      <c r="WPO107" s="205"/>
      <c r="WPP107" s="72"/>
      <c r="WPQ107" s="70"/>
      <c r="WPR107" s="73"/>
      <c r="WPS107" s="74"/>
      <c r="WPT107" s="74"/>
      <c r="WPU107" s="62"/>
      <c r="WPV107" s="75"/>
      <c r="WPW107" s="76"/>
      <c r="WPX107" s="216"/>
      <c r="WPY107" s="75"/>
      <c r="WPZ107" s="75"/>
      <c r="WQA107" s="204"/>
      <c r="WQB107" s="205"/>
      <c r="WQC107" s="72"/>
      <c r="WQD107" s="70"/>
      <c r="WQE107" s="73"/>
      <c r="WQF107" s="74"/>
      <c r="WQG107" s="74"/>
      <c r="WQH107" s="62"/>
      <c r="WQI107" s="75"/>
      <c r="WQJ107" s="76"/>
      <c r="WQK107" s="216"/>
      <c r="WQL107" s="75"/>
      <c r="WQM107" s="75"/>
      <c r="WQN107" s="204"/>
      <c r="WQO107" s="205"/>
      <c r="WQP107" s="72"/>
      <c r="WQQ107" s="70"/>
      <c r="WQR107" s="73"/>
      <c r="WQS107" s="74"/>
      <c r="WQT107" s="74"/>
      <c r="WQU107" s="62"/>
      <c r="WQV107" s="75"/>
      <c r="WQW107" s="76"/>
      <c r="WQX107" s="216"/>
      <c r="WQY107" s="75"/>
      <c r="WQZ107" s="75"/>
      <c r="WRA107" s="204"/>
      <c r="WRB107" s="205"/>
      <c r="WRC107" s="72"/>
      <c r="WRD107" s="70"/>
      <c r="WRE107" s="73"/>
      <c r="WRF107" s="74"/>
      <c r="WRG107" s="74"/>
      <c r="WRH107" s="62"/>
      <c r="WRI107" s="75"/>
      <c r="WRJ107" s="76"/>
      <c r="WRK107" s="216"/>
      <c r="WRL107" s="75"/>
      <c r="WRM107" s="75"/>
      <c r="WRN107" s="204"/>
      <c r="WRO107" s="205"/>
      <c r="WRP107" s="72"/>
      <c r="WRQ107" s="70"/>
      <c r="WRR107" s="73"/>
      <c r="WRS107" s="74"/>
      <c r="WRT107" s="74"/>
      <c r="WRU107" s="62"/>
      <c r="WRV107" s="75"/>
      <c r="WRW107" s="76"/>
      <c r="WRX107" s="216"/>
      <c r="WRY107" s="75"/>
      <c r="WRZ107" s="75"/>
      <c r="WSA107" s="204"/>
      <c r="WSB107" s="205"/>
      <c r="WSC107" s="72"/>
      <c r="WSD107" s="70"/>
      <c r="WSE107" s="73"/>
      <c r="WSF107" s="74"/>
      <c r="WSG107" s="74"/>
      <c r="WSH107" s="62"/>
      <c r="WSI107" s="75"/>
      <c r="WSJ107" s="76"/>
      <c r="WSK107" s="216"/>
      <c r="WSL107" s="75"/>
      <c r="WSM107" s="75"/>
      <c r="WSN107" s="204"/>
      <c r="WSO107" s="205"/>
      <c r="WSP107" s="72"/>
      <c r="WSQ107" s="70"/>
      <c r="WSR107" s="73"/>
      <c r="WSS107" s="74"/>
      <c r="WST107" s="74"/>
      <c r="WSU107" s="62"/>
      <c r="WSV107" s="75"/>
      <c r="WSW107" s="76"/>
      <c r="WSX107" s="216"/>
      <c r="WSY107" s="75"/>
      <c r="WSZ107" s="75"/>
      <c r="WTA107" s="204"/>
      <c r="WTB107" s="205"/>
      <c r="WTC107" s="72"/>
      <c r="WTD107" s="70"/>
      <c r="WTE107" s="73"/>
      <c r="WTF107" s="74"/>
      <c r="WTG107" s="74"/>
      <c r="WTH107" s="62"/>
      <c r="WTI107" s="75"/>
      <c r="WTJ107" s="76"/>
      <c r="WTK107" s="216"/>
      <c r="WTL107" s="75"/>
      <c r="WTM107" s="75"/>
      <c r="WTN107" s="204"/>
      <c r="WTO107" s="205"/>
      <c r="WTP107" s="72"/>
      <c r="WTQ107" s="70"/>
      <c r="WTR107" s="73"/>
      <c r="WTS107" s="74"/>
      <c r="WTT107" s="74"/>
      <c r="WTU107" s="62"/>
      <c r="WTV107" s="75"/>
      <c r="WTW107" s="76"/>
      <c r="WTX107" s="216"/>
      <c r="WTY107" s="75"/>
      <c r="WTZ107" s="75"/>
      <c r="WUA107" s="204"/>
      <c r="WUB107" s="205"/>
      <c r="WUC107" s="72"/>
      <c r="WUD107" s="70"/>
      <c r="WUE107" s="73"/>
      <c r="WUF107" s="74"/>
      <c r="WUG107" s="74"/>
      <c r="WUH107" s="62"/>
      <c r="WUI107" s="75"/>
      <c r="WUJ107" s="76"/>
      <c r="WUK107" s="216"/>
      <c r="WUL107" s="75"/>
      <c r="WUM107" s="75"/>
      <c r="WUN107" s="204"/>
      <c r="WUO107" s="205"/>
      <c r="WUP107" s="72"/>
      <c r="WUQ107" s="70"/>
      <c r="WUR107" s="73"/>
      <c r="WUS107" s="74"/>
      <c r="WUT107" s="74"/>
      <c r="WUU107" s="62"/>
      <c r="WUV107" s="75"/>
      <c r="WUW107" s="76"/>
      <c r="WUX107" s="216"/>
      <c r="WUY107" s="75"/>
      <c r="WUZ107" s="75"/>
      <c r="WVA107" s="204"/>
      <c r="WVB107" s="205"/>
      <c r="WVC107" s="72"/>
      <c r="WVD107" s="70"/>
      <c r="WVE107" s="73"/>
      <c r="WVF107" s="74"/>
      <c r="WVG107" s="74"/>
      <c r="WVH107" s="62"/>
      <c r="WVI107" s="75"/>
      <c r="WVJ107" s="76"/>
      <c r="WVK107" s="216"/>
      <c r="WVL107" s="75"/>
      <c r="WVM107" s="75"/>
      <c r="WVN107" s="204"/>
      <c r="WVO107" s="205"/>
      <c r="WVP107" s="72"/>
      <c r="WVQ107" s="70"/>
      <c r="WVR107" s="73"/>
      <c r="WVS107" s="74"/>
      <c r="WVT107" s="74"/>
      <c r="WVU107" s="62"/>
      <c r="WVV107" s="75"/>
      <c r="WVW107" s="76"/>
      <c r="WVX107" s="216"/>
      <c r="WVY107" s="75"/>
      <c r="WVZ107" s="75"/>
      <c r="WWA107" s="204"/>
      <c r="WWB107" s="205"/>
      <c r="WWC107" s="72"/>
      <c r="WWD107" s="70"/>
      <c r="WWE107" s="73"/>
      <c r="WWF107" s="74"/>
      <c r="WWG107" s="74"/>
      <c r="WWH107" s="62"/>
      <c r="WWI107" s="75"/>
      <c r="WWJ107" s="76"/>
      <c r="WWK107" s="216"/>
      <c r="WWL107" s="75"/>
      <c r="WWM107" s="75"/>
      <c r="WWN107" s="204"/>
      <c r="WWO107" s="205"/>
      <c r="WWP107" s="72"/>
      <c r="WWQ107" s="70"/>
      <c r="WWR107" s="73"/>
      <c r="WWS107" s="74"/>
      <c r="WWT107" s="74"/>
      <c r="WWU107" s="62"/>
      <c r="WWV107" s="75"/>
      <c r="WWW107" s="76"/>
      <c r="WWX107" s="216"/>
      <c r="WWY107" s="75"/>
      <c r="WWZ107" s="75"/>
      <c r="WXA107" s="204"/>
      <c r="WXB107" s="205"/>
      <c r="WXC107" s="72"/>
      <c r="WXD107" s="70"/>
      <c r="WXE107" s="73"/>
      <c r="WXF107" s="74"/>
      <c r="WXG107" s="74"/>
      <c r="WXH107" s="62"/>
      <c r="WXI107" s="75"/>
      <c r="WXJ107" s="76"/>
      <c r="WXK107" s="216"/>
      <c r="WXL107" s="75"/>
      <c r="WXM107" s="75"/>
      <c r="WXN107" s="204"/>
      <c r="WXO107" s="205"/>
      <c r="WXP107" s="72"/>
      <c r="WXQ107" s="70"/>
      <c r="WXR107" s="73"/>
      <c r="WXS107" s="74"/>
      <c r="WXT107" s="74"/>
      <c r="WXU107" s="62"/>
      <c r="WXV107" s="75"/>
      <c r="WXW107" s="76"/>
      <c r="WXX107" s="216"/>
      <c r="WXY107" s="75"/>
      <c r="WXZ107" s="75"/>
      <c r="WYA107" s="204"/>
      <c r="WYB107" s="205"/>
      <c r="WYC107" s="72"/>
      <c r="WYD107" s="70"/>
      <c r="WYE107" s="73"/>
      <c r="WYF107" s="74"/>
      <c r="WYG107" s="74"/>
      <c r="WYH107" s="62"/>
      <c r="WYI107" s="75"/>
      <c r="WYJ107" s="76"/>
      <c r="WYK107" s="216"/>
      <c r="WYL107" s="75"/>
      <c r="WYM107" s="75"/>
      <c r="WYN107" s="204"/>
      <c r="WYO107" s="205"/>
      <c r="WYP107" s="72"/>
      <c r="WYQ107" s="70"/>
      <c r="WYR107" s="73"/>
      <c r="WYS107" s="74"/>
      <c r="WYT107" s="74"/>
      <c r="WYU107" s="62"/>
      <c r="WYV107" s="75"/>
      <c r="WYW107" s="76"/>
      <c r="WYX107" s="216"/>
      <c r="WYY107" s="75"/>
      <c r="WYZ107" s="75"/>
      <c r="WZA107" s="204"/>
      <c r="WZB107" s="205"/>
      <c r="WZC107" s="72"/>
      <c r="WZD107" s="70"/>
      <c r="WZE107" s="73"/>
      <c r="WZF107" s="74"/>
      <c r="WZG107" s="74"/>
      <c r="WZH107" s="62"/>
      <c r="WZI107" s="75"/>
      <c r="WZJ107" s="76"/>
      <c r="WZK107" s="216"/>
      <c r="WZL107" s="75"/>
      <c r="WZM107" s="75"/>
      <c r="WZN107" s="204"/>
      <c r="WZO107" s="205"/>
      <c r="WZP107" s="72"/>
      <c r="WZQ107" s="70"/>
      <c r="WZR107" s="73"/>
      <c r="WZS107" s="74"/>
      <c r="WZT107" s="74"/>
      <c r="WZU107" s="62"/>
      <c r="WZV107" s="75"/>
      <c r="WZW107" s="76"/>
      <c r="WZX107" s="216"/>
      <c r="WZY107" s="75"/>
      <c r="WZZ107" s="75"/>
      <c r="XAA107" s="204"/>
      <c r="XAB107" s="205"/>
      <c r="XAC107" s="72"/>
      <c r="XAD107" s="70"/>
      <c r="XAE107" s="73"/>
      <c r="XAF107" s="74"/>
      <c r="XAG107" s="74"/>
      <c r="XAH107" s="62"/>
      <c r="XAI107" s="75"/>
      <c r="XAJ107" s="76"/>
      <c r="XAK107" s="216"/>
      <c r="XAL107" s="75"/>
      <c r="XAM107" s="75"/>
      <c r="XAN107" s="204"/>
      <c r="XAO107" s="205"/>
      <c r="XAP107" s="72"/>
      <c r="XAQ107" s="70"/>
      <c r="XAR107" s="73"/>
      <c r="XAS107" s="74"/>
      <c r="XAT107" s="74"/>
      <c r="XAU107" s="62"/>
      <c r="XAV107" s="75"/>
      <c r="XAW107" s="76"/>
      <c r="XAX107" s="216"/>
      <c r="XAY107" s="75"/>
      <c r="XAZ107" s="75"/>
      <c r="XBA107" s="204"/>
      <c r="XBB107" s="205"/>
      <c r="XBC107" s="72"/>
      <c r="XBD107" s="70"/>
      <c r="XBE107" s="73"/>
      <c r="XBF107" s="74"/>
      <c r="XBG107" s="74"/>
      <c r="XBH107" s="62"/>
      <c r="XBI107" s="75"/>
      <c r="XBJ107" s="76"/>
      <c r="XBK107" s="216"/>
      <c r="XBL107" s="75"/>
      <c r="XBM107" s="75"/>
      <c r="XBN107" s="204"/>
      <c r="XBO107" s="205"/>
      <c r="XBP107" s="72"/>
      <c r="XBQ107" s="70"/>
      <c r="XBR107" s="73"/>
      <c r="XBS107" s="74"/>
      <c r="XBT107" s="74"/>
      <c r="XBU107" s="62"/>
      <c r="XBV107" s="75"/>
      <c r="XBW107" s="76"/>
      <c r="XBX107" s="216"/>
      <c r="XBY107" s="75"/>
      <c r="XBZ107" s="75"/>
      <c r="XCA107" s="204"/>
      <c r="XCB107" s="205"/>
      <c r="XCC107" s="72"/>
      <c r="XCD107" s="70"/>
      <c r="XCE107" s="73"/>
      <c r="XCF107" s="74"/>
      <c r="XCG107" s="74"/>
      <c r="XCH107" s="62"/>
      <c r="XCI107" s="75"/>
      <c r="XCJ107" s="76"/>
      <c r="XCK107" s="216"/>
      <c r="XCL107" s="75"/>
      <c r="XCM107" s="75"/>
      <c r="XCN107" s="204"/>
      <c r="XCO107" s="205"/>
      <c r="XCP107" s="72"/>
      <c r="XCQ107" s="70"/>
      <c r="XCR107" s="73"/>
      <c r="XCS107" s="74"/>
      <c r="XCT107" s="74"/>
      <c r="XCU107" s="62"/>
      <c r="XCV107" s="75"/>
      <c r="XCW107" s="76"/>
      <c r="XCX107" s="216"/>
      <c r="XCY107" s="75"/>
      <c r="XCZ107" s="75"/>
      <c r="XDA107" s="204"/>
      <c r="XDB107" s="205"/>
      <c r="XDC107" s="72"/>
      <c r="XDD107" s="70"/>
      <c r="XDE107" s="73"/>
      <c r="XDF107" s="74"/>
      <c r="XDG107" s="74"/>
      <c r="XDH107" s="62"/>
      <c r="XDI107" s="75"/>
      <c r="XDJ107" s="76"/>
      <c r="XDK107" s="216"/>
      <c r="XDL107" s="75"/>
      <c r="XDM107" s="75"/>
      <c r="XDN107" s="204"/>
      <c r="XDO107" s="205"/>
      <c r="XDP107" s="72"/>
      <c r="XDQ107" s="70"/>
      <c r="XDR107" s="73"/>
      <c r="XDS107" s="74"/>
      <c r="XDT107" s="74"/>
      <c r="XDU107" s="62"/>
      <c r="XDV107" s="75"/>
      <c r="XDW107" s="76"/>
      <c r="XDX107" s="216"/>
      <c r="XDY107" s="75"/>
      <c r="XDZ107" s="75"/>
      <c r="XEA107" s="204"/>
      <c r="XEB107" s="205"/>
      <c r="XEC107" s="72"/>
      <c r="XED107" s="70"/>
      <c r="XEE107" s="73"/>
      <c r="XEF107" s="74"/>
      <c r="XEG107" s="74"/>
      <c r="XEH107" s="62"/>
      <c r="XEI107" s="75"/>
      <c r="XEJ107" s="76"/>
      <c r="XEK107" s="216"/>
      <c r="XEL107" s="75"/>
      <c r="XEM107" s="75"/>
      <c r="XEN107" s="204"/>
      <c r="XEO107" s="205"/>
      <c r="XEP107" s="72"/>
      <c r="XEQ107" s="70"/>
      <c r="XER107" s="73"/>
      <c r="XES107" s="74"/>
      <c r="XET107" s="74"/>
      <c r="XEU107" s="62"/>
      <c r="XEV107" s="75"/>
      <c r="XEW107" s="76"/>
      <c r="XEX107" s="216"/>
      <c r="XEY107" s="75"/>
      <c r="XEZ107" s="75"/>
      <c r="XFA107" s="204"/>
      <c r="XFB107" s="205"/>
      <c r="XFC107" s="72"/>
      <c r="XFD107" s="70"/>
    </row>
    <row r="108" spans="1:16384" s="80" customFormat="1" hidden="1" x14ac:dyDescent="0.35">
      <c r="A108" s="207">
        <f t="shared" si="41"/>
        <v>259.8116976</v>
      </c>
      <c r="B108" s="43">
        <v>6098057</v>
      </c>
      <c r="C108" s="208" t="s">
        <v>110</v>
      </c>
      <c r="D108" s="99"/>
      <c r="E108" s="209"/>
      <c r="F108" s="161">
        <f t="shared" si="42"/>
        <v>46142.557731374065</v>
      </c>
      <c r="G108" s="161">
        <f t="shared" si="43"/>
        <v>46142.557731374065</v>
      </c>
      <c r="H108" s="168">
        <f>$I$69*O108</f>
        <v>18.072599999999998</v>
      </c>
      <c r="I108" s="171">
        <f t="shared" si="37"/>
        <v>0</v>
      </c>
      <c r="J108" s="170">
        <f>$I$70</f>
        <v>0.59899999999999998</v>
      </c>
      <c r="K108" s="99"/>
      <c r="L108" s="171">
        <f t="shared" si="38"/>
        <v>0</v>
      </c>
      <c r="M108" s="171">
        <f t="shared" si="39"/>
        <v>0</v>
      </c>
      <c r="N108" s="53">
        <f t="shared" si="40"/>
        <v>259.8116976</v>
      </c>
      <c r="O108" s="54">
        <f t="shared" si="44"/>
        <v>1</v>
      </c>
      <c r="P108" s="72"/>
      <c r="Q108" s="69">
        <v>203.32559272727272</v>
      </c>
      <c r="R108" s="69">
        <f t="shared" si="54"/>
        <v>203.32559272727272</v>
      </c>
      <c r="S108" s="18" t="e">
        <f t="shared" si="55"/>
        <v>#DIV/0!</v>
      </c>
      <c r="T108" s="69"/>
      <c r="U108" s="62"/>
      <c r="V108" s="75"/>
      <c r="W108" s="76"/>
      <c r="X108" s="216"/>
      <c r="Y108" s="75"/>
      <c r="Z108" s="75"/>
      <c r="AA108" s="204"/>
      <c r="AB108" s="205"/>
      <c r="AC108" s="72"/>
      <c r="AD108" s="70"/>
      <c r="AE108" s="73"/>
      <c r="AF108" s="74"/>
      <c r="AG108" s="74"/>
      <c r="AH108" s="62"/>
      <c r="AI108" s="75"/>
      <c r="AJ108" s="76"/>
      <c r="AK108" s="216"/>
      <c r="AL108" s="75"/>
      <c r="AM108" s="75"/>
      <c r="AN108" s="204"/>
      <c r="AO108" s="205"/>
      <c r="AP108" s="72"/>
      <c r="AQ108" s="70"/>
      <c r="AR108" s="73"/>
      <c r="AS108" s="74"/>
      <c r="AT108" s="74"/>
      <c r="AU108" s="62"/>
      <c r="AV108" s="75"/>
      <c r="AW108" s="76"/>
      <c r="AX108" s="216"/>
      <c r="AY108" s="75"/>
      <c r="AZ108" s="75"/>
      <c r="BA108" s="204"/>
      <c r="BB108" s="205"/>
      <c r="BC108" s="72"/>
      <c r="BD108" s="70"/>
      <c r="BE108" s="73"/>
      <c r="BF108" s="74"/>
      <c r="BG108" s="74"/>
      <c r="BH108" s="62"/>
      <c r="BI108" s="75"/>
      <c r="BJ108" s="76"/>
      <c r="BK108" s="216"/>
      <c r="BL108" s="75"/>
      <c r="BM108" s="75"/>
      <c r="BN108" s="204"/>
      <c r="BO108" s="205"/>
      <c r="BP108" s="72"/>
      <c r="BQ108" s="70"/>
      <c r="BR108" s="73"/>
      <c r="BS108" s="74"/>
      <c r="BT108" s="74"/>
      <c r="BU108" s="62"/>
      <c r="BV108" s="75"/>
      <c r="BW108" s="76"/>
      <c r="BX108" s="216"/>
      <c r="BY108" s="75"/>
      <c r="BZ108" s="75"/>
      <c r="CA108" s="204"/>
      <c r="CB108" s="205"/>
      <c r="CC108" s="72"/>
      <c r="CD108" s="70"/>
      <c r="CE108" s="73"/>
      <c r="CF108" s="74"/>
      <c r="CG108" s="74"/>
      <c r="CH108" s="62"/>
      <c r="CI108" s="75"/>
      <c r="CJ108" s="76"/>
      <c r="CK108" s="216"/>
      <c r="CL108" s="75"/>
      <c r="CM108" s="75"/>
      <c r="CN108" s="204"/>
      <c r="CO108" s="205"/>
      <c r="CP108" s="72"/>
      <c r="CQ108" s="70"/>
      <c r="CR108" s="73"/>
      <c r="CS108" s="74"/>
      <c r="CT108" s="74"/>
      <c r="CU108" s="62"/>
      <c r="CV108" s="75"/>
      <c r="CW108" s="76"/>
      <c r="CX108" s="216"/>
      <c r="CY108" s="75"/>
      <c r="CZ108" s="75"/>
      <c r="DA108" s="204"/>
      <c r="DB108" s="205"/>
      <c r="DC108" s="72"/>
      <c r="DD108" s="70"/>
      <c r="DE108" s="73"/>
      <c r="DF108" s="74"/>
      <c r="DG108" s="74"/>
      <c r="DH108" s="62"/>
      <c r="DI108" s="75"/>
      <c r="DJ108" s="76"/>
      <c r="DK108" s="216"/>
      <c r="DL108" s="75"/>
      <c r="DM108" s="75"/>
      <c r="DN108" s="204"/>
      <c r="DO108" s="205"/>
      <c r="DP108" s="72"/>
      <c r="DQ108" s="70"/>
      <c r="DR108" s="73"/>
      <c r="DS108" s="74"/>
      <c r="DT108" s="74"/>
      <c r="DU108" s="62"/>
      <c r="DV108" s="75"/>
      <c r="DW108" s="76"/>
      <c r="DX108" s="216"/>
      <c r="DY108" s="75"/>
      <c r="DZ108" s="75"/>
      <c r="EA108" s="204"/>
      <c r="EB108" s="205"/>
      <c r="EC108" s="72"/>
      <c r="ED108" s="70"/>
      <c r="EE108" s="73"/>
      <c r="EF108" s="74"/>
      <c r="EG108" s="74"/>
      <c r="EH108" s="62"/>
      <c r="EI108" s="75"/>
      <c r="EJ108" s="76"/>
      <c r="EK108" s="216"/>
      <c r="EL108" s="75"/>
      <c r="EM108" s="75"/>
      <c r="EN108" s="204"/>
      <c r="EO108" s="205"/>
      <c r="EP108" s="72"/>
      <c r="EQ108" s="70"/>
      <c r="ER108" s="73"/>
      <c r="ES108" s="74"/>
      <c r="ET108" s="74"/>
      <c r="EU108" s="62"/>
      <c r="EV108" s="75"/>
      <c r="EW108" s="76"/>
      <c r="EX108" s="216"/>
      <c r="EY108" s="75"/>
      <c r="EZ108" s="75"/>
      <c r="FA108" s="204"/>
      <c r="FB108" s="205"/>
      <c r="FC108" s="72"/>
      <c r="FD108" s="70"/>
      <c r="FE108" s="73"/>
      <c r="FF108" s="74"/>
      <c r="FG108" s="74"/>
      <c r="FH108" s="62"/>
      <c r="FI108" s="75"/>
      <c r="FJ108" s="76"/>
      <c r="FK108" s="216"/>
      <c r="FL108" s="75"/>
      <c r="FM108" s="75"/>
      <c r="FN108" s="204"/>
      <c r="FO108" s="205"/>
      <c r="FP108" s="72"/>
      <c r="FQ108" s="70"/>
      <c r="FR108" s="73"/>
      <c r="FS108" s="74"/>
      <c r="FT108" s="74"/>
      <c r="FU108" s="62"/>
      <c r="FV108" s="75"/>
      <c r="FW108" s="76"/>
      <c r="FX108" s="216"/>
      <c r="FY108" s="75"/>
      <c r="FZ108" s="75"/>
      <c r="GA108" s="204"/>
      <c r="GB108" s="205"/>
      <c r="GC108" s="72"/>
      <c r="GD108" s="70"/>
      <c r="GE108" s="73"/>
      <c r="GF108" s="74"/>
      <c r="GG108" s="74"/>
      <c r="GH108" s="62"/>
      <c r="GI108" s="75"/>
      <c r="GJ108" s="76"/>
      <c r="GK108" s="216"/>
      <c r="GL108" s="75"/>
      <c r="GM108" s="75"/>
      <c r="GN108" s="204"/>
      <c r="GO108" s="205"/>
      <c r="GP108" s="72"/>
      <c r="GQ108" s="70"/>
      <c r="GR108" s="73"/>
      <c r="GS108" s="74"/>
      <c r="GT108" s="74"/>
      <c r="GU108" s="62"/>
      <c r="GV108" s="75"/>
      <c r="GW108" s="76"/>
      <c r="GX108" s="216"/>
      <c r="GY108" s="75"/>
      <c r="GZ108" s="75"/>
      <c r="HA108" s="204"/>
      <c r="HB108" s="205"/>
      <c r="HC108" s="72"/>
      <c r="HD108" s="70"/>
      <c r="HE108" s="73"/>
      <c r="HF108" s="74"/>
      <c r="HG108" s="74"/>
      <c r="HH108" s="62"/>
      <c r="HI108" s="75"/>
      <c r="HJ108" s="76"/>
      <c r="HK108" s="216"/>
      <c r="HL108" s="75"/>
      <c r="HM108" s="75"/>
      <c r="HN108" s="204"/>
      <c r="HO108" s="205"/>
      <c r="HP108" s="72"/>
      <c r="HQ108" s="70"/>
      <c r="HR108" s="73"/>
      <c r="HS108" s="74"/>
      <c r="HT108" s="74"/>
      <c r="HU108" s="62"/>
      <c r="HV108" s="75"/>
      <c r="HW108" s="76"/>
      <c r="HX108" s="216"/>
      <c r="HY108" s="75"/>
      <c r="HZ108" s="75"/>
      <c r="IA108" s="204"/>
      <c r="IB108" s="205"/>
      <c r="IC108" s="72"/>
      <c r="ID108" s="70"/>
      <c r="IE108" s="73"/>
      <c r="IF108" s="74"/>
      <c r="IG108" s="74"/>
      <c r="IH108" s="62"/>
      <c r="II108" s="75"/>
      <c r="IJ108" s="76"/>
      <c r="IK108" s="216"/>
      <c r="IL108" s="75"/>
      <c r="IM108" s="75"/>
      <c r="IN108" s="204"/>
      <c r="IO108" s="205"/>
      <c r="IP108" s="72"/>
      <c r="IQ108" s="70"/>
      <c r="IR108" s="73"/>
      <c r="IS108" s="74"/>
      <c r="IT108" s="74"/>
      <c r="IU108" s="62"/>
      <c r="IV108" s="75"/>
      <c r="IW108" s="76"/>
      <c r="IX108" s="216"/>
      <c r="IY108" s="75"/>
      <c r="IZ108" s="75"/>
      <c r="JA108" s="204"/>
      <c r="JB108" s="205"/>
      <c r="JC108" s="72"/>
      <c r="JD108" s="70"/>
      <c r="JE108" s="73"/>
      <c r="JF108" s="74"/>
      <c r="JG108" s="74"/>
      <c r="JH108" s="62"/>
      <c r="JI108" s="75"/>
      <c r="JJ108" s="76"/>
      <c r="JK108" s="216"/>
      <c r="JL108" s="75"/>
      <c r="JM108" s="75"/>
      <c r="JN108" s="204"/>
      <c r="JO108" s="205"/>
      <c r="JP108" s="72"/>
      <c r="JQ108" s="70"/>
      <c r="JR108" s="73"/>
      <c r="JS108" s="74"/>
      <c r="JT108" s="74"/>
      <c r="JU108" s="62"/>
      <c r="JV108" s="75"/>
      <c r="JW108" s="76"/>
      <c r="JX108" s="216"/>
      <c r="JY108" s="75"/>
      <c r="JZ108" s="75"/>
      <c r="KA108" s="204"/>
      <c r="KB108" s="205"/>
      <c r="KC108" s="72"/>
      <c r="KD108" s="70"/>
      <c r="KE108" s="73"/>
      <c r="KF108" s="74"/>
      <c r="KG108" s="74"/>
      <c r="KH108" s="62"/>
      <c r="KI108" s="75"/>
      <c r="KJ108" s="76"/>
      <c r="KK108" s="216"/>
      <c r="KL108" s="75"/>
      <c r="KM108" s="75"/>
      <c r="KN108" s="204"/>
      <c r="KO108" s="205"/>
      <c r="KP108" s="72"/>
      <c r="KQ108" s="70"/>
      <c r="KR108" s="73"/>
      <c r="KS108" s="74"/>
      <c r="KT108" s="74"/>
      <c r="KU108" s="62"/>
      <c r="KV108" s="75"/>
      <c r="KW108" s="76"/>
      <c r="KX108" s="216"/>
      <c r="KY108" s="75"/>
      <c r="KZ108" s="75"/>
      <c r="LA108" s="204"/>
      <c r="LB108" s="205"/>
      <c r="LC108" s="72"/>
      <c r="LD108" s="70"/>
      <c r="LE108" s="73"/>
      <c r="LF108" s="74"/>
      <c r="LG108" s="74"/>
      <c r="LH108" s="62"/>
      <c r="LI108" s="75"/>
      <c r="LJ108" s="76"/>
      <c r="LK108" s="216"/>
      <c r="LL108" s="75"/>
      <c r="LM108" s="75"/>
      <c r="LN108" s="204"/>
      <c r="LO108" s="205"/>
      <c r="LP108" s="72"/>
      <c r="LQ108" s="70"/>
      <c r="LR108" s="73"/>
      <c r="LS108" s="74"/>
      <c r="LT108" s="74"/>
      <c r="LU108" s="62"/>
      <c r="LV108" s="75"/>
      <c r="LW108" s="76"/>
      <c r="LX108" s="216"/>
      <c r="LY108" s="75"/>
      <c r="LZ108" s="75"/>
      <c r="MA108" s="204"/>
      <c r="MB108" s="205"/>
      <c r="MC108" s="72"/>
      <c r="MD108" s="70"/>
      <c r="ME108" s="73"/>
      <c r="MF108" s="74"/>
      <c r="MG108" s="74"/>
      <c r="MH108" s="62"/>
      <c r="MI108" s="75"/>
      <c r="MJ108" s="76"/>
      <c r="MK108" s="216"/>
      <c r="ML108" s="75"/>
      <c r="MM108" s="75"/>
      <c r="MN108" s="204"/>
      <c r="MO108" s="205"/>
      <c r="MP108" s="72"/>
      <c r="MQ108" s="70"/>
      <c r="MR108" s="73"/>
      <c r="MS108" s="74"/>
      <c r="MT108" s="74"/>
      <c r="MU108" s="62"/>
      <c r="MV108" s="75"/>
      <c r="MW108" s="76"/>
      <c r="MX108" s="216"/>
      <c r="MY108" s="75"/>
      <c r="MZ108" s="75"/>
      <c r="NA108" s="204"/>
      <c r="NB108" s="205"/>
      <c r="NC108" s="72"/>
      <c r="ND108" s="70"/>
      <c r="NE108" s="73"/>
      <c r="NF108" s="74"/>
      <c r="NG108" s="74"/>
      <c r="NH108" s="62"/>
      <c r="NI108" s="75"/>
      <c r="NJ108" s="76"/>
      <c r="NK108" s="216"/>
      <c r="NL108" s="75"/>
      <c r="NM108" s="75"/>
      <c r="NN108" s="204"/>
      <c r="NO108" s="205"/>
      <c r="NP108" s="72"/>
      <c r="NQ108" s="70"/>
      <c r="NR108" s="73"/>
      <c r="NS108" s="74"/>
      <c r="NT108" s="74"/>
      <c r="NU108" s="62"/>
      <c r="NV108" s="75"/>
      <c r="NW108" s="76"/>
      <c r="NX108" s="216"/>
      <c r="NY108" s="75"/>
      <c r="NZ108" s="75"/>
      <c r="OA108" s="204"/>
      <c r="OB108" s="205"/>
      <c r="OC108" s="72"/>
      <c r="OD108" s="70"/>
      <c r="OE108" s="73"/>
      <c r="OF108" s="74"/>
      <c r="OG108" s="74"/>
      <c r="OH108" s="62"/>
      <c r="OI108" s="75"/>
      <c r="OJ108" s="76"/>
      <c r="OK108" s="216"/>
      <c r="OL108" s="75"/>
      <c r="OM108" s="75"/>
      <c r="ON108" s="204"/>
      <c r="OO108" s="205"/>
      <c r="OP108" s="72"/>
      <c r="OQ108" s="70"/>
      <c r="OR108" s="73"/>
      <c r="OS108" s="74"/>
      <c r="OT108" s="74"/>
      <c r="OU108" s="62"/>
      <c r="OV108" s="75"/>
      <c r="OW108" s="76"/>
      <c r="OX108" s="216"/>
      <c r="OY108" s="75"/>
      <c r="OZ108" s="75"/>
      <c r="PA108" s="204"/>
      <c r="PB108" s="205"/>
      <c r="PC108" s="72"/>
      <c r="PD108" s="70"/>
      <c r="PE108" s="73"/>
      <c r="PF108" s="74"/>
      <c r="PG108" s="74"/>
      <c r="PH108" s="62"/>
      <c r="PI108" s="75"/>
      <c r="PJ108" s="76"/>
      <c r="PK108" s="216"/>
      <c r="PL108" s="75"/>
      <c r="PM108" s="75"/>
      <c r="PN108" s="204"/>
      <c r="PO108" s="205"/>
      <c r="PP108" s="72"/>
      <c r="PQ108" s="70"/>
      <c r="PR108" s="73"/>
      <c r="PS108" s="74"/>
      <c r="PT108" s="74"/>
      <c r="PU108" s="62"/>
      <c r="PV108" s="75"/>
      <c r="PW108" s="76"/>
      <c r="PX108" s="216"/>
      <c r="PY108" s="75"/>
      <c r="PZ108" s="75"/>
      <c r="QA108" s="204"/>
      <c r="QB108" s="205"/>
      <c r="QC108" s="72"/>
      <c r="QD108" s="70"/>
      <c r="QE108" s="73"/>
      <c r="QF108" s="74"/>
      <c r="QG108" s="74"/>
      <c r="QH108" s="62"/>
      <c r="QI108" s="75"/>
      <c r="QJ108" s="76"/>
      <c r="QK108" s="216"/>
      <c r="QL108" s="75"/>
      <c r="QM108" s="75"/>
      <c r="QN108" s="204"/>
      <c r="QO108" s="205"/>
      <c r="QP108" s="72"/>
      <c r="QQ108" s="70"/>
      <c r="QR108" s="73"/>
      <c r="QS108" s="74"/>
      <c r="QT108" s="74"/>
      <c r="QU108" s="62"/>
      <c r="QV108" s="75"/>
      <c r="QW108" s="76"/>
      <c r="QX108" s="216"/>
      <c r="QY108" s="75"/>
      <c r="QZ108" s="75"/>
      <c r="RA108" s="204"/>
      <c r="RB108" s="205"/>
      <c r="RC108" s="72"/>
      <c r="RD108" s="70"/>
      <c r="RE108" s="73"/>
      <c r="RF108" s="74"/>
      <c r="RG108" s="74"/>
      <c r="RH108" s="62"/>
      <c r="RI108" s="75"/>
      <c r="RJ108" s="76"/>
      <c r="RK108" s="216"/>
      <c r="RL108" s="75"/>
      <c r="RM108" s="75"/>
      <c r="RN108" s="204"/>
      <c r="RO108" s="205"/>
      <c r="RP108" s="72"/>
      <c r="RQ108" s="70"/>
      <c r="RR108" s="73"/>
      <c r="RS108" s="74"/>
      <c r="RT108" s="74"/>
      <c r="RU108" s="62"/>
      <c r="RV108" s="75"/>
      <c r="RW108" s="76"/>
      <c r="RX108" s="216"/>
      <c r="RY108" s="75"/>
      <c r="RZ108" s="75"/>
      <c r="SA108" s="204"/>
      <c r="SB108" s="205"/>
      <c r="SC108" s="72"/>
      <c r="SD108" s="70"/>
      <c r="SE108" s="73"/>
      <c r="SF108" s="74"/>
      <c r="SG108" s="74"/>
      <c r="SH108" s="62"/>
      <c r="SI108" s="75"/>
      <c r="SJ108" s="76"/>
      <c r="SK108" s="216"/>
      <c r="SL108" s="75"/>
      <c r="SM108" s="75"/>
      <c r="SN108" s="204"/>
      <c r="SO108" s="205"/>
      <c r="SP108" s="72"/>
      <c r="SQ108" s="70"/>
      <c r="SR108" s="73"/>
      <c r="SS108" s="74"/>
      <c r="ST108" s="74"/>
      <c r="SU108" s="62"/>
      <c r="SV108" s="75"/>
      <c r="SW108" s="76"/>
      <c r="SX108" s="216"/>
      <c r="SY108" s="75"/>
      <c r="SZ108" s="75"/>
      <c r="TA108" s="204"/>
      <c r="TB108" s="205"/>
      <c r="TC108" s="72"/>
      <c r="TD108" s="70"/>
      <c r="TE108" s="73"/>
      <c r="TF108" s="74"/>
      <c r="TG108" s="74"/>
      <c r="TH108" s="62"/>
      <c r="TI108" s="75"/>
      <c r="TJ108" s="76"/>
      <c r="TK108" s="216"/>
      <c r="TL108" s="75"/>
      <c r="TM108" s="75"/>
      <c r="TN108" s="204"/>
      <c r="TO108" s="205"/>
      <c r="TP108" s="72"/>
      <c r="TQ108" s="70"/>
      <c r="TR108" s="73"/>
      <c r="TS108" s="74"/>
      <c r="TT108" s="74"/>
      <c r="TU108" s="62"/>
      <c r="TV108" s="75"/>
      <c r="TW108" s="76"/>
      <c r="TX108" s="216"/>
      <c r="TY108" s="75"/>
      <c r="TZ108" s="75"/>
      <c r="UA108" s="204"/>
      <c r="UB108" s="205"/>
      <c r="UC108" s="72"/>
      <c r="UD108" s="70"/>
      <c r="UE108" s="73"/>
      <c r="UF108" s="74"/>
      <c r="UG108" s="74"/>
      <c r="UH108" s="62"/>
      <c r="UI108" s="75"/>
      <c r="UJ108" s="76"/>
      <c r="UK108" s="216"/>
      <c r="UL108" s="75"/>
      <c r="UM108" s="75"/>
      <c r="UN108" s="204"/>
      <c r="UO108" s="205"/>
      <c r="UP108" s="72"/>
      <c r="UQ108" s="70"/>
      <c r="UR108" s="73"/>
      <c r="US108" s="74"/>
      <c r="UT108" s="74"/>
      <c r="UU108" s="62"/>
      <c r="UV108" s="75"/>
      <c r="UW108" s="76"/>
      <c r="UX108" s="216"/>
      <c r="UY108" s="75"/>
      <c r="UZ108" s="75"/>
      <c r="VA108" s="204"/>
      <c r="VB108" s="205"/>
      <c r="VC108" s="72"/>
      <c r="VD108" s="70"/>
      <c r="VE108" s="73"/>
      <c r="VF108" s="74"/>
      <c r="VG108" s="74"/>
      <c r="VH108" s="62"/>
      <c r="VI108" s="75"/>
      <c r="VJ108" s="76"/>
      <c r="VK108" s="216"/>
      <c r="VL108" s="75"/>
      <c r="VM108" s="75"/>
      <c r="VN108" s="204"/>
      <c r="VO108" s="205"/>
      <c r="VP108" s="72"/>
      <c r="VQ108" s="70"/>
      <c r="VR108" s="73"/>
      <c r="VS108" s="74"/>
      <c r="VT108" s="74"/>
      <c r="VU108" s="62"/>
      <c r="VV108" s="75"/>
      <c r="VW108" s="76"/>
      <c r="VX108" s="216"/>
      <c r="VY108" s="75"/>
      <c r="VZ108" s="75"/>
      <c r="WA108" s="204"/>
      <c r="WB108" s="205"/>
      <c r="WC108" s="72"/>
      <c r="WD108" s="70"/>
      <c r="WE108" s="73"/>
      <c r="WF108" s="74"/>
      <c r="WG108" s="74"/>
      <c r="WH108" s="62"/>
      <c r="WI108" s="75"/>
      <c r="WJ108" s="76"/>
      <c r="WK108" s="216"/>
      <c r="WL108" s="75"/>
      <c r="WM108" s="75"/>
      <c r="WN108" s="204"/>
      <c r="WO108" s="205"/>
      <c r="WP108" s="72"/>
      <c r="WQ108" s="70"/>
      <c r="WR108" s="73"/>
      <c r="WS108" s="74"/>
      <c r="WT108" s="74"/>
      <c r="WU108" s="62"/>
      <c r="WV108" s="75"/>
      <c r="WW108" s="76"/>
      <c r="WX108" s="216"/>
      <c r="WY108" s="75"/>
      <c r="WZ108" s="75"/>
      <c r="XA108" s="204"/>
      <c r="XB108" s="205"/>
      <c r="XC108" s="72"/>
      <c r="XD108" s="70"/>
      <c r="XE108" s="73"/>
      <c r="XF108" s="74"/>
      <c r="XG108" s="74"/>
      <c r="XH108" s="62"/>
      <c r="XI108" s="75"/>
      <c r="XJ108" s="76"/>
      <c r="XK108" s="216"/>
      <c r="XL108" s="75"/>
      <c r="XM108" s="75"/>
      <c r="XN108" s="204"/>
      <c r="XO108" s="205"/>
      <c r="XP108" s="72"/>
      <c r="XQ108" s="70"/>
      <c r="XR108" s="73"/>
      <c r="XS108" s="74"/>
      <c r="XT108" s="74"/>
      <c r="XU108" s="62"/>
      <c r="XV108" s="75"/>
      <c r="XW108" s="76"/>
      <c r="XX108" s="216"/>
      <c r="XY108" s="75"/>
      <c r="XZ108" s="75"/>
      <c r="YA108" s="204"/>
      <c r="YB108" s="205"/>
      <c r="YC108" s="72"/>
      <c r="YD108" s="70"/>
      <c r="YE108" s="73"/>
      <c r="YF108" s="74"/>
      <c r="YG108" s="74"/>
      <c r="YH108" s="62"/>
      <c r="YI108" s="75"/>
      <c r="YJ108" s="76"/>
      <c r="YK108" s="216"/>
      <c r="YL108" s="75"/>
      <c r="YM108" s="75"/>
      <c r="YN108" s="204"/>
      <c r="YO108" s="205"/>
      <c r="YP108" s="72"/>
      <c r="YQ108" s="70"/>
      <c r="YR108" s="73"/>
      <c r="YS108" s="74"/>
      <c r="YT108" s="74"/>
      <c r="YU108" s="62"/>
      <c r="YV108" s="75"/>
      <c r="YW108" s="76"/>
      <c r="YX108" s="216"/>
      <c r="YY108" s="75"/>
      <c r="YZ108" s="75"/>
      <c r="ZA108" s="204"/>
      <c r="ZB108" s="205"/>
      <c r="ZC108" s="72"/>
      <c r="ZD108" s="70"/>
      <c r="ZE108" s="73"/>
      <c r="ZF108" s="74"/>
      <c r="ZG108" s="74"/>
      <c r="ZH108" s="62"/>
      <c r="ZI108" s="75"/>
      <c r="ZJ108" s="76"/>
      <c r="ZK108" s="216"/>
      <c r="ZL108" s="75"/>
      <c r="ZM108" s="75"/>
      <c r="ZN108" s="204"/>
      <c r="ZO108" s="205"/>
      <c r="ZP108" s="72"/>
      <c r="ZQ108" s="70"/>
      <c r="ZR108" s="73"/>
      <c r="ZS108" s="74"/>
      <c r="ZT108" s="74"/>
      <c r="ZU108" s="62"/>
      <c r="ZV108" s="75"/>
      <c r="ZW108" s="76"/>
      <c r="ZX108" s="216"/>
      <c r="ZY108" s="75"/>
      <c r="ZZ108" s="75"/>
      <c r="AAA108" s="204"/>
      <c r="AAB108" s="205"/>
      <c r="AAC108" s="72"/>
      <c r="AAD108" s="70"/>
      <c r="AAE108" s="73"/>
      <c r="AAF108" s="74"/>
      <c r="AAG108" s="74"/>
      <c r="AAH108" s="62"/>
      <c r="AAI108" s="75"/>
      <c r="AAJ108" s="76"/>
      <c r="AAK108" s="216"/>
      <c r="AAL108" s="75"/>
      <c r="AAM108" s="75"/>
      <c r="AAN108" s="204"/>
      <c r="AAO108" s="205"/>
      <c r="AAP108" s="72"/>
      <c r="AAQ108" s="70"/>
      <c r="AAR108" s="73"/>
      <c r="AAS108" s="74"/>
      <c r="AAT108" s="74"/>
      <c r="AAU108" s="62"/>
      <c r="AAV108" s="75"/>
      <c r="AAW108" s="76"/>
      <c r="AAX108" s="216"/>
      <c r="AAY108" s="75"/>
      <c r="AAZ108" s="75"/>
      <c r="ABA108" s="204"/>
      <c r="ABB108" s="205"/>
      <c r="ABC108" s="72"/>
      <c r="ABD108" s="70"/>
      <c r="ABE108" s="73"/>
      <c r="ABF108" s="74"/>
      <c r="ABG108" s="74"/>
      <c r="ABH108" s="62"/>
      <c r="ABI108" s="75"/>
      <c r="ABJ108" s="76"/>
      <c r="ABK108" s="216"/>
      <c r="ABL108" s="75"/>
      <c r="ABM108" s="75"/>
      <c r="ABN108" s="204"/>
      <c r="ABO108" s="205"/>
      <c r="ABP108" s="72"/>
      <c r="ABQ108" s="70"/>
      <c r="ABR108" s="73"/>
      <c r="ABS108" s="74"/>
      <c r="ABT108" s="74"/>
      <c r="ABU108" s="62"/>
      <c r="ABV108" s="75"/>
      <c r="ABW108" s="76"/>
      <c r="ABX108" s="216"/>
      <c r="ABY108" s="75"/>
      <c r="ABZ108" s="75"/>
      <c r="ACA108" s="204"/>
      <c r="ACB108" s="205"/>
      <c r="ACC108" s="72"/>
      <c r="ACD108" s="70"/>
      <c r="ACE108" s="73"/>
      <c r="ACF108" s="74"/>
      <c r="ACG108" s="74"/>
      <c r="ACH108" s="62"/>
      <c r="ACI108" s="75"/>
      <c r="ACJ108" s="76"/>
      <c r="ACK108" s="216"/>
      <c r="ACL108" s="75"/>
      <c r="ACM108" s="75"/>
      <c r="ACN108" s="204"/>
      <c r="ACO108" s="205"/>
      <c r="ACP108" s="72"/>
      <c r="ACQ108" s="70"/>
      <c r="ACR108" s="73"/>
      <c r="ACS108" s="74"/>
      <c r="ACT108" s="74"/>
      <c r="ACU108" s="62"/>
      <c r="ACV108" s="75"/>
      <c r="ACW108" s="76"/>
      <c r="ACX108" s="216"/>
      <c r="ACY108" s="75"/>
      <c r="ACZ108" s="75"/>
      <c r="ADA108" s="204"/>
      <c r="ADB108" s="205"/>
      <c r="ADC108" s="72"/>
      <c r="ADD108" s="70"/>
      <c r="ADE108" s="73"/>
      <c r="ADF108" s="74"/>
      <c r="ADG108" s="74"/>
      <c r="ADH108" s="62"/>
      <c r="ADI108" s="75"/>
      <c r="ADJ108" s="76"/>
      <c r="ADK108" s="216"/>
      <c r="ADL108" s="75"/>
      <c r="ADM108" s="75"/>
      <c r="ADN108" s="204"/>
      <c r="ADO108" s="205"/>
      <c r="ADP108" s="72"/>
      <c r="ADQ108" s="70"/>
      <c r="ADR108" s="73"/>
      <c r="ADS108" s="74"/>
      <c r="ADT108" s="74"/>
      <c r="ADU108" s="62"/>
      <c r="ADV108" s="75"/>
      <c r="ADW108" s="76"/>
      <c r="ADX108" s="216"/>
      <c r="ADY108" s="75"/>
      <c r="ADZ108" s="75"/>
      <c r="AEA108" s="204"/>
      <c r="AEB108" s="205"/>
      <c r="AEC108" s="72"/>
      <c r="AED108" s="70"/>
      <c r="AEE108" s="73"/>
      <c r="AEF108" s="74"/>
      <c r="AEG108" s="74"/>
      <c r="AEH108" s="62"/>
      <c r="AEI108" s="75"/>
      <c r="AEJ108" s="76"/>
      <c r="AEK108" s="216"/>
      <c r="AEL108" s="75"/>
      <c r="AEM108" s="75"/>
      <c r="AEN108" s="204"/>
      <c r="AEO108" s="205"/>
      <c r="AEP108" s="72"/>
      <c r="AEQ108" s="70"/>
      <c r="AER108" s="73"/>
      <c r="AES108" s="74"/>
      <c r="AET108" s="74"/>
      <c r="AEU108" s="62"/>
      <c r="AEV108" s="75"/>
      <c r="AEW108" s="76"/>
      <c r="AEX108" s="216"/>
      <c r="AEY108" s="75"/>
      <c r="AEZ108" s="75"/>
      <c r="AFA108" s="204"/>
      <c r="AFB108" s="205"/>
      <c r="AFC108" s="72"/>
      <c r="AFD108" s="70"/>
      <c r="AFE108" s="73"/>
      <c r="AFF108" s="74"/>
      <c r="AFG108" s="74"/>
      <c r="AFH108" s="62"/>
      <c r="AFI108" s="75"/>
      <c r="AFJ108" s="76"/>
      <c r="AFK108" s="216"/>
      <c r="AFL108" s="75"/>
      <c r="AFM108" s="75"/>
      <c r="AFN108" s="204"/>
      <c r="AFO108" s="205"/>
      <c r="AFP108" s="72"/>
      <c r="AFQ108" s="70"/>
      <c r="AFR108" s="73"/>
      <c r="AFS108" s="74"/>
      <c r="AFT108" s="74"/>
      <c r="AFU108" s="62"/>
      <c r="AFV108" s="75"/>
      <c r="AFW108" s="76"/>
      <c r="AFX108" s="216"/>
      <c r="AFY108" s="75"/>
      <c r="AFZ108" s="75"/>
      <c r="AGA108" s="204"/>
      <c r="AGB108" s="205"/>
      <c r="AGC108" s="72"/>
      <c r="AGD108" s="70"/>
      <c r="AGE108" s="73"/>
      <c r="AGF108" s="74"/>
      <c r="AGG108" s="74"/>
      <c r="AGH108" s="62"/>
      <c r="AGI108" s="75"/>
      <c r="AGJ108" s="76"/>
      <c r="AGK108" s="216"/>
      <c r="AGL108" s="75"/>
      <c r="AGM108" s="75"/>
      <c r="AGN108" s="204"/>
      <c r="AGO108" s="205"/>
      <c r="AGP108" s="72"/>
      <c r="AGQ108" s="70"/>
      <c r="AGR108" s="73"/>
      <c r="AGS108" s="74"/>
      <c r="AGT108" s="74"/>
      <c r="AGU108" s="62"/>
      <c r="AGV108" s="75"/>
      <c r="AGW108" s="76"/>
      <c r="AGX108" s="216"/>
      <c r="AGY108" s="75"/>
      <c r="AGZ108" s="75"/>
      <c r="AHA108" s="204"/>
      <c r="AHB108" s="205"/>
      <c r="AHC108" s="72"/>
      <c r="AHD108" s="70"/>
      <c r="AHE108" s="73"/>
      <c r="AHF108" s="74"/>
      <c r="AHG108" s="74"/>
      <c r="AHH108" s="62"/>
      <c r="AHI108" s="75"/>
      <c r="AHJ108" s="76"/>
      <c r="AHK108" s="216"/>
      <c r="AHL108" s="75"/>
      <c r="AHM108" s="75"/>
      <c r="AHN108" s="204"/>
      <c r="AHO108" s="205"/>
      <c r="AHP108" s="72"/>
      <c r="AHQ108" s="70"/>
      <c r="AHR108" s="73"/>
      <c r="AHS108" s="74"/>
      <c r="AHT108" s="74"/>
      <c r="AHU108" s="62"/>
      <c r="AHV108" s="75"/>
      <c r="AHW108" s="76"/>
      <c r="AHX108" s="216"/>
      <c r="AHY108" s="75"/>
      <c r="AHZ108" s="75"/>
      <c r="AIA108" s="204"/>
      <c r="AIB108" s="205"/>
      <c r="AIC108" s="72"/>
      <c r="AID108" s="70"/>
      <c r="AIE108" s="73"/>
      <c r="AIF108" s="74"/>
      <c r="AIG108" s="74"/>
      <c r="AIH108" s="62"/>
      <c r="AII108" s="75"/>
      <c r="AIJ108" s="76"/>
      <c r="AIK108" s="216"/>
      <c r="AIL108" s="75"/>
      <c r="AIM108" s="75"/>
      <c r="AIN108" s="204"/>
      <c r="AIO108" s="205"/>
      <c r="AIP108" s="72"/>
      <c r="AIQ108" s="70"/>
      <c r="AIR108" s="73"/>
      <c r="AIS108" s="74"/>
      <c r="AIT108" s="74"/>
      <c r="AIU108" s="62"/>
      <c r="AIV108" s="75"/>
      <c r="AIW108" s="76"/>
      <c r="AIX108" s="216"/>
      <c r="AIY108" s="75"/>
      <c r="AIZ108" s="75"/>
      <c r="AJA108" s="204"/>
      <c r="AJB108" s="205"/>
      <c r="AJC108" s="72"/>
      <c r="AJD108" s="70"/>
      <c r="AJE108" s="73"/>
      <c r="AJF108" s="74"/>
      <c r="AJG108" s="74"/>
      <c r="AJH108" s="62"/>
      <c r="AJI108" s="75"/>
      <c r="AJJ108" s="76"/>
      <c r="AJK108" s="216"/>
      <c r="AJL108" s="75"/>
      <c r="AJM108" s="75"/>
      <c r="AJN108" s="204"/>
      <c r="AJO108" s="205"/>
      <c r="AJP108" s="72"/>
      <c r="AJQ108" s="70"/>
      <c r="AJR108" s="73"/>
      <c r="AJS108" s="74"/>
      <c r="AJT108" s="74"/>
      <c r="AJU108" s="62"/>
      <c r="AJV108" s="75"/>
      <c r="AJW108" s="76"/>
      <c r="AJX108" s="216"/>
      <c r="AJY108" s="75"/>
      <c r="AJZ108" s="75"/>
      <c r="AKA108" s="204"/>
      <c r="AKB108" s="205"/>
      <c r="AKC108" s="72"/>
      <c r="AKD108" s="70"/>
      <c r="AKE108" s="73"/>
      <c r="AKF108" s="74"/>
      <c r="AKG108" s="74"/>
      <c r="AKH108" s="62"/>
      <c r="AKI108" s="75"/>
      <c r="AKJ108" s="76"/>
      <c r="AKK108" s="216"/>
      <c r="AKL108" s="75"/>
      <c r="AKM108" s="75"/>
      <c r="AKN108" s="204"/>
      <c r="AKO108" s="205"/>
      <c r="AKP108" s="72"/>
      <c r="AKQ108" s="70"/>
      <c r="AKR108" s="73"/>
      <c r="AKS108" s="74"/>
      <c r="AKT108" s="74"/>
      <c r="AKU108" s="62"/>
      <c r="AKV108" s="75"/>
      <c r="AKW108" s="76"/>
      <c r="AKX108" s="216"/>
      <c r="AKY108" s="75"/>
      <c r="AKZ108" s="75"/>
      <c r="ALA108" s="204"/>
      <c r="ALB108" s="205"/>
      <c r="ALC108" s="72"/>
      <c r="ALD108" s="70"/>
      <c r="ALE108" s="73"/>
      <c r="ALF108" s="74"/>
      <c r="ALG108" s="74"/>
      <c r="ALH108" s="62"/>
      <c r="ALI108" s="75"/>
      <c r="ALJ108" s="76"/>
      <c r="ALK108" s="216"/>
      <c r="ALL108" s="75"/>
      <c r="ALM108" s="75"/>
      <c r="ALN108" s="204"/>
      <c r="ALO108" s="205"/>
      <c r="ALP108" s="72"/>
      <c r="ALQ108" s="70"/>
      <c r="ALR108" s="73"/>
      <c r="ALS108" s="74"/>
      <c r="ALT108" s="74"/>
      <c r="ALU108" s="62"/>
      <c r="ALV108" s="75"/>
      <c r="ALW108" s="76"/>
      <c r="ALX108" s="216"/>
      <c r="ALY108" s="75"/>
      <c r="ALZ108" s="75"/>
      <c r="AMA108" s="204"/>
      <c r="AMB108" s="205"/>
      <c r="AMC108" s="72"/>
      <c r="AMD108" s="70"/>
      <c r="AME108" s="73"/>
      <c r="AMF108" s="74"/>
      <c r="AMG108" s="74"/>
      <c r="AMH108" s="62"/>
      <c r="AMI108" s="75"/>
      <c r="AMJ108" s="76"/>
      <c r="AMK108" s="216"/>
      <c r="AML108" s="75"/>
      <c r="AMM108" s="75"/>
      <c r="AMN108" s="204"/>
      <c r="AMO108" s="205"/>
      <c r="AMP108" s="72"/>
      <c r="AMQ108" s="70"/>
      <c r="AMR108" s="73"/>
      <c r="AMS108" s="74"/>
      <c r="AMT108" s="74"/>
      <c r="AMU108" s="62"/>
      <c r="AMV108" s="75"/>
      <c r="AMW108" s="76"/>
      <c r="AMX108" s="216"/>
      <c r="AMY108" s="75"/>
      <c r="AMZ108" s="75"/>
      <c r="ANA108" s="204"/>
      <c r="ANB108" s="205"/>
      <c r="ANC108" s="72"/>
      <c r="AND108" s="70"/>
      <c r="ANE108" s="73"/>
      <c r="ANF108" s="74"/>
      <c r="ANG108" s="74"/>
      <c r="ANH108" s="62"/>
      <c r="ANI108" s="75"/>
      <c r="ANJ108" s="76"/>
      <c r="ANK108" s="216"/>
      <c r="ANL108" s="75"/>
      <c r="ANM108" s="75"/>
      <c r="ANN108" s="204"/>
      <c r="ANO108" s="205"/>
      <c r="ANP108" s="72"/>
      <c r="ANQ108" s="70"/>
      <c r="ANR108" s="73"/>
      <c r="ANS108" s="74"/>
      <c r="ANT108" s="74"/>
      <c r="ANU108" s="62"/>
      <c r="ANV108" s="75"/>
      <c r="ANW108" s="76"/>
      <c r="ANX108" s="216"/>
      <c r="ANY108" s="75"/>
      <c r="ANZ108" s="75"/>
      <c r="AOA108" s="204"/>
      <c r="AOB108" s="205"/>
      <c r="AOC108" s="72"/>
      <c r="AOD108" s="70"/>
      <c r="AOE108" s="73"/>
      <c r="AOF108" s="74"/>
      <c r="AOG108" s="74"/>
      <c r="AOH108" s="62"/>
      <c r="AOI108" s="75"/>
      <c r="AOJ108" s="76"/>
      <c r="AOK108" s="216"/>
      <c r="AOL108" s="75"/>
      <c r="AOM108" s="75"/>
      <c r="AON108" s="204"/>
      <c r="AOO108" s="205"/>
      <c r="AOP108" s="72"/>
      <c r="AOQ108" s="70"/>
      <c r="AOR108" s="73"/>
      <c r="AOS108" s="74"/>
      <c r="AOT108" s="74"/>
      <c r="AOU108" s="62"/>
      <c r="AOV108" s="75"/>
      <c r="AOW108" s="76"/>
      <c r="AOX108" s="216"/>
      <c r="AOY108" s="75"/>
      <c r="AOZ108" s="75"/>
      <c r="APA108" s="204"/>
      <c r="APB108" s="205"/>
      <c r="APC108" s="72"/>
      <c r="APD108" s="70"/>
      <c r="APE108" s="73"/>
      <c r="APF108" s="74"/>
      <c r="APG108" s="74"/>
      <c r="APH108" s="62"/>
      <c r="API108" s="75"/>
      <c r="APJ108" s="76"/>
      <c r="APK108" s="216"/>
      <c r="APL108" s="75"/>
      <c r="APM108" s="75"/>
      <c r="APN108" s="204"/>
      <c r="APO108" s="205"/>
      <c r="APP108" s="72"/>
      <c r="APQ108" s="70"/>
      <c r="APR108" s="73"/>
      <c r="APS108" s="74"/>
      <c r="APT108" s="74"/>
      <c r="APU108" s="62"/>
      <c r="APV108" s="75"/>
      <c r="APW108" s="76"/>
      <c r="APX108" s="216"/>
      <c r="APY108" s="75"/>
      <c r="APZ108" s="75"/>
      <c r="AQA108" s="204"/>
      <c r="AQB108" s="205"/>
      <c r="AQC108" s="72"/>
      <c r="AQD108" s="70"/>
      <c r="AQE108" s="73"/>
      <c r="AQF108" s="74"/>
      <c r="AQG108" s="74"/>
      <c r="AQH108" s="62"/>
      <c r="AQI108" s="75"/>
      <c r="AQJ108" s="76"/>
      <c r="AQK108" s="216"/>
      <c r="AQL108" s="75"/>
      <c r="AQM108" s="75"/>
      <c r="AQN108" s="204"/>
      <c r="AQO108" s="205"/>
      <c r="AQP108" s="72"/>
      <c r="AQQ108" s="70"/>
      <c r="AQR108" s="73"/>
      <c r="AQS108" s="74"/>
      <c r="AQT108" s="74"/>
      <c r="AQU108" s="62"/>
      <c r="AQV108" s="75"/>
      <c r="AQW108" s="76"/>
      <c r="AQX108" s="216"/>
      <c r="AQY108" s="75"/>
      <c r="AQZ108" s="75"/>
      <c r="ARA108" s="204"/>
      <c r="ARB108" s="205"/>
      <c r="ARC108" s="72"/>
      <c r="ARD108" s="70"/>
      <c r="ARE108" s="73"/>
      <c r="ARF108" s="74"/>
      <c r="ARG108" s="74"/>
      <c r="ARH108" s="62"/>
      <c r="ARI108" s="75"/>
      <c r="ARJ108" s="76"/>
      <c r="ARK108" s="216"/>
      <c r="ARL108" s="75"/>
      <c r="ARM108" s="75"/>
      <c r="ARN108" s="204"/>
      <c r="ARO108" s="205"/>
      <c r="ARP108" s="72"/>
      <c r="ARQ108" s="70"/>
      <c r="ARR108" s="73"/>
      <c r="ARS108" s="74"/>
      <c r="ART108" s="74"/>
      <c r="ARU108" s="62"/>
      <c r="ARV108" s="75"/>
      <c r="ARW108" s="76"/>
      <c r="ARX108" s="216"/>
      <c r="ARY108" s="75"/>
      <c r="ARZ108" s="75"/>
      <c r="ASA108" s="204"/>
      <c r="ASB108" s="205"/>
      <c r="ASC108" s="72"/>
      <c r="ASD108" s="70"/>
      <c r="ASE108" s="73"/>
      <c r="ASF108" s="74"/>
      <c r="ASG108" s="74"/>
      <c r="ASH108" s="62"/>
      <c r="ASI108" s="75"/>
      <c r="ASJ108" s="76"/>
      <c r="ASK108" s="216"/>
      <c r="ASL108" s="75"/>
      <c r="ASM108" s="75"/>
      <c r="ASN108" s="204"/>
      <c r="ASO108" s="205"/>
      <c r="ASP108" s="72"/>
      <c r="ASQ108" s="70"/>
      <c r="ASR108" s="73"/>
      <c r="ASS108" s="74"/>
      <c r="AST108" s="74"/>
      <c r="ASU108" s="62"/>
      <c r="ASV108" s="75"/>
      <c r="ASW108" s="76"/>
      <c r="ASX108" s="216"/>
      <c r="ASY108" s="75"/>
      <c r="ASZ108" s="75"/>
      <c r="ATA108" s="204"/>
      <c r="ATB108" s="205"/>
      <c r="ATC108" s="72"/>
      <c r="ATD108" s="70"/>
      <c r="ATE108" s="73"/>
      <c r="ATF108" s="74"/>
      <c r="ATG108" s="74"/>
      <c r="ATH108" s="62"/>
      <c r="ATI108" s="75"/>
      <c r="ATJ108" s="76"/>
      <c r="ATK108" s="216"/>
      <c r="ATL108" s="75"/>
      <c r="ATM108" s="75"/>
      <c r="ATN108" s="204"/>
      <c r="ATO108" s="205"/>
      <c r="ATP108" s="72"/>
      <c r="ATQ108" s="70"/>
      <c r="ATR108" s="73"/>
      <c r="ATS108" s="74"/>
      <c r="ATT108" s="74"/>
      <c r="ATU108" s="62"/>
      <c r="ATV108" s="75"/>
      <c r="ATW108" s="76"/>
      <c r="ATX108" s="216"/>
      <c r="ATY108" s="75"/>
      <c r="ATZ108" s="75"/>
      <c r="AUA108" s="204"/>
      <c r="AUB108" s="205"/>
      <c r="AUC108" s="72"/>
      <c r="AUD108" s="70"/>
      <c r="AUE108" s="73"/>
      <c r="AUF108" s="74"/>
      <c r="AUG108" s="74"/>
      <c r="AUH108" s="62"/>
      <c r="AUI108" s="75"/>
      <c r="AUJ108" s="76"/>
      <c r="AUK108" s="216"/>
      <c r="AUL108" s="75"/>
      <c r="AUM108" s="75"/>
      <c r="AUN108" s="204"/>
      <c r="AUO108" s="205"/>
      <c r="AUP108" s="72"/>
      <c r="AUQ108" s="70"/>
      <c r="AUR108" s="73"/>
      <c r="AUS108" s="74"/>
      <c r="AUT108" s="74"/>
      <c r="AUU108" s="62"/>
      <c r="AUV108" s="75"/>
      <c r="AUW108" s="76"/>
      <c r="AUX108" s="216"/>
      <c r="AUY108" s="75"/>
      <c r="AUZ108" s="75"/>
      <c r="AVA108" s="204"/>
      <c r="AVB108" s="205"/>
      <c r="AVC108" s="72"/>
      <c r="AVD108" s="70"/>
      <c r="AVE108" s="73"/>
      <c r="AVF108" s="74"/>
      <c r="AVG108" s="74"/>
      <c r="AVH108" s="62"/>
      <c r="AVI108" s="75"/>
      <c r="AVJ108" s="76"/>
      <c r="AVK108" s="216"/>
      <c r="AVL108" s="75"/>
      <c r="AVM108" s="75"/>
      <c r="AVN108" s="204"/>
      <c r="AVO108" s="205"/>
      <c r="AVP108" s="72"/>
      <c r="AVQ108" s="70"/>
      <c r="AVR108" s="73"/>
      <c r="AVS108" s="74"/>
      <c r="AVT108" s="74"/>
      <c r="AVU108" s="62"/>
      <c r="AVV108" s="75"/>
      <c r="AVW108" s="76"/>
      <c r="AVX108" s="216"/>
      <c r="AVY108" s="75"/>
      <c r="AVZ108" s="75"/>
      <c r="AWA108" s="204"/>
      <c r="AWB108" s="205"/>
      <c r="AWC108" s="72"/>
      <c r="AWD108" s="70"/>
      <c r="AWE108" s="73"/>
      <c r="AWF108" s="74"/>
      <c r="AWG108" s="74"/>
      <c r="AWH108" s="62"/>
      <c r="AWI108" s="75"/>
      <c r="AWJ108" s="76"/>
      <c r="AWK108" s="216"/>
      <c r="AWL108" s="75"/>
      <c r="AWM108" s="75"/>
      <c r="AWN108" s="204"/>
      <c r="AWO108" s="205"/>
      <c r="AWP108" s="72"/>
      <c r="AWQ108" s="70"/>
      <c r="AWR108" s="73"/>
      <c r="AWS108" s="74"/>
      <c r="AWT108" s="74"/>
      <c r="AWU108" s="62"/>
      <c r="AWV108" s="75"/>
      <c r="AWW108" s="76"/>
      <c r="AWX108" s="216"/>
      <c r="AWY108" s="75"/>
      <c r="AWZ108" s="75"/>
      <c r="AXA108" s="204"/>
      <c r="AXB108" s="205"/>
      <c r="AXC108" s="72"/>
      <c r="AXD108" s="70"/>
      <c r="AXE108" s="73"/>
      <c r="AXF108" s="74"/>
      <c r="AXG108" s="74"/>
      <c r="AXH108" s="62"/>
      <c r="AXI108" s="75"/>
      <c r="AXJ108" s="76"/>
      <c r="AXK108" s="216"/>
      <c r="AXL108" s="75"/>
      <c r="AXM108" s="75"/>
      <c r="AXN108" s="204"/>
      <c r="AXO108" s="205"/>
      <c r="AXP108" s="72"/>
      <c r="AXQ108" s="70"/>
      <c r="AXR108" s="73"/>
      <c r="AXS108" s="74"/>
      <c r="AXT108" s="74"/>
      <c r="AXU108" s="62"/>
      <c r="AXV108" s="75"/>
      <c r="AXW108" s="76"/>
      <c r="AXX108" s="216"/>
      <c r="AXY108" s="75"/>
      <c r="AXZ108" s="75"/>
      <c r="AYA108" s="204"/>
      <c r="AYB108" s="205"/>
      <c r="AYC108" s="72"/>
      <c r="AYD108" s="70"/>
      <c r="AYE108" s="73"/>
      <c r="AYF108" s="74"/>
      <c r="AYG108" s="74"/>
      <c r="AYH108" s="62"/>
      <c r="AYI108" s="75"/>
      <c r="AYJ108" s="76"/>
      <c r="AYK108" s="216"/>
      <c r="AYL108" s="75"/>
      <c r="AYM108" s="75"/>
      <c r="AYN108" s="204"/>
      <c r="AYO108" s="205"/>
      <c r="AYP108" s="72"/>
      <c r="AYQ108" s="70"/>
      <c r="AYR108" s="73"/>
      <c r="AYS108" s="74"/>
      <c r="AYT108" s="74"/>
      <c r="AYU108" s="62"/>
      <c r="AYV108" s="75"/>
      <c r="AYW108" s="76"/>
      <c r="AYX108" s="216"/>
      <c r="AYY108" s="75"/>
      <c r="AYZ108" s="75"/>
      <c r="AZA108" s="204"/>
      <c r="AZB108" s="205"/>
      <c r="AZC108" s="72"/>
      <c r="AZD108" s="70"/>
      <c r="AZE108" s="73"/>
      <c r="AZF108" s="74"/>
      <c r="AZG108" s="74"/>
      <c r="AZH108" s="62"/>
      <c r="AZI108" s="75"/>
      <c r="AZJ108" s="76"/>
      <c r="AZK108" s="216"/>
      <c r="AZL108" s="75"/>
      <c r="AZM108" s="75"/>
      <c r="AZN108" s="204"/>
      <c r="AZO108" s="205"/>
      <c r="AZP108" s="72"/>
      <c r="AZQ108" s="70"/>
      <c r="AZR108" s="73"/>
      <c r="AZS108" s="74"/>
      <c r="AZT108" s="74"/>
      <c r="AZU108" s="62"/>
      <c r="AZV108" s="75"/>
      <c r="AZW108" s="76"/>
      <c r="AZX108" s="216"/>
      <c r="AZY108" s="75"/>
      <c r="AZZ108" s="75"/>
      <c r="BAA108" s="204"/>
      <c r="BAB108" s="205"/>
      <c r="BAC108" s="72"/>
      <c r="BAD108" s="70"/>
      <c r="BAE108" s="73"/>
      <c r="BAF108" s="74"/>
      <c r="BAG108" s="74"/>
      <c r="BAH108" s="62"/>
      <c r="BAI108" s="75"/>
      <c r="BAJ108" s="76"/>
      <c r="BAK108" s="216"/>
      <c r="BAL108" s="75"/>
      <c r="BAM108" s="75"/>
      <c r="BAN108" s="204"/>
      <c r="BAO108" s="205"/>
      <c r="BAP108" s="72"/>
      <c r="BAQ108" s="70"/>
      <c r="BAR108" s="73"/>
      <c r="BAS108" s="74"/>
      <c r="BAT108" s="74"/>
      <c r="BAU108" s="62"/>
      <c r="BAV108" s="75"/>
      <c r="BAW108" s="76"/>
      <c r="BAX108" s="216"/>
      <c r="BAY108" s="75"/>
      <c r="BAZ108" s="75"/>
      <c r="BBA108" s="204"/>
      <c r="BBB108" s="205"/>
      <c r="BBC108" s="72"/>
      <c r="BBD108" s="70"/>
      <c r="BBE108" s="73"/>
      <c r="BBF108" s="74"/>
      <c r="BBG108" s="74"/>
      <c r="BBH108" s="62"/>
      <c r="BBI108" s="75"/>
      <c r="BBJ108" s="76"/>
      <c r="BBK108" s="216"/>
      <c r="BBL108" s="75"/>
      <c r="BBM108" s="75"/>
      <c r="BBN108" s="204"/>
      <c r="BBO108" s="205"/>
      <c r="BBP108" s="72"/>
      <c r="BBQ108" s="70"/>
      <c r="BBR108" s="73"/>
      <c r="BBS108" s="74"/>
      <c r="BBT108" s="74"/>
      <c r="BBU108" s="62"/>
      <c r="BBV108" s="75"/>
      <c r="BBW108" s="76"/>
      <c r="BBX108" s="216"/>
      <c r="BBY108" s="75"/>
      <c r="BBZ108" s="75"/>
      <c r="BCA108" s="204"/>
      <c r="BCB108" s="205"/>
      <c r="BCC108" s="72"/>
      <c r="BCD108" s="70"/>
      <c r="BCE108" s="73"/>
      <c r="BCF108" s="74"/>
      <c r="BCG108" s="74"/>
      <c r="BCH108" s="62"/>
      <c r="BCI108" s="75"/>
      <c r="BCJ108" s="76"/>
      <c r="BCK108" s="216"/>
      <c r="BCL108" s="75"/>
      <c r="BCM108" s="75"/>
      <c r="BCN108" s="204"/>
      <c r="BCO108" s="205"/>
      <c r="BCP108" s="72"/>
      <c r="BCQ108" s="70"/>
      <c r="BCR108" s="73"/>
      <c r="BCS108" s="74"/>
      <c r="BCT108" s="74"/>
      <c r="BCU108" s="62"/>
      <c r="BCV108" s="75"/>
      <c r="BCW108" s="76"/>
      <c r="BCX108" s="216"/>
      <c r="BCY108" s="75"/>
      <c r="BCZ108" s="75"/>
      <c r="BDA108" s="204"/>
      <c r="BDB108" s="205"/>
      <c r="BDC108" s="72"/>
      <c r="BDD108" s="70"/>
      <c r="BDE108" s="73"/>
      <c r="BDF108" s="74"/>
      <c r="BDG108" s="74"/>
      <c r="BDH108" s="62"/>
      <c r="BDI108" s="75"/>
      <c r="BDJ108" s="76"/>
      <c r="BDK108" s="216"/>
      <c r="BDL108" s="75"/>
      <c r="BDM108" s="75"/>
      <c r="BDN108" s="204"/>
      <c r="BDO108" s="205"/>
      <c r="BDP108" s="72"/>
      <c r="BDQ108" s="70"/>
      <c r="BDR108" s="73"/>
      <c r="BDS108" s="74"/>
      <c r="BDT108" s="74"/>
      <c r="BDU108" s="62"/>
      <c r="BDV108" s="75"/>
      <c r="BDW108" s="76"/>
      <c r="BDX108" s="216"/>
      <c r="BDY108" s="75"/>
      <c r="BDZ108" s="75"/>
      <c r="BEA108" s="204"/>
      <c r="BEB108" s="205"/>
      <c r="BEC108" s="72"/>
      <c r="BED108" s="70"/>
      <c r="BEE108" s="73"/>
      <c r="BEF108" s="74"/>
      <c r="BEG108" s="74"/>
      <c r="BEH108" s="62"/>
      <c r="BEI108" s="75"/>
      <c r="BEJ108" s="76"/>
      <c r="BEK108" s="216"/>
      <c r="BEL108" s="75"/>
      <c r="BEM108" s="75"/>
      <c r="BEN108" s="204"/>
      <c r="BEO108" s="205"/>
      <c r="BEP108" s="72"/>
      <c r="BEQ108" s="70"/>
      <c r="BER108" s="73"/>
      <c r="BES108" s="74"/>
      <c r="BET108" s="74"/>
      <c r="BEU108" s="62"/>
      <c r="BEV108" s="75"/>
      <c r="BEW108" s="76"/>
      <c r="BEX108" s="216"/>
      <c r="BEY108" s="75"/>
      <c r="BEZ108" s="75"/>
      <c r="BFA108" s="204"/>
      <c r="BFB108" s="205"/>
      <c r="BFC108" s="72"/>
      <c r="BFD108" s="70"/>
      <c r="BFE108" s="73"/>
      <c r="BFF108" s="74"/>
      <c r="BFG108" s="74"/>
      <c r="BFH108" s="62"/>
      <c r="BFI108" s="75"/>
      <c r="BFJ108" s="76"/>
      <c r="BFK108" s="216"/>
      <c r="BFL108" s="75"/>
      <c r="BFM108" s="75"/>
      <c r="BFN108" s="204"/>
      <c r="BFO108" s="205"/>
      <c r="BFP108" s="72"/>
      <c r="BFQ108" s="70"/>
      <c r="BFR108" s="73"/>
      <c r="BFS108" s="74"/>
      <c r="BFT108" s="74"/>
      <c r="BFU108" s="62"/>
      <c r="BFV108" s="75"/>
      <c r="BFW108" s="76"/>
      <c r="BFX108" s="216"/>
      <c r="BFY108" s="75"/>
      <c r="BFZ108" s="75"/>
      <c r="BGA108" s="204"/>
      <c r="BGB108" s="205"/>
      <c r="BGC108" s="72"/>
      <c r="BGD108" s="70"/>
      <c r="BGE108" s="73"/>
      <c r="BGF108" s="74"/>
      <c r="BGG108" s="74"/>
      <c r="BGH108" s="62"/>
      <c r="BGI108" s="75"/>
      <c r="BGJ108" s="76"/>
      <c r="BGK108" s="216"/>
      <c r="BGL108" s="75"/>
      <c r="BGM108" s="75"/>
      <c r="BGN108" s="204"/>
      <c r="BGO108" s="205"/>
      <c r="BGP108" s="72"/>
      <c r="BGQ108" s="70"/>
      <c r="BGR108" s="73"/>
      <c r="BGS108" s="74"/>
      <c r="BGT108" s="74"/>
      <c r="BGU108" s="62"/>
      <c r="BGV108" s="75"/>
      <c r="BGW108" s="76"/>
      <c r="BGX108" s="216"/>
      <c r="BGY108" s="75"/>
      <c r="BGZ108" s="75"/>
      <c r="BHA108" s="204"/>
      <c r="BHB108" s="205"/>
      <c r="BHC108" s="72"/>
      <c r="BHD108" s="70"/>
      <c r="BHE108" s="73"/>
      <c r="BHF108" s="74"/>
      <c r="BHG108" s="74"/>
      <c r="BHH108" s="62"/>
      <c r="BHI108" s="75"/>
      <c r="BHJ108" s="76"/>
      <c r="BHK108" s="216"/>
      <c r="BHL108" s="75"/>
      <c r="BHM108" s="75"/>
      <c r="BHN108" s="204"/>
      <c r="BHO108" s="205"/>
      <c r="BHP108" s="72"/>
      <c r="BHQ108" s="70"/>
      <c r="BHR108" s="73"/>
      <c r="BHS108" s="74"/>
      <c r="BHT108" s="74"/>
      <c r="BHU108" s="62"/>
      <c r="BHV108" s="75"/>
      <c r="BHW108" s="76"/>
      <c r="BHX108" s="216"/>
      <c r="BHY108" s="75"/>
      <c r="BHZ108" s="75"/>
      <c r="BIA108" s="204"/>
      <c r="BIB108" s="205"/>
      <c r="BIC108" s="72"/>
      <c r="BID108" s="70"/>
      <c r="BIE108" s="73"/>
      <c r="BIF108" s="74"/>
      <c r="BIG108" s="74"/>
      <c r="BIH108" s="62"/>
      <c r="BII108" s="75"/>
      <c r="BIJ108" s="76"/>
      <c r="BIK108" s="216"/>
      <c r="BIL108" s="75"/>
      <c r="BIM108" s="75"/>
      <c r="BIN108" s="204"/>
      <c r="BIO108" s="205"/>
      <c r="BIP108" s="72"/>
      <c r="BIQ108" s="70"/>
      <c r="BIR108" s="73"/>
      <c r="BIS108" s="74"/>
      <c r="BIT108" s="74"/>
      <c r="BIU108" s="62"/>
      <c r="BIV108" s="75"/>
      <c r="BIW108" s="76"/>
      <c r="BIX108" s="216"/>
      <c r="BIY108" s="75"/>
      <c r="BIZ108" s="75"/>
      <c r="BJA108" s="204"/>
      <c r="BJB108" s="205"/>
      <c r="BJC108" s="72"/>
      <c r="BJD108" s="70"/>
      <c r="BJE108" s="73"/>
      <c r="BJF108" s="74"/>
      <c r="BJG108" s="74"/>
      <c r="BJH108" s="62"/>
      <c r="BJI108" s="75"/>
      <c r="BJJ108" s="76"/>
      <c r="BJK108" s="216"/>
      <c r="BJL108" s="75"/>
      <c r="BJM108" s="75"/>
      <c r="BJN108" s="204"/>
      <c r="BJO108" s="205"/>
      <c r="BJP108" s="72"/>
      <c r="BJQ108" s="70"/>
      <c r="BJR108" s="73"/>
      <c r="BJS108" s="74"/>
      <c r="BJT108" s="74"/>
      <c r="BJU108" s="62"/>
      <c r="BJV108" s="75"/>
      <c r="BJW108" s="76"/>
      <c r="BJX108" s="216"/>
      <c r="BJY108" s="75"/>
      <c r="BJZ108" s="75"/>
      <c r="BKA108" s="204"/>
      <c r="BKB108" s="205"/>
      <c r="BKC108" s="72"/>
      <c r="BKD108" s="70"/>
      <c r="BKE108" s="73"/>
      <c r="BKF108" s="74"/>
      <c r="BKG108" s="74"/>
      <c r="BKH108" s="62"/>
      <c r="BKI108" s="75"/>
      <c r="BKJ108" s="76"/>
      <c r="BKK108" s="216"/>
      <c r="BKL108" s="75"/>
      <c r="BKM108" s="75"/>
      <c r="BKN108" s="204"/>
      <c r="BKO108" s="205"/>
      <c r="BKP108" s="72"/>
      <c r="BKQ108" s="70"/>
      <c r="BKR108" s="73"/>
      <c r="BKS108" s="74"/>
      <c r="BKT108" s="74"/>
      <c r="BKU108" s="62"/>
      <c r="BKV108" s="75"/>
      <c r="BKW108" s="76"/>
      <c r="BKX108" s="216"/>
      <c r="BKY108" s="75"/>
      <c r="BKZ108" s="75"/>
      <c r="BLA108" s="204"/>
      <c r="BLB108" s="205"/>
      <c r="BLC108" s="72"/>
      <c r="BLD108" s="70"/>
      <c r="BLE108" s="73"/>
      <c r="BLF108" s="74"/>
      <c r="BLG108" s="74"/>
      <c r="BLH108" s="62"/>
      <c r="BLI108" s="75"/>
      <c r="BLJ108" s="76"/>
      <c r="BLK108" s="216"/>
      <c r="BLL108" s="75"/>
      <c r="BLM108" s="75"/>
      <c r="BLN108" s="204"/>
      <c r="BLO108" s="205"/>
      <c r="BLP108" s="72"/>
      <c r="BLQ108" s="70"/>
      <c r="BLR108" s="73"/>
      <c r="BLS108" s="74"/>
      <c r="BLT108" s="74"/>
      <c r="BLU108" s="62"/>
      <c r="BLV108" s="75"/>
      <c r="BLW108" s="76"/>
      <c r="BLX108" s="216"/>
      <c r="BLY108" s="75"/>
      <c r="BLZ108" s="75"/>
      <c r="BMA108" s="204"/>
      <c r="BMB108" s="205"/>
      <c r="BMC108" s="72"/>
      <c r="BMD108" s="70"/>
      <c r="BME108" s="73"/>
      <c r="BMF108" s="74"/>
      <c r="BMG108" s="74"/>
      <c r="BMH108" s="62"/>
      <c r="BMI108" s="75"/>
      <c r="BMJ108" s="76"/>
      <c r="BMK108" s="216"/>
      <c r="BML108" s="75"/>
      <c r="BMM108" s="75"/>
      <c r="BMN108" s="204"/>
      <c r="BMO108" s="205"/>
      <c r="BMP108" s="72"/>
      <c r="BMQ108" s="70"/>
      <c r="BMR108" s="73"/>
      <c r="BMS108" s="74"/>
      <c r="BMT108" s="74"/>
      <c r="BMU108" s="62"/>
      <c r="BMV108" s="75"/>
      <c r="BMW108" s="76"/>
      <c r="BMX108" s="216"/>
      <c r="BMY108" s="75"/>
      <c r="BMZ108" s="75"/>
      <c r="BNA108" s="204"/>
      <c r="BNB108" s="205"/>
      <c r="BNC108" s="72"/>
      <c r="BND108" s="70"/>
      <c r="BNE108" s="73"/>
      <c r="BNF108" s="74"/>
      <c r="BNG108" s="74"/>
      <c r="BNH108" s="62"/>
      <c r="BNI108" s="75"/>
      <c r="BNJ108" s="76"/>
      <c r="BNK108" s="216"/>
      <c r="BNL108" s="75"/>
      <c r="BNM108" s="75"/>
      <c r="BNN108" s="204"/>
      <c r="BNO108" s="205"/>
      <c r="BNP108" s="72"/>
      <c r="BNQ108" s="70"/>
      <c r="BNR108" s="73"/>
      <c r="BNS108" s="74"/>
      <c r="BNT108" s="74"/>
      <c r="BNU108" s="62"/>
      <c r="BNV108" s="75"/>
      <c r="BNW108" s="76"/>
      <c r="BNX108" s="216"/>
      <c r="BNY108" s="75"/>
      <c r="BNZ108" s="75"/>
      <c r="BOA108" s="204"/>
      <c r="BOB108" s="205"/>
      <c r="BOC108" s="72"/>
      <c r="BOD108" s="70"/>
      <c r="BOE108" s="73"/>
      <c r="BOF108" s="74"/>
      <c r="BOG108" s="74"/>
      <c r="BOH108" s="62"/>
      <c r="BOI108" s="75"/>
      <c r="BOJ108" s="76"/>
      <c r="BOK108" s="216"/>
      <c r="BOL108" s="75"/>
      <c r="BOM108" s="75"/>
      <c r="BON108" s="204"/>
      <c r="BOO108" s="205"/>
      <c r="BOP108" s="72"/>
      <c r="BOQ108" s="70"/>
      <c r="BOR108" s="73"/>
      <c r="BOS108" s="74"/>
      <c r="BOT108" s="74"/>
      <c r="BOU108" s="62"/>
      <c r="BOV108" s="75"/>
      <c r="BOW108" s="76"/>
      <c r="BOX108" s="216"/>
      <c r="BOY108" s="75"/>
      <c r="BOZ108" s="75"/>
      <c r="BPA108" s="204"/>
      <c r="BPB108" s="205"/>
      <c r="BPC108" s="72"/>
      <c r="BPD108" s="70"/>
      <c r="BPE108" s="73"/>
      <c r="BPF108" s="74"/>
      <c r="BPG108" s="74"/>
      <c r="BPH108" s="62"/>
      <c r="BPI108" s="75"/>
      <c r="BPJ108" s="76"/>
      <c r="BPK108" s="216"/>
      <c r="BPL108" s="75"/>
      <c r="BPM108" s="75"/>
      <c r="BPN108" s="204"/>
      <c r="BPO108" s="205"/>
      <c r="BPP108" s="72"/>
      <c r="BPQ108" s="70"/>
      <c r="BPR108" s="73"/>
      <c r="BPS108" s="74"/>
      <c r="BPT108" s="74"/>
      <c r="BPU108" s="62"/>
      <c r="BPV108" s="75"/>
      <c r="BPW108" s="76"/>
      <c r="BPX108" s="216"/>
      <c r="BPY108" s="75"/>
      <c r="BPZ108" s="75"/>
      <c r="BQA108" s="204"/>
      <c r="BQB108" s="205"/>
      <c r="BQC108" s="72"/>
      <c r="BQD108" s="70"/>
      <c r="BQE108" s="73"/>
      <c r="BQF108" s="74"/>
      <c r="BQG108" s="74"/>
      <c r="BQH108" s="62"/>
      <c r="BQI108" s="75"/>
      <c r="BQJ108" s="76"/>
      <c r="BQK108" s="216"/>
      <c r="BQL108" s="75"/>
      <c r="BQM108" s="75"/>
      <c r="BQN108" s="204"/>
      <c r="BQO108" s="205"/>
      <c r="BQP108" s="72"/>
      <c r="BQQ108" s="70"/>
      <c r="BQR108" s="73"/>
      <c r="BQS108" s="74"/>
      <c r="BQT108" s="74"/>
      <c r="BQU108" s="62"/>
      <c r="BQV108" s="75"/>
      <c r="BQW108" s="76"/>
      <c r="BQX108" s="216"/>
      <c r="BQY108" s="75"/>
      <c r="BQZ108" s="75"/>
      <c r="BRA108" s="204"/>
      <c r="BRB108" s="205"/>
      <c r="BRC108" s="72"/>
      <c r="BRD108" s="70"/>
      <c r="BRE108" s="73"/>
      <c r="BRF108" s="74"/>
      <c r="BRG108" s="74"/>
      <c r="BRH108" s="62"/>
      <c r="BRI108" s="75"/>
      <c r="BRJ108" s="76"/>
      <c r="BRK108" s="216"/>
      <c r="BRL108" s="75"/>
      <c r="BRM108" s="75"/>
      <c r="BRN108" s="204"/>
      <c r="BRO108" s="205"/>
      <c r="BRP108" s="72"/>
      <c r="BRQ108" s="70"/>
      <c r="BRR108" s="73"/>
      <c r="BRS108" s="74"/>
      <c r="BRT108" s="74"/>
      <c r="BRU108" s="62"/>
      <c r="BRV108" s="75"/>
      <c r="BRW108" s="76"/>
      <c r="BRX108" s="216"/>
      <c r="BRY108" s="75"/>
      <c r="BRZ108" s="75"/>
      <c r="BSA108" s="204"/>
      <c r="BSB108" s="205"/>
      <c r="BSC108" s="72"/>
      <c r="BSD108" s="70"/>
      <c r="BSE108" s="73"/>
      <c r="BSF108" s="74"/>
      <c r="BSG108" s="74"/>
      <c r="BSH108" s="62"/>
      <c r="BSI108" s="75"/>
      <c r="BSJ108" s="76"/>
      <c r="BSK108" s="216"/>
      <c r="BSL108" s="75"/>
      <c r="BSM108" s="75"/>
      <c r="BSN108" s="204"/>
      <c r="BSO108" s="205"/>
      <c r="BSP108" s="72"/>
      <c r="BSQ108" s="70"/>
      <c r="BSR108" s="73"/>
      <c r="BSS108" s="74"/>
      <c r="BST108" s="74"/>
      <c r="BSU108" s="62"/>
      <c r="BSV108" s="75"/>
      <c r="BSW108" s="76"/>
      <c r="BSX108" s="216"/>
      <c r="BSY108" s="75"/>
      <c r="BSZ108" s="75"/>
      <c r="BTA108" s="204"/>
      <c r="BTB108" s="205"/>
      <c r="BTC108" s="72"/>
      <c r="BTD108" s="70"/>
      <c r="BTE108" s="73"/>
      <c r="BTF108" s="74"/>
      <c r="BTG108" s="74"/>
      <c r="BTH108" s="62"/>
      <c r="BTI108" s="75"/>
      <c r="BTJ108" s="76"/>
      <c r="BTK108" s="216"/>
      <c r="BTL108" s="75"/>
      <c r="BTM108" s="75"/>
      <c r="BTN108" s="204"/>
      <c r="BTO108" s="205"/>
      <c r="BTP108" s="72"/>
      <c r="BTQ108" s="70"/>
      <c r="BTR108" s="73"/>
      <c r="BTS108" s="74"/>
      <c r="BTT108" s="74"/>
      <c r="BTU108" s="62"/>
      <c r="BTV108" s="75"/>
      <c r="BTW108" s="76"/>
      <c r="BTX108" s="216"/>
      <c r="BTY108" s="75"/>
      <c r="BTZ108" s="75"/>
      <c r="BUA108" s="204"/>
      <c r="BUB108" s="205"/>
      <c r="BUC108" s="72"/>
      <c r="BUD108" s="70"/>
      <c r="BUE108" s="73"/>
      <c r="BUF108" s="74"/>
      <c r="BUG108" s="74"/>
      <c r="BUH108" s="62"/>
      <c r="BUI108" s="75"/>
      <c r="BUJ108" s="76"/>
      <c r="BUK108" s="216"/>
      <c r="BUL108" s="75"/>
      <c r="BUM108" s="75"/>
      <c r="BUN108" s="204"/>
      <c r="BUO108" s="205"/>
      <c r="BUP108" s="72"/>
      <c r="BUQ108" s="70"/>
      <c r="BUR108" s="73"/>
      <c r="BUS108" s="74"/>
      <c r="BUT108" s="74"/>
      <c r="BUU108" s="62"/>
      <c r="BUV108" s="75"/>
      <c r="BUW108" s="76"/>
      <c r="BUX108" s="216"/>
      <c r="BUY108" s="75"/>
      <c r="BUZ108" s="75"/>
      <c r="BVA108" s="204"/>
      <c r="BVB108" s="205"/>
      <c r="BVC108" s="72"/>
      <c r="BVD108" s="70"/>
      <c r="BVE108" s="73"/>
      <c r="BVF108" s="74"/>
      <c r="BVG108" s="74"/>
      <c r="BVH108" s="62"/>
      <c r="BVI108" s="75"/>
      <c r="BVJ108" s="76"/>
      <c r="BVK108" s="216"/>
      <c r="BVL108" s="75"/>
      <c r="BVM108" s="75"/>
      <c r="BVN108" s="204"/>
      <c r="BVO108" s="205"/>
      <c r="BVP108" s="72"/>
      <c r="BVQ108" s="70"/>
      <c r="BVR108" s="73"/>
      <c r="BVS108" s="74"/>
      <c r="BVT108" s="74"/>
      <c r="BVU108" s="62"/>
      <c r="BVV108" s="75"/>
      <c r="BVW108" s="76"/>
      <c r="BVX108" s="216"/>
      <c r="BVY108" s="75"/>
      <c r="BVZ108" s="75"/>
      <c r="BWA108" s="204"/>
      <c r="BWB108" s="205"/>
      <c r="BWC108" s="72"/>
      <c r="BWD108" s="70"/>
      <c r="BWE108" s="73"/>
      <c r="BWF108" s="74"/>
      <c r="BWG108" s="74"/>
      <c r="BWH108" s="62"/>
      <c r="BWI108" s="75"/>
      <c r="BWJ108" s="76"/>
      <c r="BWK108" s="216"/>
      <c r="BWL108" s="75"/>
      <c r="BWM108" s="75"/>
      <c r="BWN108" s="204"/>
      <c r="BWO108" s="205"/>
      <c r="BWP108" s="72"/>
      <c r="BWQ108" s="70"/>
      <c r="BWR108" s="73"/>
      <c r="BWS108" s="74"/>
      <c r="BWT108" s="74"/>
      <c r="BWU108" s="62"/>
      <c r="BWV108" s="75"/>
      <c r="BWW108" s="76"/>
      <c r="BWX108" s="216"/>
      <c r="BWY108" s="75"/>
      <c r="BWZ108" s="75"/>
      <c r="BXA108" s="204"/>
      <c r="BXB108" s="205"/>
      <c r="BXC108" s="72"/>
      <c r="BXD108" s="70"/>
      <c r="BXE108" s="73"/>
      <c r="BXF108" s="74"/>
      <c r="BXG108" s="74"/>
      <c r="BXH108" s="62"/>
      <c r="BXI108" s="75"/>
      <c r="BXJ108" s="76"/>
      <c r="BXK108" s="216"/>
      <c r="BXL108" s="75"/>
      <c r="BXM108" s="75"/>
      <c r="BXN108" s="204"/>
      <c r="BXO108" s="205"/>
      <c r="BXP108" s="72"/>
      <c r="BXQ108" s="70"/>
      <c r="BXR108" s="73"/>
      <c r="BXS108" s="74"/>
      <c r="BXT108" s="74"/>
      <c r="BXU108" s="62"/>
      <c r="BXV108" s="75"/>
      <c r="BXW108" s="76"/>
      <c r="BXX108" s="216"/>
      <c r="BXY108" s="75"/>
      <c r="BXZ108" s="75"/>
      <c r="BYA108" s="204"/>
      <c r="BYB108" s="205"/>
      <c r="BYC108" s="72"/>
      <c r="BYD108" s="70"/>
      <c r="BYE108" s="73"/>
      <c r="BYF108" s="74"/>
      <c r="BYG108" s="74"/>
      <c r="BYH108" s="62"/>
      <c r="BYI108" s="75"/>
      <c r="BYJ108" s="76"/>
      <c r="BYK108" s="216"/>
      <c r="BYL108" s="75"/>
      <c r="BYM108" s="75"/>
      <c r="BYN108" s="204"/>
      <c r="BYO108" s="205"/>
      <c r="BYP108" s="72"/>
      <c r="BYQ108" s="70"/>
      <c r="BYR108" s="73"/>
      <c r="BYS108" s="74"/>
      <c r="BYT108" s="74"/>
      <c r="BYU108" s="62"/>
      <c r="BYV108" s="75"/>
      <c r="BYW108" s="76"/>
      <c r="BYX108" s="216"/>
      <c r="BYY108" s="75"/>
      <c r="BYZ108" s="75"/>
      <c r="BZA108" s="204"/>
      <c r="BZB108" s="205"/>
      <c r="BZC108" s="72"/>
      <c r="BZD108" s="70"/>
      <c r="BZE108" s="73"/>
      <c r="BZF108" s="74"/>
      <c r="BZG108" s="74"/>
      <c r="BZH108" s="62"/>
      <c r="BZI108" s="75"/>
      <c r="BZJ108" s="76"/>
      <c r="BZK108" s="216"/>
      <c r="BZL108" s="75"/>
      <c r="BZM108" s="75"/>
      <c r="BZN108" s="204"/>
      <c r="BZO108" s="205"/>
      <c r="BZP108" s="72"/>
      <c r="BZQ108" s="70"/>
      <c r="BZR108" s="73"/>
      <c r="BZS108" s="74"/>
      <c r="BZT108" s="74"/>
      <c r="BZU108" s="62"/>
      <c r="BZV108" s="75"/>
      <c r="BZW108" s="76"/>
      <c r="BZX108" s="216"/>
      <c r="BZY108" s="75"/>
      <c r="BZZ108" s="75"/>
      <c r="CAA108" s="204"/>
      <c r="CAB108" s="205"/>
      <c r="CAC108" s="72"/>
      <c r="CAD108" s="70"/>
      <c r="CAE108" s="73"/>
      <c r="CAF108" s="74"/>
      <c r="CAG108" s="74"/>
      <c r="CAH108" s="62"/>
      <c r="CAI108" s="75"/>
      <c r="CAJ108" s="76"/>
      <c r="CAK108" s="216"/>
      <c r="CAL108" s="75"/>
      <c r="CAM108" s="75"/>
      <c r="CAN108" s="204"/>
      <c r="CAO108" s="205"/>
      <c r="CAP108" s="72"/>
      <c r="CAQ108" s="70"/>
      <c r="CAR108" s="73"/>
      <c r="CAS108" s="74"/>
      <c r="CAT108" s="74"/>
      <c r="CAU108" s="62"/>
      <c r="CAV108" s="75"/>
      <c r="CAW108" s="76"/>
      <c r="CAX108" s="216"/>
      <c r="CAY108" s="75"/>
      <c r="CAZ108" s="75"/>
      <c r="CBA108" s="204"/>
      <c r="CBB108" s="205"/>
      <c r="CBC108" s="72"/>
      <c r="CBD108" s="70"/>
      <c r="CBE108" s="73"/>
      <c r="CBF108" s="74"/>
      <c r="CBG108" s="74"/>
      <c r="CBH108" s="62"/>
      <c r="CBI108" s="75"/>
      <c r="CBJ108" s="76"/>
      <c r="CBK108" s="216"/>
      <c r="CBL108" s="75"/>
      <c r="CBM108" s="75"/>
      <c r="CBN108" s="204"/>
      <c r="CBO108" s="205"/>
      <c r="CBP108" s="72"/>
      <c r="CBQ108" s="70"/>
      <c r="CBR108" s="73"/>
      <c r="CBS108" s="74"/>
      <c r="CBT108" s="74"/>
      <c r="CBU108" s="62"/>
      <c r="CBV108" s="75"/>
      <c r="CBW108" s="76"/>
      <c r="CBX108" s="216"/>
      <c r="CBY108" s="75"/>
      <c r="CBZ108" s="75"/>
      <c r="CCA108" s="204"/>
      <c r="CCB108" s="205"/>
      <c r="CCC108" s="72"/>
      <c r="CCD108" s="70"/>
      <c r="CCE108" s="73"/>
      <c r="CCF108" s="74"/>
      <c r="CCG108" s="74"/>
      <c r="CCH108" s="62"/>
      <c r="CCI108" s="75"/>
      <c r="CCJ108" s="76"/>
      <c r="CCK108" s="216"/>
      <c r="CCL108" s="75"/>
      <c r="CCM108" s="75"/>
      <c r="CCN108" s="204"/>
      <c r="CCO108" s="205"/>
      <c r="CCP108" s="72"/>
      <c r="CCQ108" s="70"/>
      <c r="CCR108" s="73"/>
      <c r="CCS108" s="74"/>
      <c r="CCT108" s="74"/>
      <c r="CCU108" s="62"/>
      <c r="CCV108" s="75"/>
      <c r="CCW108" s="76"/>
      <c r="CCX108" s="216"/>
      <c r="CCY108" s="75"/>
      <c r="CCZ108" s="75"/>
      <c r="CDA108" s="204"/>
      <c r="CDB108" s="205"/>
      <c r="CDC108" s="72"/>
      <c r="CDD108" s="70"/>
      <c r="CDE108" s="73"/>
      <c r="CDF108" s="74"/>
      <c r="CDG108" s="74"/>
      <c r="CDH108" s="62"/>
      <c r="CDI108" s="75"/>
      <c r="CDJ108" s="76"/>
      <c r="CDK108" s="216"/>
      <c r="CDL108" s="75"/>
      <c r="CDM108" s="75"/>
      <c r="CDN108" s="204"/>
      <c r="CDO108" s="205"/>
      <c r="CDP108" s="72"/>
      <c r="CDQ108" s="70"/>
      <c r="CDR108" s="73"/>
      <c r="CDS108" s="74"/>
      <c r="CDT108" s="74"/>
      <c r="CDU108" s="62"/>
      <c r="CDV108" s="75"/>
      <c r="CDW108" s="76"/>
      <c r="CDX108" s="216"/>
      <c r="CDY108" s="75"/>
      <c r="CDZ108" s="75"/>
      <c r="CEA108" s="204"/>
      <c r="CEB108" s="205"/>
      <c r="CEC108" s="72"/>
      <c r="CED108" s="70"/>
      <c r="CEE108" s="73"/>
      <c r="CEF108" s="74"/>
      <c r="CEG108" s="74"/>
      <c r="CEH108" s="62"/>
      <c r="CEI108" s="75"/>
      <c r="CEJ108" s="76"/>
      <c r="CEK108" s="216"/>
      <c r="CEL108" s="75"/>
      <c r="CEM108" s="75"/>
      <c r="CEN108" s="204"/>
      <c r="CEO108" s="205"/>
      <c r="CEP108" s="72"/>
      <c r="CEQ108" s="70"/>
      <c r="CER108" s="73"/>
      <c r="CES108" s="74"/>
      <c r="CET108" s="74"/>
      <c r="CEU108" s="62"/>
      <c r="CEV108" s="75"/>
      <c r="CEW108" s="76"/>
      <c r="CEX108" s="216"/>
      <c r="CEY108" s="75"/>
      <c r="CEZ108" s="75"/>
      <c r="CFA108" s="204"/>
      <c r="CFB108" s="205"/>
      <c r="CFC108" s="72"/>
      <c r="CFD108" s="70"/>
      <c r="CFE108" s="73"/>
      <c r="CFF108" s="74"/>
      <c r="CFG108" s="74"/>
      <c r="CFH108" s="62"/>
      <c r="CFI108" s="75"/>
      <c r="CFJ108" s="76"/>
      <c r="CFK108" s="216"/>
      <c r="CFL108" s="75"/>
      <c r="CFM108" s="75"/>
      <c r="CFN108" s="204"/>
      <c r="CFO108" s="205"/>
      <c r="CFP108" s="72"/>
      <c r="CFQ108" s="70"/>
      <c r="CFR108" s="73"/>
      <c r="CFS108" s="74"/>
      <c r="CFT108" s="74"/>
      <c r="CFU108" s="62"/>
      <c r="CFV108" s="75"/>
      <c r="CFW108" s="76"/>
      <c r="CFX108" s="216"/>
      <c r="CFY108" s="75"/>
      <c r="CFZ108" s="75"/>
      <c r="CGA108" s="204"/>
      <c r="CGB108" s="205"/>
      <c r="CGC108" s="72"/>
      <c r="CGD108" s="70"/>
      <c r="CGE108" s="73"/>
      <c r="CGF108" s="74"/>
      <c r="CGG108" s="74"/>
      <c r="CGH108" s="62"/>
      <c r="CGI108" s="75"/>
      <c r="CGJ108" s="76"/>
      <c r="CGK108" s="216"/>
      <c r="CGL108" s="75"/>
      <c r="CGM108" s="75"/>
      <c r="CGN108" s="204"/>
      <c r="CGO108" s="205"/>
      <c r="CGP108" s="72"/>
      <c r="CGQ108" s="70"/>
      <c r="CGR108" s="73"/>
      <c r="CGS108" s="74"/>
      <c r="CGT108" s="74"/>
      <c r="CGU108" s="62"/>
      <c r="CGV108" s="75"/>
      <c r="CGW108" s="76"/>
      <c r="CGX108" s="216"/>
      <c r="CGY108" s="75"/>
      <c r="CGZ108" s="75"/>
      <c r="CHA108" s="204"/>
      <c r="CHB108" s="205"/>
      <c r="CHC108" s="72"/>
      <c r="CHD108" s="70"/>
      <c r="CHE108" s="73"/>
      <c r="CHF108" s="74"/>
      <c r="CHG108" s="74"/>
      <c r="CHH108" s="62"/>
      <c r="CHI108" s="75"/>
      <c r="CHJ108" s="76"/>
      <c r="CHK108" s="216"/>
      <c r="CHL108" s="75"/>
      <c r="CHM108" s="75"/>
      <c r="CHN108" s="204"/>
      <c r="CHO108" s="205"/>
      <c r="CHP108" s="72"/>
      <c r="CHQ108" s="70"/>
      <c r="CHR108" s="73"/>
      <c r="CHS108" s="74"/>
      <c r="CHT108" s="74"/>
      <c r="CHU108" s="62"/>
      <c r="CHV108" s="75"/>
      <c r="CHW108" s="76"/>
      <c r="CHX108" s="216"/>
      <c r="CHY108" s="75"/>
      <c r="CHZ108" s="75"/>
      <c r="CIA108" s="204"/>
      <c r="CIB108" s="205"/>
      <c r="CIC108" s="72"/>
      <c r="CID108" s="70"/>
      <c r="CIE108" s="73"/>
      <c r="CIF108" s="74"/>
      <c r="CIG108" s="74"/>
      <c r="CIH108" s="62"/>
      <c r="CII108" s="75"/>
      <c r="CIJ108" s="76"/>
      <c r="CIK108" s="216"/>
      <c r="CIL108" s="75"/>
      <c r="CIM108" s="75"/>
      <c r="CIN108" s="204"/>
      <c r="CIO108" s="205"/>
      <c r="CIP108" s="72"/>
      <c r="CIQ108" s="70"/>
      <c r="CIR108" s="73"/>
      <c r="CIS108" s="74"/>
      <c r="CIT108" s="74"/>
      <c r="CIU108" s="62"/>
      <c r="CIV108" s="75"/>
      <c r="CIW108" s="76"/>
      <c r="CIX108" s="216"/>
      <c r="CIY108" s="75"/>
      <c r="CIZ108" s="75"/>
      <c r="CJA108" s="204"/>
      <c r="CJB108" s="205"/>
      <c r="CJC108" s="72"/>
      <c r="CJD108" s="70"/>
      <c r="CJE108" s="73"/>
      <c r="CJF108" s="74"/>
      <c r="CJG108" s="74"/>
      <c r="CJH108" s="62"/>
      <c r="CJI108" s="75"/>
      <c r="CJJ108" s="76"/>
      <c r="CJK108" s="216"/>
      <c r="CJL108" s="75"/>
      <c r="CJM108" s="75"/>
      <c r="CJN108" s="204"/>
      <c r="CJO108" s="205"/>
      <c r="CJP108" s="72"/>
      <c r="CJQ108" s="70"/>
      <c r="CJR108" s="73"/>
      <c r="CJS108" s="74"/>
      <c r="CJT108" s="74"/>
      <c r="CJU108" s="62"/>
      <c r="CJV108" s="75"/>
      <c r="CJW108" s="76"/>
      <c r="CJX108" s="216"/>
      <c r="CJY108" s="75"/>
      <c r="CJZ108" s="75"/>
      <c r="CKA108" s="204"/>
      <c r="CKB108" s="205"/>
      <c r="CKC108" s="72"/>
      <c r="CKD108" s="70"/>
      <c r="CKE108" s="73"/>
      <c r="CKF108" s="74"/>
      <c r="CKG108" s="74"/>
      <c r="CKH108" s="62"/>
      <c r="CKI108" s="75"/>
      <c r="CKJ108" s="76"/>
      <c r="CKK108" s="216"/>
      <c r="CKL108" s="75"/>
      <c r="CKM108" s="75"/>
      <c r="CKN108" s="204"/>
      <c r="CKO108" s="205"/>
      <c r="CKP108" s="72"/>
      <c r="CKQ108" s="70"/>
      <c r="CKR108" s="73"/>
      <c r="CKS108" s="74"/>
      <c r="CKT108" s="74"/>
      <c r="CKU108" s="62"/>
      <c r="CKV108" s="75"/>
      <c r="CKW108" s="76"/>
      <c r="CKX108" s="216"/>
      <c r="CKY108" s="75"/>
      <c r="CKZ108" s="75"/>
      <c r="CLA108" s="204"/>
      <c r="CLB108" s="205"/>
      <c r="CLC108" s="72"/>
      <c r="CLD108" s="70"/>
      <c r="CLE108" s="73"/>
      <c r="CLF108" s="74"/>
      <c r="CLG108" s="74"/>
      <c r="CLH108" s="62"/>
      <c r="CLI108" s="75"/>
      <c r="CLJ108" s="76"/>
      <c r="CLK108" s="216"/>
      <c r="CLL108" s="75"/>
      <c r="CLM108" s="75"/>
      <c r="CLN108" s="204"/>
      <c r="CLO108" s="205"/>
      <c r="CLP108" s="72"/>
      <c r="CLQ108" s="70"/>
      <c r="CLR108" s="73"/>
      <c r="CLS108" s="74"/>
      <c r="CLT108" s="74"/>
      <c r="CLU108" s="62"/>
      <c r="CLV108" s="75"/>
      <c r="CLW108" s="76"/>
      <c r="CLX108" s="216"/>
      <c r="CLY108" s="75"/>
      <c r="CLZ108" s="75"/>
      <c r="CMA108" s="204"/>
      <c r="CMB108" s="205"/>
      <c r="CMC108" s="72"/>
      <c r="CMD108" s="70"/>
      <c r="CME108" s="73"/>
      <c r="CMF108" s="74"/>
      <c r="CMG108" s="74"/>
      <c r="CMH108" s="62"/>
      <c r="CMI108" s="75"/>
      <c r="CMJ108" s="76"/>
      <c r="CMK108" s="216"/>
      <c r="CML108" s="75"/>
      <c r="CMM108" s="75"/>
      <c r="CMN108" s="204"/>
      <c r="CMO108" s="205"/>
      <c r="CMP108" s="72"/>
      <c r="CMQ108" s="70"/>
      <c r="CMR108" s="73"/>
      <c r="CMS108" s="74"/>
      <c r="CMT108" s="74"/>
      <c r="CMU108" s="62"/>
      <c r="CMV108" s="75"/>
      <c r="CMW108" s="76"/>
      <c r="CMX108" s="216"/>
      <c r="CMY108" s="75"/>
      <c r="CMZ108" s="75"/>
      <c r="CNA108" s="204"/>
      <c r="CNB108" s="205"/>
      <c r="CNC108" s="72"/>
      <c r="CND108" s="70"/>
      <c r="CNE108" s="73"/>
      <c r="CNF108" s="74"/>
      <c r="CNG108" s="74"/>
      <c r="CNH108" s="62"/>
      <c r="CNI108" s="75"/>
      <c r="CNJ108" s="76"/>
      <c r="CNK108" s="216"/>
      <c r="CNL108" s="75"/>
      <c r="CNM108" s="75"/>
      <c r="CNN108" s="204"/>
      <c r="CNO108" s="205"/>
      <c r="CNP108" s="72"/>
      <c r="CNQ108" s="70"/>
      <c r="CNR108" s="73"/>
      <c r="CNS108" s="74"/>
      <c r="CNT108" s="74"/>
      <c r="CNU108" s="62"/>
      <c r="CNV108" s="75"/>
      <c r="CNW108" s="76"/>
      <c r="CNX108" s="216"/>
      <c r="CNY108" s="75"/>
      <c r="CNZ108" s="75"/>
      <c r="COA108" s="204"/>
      <c r="COB108" s="205"/>
      <c r="COC108" s="72"/>
      <c r="COD108" s="70"/>
      <c r="COE108" s="73"/>
      <c r="COF108" s="74"/>
      <c r="COG108" s="74"/>
      <c r="COH108" s="62"/>
      <c r="COI108" s="75"/>
      <c r="COJ108" s="76"/>
      <c r="COK108" s="216"/>
      <c r="COL108" s="75"/>
      <c r="COM108" s="75"/>
      <c r="CON108" s="204"/>
      <c r="COO108" s="205"/>
      <c r="COP108" s="72"/>
      <c r="COQ108" s="70"/>
      <c r="COR108" s="73"/>
      <c r="COS108" s="74"/>
      <c r="COT108" s="74"/>
      <c r="COU108" s="62"/>
      <c r="COV108" s="75"/>
      <c r="COW108" s="76"/>
      <c r="COX108" s="216"/>
      <c r="COY108" s="75"/>
      <c r="COZ108" s="75"/>
      <c r="CPA108" s="204"/>
      <c r="CPB108" s="205"/>
      <c r="CPC108" s="72"/>
      <c r="CPD108" s="70"/>
      <c r="CPE108" s="73"/>
      <c r="CPF108" s="74"/>
      <c r="CPG108" s="74"/>
      <c r="CPH108" s="62"/>
      <c r="CPI108" s="75"/>
      <c r="CPJ108" s="76"/>
      <c r="CPK108" s="216"/>
      <c r="CPL108" s="75"/>
      <c r="CPM108" s="75"/>
      <c r="CPN108" s="204"/>
      <c r="CPO108" s="205"/>
      <c r="CPP108" s="72"/>
      <c r="CPQ108" s="70"/>
      <c r="CPR108" s="73"/>
      <c r="CPS108" s="74"/>
      <c r="CPT108" s="74"/>
      <c r="CPU108" s="62"/>
      <c r="CPV108" s="75"/>
      <c r="CPW108" s="76"/>
      <c r="CPX108" s="216"/>
      <c r="CPY108" s="75"/>
      <c r="CPZ108" s="75"/>
      <c r="CQA108" s="204"/>
      <c r="CQB108" s="205"/>
      <c r="CQC108" s="72"/>
      <c r="CQD108" s="70"/>
      <c r="CQE108" s="73"/>
      <c r="CQF108" s="74"/>
      <c r="CQG108" s="74"/>
      <c r="CQH108" s="62"/>
      <c r="CQI108" s="75"/>
      <c r="CQJ108" s="76"/>
      <c r="CQK108" s="216"/>
      <c r="CQL108" s="75"/>
      <c r="CQM108" s="75"/>
      <c r="CQN108" s="204"/>
      <c r="CQO108" s="205"/>
      <c r="CQP108" s="72"/>
      <c r="CQQ108" s="70"/>
      <c r="CQR108" s="73"/>
      <c r="CQS108" s="74"/>
      <c r="CQT108" s="74"/>
      <c r="CQU108" s="62"/>
      <c r="CQV108" s="75"/>
      <c r="CQW108" s="76"/>
      <c r="CQX108" s="216"/>
      <c r="CQY108" s="75"/>
      <c r="CQZ108" s="75"/>
      <c r="CRA108" s="204"/>
      <c r="CRB108" s="205"/>
      <c r="CRC108" s="72"/>
      <c r="CRD108" s="70"/>
      <c r="CRE108" s="73"/>
      <c r="CRF108" s="74"/>
      <c r="CRG108" s="74"/>
      <c r="CRH108" s="62"/>
      <c r="CRI108" s="75"/>
      <c r="CRJ108" s="76"/>
      <c r="CRK108" s="216"/>
      <c r="CRL108" s="75"/>
      <c r="CRM108" s="75"/>
      <c r="CRN108" s="204"/>
      <c r="CRO108" s="205"/>
      <c r="CRP108" s="72"/>
      <c r="CRQ108" s="70"/>
      <c r="CRR108" s="73"/>
      <c r="CRS108" s="74"/>
      <c r="CRT108" s="74"/>
      <c r="CRU108" s="62"/>
      <c r="CRV108" s="75"/>
      <c r="CRW108" s="76"/>
      <c r="CRX108" s="216"/>
      <c r="CRY108" s="75"/>
      <c r="CRZ108" s="75"/>
      <c r="CSA108" s="204"/>
      <c r="CSB108" s="205"/>
      <c r="CSC108" s="72"/>
      <c r="CSD108" s="70"/>
      <c r="CSE108" s="73"/>
      <c r="CSF108" s="74"/>
      <c r="CSG108" s="74"/>
      <c r="CSH108" s="62"/>
      <c r="CSI108" s="75"/>
      <c r="CSJ108" s="76"/>
      <c r="CSK108" s="216"/>
      <c r="CSL108" s="75"/>
      <c r="CSM108" s="75"/>
      <c r="CSN108" s="204"/>
      <c r="CSO108" s="205"/>
      <c r="CSP108" s="72"/>
      <c r="CSQ108" s="70"/>
      <c r="CSR108" s="73"/>
      <c r="CSS108" s="74"/>
      <c r="CST108" s="74"/>
      <c r="CSU108" s="62"/>
      <c r="CSV108" s="75"/>
      <c r="CSW108" s="76"/>
      <c r="CSX108" s="216"/>
      <c r="CSY108" s="75"/>
      <c r="CSZ108" s="75"/>
      <c r="CTA108" s="204"/>
      <c r="CTB108" s="205"/>
      <c r="CTC108" s="72"/>
      <c r="CTD108" s="70"/>
      <c r="CTE108" s="73"/>
      <c r="CTF108" s="74"/>
      <c r="CTG108" s="74"/>
      <c r="CTH108" s="62"/>
      <c r="CTI108" s="75"/>
      <c r="CTJ108" s="76"/>
      <c r="CTK108" s="216"/>
      <c r="CTL108" s="75"/>
      <c r="CTM108" s="75"/>
      <c r="CTN108" s="204"/>
      <c r="CTO108" s="205"/>
      <c r="CTP108" s="72"/>
      <c r="CTQ108" s="70"/>
      <c r="CTR108" s="73"/>
      <c r="CTS108" s="74"/>
      <c r="CTT108" s="74"/>
      <c r="CTU108" s="62"/>
      <c r="CTV108" s="75"/>
      <c r="CTW108" s="76"/>
      <c r="CTX108" s="216"/>
      <c r="CTY108" s="75"/>
      <c r="CTZ108" s="75"/>
      <c r="CUA108" s="204"/>
      <c r="CUB108" s="205"/>
      <c r="CUC108" s="72"/>
      <c r="CUD108" s="70"/>
      <c r="CUE108" s="73"/>
      <c r="CUF108" s="74"/>
      <c r="CUG108" s="74"/>
      <c r="CUH108" s="62"/>
      <c r="CUI108" s="75"/>
      <c r="CUJ108" s="76"/>
      <c r="CUK108" s="216"/>
      <c r="CUL108" s="75"/>
      <c r="CUM108" s="75"/>
      <c r="CUN108" s="204"/>
      <c r="CUO108" s="205"/>
      <c r="CUP108" s="72"/>
      <c r="CUQ108" s="70"/>
      <c r="CUR108" s="73"/>
      <c r="CUS108" s="74"/>
      <c r="CUT108" s="74"/>
      <c r="CUU108" s="62"/>
      <c r="CUV108" s="75"/>
      <c r="CUW108" s="76"/>
      <c r="CUX108" s="216"/>
      <c r="CUY108" s="75"/>
      <c r="CUZ108" s="75"/>
      <c r="CVA108" s="204"/>
      <c r="CVB108" s="205"/>
      <c r="CVC108" s="72"/>
      <c r="CVD108" s="70"/>
      <c r="CVE108" s="73"/>
      <c r="CVF108" s="74"/>
      <c r="CVG108" s="74"/>
      <c r="CVH108" s="62"/>
      <c r="CVI108" s="75"/>
      <c r="CVJ108" s="76"/>
      <c r="CVK108" s="216"/>
      <c r="CVL108" s="75"/>
      <c r="CVM108" s="75"/>
      <c r="CVN108" s="204"/>
      <c r="CVO108" s="205"/>
      <c r="CVP108" s="72"/>
      <c r="CVQ108" s="70"/>
      <c r="CVR108" s="73"/>
      <c r="CVS108" s="74"/>
      <c r="CVT108" s="74"/>
      <c r="CVU108" s="62"/>
      <c r="CVV108" s="75"/>
      <c r="CVW108" s="76"/>
      <c r="CVX108" s="216"/>
      <c r="CVY108" s="75"/>
      <c r="CVZ108" s="75"/>
      <c r="CWA108" s="204"/>
      <c r="CWB108" s="205"/>
      <c r="CWC108" s="72"/>
      <c r="CWD108" s="70"/>
      <c r="CWE108" s="73"/>
      <c r="CWF108" s="74"/>
      <c r="CWG108" s="74"/>
      <c r="CWH108" s="62"/>
      <c r="CWI108" s="75"/>
      <c r="CWJ108" s="76"/>
      <c r="CWK108" s="216"/>
      <c r="CWL108" s="75"/>
      <c r="CWM108" s="75"/>
      <c r="CWN108" s="204"/>
      <c r="CWO108" s="205"/>
      <c r="CWP108" s="72"/>
      <c r="CWQ108" s="70"/>
      <c r="CWR108" s="73"/>
      <c r="CWS108" s="74"/>
      <c r="CWT108" s="74"/>
      <c r="CWU108" s="62"/>
      <c r="CWV108" s="75"/>
      <c r="CWW108" s="76"/>
      <c r="CWX108" s="216"/>
      <c r="CWY108" s="75"/>
      <c r="CWZ108" s="75"/>
      <c r="CXA108" s="204"/>
      <c r="CXB108" s="205"/>
      <c r="CXC108" s="72"/>
      <c r="CXD108" s="70"/>
      <c r="CXE108" s="73"/>
      <c r="CXF108" s="74"/>
      <c r="CXG108" s="74"/>
      <c r="CXH108" s="62"/>
      <c r="CXI108" s="75"/>
      <c r="CXJ108" s="76"/>
      <c r="CXK108" s="216"/>
      <c r="CXL108" s="75"/>
      <c r="CXM108" s="75"/>
      <c r="CXN108" s="204"/>
      <c r="CXO108" s="205"/>
      <c r="CXP108" s="72"/>
      <c r="CXQ108" s="70"/>
      <c r="CXR108" s="73"/>
      <c r="CXS108" s="74"/>
      <c r="CXT108" s="74"/>
      <c r="CXU108" s="62"/>
      <c r="CXV108" s="75"/>
      <c r="CXW108" s="76"/>
      <c r="CXX108" s="216"/>
      <c r="CXY108" s="75"/>
      <c r="CXZ108" s="75"/>
      <c r="CYA108" s="204"/>
      <c r="CYB108" s="205"/>
      <c r="CYC108" s="72"/>
      <c r="CYD108" s="70"/>
      <c r="CYE108" s="73"/>
      <c r="CYF108" s="74"/>
      <c r="CYG108" s="74"/>
      <c r="CYH108" s="62"/>
      <c r="CYI108" s="75"/>
      <c r="CYJ108" s="76"/>
      <c r="CYK108" s="216"/>
      <c r="CYL108" s="75"/>
      <c r="CYM108" s="75"/>
      <c r="CYN108" s="204"/>
      <c r="CYO108" s="205"/>
      <c r="CYP108" s="72"/>
      <c r="CYQ108" s="70"/>
      <c r="CYR108" s="73"/>
      <c r="CYS108" s="74"/>
      <c r="CYT108" s="74"/>
      <c r="CYU108" s="62"/>
      <c r="CYV108" s="75"/>
      <c r="CYW108" s="76"/>
      <c r="CYX108" s="216"/>
      <c r="CYY108" s="75"/>
      <c r="CYZ108" s="75"/>
      <c r="CZA108" s="204"/>
      <c r="CZB108" s="205"/>
      <c r="CZC108" s="72"/>
      <c r="CZD108" s="70"/>
      <c r="CZE108" s="73"/>
      <c r="CZF108" s="74"/>
      <c r="CZG108" s="74"/>
      <c r="CZH108" s="62"/>
      <c r="CZI108" s="75"/>
      <c r="CZJ108" s="76"/>
      <c r="CZK108" s="216"/>
      <c r="CZL108" s="75"/>
      <c r="CZM108" s="75"/>
      <c r="CZN108" s="204"/>
      <c r="CZO108" s="205"/>
      <c r="CZP108" s="72"/>
      <c r="CZQ108" s="70"/>
      <c r="CZR108" s="73"/>
      <c r="CZS108" s="74"/>
      <c r="CZT108" s="74"/>
      <c r="CZU108" s="62"/>
      <c r="CZV108" s="75"/>
      <c r="CZW108" s="76"/>
      <c r="CZX108" s="216"/>
      <c r="CZY108" s="75"/>
      <c r="CZZ108" s="75"/>
      <c r="DAA108" s="204"/>
      <c r="DAB108" s="205"/>
      <c r="DAC108" s="72"/>
      <c r="DAD108" s="70"/>
      <c r="DAE108" s="73"/>
      <c r="DAF108" s="74"/>
      <c r="DAG108" s="74"/>
      <c r="DAH108" s="62"/>
      <c r="DAI108" s="75"/>
      <c r="DAJ108" s="76"/>
      <c r="DAK108" s="216"/>
      <c r="DAL108" s="75"/>
      <c r="DAM108" s="75"/>
      <c r="DAN108" s="204"/>
      <c r="DAO108" s="205"/>
      <c r="DAP108" s="72"/>
      <c r="DAQ108" s="70"/>
      <c r="DAR108" s="73"/>
      <c r="DAS108" s="74"/>
      <c r="DAT108" s="74"/>
      <c r="DAU108" s="62"/>
      <c r="DAV108" s="75"/>
      <c r="DAW108" s="76"/>
      <c r="DAX108" s="216"/>
      <c r="DAY108" s="75"/>
      <c r="DAZ108" s="75"/>
      <c r="DBA108" s="204"/>
      <c r="DBB108" s="205"/>
      <c r="DBC108" s="72"/>
      <c r="DBD108" s="70"/>
      <c r="DBE108" s="73"/>
      <c r="DBF108" s="74"/>
      <c r="DBG108" s="74"/>
      <c r="DBH108" s="62"/>
      <c r="DBI108" s="75"/>
      <c r="DBJ108" s="76"/>
      <c r="DBK108" s="216"/>
      <c r="DBL108" s="75"/>
      <c r="DBM108" s="75"/>
      <c r="DBN108" s="204"/>
      <c r="DBO108" s="205"/>
      <c r="DBP108" s="72"/>
      <c r="DBQ108" s="70"/>
      <c r="DBR108" s="73"/>
      <c r="DBS108" s="74"/>
      <c r="DBT108" s="74"/>
      <c r="DBU108" s="62"/>
      <c r="DBV108" s="75"/>
      <c r="DBW108" s="76"/>
      <c r="DBX108" s="216"/>
      <c r="DBY108" s="75"/>
      <c r="DBZ108" s="75"/>
      <c r="DCA108" s="204"/>
      <c r="DCB108" s="205"/>
      <c r="DCC108" s="72"/>
      <c r="DCD108" s="70"/>
      <c r="DCE108" s="73"/>
      <c r="DCF108" s="74"/>
      <c r="DCG108" s="74"/>
      <c r="DCH108" s="62"/>
      <c r="DCI108" s="75"/>
      <c r="DCJ108" s="76"/>
      <c r="DCK108" s="216"/>
      <c r="DCL108" s="75"/>
      <c r="DCM108" s="75"/>
      <c r="DCN108" s="204"/>
      <c r="DCO108" s="205"/>
      <c r="DCP108" s="72"/>
      <c r="DCQ108" s="70"/>
      <c r="DCR108" s="73"/>
      <c r="DCS108" s="74"/>
      <c r="DCT108" s="74"/>
      <c r="DCU108" s="62"/>
      <c r="DCV108" s="75"/>
      <c r="DCW108" s="76"/>
      <c r="DCX108" s="216"/>
      <c r="DCY108" s="75"/>
      <c r="DCZ108" s="75"/>
      <c r="DDA108" s="204"/>
      <c r="DDB108" s="205"/>
      <c r="DDC108" s="72"/>
      <c r="DDD108" s="70"/>
      <c r="DDE108" s="73"/>
      <c r="DDF108" s="74"/>
      <c r="DDG108" s="74"/>
      <c r="DDH108" s="62"/>
      <c r="DDI108" s="75"/>
      <c r="DDJ108" s="76"/>
      <c r="DDK108" s="216"/>
      <c r="DDL108" s="75"/>
      <c r="DDM108" s="75"/>
      <c r="DDN108" s="204"/>
      <c r="DDO108" s="205"/>
      <c r="DDP108" s="72"/>
      <c r="DDQ108" s="70"/>
      <c r="DDR108" s="73"/>
      <c r="DDS108" s="74"/>
      <c r="DDT108" s="74"/>
      <c r="DDU108" s="62"/>
      <c r="DDV108" s="75"/>
      <c r="DDW108" s="76"/>
      <c r="DDX108" s="216"/>
      <c r="DDY108" s="75"/>
      <c r="DDZ108" s="75"/>
      <c r="DEA108" s="204"/>
      <c r="DEB108" s="205"/>
      <c r="DEC108" s="72"/>
      <c r="DED108" s="70"/>
      <c r="DEE108" s="73"/>
      <c r="DEF108" s="74"/>
      <c r="DEG108" s="74"/>
      <c r="DEH108" s="62"/>
      <c r="DEI108" s="75"/>
      <c r="DEJ108" s="76"/>
      <c r="DEK108" s="216"/>
      <c r="DEL108" s="75"/>
      <c r="DEM108" s="75"/>
      <c r="DEN108" s="204"/>
      <c r="DEO108" s="205"/>
      <c r="DEP108" s="72"/>
      <c r="DEQ108" s="70"/>
      <c r="DER108" s="73"/>
      <c r="DES108" s="74"/>
      <c r="DET108" s="74"/>
      <c r="DEU108" s="62"/>
      <c r="DEV108" s="75"/>
      <c r="DEW108" s="76"/>
      <c r="DEX108" s="216"/>
      <c r="DEY108" s="75"/>
      <c r="DEZ108" s="75"/>
      <c r="DFA108" s="204"/>
      <c r="DFB108" s="205"/>
      <c r="DFC108" s="72"/>
      <c r="DFD108" s="70"/>
      <c r="DFE108" s="73"/>
      <c r="DFF108" s="74"/>
      <c r="DFG108" s="74"/>
      <c r="DFH108" s="62"/>
      <c r="DFI108" s="75"/>
      <c r="DFJ108" s="76"/>
      <c r="DFK108" s="216"/>
      <c r="DFL108" s="75"/>
      <c r="DFM108" s="75"/>
      <c r="DFN108" s="204"/>
      <c r="DFO108" s="205"/>
      <c r="DFP108" s="72"/>
      <c r="DFQ108" s="70"/>
      <c r="DFR108" s="73"/>
      <c r="DFS108" s="74"/>
      <c r="DFT108" s="74"/>
      <c r="DFU108" s="62"/>
      <c r="DFV108" s="75"/>
      <c r="DFW108" s="76"/>
      <c r="DFX108" s="216"/>
      <c r="DFY108" s="75"/>
      <c r="DFZ108" s="75"/>
      <c r="DGA108" s="204"/>
      <c r="DGB108" s="205"/>
      <c r="DGC108" s="72"/>
      <c r="DGD108" s="70"/>
      <c r="DGE108" s="73"/>
      <c r="DGF108" s="74"/>
      <c r="DGG108" s="74"/>
      <c r="DGH108" s="62"/>
      <c r="DGI108" s="75"/>
      <c r="DGJ108" s="76"/>
      <c r="DGK108" s="216"/>
      <c r="DGL108" s="75"/>
      <c r="DGM108" s="75"/>
      <c r="DGN108" s="204"/>
      <c r="DGO108" s="205"/>
      <c r="DGP108" s="72"/>
      <c r="DGQ108" s="70"/>
      <c r="DGR108" s="73"/>
      <c r="DGS108" s="74"/>
      <c r="DGT108" s="74"/>
      <c r="DGU108" s="62"/>
      <c r="DGV108" s="75"/>
      <c r="DGW108" s="76"/>
      <c r="DGX108" s="216"/>
      <c r="DGY108" s="75"/>
      <c r="DGZ108" s="75"/>
      <c r="DHA108" s="204"/>
      <c r="DHB108" s="205"/>
      <c r="DHC108" s="72"/>
      <c r="DHD108" s="70"/>
      <c r="DHE108" s="73"/>
      <c r="DHF108" s="74"/>
      <c r="DHG108" s="74"/>
      <c r="DHH108" s="62"/>
      <c r="DHI108" s="75"/>
      <c r="DHJ108" s="76"/>
      <c r="DHK108" s="216"/>
      <c r="DHL108" s="75"/>
      <c r="DHM108" s="75"/>
      <c r="DHN108" s="204"/>
      <c r="DHO108" s="205"/>
      <c r="DHP108" s="72"/>
      <c r="DHQ108" s="70"/>
      <c r="DHR108" s="73"/>
      <c r="DHS108" s="74"/>
      <c r="DHT108" s="74"/>
      <c r="DHU108" s="62"/>
      <c r="DHV108" s="75"/>
      <c r="DHW108" s="76"/>
      <c r="DHX108" s="216"/>
      <c r="DHY108" s="75"/>
      <c r="DHZ108" s="75"/>
      <c r="DIA108" s="204"/>
      <c r="DIB108" s="205"/>
      <c r="DIC108" s="72"/>
      <c r="DID108" s="70"/>
      <c r="DIE108" s="73"/>
      <c r="DIF108" s="74"/>
      <c r="DIG108" s="74"/>
      <c r="DIH108" s="62"/>
      <c r="DII108" s="75"/>
      <c r="DIJ108" s="76"/>
      <c r="DIK108" s="216"/>
      <c r="DIL108" s="75"/>
      <c r="DIM108" s="75"/>
      <c r="DIN108" s="204"/>
      <c r="DIO108" s="205"/>
      <c r="DIP108" s="72"/>
      <c r="DIQ108" s="70"/>
      <c r="DIR108" s="73"/>
      <c r="DIS108" s="74"/>
      <c r="DIT108" s="74"/>
      <c r="DIU108" s="62"/>
      <c r="DIV108" s="75"/>
      <c r="DIW108" s="76"/>
      <c r="DIX108" s="216"/>
      <c r="DIY108" s="75"/>
      <c r="DIZ108" s="75"/>
      <c r="DJA108" s="204"/>
      <c r="DJB108" s="205"/>
      <c r="DJC108" s="72"/>
      <c r="DJD108" s="70"/>
      <c r="DJE108" s="73"/>
      <c r="DJF108" s="74"/>
      <c r="DJG108" s="74"/>
      <c r="DJH108" s="62"/>
      <c r="DJI108" s="75"/>
      <c r="DJJ108" s="76"/>
      <c r="DJK108" s="216"/>
      <c r="DJL108" s="75"/>
      <c r="DJM108" s="75"/>
      <c r="DJN108" s="204"/>
      <c r="DJO108" s="205"/>
      <c r="DJP108" s="72"/>
      <c r="DJQ108" s="70"/>
      <c r="DJR108" s="73"/>
      <c r="DJS108" s="74"/>
      <c r="DJT108" s="74"/>
      <c r="DJU108" s="62"/>
      <c r="DJV108" s="75"/>
      <c r="DJW108" s="76"/>
      <c r="DJX108" s="216"/>
      <c r="DJY108" s="75"/>
      <c r="DJZ108" s="75"/>
      <c r="DKA108" s="204"/>
      <c r="DKB108" s="205"/>
      <c r="DKC108" s="72"/>
      <c r="DKD108" s="70"/>
      <c r="DKE108" s="73"/>
      <c r="DKF108" s="74"/>
      <c r="DKG108" s="74"/>
      <c r="DKH108" s="62"/>
      <c r="DKI108" s="75"/>
      <c r="DKJ108" s="76"/>
      <c r="DKK108" s="216"/>
      <c r="DKL108" s="75"/>
      <c r="DKM108" s="75"/>
      <c r="DKN108" s="204"/>
      <c r="DKO108" s="205"/>
      <c r="DKP108" s="72"/>
      <c r="DKQ108" s="70"/>
      <c r="DKR108" s="73"/>
      <c r="DKS108" s="74"/>
      <c r="DKT108" s="74"/>
      <c r="DKU108" s="62"/>
      <c r="DKV108" s="75"/>
      <c r="DKW108" s="76"/>
      <c r="DKX108" s="216"/>
      <c r="DKY108" s="75"/>
      <c r="DKZ108" s="75"/>
      <c r="DLA108" s="204"/>
      <c r="DLB108" s="205"/>
      <c r="DLC108" s="72"/>
      <c r="DLD108" s="70"/>
      <c r="DLE108" s="73"/>
      <c r="DLF108" s="74"/>
      <c r="DLG108" s="74"/>
      <c r="DLH108" s="62"/>
      <c r="DLI108" s="75"/>
      <c r="DLJ108" s="76"/>
      <c r="DLK108" s="216"/>
      <c r="DLL108" s="75"/>
      <c r="DLM108" s="75"/>
      <c r="DLN108" s="204"/>
      <c r="DLO108" s="205"/>
      <c r="DLP108" s="72"/>
      <c r="DLQ108" s="70"/>
      <c r="DLR108" s="73"/>
      <c r="DLS108" s="74"/>
      <c r="DLT108" s="74"/>
      <c r="DLU108" s="62"/>
      <c r="DLV108" s="75"/>
      <c r="DLW108" s="76"/>
      <c r="DLX108" s="216"/>
      <c r="DLY108" s="75"/>
      <c r="DLZ108" s="75"/>
      <c r="DMA108" s="204"/>
      <c r="DMB108" s="205"/>
      <c r="DMC108" s="72"/>
      <c r="DMD108" s="70"/>
      <c r="DME108" s="73"/>
      <c r="DMF108" s="74"/>
      <c r="DMG108" s="74"/>
      <c r="DMH108" s="62"/>
      <c r="DMI108" s="75"/>
      <c r="DMJ108" s="76"/>
      <c r="DMK108" s="216"/>
      <c r="DML108" s="75"/>
      <c r="DMM108" s="75"/>
      <c r="DMN108" s="204"/>
      <c r="DMO108" s="205"/>
      <c r="DMP108" s="72"/>
      <c r="DMQ108" s="70"/>
      <c r="DMR108" s="73"/>
      <c r="DMS108" s="74"/>
      <c r="DMT108" s="74"/>
      <c r="DMU108" s="62"/>
      <c r="DMV108" s="75"/>
      <c r="DMW108" s="76"/>
      <c r="DMX108" s="216"/>
      <c r="DMY108" s="75"/>
      <c r="DMZ108" s="75"/>
      <c r="DNA108" s="204"/>
      <c r="DNB108" s="205"/>
      <c r="DNC108" s="72"/>
      <c r="DND108" s="70"/>
      <c r="DNE108" s="73"/>
      <c r="DNF108" s="74"/>
      <c r="DNG108" s="74"/>
      <c r="DNH108" s="62"/>
      <c r="DNI108" s="75"/>
      <c r="DNJ108" s="76"/>
      <c r="DNK108" s="216"/>
      <c r="DNL108" s="75"/>
      <c r="DNM108" s="75"/>
      <c r="DNN108" s="204"/>
      <c r="DNO108" s="205"/>
      <c r="DNP108" s="72"/>
      <c r="DNQ108" s="70"/>
      <c r="DNR108" s="73"/>
      <c r="DNS108" s="74"/>
      <c r="DNT108" s="74"/>
      <c r="DNU108" s="62"/>
      <c r="DNV108" s="75"/>
      <c r="DNW108" s="76"/>
      <c r="DNX108" s="216"/>
      <c r="DNY108" s="75"/>
      <c r="DNZ108" s="75"/>
      <c r="DOA108" s="204"/>
      <c r="DOB108" s="205"/>
      <c r="DOC108" s="72"/>
      <c r="DOD108" s="70"/>
      <c r="DOE108" s="73"/>
      <c r="DOF108" s="74"/>
      <c r="DOG108" s="74"/>
      <c r="DOH108" s="62"/>
      <c r="DOI108" s="75"/>
      <c r="DOJ108" s="76"/>
      <c r="DOK108" s="216"/>
      <c r="DOL108" s="75"/>
      <c r="DOM108" s="75"/>
      <c r="DON108" s="204"/>
      <c r="DOO108" s="205"/>
      <c r="DOP108" s="72"/>
      <c r="DOQ108" s="70"/>
      <c r="DOR108" s="73"/>
      <c r="DOS108" s="74"/>
      <c r="DOT108" s="74"/>
      <c r="DOU108" s="62"/>
      <c r="DOV108" s="75"/>
      <c r="DOW108" s="76"/>
      <c r="DOX108" s="216"/>
      <c r="DOY108" s="75"/>
      <c r="DOZ108" s="75"/>
      <c r="DPA108" s="204"/>
      <c r="DPB108" s="205"/>
      <c r="DPC108" s="72"/>
      <c r="DPD108" s="70"/>
      <c r="DPE108" s="73"/>
      <c r="DPF108" s="74"/>
      <c r="DPG108" s="74"/>
      <c r="DPH108" s="62"/>
      <c r="DPI108" s="75"/>
      <c r="DPJ108" s="76"/>
      <c r="DPK108" s="216"/>
      <c r="DPL108" s="75"/>
      <c r="DPM108" s="75"/>
      <c r="DPN108" s="204"/>
      <c r="DPO108" s="205"/>
      <c r="DPP108" s="72"/>
      <c r="DPQ108" s="70"/>
      <c r="DPR108" s="73"/>
      <c r="DPS108" s="74"/>
      <c r="DPT108" s="74"/>
      <c r="DPU108" s="62"/>
      <c r="DPV108" s="75"/>
      <c r="DPW108" s="76"/>
      <c r="DPX108" s="216"/>
      <c r="DPY108" s="75"/>
      <c r="DPZ108" s="75"/>
      <c r="DQA108" s="204"/>
      <c r="DQB108" s="205"/>
      <c r="DQC108" s="72"/>
      <c r="DQD108" s="70"/>
      <c r="DQE108" s="73"/>
      <c r="DQF108" s="74"/>
      <c r="DQG108" s="74"/>
      <c r="DQH108" s="62"/>
      <c r="DQI108" s="75"/>
      <c r="DQJ108" s="76"/>
      <c r="DQK108" s="216"/>
      <c r="DQL108" s="75"/>
      <c r="DQM108" s="75"/>
      <c r="DQN108" s="204"/>
      <c r="DQO108" s="205"/>
      <c r="DQP108" s="72"/>
      <c r="DQQ108" s="70"/>
      <c r="DQR108" s="73"/>
      <c r="DQS108" s="74"/>
      <c r="DQT108" s="74"/>
      <c r="DQU108" s="62"/>
      <c r="DQV108" s="75"/>
      <c r="DQW108" s="76"/>
      <c r="DQX108" s="216"/>
      <c r="DQY108" s="75"/>
      <c r="DQZ108" s="75"/>
      <c r="DRA108" s="204"/>
      <c r="DRB108" s="205"/>
      <c r="DRC108" s="72"/>
      <c r="DRD108" s="70"/>
      <c r="DRE108" s="73"/>
      <c r="DRF108" s="74"/>
      <c r="DRG108" s="74"/>
      <c r="DRH108" s="62"/>
      <c r="DRI108" s="75"/>
      <c r="DRJ108" s="76"/>
      <c r="DRK108" s="216"/>
      <c r="DRL108" s="75"/>
      <c r="DRM108" s="75"/>
      <c r="DRN108" s="204"/>
      <c r="DRO108" s="205"/>
      <c r="DRP108" s="72"/>
      <c r="DRQ108" s="70"/>
      <c r="DRR108" s="73"/>
      <c r="DRS108" s="74"/>
      <c r="DRT108" s="74"/>
      <c r="DRU108" s="62"/>
      <c r="DRV108" s="75"/>
      <c r="DRW108" s="76"/>
      <c r="DRX108" s="216"/>
      <c r="DRY108" s="75"/>
      <c r="DRZ108" s="75"/>
      <c r="DSA108" s="204"/>
      <c r="DSB108" s="205"/>
      <c r="DSC108" s="72"/>
      <c r="DSD108" s="70"/>
      <c r="DSE108" s="73"/>
      <c r="DSF108" s="74"/>
      <c r="DSG108" s="74"/>
      <c r="DSH108" s="62"/>
      <c r="DSI108" s="75"/>
      <c r="DSJ108" s="76"/>
      <c r="DSK108" s="216"/>
      <c r="DSL108" s="75"/>
      <c r="DSM108" s="75"/>
      <c r="DSN108" s="204"/>
      <c r="DSO108" s="205"/>
      <c r="DSP108" s="72"/>
      <c r="DSQ108" s="70"/>
      <c r="DSR108" s="73"/>
      <c r="DSS108" s="74"/>
      <c r="DST108" s="74"/>
      <c r="DSU108" s="62"/>
      <c r="DSV108" s="75"/>
      <c r="DSW108" s="76"/>
      <c r="DSX108" s="216"/>
      <c r="DSY108" s="75"/>
      <c r="DSZ108" s="75"/>
      <c r="DTA108" s="204"/>
      <c r="DTB108" s="205"/>
      <c r="DTC108" s="72"/>
      <c r="DTD108" s="70"/>
      <c r="DTE108" s="73"/>
      <c r="DTF108" s="74"/>
      <c r="DTG108" s="74"/>
      <c r="DTH108" s="62"/>
      <c r="DTI108" s="75"/>
      <c r="DTJ108" s="76"/>
      <c r="DTK108" s="216"/>
      <c r="DTL108" s="75"/>
      <c r="DTM108" s="75"/>
      <c r="DTN108" s="204"/>
      <c r="DTO108" s="205"/>
      <c r="DTP108" s="72"/>
      <c r="DTQ108" s="70"/>
      <c r="DTR108" s="73"/>
      <c r="DTS108" s="74"/>
      <c r="DTT108" s="74"/>
      <c r="DTU108" s="62"/>
      <c r="DTV108" s="75"/>
      <c r="DTW108" s="76"/>
      <c r="DTX108" s="216"/>
      <c r="DTY108" s="75"/>
      <c r="DTZ108" s="75"/>
      <c r="DUA108" s="204"/>
      <c r="DUB108" s="205"/>
      <c r="DUC108" s="72"/>
      <c r="DUD108" s="70"/>
      <c r="DUE108" s="73"/>
      <c r="DUF108" s="74"/>
      <c r="DUG108" s="74"/>
      <c r="DUH108" s="62"/>
      <c r="DUI108" s="75"/>
      <c r="DUJ108" s="76"/>
      <c r="DUK108" s="216"/>
      <c r="DUL108" s="75"/>
      <c r="DUM108" s="75"/>
      <c r="DUN108" s="204"/>
      <c r="DUO108" s="205"/>
      <c r="DUP108" s="72"/>
      <c r="DUQ108" s="70"/>
      <c r="DUR108" s="73"/>
      <c r="DUS108" s="74"/>
      <c r="DUT108" s="74"/>
      <c r="DUU108" s="62"/>
      <c r="DUV108" s="75"/>
      <c r="DUW108" s="76"/>
      <c r="DUX108" s="216"/>
      <c r="DUY108" s="75"/>
      <c r="DUZ108" s="75"/>
      <c r="DVA108" s="204"/>
      <c r="DVB108" s="205"/>
      <c r="DVC108" s="72"/>
      <c r="DVD108" s="70"/>
      <c r="DVE108" s="73"/>
      <c r="DVF108" s="74"/>
      <c r="DVG108" s="74"/>
      <c r="DVH108" s="62"/>
      <c r="DVI108" s="75"/>
      <c r="DVJ108" s="76"/>
      <c r="DVK108" s="216"/>
      <c r="DVL108" s="75"/>
      <c r="DVM108" s="75"/>
      <c r="DVN108" s="204"/>
      <c r="DVO108" s="205"/>
      <c r="DVP108" s="72"/>
      <c r="DVQ108" s="70"/>
      <c r="DVR108" s="73"/>
      <c r="DVS108" s="74"/>
      <c r="DVT108" s="74"/>
      <c r="DVU108" s="62"/>
      <c r="DVV108" s="75"/>
      <c r="DVW108" s="76"/>
      <c r="DVX108" s="216"/>
      <c r="DVY108" s="75"/>
      <c r="DVZ108" s="75"/>
      <c r="DWA108" s="204"/>
      <c r="DWB108" s="205"/>
      <c r="DWC108" s="72"/>
      <c r="DWD108" s="70"/>
      <c r="DWE108" s="73"/>
      <c r="DWF108" s="74"/>
      <c r="DWG108" s="74"/>
      <c r="DWH108" s="62"/>
      <c r="DWI108" s="75"/>
      <c r="DWJ108" s="76"/>
      <c r="DWK108" s="216"/>
      <c r="DWL108" s="75"/>
      <c r="DWM108" s="75"/>
      <c r="DWN108" s="204"/>
      <c r="DWO108" s="205"/>
      <c r="DWP108" s="72"/>
      <c r="DWQ108" s="70"/>
      <c r="DWR108" s="73"/>
      <c r="DWS108" s="74"/>
      <c r="DWT108" s="74"/>
      <c r="DWU108" s="62"/>
      <c r="DWV108" s="75"/>
      <c r="DWW108" s="76"/>
      <c r="DWX108" s="216"/>
      <c r="DWY108" s="75"/>
      <c r="DWZ108" s="75"/>
      <c r="DXA108" s="204"/>
      <c r="DXB108" s="205"/>
      <c r="DXC108" s="72"/>
      <c r="DXD108" s="70"/>
      <c r="DXE108" s="73"/>
      <c r="DXF108" s="74"/>
      <c r="DXG108" s="74"/>
      <c r="DXH108" s="62"/>
      <c r="DXI108" s="75"/>
      <c r="DXJ108" s="76"/>
      <c r="DXK108" s="216"/>
      <c r="DXL108" s="75"/>
      <c r="DXM108" s="75"/>
      <c r="DXN108" s="204"/>
      <c r="DXO108" s="205"/>
      <c r="DXP108" s="72"/>
      <c r="DXQ108" s="70"/>
      <c r="DXR108" s="73"/>
      <c r="DXS108" s="74"/>
      <c r="DXT108" s="74"/>
      <c r="DXU108" s="62"/>
      <c r="DXV108" s="75"/>
      <c r="DXW108" s="76"/>
      <c r="DXX108" s="216"/>
      <c r="DXY108" s="75"/>
      <c r="DXZ108" s="75"/>
      <c r="DYA108" s="204"/>
      <c r="DYB108" s="205"/>
      <c r="DYC108" s="72"/>
      <c r="DYD108" s="70"/>
      <c r="DYE108" s="73"/>
      <c r="DYF108" s="74"/>
      <c r="DYG108" s="74"/>
      <c r="DYH108" s="62"/>
      <c r="DYI108" s="75"/>
      <c r="DYJ108" s="76"/>
      <c r="DYK108" s="216"/>
      <c r="DYL108" s="75"/>
      <c r="DYM108" s="75"/>
      <c r="DYN108" s="204"/>
      <c r="DYO108" s="205"/>
      <c r="DYP108" s="72"/>
      <c r="DYQ108" s="70"/>
      <c r="DYR108" s="73"/>
      <c r="DYS108" s="74"/>
      <c r="DYT108" s="74"/>
      <c r="DYU108" s="62"/>
      <c r="DYV108" s="75"/>
      <c r="DYW108" s="76"/>
      <c r="DYX108" s="216"/>
      <c r="DYY108" s="75"/>
      <c r="DYZ108" s="75"/>
      <c r="DZA108" s="204"/>
      <c r="DZB108" s="205"/>
      <c r="DZC108" s="72"/>
      <c r="DZD108" s="70"/>
      <c r="DZE108" s="73"/>
      <c r="DZF108" s="74"/>
      <c r="DZG108" s="74"/>
      <c r="DZH108" s="62"/>
      <c r="DZI108" s="75"/>
      <c r="DZJ108" s="76"/>
      <c r="DZK108" s="216"/>
      <c r="DZL108" s="75"/>
      <c r="DZM108" s="75"/>
      <c r="DZN108" s="204"/>
      <c r="DZO108" s="205"/>
      <c r="DZP108" s="72"/>
      <c r="DZQ108" s="70"/>
      <c r="DZR108" s="73"/>
      <c r="DZS108" s="74"/>
      <c r="DZT108" s="74"/>
      <c r="DZU108" s="62"/>
      <c r="DZV108" s="75"/>
      <c r="DZW108" s="76"/>
      <c r="DZX108" s="216"/>
      <c r="DZY108" s="75"/>
      <c r="DZZ108" s="75"/>
      <c r="EAA108" s="204"/>
      <c r="EAB108" s="205"/>
      <c r="EAC108" s="72"/>
      <c r="EAD108" s="70"/>
      <c r="EAE108" s="73"/>
      <c r="EAF108" s="74"/>
      <c r="EAG108" s="74"/>
      <c r="EAH108" s="62"/>
      <c r="EAI108" s="75"/>
      <c r="EAJ108" s="76"/>
      <c r="EAK108" s="216"/>
      <c r="EAL108" s="75"/>
      <c r="EAM108" s="75"/>
      <c r="EAN108" s="204"/>
      <c r="EAO108" s="205"/>
      <c r="EAP108" s="72"/>
      <c r="EAQ108" s="70"/>
      <c r="EAR108" s="73"/>
      <c r="EAS108" s="74"/>
      <c r="EAT108" s="74"/>
      <c r="EAU108" s="62"/>
      <c r="EAV108" s="75"/>
      <c r="EAW108" s="76"/>
      <c r="EAX108" s="216"/>
      <c r="EAY108" s="75"/>
      <c r="EAZ108" s="75"/>
      <c r="EBA108" s="204"/>
      <c r="EBB108" s="205"/>
      <c r="EBC108" s="72"/>
      <c r="EBD108" s="70"/>
      <c r="EBE108" s="73"/>
      <c r="EBF108" s="74"/>
      <c r="EBG108" s="74"/>
      <c r="EBH108" s="62"/>
      <c r="EBI108" s="75"/>
      <c r="EBJ108" s="76"/>
      <c r="EBK108" s="216"/>
      <c r="EBL108" s="75"/>
      <c r="EBM108" s="75"/>
      <c r="EBN108" s="204"/>
      <c r="EBO108" s="205"/>
      <c r="EBP108" s="72"/>
      <c r="EBQ108" s="70"/>
      <c r="EBR108" s="73"/>
      <c r="EBS108" s="74"/>
      <c r="EBT108" s="74"/>
      <c r="EBU108" s="62"/>
      <c r="EBV108" s="75"/>
      <c r="EBW108" s="76"/>
      <c r="EBX108" s="216"/>
      <c r="EBY108" s="75"/>
      <c r="EBZ108" s="75"/>
      <c r="ECA108" s="204"/>
      <c r="ECB108" s="205"/>
      <c r="ECC108" s="72"/>
      <c r="ECD108" s="70"/>
      <c r="ECE108" s="73"/>
      <c r="ECF108" s="74"/>
      <c r="ECG108" s="74"/>
      <c r="ECH108" s="62"/>
      <c r="ECI108" s="75"/>
      <c r="ECJ108" s="76"/>
      <c r="ECK108" s="216"/>
      <c r="ECL108" s="75"/>
      <c r="ECM108" s="75"/>
      <c r="ECN108" s="204"/>
      <c r="ECO108" s="205"/>
      <c r="ECP108" s="72"/>
      <c r="ECQ108" s="70"/>
      <c r="ECR108" s="73"/>
      <c r="ECS108" s="74"/>
      <c r="ECT108" s="74"/>
      <c r="ECU108" s="62"/>
      <c r="ECV108" s="75"/>
      <c r="ECW108" s="76"/>
      <c r="ECX108" s="216"/>
      <c r="ECY108" s="75"/>
      <c r="ECZ108" s="75"/>
      <c r="EDA108" s="204"/>
      <c r="EDB108" s="205"/>
      <c r="EDC108" s="72"/>
      <c r="EDD108" s="70"/>
      <c r="EDE108" s="73"/>
      <c r="EDF108" s="74"/>
      <c r="EDG108" s="74"/>
      <c r="EDH108" s="62"/>
      <c r="EDI108" s="75"/>
      <c r="EDJ108" s="76"/>
      <c r="EDK108" s="216"/>
      <c r="EDL108" s="75"/>
      <c r="EDM108" s="75"/>
      <c r="EDN108" s="204"/>
      <c r="EDO108" s="205"/>
      <c r="EDP108" s="72"/>
      <c r="EDQ108" s="70"/>
      <c r="EDR108" s="73"/>
      <c r="EDS108" s="74"/>
      <c r="EDT108" s="74"/>
      <c r="EDU108" s="62"/>
      <c r="EDV108" s="75"/>
      <c r="EDW108" s="76"/>
      <c r="EDX108" s="216"/>
      <c r="EDY108" s="75"/>
      <c r="EDZ108" s="75"/>
      <c r="EEA108" s="204"/>
      <c r="EEB108" s="205"/>
      <c r="EEC108" s="72"/>
      <c r="EED108" s="70"/>
      <c r="EEE108" s="73"/>
      <c r="EEF108" s="74"/>
      <c r="EEG108" s="74"/>
      <c r="EEH108" s="62"/>
      <c r="EEI108" s="75"/>
      <c r="EEJ108" s="76"/>
      <c r="EEK108" s="216"/>
      <c r="EEL108" s="75"/>
      <c r="EEM108" s="75"/>
      <c r="EEN108" s="204"/>
      <c r="EEO108" s="205"/>
      <c r="EEP108" s="72"/>
      <c r="EEQ108" s="70"/>
      <c r="EER108" s="73"/>
      <c r="EES108" s="74"/>
      <c r="EET108" s="74"/>
      <c r="EEU108" s="62"/>
      <c r="EEV108" s="75"/>
      <c r="EEW108" s="76"/>
      <c r="EEX108" s="216"/>
      <c r="EEY108" s="75"/>
      <c r="EEZ108" s="75"/>
      <c r="EFA108" s="204"/>
      <c r="EFB108" s="205"/>
      <c r="EFC108" s="72"/>
      <c r="EFD108" s="70"/>
      <c r="EFE108" s="73"/>
      <c r="EFF108" s="74"/>
      <c r="EFG108" s="74"/>
      <c r="EFH108" s="62"/>
      <c r="EFI108" s="75"/>
      <c r="EFJ108" s="76"/>
      <c r="EFK108" s="216"/>
      <c r="EFL108" s="75"/>
      <c r="EFM108" s="75"/>
      <c r="EFN108" s="204"/>
      <c r="EFO108" s="205"/>
      <c r="EFP108" s="72"/>
      <c r="EFQ108" s="70"/>
      <c r="EFR108" s="73"/>
      <c r="EFS108" s="74"/>
      <c r="EFT108" s="74"/>
      <c r="EFU108" s="62"/>
      <c r="EFV108" s="75"/>
      <c r="EFW108" s="76"/>
      <c r="EFX108" s="216"/>
      <c r="EFY108" s="75"/>
      <c r="EFZ108" s="75"/>
      <c r="EGA108" s="204"/>
      <c r="EGB108" s="205"/>
      <c r="EGC108" s="72"/>
      <c r="EGD108" s="70"/>
      <c r="EGE108" s="73"/>
      <c r="EGF108" s="74"/>
      <c r="EGG108" s="74"/>
      <c r="EGH108" s="62"/>
      <c r="EGI108" s="75"/>
      <c r="EGJ108" s="76"/>
      <c r="EGK108" s="216"/>
      <c r="EGL108" s="75"/>
      <c r="EGM108" s="75"/>
      <c r="EGN108" s="204"/>
      <c r="EGO108" s="205"/>
      <c r="EGP108" s="72"/>
      <c r="EGQ108" s="70"/>
      <c r="EGR108" s="73"/>
      <c r="EGS108" s="74"/>
      <c r="EGT108" s="74"/>
      <c r="EGU108" s="62"/>
      <c r="EGV108" s="75"/>
      <c r="EGW108" s="76"/>
      <c r="EGX108" s="216"/>
      <c r="EGY108" s="75"/>
      <c r="EGZ108" s="75"/>
      <c r="EHA108" s="204"/>
      <c r="EHB108" s="205"/>
      <c r="EHC108" s="72"/>
      <c r="EHD108" s="70"/>
      <c r="EHE108" s="73"/>
      <c r="EHF108" s="74"/>
      <c r="EHG108" s="74"/>
      <c r="EHH108" s="62"/>
      <c r="EHI108" s="75"/>
      <c r="EHJ108" s="76"/>
      <c r="EHK108" s="216"/>
      <c r="EHL108" s="75"/>
      <c r="EHM108" s="75"/>
      <c r="EHN108" s="204"/>
      <c r="EHO108" s="205"/>
      <c r="EHP108" s="72"/>
      <c r="EHQ108" s="70"/>
      <c r="EHR108" s="73"/>
      <c r="EHS108" s="74"/>
      <c r="EHT108" s="74"/>
      <c r="EHU108" s="62"/>
      <c r="EHV108" s="75"/>
      <c r="EHW108" s="76"/>
      <c r="EHX108" s="216"/>
      <c r="EHY108" s="75"/>
      <c r="EHZ108" s="75"/>
      <c r="EIA108" s="204"/>
      <c r="EIB108" s="205"/>
      <c r="EIC108" s="72"/>
      <c r="EID108" s="70"/>
      <c r="EIE108" s="73"/>
      <c r="EIF108" s="74"/>
      <c r="EIG108" s="74"/>
      <c r="EIH108" s="62"/>
      <c r="EII108" s="75"/>
      <c r="EIJ108" s="76"/>
      <c r="EIK108" s="216"/>
      <c r="EIL108" s="75"/>
      <c r="EIM108" s="75"/>
      <c r="EIN108" s="204"/>
      <c r="EIO108" s="205"/>
      <c r="EIP108" s="72"/>
      <c r="EIQ108" s="70"/>
      <c r="EIR108" s="73"/>
      <c r="EIS108" s="74"/>
      <c r="EIT108" s="74"/>
      <c r="EIU108" s="62"/>
      <c r="EIV108" s="75"/>
      <c r="EIW108" s="76"/>
      <c r="EIX108" s="216"/>
      <c r="EIY108" s="75"/>
      <c r="EIZ108" s="75"/>
      <c r="EJA108" s="204"/>
      <c r="EJB108" s="205"/>
      <c r="EJC108" s="72"/>
      <c r="EJD108" s="70"/>
      <c r="EJE108" s="73"/>
      <c r="EJF108" s="74"/>
      <c r="EJG108" s="74"/>
      <c r="EJH108" s="62"/>
      <c r="EJI108" s="75"/>
      <c r="EJJ108" s="76"/>
      <c r="EJK108" s="216"/>
      <c r="EJL108" s="75"/>
      <c r="EJM108" s="75"/>
      <c r="EJN108" s="204"/>
      <c r="EJO108" s="205"/>
      <c r="EJP108" s="72"/>
      <c r="EJQ108" s="70"/>
      <c r="EJR108" s="73"/>
      <c r="EJS108" s="74"/>
      <c r="EJT108" s="74"/>
      <c r="EJU108" s="62"/>
      <c r="EJV108" s="75"/>
      <c r="EJW108" s="76"/>
      <c r="EJX108" s="216"/>
      <c r="EJY108" s="75"/>
      <c r="EJZ108" s="75"/>
      <c r="EKA108" s="204"/>
      <c r="EKB108" s="205"/>
      <c r="EKC108" s="72"/>
      <c r="EKD108" s="70"/>
      <c r="EKE108" s="73"/>
      <c r="EKF108" s="74"/>
      <c r="EKG108" s="74"/>
      <c r="EKH108" s="62"/>
      <c r="EKI108" s="75"/>
      <c r="EKJ108" s="76"/>
      <c r="EKK108" s="216"/>
      <c r="EKL108" s="75"/>
      <c r="EKM108" s="75"/>
      <c r="EKN108" s="204"/>
      <c r="EKO108" s="205"/>
      <c r="EKP108" s="72"/>
      <c r="EKQ108" s="70"/>
      <c r="EKR108" s="73"/>
      <c r="EKS108" s="74"/>
      <c r="EKT108" s="74"/>
      <c r="EKU108" s="62"/>
      <c r="EKV108" s="75"/>
      <c r="EKW108" s="76"/>
      <c r="EKX108" s="216"/>
      <c r="EKY108" s="75"/>
      <c r="EKZ108" s="75"/>
      <c r="ELA108" s="204"/>
      <c r="ELB108" s="205"/>
      <c r="ELC108" s="72"/>
      <c r="ELD108" s="70"/>
      <c r="ELE108" s="73"/>
      <c r="ELF108" s="74"/>
      <c r="ELG108" s="74"/>
      <c r="ELH108" s="62"/>
      <c r="ELI108" s="75"/>
      <c r="ELJ108" s="76"/>
      <c r="ELK108" s="216"/>
      <c r="ELL108" s="75"/>
      <c r="ELM108" s="75"/>
      <c r="ELN108" s="204"/>
      <c r="ELO108" s="205"/>
      <c r="ELP108" s="72"/>
      <c r="ELQ108" s="70"/>
      <c r="ELR108" s="73"/>
      <c r="ELS108" s="74"/>
      <c r="ELT108" s="74"/>
      <c r="ELU108" s="62"/>
      <c r="ELV108" s="75"/>
      <c r="ELW108" s="76"/>
      <c r="ELX108" s="216"/>
      <c r="ELY108" s="75"/>
      <c r="ELZ108" s="75"/>
      <c r="EMA108" s="204"/>
      <c r="EMB108" s="205"/>
      <c r="EMC108" s="72"/>
      <c r="EMD108" s="70"/>
      <c r="EME108" s="73"/>
      <c r="EMF108" s="74"/>
      <c r="EMG108" s="74"/>
      <c r="EMH108" s="62"/>
      <c r="EMI108" s="75"/>
      <c r="EMJ108" s="76"/>
      <c r="EMK108" s="216"/>
      <c r="EML108" s="75"/>
      <c r="EMM108" s="75"/>
      <c r="EMN108" s="204"/>
      <c r="EMO108" s="205"/>
      <c r="EMP108" s="72"/>
      <c r="EMQ108" s="70"/>
      <c r="EMR108" s="73"/>
      <c r="EMS108" s="74"/>
      <c r="EMT108" s="74"/>
      <c r="EMU108" s="62"/>
      <c r="EMV108" s="75"/>
      <c r="EMW108" s="76"/>
      <c r="EMX108" s="216"/>
      <c r="EMY108" s="75"/>
      <c r="EMZ108" s="75"/>
      <c r="ENA108" s="204"/>
      <c r="ENB108" s="205"/>
      <c r="ENC108" s="72"/>
      <c r="END108" s="70"/>
      <c r="ENE108" s="73"/>
      <c r="ENF108" s="74"/>
      <c r="ENG108" s="74"/>
      <c r="ENH108" s="62"/>
      <c r="ENI108" s="75"/>
      <c r="ENJ108" s="76"/>
      <c r="ENK108" s="216"/>
      <c r="ENL108" s="75"/>
      <c r="ENM108" s="75"/>
      <c r="ENN108" s="204"/>
      <c r="ENO108" s="205"/>
      <c r="ENP108" s="72"/>
      <c r="ENQ108" s="70"/>
      <c r="ENR108" s="73"/>
      <c r="ENS108" s="74"/>
      <c r="ENT108" s="74"/>
      <c r="ENU108" s="62"/>
      <c r="ENV108" s="75"/>
      <c r="ENW108" s="76"/>
      <c r="ENX108" s="216"/>
      <c r="ENY108" s="75"/>
      <c r="ENZ108" s="75"/>
      <c r="EOA108" s="204"/>
      <c r="EOB108" s="205"/>
      <c r="EOC108" s="72"/>
      <c r="EOD108" s="70"/>
      <c r="EOE108" s="73"/>
      <c r="EOF108" s="74"/>
      <c r="EOG108" s="74"/>
      <c r="EOH108" s="62"/>
      <c r="EOI108" s="75"/>
      <c r="EOJ108" s="76"/>
      <c r="EOK108" s="216"/>
      <c r="EOL108" s="75"/>
      <c r="EOM108" s="75"/>
      <c r="EON108" s="204"/>
      <c r="EOO108" s="205"/>
      <c r="EOP108" s="72"/>
      <c r="EOQ108" s="70"/>
      <c r="EOR108" s="73"/>
      <c r="EOS108" s="74"/>
      <c r="EOT108" s="74"/>
      <c r="EOU108" s="62"/>
      <c r="EOV108" s="75"/>
      <c r="EOW108" s="76"/>
      <c r="EOX108" s="216"/>
      <c r="EOY108" s="75"/>
      <c r="EOZ108" s="75"/>
      <c r="EPA108" s="204"/>
      <c r="EPB108" s="205"/>
      <c r="EPC108" s="72"/>
      <c r="EPD108" s="70"/>
      <c r="EPE108" s="73"/>
      <c r="EPF108" s="74"/>
      <c r="EPG108" s="74"/>
      <c r="EPH108" s="62"/>
      <c r="EPI108" s="75"/>
      <c r="EPJ108" s="76"/>
      <c r="EPK108" s="216"/>
      <c r="EPL108" s="75"/>
      <c r="EPM108" s="75"/>
      <c r="EPN108" s="204"/>
      <c r="EPO108" s="205"/>
      <c r="EPP108" s="72"/>
      <c r="EPQ108" s="70"/>
      <c r="EPR108" s="73"/>
      <c r="EPS108" s="74"/>
      <c r="EPT108" s="74"/>
      <c r="EPU108" s="62"/>
      <c r="EPV108" s="75"/>
      <c r="EPW108" s="76"/>
      <c r="EPX108" s="216"/>
      <c r="EPY108" s="75"/>
      <c r="EPZ108" s="75"/>
      <c r="EQA108" s="204"/>
      <c r="EQB108" s="205"/>
      <c r="EQC108" s="72"/>
      <c r="EQD108" s="70"/>
      <c r="EQE108" s="73"/>
      <c r="EQF108" s="74"/>
      <c r="EQG108" s="74"/>
      <c r="EQH108" s="62"/>
      <c r="EQI108" s="75"/>
      <c r="EQJ108" s="76"/>
      <c r="EQK108" s="216"/>
      <c r="EQL108" s="75"/>
      <c r="EQM108" s="75"/>
      <c r="EQN108" s="204"/>
      <c r="EQO108" s="205"/>
      <c r="EQP108" s="72"/>
      <c r="EQQ108" s="70"/>
      <c r="EQR108" s="73"/>
      <c r="EQS108" s="74"/>
      <c r="EQT108" s="74"/>
      <c r="EQU108" s="62"/>
      <c r="EQV108" s="75"/>
      <c r="EQW108" s="76"/>
      <c r="EQX108" s="216"/>
      <c r="EQY108" s="75"/>
      <c r="EQZ108" s="75"/>
      <c r="ERA108" s="204"/>
      <c r="ERB108" s="205"/>
      <c r="ERC108" s="72"/>
      <c r="ERD108" s="70"/>
      <c r="ERE108" s="73"/>
      <c r="ERF108" s="74"/>
      <c r="ERG108" s="74"/>
      <c r="ERH108" s="62"/>
      <c r="ERI108" s="75"/>
      <c r="ERJ108" s="76"/>
      <c r="ERK108" s="216"/>
      <c r="ERL108" s="75"/>
      <c r="ERM108" s="75"/>
      <c r="ERN108" s="204"/>
      <c r="ERO108" s="205"/>
      <c r="ERP108" s="72"/>
      <c r="ERQ108" s="70"/>
      <c r="ERR108" s="73"/>
      <c r="ERS108" s="74"/>
      <c r="ERT108" s="74"/>
      <c r="ERU108" s="62"/>
      <c r="ERV108" s="75"/>
      <c r="ERW108" s="76"/>
      <c r="ERX108" s="216"/>
      <c r="ERY108" s="75"/>
      <c r="ERZ108" s="75"/>
      <c r="ESA108" s="204"/>
      <c r="ESB108" s="205"/>
      <c r="ESC108" s="72"/>
      <c r="ESD108" s="70"/>
      <c r="ESE108" s="73"/>
      <c r="ESF108" s="74"/>
      <c r="ESG108" s="74"/>
      <c r="ESH108" s="62"/>
      <c r="ESI108" s="75"/>
      <c r="ESJ108" s="76"/>
      <c r="ESK108" s="216"/>
      <c r="ESL108" s="75"/>
      <c r="ESM108" s="75"/>
      <c r="ESN108" s="204"/>
      <c r="ESO108" s="205"/>
      <c r="ESP108" s="72"/>
      <c r="ESQ108" s="70"/>
      <c r="ESR108" s="73"/>
      <c r="ESS108" s="74"/>
      <c r="EST108" s="74"/>
      <c r="ESU108" s="62"/>
      <c r="ESV108" s="75"/>
      <c r="ESW108" s="76"/>
      <c r="ESX108" s="216"/>
      <c r="ESY108" s="75"/>
      <c r="ESZ108" s="75"/>
      <c r="ETA108" s="204"/>
      <c r="ETB108" s="205"/>
      <c r="ETC108" s="72"/>
      <c r="ETD108" s="70"/>
      <c r="ETE108" s="73"/>
      <c r="ETF108" s="74"/>
      <c r="ETG108" s="74"/>
      <c r="ETH108" s="62"/>
      <c r="ETI108" s="75"/>
      <c r="ETJ108" s="76"/>
      <c r="ETK108" s="216"/>
      <c r="ETL108" s="75"/>
      <c r="ETM108" s="75"/>
      <c r="ETN108" s="204"/>
      <c r="ETO108" s="205"/>
      <c r="ETP108" s="72"/>
      <c r="ETQ108" s="70"/>
      <c r="ETR108" s="73"/>
      <c r="ETS108" s="74"/>
      <c r="ETT108" s="74"/>
      <c r="ETU108" s="62"/>
      <c r="ETV108" s="75"/>
      <c r="ETW108" s="76"/>
      <c r="ETX108" s="216"/>
      <c r="ETY108" s="75"/>
      <c r="ETZ108" s="75"/>
      <c r="EUA108" s="204"/>
      <c r="EUB108" s="205"/>
      <c r="EUC108" s="72"/>
      <c r="EUD108" s="70"/>
      <c r="EUE108" s="73"/>
      <c r="EUF108" s="74"/>
      <c r="EUG108" s="74"/>
      <c r="EUH108" s="62"/>
      <c r="EUI108" s="75"/>
      <c r="EUJ108" s="76"/>
      <c r="EUK108" s="216"/>
      <c r="EUL108" s="75"/>
      <c r="EUM108" s="75"/>
      <c r="EUN108" s="204"/>
      <c r="EUO108" s="205"/>
      <c r="EUP108" s="72"/>
      <c r="EUQ108" s="70"/>
      <c r="EUR108" s="73"/>
      <c r="EUS108" s="74"/>
      <c r="EUT108" s="74"/>
      <c r="EUU108" s="62"/>
      <c r="EUV108" s="75"/>
      <c r="EUW108" s="76"/>
      <c r="EUX108" s="216"/>
      <c r="EUY108" s="75"/>
      <c r="EUZ108" s="75"/>
      <c r="EVA108" s="204"/>
      <c r="EVB108" s="205"/>
      <c r="EVC108" s="72"/>
      <c r="EVD108" s="70"/>
      <c r="EVE108" s="73"/>
      <c r="EVF108" s="74"/>
      <c r="EVG108" s="74"/>
      <c r="EVH108" s="62"/>
      <c r="EVI108" s="75"/>
      <c r="EVJ108" s="76"/>
      <c r="EVK108" s="216"/>
      <c r="EVL108" s="75"/>
      <c r="EVM108" s="75"/>
      <c r="EVN108" s="204"/>
      <c r="EVO108" s="205"/>
      <c r="EVP108" s="72"/>
      <c r="EVQ108" s="70"/>
      <c r="EVR108" s="73"/>
      <c r="EVS108" s="74"/>
      <c r="EVT108" s="74"/>
      <c r="EVU108" s="62"/>
      <c r="EVV108" s="75"/>
      <c r="EVW108" s="76"/>
      <c r="EVX108" s="216"/>
      <c r="EVY108" s="75"/>
      <c r="EVZ108" s="75"/>
      <c r="EWA108" s="204"/>
      <c r="EWB108" s="205"/>
      <c r="EWC108" s="72"/>
      <c r="EWD108" s="70"/>
      <c r="EWE108" s="73"/>
      <c r="EWF108" s="74"/>
      <c r="EWG108" s="74"/>
      <c r="EWH108" s="62"/>
      <c r="EWI108" s="75"/>
      <c r="EWJ108" s="76"/>
      <c r="EWK108" s="216"/>
      <c r="EWL108" s="75"/>
      <c r="EWM108" s="75"/>
      <c r="EWN108" s="204"/>
      <c r="EWO108" s="205"/>
      <c r="EWP108" s="72"/>
      <c r="EWQ108" s="70"/>
      <c r="EWR108" s="73"/>
      <c r="EWS108" s="74"/>
      <c r="EWT108" s="74"/>
      <c r="EWU108" s="62"/>
      <c r="EWV108" s="75"/>
      <c r="EWW108" s="76"/>
      <c r="EWX108" s="216"/>
      <c r="EWY108" s="75"/>
      <c r="EWZ108" s="75"/>
      <c r="EXA108" s="204"/>
      <c r="EXB108" s="205"/>
      <c r="EXC108" s="72"/>
      <c r="EXD108" s="70"/>
      <c r="EXE108" s="73"/>
      <c r="EXF108" s="74"/>
      <c r="EXG108" s="74"/>
      <c r="EXH108" s="62"/>
      <c r="EXI108" s="75"/>
      <c r="EXJ108" s="76"/>
      <c r="EXK108" s="216"/>
      <c r="EXL108" s="75"/>
      <c r="EXM108" s="75"/>
      <c r="EXN108" s="204"/>
      <c r="EXO108" s="205"/>
      <c r="EXP108" s="72"/>
      <c r="EXQ108" s="70"/>
      <c r="EXR108" s="73"/>
      <c r="EXS108" s="74"/>
      <c r="EXT108" s="74"/>
      <c r="EXU108" s="62"/>
      <c r="EXV108" s="75"/>
      <c r="EXW108" s="76"/>
      <c r="EXX108" s="216"/>
      <c r="EXY108" s="75"/>
      <c r="EXZ108" s="75"/>
      <c r="EYA108" s="204"/>
      <c r="EYB108" s="205"/>
      <c r="EYC108" s="72"/>
      <c r="EYD108" s="70"/>
      <c r="EYE108" s="73"/>
      <c r="EYF108" s="74"/>
      <c r="EYG108" s="74"/>
      <c r="EYH108" s="62"/>
      <c r="EYI108" s="75"/>
      <c r="EYJ108" s="76"/>
      <c r="EYK108" s="216"/>
      <c r="EYL108" s="75"/>
      <c r="EYM108" s="75"/>
      <c r="EYN108" s="204"/>
      <c r="EYO108" s="205"/>
      <c r="EYP108" s="72"/>
      <c r="EYQ108" s="70"/>
      <c r="EYR108" s="73"/>
      <c r="EYS108" s="74"/>
      <c r="EYT108" s="74"/>
      <c r="EYU108" s="62"/>
      <c r="EYV108" s="75"/>
      <c r="EYW108" s="76"/>
      <c r="EYX108" s="216"/>
      <c r="EYY108" s="75"/>
      <c r="EYZ108" s="75"/>
      <c r="EZA108" s="204"/>
      <c r="EZB108" s="205"/>
      <c r="EZC108" s="72"/>
      <c r="EZD108" s="70"/>
      <c r="EZE108" s="73"/>
      <c r="EZF108" s="74"/>
      <c r="EZG108" s="74"/>
      <c r="EZH108" s="62"/>
      <c r="EZI108" s="75"/>
      <c r="EZJ108" s="76"/>
      <c r="EZK108" s="216"/>
      <c r="EZL108" s="75"/>
      <c r="EZM108" s="75"/>
      <c r="EZN108" s="204"/>
      <c r="EZO108" s="205"/>
      <c r="EZP108" s="72"/>
      <c r="EZQ108" s="70"/>
      <c r="EZR108" s="73"/>
      <c r="EZS108" s="74"/>
      <c r="EZT108" s="74"/>
      <c r="EZU108" s="62"/>
      <c r="EZV108" s="75"/>
      <c r="EZW108" s="76"/>
      <c r="EZX108" s="216"/>
      <c r="EZY108" s="75"/>
      <c r="EZZ108" s="75"/>
      <c r="FAA108" s="204"/>
      <c r="FAB108" s="205"/>
      <c r="FAC108" s="72"/>
      <c r="FAD108" s="70"/>
      <c r="FAE108" s="73"/>
      <c r="FAF108" s="74"/>
      <c r="FAG108" s="74"/>
      <c r="FAH108" s="62"/>
      <c r="FAI108" s="75"/>
      <c r="FAJ108" s="76"/>
      <c r="FAK108" s="216"/>
      <c r="FAL108" s="75"/>
      <c r="FAM108" s="75"/>
      <c r="FAN108" s="204"/>
      <c r="FAO108" s="205"/>
      <c r="FAP108" s="72"/>
      <c r="FAQ108" s="70"/>
      <c r="FAR108" s="73"/>
      <c r="FAS108" s="74"/>
      <c r="FAT108" s="74"/>
      <c r="FAU108" s="62"/>
      <c r="FAV108" s="75"/>
      <c r="FAW108" s="76"/>
      <c r="FAX108" s="216"/>
      <c r="FAY108" s="75"/>
      <c r="FAZ108" s="75"/>
      <c r="FBA108" s="204"/>
      <c r="FBB108" s="205"/>
      <c r="FBC108" s="72"/>
      <c r="FBD108" s="70"/>
      <c r="FBE108" s="73"/>
      <c r="FBF108" s="74"/>
      <c r="FBG108" s="74"/>
      <c r="FBH108" s="62"/>
      <c r="FBI108" s="75"/>
      <c r="FBJ108" s="76"/>
      <c r="FBK108" s="216"/>
      <c r="FBL108" s="75"/>
      <c r="FBM108" s="75"/>
      <c r="FBN108" s="204"/>
      <c r="FBO108" s="205"/>
      <c r="FBP108" s="72"/>
      <c r="FBQ108" s="70"/>
      <c r="FBR108" s="73"/>
      <c r="FBS108" s="74"/>
      <c r="FBT108" s="74"/>
      <c r="FBU108" s="62"/>
      <c r="FBV108" s="75"/>
      <c r="FBW108" s="76"/>
      <c r="FBX108" s="216"/>
      <c r="FBY108" s="75"/>
      <c r="FBZ108" s="75"/>
      <c r="FCA108" s="204"/>
      <c r="FCB108" s="205"/>
      <c r="FCC108" s="72"/>
      <c r="FCD108" s="70"/>
      <c r="FCE108" s="73"/>
      <c r="FCF108" s="74"/>
      <c r="FCG108" s="74"/>
      <c r="FCH108" s="62"/>
      <c r="FCI108" s="75"/>
      <c r="FCJ108" s="76"/>
      <c r="FCK108" s="216"/>
      <c r="FCL108" s="75"/>
      <c r="FCM108" s="75"/>
      <c r="FCN108" s="204"/>
      <c r="FCO108" s="205"/>
      <c r="FCP108" s="72"/>
      <c r="FCQ108" s="70"/>
      <c r="FCR108" s="73"/>
      <c r="FCS108" s="74"/>
      <c r="FCT108" s="74"/>
      <c r="FCU108" s="62"/>
      <c r="FCV108" s="75"/>
      <c r="FCW108" s="76"/>
      <c r="FCX108" s="216"/>
      <c r="FCY108" s="75"/>
      <c r="FCZ108" s="75"/>
      <c r="FDA108" s="204"/>
      <c r="FDB108" s="205"/>
      <c r="FDC108" s="72"/>
      <c r="FDD108" s="70"/>
      <c r="FDE108" s="73"/>
      <c r="FDF108" s="74"/>
      <c r="FDG108" s="74"/>
      <c r="FDH108" s="62"/>
      <c r="FDI108" s="75"/>
      <c r="FDJ108" s="76"/>
      <c r="FDK108" s="216"/>
      <c r="FDL108" s="75"/>
      <c r="FDM108" s="75"/>
      <c r="FDN108" s="204"/>
      <c r="FDO108" s="205"/>
      <c r="FDP108" s="72"/>
      <c r="FDQ108" s="70"/>
      <c r="FDR108" s="73"/>
      <c r="FDS108" s="74"/>
      <c r="FDT108" s="74"/>
      <c r="FDU108" s="62"/>
      <c r="FDV108" s="75"/>
      <c r="FDW108" s="76"/>
      <c r="FDX108" s="216"/>
      <c r="FDY108" s="75"/>
      <c r="FDZ108" s="75"/>
      <c r="FEA108" s="204"/>
      <c r="FEB108" s="205"/>
      <c r="FEC108" s="72"/>
      <c r="FED108" s="70"/>
      <c r="FEE108" s="73"/>
      <c r="FEF108" s="74"/>
      <c r="FEG108" s="74"/>
      <c r="FEH108" s="62"/>
      <c r="FEI108" s="75"/>
      <c r="FEJ108" s="76"/>
      <c r="FEK108" s="216"/>
      <c r="FEL108" s="75"/>
      <c r="FEM108" s="75"/>
      <c r="FEN108" s="204"/>
      <c r="FEO108" s="205"/>
      <c r="FEP108" s="72"/>
      <c r="FEQ108" s="70"/>
      <c r="FER108" s="73"/>
      <c r="FES108" s="74"/>
      <c r="FET108" s="74"/>
      <c r="FEU108" s="62"/>
      <c r="FEV108" s="75"/>
      <c r="FEW108" s="76"/>
      <c r="FEX108" s="216"/>
      <c r="FEY108" s="75"/>
      <c r="FEZ108" s="75"/>
      <c r="FFA108" s="204"/>
      <c r="FFB108" s="205"/>
      <c r="FFC108" s="72"/>
      <c r="FFD108" s="70"/>
      <c r="FFE108" s="73"/>
      <c r="FFF108" s="74"/>
      <c r="FFG108" s="74"/>
      <c r="FFH108" s="62"/>
      <c r="FFI108" s="75"/>
      <c r="FFJ108" s="76"/>
      <c r="FFK108" s="216"/>
      <c r="FFL108" s="75"/>
      <c r="FFM108" s="75"/>
      <c r="FFN108" s="204"/>
      <c r="FFO108" s="205"/>
      <c r="FFP108" s="72"/>
      <c r="FFQ108" s="70"/>
      <c r="FFR108" s="73"/>
      <c r="FFS108" s="74"/>
      <c r="FFT108" s="74"/>
      <c r="FFU108" s="62"/>
      <c r="FFV108" s="75"/>
      <c r="FFW108" s="76"/>
      <c r="FFX108" s="216"/>
      <c r="FFY108" s="75"/>
      <c r="FFZ108" s="75"/>
      <c r="FGA108" s="204"/>
      <c r="FGB108" s="205"/>
      <c r="FGC108" s="72"/>
      <c r="FGD108" s="70"/>
      <c r="FGE108" s="73"/>
      <c r="FGF108" s="74"/>
      <c r="FGG108" s="74"/>
      <c r="FGH108" s="62"/>
      <c r="FGI108" s="75"/>
      <c r="FGJ108" s="76"/>
      <c r="FGK108" s="216"/>
      <c r="FGL108" s="75"/>
      <c r="FGM108" s="75"/>
      <c r="FGN108" s="204"/>
      <c r="FGO108" s="205"/>
      <c r="FGP108" s="72"/>
      <c r="FGQ108" s="70"/>
      <c r="FGR108" s="73"/>
      <c r="FGS108" s="74"/>
      <c r="FGT108" s="74"/>
      <c r="FGU108" s="62"/>
      <c r="FGV108" s="75"/>
      <c r="FGW108" s="76"/>
      <c r="FGX108" s="216"/>
      <c r="FGY108" s="75"/>
      <c r="FGZ108" s="75"/>
      <c r="FHA108" s="204"/>
      <c r="FHB108" s="205"/>
      <c r="FHC108" s="72"/>
      <c r="FHD108" s="70"/>
      <c r="FHE108" s="73"/>
      <c r="FHF108" s="74"/>
      <c r="FHG108" s="74"/>
      <c r="FHH108" s="62"/>
      <c r="FHI108" s="75"/>
      <c r="FHJ108" s="76"/>
      <c r="FHK108" s="216"/>
      <c r="FHL108" s="75"/>
      <c r="FHM108" s="75"/>
      <c r="FHN108" s="204"/>
      <c r="FHO108" s="205"/>
      <c r="FHP108" s="72"/>
      <c r="FHQ108" s="70"/>
      <c r="FHR108" s="73"/>
      <c r="FHS108" s="74"/>
      <c r="FHT108" s="74"/>
      <c r="FHU108" s="62"/>
      <c r="FHV108" s="75"/>
      <c r="FHW108" s="76"/>
      <c r="FHX108" s="216"/>
      <c r="FHY108" s="75"/>
      <c r="FHZ108" s="75"/>
      <c r="FIA108" s="204"/>
      <c r="FIB108" s="205"/>
      <c r="FIC108" s="72"/>
      <c r="FID108" s="70"/>
      <c r="FIE108" s="73"/>
      <c r="FIF108" s="74"/>
      <c r="FIG108" s="74"/>
      <c r="FIH108" s="62"/>
      <c r="FII108" s="75"/>
      <c r="FIJ108" s="76"/>
      <c r="FIK108" s="216"/>
      <c r="FIL108" s="75"/>
      <c r="FIM108" s="75"/>
      <c r="FIN108" s="204"/>
      <c r="FIO108" s="205"/>
      <c r="FIP108" s="72"/>
      <c r="FIQ108" s="70"/>
      <c r="FIR108" s="73"/>
      <c r="FIS108" s="74"/>
      <c r="FIT108" s="74"/>
      <c r="FIU108" s="62"/>
      <c r="FIV108" s="75"/>
      <c r="FIW108" s="76"/>
      <c r="FIX108" s="216"/>
      <c r="FIY108" s="75"/>
      <c r="FIZ108" s="75"/>
      <c r="FJA108" s="204"/>
      <c r="FJB108" s="205"/>
      <c r="FJC108" s="72"/>
      <c r="FJD108" s="70"/>
      <c r="FJE108" s="73"/>
      <c r="FJF108" s="74"/>
      <c r="FJG108" s="74"/>
      <c r="FJH108" s="62"/>
      <c r="FJI108" s="75"/>
      <c r="FJJ108" s="76"/>
      <c r="FJK108" s="216"/>
      <c r="FJL108" s="75"/>
      <c r="FJM108" s="75"/>
      <c r="FJN108" s="204"/>
      <c r="FJO108" s="205"/>
      <c r="FJP108" s="72"/>
      <c r="FJQ108" s="70"/>
      <c r="FJR108" s="73"/>
      <c r="FJS108" s="74"/>
      <c r="FJT108" s="74"/>
      <c r="FJU108" s="62"/>
      <c r="FJV108" s="75"/>
      <c r="FJW108" s="76"/>
      <c r="FJX108" s="216"/>
      <c r="FJY108" s="75"/>
      <c r="FJZ108" s="75"/>
      <c r="FKA108" s="204"/>
      <c r="FKB108" s="205"/>
      <c r="FKC108" s="72"/>
      <c r="FKD108" s="70"/>
      <c r="FKE108" s="73"/>
      <c r="FKF108" s="74"/>
      <c r="FKG108" s="74"/>
      <c r="FKH108" s="62"/>
      <c r="FKI108" s="75"/>
      <c r="FKJ108" s="76"/>
      <c r="FKK108" s="216"/>
      <c r="FKL108" s="75"/>
      <c r="FKM108" s="75"/>
      <c r="FKN108" s="204"/>
      <c r="FKO108" s="205"/>
      <c r="FKP108" s="72"/>
      <c r="FKQ108" s="70"/>
      <c r="FKR108" s="73"/>
      <c r="FKS108" s="74"/>
      <c r="FKT108" s="74"/>
      <c r="FKU108" s="62"/>
      <c r="FKV108" s="75"/>
      <c r="FKW108" s="76"/>
      <c r="FKX108" s="216"/>
      <c r="FKY108" s="75"/>
      <c r="FKZ108" s="75"/>
      <c r="FLA108" s="204"/>
      <c r="FLB108" s="205"/>
      <c r="FLC108" s="72"/>
      <c r="FLD108" s="70"/>
      <c r="FLE108" s="73"/>
      <c r="FLF108" s="74"/>
      <c r="FLG108" s="74"/>
      <c r="FLH108" s="62"/>
      <c r="FLI108" s="75"/>
      <c r="FLJ108" s="76"/>
      <c r="FLK108" s="216"/>
      <c r="FLL108" s="75"/>
      <c r="FLM108" s="75"/>
      <c r="FLN108" s="204"/>
      <c r="FLO108" s="205"/>
      <c r="FLP108" s="72"/>
      <c r="FLQ108" s="70"/>
      <c r="FLR108" s="73"/>
      <c r="FLS108" s="74"/>
      <c r="FLT108" s="74"/>
      <c r="FLU108" s="62"/>
      <c r="FLV108" s="75"/>
      <c r="FLW108" s="76"/>
      <c r="FLX108" s="216"/>
      <c r="FLY108" s="75"/>
      <c r="FLZ108" s="75"/>
      <c r="FMA108" s="204"/>
      <c r="FMB108" s="205"/>
      <c r="FMC108" s="72"/>
      <c r="FMD108" s="70"/>
      <c r="FME108" s="73"/>
      <c r="FMF108" s="74"/>
      <c r="FMG108" s="74"/>
      <c r="FMH108" s="62"/>
      <c r="FMI108" s="75"/>
      <c r="FMJ108" s="76"/>
      <c r="FMK108" s="216"/>
      <c r="FML108" s="75"/>
      <c r="FMM108" s="75"/>
      <c r="FMN108" s="204"/>
      <c r="FMO108" s="205"/>
      <c r="FMP108" s="72"/>
      <c r="FMQ108" s="70"/>
      <c r="FMR108" s="73"/>
      <c r="FMS108" s="74"/>
      <c r="FMT108" s="74"/>
      <c r="FMU108" s="62"/>
      <c r="FMV108" s="75"/>
      <c r="FMW108" s="76"/>
      <c r="FMX108" s="216"/>
      <c r="FMY108" s="75"/>
      <c r="FMZ108" s="75"/>
      <c r="FNA108" s="204"/>
      <c r="FNB108" s="205"/>
      <c r="FNC108" s="72"/>
      <c r="FND108" s="70"/>
      <c r="FNE108" s="73"/>
      <c r="FNF108" s="74"/>
      <c r="FNG108" s="74"/>
      <c r="FNH108" s="62"/>
      <c r="FNI108" s="75"/>
      <c r="FNJ108" s="76"/>
      <c r="FNK108" s="216"/>
      <c r="FNL108" s="75"/>
      <c r="FNM108" s="75"/>
      <c r="FNN108" s="204"/>
      <c r="FNO108" s="205"/>
      <c r="FNP108" s="72"/>
      <c r="FNQ108" s="70"/>
      <c r="FNR108" s="73"/>
      <c r="FNS108" s="74"/>
      <c r="FNT108" s="74"/>
      <c r="FNU108" s="62"/>
      <c r="FNV108" s="75"/>
      <c r="FNW108" s="76"/>
      <c r="FNX108" s="216"/>
      <c r="FNY108" s="75"/>
      <c r="FNZ108" s="75"/>
      <c r="FOA108" s="204"/>
      <c r="FOB108" s="205"/>
      <c r="FOC108" s="72"/>
      <c r="FOD108" s="70"/>
      <c r="FOE108" s="73"/>
      <c r="FOF108" s="74"/>
      <c r="FOG108" s="74"/>
      <c r="FOH108" s="62"/>
      <c r="FOI108" s="75"/>
      <c r="FOJ108" s="76"/>
      <c r="FOK108" s="216"/>
      <c r="FOL108" s="75"/>
      <c r="FOM108" s="75"/>
      <c r="FON108" s="204"/>
      <c r="FOO108" s="205"/>
      <c r="FOP108" s="72"/>
      <c r="FOQ108" s="70"/>
      <c r="FOR108" s="73"/>
      <c r="FOS108" s="74"/>
      <c r="FOT108" s="74"/>
      <c r="FOU108" s="62"/>
      <c r="FOV108" s="75"/>
      <c r="FOW108" s="76"/>
      <c r="FOX108" s="216"/>
      <c r="FOY108" s="75"/>
      <c r="FOZ108" s="75"/>
      <c r="FPA108" s="204"/>
      <c r="FPB108" s="205"/>
      <c r="FPC108" s="72"/>
      <c r="FPD108" s="70"/>
      <c r="FPE108" s="73"/>
      <c r="FPF108" s="74"/>
      <c r="FPG108" s="74"/>
      <c r="FPH108" s="62"/>
      <c r="FPI108" s="75"/>
      <c r="FPJ108" s="76"/>
      <c r="FPK108" s="216"/>
      <c r="FPL108" s="75"/>
      <c r="FPM108" s="75"/>
      <c r="FPN108" s="204"/>
      <c r="FPO108" s="205"/>
      <c r="FPP108" s="72"/>
      <c r="FPQ108" s="70"/>
      <c r="FPR108" s="73"/>
      <c r="FPS108" s="74"/>
      <c r="FPT108" s="74"/>
      <c r="FPU108" s="62"/>
      <c r="FPV108" s="75"/>
      <c r="FPW108" s="76"/>
      <c r="FPX108" s="216"/>
      <c r="FPY108" s="75"/>
      <c r="FPZ108" s="75"/>
      <c r="FQA108" s="204"/>
      <c r="FQB108" s="205"/>
      <c r="FQC108" s="72"/>
      <c r="FQD108" s="70"/>
      <c r="FQE108" s="73"/>
      <c r="FQF108" s="74"/>
      <c r="FQG108" s="74"/>
      <c r="FQH108" s="62"/>
      <c r="FQI108" s="75"/>
      <c r="FQJ108" s="76"/>
      <c r="FQK108" s="216"/>
      <c r="FQL108" s="75"/>
      <c r="FQM108" s="75"/>
      <c r="FQN108" s="204"/>
      <c r="FQO108" s="205"/>
      <c r="FQP108" s="72"/>
      <c r="FQQ108" s="70"/>
      <c r="FQR108" s="73"/>
      <c r="FQS108" s="74"/>
      <c r="FQT108" s="74"/>
      <c r="FQU108" s="62"/>
      <c r="FQV108" s="75"/>
      <c r="FQW108" s="76"/>
      <c r="FQX108" s="216"/>
      <c r="FQY108" s="75"/>
      <c r="FQZ108" s="75"/>
      <c r="FRA108" s="204"/>
      <c r="FRB108" s="205"/>
      <c r="FRC108" s="72"/>
      <c r="FRD108" s="70"/>
      <c r="FRE108" s="73"/>
      <c r="FRF108" s="74"/>
      <c r="FRG108" s="74"/>
      <c r="FRH108" s="62"/>
      <c r="FRI108" s="75"/>
      <c r="FRJ108" s="76"/>
      <c r="FRK108" s="216"/>
      <c r="FRL108" s="75"/>
      <c r="FRM108" s="75"/>
      <c r="FRN108" s="204"/>
      <c r="FRO108" s="205"/>
      <c r="FRP108" s="72"/>
      <c r="FRQ108" s="70"/>
      <c r="FRR108" s="73"/>
      <c r="FRS108" s="74"/>
      <c r="FRT108" s="74"/>
      <c r="FRU108" s="62"/>
      <c r="FRV108" s="75"/>
      <c r="FRW108" s="76"/>
      <c r="FRX108" s="216"/>
      <c r="FRY108" s="75"/>
      <c r="FRZ108" s="75"/>
      <c r="FSA108" s="204"/>
      <c r="FSB108" s="205"/>
      <c r="FSC108" s="72"/>
      <c r="FSD108" s="70"/>
      <c r="FSE108" s="73"/>
      <c r="FSF108" s="74"/>
      <c r="FSG108" s="74"/>
      <c r="FSH108" s="62"/>
      <c r="FSI108" s="75"/>
      <c r="FSJ108" s="76"/>
      <c r="FSK108" s="216"/>
      <c r="FSL108" s="75"/>
      <c r="FSM108" s="75"/>
      <c r="FSN108" s="204"/>
      <c r="FSO108" s="205"/>
      <c r="FSP108" s="72"/>
      <c r="FSQ108" s="70"/>
      <c r="FSR108" s="73"/>
      <c r="FSS108" s="74"/>
      <c r="FST108" s="74"/>
      <c r="FSU108" s="62"/>
      <c r="FSV108" s="75"/>
      <c r="FSW108" s="76"/>
      <c r="FSX108" s="216"/>
      <c r="FSY108" s="75"/>
      <c r="FSZ108" s="75"/>
      <c r="FTA108" s="204"/>
      <c r="FTB108" s="205"/>
      <c r="FTC108" s="72"/>
      <c r="FTD108" s="70"/>
      <c r="FTE108" s="73"/>
      <c r="FTF108" s="74"/>
      <c r="FTG108" s="74"/>
      <c r="FTH108" s="62"/>
      <c r="FTI108" s="75"/>
      <c r="FTJ108" s="76"/>
      <c r="FTK108" s="216"/>
      <c r="FTL108" s="75"/>
      <c r="FTM108" s="75"/>
      <c r="FTN108" s="204"/>
      <c r="FTO108" s="205"/>
      <c r="FTP108" s="72"/>
      <c r="FTQ108" s="70"/>
      <c r="FTR108" s="73"/>
      <c r="FTS108" s="74"/>
      <c r="FTT108" s="74"/>
      <c r="FTU108" s="62"/>
      <c r="FTV108" s="75"/>
      <c r="FTW108" s="76"/>
      <c r="FTX108" s="216"/>
      <c r="FTY108" s="75"/>
      <c r="FTZ108" s="75"/>
      <c r="FUA108" s="204"/>
      <c r="FUB108" s="205"/>
      <c r="FUC108" s="72"/>
      <c r="FUD108" s="70"/>
      <c r="FUE108" s="73"/>
      <c r="FUF108" s="74"/>
      <c r="FUG108" s="74"/>
      <c r="FUH108" s="62"/>
      <c r="FUI108" s="75"/>
      <c r="FUJ108" s="76"/>
      <c r="FUK108" s="216"/>
      <c r="FUL108" s="75"/>
      <c r="FUM108" s="75"/>
      <c r="FUN108" s="204"/>
      <c r="FUO108" s="205"/>
      <c r="FUP108" s="72"/>
      <c r="FUQ108" s="70"/>
      <c r="FUR108" s="73"/>
      <c r="FUS108" s="74"/>
      <c r="FUT108" s="74"/>
      <c r="FUU108" s="62"/>
      <c r="FUV108" s="75"/>
      <c r="FUW108" s="76"/>
      <c r="FUX108" s="216"/>
      <c r="FUY108" s="75"/>
      <c r="FUZ108" s="75"/>
      <c r="FVA108" s="204"/>
      <c r="FVB108" s="205"/>
      <c r="FVC108" s="72"/>
      <c r="FVD108" s="70"/>
      <c r="FVE108" s="73"/>
      <c r="FVF108" s="74"/>
      <c r="FVG108" s="74"/>
      <c r="FVH108" s="62"/>
      <c r="FVI108" s="75"/>
      <c r="FVJ108" s="76"/>
      <c r="FVK108" s="216"/>
      <c r="FVL108" s="75"/>
      <c r="FVM108" s="75"/>
      <c r="FVN108" s="204"/>
      <c r="FVO108" s="205"/>
      <c r="FVP108" s="72"/>
      <c r="FVQ108" s="70"/>
      <c r="FVR108" s="73"/>
      <c r="FVS108" s="74"/>
      <c r="FVT108" s="74"/>
      <c r="FVU108" s="62"/>
      <c r="FVV108" s="75"/>
      <c r="FVW108" s="76"/>
      <c r="FVX108" s="216"/>
      <c r="FVY108" s="75"/>
      <c r="FVZ108" s="75"/>
      <c r="FWA108" s="204"/>
      <c r="FWB108" s="205"/>
      <c r="FWC108" s="72"/>
      <c r="FWD108" s="70"/>
      <c r="FWE108" s="73"/>
      <c r="FWF108" s="74"/>
      <c r="FWG108" s="74"/>
      <c r="FWH108" s="62"/>
      <c r="FWI108" s="75"/>
      <c r="FWJ108" s="76"/>
      <c r="FWK108" s="216"/>
      <c r="FWL108" s="75"/>
      <c r="FWM108" s="75"/>
      <c r="FWN108" s="204"/>
      <c r="FWO108" s="205"/>
      <c r="FWP108" s="72"/>
      <c r="FWQ108" s="70"/>
      <c r="FWR108" s="73"/>
      <c r="FWS108" s="74"/>
      <c r="FWT108" s="74"/>
      <c r="FWU108" s="62"/>
      <c r="FWV108" s="75"/>
      <c r="FWW108" s="76"/>
      <c r="FWX108" s="216"/>
      <c r="FWY108" s="75"/>
      <c r="FWZ108" s="75"/>
      <c r="FXA108" s="204"/>
      <c r="FXB108" s="205"/>
      <c r="FXC108" s="72"/>
      <c r="FXD108" s="70"/>
      <c r="FXE108" s="73"/>
      <c r="FXF108" s="74"/>
      <c r="FXG108" s="74"/>
      <c r="FXH108" s="62"/>
      <c r="FXI108" s="75"/>
      <c r="FXJ108" s="76"/>
      <c r="FXK108" s="216"/>
      <c r="FXL108" s="75"/>
      <c r="FXM108" s="75"/>
      <c r="FXN108" s="204"/>
      <c r="FXO108" s="205"/>
      <c r="FXP108" s="72"/>
      <c r="FXQ108" s="70"/>
      <c r="FXR108" s="73"/>
      <c r="FXS108" s="74"/>
      <c r="FXT108" s="74"/>
      <c r="FXU108" s="62"/>
      <c r="FXV108" s="75"/>
      <c r="FXW108" s="76"/>
      <c r="FXX108" s="216"/>
      <c r="FXY108" s="75"/>
      <c r="FXZ108" s="75"/>
      <c r="FYA108" s="204"/>
      <c r="FYB108" s="205"/>
      <c r="FYC108" s="72"/>
      <c r="FYD108" s="70"/>
      <c r="FYE108" s="73"/>
      <c r="FYF108" s="74"/>
      <c r="FYG108" s="74"/>
      <c r="FYH108" s="62"/>
      <c r="FYI108" s="75"/>
      <c r="FYJ108" s="76"/>
      <c r="FYK108" s="216"/>
      <c r="FYL108" s="75"/>
      <c r="FYM108" s="75"/>
      <c r="FYN108" s="204"/>
      <c r="FYO108" s="205"/>
      <c r="FYP108" s="72"/>
      <c r="FYQ108" s="70"/>
      <c r="FYR108" s="73"/>
      <c r="FYS108" s="74"/>
      <c r="FYT108" s="74"/>
      <c r="FYU108" s="62"/>
      <c r="FYV108" s="75"/>
      <c r="FYW108" s="76"/>
      <c r="FYX108" s="216"/>
      <c r="FYY108" s="75"/>
      <c r="FYZ108" s="75"/>
      <c r="FZA108" s="204"/>
      <c r="FZB108" s="205"/>
      <c r="FZC108" s="72"/>
      <c r="FZD108" s="70"/>
      <c r="FZE108" s="73"/>
      <c r="FZF108" s="74"/>
      <c r="FZG108" s="74"/>
      <c r="FZH108" s="62"/>
      <c r="FZI108" s="75"/>
      <c r="FZJ108" s="76"/>
      <c r="FZK108" s="216"/>
      <c r="FZL108" s="75"/>
      <c r="FZM108" s="75"/>
      <c r="FZN108" s="204"/>
      <c r="FZO108" s="205"/>
      <c r="FZP108" s="72"/>
      <c r="FZQ108" s="70"/>
      <c r="FZR108" s="73"/>
      <c r="FZS108" s="74"/>
      <c r="FZT108" s="74"/>
      <c r="FZU108" s="62"/>
      <c r="FZV108" s="75"/>
      <c r="FZW108" s="76"/>
      <c r="FZX108" s="216"/>
      <c r="FZY108" s="75"/>
      <c r="FZZ108" s="75"/>
      <c r="GAA108" s="204"/>
      <c r="GAB108" s="205"/>
      <c r="GAC108" s="72"/>
      <c r="GAD108" s="70"/>
      <c r="GAE108" s="73"/>
      <c r="GAF108" s="74"/>
      <c r="GAG108" s="74"/>
      <c r="GAH108" s="62"/>
      <c r="GAI108" s="75"/>
      <c r="GAJ108" s="76"/>
      <c r="GAK108" s="216"/>
      <c r="GAL108" s="75"/>
      <c r="GAM108" s="75"/>
      <c r="GAN108" s="204"/>
      <c r="GAO108" s="205"/>
      <c r="GAP108" s="72"/>
      <c r="GAQ108" s="70"/>
      <c r="GAR108" s="73"/>
      <c r="GAS108" s="74"/>
      <c r="GAT108" s="74"/>
      <c r="GAU108" s="62"/>
      <c r="GAV108" s="75"/>
      <c r="GAW108" s="76"/>
      <c r="GAX108" s="216"/>
      <c r="GAY108" s="75"/>
      <c r="GAZ108" s="75"/>
      <c r="GBA108" s="204"/>
      <c r="GBB108" s="205"/>
      <c r="GBC108" s="72"/>
      <c r="GBD108" s="70"/>
      <c r="GBE108" s="73"/>
      <c r="GBF108" s="74"/>
      <c r="GBG108" s="74"/>
      <c r="GBH108" s="62"/>
      <c r="GBI108" s="75"/>
      <c r="GBJ108" s="76"/>
      <c r="GBK108" s="216"/>
      <c r="GBL108" s="75"/>
      <c r="GBM108" s="75"/>
      <c r="GBN108" s="204"/>
      <c r="GBO108" s="205"/>
      <c r="GBP108" s="72"/>
      <c r="GBQ108" s="70"/>
      <c r="GBR108" s="73"/>
      <c r="GBS108" s="74"/>
      <c r="GBT108" s="74"/>
      <c r="GBU108" s="62"/>
      <c r="GBV108" s="75"/>
      <c r="GBW108" s="76"/>
      <c r="GBX108" s="216"/>
      <c r="GBY108" s="75"/>
      <c r="GBZ108" s="75"/>
      <c r="GCA108" s="204"/>
      <c r="GCB108" s="205"/>
      <c r="GCC108" s="72"/>
      <c r="GCD108" s="70"/>
      <c r="GCE108" s="73"/>
      <c r="GCF108" s="74"/>
      <c r="GCG108" s="74"/>
      <c r="GCH108" s="62"/>
      <c r="GCI108" s="75"/>
      <c r="GCJ108" s="76"/>
      <c r="GCK108" s="216"/>
      <c r="GCL108" s="75"/>
      <c r="GCM108" s="75"/>
      <c r="GCN108" s="204"/>
      <c r="GCO108" s="205"/>
      <c r="GCP108" s="72"/>
      <c r="GCQ108" s="70"/>
      <c r="GCR108" s="73"/>
      <c r="GCS108" s="74"/>
      <c r="GCT108" s="74"/>
      <c r="GCU108" s="62"/>
      <c r="GCV108" s="75"/>
      <c r="GCW108" s="76"/>
      <c r="GCX108" s="216"/>
      <c r="GCY108" s="75"/>
      <c r="GCZ108" s="75"/>
      <c r="GDA108" s="204"/>
      <c r="GDB108" s="205"/>
      <c r="GDC108" s="72"/>
      <c r="GDD108" s="70"/>
      <c r="GDE108" s="73"/>
      <c r="GDF108" s="74"/>
      <c r="GDG108" s="74"/>
      <c r="GDH108" s="62"/>
      <c r="GDI108" s="75"/>
      <c r="GDJ108" s="76"/>
      <c r="GDK108" s="216"/>
      <c r="GDL108" s="75"/>
      <c r="GDM108" s="75"/>
      <c r="GDN108" s="204"/>
      <c r="GDO108" s="205"/>
      <c r="GDP108" s="72"/>
      <c r="GDQ108" s="70"/>
      <c r="GDR108" s="73"/>
      <c r="GDS108" s="74"/>
      <c r="GDT108" s="74"/>
      <c r="GDU108" s="62"/>
      <c r="GDV108" s="75"/>
      <c r="GDW108" s="76"/>
      <c r="GDX108" s="216"/>
      <c r="GDY108" s="75"/>
      <c r="GDZ108" s="75"/>
      <c r="GEA108" s="204"/>
      <c r="GEB108" s="205"/>
      <c r="GEC108" s="72"/>
      <c r="GED108" s="70"/>
      <c r="GEE108" s="73"/>
      <c r="GEF108" s="74"/>
      <c r="GEG108" s="74"/>
      <c r="GEH108" s="62"/>
      <c r="GEI108" s="75"/>
      <c r="GEJ108" s="76"/>
      <c r="GEK108" s="216"/>
      <c r="GEL108" s="75"/>
      <c r="GEM108" s="75"/>
      <c r="GEN108" s="204"/>
      <c r="GEO108" s="205"/>
      <c r="GEP108" s="72"/>
      <c r="GEQ108" s="70"/>
      <c r="GER108" s="73"/>
      <c r="GES108" s="74"/>
      <c r="GET108" s="74"/>
      <c r="GEU108" s="62"/>
      <c r="GEV108" s="75"/>
      <c r="GEW108" s="76"/>
      <c r="GEX108" s="216"/>
      <c r="GEY108" s="75"/>
      <c r="GEZ108" s="75"/>
      <c r="GFA108" s="204"/>
      <c r="GFB108" s="205"/>
      <c r="GFC108" s="72"/>
      <c r="GFD108" s="70"/>
      <c r="GFE108" s="73"/>
      <c r="GFF108" s="74"/>
      <c r="GFG108" s="74"/>
      <c r="GFH108" s="62"/>
      <c r="GFI108" s="75"/>
      <c r="GFJ108" s="76"/>
      <c r="GFK108" s="216"/>
      <c r="GFL108" s="75"/>
      <c r="GFM108" s="75"/>
      <c r="GFN108" s="204"/>
      <c r="GFO108" s="205"/>
      <c r="GFP108" s="72"/>
      <c r="GFQ108" s="70"/>
      <c r="GFR108" s="73"/>
      <c r="GFS108" s="74"/>
      <c r="GFT108" s="74"/>
      <c r="GFU108" s="62"/>
      <c r="GFV108" s="75"/>
      <c r="GFW108" s="76"/>
      <c r="GFX108" s="216"/>
      <c r="GFY108" s="75"/>
      <c r="GFZ108" s="75"/>
      <c r="GGA108" s="204"/>
      <c r="GGB108" s="205"/>
      <c r="GGC108" s="72"/>
      <c r="GGD108" s="70"/>
      <c r="GGE108" s="73"/>
      <c r="GGF108" s="74"/>
      <c r="GGG108" s="74"/>
      <c r="GGH108" s="62"/>
      <c r="GGI108" s="75"/>
      <c r="GGJ108" s="76"/>
      <c r="GGK108" s="216"/>
      <c r="GGL108" s="75"/>
      <c r="GGM108" s="75"/>
      <c r="GGN108" s="204"/>
      <c r="GGO108" s="205"/>
      <c r="GGP108" s="72"/>
      <c r="GGQ108" s="70"/>
      <c r="GGR108" s="73"/>
      <c r="GGS108" s="74"/>
      <c r="GGT108" s="74"/>
      <c r="GGU108" s="62"/>
      <c r="GGV108" s="75"/>
      <c r="GGW108" s="76"/>
      <c r="GGX108" s="216"/>
      <c r="GGY108" s="75"/>
      <c r="GGZ108" s="75"/>
      <c r="GHA108" s="204"/>
      <c r="GHB108" s="205"/>
      <c r="GHC108" s="72"/>
      <c r="GHD108" s="70"/>
      <c r="GHE108" s="73"/>
      <c r="GHF108" s="74"/>
      <c r="GHG108" s="74"/>
      <c r="GHH108" s="62"/>
      <c r="GHI108" s="75"/>
      <c r="GHJ108" s="76"/>
      <c r="GHK108" s="216"/>
      <c r="GHL108" s="75"/>
      <c r="GHM108" s="75"/>
      <c r="GHN108" s="204"/>
      <c r="GHO108" s="205"/>
      <c r="GHP108" s="72"/>
      <c r="GHQ108" s="70"/>
      <c r="GHR108" s="73"/>
      <c r="GHS108" s="74"/>
      <c r="GHT108" s="74"/>
      <c r="GHU108" s="62"/>
      <c r="GHV108" s="75"/>
      <c r="GHW108" s="76"/>
      <c r="GHX108" s="216"/>
      <c r="GHY108" s="75"/>
      <c r="GHZ108" s="75"/>
      <c r="GIA108" s="204"/>
      <c r="GIB108" s="205"/>
      <c r="GIC108" s="72"/>
      <c r="GID108" s="70"/>
      <c r="GIE108" s="73"/>
      <c r="GIF108" s="74"/>
      <c r="GIG108" s="74"/>
      <c r="GIH108" s="62"/>
      <c r="GII108" s="75"/>
      <c r="GIJ108" s="76"/>
      <c r="GIK108" s="216"/>
      <c r="GIL108" s="75"/>
      <c r="GIM108" s="75"/>
      <c r="GIN108" s="204"/>
      <c r="GIO108" s="205"/>
      <c r="GIP108" s="72"/>
      <c r="GIQ108" s="70"/>
      <c r="GIR108" s="73"/>
      <c r="GIS108" s="74"/>
      <c r="GIT108" s="74"/>
      <c r="GIU108" s="62"/>
      <c r="GIV108" s="75"/>
      <c r="GIW108" s="76"/>
      <c r="GIX108" s="216"/>
      <c r="GIY108" s="75"/>
      <c r="GIZ108" s="75"/>
      <c r="GJA108" s="204"/>
      <c r="GJB108" s="205"/>
      <c r="GJC108" s="72"/>
      <c r="GJD108" s="70"/>
      <c r="GJE108" s="73"/>
      <c r="GJF108" s="74"/>
      <c r="GJG108" s="74"/>
      <c r="GJH108" s="62"/>
      <c r="GJI108" s="75"/>
      <c r="GJJ108" s="76"/>
      <c r="GJK108" s="216"/>
      <c r="GJL108" s="75"/>
      <c r="GJM108" s="75"/>
      <c r="GJN108" s="204"/>
      <c r="GJO108" s="205"/>
      <c r="GJP108" s="72"/>
      <c r="GJQ108" s="70"/>
      <c r="GJR108" s="73"/>
      <c r="GJS108" s="74"/>
      <c r="GJT108" s="74"/>
      <c r="GJU108" s="62"/>
      <c r="GJV108" s="75"/>
      <c r="GJW108" s="76"/>
      <c r="GJX108" s="216"/>
      <c r="GJY108" s="75"/>
      <c r="GJZ108" s="75"/>
      <c r="GKA108" s="204"/>
      <c r="GKB108" s="205"/>
      <c r="GKC108" s="72"/>
      <c r="GKD108" s="70"/>
      <c r="GKE108" s="73"/>
      <c r="GKF108" s="74"/>
      <c r="GKG108" s="74"/>
      <c r="GKH108" s="62"/>
      <c r="GKI108" s="75"/>
      <c r="GKJ108" s="76"/>
      <c r="GKK108" s="216"/>
      <c r="GKL108" s="75"/>
      <c r="GKM108" s="75"/>
      <c r="GKN108" s="204"/>
      <c r="GKO108" s="205"/>
      <c r="GKP108" s="72"/>
      <c r="GKQ108" s="70"/>
      <c r="GKR108" s="73"/>
      <c r="GKS108" s="74"/>
      <c r="GKT108" s="74"/>
      <c r="GKU108" s="62"/>
      <c r="GKV108" s="75"/>
      <c r="GKW108" s="76"/>
      <c r="GKX108" s="216"/>
      <c r="GKY108" s="75"/>
      <c r="GKZ108" s="75"/>
      <c r="GLA108" s="204"/>
      <c r="GLB108" s="205"/>
      <c r="GLC108" s="72"/>
      <c r="GLD108" s="70"/>
      <c r="GLE108" s="73"/>
      <c r="GLF108" s="74"/>
      <c r="GLG108" s="74"/>
      <c r="GLH108" s="62"/>
      <c r="GLI108" s="75"/>
      <c r="GLJ108" s="76"/>
      <c r="GLK108" s="216"/>
      <c r="GLL108" s="75"/>
      <c r="GLM108" s="75"/>
      <c r="GLN108" s="204"/>
      <c r="GLO108" s="205"/>
      <c r="GLP108" s="72"/>
      <c r="GLQ108" s="70"/>
      <c r="GLR108" s="73"/>
      <c r="GLS108" s="74"/>
      <c r="GLT108" s="74"/>
      <c r="GLU108" s="62"/>
      <c r="GLV108" s="75"/>
      <c r="GLW108" s="76"/>
      <c r="GLX108" s="216"/>
      <c r="GLY108" s="75"/>
      <c r="GLZ108" s="75"/>
      <c r="GMA108" s="204"/>
      <c r="GMB108" s="205"/>
      <c r="GMC108" s="72"/>
      <c r="GMD108" s="70"/>
      <c r="GME108" s="73"/>
      <c r="GMF108" s="74"/>
      <c r="GMG108" s="74"/>
      <c r="GMH108" s="62"/>
      <c r="GMI108" s="75"/>
      <c r="GMJ108" s="76"/>
      <c r="GMK108" s="216"/>
      <c r="GML108" s="75"/>
      <c r="GMM108" s="75"/>
      <c r="GMN108" s="204"/>
      <c r="GMO108" s="205"/>
      <c r="GMP108" s="72"/>
      <c r="GMQ108" s="70"/>
      <c r="GMR108" s="73"/>
      <c r="GMS108" s="74"/>
      <c r="GMT108" s="74"/>
      <c r="GMU108" s="62"/>
      <c r="GMV108" s="75"/>
      <c r="GMW108" s="76"/>
      <c r="GMX108" s="216"/>
      <c r="GMY108" s="75"/>
      <c r="GMZ108" s="75"/>
      <c r="GNA108" s="204"/>
      <c r="GNB108" s="205"/>
      <c r="GNC108" s="72"/>
      <c r="GND108" s="70"/>
      <c r="GNE108" s="73"/>
      <c r="GNF108" s="74"/>
      <c r="GNG108" s="74"/>
      <c r="GNH108" s="62"/>
      <c r="GNI108" s="75"/>
      <c r="GNJ108" s="76"/>
      <c r="GNK108" s="216"/>
      <c r="GNL108" s="75"/>
      <c r="GNM108" s="75"/>
      <c r="GNN108" s="204"/>
      <c r="GNO108" s="205"/>
      <c r="GNP108" s="72"/>
      <c r="GNQ108" s="70"/>
      <c r="GNR108" s="73"/>
      <c r="GNS108" s="74"/>
      <c r="GNT108" s="74"/>
      <c r="GNU108" s="62"/>
      <c r="GNV108" s="75"/>
      <c r="GNW108" s="76"/>
      <c r="GNX108" s="216"/>
      <c r="GNY108" s="75"/>
      <c r="GNZ108" s="75"/>
      <c r="GOA108" s="204"/>
      <c r="GOB108" s="205"/>
      <c r="GOC108" s="72"/>
      <c r="GOD108" s="70"/>
      <c r="GOE108" s="73"/>
      <c r="GOF108" s="74"/>
      <c r="GOG108" s="74"/>
      <c r="GOH108" s="62"/>
      <c r="GOI108" s="75"/>
      <c r="GOJ108" s="76"/>
      <c r="GOK108" s="216"/>
      <c r="GOL108" s="75"/>
      <c r="GOM108" s="75"/>
      <c r="GON108" s="204"/>
      <c r="GOO108" s="205"/>
      <c r="GOP108" s="72"/>
      <c r="GOQ108" s="70"/>
      <c r="GOR108" s="73"/>
      <c r="GOS108" s="74"/>
      <c r="GOT108" s="74"/>
      <c r="GOU108" s="62"/>
      <c r="GOV108" s="75"/>
      <c r="GOW108" s="76"/>
      <c r="GOX108" s="216"/>
      <c r="GOY108" s="75"/>
      <c r="GOZ108" s="75"/>
      <c r="GPA108" s="204"/>
      <c r="GPB108" s="205"/>
      <c r="GPC108" s="72"/>
      <c r="GPD108" s="70"/>
      <c r="GPE108" s="73"/>
      <c r="GPF108" s="74"/>
      <c r="GPG108" s="74"/>
      <c r="GPH108" s="62"/>
      <c r="GPI108" s="75"/>
      <c r="GPJ108" s="76"/>
      <c r="GPK108" s="216"/>
      <c r="GPL108" s="75"/>
      <c r="GPM108" s="75"/>
      <c r="GPN108" s="204"/>
      <c r="GPO108" s="205"/>
      <c r="GPP108" s="72"/>
      <c r="GPQ108" s="70"/>
      <c r="GPR108" s="73"/>
      <c r="GPS108" s="74"/>
      <c r="GPT108" s="74"/>
      <c r="GPU108" s="62"/>
      <c r="GPV108" s="75"/>
      <c r="GPW108" s="76"/>
      <c r="GPX108" s="216"/>
      <c r="GPY108" s="75"/>
      <c r="GPZ108" s="75"/>
      <c r="GQA108" s="204"/>
      <c r="GQB108" s="205"/>
      <c r="GQC108" s="72"/>
      <c r="GQD108" s="70"/>
      <c r="GQE108" s="73"/>
      <c r="GQF108" s="74"/>
      <c r="GQG108" s="74"/>
      <c r="GQH108" s="62"/>
      <c r="GQI108" s="75"/>
      <c r="GQJ108" s="76"/>
      <c r="GQK108" s="216"/>
      <c r="GQL108" s="75"/>
      <c r="GQM108" s="75"/>
      <c r="GQN108" s="204"/>
      <c r="GQO108" s="205"/>
      <c r="GQP108" s="72"/>
      <c r="GQQ108" s="70"/>
      <c r="GQR108" s="73"/>
      <c r="GQS108" s="74"/>
      <c r="GQT108" s="74"/>
      <c r="GQU108" s="62"/>
      <c r="GQV108" s="75"/>
      <c r="GQW108" s="76"/>
      <c r="GQX108" s="216"/>
      <c r="GQY108" s="75"/>
      <c r="GQZ108" s="75"/>
      <c r="GRA108" s="204"/>
      <c r="GRB108" s="205"/>
      <c r="GRC108" s="72"/>
      <c r="GRD108" s="70"/>
      <c r="GRE108" s="73"/>
      <c r="GRF108" s="74"/>
      <c r="GRG108" s="74"/>
      <c r="GRH108" s="62"/>
      <c r="GRI108" s="75"/>
      <c r="GRJ108" s="76"/>
      <c r="GRK108" s="216"/>
      <c r="GRL108" s="75"/>
      <c r="GRM108" s="75"/>
      <c r="GRN108" s="204"/>
      <c r="GRO108" s="205"/>
      <c r="GRP108" s="72"/>
      <c r="GRQ108" s="70"/>
      <c r="GRR108" s="73"/>
      <c r="GRS108" s="74"/>
      <c r="GRT108" s="74"/>
      <c r="GRU108" s="62"/>
      <c r="GRV108" s="75"/>
      <c r="GRW108" s="76"/>
      <c r="GRX108" s="216"/>
      <c r="GRY108" s="75"/>
      <c r="GRZ108" s="75"/>
      <c r="GSA108" s="204"/>
      <c r="GSB108" s="205"/>
      <c r="GSC108" s="72"/>
      <c r="GSD108" s="70"/>
      <c r="GSE108" s="73"/>
      <c r="GSF108" s="74"/>
      <c r="GSG108" s="74"/>
      <c r="GSH108" s="62"/>
      <c r="GSI108" s="75"/>
      <c r="GSJ108" s="76"/>
      <c r="GSK108" s="216"/>
      <c r="GSL108" s="75"/>
      <c r="GSM108" s="75"/>
      <c r="GSN108" s="204"/>
      <c r="GSO108" s="205"/>
      <c r="GSP108" s="72"/>
      <c r="GSQ108" s="70"/>
      <c r="GSR108" s="73"/>
      <c r="GSS108" s="74"/>
      <c r="GST108" s="74"/>
      <c r="GSU108" s="62"/>
      <c r="GSV108" s="75"/>
      <c r="GSW108" s="76"/>
      <c r="GSX108" s="216"/>
      <c r="GSY108" s="75"/>
      <c r="GSZ108" s="75"/>
      <c r="GTA108" s="204"/>
      <c r="GTB108" s="205"/>
      <c r="GTC108" s="72"/>
      <c r="GTD108" s="70"/>
      <c r="GTE108" s="73"/>
      <c r="GTF108" s="74"/>
      <c r="GTG108" s="74"/>
      <c r="GTH108" s="62"/>
      <c r="GTI108" s="75"/>
      <c r="GTJ108" s="76"/>
      <c r="GTK108" s="216"/>
      <c r="GTL108" s="75"/>
      <c r="GTM108" s="75"/>
      <c r="GTN108" s="204"/>
      <c r="GTO108" s="205"/>
      <c r="GTP108" s="72"/>
      <c r="GTQ108" s="70"/>
      <c r="GTR108" s="73"/>
      <c r="GTS108" s="74"/>
      <c r="GTT108" s="74"/>
      <c r="GTU108" s="62"/>
      <c r="GTV108" s="75"/>
      <c r="GTW108" s="76"/>
      <c r="GTX108" s="216"/>
      <c r="GTY108" s="75"/>
      <c r="GTZ108" s="75"/>
      <c r="GUA108" s="204"/>
      <c r="GUB108" s="205"/>
      <c r="GUC108" s="72"/>
      <c r="GUD108" s="70"/>
      <c r="GUE108" s="73"/>
      <c r="GUF108" s="74"/>
      <c r="GUG108" s="74"/>
      <c r="GUH108" s="62"/>
      <c r="GUI108" s="75"/>
      <c r="GUJ108" s="76"/>
      <c r="GUK108" s="216"/>
      <c r="GUL108" s="75"/>
      <c r="GUM108" s="75"/>
      <c r="GUN108" s="204"/>
      <c r="GUO108" s="205"/>
      <c r="GUP108" s="72"/>
      <c r="GUQ108" s="70"/>
      <c r="GUR108" s="73"/>
      <c r="GUS108" s="74"/>
      <c r="GUT108" s="74"/>
      <c r="GUU108" s="62"/>
      <c r="GUV108" s="75"/>
      <c r="GUW108" s="76"/>
      <c r="GUX108" s="216"/>
      <c r="GUY108" s="75"/>
      <c r="GUZ108" s="75"/>
      <c r="GVA108" s="204"/>
      <c r="GVB108" s="205"/>
      <c r="GVC108" s="72"/>
      <c r="GVD108" s="70"/>
      <c r="GVE108" s="73"/>
      <c r="GVF108" s="74"/>
      <c r="GVG108" s="74"/>
      <c r="GVH108" s="62"/>
      <c r="GVI108" s="75"/>
      <c r="GVJ108" s="76"/>
      <c r="GVK108" s="216"/>
      <c r="GVL108" s="75"/>
      <c r="GVM108" s="75"/>
      <c r="GVN108" s="204"/>
      <c r="GVO108" s="205"/>
      <c r="GVP108" s="72"/>
      <c r="GVQ108" s="70"/>
      <c r="GVR108" s="73"/>
      <c r="GVS108" s="74"/>
      <c r="GVT108" s="74"/>
      <c r="GVU108" s="62"/>
      <c r="GVV108" s="75"/>
      <c r="GVW108" s="76"/>
      <c r="GVX108" s="216"/>
      <c r="GVY108" s="75"/>
      <c r="GVZ108" s="75"/>
      <c r="GWA108" s="204"/>
      <c r="GWB108" s="205"/>
      <c r="GWC108" s="72"/>
      <c r="GWD108" s="70"/>
      <c r="GWE108" s="73"/>
      <c r="GWF108" s="74"/>
      <c r="GWG108" s="74"/>
      <c r="GWH108" s="62"/>
      <c r="GWI108" s="75"/>
      <c r="GWJ108" s="76"/>
      <c r="GWK108" s="216"/>
      <c r="GWL108" s="75"/>
      <c r="GWM108" s="75"/>
      <c r="GWN108" s="204"/>
      <c r="GWO108" s="205"/>
      <c r="GWP108" s="72"/>
      <c r="GWQ108" s="70"/>
      <c r="GWR108" s="73"/>
      <c r="GWS108" s="74"/>
      <c r="GWT108" s="74"/>
      <c r="GWU108" s="62"/>
      <c r="GWV108" s="75"/>
      <c r="GWW108" s="76"/>
      <c r="GWX108" s="216"/>
      <c r="GWY108" s="75"/>
      <c r="GWZ108" s="75"/>
      <c r="GXA108" s="204"/>
      <c r="GXB108" s="205"/>
      <c r="GXC108" s="72"/>
      <c r="GXD108" s="70"/>
      <c r="GXE108" s="73"/>
      <c r="GXF108" s="74"/>
      <c r="GXG108" s="74"/>
      <c r="GXH108" s="62"/>
      <c r="GXI108" s="75"/>
      <c r="GXJ108" s="76"/>
      <c r="GXK108" s="216"/>
      <c r="GXL108" s="75"/>
      <c r="GXM108" s="75"/>
      <c r="GXN108" s="204"/>
      <c r="GXO108" s="205"/>
      <c r="GXP108" s="72"/>
      <c r="GXQ108" s="70"/>
      <c r="GXR108" s="73"/>
      <c r="GXS108" s="74"/>
      <c r="GXT108" s="74"/>
      <c r="GXU108" s="62"/>
      <c r="GXV108" s="75"/>
      <c r="GXW108" s="76"/>
      <c r="GXX108" s="216"/>
      <c r="GXY108" s="75"/>
      <c r="GXZ108" s="75"/>
      <c r="GYA108" s="204"/>
      <c r="GYB108" s="205"/>
      <c r="GYC108" s="72"/>
      <c r="GYD108" s="70"/>
      <c r="GYE108" s="73"/>
      <c r="GYF108" s="74"/>
      <c r="GYG108" s="74"/>
      <c r="GYH108" s="62"/>
      <c r="GYI108" s="75"/>
      <c r="GYJ108" s="76"/>
      <c r="GYK108" s="216"/>
      <c r="GYL108" s="75"/>
      <c r="GYM108" s="75"/>
      <c r="GYN108" s="204"/>
      <c r="GYO108" s="205"/>
      <c r="GYP108" s="72"/>
      <c r="GYQ108" s="70"/>
      <c r="GYR108" s="73"/>
      <c r="GYS108" s="74"/>
      <c r="GYT108" s="74"/>
      <c r="GYU108" s="62"/>
      <c r="GYV108" s="75"/>
      <c r="GYW108" s="76"/>
      <c r="GYX108" s="216"/>
      <c r="GYY108" s="75"/>
      <c r="GYZ108" s="75"/>
      <c r="GZA108" s="204"/>
      <c r="GZB108" s="205"/>
      <c r="GZC108" s="72"/>
      <c r="GZD108" s="70"/>
      <c r="GZE108" s="73"/>
      <c r="GZF108" s="74"/>
      <c r="GZG108" s="74"/>
      <c r="GZH108" s="62"/>
      <c r="GZI108" s="75"/>
      <c r="GZJ108" s="76"/>
      <c r="GZK108" s="216"/>
      <c r="GZL108" s="75"/>
      <c r="GZM108" s="75"/>
      <c r="GZN108" s="204"/>
      <c r="GZO108" s="205"/>
      <c r="GZP108" s="72"/>
      <c r="GZQ108" s="70"/>
      <c r="GZR108" s="73"/>
      <c r="GZS108" s="74"/>
      <c r="GZT108" s="74"/>
      <c r="GZU108" s="62"/>
      <c r="GZV108" s="75"/>
      <c r="GZW108" s="76"/>
      <c r="GZX108" s="216"/>
      <c r="GZY108" s="75"/>
      <c r="GZZ108" s="75"/>
      <c r="HAA108" s="204"/>
      <c r="HAB108" s="205"/>
      <c r="HAC108" s="72"/>
      <c r="HAD108" s="70"/>
      <c r="HAE108" s="73"/>
      <c r="HAF108" s="74"/>
      <c r="HAG108" s="74"/>
      <c r="HAH108" s="62"/>
      <c r="HAI108" s="75"/>
      <c r="HAJ108" s="76"/>
      <c r="HAK108" s="216"/>
      <c r="HAL108" s="75"/>
      <c r="HAM108" s="75"/>
      <c r="HAN108" s="204"/>
      <c r="HAO108" s="205"/>
      <c r="HAP108" s="72"/>
      <c r="HAQ108" s="70"/>
      <c r="HAR108" s="73"/>
      <c r="HAS108" s="74"/>
      <c r="HAT108" s="74"/>
      <c r="HAU108" s="62"/>
      <c r="HAV108" s="75"/>
      <c r="HAW108" s="76"/>
      <c r="HAX108" s="216"/>
      <c r="HAY108" s="75"/>
      <c r="HAZ108" s="75"/>
      <c r="HBA108" s="204"/>
      <c r="HBB108" s="205"/>
      <c r="HBC108" s="72"/>
      <c r="HBD108" s="70"/>
      <c r="HBE108" s="73"/>
      <c r="HBF108" s="74"/>
      <c r="HBG108" s="74"/>
      <c r="HBH108" s="62"/>
      <c r="HBI108" s="75"/>
      <c r="HBJ108" s="76"/>
      <c r="HBK108" s="216"/>
      <c r="HBL108" s="75"/>
      <c r="HBM108" s="75"/>
      <c r="HBN108" s="204"/>
      <c r="HBO108" s="205"/>
      <c r="HBP108" s="72"/>
      <c r="HBQ108" s="70"/>
      <c r="HBR108" s="73"/>
      <c r="HBS108" s="74"/>
      <c r="HBT108" s="74"/>
      <c r="HBU108" s="62"/>
      <c r="HBV108" s="75"/>
      <c r="HBW108" s="76"/>
      <c r="HBX108" s="216"/>
      <c r="HBY108" s="75"/>
      <c r="HBZ108" s="75"/>
      <c r="HCA108" s="204"/>
      <c r="HCB108" s="205"/>
      <c r="HCC108" s="72"/>
      <c r="HCD108" s="70"/>
      <c r="HCE108" s="73"/>
      <c r="HCF108" s="74"/>
      <c r="HCG108" s="74"/>
      <c r="HCH108" s="62"/>
      <c r="HCI108" s="75"/>
      <c r="HCJ108" s="76"/>
      <c r="HCK108" s="216"/>
      <c r="HCL108" s="75"/>
      <c r="HCM108" s="75"/>
      <c r="HCN108" s="204"/>
      <c r="HCO108" s="205"/>
      <c r="HCP108" s="72"/>
      <c r="HCQ108" s="70"/>
      <c r="HCR108" s="73"/>
      <c r="HCS108" s="74"/>
      <c r="HCT108" s="74"/>
      <c r="HCU108" s="62"/>
      <c r="HCV108" s="75"/>
      <c r="HCW108" s="76"/>
      <c r="HCX108" s="216"/>
      <c r="HCY108" s="75"/>
      <c r="HCZ108" s="75"/>
      <c r="HDA108" s="204"/>
      <c r="HDB108" s="205"/>
      <c r="HDC108" s="72"/>
      <c r="HDD108" s="70"/>
      <c r="HDE108" s="73"/>
      <c r="HDF108" s="74"/>
      <c r="HDG108" s="74"/>
      <c r="HDH108" s="62"/>
      <c r="HDI108" s="75"/>
      <c r="HDJ108" s="76"/>
      <c r="HDK108" s="216"/>
      <c r="HDL108" s="75"/>
      <c r="HDM108" s="75"/>
      <c r="HDN108" s="204"/>
      <c r="HDO108" s="205"/>
      <c r="HDP108" s="72"/>
      <c r="HDQ108" s="70"/>
      <c r="HDR108" s="73"/>
      <c r="HDS108" s="74"/>
      <c r="HDT108" s="74"/>
      <c r="HDU108" s="62"/>
      <c r="HDV108" s="75"/>
      <c r="HDW108" s="76"/>
      <c r="HDX108" s="216"/>
      <c r="HDY108" s="75"/>
      <c r="HDZ108" s="75"/>
      <c r="HEA108" s="204"/>
      <c r="HEB108" s="205"/>
      <c r="HEC108" s="72"/>
      <c r="HED108" s="70"/>
      <c r="HEE108" s="73"/>
      <c r="HEF108" s="74"/>
      <c r="HEG108" s="74"/>
      <c r="HEH108" s="62"/>
      <c r="HEI108" s="75"/>
      <c r="HEJ108" s="76"/>
      <c r="HEK108" s="216"/>
      <c r="HEL108" s="75"/>
      <c r="HEM108" s="75"/>
      <c r="HEN108" s="204"/>
      <c r="HEO108" s="205"/>
      <c r="HEP108" s="72"/>
      <c r="HEQ108" s="70"/>
      <c r="HER108" s="73"/>
      <c r="HES108" s="74"/>
      <c r="HET108" s="74"/>
      <c r="HEU108" s="62"/>
      <c r="HEV108" s="75"/>
      <c r="HEW108" s="76"/>
      <c r="HEX108" s="216"/>
      <c r="HEY108" s="75"/>
      <c r="HEZ108" s="75"/>
      <c r="HFA108" s="204"/>
      <c r="HFB108" s="205"/>
      <c r="HFC108" s="72"/>
      <c r="HFD108" s="70"/>
      <c r="HFE108" s="73"/>
      <c r="HFF108" s="74"/>
      <c r="HFG108" s="74"/>
      <c r="HFH108" s="62"/>
      <c r="HFI108" s="75"/>
      <c r="HFJ108" s="76"/>
      <c r="HFK108" s="216"/>
      <c r="HFL108" s="75"/>
      <c r="HFM108" s="75"/>
      <c r="HFN108" s="204"/>
      <c r="HFO108" s="205"/>
      <c r="HFP108" s="72"/>
      <c r="HFQ108" s="70"/>
      <c r="HFR108" s="73"/>
      <c r="HFS108" s="74"/>
      <c r="HFT108" s="74"/>
      <c r="HFU108" s="62"/>
      <c r="HFV108" s="75"/>
      <c r="HFW108" s="76"/>
      <c r="HFX108" s="216"/>
      <c r="HFY108" s="75"/>
      <c r="HFZ108" s="75"/>
      <c r="HGA108" s="204"/>
      <c r="HGB108" s="205"/>
      <c r="HGC108" s="72"/>
      <c r="HGD108" s="70"/>
      <c r="HGE108" s="73"/>
      <c r="HGF108" s="74"/>
      <c r="HGG108" s="74"/>
      <c r="HGH108" s="62"/>
      <c r="HGI108" s="75"/>
      <c r="HGJ108" s="76"/>
      <c r="HGK108" s="216"/>
      <c r="HGL108" s="75"/>
      <c r="HGM108" s="75"/>
      <c r="HGN108" s="204"/>
      <c r="HGO108" s="205"/>
      <c r="HGP108" s="72"/>
      <c r="HGQ108" s="70"/>
      <c r="HGR108" s="73"/>
      <c r="HGS108" s="74"/>
      <c r="HGT108" s="74"/>
      <c r="HGU108" s="62"/>
      <c r="HGV108" s="75"/>
      <c r="HGW108" s="76"/>
      <c r="HGX108" s="216"/>
      <c r="HGY108" s="75"/>
      <c r="HGZ108" s="75"/>
      <c r="HHA108" s="204"/>
      <c r="HHB108" s="205"/>
      <c r="HHC108" s="72"/>
      <c r="HHD108" s="70"/>
      <c r="HHE108" s="73"/>
      <c r="HHF108" s="74"/>
      <c r="HHG108" s="74"/>
      <c r="HHH108" s="62"/>
      <c r="HHI108" s="75"/>
      <c r="HHJ108" s="76"/>
      <c r="HHK108" s="216"/>
      <c r="HHL108" s="75"/>
      <c r="HHM108" s="75"/>
      <c r="HHN108" s="204"/>
      <c r="HHO108" s="205"/>
      <c r="HHP108" s="72"/>
      <c r="HHQ108" s="70"/>
      <c r="HHR108" s="73"/>
      <c r="HHS108" s="74"/>
      <c r="HHT108" s="74"/>
      <c r="HHU108" s="62"/>
      <c r="HHV108" s="75"/>
      <c r="HHW108" s="76"/>
      <c r="HHX108" s="216"/>
      <c r="HHY108" s="75"/>
      <c r="HHZ108" s="75"/>
      <c r="HIA108" s="204"/>
      <c r="HIB108" s="205"/>
      <c r="HIC108" s="72"/>
      <c r="HID108" s="70"/>
      <c r="HIE108" s="73"/>
      <c r="HIF108" s="74"/>
      <c r="HIG108" s="74"/>
      <c r="HIH108" s="62"/>
      <c r="HII108" s="75"/>
      <c r="HIJ108" s="76"/>
      <c r="HIK108" s="216"/>
      <c r="HIL108" s="75"/>
      <c r="HIM108" s="75"/>
      <c r="HIN108" s="204"/>
      <c r="HIO108" s="205"/>
      <c r="HIP108" s="72"/>
      <c r="HIQ108" s="70"/>
      <c r="HIR108" s="73"/>
      <c r="HIS108" s="74"/>
      <c r="HIT108" s="74"/>
      <c r="HIU108" s="62"/>
      <c r="HIV108" s="75"/>
      <c r="HIW108" s="76"/>
      <c r="HIX108" s="216"/>
      <c r="HIY108" s="75"/>
      <c r="HIZ108" s="75"/>
      <c r="HJA108" s="204"/>
      <c r="HJB108" s="205"/>
      <c r="HJC108" s="72"/>
      <c r="HJD108" s="70"/>
      <c r="HJE108" s="73"/>
      <c r="HJF108" s="74"/>
      <c r="HJG108" s="74"/>
      <c r="HJH108" s="62"/>
      <c r="HJI108" s="75"/>
      <c r="HJJ108" s="76"/>
      <c r="HJK108" s="216"/>
      <c r="HJL108" s="75"/>
      <c r="HJM108" s="75"/>
      <c r="HJN108" s="204"/>
      <c r="HJO108" s="205"/>
      <c r="HJP108" s="72"/>
      <c r="HJQ108" s="70"/>
      <c r="HJR108" s="73"/>
      <c r="HJS108" s="74"/>
      <c r="HJT108" s="74"/>
      <c r="HJU108" s="62"/>
      <c r="HJV108" s="75"/>
      <c r="HJW108" s="76"/>
      <c r="HJX108" s="216"/>
      <c r="HJY108" s="75"/>
      <c r="HJZ108" s="75"/>
      <c r="HKA108" s="204"/>
      <c r="HKB108" s="205"/>
      <c r="HKC108" s="72"/>
      <c r="HKD108" s="70"/>
      <c r="HKE108" s="73"/>
      <c r="HKF108" s="74"/>
      <c r="HKG108" s="74"/>
      <c r="HKH108" s="62"/>
      <c r="HKI108" s="75"/>
      <c r="HKJ108" s="76"/>
      <c r="HKK108" s="216"/>
      <c r="HKL108" s="75"/>
      <c r="HKM108" s="75"/>
      <c r="HKN108" s="204"/>
      <c r="HKO108" s="205"/>
      <c r="HKP108" s="72"/>
      <c r="HKQ108" s="70"/>
      <c r="HKR108" s="73"/>
      <c r="HKS108" s="74"/>
      <c r="HKT108" s="74"/>
      <c r="HKU108" s="62"/>
      <c r="HKV108" s="75"/>
      <c r="HKW108" s="76"/>
      <c r="HKX108" s="216"/>
      <c r="HKY108" s="75"/>
      <c r="HKZ108" s="75"/>
      <c r="HLA108" s="204"/>
      <c r="HLB108" s="205"/>
      <c r="HLC108" s="72"/>
      <c r="HLD108" s="70"/>
      <c r="HLE108" s="73"/>
      <c r="HLF108" s="74"/>
      <c r="HLG108" s="74"/>
      <c r="HLH108" s="62"/>
      <c r="HLI108" s="75"/>
      <c r="HLJ108" s="76"/>
      <c r="HLK108" s="216"/>
      <c r="HLL108" s="75"/>
      <c r="HLM108" s="75"/>
      <c r="HLN108" s="204"/>
      <c r="HLO108" s="205"/>
      <c r="HLP108" s="72"/>
      <c r="HLQ108" s="70"/>
      <c r="HLR108" s="73"/>
      <c r="HLS108" s="74"/>
      <c r="HLT108" s="74"/>
      <c r="HLU108" s="62"/>
      <c r="HLV108" s="75"/>
      <c r="HLW108" s="76"/>
      <c r="HLX108" s="216"/>
      <c r="HLY108" s="75"/>
      <c r="HLZ108" s="75"/>
      <c r="HMA108" s="204"/>
      <c r="HMB108" s="205"/>
      <c r="HMC108" s="72"/>
      <c r="HMD108" s="70"/>
      <c r="HME108" s="73"/>
      <c r="HMF108" s="74"/>
      <c r="HMG108" s="74"/>
      <c r="HMH108" s="62"/>
      <c r="HMI108" s="75"/>
      <c r="HMJ108" s="76"/>
      <c r="HMK108" s="216"/>
      <c r="HML108" s="75"/>
      <c r="HMM108" s="75"/>
      <c r="HMN108" s="204"/>
      <c r="HMO108" s="205"/>
      <c r="HMP108" s="72"/>
      <c r="HMQ108" s="70"/>
      <c r="HMR108" s="73"/>
      <c r="HMS108" s="74"/>
      <c r="HMT108" s="74"/>
      <c r="HMU108" s="62"/>
      <c r="HMV108" s="75"/>
      <c r="HMW108" s="76"/>
      <c r="HMX108" s="216"/>
      <c r="HMY108" s="75"/>
      <c r="HMZ108" s="75"/>
      <c r="HNA108" s="204"/>
      <c r="HNB108" s="205"/>
      <c r="HNC108" s="72"/>
      <c r="HND108" s="70"/>
      <c r="HNE108" s="73"/>
      <c r="HNF108" s="74"/>
      <c r="HNG108" s="74"/>
      <c r="HNH108" s="62"/>
      <c r="HNI108" s="75"/>
      <c r="HNJ108" s="76"/>
      <c r="HNK108" s="216"/>
      <c r="HNL108" s="75"/>
      <c r="HNM108" s="75"/>
      <c r="HNN108" s="204"/>
      <c r="HNO108" s="205"/>
      <c r="HNP108" s="72"/>
      <c r="HNQ108" s="70"/>
      <c r="HNR108" s="73"/>
      <c r="HNS108" s="74"/>
      <c r="HNT108" s="74"/>
      <c r="HNU108" s="62"/>
      <c r="HNV108" s="75"/>
      <c r="HNW108" s="76"/>
      <c r="HNX108" s="216"/>
      <c r="HNY108" s="75"/>
      <c r="HNZ108" s="75"/>
      <c r="HOA108" s="204"/>
      <c r="HOB108" s="205"/>
      <c r="HOC108" s="72"/>
      <c r="HOD108" s="70"/>
      <c r="HOE108" s="73"/>
      <c r="HOF108" s="74"/>
      <c r="HOG108" s="74"/>
      <c r="HOH108" s="62"/>
      <c r="HOI108" s="75"/>
      <c r="HOJ108" s="76"/>
      <c r="HOK108" s="216"/>
      <c r="HOL108" s="75"/>
      <c r="HOM108" s="75"/>
      <c r="HON108" s="204"/>
      <c r="HOO108" s="205"/>
      <c r="HOP108" s="72"/>
      <c r="HOQ108" s="70"/>
      <c r="HOR108" s="73"/>
      <c r="HOS108" s="74"/>
      <c r="HOT108" s="74"/>
      <c r="HOU108" s="62"/>
      <c r="HOV108" s="75"/>
      <c r="HOW108" s="76"/>
      <c r="HOX108" s="216"/>
      <c r="HOY108" s="75"/>
      <c r="HOZ108" s="75"/>
      <c r="HPA108" s="204"/>
      <c r="HPB108" s="205"/>
      <c r="HPC108" s="72"/>
      <c r="HPD108" s="70"/>
      <c r="HPE108" s="73"/>
      <c r="HPF108" s="74"/>
      <c r="HPG108" s="74"/>
      <c r="HPH108" s="62"/>
      <c r="HPI108" s="75"/>
      <c r="HPJ108" s="76"/>
      <c r="HPK108" s="216"/>
      <c r="HPL108" s="75"/>
      <c r="HPM108" s="75"/>
      <c r="HPN108" s="204"/>
      <c r="HPO108" s="205"/>
      <c r="HPP108" s="72"/>
      <c r="HPQ108" s="70"/>
      <c r="HPR108" s="73"/>
      <c r="HPS108" s="74"/>
      <c r="HPT108" s="74"/>
      <c r="HPU108" s="62"/>
      <c r="HPV108" s="75"/>
      <c r="HPW108" s="76"/>
      <c r="HPX108" s="216"/>
      <c r="HPY108" s="75"/>
      <c r="HPZ108" s="75"/>
      <c r="HQA108" s="204"/>
      <c r="HQB108" s="205"/>
      <c r="HQC108" s="72"/>
      <c r="HQD108" s="70"/>
      <c r="HQE108" s="73"/>
      <c r="HQF108" s="74"/>
      <c r="HQG108" s="74"/>
      <c r="HQH108" s="62"/>
      <c r="HQI108" s="75"/>
      <c r="HQJ108" s="76"/>
      <c r="HQK108" s="216"/>
      <c r="HQL108" s="75"/>
      <c r="HQM108" s="75"/>
      <c r="HQN108" s="204"/>
      <c r="HQO108" s="205"/>
      <c r="HQP108" s="72"/>
      <c r="HQQ108" s="70"/>
      <c r="HQR108" s="73"/>
      <c r="HQS108" s="74"/>
      <c r="HQT108" s="74"/>
      <c r="HQU108" s="62"/>
      <c r="HQV108" s="75"/>
      <c r="HQW108" s="76"/>
      <c r="HQX108" s="216"/>
      <c r="HQY108" s="75"/>
      <c r="HQZ108" s="75"/>
      <c r="HRA108" s="204"/>
      <c r="HRB108" s="205"/>
      <c r="HRC108" s="72"/>
      <c r="HRD108" s="70"/>
      <c r="HRE108" s="73"/>
      <c r="HRF108" s="74"/>
      <c r="HRG108" s="74"/>
      <c r="HRH108" s="62"/>
      <c r="HRI108" s="75"/>
      <c r="HRJ108" s="76"/>
      <c r="HRK108" s="216"/>
      <c r="HRL108" s="75"/>
      <c r="HRM108" s="75"/>
      <c r="HRN108" s="204"/>
      <c r="HRO108" s="205"/>
      <c r="HRP108" s="72"/>
      <c r="HRQ108" s="70"/>
      <c r="HRR108" s="73"/>
      <c r="HRS108" s="74"/>
      <c r="HRT108" s="74"/>
      <c r="HRU108" s="62"/>
      <c r="HRV108" s="75"/>
      <c r="HRW108" s="76"/>
      <c r="HRX108" s="216"/>
      <c r="HRY108" s="75"/>
      <c r="HRZ108" s="75"/>
      <c r="HSA108" s="204"/>
      <c r="HSB108" s="205"/>
      <c r="HSC108" s="72"/>
      <c r="HSD108" s="70"/>
      <c r="HSE108" s="73"/>
      <c r="HSF108" s="74"/>
      <c r="HSG108" s="74"/>
      <c r="HSH108" s="62"/>
      <c r="HSI108" s="75"/>
      <c r="HSJ108" s="76"/>
      <c r="HSK108" s="216"/>
      <c r="HSL108" s="75"/>
      <c r="HSM108" s="75"/>
      <c r="HSN108" s="204"/>
      <c r="HSO108" s="205"/>
      <c r="HSP108" s="72"/>
      <c r="HSQ108" s="70"/>
      <c r="HSR108" s="73"/>
      <c r="HSS108" s="74"/>
      <c r="HST108" s="74"/>
      <c r="HSU108" s="62"/>
      <c r="HSV108" s="75"/>
      <c r="HSW108" s="76"/>
      <c r="HSX108" s="216"/>
      <c r="HSY108" s="75"/>
      <c r="HSZ108" s="75"/>
      <c r="HTA108" s="204"/>
      <c r="HTB108" s="205"/>
      <c r="HTC108" s="72"/>
      <c r="HTD108" s="70"/>
      <c r="HTE108" s="73"/>
      <c r="HTF108" s="74"/>
      <c r="HTG108" s="74"/>
      <c r="HTH108" s="62"/>
      <c r="HTI108" s="75"/>
      <c r="HTJ108" s="76"/>
      <c r="HTK108" s="216"/>
      <c r="HTL108" s="75"/>
      <c r="HTM108" s="75"/>
      <c r="HTN108" s="204"/>
      <c r="HTO108" s="205"/>
      <c r="HTP108" s="72"/>
      <c r="HTQ108" s="70"/>
      <c r="HTR108" s="73"/>
      <c r="HTS108" s="74"/>
      <c r="HTT108" s="74"/>
      <c r="HTU108" s="62"/>
      <c r="HTV108" s="75"/>
      <c r="HTW108" s="76"/>
      <c r="HTX108" s="216"/>
      <c r="HTY108" s="75"/>
      <c r="HTZ108" s="75"/>
      <c r="HUA108" s="204"/>
      <c r="HUB108" s="205"/>
      <c r="HUC108" s="72"/>
      <c r="HUD108" s="70"/>
      <c r="HUE108" s="73"/>
      <c r="HUF108" s="74"/>
      <c r="HUG108" s="74"/>
      <c r="HUH108" s="62"/>
      <c r="HUI108" s="75"/>
      <c r="HUJ108" s="76"/>
      <c r="HUK108" s="216"/>
      <c r="HUL108" s="75"/>
      <c r="HUM108" s="75"/>
      <c r="HUN108" s="204"/>
      <c r="HUO108" s="205"/>
      <c r="HUP108" s="72"/>
      <c r="HUQ108" s="70"/>
      <c r="HUR108" s="73"/>
      <c r="HUS108" s="74"/>
      <c r="HUT108" s="74"/>
      <c r="HUU108" s="62"/>
      <c r="HUV108" s="75"/>
      <c r="HUW108" s="76"/>
      <c r="HUX108" s="216"/>
      <c r="HUY108" s="75"/>
      <c r="HUZ108" s="75"/>
      <c r="HVA108" s="204"/>
      <c r="HVB108" s="205"/>
      <c r="HVC108" s="72"/>
      <c r="HVD108" s="70"/>
      <c r="HVE108" s="73"/>
      <c r="HVF108" s="74"/>
      <c r="HVG108" s="74"/>
      <c r="HVH108" s="62"/>
      <c r="HVI108" s="75"/>
      <c r="HVJ108" s="76"/>
      <c r="HVK108" s="216"/>
      <c r="HVL108" s="75"/>
      <c r="HVM108" s="75"/>
      <c r="HVN108" s="204"/>
      <c r="HVO108" s="205"/>
      <c r="HVP108" s="72"/>
      <c r="HVQ108" s="70"/>
      <c r="HVR108" s="73"/>
      <c r="HVS108" s="74"/>
      <c r="HVT108" s="74"/>
      <c r="HVU108" s="62"/>
      <c r="HVV108" s="75"/>
      <c r="HVW108" s="76"/>
      <c r="HVX108" s="216"/>
      <c r="HVY108" s="75"/>
      <c r="HVZ108" s="75"/>
      <c r="HWA108" s="204"/>
      <c r="HWB108" s="205"/>
      <c r="HWC108" s="72"/>
      <c r="HWD108" s="70"/>
      <c r="HWE108" s="73"/>
      <c r="HWF108" s="74"/>
      <c r="HWG108" s="74"/>
      <c r="HWH108" s="62"/>
      <c r="HWI108" s="75"/>
      <c r="HWJ108" s="76"/>
      <c r="HWK108" s="216"/>
      <c r="HWL108" s="75"/>
      <c r="HWM108" s="75"/>
      <c r="HWN108" s="204"/>
      <c r="HWO108" s="205"/>
      <c r="HWP108" s="72"/>
      <c r="HWQ108" s="70"/>
      <c r="HWR108" s="73"/>
      <c r="HWS108" s="74"/>
      <c r="HWT108" s="74"/>
      <c r="HWU108" s="62"/>
      <c r="HWV108" s="75"/>
      <c r="HWW108" s="76"/>
      <c r="HWX108" s="216"/>
      <c r="HWY108" s="75"/>
      <c r="HWZ108" s="75"/>
      <c r="HXA108" s="204"/>
      <c r="HXB108" s="205"/>
      <c r="HXC108" s="72"/>
      <c r="HXD108" s="70"/>
      <c r="HXE108" s="73"/>
      <c r="HXF108" s="74"/>
      <c r="HXG108" s="74"/>
      <c r="HXH108" s="62"/>
      <c r="HXI108" s="75"/>
      <c r="HXJ108" s="76"/>
      <c r="HXK108" s="216"/>
      <c r="HXL108" s="75"/>
      <c r="HXM108" s="75"/>
      <c r="HXN108" s="204"/>
      <c r="HXO108" s="205"/>
      <c r="HXP108" s="72"/>
      <c r="HXQ108" s="70"/>
      <c r="HXR108" s="73"/>
      <c r="HXS108" s="74"/>
      <c r="HXT108" s="74"/>
      <c r="HXU108" s="62"/>
      <c r="HXV108" s="75"/>
      <c r="HXW108" s="76"/>
      <c r="HXX108" s="216"/>
      <c r="HXY108" s="75"/>
      <c r="HXZ108" s="75"/>
      <c r="HYA108" s="204"/>
      <c r="HYB108" s="205"/>
      <c r="HYC108" s="72"/>
      <c r="HYD108" s="70"/>
      <c r="HYE108" s="73"/>
      <c r="HYF108" s="74"/>
      <c r="HYG108" s="74"/>
      <c r="HYH108" s="62"/>
      <c r="HYI108" s="75"/>
      <c r="HYJ108" s="76"/>
      <c r="HYK108" s="216"/>
      <c r="HYL108" s="75"/>
      <c r="HYM108" s="75"/>
      <c r="HYN108" s="204"/>
      <c r="HYO108" s="205"/>
      <c r="HYP108" s="72"/>
      <c r="HYQ108" s="70"/>
      <c r="HYR108" s="73"/>
      <c r="HYS108" s="74"/>
      <c r="HYT108" s="74"/>
      <c r="HYU108" s="62"/>
      <c r="HYV108" s="75"/>
      <c r="HYW108" s="76"/>
      <c r="HYX108" s="216"/>
      <c r="HYY108" s="75"/>
      <c r="HYZ108" s="75"/>
      <c r="HZA108" s="204"/>
      <c r="HZB108" s="205"/>
      <c r="HZC108" s="72"/>
      <c r="HZD108" s="70"/>
      <c r="HZE108" s="73"/>
      <c r="HZF108" s="74"/>
      <c r="HZG108" s="74"/>
      <c r="HZH108" s="62"/>
      <c r="HZI108" s="75"/>
      <c r="HZJ108" s="76"/>
      <c r="HZK108" s="216"/>
      <c r="HZL108" s="75"/>
      <c r="HZM108" s="75"/>
      <c r="HZN108" s="204"/>
      <c r="HZO108" s="205"/>
      <c r="HZP108" s="72"/>
      <c r="HZQ108" s="70"/>
      <c r="HZR108" s="73"/>
      <c r="HZS108" s="74"/>
      <c r="HZT108" s="74"/>
      <c r="HZU108" s="62"/>
      <c r="HZV108" s="75"/>
      <c r="HZW108" s="76"/>
      <c r="HZX108" s="216"/>
      <c r="HZY108" s="75"/>
      <c r="HZZ108" s="75"/>
      <c r="IAA108" s="204"/>
      <c r="IAB108" s="205"/>
      <c r="IAC108" s="72"/>
      <c r="IAD108" s="70"/>
      <c r="IAE108" s="73"/>
      <c r="IAF108" s="74"/>
      <c r="IAG108" s="74"/>
      <c r="IAH108" s="62"/>
      <c r="IAI108" s="75"/>
      <c r="IAJ108" s="76"/>
      <c r="IAK108" s="216"/>
      <c r="IAL108" s="75"/>
      <c r="IAM108" s="75"/>
      <c r="IAN108" s="204"/>
      <c r="IAO108" s="205"/>
      <c r="IAP108" s="72"/>
      <c r="IAQ108" s="70"/>
      <c r="IAR108" s="73"/>
      <c r="IAS108" s="74"/>
      <c r="IAT108" s="74"/>
      <c r="IAU108" s="62"/>
      <c r="IAV108" s="75"/>
      <c r="IAW108" s="76"/>
      <c r="IAX108" s="216"/>
      <c r="IAY108" s="75"/>
      <c r="IAZ108" s="75"/>
      <c r="IBA108" s="204"/>
      <c r="IBB108" s="205"/>
      <c r="IBC108" s="72"/>
      <c r="IBD108" s="70"/>
      <c r="IBE108" s="73"/>
      <c r="IBF108" s="74"/>
      <c r="IBG108" s="74"/>
      <c r="IBH108" s="62"/>
      <c r="IBI108" s="75"/>
      <c r="IBJ108" s="76"/>
      <c r="IBK108" s="216"/>
      <c r="IBL108" s="75"/>
      <c r="IBM108" s="75"/>
      <c r="IBN108" s="204"/>
      <c r="IBO108" s="205"/>
      <c r="IBP108" s="72"/>
      <c r="IBQ108" s="70"/>
      <c r="IBR108" s="73"/>
      <c r="IBS108" s="74"/>
      <c r="IBT108" s="74"/>
      <c r="IBU108" s="62"/>
      <c r="IBV108" s="75"/>
      <c r="IBW108" s="76"/>
      <c r="IBX108" s="216"/>
      <c r="IBY108" s="75"/>
      <c r="IBZ108" s="75"/>
      <c r="ICA108" s="204"/>
      <c r="ICB108" s="205"/>
      <c r="ICC108" s="72"/>
      <c r="ICD108" s="70"/>
      <c r="ICE108" s="73"/>
      <c r="ICF108" s="74"/>
      <c r="ICG108" s="74"/>
      <c r="ICH108" s="62"/>
      <c r="ICI108" s="75"/>
      <c r="ICJ108" s="76"/>
      <c r="ICK108" s="216"/>
      <c r="ICL108" s="75"/>
      <c r="ICM108" s="75"/>
      <c r="ICN108" s="204"/>
      <c r="ICO108" s="205"/>
      <c r="ICP108" s="72"/>
      <c r="ICQ108" s="70"/>
      <c r="ICR108" s="73"/>
      <c r="ICS108" s="74"/>
      <c r="ICT108" s="74"/>
      <c r="ICU108" s="62"/>
      <c r="ICV108" s="75"/>
      <c r="ICW108" s="76"/>
      <c r="ICX108" s="216"/>
      <c r="ICY108" s="75"/>
      <c r="ICZ108" s="75"/>
      <c r="IDA108" s="204"/>
      <c r="IDB108" s="205"/>
      <c r="IDC108" s="72"/>
      <c r="IDD108" s="70"/>
      <c r="IDE108" s="73"/>
      <c r="IDF108" s="74"/>
      <c r="IDG108" s="74"/>
      <c r="IDH108" s="62"/>
      <c r="IDI108" s="75"/>
      <c r="IDJ108" s="76"/>
      <c r="IDK108" s="216"/>
      <c r="IDL108" s="75"/>
      <c r="IDM108" s="75"/>
      <c r="IDN108" s="204"/>
      <c r="IDO108" s="205"/>
      <c r="IDP108" s="72"/>
      <c r="IDQ108" s="70"/>
      <c r="IDR108" s="73"/>
      <c r="IDS108" s="74"/>
      <c r="IDT108" s="74"/>
      <c r="IDU108" s="62"/>
      <c r="IDV108" s="75"/>
      <c r="IDW108" s="76"/>
      <c r="IDX108" s="216"/>
      <c r="IDY108" s="75"/>
      <c r="IDZ108" s="75"/>
      <c r="IEA108" s="204"/>
      <c r="IEB108" s="205"/>
      <c r="IEC108" s="72"/>
      <c r="IED108" s="70"/>
      <c r="IEE108" s="73"/>
      <c r="IEF108" s="74"/>
      <c r="IEG108" s="74"/>
      <c r="IEH108" s="62"/>
      <c r="IEI108" s="75"/>
      <c r="IEJ108" s="76"/>
      <c r="IEK108" s="216"/>
      <c r="IEL108" s="75"/>
      <c r="IEM108" s="75"/>
      <c r="IEN108" s="204"/>
      <c r="IEO108" s="205"/>
      <c r="IEP108" s="72"/>
      <c r="IEQ108" s="70"/>
      <c r="IER108" s="73"/>
      <c r="IES108" s="74"/>
      <c r="IET108" s="74"/>
      <c r="IEU108" s="62"/>
      <c r="IEV108" s="75"/>
      <c r="IEW108" s="76"/>
      <c r="IEX108" s="216"/>
      <c r="IEY108" s="75"/>
      <c r="IEZ108" s="75"/>
      <c r="IFA108" s="204"/>
      <c r="IFB108" s="205"/>
      <c r="IFC108" s="72"/>
      <c r="IFD108" s="70"/>
      <c r="IFE108" s="73"/>
      <c r="IFF108" s="74"/>
      <c r="IFG108" s="74"/>
      <c r="IFH108" s="62"/>
      <c r="IFI108" s="75"/>
      <c r="IFJ108" s="76"/>
      <c r="IFK108" s="216"/>
      <c r="IFL108" s="75"/>
      <c r="IFM108" s="75"/>
      <c r="IFN108" s="204"/>
      <c r="IFO108" s="205"/>
      <c r="IFP108" s="72"/>
      <c r="IFQ108" s="70"/>
      <c r="IFR108" s="73"/>
      <c r="IFS108" s="74"/>
      <c r="IFT108" s="74"/>
      <c r="IFU108" s="62"/>
      <c r="IFV108" s="75"/>
      <c r="IFW108" s="76"/>
      <c r="IFX108" s="216"/>
      <c r="IFY108" s="75"/>
      <c r="IFZ108" s="75"/>
      <c r="IGA108" s="204"/>
      <c r="IGB108" s="205"/>
      <c r="IGC108" s="72"/>
      <c r="IGD108" s="70"/>
      <c r="IGE108" s="73"/>
      <c r="IGF108" s="74"/>
      <c r="IGG108" s="74"/>
      <c r="IGH108" s="62"/>
      <c r="IGI108" s="75"/>
      <c r="IGJ108" s="76"/>
      <c r="IGK108" s="216"/>
      <c r="IGL108" s="75"/>
      <c r="IGM108" s="75"/>
      <c r="IGN108" s="204"/>
      <c r="IGO108" s="205"/>
      <c r="IGP108" s="72"/>
      <c r="IGQ108" s="70"/>
      <c r="IGR108" s="73"/>
      <c r="IGS108" s="74"/>
      <c r="IGT108" s="74"/>
      <c r="IGU108" s="62"/>
      <c r="IGV108" s="75"/>
      <c r="IGW108" s="76"/>
      <c r="IGX108" s="216"/>
      <c r="IGY108" s="75"/>
      <c r="IGZ108" s="75"/>
      <c r="IHA108" s="204"/>
      <c r="IHB108" s="205"/>
      <c r="IHC108" s="72"/>
      <c r="IHD108" s="70"/>
      <c r="IHE108" s="73"/>
      <c r="IHF108" s="74"/>
      <c r="IHG108" s="74"/>
      <c r="IHH108" s="62"/>
      <c r="IHI108" s="75"/>
      <c r="IHJ108" s="76"/>
      <c r="IHK108" s="216"/>
      <c r="IHL108" s="75"/>
      <c r="IHM108" s="75"/>
      <c r="IHN108" s="204"/>
      <c r="IHO108" s="205"/>
      <c r="IHP108" s="72"/>
      <c r="IHQ108" s="70"/>
      <c r="IHR108" s="73"/>
      <c r="IHS108" s="74"/>
      <c r="IHT108" s="74"/>
      <c r="IHU108" s="62"/>
      <c r="IHV108" s="75"/>
      <c r="IHW108" s="76"/>
      <c r="IHX108" s="216"/>
      <c r="IHY108" s="75"/>
      <c r="IHZ108" s="75"/>
      <c r="IIA108" s="204"/>
      <c r="IIB108" s="205"/>
      <c r="IIC108" s="72"/>
      <c r="IID108" s="70"/>
      <c r="IIE108" s="73"/>
      <c r="IIF108" s="74"/>
      <c r="IIG108" s="74"/>
      <c r="IIH108" s="62"/>
      <c r="III108" s="75"/>
      <c r="IIJ108" s="76"/>
      <c r="IIK108" s="216"/>
      <c r="IIL108" s="75"/>
      <c r="IIM108" s="75"/>
      <c r="IIN108" s="204"/>
      <c r="IIO108" s="205"/>
      <c r="IIP108" s="72"/>
      <c r="IIQ108" s="70"/>
      <c r="IIR108" s="73"/>
      <c r="IIS108" s="74"/>
      <c r="IIT108" s="74"/>
      <c r="IIU108" s="62"/>
      <c r="IIV108" s="75"/>
      <c r="IIW108" s="76"/>
      <c r="IIX108" s="216"/>
      <c r="IIY108" s="75"/>
      <c r="IIZ108" s="75"/>
      <c r="IJA108" s="204"/>
      <c r="IJB108" s="205"/>
      <c r="IJC108" s="72"/>
      <c r="IJD108" s="70"/>
      <c r="IJE108" s="73"/>
      <c r="IJF108" s="74"/>
      <c r="IJG108" s="74"/>
      <c r="IJH108" s="62"/>
      <c r="IJI108" s="75"/>
      <c r="IJJ108" s="76"/>
      <c r="IJK108" s="216"/>
      <c r="IJL108" s="75"/>
      <c r="IJM108" s="75"/>
      <c r="IJN108" s="204"/>
      <c r="IJO108" s="205"/>
      <c r="IJP108" s="72"/>
      <c r="IJQ108" s="70"/>
      <c r="IJR108" s="73"/>
      <c r="IJS108" s="74"/>
      <c r="IJT108" s="74"/>
      <c r="IJU108" s="62"/>
      <c r="IJV108" s="75"/>
      <c r="IJW108" s="76"/>
      <c r="IJX108" s="216"/>
      <c r="IJY108" s="75"/>
      <c r="IJZ108" s="75"/>
      <c r="IKA108" s="204"/>
      <c r="IKB108" s="205"/>
      <c r="IKC108" s="72"/>
      <c r="IKD108" s="70"/>
      <c r="IKE108" s="73"/>
      <c r="IKF108" s="74"/>
      <c r="IKG108" s="74"/>
      <c r="IKH108" s="62"/>
      <c r="IKI108" s="75"/>
      <c r="IKJ108" s="76"/>
      <c r="IKK108" s="216"/>
      <c r="IKL108" s="75"/>
      <c r="IKM108" s="75"/>
      <c r="IKN108" s="204"/>
      <c r="IKO108" s="205"/>
      <c r="IKP108" s="72"/>
      <c r="IKQ108" s="70"/>
      <c r="IKR108" s="73"/>
      <c r="IKS108" s="74"/>
      <c r="IKT108" s="74"/>
      <c r="IKU108" s="62"/>
      <c r="IKV108" s="75"/>
      <c r="IKW108" s="76"/>
      <c r="IKX108" s="216"/>
      <c r="IKY108" s="75"/>
      <c r="IKZ108" s="75"/>
      <c r="ILA108" s="204"/>
      <c r="ILB108" s="205"/>
      <c r="ILC108" s="72"/>
      <c r="ILD108" s="70"/>
      <c r="ILE108" s="73"/>
      <c r="ILF108" s="74"/>
      <c r="ILG108" s="74"/>
      <c r="ILH108" s="62"/>
      <c r="ILI108" s="75"/>
      <c r="ILJ108" s="76"/>
      <c r="ILK108" s="216"/>
      <c r="ILL108" s="75"/>
      <c r="ILM108" s="75"/>
      <c r="ILN108" s="204"/>
      <c r="ILO108" s="205"/>
      <c r="ILP108" s="72"/>
      <c r="ILQ108" s="70"/>
      <c r="ILR108" s="73"/>
      <c r="ILS108" s="74"/>
      <c r="ILT108" s="74"/>
      <c r="ILU108" s="62"/>
      <c r="ILV108" s="75"/>
      <c r="ILW108" s="76"/>
      <c r="ILX108" s="216"/>
      <c r="ILY108" s="75"/>
      <c r="ILZ108" s="75"/>
      <c r="IMA108" s="204"/>
      <c r="IMB108" s="205"/>
      <c r="IMC108" s="72"/>
      <c r="IMD108" s="70"/>
      <c r="IME108" s="73"/>
      <c r="IMF108" s="74"/>
      <c r="IMG108" s="74"/>
      <c r="IMH108" s="62"/>
      <c r="IMI108" s="75"/>
      <c r="IMJ108" s="76"/>
      <c r="IMK108" s="216"/>
      <c r="IML108" s="75"/>
      <c r="IMM108" s="75"/>
      <c r="IMN108" s="204"/>
      <c r="IMO108" s="205"/>
      <c r="IMP108" s="72"/>
      <c r="IMQ108" s="70"/>
      <c r="IMR108" s="73"/>
      <c r="IMS108" s="74"/>
      <c r="IMT108" s="74"/>
      <c r="IMU108" s="62"/>
      <c r="IMV108" s="75"/>
      <c r="IMW108" s="76"/>
      <c r="IMX108" s="216"/>
      <c r="IMY108" s="75"/>
      <c r="IMZ108" s="75"/>
      <c r="INA108" s="204"/>
      <c r="INB108" s="205"/>
      <c r="INC108" s="72"/>
      <c r="IND108" s="70"/>
      <c r="INE108" s="73"/>
      <c r="INF108" s="74"/>
      <c r="ING108" s="74"/>
      <c r="INH108" s="62"/>
      <c r="INI108" s="75"/>
      <c r="INJ108" s="76"/>
      <c r="INK108" s="216"/>
      <c r="INL108" s="75"/>
      <c r="INM108" s="75"/>
      <c r="INN108" s="204"/>
      <c r="INO108" s="205"/>
      <c r="INP108" s="72"/>
      <c r="INQ108" s="70"/>
      <c r="INR108" s="73"/>
      <c r="INS108" s="74"/>
      <c r="INT108" s="74"/>
      <c r="INU108" s="62"/>
      <c r="INV108" s="75"/>
      <c r="INW108" s="76"/>
      <c r="INX108" s="216"/>
      <c r="INY108" s="75"/>
      <c r="INZ108" s="75"/>
      <c r="IOA108" s="204"/>
      <c r="IOB108" s="205"/>
      <c r="IOC108" s="72"/>
      <c r="IOD108" s="70"/>
      <c r="IOE108" s="73"/>
      <c r="IOF108" s="74"/>
      <c r="IOG108" s="74"/>
      <c r="IOH108" s="62"/>
      <c r="IOI108" s="75"/>
      <c r="IOJ108" s="76"/>
      <c r="IOK108" s="216"/>
      <c r="IOL108" s="75"/>
      <c r="IOM108" s="75"/>
      <c r="ION108" s="204"/>
      <c r="IOO108" s="205"/>
      <c r="IOP108" s="72"/>
      <c r="IOQ108" s="70"/>
      <c r="IOR108" s="73"/>
      <c r="IOS108" s="74"/>
      <c r="IOT108" s="74"/>
      <c r="IOU108" s="62"/>
      <c r="IOV108" s="75"/>
      <c r="IOW108" s="76"/>
      <c r="IOX108" s="216"/>
      <c r="IOY108" s="75"/>
      <c r="IOZ108" s="75"/>
      <c r="IPA108" s="204"/>
      <c r="IPB108" s="205"/>
      <c r="IPC108" s="72"/>
      <c r="IPD108" s="70"/>
      <c r="IPE108" s="73"/>
      <c r="IPF108" s="74"/>
      <c r="IPG108" s="74"/>
      <c r="IPH108" s="62"/>
      <c r="IPI108" s="75"/>
      <c r="IPJ108" s="76"/>
      <c r="IPK108" s="216"/>
      <c r="IPL108" s="75"/>
      <c r="IPM108" s="75"/>
      <c r="IPN108" s="204"/>
      <c r="IPO108" s="205"/>
      <c r="IPP108" s="72"/>
      <c r="IPQ108" s="70"/>
      <c r="IPR108" s="73"/>
      <c r="IPS108" s="74"/>
      <c r="IPT108" s="74"/>
      <c r="IPU108" s="62"/>
      <c r="IPV108" s="75"/>
      <c r="IPW108" s="76"/>
      <c r="IPX108" s="216"/>
      <c r="IPY108" s="75"/>
      <c r="IPZ108" s="75"/>
      <c r="IQA108" s="204"/>
      <c r="IQB108" s="205"/>
      <c r="IQC108" s="72"/>
      <c r="IQD108" s="70"/>
      <c r="IQE108" s="73"/>
      <c r="IQF108" s="74"/>
      <c r="IQG108" s="74"/>
      <c r="IQH108" s="62"/>
      <c r="IQI108" s="75"/>
      <c r="IQJ108" s="76"/>
      <c r="IQK108" s="216"/>
      <c r="IQL108" s="75"/>
      <c r="IQM108" s="75"/>
      <c r="IQN108" s="204"/>
      <c r="IQO108" s="205"/>
      <c r="IQP108" s="72"/>
      <c r="IQQ108" s="70"/>
      <c r="IQR108" s="73"/>
      <c r="IQS108" s="74"/>
      <c r="IQT108" s="74"/>
      <c r="IQU108" s="62"/>
      <c r="IQV108" s="75"/>
      <c r="IQW108" s="76"/>
      <c r="IQX108" s="216"/>
      <c r="IQY108" s="75"/>
      <c r="IQZ108" s="75"/>
      <c r="IRA108" s="204"/>
      <c r="IRB108" s="205"/>
      <c r="IRC108" s="72"/>
      <c r="IRD108" s="70"/>
      <c r="IRE108" s="73"/>
      <c r="IRF108" s="74"/>
      <c r="IRG108" s="74"/>
      <c r="IRH108" s="62"/>
      <c r="IRI108" s="75"/>
      <c r="IRJ108" s="76"/>
      <c r="IRK108" s="216"/>
      <c r="IRL108" s="75"/>
      <c r="IRM108" s="75"/>
      <c r="IRN108" s="204"/>
      <c r="IRO108" s="205"/>
      <c r="IRP108" s="72"/>
      <c r="IRQ108" s="70"/>
      <c r="IRR108" s="73"/>
      <c r="IRS108" s="74"/>
      <c r="IRT108" s="74"/>
      <c r="IRU108" s="62"/>
      <c r="IRV108" s="75"/>
      <c r="IRW108" s="76"/>
      <c r="IRX108" s="216"/>
      <c r="IRY108" s="75"/>
      <c r="IRZ108" s="75"/>
      <c r="ISA108" s="204"/>
      <c r="ISB108" s="205"/>
      <c r="ISC108" s="72"/>
      <c r="ISD108" s="70"/>
      <c r="ISE108" s="73"/>
      <c r="ISF108" s="74"/>
      <c r="ISG108" s="74"/>
      <c r="ISH108" s="62"/>
      <c r="ISI108" s="75"/>
      <c r="ISJ108" s="76"/>
      <c r="ISK108" s="216"/>
      <c r="ISL108" s="75"/>
      <c r="ISM108" s="75"/>
      <c r="ISN108" s="204"/>
      <c r="ISO108" s="205"/>
      <c r="ISP108" s="72"/>
      <c r="ISQ108" s="70"/>
      <c r="ISR108" s="73"/>
      <c r="ISS108" s="74"/>
      <c r="IST108" s="74"/>
      <c r="ISU108" s="62"/>
      <c r="ISV108" s="75"/>
      <c r="ISW108" s="76"/>
      <c r="ISX108" s="216"/>
      <c r="ISY108" s="75"/>
      <c r="ISZ108" s="75"/>
      <c r="ITA108" s="204"/>
      <c r="ITB108" s="205"/>
      <c r="ITC108" s="72"/>
      <c r="ITD108" s="70"/>
      <c r="ITE108" s="73"/>
      <c r="ITF108" s="74"/>
      <c r="ITG108" s="74"/>
      <c r="ITH108" s="62"/>
      <c r="ITI108" s="75"/>
      <c r="ITJ108" s="76"/>
      <c r="ITK108" s="216"/>
      <c r="ITL108" s="75"/>
      <c r="ITM108" s="75"/>
      <c r="ITN108" s="204"/>
      <c r="ITO108" s="205"/>
      <c r="ITP108" s="72"/>
      <c r="ITQ108" s="70"/>
      <c r="ITR108" s="73"/>
      <c r="ITS108" s="74"/>
      <c r="ITT108" s="74"/>
      <c r="ITU108" s="62"/>
      <c r="ITV108" s="75"/>
      <c r="ITW108" s="76"/>
      <c r="ITX108" s="216"/>
      <c r="ITY108" s="75"/>
      <c r="ITZ108" s="75"/>
      <c r="IUA108" s="204"/>
      <c r="IUB108" s="205"/>
      <c r="IUC108" s="72"/>
      <c r="IUD108" s="70"/>
      <c r="IUE108" s="73"/>
      <c r="IUF108" s="74"/>
      <c r="IUG108" s="74"/>
      <c r="IUH108" s="62"/>
      <c r="IUI108" s="75"/>
      <c r="IUJ108" s="76"/>
      <c r="IUK108" s="216"/>
      <c r="IUL108" s="75"/>
      <c r="IUM108" s="75"/>
      <c r="IUN108" s="204"/>
      <c r="IUO108" s="205"/>
      <c r="IUP108" s="72"/>
      <c r="IUQ108" s="70"/>
      <c r="IUR108" s="73"/>
      <c r="IUS108" s="74"/>
      <c r="IUT108" s="74"/>
      <c r="IUU108" s="62"/>
      <c r="IUV108" s="75"/>
      <c r="IUW108" s="76"/>
      <c r="IUX108" s="216"/>
      <c r="IUY108" s="75"/>
      <c r="IUZ108" s="75"/>
      <c r="IVA108" s="204"/>
      <c r="IVB108" s="205"/>
      <c r="IVC108" s="72"/>
      <c r="IVD108" s="70"/>
      <c r="IVE108" s="73"/>
      <c r="IVF108" s="74"/>
      <c r="IVG108" s="74"/>
      <c r="IVH108" s="62"/>
      <c r="IVI108" s="75"/>
      <c r="IVJ108" s="76"/>
      <c r="IVK108" s="216"/>
      <c r="IVL108" s="75"/>
      <c r="IVM108" s="75"/>
      <c r="IVN108" s="204"/>
      <c r="IVO108" s="205"/>
      <c r="IVP108" s="72"/>
      <c r="IVQ108" s="70"/>
      <c r="IVR108" s="73"/>
      <c r="IVS108" s="74"/>
      <c r="IVT108" s="74"/>
      <c r="IVU108" s="62"/>
      <c r="IVV108" s="75"/>
      <c r="IVW108" s="76"/>
      <c r="IVX108" s="216"/>
      <c r="IVY108" s="75"/>
      <c r="IVZ108" s="75"/>
      <c r="IWA108" s="204"/>
      <c r="IWB108" s="205"/>
      <c r="IWC108" s="72"/>
      <c r="IWD108" s="70"/>
      <c r="IWE108" s="73"/>
      <c r="IWF108" s="74"/>
      <c r="IWG108" s="74"/>
      <c r="IWH108" s="62"/>
      <c r="IWI108" s="75"/>
      <c r="IWJ108" s="76"/>
      <c r="IWK108" s="216"/>
      <c r="IWL108" s="75"/>
      <c r="IWM108" s="75"/>
      <c r="IWN108" s="204"/>
      <c r="IWO108" s="205"/>
      <c r="IWP108" s="72"/>
      <c r="IWQ108" s="70"/>
      <c r="IWR108" s="73"/>
      <c r="IWS108" s="74"/>
      <c r="IWT108" s="74"/>
      <c r="IWU108" s="62"/>
      <c r="IWV108" s="75"/>
      <c r="IWW108" s="76"/>
      <c r="IWX108" s="216"/>
      <c r="IWY108" s="75"/>
      <c r="IWZ108" s="75"/>
      <c r="IXA108" s="204"/>
      <c r="IXB108" s="205"/>
      <c r="IXC108" s="72"/>
      <c r="IXD108" s="70"/>
      <c r="IXE108" s="73"/>
      <c r="IXF108" s="74"/>
      <c r="IXG108" s="74"/>
      <c r="IXH108" s="62"/>
      <c r="IXI108" s="75"/>
      <c r="IXJ108" s="76"/>
      <c r="IXK108" s="216"/>
      <c r="IXL108" s="75"/>
      <c r="IXM108" s="75"/>
      <c r="IXN108" s="204"/>
      <c r="IXO108" s="205"/>
      <c r="IXP108" s="72"/>
      <c r="IXQ108" s="70"/>
      <c r="IXR108" s="73"/>
      <c r="IXS108" s="74"/>
      <c r="IXT108" s="74"/>
      <c r="IXU108" s="62"/>
      <c r="IXV108" s="75"/>
      <c r="IXW108" s="76"/>
      <c r="IXX108" s="216"/>
      <c r="IXY108" s="75"/>
      <c r="IXZ108" s="75"/>
      <c r="IYA108" s="204"/>
      <c r="IYB108" s="205"/>
      <c r="IYC108" s="72"/>
      <c r="IYD108" s="70"/>
      <c r="IYE108" s="73"/>
      <c r="IYF108" s="74"/>
      <c r="IYG108" s="74"/>
      <c r="IYH108" s="62"/>
      <c r="IYI108" s="75"/>
      <c r="IYJ108" s="76"/>
      <c r="IYK108" s="216"/>
      <c r="IYL108" s="75"/>
      <c r="IYM108" s="75"/>
      <c r="IYN108" s="204"/>
      <c r="IYO108" s="205"/>
      <c r="IYP108" s="72"/>
      <c r="IYQ108" s="70"/>
      <c r="IYR108" s="73"/>
      <c r="IYS108" s="74"/>
      <c r="IYT108" s="74"/>
      <c r="IYU108" s="62"/>
      <c r="IYV108" s="75"/>
      <c r="IYW108" s="76"/>
      <c r="IYX108" s="216"/>
      <c r="IYY108" s="75"/>
      <c r="IYZ108" s="75"/>
      <c r="IZA108" s="204"/>
      <c r="IZB108" s="205"/>
      <c r="IZC108" s="72"/>
      <c r="IZD108" s="70"/>
      <c r="IZE108" s="73"/>
      <c r="IZF108" s="74"/>
      <c r="IZG108" s="74"/>
      <c r="IZH108" s="62"/>
      <c r="IZI108" s="75"/>
      <c r="IZJ108" s="76"/>
      <c r="IZK108" s="216"/>
      <c r="IZL108" s="75"/>
      <c r="IZM108" s="75"/>
      <c r="IZN108" s="204"/>
      <c r="IZO108" s="205"/>
      <c r="IZP108" s="72"/>
      <c r="IZQ108" s="70"/>
      <c r="IZR108" s="73"/>
      <c r="IZS108" s="74"/>
      <c r="IZT108" s="74"/>
      <c r="IZU108" s="62"/>
      <c r="IZV108" s="75"/>
      <c r="IZW108" s="76"/>
      <c r="IZX108" s="216"/>
      <c r="IZY108" s="75"/>
      <c r="IZZ108" s="75"/>
      <c r="JAA108" s="204"/>
      <c r="JAB108" s="205"/>
      <c r="JAC108" s="72"/>
      <c r="JAD108" s="70"/>
      <c r="JAE108" s="73"/>
      <c r="JAF108" s="74"/>
      <c r="JAG108" s="74"/>
      <c r="JAH108" s="62"/>
      <c r="JAI108" s="75"/>
      <c r="JAJ108" s="76"/>
      <c r="JAK108" s="216"/>
      <c r="JAL108" s="75"/>
      <c r="JAM108" s="75"/>
      <c r="JAN108" s="204"/>
      <c r="JAO108" s="205"/>
      <c r="JAP108" s="72"/>
      <c r="JAQ108" s="70"/>
      <c r="JAR108" s="73"/>
      <c r="JAS108" s="74"/>
      <c r="JAT108" s="74"/>
      <c r="JAU108" s="62"/>
      <c r="JAV108" s="75"/>
      <c r="JAW108" s="76"/>
      <c r="JAX108" s="216"/>
      <c r="JAY108" s="75"/>
      <c r="JAZ108" s="75"/>
      <c r="JBA108" s="204"/>
      <c r="JBB108" s="205"/>
      <c r="JBC108" s="72"/>
      <c r="JBD108" s="70"/>
      <c r="JBE108" s="73"/>
      <c r="JBF108" s="74"/>
      <c r="JBG108" s="74"/>
      <c r="JBH108" s="62"/>
      <c r="JBI108" s="75"/>
      <c r="JBJ108" s="76"/>
      <c r="JBK108" s="216"/>
      <c r="JBL108" s="75"/>
      <c r="JBM108" s="75"/>
      <c r="JBN108" s="204"/>
      <c r="JBO108" s="205"/>
      <c r="JBP108" s="72"/>
      <c r="JBQ108" s="70"/>
      <c r="JBR108" s="73"/>
      <c r="JBS108" s="74"/>
      <c r="JBT108" s="74"/>
      <c r="JBU108" s="62"/>
      <c r="JBV108" s="75"/>
      <c r="JBW108" s="76"/>
      <c r="JBX108" s="216"/>
      <c r="JBY108" s="75"/>
      <c r="JBZ108" s="75"/>
      <c r="JCA108" s="204"/>
      <c r="JCB108" s="205"/>
      <c r="JCC108" s="72"/>
      <c r="JCD108" s="70"/>
      <c r="JCE108" s="73"/>
      <c r="JCF108" s="74"/>
      <c r="JCG108" s="74"/>
      <c r="JCH108" s="62"/>
      <c r="JCI108" s="75"/>
      <c r="JCJ108" s="76"/>
      <c r="JCK108" s="216"/>
      <c r="JCL108" s="75"/>
      <c r="JCM108" s="75"/>
      <c r="JCN108" s="204"/>
      <c r="JCO108" s="205"/>
      <c r="JCP108" s="72"/>
      <c r="JCQ108" s="70"/>
      <c r="JCR108" s="73"/>
      <c r="JCS108" s="74"/>
      <c r="JCT108" s="74"/>
      <c r="JCU108" s="62"/>
      <c r="JCV108" s="75"/>
      <c r="JCW108" s="76"/>
      <c r="JCX108" s="216"/>
      <c r="JCY108" s="75"/>
      <c r="JCZ108" s="75"/>
      <c r="JDA108" s="204"/>
      <c r="JDB108" s="205"/>
      <c r="JDC108" s="72"/>
      <c r="JDD108" s="70"/>
      <c r="JDE108" s="73"/>
      <c r="JDF108" s="74"/>
      <c r="JDG108" s="74"/>
      <c r="JDH108" s="62"/>
      <c r="JDI108" s="75"/>
      <c r="JDJ108" s="76"/>
      <c r="JDK108" s="216"/>
      <c r="JDL108" s="75"/>
      <c r="JDM108" s="75"/>
      <c r="JDN108" s="204"/>
      <c r="JDO108" s="205"/>
      <c r="JDP108" s="72"/>
      <c r="JDQ108" s="70"/>
      <c r="JDR108" s="73"/>
      <c r="JDS108" s="74"/>
      <c r="JDT108" s="74"/>
      <c r="JDU108" s="62"/>
      <c r="JDV108" s="75"/>
      <c r="JDW108" s="76"/>
      <c r="JDX108" s="216"/>
      <c r="JDY108" s="75"/>
      <c r="JDZ108" s="75"/>
      <c r="JEA108" s="204"/>
      <c r="JEB108" s="205"/>
      <c r="JEC108" s="72"/>
      <c r="JED108" s="70"/>
      <c r="JEE108" s="73"/>
      <c r="JEF108" s="74"/>
      <c r="JEG108" s="74"/>
      <c r="JEH108" s="62"/>
      <c r="JEI108" s="75"/>
      <c r="JEJ108" s="76"/>
      <c r="JEK108" s="216"/>
      <c r="JEL108" s="75"/>
      <c r="JEM108" s="75"/>
      <c r="JEN108" s="204"/>
      <c r="JEO108" s="205"/>
      <c r="JEP108" s="72"/>
      <c r="JEQ108" s="70"/>
      <c r="JER108" s="73"/>
      <c r="JES108" s="74"/>
      <c r="JET108" s="74"/>
      <c r="JEU108" s="62"/>
      <c r="JEV108" s="75"/>
      <c r="JEW108" s="76"/>
      <c r="JEX108" s="216"/>
      <c r="JEY108" s="75"/>
      <c r="JEZ108" s="75"/>
      <c r="JFA108" s="204"/>
      <c r="JFB108" s="205"/>
      <c r="JFC108" s="72"/>
      <c r="JFD108" s="70"/>
      <c r="JFE108" s="73"/>
      <c r="JFF108" s="74"/>
      <c r="JFG108" s="74"/>
      <c r="JFH108" s="62"/>
      <c r="JFI108" s="75"/>
      <c r="JFJ108" s="76"/>
      <c r="JFK108" s="216"/>
      <c r="JFL108" s="75"/>
      <c r="JFM108" s="75"/>
      <c r="JFN108" s="204"/>
      <c r="JFO108" s="205"/>
      <c r="JFP108" s="72"/>
      <c r="JFQ108" s="70"/>
      <c r="JFR108" s="73"/>
      <c r="JFS108" s="74"/>
      <c r="JFT108" s="74"/>
      <c r="JFU108" s="62"/>
      <c r="JFV108" s="75"/>
      <c r="JFW108" s="76"/>
      <c r="JFX108" s="216"/>
      <c r="JFY108" s="75"/>
      <c r="JFZ108" s="75"/>
      <c r="JGA108" s="204"/>
      <c r="JGB108" s="205"/>
      <c r="JGC108" s="72"/>
      <c r="JGD108" s="70"/>
      <c r="JGE108" s="73"/>
      <c r="JGF108" s="74"/>
      <c r="JGG108" s="74"/>
      <c r="JGH108" s="62"/>
      <c r="JGI108" s="75"/>
      <c r="JGJ108" s="76"/>
      <c r="JGK108" s="216"/>
      <c r="JGL108" s="75"/>
      <c r="JGM108" s="75"/>
      <c r="JGN108" s="204"/>
      <c r="JGO108" s="205"/>
      <c r="JGP108" s="72"/>
      <c r="JGQ108" s="70"/>
      <c r="JGR108" s="73"/>
      <c r="JGS108" s="74"/>
      <c r="JGT108" s="74"/>
      <c r="JGU108" s="62"/>
      <c r="JGV108" s="75"/>
      <c r="JGW108" s="76"/>
      <c r="JGX108" s="216"/>
      <c r="JGY108" s="75"/>
      <c r="JGZ108" s="75"/>
      <c r="JHA108" s="204"/>
      <c r="JHB108" s="205"/>
      <c r="JHC108" s="72"/>
      <c r="JHD108" s="70"/>
      <c r="JHE108" s="73"/>
      <c r="JHF108" s="74"/>
      <c r="JHG108" s="74"/>
      <c r="JHH108" s="62"/>
      <c r="JHI108" s="75"/>
      <c r="JHJ108" s="76"/>
      <c r="JHK108" s="216"/>
      <c r="JHL108" s="75"/>
      <c r="JHM108" s="75"/>
      <c r="JHN108" s="204"/>
      <c r="JHO108" s="205"/>
      <c r="JHP108" s="72"/>
      <c r="JHQ108" s="70"/>
      <c r="JHR108" s="73"/>
      <c r="JHS108" s="74"/>
      <c r="JHT108" s="74"/>
      <c r="JHU108" s="62"/>
      <c r="JHV108" s="75"/>
      <c r="JHW108" s="76"/>
      <c r="JHX108" s="216"/>
      <c r="JHY108" s="75"/>
      <c r="JHZ108" s="75"/>
      <c r="JIA108" s="204"/>
      <c r="JIB108" s="205"/>
      <c r="JIC108" s="72"/>
      <c r="JID108" s="70"/>
      <c r="JIE108" s="73"/>
      <c r="JIF108" s="74"/>
      <c r="JIG108" s="74"/>
      <c r="JIH108" s="62"/>
      <c r="JII108" s="75"/>
      <c r="JIJ108" s="76"/>
      <c r="JIK108" s="216"/>
      <c r="JIL108" s="75"/>
      <c r="JIM108" s="75"/>
      <c r="JIN108" s="204"/>
      <c r="JIO108" s="205"/>
      <c r="JIP108" s="72"/>
      <c r="JIQ108" s="70"/>
      <c r="JIR108" s="73"/>
      <c r="JIS108" s="74"/>
      <c r="JIT108" s="74"/>
      <c r="JIU108" s="62"/>
      <c r="JIV108" s="75"/>
      <c r="JIW108" s="76"/>
      <c r="JIX108" s="216"/>
      <c r="JIY108" s="75"/>
      <c r="JIZ108" s="75"/>
      <c r="JJA108" s="204"/>
      <c r="JJB108" s="205"/>
      <c r="JJC108" s="72"/>
      <c r="JJD108" s="70"/>
      <c r="JJE108" s="73"/>
      <c r="JJF108" s="74"/>
      <c r="JJG108" s="74"/>
      <c r="JJH108" s="62"/>
      <c r="JJI108" s="75"/>
      <c r="JJJ108" s="76"/>
      <c r="JJK108" s="216"/>
      <c r="JJL108" s="75"/>
      <c r="JJM108" s="75"/>
      <c r="JJN108" s="204"/>
      <c r="JJO108" s="205"/>
      <c r="JJP108" s="72"/>
      <c r="JJQ108" s="70"/>
      <c r="JJR108" s="73"/>
      <c r="JJS108" s="74"/>
      <c r="JJT108" s="74"/>
      <c r="JJU108" s="62"/>
      <c r="JJV108" s="75"/>
      <c r="JJW108" s="76"/>
      <c r="JJX108" s="216"/>
      <c r="JJY108" s="75"/>
      <c r="JJZ108" s="75"/>
      <c r="JKA108" s="204"/>
      <c r="JKB108" s="205"/>
      <c r="JKC108" s="72"/>
      <c r="JKD108" s="70"/>
      <c r="JKE108" s="73"/>
      <c r="JKF108" s="74"/>
      <c r="JKG108" s="74"/>
      <c r="JKH108" s="62"/>
      <c r="JKI108" s="75"/>
      <c r="JKJ108" s="76"/>
      <c r="JKK108" s="216"/>
      <c r="JKL108" s="75"/>
      <c r="JKM108" s="75"/>
      <c r="JKN108" s="204"/>
      <c r="JKO108" s="205"/>
      <c r="JKP108" s="72"/>
      <c r="JKQ108" s="70"/>
      <c r="JKR108" s="73"/>
      <c r="JKS108" s="74"/>
      <c r="JKT108" s="74"/>
      <c r="JKU108" s="62"/>
      <c r="JKV108" s="75"/>
      <c r="JKW108" s="76"/>
      <c r="JKX108" s="216"/>
      <c r="JKY108" s="75"/>
      <c r="JKZ108" s="75"/>
      <c r="JLA108" s="204"/>
      <c r="JLB108" s="205"/>
      <c r="JLC108" s="72"/>
      <c r="JLD108" s="70"/>
      <c r="JLE108" s="73"/>
      <c r="JLF108" s="74"/>
      <c r="JLG108" s="74"/>
      <c r="JLH108" s="62"/>
      <c r="JLI108" s="75"/>
      <c r="JLJ108" s="76"/>
      <c r="JLK108" s="216"/>
      <c r="JLL108" s="75"/>
      <c r="JLM108" s="75"/>
      <c r="JLN108" s="204"/>
      <c r="JLO108" s="205"/>
      <c r="JLP108" s="72"/>
      <c r="JLQ108" s="70"/>
      <c r="JLR108" s="73"/>
      <c r="JLS108" s="74"/>
      <c r="JLT108" s="74"/>
      <c r="JLU108" s="62"/>
      <c r="JLV108" s="75"/>
      <c r="JLW108" s="76"/>
      <c r="JLX108" s="216"/>
      <c r="JLY108" s="75"/>
      <c r="JLZ108" s="75"/>
      <c r="JMA108" s="204"/>
      <c r="JMB108" s="205"/>
      <c r="JMC108" s="72"/>
      <c r="JMD108" s="70"/>
      <c r="JME108" s="73"/>
      <c r="JMF108" s="74"/>
      <c r="JMG108" s="74"/>
      <c r="JMH108" s="62"/>
      <c r="JMI108" s="75"/>
      <c r="JMJ108" s="76"/>
      <c r="JMK108" s="216"/>
      <c r="JML108" s="75"/>
      <c r="JMM108" s="75"/>
      <c r="JMN108" s="204"/>
      <c r="JMO108" s="205"/>
      <c r="JMP108" s="72"/>
      <c r="JMQ108" s="70"/>
      <c r="JMR108" s="73"/>
      <c r="JMS108" s="74"/>
      <c r="JMT108" s="74"/>
      <c r="JMU108" s="62"/>
      <c r="JMV108" s="75"/>
      <c r="JMW108" s="76"/>
      <c r="JMX108" s="216"/>
      <c r="JMY108" s="75"/>
      <c r="JMZ108" s="75"/>
      <c r="JNA108" s="204"/>
      <c r="JNB108" s="205"/>
      <c r="JNC108" s="72"/>
      <c r="JND108" s="70"/>
      <c r="JNE108" s="73"/>
      <c r="JNF108" s="74"/>
      <c r="JNG108" s="74"/>
      <c r="JNH108" s="62"/>
      <c r="JNI108" s="75"/>
      <c r="JNJ108" s="76"/>
      <c r="JNK108" s="216"/>
      <c r="JNL108" s="75"/>
      <c r="JNM108" s="75"/>
      <c r="JNN108" s="204"/>
      <c r="JNO108" s="205"/>
      <c r="JNP108" s="72"/>
      <c r="JNQ108" s="70"/>
      <c r="JNR108" s="73"/>
      <c r="JNS108" s="74"/>
      <c r="JNT108" s="74"/>
      <c r="JNU108" s="62"/>
      <c r="JNV108" s="75"/>
      <c r="JNW108" s="76"/>
      <c r="JNX108" s="216"/>
      <c r="JNY108" s="75"/>
      <c r="JNZ108" s="75"/>
      <c r="JOA108" s="204"/>
      <c r="JOB108" s="205"/>
      <c r="JOC108" s="72"/>
      <c r="JOD108" s="70"/>
      <c r="JOE108" s="73"/>
      <c r="JOF108" s="74"/>
      <c r="JOG108" s="74"/>
      <c r="JOH108" s="62"/>
      <c r="JOI108" s="75"/>
      <c r="JOJ108" s="76"/>
      <c r="JOK108" s="216"/>
      <c r="JOL108" s="75"/>
      <c r="JOM108" s="75"/>
      <c r="JON108" s="204"/>
      <c r="JOO108" s="205"/>
      <c r="JOP108" s="72"/>
      <c r="JOQ108" s="70"/>
      <c r="JOR108" s="73"/>
      <c r="JOS108" s="74"/>
      <c r="JOT108" s="74"/>
      <c r="JOU108" s="62"/>
      <c r="JOV108" s="75"/>
      <c r="JOW108" s="76"/>
      <c r="JOX108" s="216"/>
      <c r="JOY108" s="75"/>
      <c r="JOZ108" s="75"/>
      <c r="JPA108" s="204"/>
      <c r="JPB108" s="205"/>
      <c r="JPC108" s="72"/>
      <c r="JPD108" s="70"/>
      <c r="JPE108" s="73"/>
      <c r="JPF108" s="74"/>
      <c r="JPG108" s="74"/>
      <c r="JPH108" s="62"/>
      <c r="JPI108" s="75"/>
      <c r="JPJ108" s="76"/>
      <c r="JPK108" s="216"/>
      <c r="JPL108" s="75"/>
      <c r="JPM108" s="75"/>
      <c r="JPN108" s="204"/>
      <c r="JPO108" s="205"/>
      <c r="JPP108" s="72"/>
      <c r="JPQ108" s="70"/>
      <c r="JPR108" s="73"/>
      <c r="JPS108" s="74"/>
      <c r="JPT108" s="74"/>
      <c r="JPU108" s="62"/>
      <c r="JPV108" s="75"/>
      <c r="JPW108" s="76"/>
      <c r="JPX108" s="216"/>
      <c r="JPY108" s="75"/>
      <c r="JPZ108" s="75"/>
      <c r="JQA108" s="204"/>
      <c r="JQB108" s="205"/>
      <c r="JQC108" s="72"/>
      <c r="JQD108" s="70"/>
      <c r="JQE108" s="73"/>
      <c r="JQF108" s="74"/>
      <c r="JQG108" s="74"/>
      <c r="JQH108" s="62"/>
      <c r="JQI108" s="75"/>
      <c r="JQJ108" s="76"/>
      <c r="JQK108" s="216"/>
      <c r="JQL108" s="75"/>
      <c r="JQM108" s="75"/>
      <c r="JQN108" s="204"/>
      <c r="JQO108" s="205"/>
      <c r="JQP108" s="72"/>
      <c r="JQQ108" s="70"/>
      <c r="JQR108" s="73"/>
      <c r="JQS108" s="74"/>
      <c r="JQT108" s="74"/>
      <c r="JQU108" s="62"/>
      <c r="JQV108" s="75"/>
      <c r="JQW108" s="76"/>
      <c r="JQX108" s="216"/>
      <c r="JQY108" s="75"/>
      <c r="JQZ108" s="75"/>
      <c r="JRA108" s="204"/>
      <c r="JRB108" s="205"/>
      <c r="JRC108" s="72"/>
      <c r="JRD108" s="70"/>
      <c r="JRE108" s="73"/>
      <c r="JRF108" s="74"/>
      <c r="JRG108" s="74"/>
      <c r="JRH108" s="62"/>
      <c r="JRI108" s="75"/>
      <c r="JRJ108" s="76"/>
      <c r="JRK108" s="216"/>
      <c r="JRL108" s="75"/>
      <c r="JRM108" s="75"/>
      <c r="JRN108" s="204"/>
      <c r="JRO108" s="205"/>
      <c r="JRP108" s="72"/>
      <c r="JRQ108" s="70"/>
      <c r="JRR108" s="73"/>
      <c r="JRS108" s="74"/>
      <c r="JRT108" s="74"/>
      <c r="JRU108" s="62"/>
      <c r="JRV108" s="75"/>
      <c r="JRW108" s="76"/>
      <c r="JRX108" s="216"/>
      <c r="JRY108" s="75"/>
      <c r="JRZ108" s="75"/>
      <c r="JSA108" s="204"/>
      <c r="JSB108" s="205"/>
      <c r="JSC108" s="72"/>
      <c r="JSD108" s="70"/>
      <c r="JSE108" s="73"/>
      <c r="JSF108" s="74"/>
      <c r="JSG108" s="74"/>
      <c r="JSH108" s="62"/>
      <c r="JSI108" s="75"/>
      <c r="JSJ108" s="76"/>
      <c r="JSK108" s="216"/>
      <c r="JSL108" s="75"/>
      <c r="JSM108" s="75"/>
      <c r="JSN108" s="204"/>
      <c r="JSO108" s="205"/>
      <c r="JSP108" s="72"/>
      <c r="JSQ108" s="70"/>
      <c r="JSR108" s="73"/>
      <c r="JSS108" s="74"/>
      <c r="JST108" s="74"/>
      <c r="JSU108" s="62"/>
      <c r="JSV108" s="75"/>
      <c r="JSW108" s="76"/>
      <c r="JSX108" s="216"/>
      <c r="JSY108" s="75"/>
      <c r="JSZ108" s="75"/>
      <c r="JTA108" s="204"/>
      <c r="JTB108" s="205"/>
      <c r="JTC108" s="72"/>
      <c r="JTD108" s="70"/>
      <c r="JTE108" s="73"/>
      <c r="JTF108" s="74"/>
      <c r="JTG108" s="74"/>
      <c r="JTH108" s="62"/>
      <c r="JTI108" s="75"/>
      <c r="JTJ108" s="76"/>
      <c r="JTK108" s="216"/>
      <c r="JTL108" s="75"/>
      <c r="JTM108" s="75"/>
      <c r="JTN108" s="204"/>
      <c r="JTO108" s="205"/>
      <c r="JTP108" s="72"/>
      <c r="JTQ108" s="70"/>
      <c r="JTR108" s="73"/>
      <c r="JTS108" s="74"/>
      <c r="JTT108" s="74"/>
      <c r="JTU108" s="62"/>
      <c r="JTV108" s="75"/>
      <c r="JTW108" s="76"/>
      <c r="JTX108" s="216"/>
      <c r="JTY108" s="75"/>
      <c r="JTZ108" s="75"/>
      <c r="JUA108" s="204"/>
      <c r="JUB108" s="205"/>
      <c r="JUC108" s="72"/>
      <c r="JUD108" s="70"/>
      <c r="JUE108" s="73"/>
      <c r="JUF108" s="74"/>
      <c r="JUG108" s="74"/>
      <c r="JUH108" s="62"/>
      <c r="JUI108" s="75"/>
      <c r="JUJ108" s="76"/>
      <c r="JUK108" s="216"/>
      <c r="JUL108" s="75"/>
      <c r="JUM108" s="75"/>
      <c r="JUN108" s="204"/>
      <c r="JUO108" s="205"/>
      <c r="JUP108" s="72"/>
      <c r="JUQ108" s="70"/>
      <c r="JUR108" s="73"/>
      <c r="JUS108" s="74"/>
      <c r="JUT108" s="74"/>
      <c r="JUU108" s="62"/>
      <c r="JUV108" s="75"/>
      <c r="JUW108" s="76"/>
      <c r="JUX108" s="216"/>
      <c r="JUY108" s="75"/>
      <c r="JUZ108" s="75"/>
      <c r="JVA108" s="204"/>
      <c r="JVB108" s="205"/>
      <c r="JVC108" s="72"/>
      <c r="JVD108" s="70"/>
      <c r="JVE108" s="73"/>
      <c r="JVF108" s="74"/>
      <c r="JVG108" s="74"/>
      <c r="JVH108" s="62"/>
      <c r="JVI108" s="75"/>
      <c r="JVJ108" s="76"/>
      <c r="JVK108" s="216"/>
      <c r="JVL108" s="75"/>
      <c r="JVM108" s="75"/>
      <c r="JVN108" s="204"/>
      <c r="JVO108" s="205"/>
      <c r="JVP108" s="72"/>
      <c r="JVQ108" s="70"/>
      <c r="JVR108" s="73"/>
      <c r="JVS108" s="74"/>
      <c r="JVT108" s="74"/>
      <c r="JVU108" s="62"/>
      <c r="JVV108" s="75"/>
      <c r="JVW108" s="76"/>
      <c r="JVX108" s="216"/>
      <c r="JVY108" s="75"/>
      <c r="JVZ108" s="75"/>
      <c r="JWA108" s="204"/>
      <c r="JWB108" s="205"/>
      <c r="JWC108" s="72"/>
      <c r="JWD108" s="70"/>
      <c r="JWE108" s="73"/>
      <c r="JWF108" s="74"/>
      <c r="JWG108" s="74"/>
      <c r="JWH108" s="62"/>
      <c r="JWI108" s="75"/>
      <c r="JWJ108" s="76"/>
      <c r="JWK108" s="216"/>
      <c r="JWL108" s="75"/>
      <c r="JWM108" s="75"/>
      <c r="JWN108" s="204"/>
      <c r="JWO108" s="205"/>
      <c r="JWP108" s="72"/>
      <c r="JWQ108" s="70"/>
      <c r="JWR108" s="73"/>
      <c r="JWS108" s="74"/>
      <c r="JWT108" s="74"/>
      <c r="JWU108" s="62"/>
      <c r="JWV108" s="75"/>
      <c r="JWW108" s="76"/>
      <c r="JWX108" s="216"/>
      <c r="JWY108" s="75"/>
      <c r="JWZ108" s="75"/>
      <c r="JXA108" s="204"/>
      <c r="JXB108" s="205"/>
      <c r="JXC108" s="72"/>
      <c r="JXD108" s="70"/>
      <c r="JXE108" s="73"/>
      <c r="JXF108" s="74"/>
      <c r="JXG108" s="74"/>
      <c r="JXH108" s="62"/>
      <c r="JXI108" s="75"/>
      <c r="JXJ108" s="76"/>
      <c r="JXK108" s="216"/>
      <c r="JXL108" s="75"/>
      <c r="JXM108" s="75"/>
      <c r="JXN108" s="204"/>
      <c r="JXO108" s="205"/>
      <c r="JXP108" s="72"/>
      <c r="JXQ108" s="70"/>
      <c r="JXR108" s="73"/>
      <c r="JXS108" s="74"/>
      <c r="JXT108" s="74"/>
      <c r="JXU108" s="62"/>
      <c r="JXV108" s="75"/>
      <c r="JXW108" s="76"/>
      <c r="JXX108" s="216"/>
      <c r="JXY108" s="75"/>
      <c r="JXZ108" s="75"/>
      <c r="JYA108" s="204"/>
      <c r="JYB108" s="205"/>
      <c r="JYC108" s="72"/>
      <c r="JYD108" s="70"/>
      <c r="JYE108" s="73"/>
      <c r="JYF108" s="74"/>
      <c r="JYG108" s="74"/>
      <c r="JYH108" s="62"/>
      <c r="JYI108" s="75"/>
      <c r="JYJ108" s="76"/>
      <c r="JYK108" s="216"/>
      <c r="JYL108" s="75"/>
      <c r="JYM108" s="75"/>
      <c r="JYN108" s="204"/>
      <c r="JYO108" s="205"/>
      <c r="JYP108" s="72"/>
      <c r="JYQ108" s="70"/>
      <c r="JYR108" s="73"/>
      <c r="JYS108" s="74"/>
      <c r="JYT108" s="74"/>
      <c r="JYU108" s="62"/>
      <c r="JYV108" s="75"/>
      <c r="JYW108" s="76"/>
      <c r="JYX108" s="216"/>
      <c r="JYY108" s="75"/>
      <c r="JYZ108" s="75"/>
      <c r="JZA108" s="204"/>
      <c r="JZB108" s="205"/>
      <c r="JZC108" s="72"/>
      <c r="JZD108" s="70"/>
      <c r="JZE108" s="73"/>
      <c r="JZF108" s="74"/>
      <c r="JZG108" s="74"/>
      <c r="JZH108" s="62"/>
      <c r="JZI108" s="75"/>
      <c r="JZJ108" s="76"/>
      <c r="JZK108" s="216"/>
      <c r="JZL108" s="75"/>
      <c r="JZM108" s="75"/>
      <c r="JZN108" s="204"/>
      <c r="JZO108" s="205"/>
      <c r="JZP108" s="72"/>
      <c r="JZQ108" s="70"/>
      <c r="JZR108" s="73"/>
      <c r="JZS108" s="74"/>
      <c r="JZT108" s="74"/>
      <c r="JZU108" s="62"/>
      <c r="JZV108" s="75"/>
      <c r="JZW108" s="76"/>
      <c r="JZX108" s="216"/>
      <c r="JZY108" s="75"/>
      <c r="JZZ108" s="75"/>
      <c r="KAA108" s="204"/>
      <c r="KAB108" s="205"/>
      <c r="KAC108" s="72"/>
      <c r="KAD108" s="70"/>
      <c r="KAE108" s="73"/>
      <c r="KAF108" s="74"/>
      <c r="KAG108" s="74"/>
      <c r="KAH108" s="62"/>
      <c r="KAI108" s="75"/>
      <c r="KAJ108" s="76"/>
      <c r="KAK108" s="216"/>
      <c r="KAL108" s="75"/>
      <c r="KAM108" s="75"/>
      <c r="KAN108" s="204"/>
      <c r="KAO108" s="205"/>
      <c r="KAP108" s="72"/>
      <c r="KAQ108" s="70"/>
      <c r="KAR108" s="73"/>
      <c r="KAS108" s="74"/>
      <c r="KAT108" s="74"/>
      <c r="KAU108" s="62"/>
      <c r="KAV108" s="75"/>
      <c r="KAW108" s="76"/>
      <c r="KAX108" s="216"/>
      <c r="KAY108" s="75"/>
      <c r="KAZ108" s="75"/>
      <c r="KBA108" s="204"/>
      <c r="KBB108" s="205"/>
      <c r="KBC108" s="72"/>
      <c r="KBD108" s="70"/>
      <c r="KBE108" s="73"/>
      <c r="KBF108" s="74"/>
      <c r="KBG108" s="74"/>
      <c r="KBH108" s="62"/>
      <c r="KBI108" s="75"/>
      <c r="KBJ108" s="76"/>
      <c r="KBK108" s="216"/>
      <c r="KBL108" s="75"/>
      <c r="KBM108" s="75"/>
      <c r="KBN108" s="204"/>
      <c r="KBO108" s="205"/>
      <c r="KBP108" s="72"/>
      <c r="KBQ108" s="70"/>
      <c r="KBR108" s="73"/>
      <c r="KBS108" s="74"/>
      <c r="KBT108" s="74"/>
      <c r="KBU108" s="62"/>
      <c r="KBV108" s="75"/>
      <c r="KBW108" s="76"/>
      <c r="KBX108" s="216"/>
      <c r="KBY108" s="75"/>
      <c r="KBZ108" s="75"/>
      <c r="KCA108" s="204"/>
      <c r="KCB108" s="205"/>
      <c r="KCC108" s="72"/>
      <c r="KCD108" s="70"/>
      <c r="KCE108" s="73"/>
      <c r="KCF108" s="74"/>
      <c r="KCG108" s="74"/>
      <c r="KCH108" s="62"/>
      <c r="KCI108" s="75"/>
      <c r="KCJ108" s="76"/>
      <c r="KCK108" s="216"/>
      <c r="KCL108" s="75"/>
      <c r="KCM108" s="75"/>
      <c r="KCN108" s="204"/>
      <c r="KCO108" s="205"/>
      <c r="KCP108" s="72"/>
      <c r="KCQ108" s="70"/>
      <c r="KCR108" s="73"/>
      <c r="KCS108" s="74"/>
      <c r="KCT108" s="74"/>
      <c r="KCU108" s="62"/>
      <c r="KCV108" s="75"/>
      <c r="KCW108" s="76"/>
      <c r="KCX108" s="216"/>
      <c r="KCY108" s="75"/>
      <c r="KCZ108" s="75"/>
      <c r="KDA108" s="204"/>
      <c r="KDB108" s="205"/>
      <c r="KDC108" s="72"/>
      <c r="KDD108" s="70"/>
      <c r="KDE108" s="73"/>
      <c r="KDF108" s="74"/>
      <c r="KDG108" s="74"/>
      <c r="KDH108" s="62"/>
      <c r="KDI108" s="75"/>
      <c r="KDJ108" s="76"/>
      <c r="KDK108" s="216"/>
      <c r="KDL108" s="75"/>
      <c r="KDM108" s="75"/>
      <c r="KDN108" s="204"/>
      <c r="KDO108" s="205"/>
      <c r="KDP108" s="72"/>
      <c r="KDQ108" s="70"/>
      <c r="KDR108" s="73"/>
      <c r="KDS108" s="74"/>
      <c r="KDT108" s="74"/>
      <c r="KDU108" s="62"/>
      <c r="KDV108" s="75"/>
      <c r="KDW108" s="76"/>
      <c r="KDX108" s="216"/>
      <c r="KDY108" s="75"/>
      <c r="KDZ108" s="75"/>
      <c r="KEA108" s="204"/>
      <c r="KEB108" s="205"/>
      <c r="KEC108" s="72"/>
      <c r="KED108" s="70"/>
      <c r="KEE108" s="73"/>
      <c r="KEF108" s="74"/>
      <c r="KEG108" s="74"/>
      <c r="KEH108" s="62"/>
      <c r="KEI108" s="75"/>
      <c r="KEJ108" s="76"/>
      <c r="KEK108" s="216"/>
      <c r="KEL108" s="75"/>
      <c r="KEM108" s="75"/>
      <c r="KEN108" s="204"/>
      <c r="KEO108" s="205"/>
      <c r="KEP108" s="72"/>
      <c r="KEQ108" s="70"/>
      <c r="KER108" s="73"/>
      <c r="KES108" s="74"/>
      <c r="KET108" s="74"/>
      <c r="KEU108" s="62"/>
      <c r="KEV108" s="75"/>
      <c r="KEW108" s="76"/>
      <c r="KEX108" s="216"/>
      <c r="KEY108" s="75"/>
      <c r="KEZ108" s="75"/>
      <c r="KFA108" s="204"/>
      <c r="KFB108" s="205"/>
      <c r="KFC108" s="72"/>
      <c r="KFD108" s="70"/>
      <c r="KFE108" s="73"/>
      <c r="KFF108" s="74"/>
      <c r="KFG108" s="74"/>
      <c r="KFH108" s="62"/>
      <c r="KFI108" s="75"/>
      <c r="KFJ108" s="76"/>
      <c r="KFK108" s="216"/>
      <c r="KFL108" s="75"/>
      <c r="KFM108" s="75"/>
      <c r="KFN108" s="204"/>
      <c r="KFO108" s="205"/>
      <c r="KFP108" s="72"/>
      <c r="KFQ108" s="70"/>
      <c r="KFR108" s="73"/>
      <c r="KFS108" s="74"/>
      <c r="KFT108" s="74"/>
      <c r="KFU108" s="62"/>
      <c r="KFV108" s="75"/>
      <c r="KFW108" s="76"/>
      <c r="KFX108" s="216"/>
      <c r="KFY108" s="75"/>
      <c r="KFZ108" s="75"/>
      <c r="KGA108" s="204"/>
      <c r="KGB108" s="205"/>
      <c r="KGC108" s="72"/>
      <c r="KGD108" s="70"/>
      <c r="KGE108" s="73"/>
      <c r="KGF108" s="74"/>
      <c r="KGG108" s="74"/>
      <c r="KGH108" s="62"/>
      <c r="KGI108" s="75"/>
      <c r="KGJ108" s="76"/>
      <c r="KGK108" s="216"/>
      <c r="KGL108" s="75"/>
      <c r="KGM108" s="75"/>
      <c r="KGN108" s="204"/>
      <c r="KGO108" s="205"/>
      <c r="KGP108" s="72"/>
      <c r="KGQ108" s="70"/>
      <c r="KGR108" s="73"/>
      <c r="KGS108" s="74"/>
      <c r="KGT108" s="74"/>
      <c r="KGU108" s="62"/>
      <c r="KGV108" s="75"/>
      <c r="KGW108" s="76"/>
      <c r="KGX108" s="216"/>
      <c r="KGY108" s="75"/>
      <c r="KGZ108" s="75"/>
      <c r="KHA108" s="204"/>
      <c r="KHB108" s="205"/>
      <c r="KHC108" s="72"/>
      <c r="KHD108" s="70"/>
      <c r="KHE108" s="73"/>
      <c r="KHF108" s="74"/>
      <c r="KHG108" s="74"/>
      <c r="KHH108" s="62"/>
      <c r="KHI108" s="75"/>
      <c r="KHJ108" s="76"/>
      <c r="KHK108" s="216"/>
      <c r="KHL108" s="75"/>
      <c r="KHM108" s="75"/>
      <c r="KHN108" s="204"/>
      <c r="KHO108" s="205"/>
      <c r="KHP108" s="72"/>
      <c r="KHQ108" s="70"/>
      <c r="KHR108" s="73"/>
      <c r="KHS108" s="74"/>
      <c r="KHT108" s="74"/>
      <c r="KHU108" s="62"/>
      <c r="KHV108" s="75"/>
      <c r="KHW108" s="76"/>
      <c r="KHX108" s="216"/>
      <c r="KHY108" s="75"/>
      <c r="KHZ108" s="75"/>
      <c r="KIA108" s="204"/>
      <c r="KIB108" s="205"/>
      <c r="KIC108" s="72"/>
      <c r="KID108" s="70"/>
      <c r="KIE108" s="73"/>
      <c r="KIF108" s="74"/>
      <c r="KIG108" s="74"/>
      <c r="KIH108" s="62"/>
      <c r="KII108" s="75"/>
      <c r="KIJ108" s="76"/>
      <c r="KIK108" s="216"/>
      <c r="KIL108" s="75"/>
      <c r="KIM108" s="75"/>
      <c r="KIN108" s="204"/>
      <c r="KIO108" s="205"/>
      <c r="KIP108" s="72"/>
      <c r="KIQ108" s="70"/>
      <c r="KIR108" s="73"/>
      <c r="KIS108" s="74"/>
      <c r="KIT108" s="74"/>
      <c r="KIU108" s="62"/>
      <c r="KIV108" s="75"/>
      <c r="KIW108" s="76"/>
      <c r="KIX108" s="216"/>
      <c r="KIY108" s="75"/>
      <c r="KIZ108" s="75"/>
      <c r="KJA108" s="204"/>
      <c r="KJB108" s="205"/>
      <c r="KJC108" s="72"/>
      <c r="KJD108" s="70"/>
      <c r="KJE108" s="73"/>
      <c r="KJF108" s="74"/>
      <c r="KJG108" s="74"/>
      <c r="KJH108" s="62"/>
      <c r="KJI108" s="75"/>
      <c r="KJJ108" s="76"/>
      <c r="KJK108" s="216"/>
      <c r="KJL108" s="75"/>
      <c r="KJM108" s="75"/>
      <c r="KJN108" s="204"/>
      <c r="KJO108" s="205"/>
      <c r="KJP108" s="72"/>
      <c r="KJQ108" s="70"/>
      <c r="KJR108" s="73"/>
      <c r="KJS108" s="74"/>
      <c r="KJT108" s="74"/>
      <c r="KJU108" s="62"/>
      <c r="KJV108" s="75"/>
      <c r="KJW108" s="76"/>
      <c r="KJX108" s="216"/>
      <c r="KJY108" s="75"/>
      <c r="KJZ108" s="75"/>
      <c r="KKA108" s="204"/>
      <c r="KKB108" s="205"/>
      <c r="KKC108" s="72"/>
      <c r="KKD108" s="70"/>
      <c r="KKE108" s="73"/>
      <c r="KKF108" s="74"/>
      <c r="KKG108" s="74"/>
      <c r="KKH108" s="62"/>
      <c r="KKI108" s="75"/>
      <c r="KKJ108" s="76"/>
      <c r="KKK108" s="216"/>
      <c r="KKL108" s="75"/>
      <c r="KKM108" s="75"/>
      <c r="KKN108" s="204"/>
      <c r="KKO108" s="205"/>
      <c r="KKP108" s="72"/>
      <c r="KKQ108" s="70"/>
      <c r="KKR108" s="73"/>
      <c r="KKS108" s="74"/>
      <c r="KKT108" s="74"/>
      <c r="KKU108" s="62"/>
      <c r="KKV108" s="75"/>
      <c r="KKW108" s="76"/>
      <c r="KKX108" s="216"/>
      <c r="KKY108" s="75"/>
      <c r="KKZ108" s="75"/>
      <c r="KLA108" s="204"/>
      <c r="KLB108" s="205"/>
      <c r="KLC108" s="72"/>
      <c r="KLD108" s="70"/>
      <c r="KLE108" s="73"/>
      <c r="KLF108" s="74"/>
      <c r="KLG108" s="74"/>
      <c r="KLH108" s="62"/>
      <c r="KLI108" s="75"/>
      <c r="KLJ108" s="76"/>
      <c r="KLK108" s="216"/>
      <c r="KLL108" s="75"/>
      <c r="KLM108" s="75"/>
      <c r="KLN108" s="204"/>
      <c r="KLO108" s="205"/>
      <c r="KLP108" s="72"/>
      <c r="KLQ108" s="70"/>
      <c r="KLR108" s="73"/>
      <c r="KLS108" s="74"/>
      <c r="KLT108" s="74"/>
      <c r="KLU108" s="62"/>
      <c r="KLV108" s="75"/>
      <c r="KLW108" s="76"/>
      <c r="KLX108" s="216"/>
      <c r="KLY108" s="75"/>
      <c r="KLZ108" s="75"/>
      <c r="KMA108" s="204"/>
      <c r="KMB108" s="205"/>
      <c r="KMC108" s="72"/>
      <c r="KMD108" s="70"/>
      <c r="KME108" s="73"/>
      <c r="KMF108" s="74"/>
      <c r="KMG108" s="74"/>
      <c r="KMH108" s="62"/>
      <c r="KMI108" s="75"/>
      <c r="KMJ108" s="76"/>
      <c r="KMK108" s="216"/>
      <c r="KML108" s="75"/>
      <c r="KMM108" s="75"/>
      <c r="KMN108" s="204"/>
      <c r="KMO108" s="205"/>
      <c r="KMP108" s="72"/>
      <c r="KMQ108" s="70"/>
      <c r="KMR108" s="73"/>
      <c r="KMS108" s="74"/>
      <c r="KMT108" s="74"/>
      <c r="KMU108" s="62"/>
      <c r="KMV108" s="75"/>
      <c r="KMW108" s="76"/>
      <c r="KMX108" s="216"/>
      <c r="KMY108" s="75"/>
      <c r="KMZ108" s="75"/>
      <c r="KNA108" s="204"/>
      <c r="KNB108" s="205"/>
      <c r="KNC108" s="72"/>
      <c r="KND108" s="70"/>
      <c r="KNE108" s="73"/>
      <c r="KNF108" s="74"/>
      <c r="KNG108" s="74"/>
      <c r="KNH108" s="62"/>
      <c r="KNI108" s="75"/>
      <c r="KNJ108" s="76"/>
      <c r="KNK108" s="216"/>
      <c r="KNL108" s="75"/>
      <c r="KNM108" s="75"/>
      <c r="KNN108" s="204"/>
      <c r="KNO108" s="205"/>
      <c r="KNP108" s="72"/>
      <c r="KNQ108" s="70"/>
      <c r="KNR108" s="73"/>
      <c r="KNS108" s="74"/>
      <c r="KNT108" s="74"/>
      <c r="KNU108" s="62"/>
      <c r="KNV108" s="75"/>
      <c r="KNW108" s="76"/>
      <c r="KNX108" s="216"/>
      <c r="KNY108" s="75"/>
      <c r="KNZ108" s="75"/>
      <c r="KOA108" s="204"/>
      <c r="KOB108" s="205"/>
      <c r="KOC108" s="72"/>
      <c r="KOD108" s="70"/>
      <c r="KOE108" s="73"/>
      <c r="KOF108" s="74"/>
      <c r="KOG108" s="74"/>
      <c r="KOH108" s="62"/>
      <c r="KOI108" s="75"/>
      <c r="KOJ108" s="76"/>
      <c r="KOK108" s="216"/>
      <c r="KOL108" s="75"/>
      <c r="KOM108" s="75"/>
      <c r="KON108" s="204"/>
      <c r="KOO108" s="205"/>
      <c r="KOP108" s="72"/>
      <c r="KOQ108" s="70"/>
      <c r="KOR108" s="73"/>
      <c r="KOS108" s="74"/>
      <c r="KOT108" s="74"/>
      <c r="KOU108" s="62"/>
      <c r="KOV108" s="75"/>
      <c r="KOW108" s="76"/>
      <c r="KOX108" s="216"/>
      <c r="KOY108" s="75"/>
      <c r="KOZ108" s="75"/>
      <c r="KPA108" s="204"/>
      <c r="KPB108" s="205"/>
      <c r="KPC108" s="72"/>
      <c r="KPD108" s="70"/>
      <c r="KPE108" s="73"/>
      <c r="KPF108" s="74"/>
      <c r="KPG108" s="74"/>
      <c r="KPH108" s="62"/>
      <c r="KPI108" s="75"/>
      <c r="KPJ108" s="76"/>
      <c r="KPK108" s="216"/>
      <c r="KPL108" s="75"/>
      <c r="KPM108" s="75"/>
      <c r="KPN108" s="204"/>
      <c r="KPO108" s="205"/>
      <c r="KPP108" s="72"/>
      <c r="KPQ108" s="70"/>
      <c r="KPR108" s="73"/>
      <c r="KPS108" s="74"/>
      <c r="KPT108" s="74"/>
      <c r="KPU108" s="62"/>
      <c r="KPV108" s="75"/>
      <c r="KPW108" s="76"/>
      <c r="KPX108" s="216"/>
      <c r="KPY108" s="75"/>
      <c r="KPZ108" s="75"/>
      <c r="KQA108" s="204"/>
      <c r="KQB108" s="205"/>
      <c r="KQC108" s="72"/>
      <c r="KQD108" s="70"/>
      <c r="KQE108" s="73"/>
      <c r="KQF108" s="74"/>
      <c r="KQG108" s="74"/>
      <c r="KQH108" s="62"/>
      <c r="KQI108" s="75"/>
      <c r="KQJ108" s="76"/>
      <c r="KQK108" s="216"/>
      <c r="KQL108" s="75"/>
      <c r="KQM108" s="75"/>
      <c r="KQN108" s="204"/>
      <c r="KQO108" s="205"/>
      <c r="KQP108" s="72"/>
      <c r="KQQ108" s="70"/>
      <c r="KQR108" s="73"/>
      <c r="KQS108" s="74"/>
      <c r="KQT108" s="74"/>
      <c r="KQU108" s="62"/>
      <c r="KQV108" s="75"/>
      <c r="KQW108" s="76"/>
      <c r="KQX108" s="216"/>
      <c r="KQY108" s="75"/>
      <c r="KQZ108" s="75"/>
      <c r="KRA108" s="204"/>
      <c r="KRB108" s="205"/>
      <c r="KRC108" s="72"/>
      <c r="KRD108" s="70"/>
      <c r="KRE108" s="73"/>
      <c r="KRF108" s="74"/>
      <c r="KRG108" s="74"/>
      <c r="KRH108" s="62"/>
      <c r="KRI108" s="75"/>
      <c r="KRJ108" s="76"/>
      <c r="KRK108" s="216"/>
      <c r="KRL108" s="75"/>
      <c r="KRM108" s="75"/>
      <c r="KRN108" s="204"/>
      <c r="KRO108" s="205"/>
      <c r="KRP108" s="72"/>
      <c r="KRQ108" s="70"/>
      <c r="KRR108" s="73"/>
      <c r="KRS108" s="74"/>
      <c r="KRT108" s="74"/>
      <c r="KRU108" s="62"/>
      <c r="KRV108" s="75"/>
      <c r="KRW108" s="76"/>
      <c r="KRX108" s="216"/>
      <c r="KRY108" s="75"/>
      <c r="KRZ108" s="75"/>
      <c r="KSA108" s="204"/>
      <c r="KSB108" s="205"/>
      <c r="KSC108" s="72"/>
      <c r="KSD108" s="70"/>
      <c r="KSE108" s="73"/>
      <c r="KSF108" s="74"/>
      <c r="KSG108" s="74"/>
      <c r="KSH108" s="62"/>
      <c r="KSI108" s="75"/>
      <c r="KSJ108" s="76"/>
      <c r="KSK108" s="216"/>
      <c r="KSL108" s="75"/>
      <c r="KSM108" s="75"/>
      <c r="KSN108" s="204"/>
      <c r="KSO108" s="205"/>
      <c r="KSP108" s="72"/>
      <c r="KSQ108" s="70"/>
      <c r="KSR108" s="73"/>
      <c r="KSS108" s="74"/>
      <c r="KST108" s="74"/>
      <c r="KSU108" s="62"/>
      <c r="KSV108" s="75"/>
      <c r="KSW108" s="76"/>
      <c r="KSX108" s="216"/>
      <c r="KSY108" s="75"/>
      <c r="KSZ108" s="75"/>
      <c r="KTA108" s="204"/>
      <c r="KTB108" s="205"/>
      <c r="KTC108" s="72"/>
      <c r="KTD108" s="70"/>
      <c r="KTE108" s="73"/>
      <c r="KTF108" s="74"/>
      <c r="KTG108" s="74"/>
      <c r="KTH108" s="62"/>
      <c r="KTI108" s="75"/>
      <c r="KTJ108" s="76"/>
      <c r="KTK108" s="216"/>
      <c r="KTL108" s="75"/>
      <c r="KTM108" s="75"/>
      <c r="KTN108" s="204"/>
      <c r="KTO108" s="205"/>
      <c r="KTP108" s="72"/>
      <c r="KTQ108" s="70"/>
      <c r="KTR108" s="73"/>
      <c r="KTS108" s="74"/>
      <c r="KTT108" s="74"/>
      <c r="KTU108" s="62"/>
      <c r="KTV108" s="75"/>
      <c r="KTW108" s="76"/>
      <c r="KTX108" s="216"/>
      <c r="KTY108" s="75"/>
      <c r="KTZ108" s="75"/>
      <c r="KUA108" s="204"/>
      <c r="KUB108" s="205"/>
      <c r="KUC108" s="72"/>
      <c r="KUD108" s="70"/>
      <c r="KUE108" s="73"/>
      <c r="KUF108" s="74"/>
      <c r="KUG108" s="74"/>
      <c r="KUH108" s="62"/>
      <c r="KUI108" s="75"/>
      <c r="KUJ108" s="76"/>
      <c r="KUK108" s="216"/>
      <c r="KUL108" s="75"/>
      <c r="KUM108" s="75"/>
      <c r="KUN108" s="204"/>
      <c r="KUO108" s="205"/>
      <c r="KUP108" s="72"/>
      <c r="KUQ108" s="70"/>
      <c r="KUR108" s="73"/>
      <c r="KUS108" s="74"/>
      <c r="KUT108" s="74"/>
      <c r="KUU108" s="62"/>
      <c r="KUV108" s="75"/>
      <c r="KUW108" s="76"/>
      <c r="KUX108" s="216"/>
      <c r="KUY108" s="75"/>
      <c r="KUZ108" s="75"/>
      <c r="KVA108" s="204"/>
      <c r="KVB108" s="205"/>
      <c r="KVC108" s="72"/>
      <c r="KVD108" s="70"/>
      <c r="KVE108" s="73"/>
      <c r="KVF108" s="74"/>
      <c r="KVG108" s="74"/>
      <c r="KVH108" s="62"/>
      <c r="KVI108" s="75"/>
      <c r="KVJ108" s="76"/>
      <c r="KVK108" s="216"/>
      <c r="KVL108" s="75"/>
      <c r="KVM108" s="75"/>
      <c r="KVN108" s="204"/>
      <c r="KVO108" s="205"/>
      <c r="KVP108" s="72"/>
      <c r="KVQ108" s="70"/>
      <c r="KVR108" s="73"/>
      <c r="KVS108" s="74"/>
      <c r="KVT108" s="74"/>
      <c r="KVU108" s="62"/>
      <c r="KVV108" s="75"/>
      <c r="KVW108" s="76"/>
      <c r="KVX108" s="216"/>
      <c r="KVY108" s="75"/>
      <c r="KVZ108" s="75"/>
      <c r="KWA108" s="204"/>
      <c r="KWB108" s="205"/>
      <c r="KWC108" s="72"/>
      <c r="KWD108" s="70"/>
      <c r="KWE108" s="73"/>
      <c r="KWF108" s="74"/>
      <c r="KWG108" s="74"/>
      <c r="KWH108" s="62"/>
      <c r="KWI108" s="75"/>
      <c r="KWJ108" s="76"/>
      <c r="KWK108" s="216"/>
      <c r="KWL108" s="75"/>
      <c r="KWM108" s="75"/>
      <c r="KWN108" s="204"/>
      <c r="KWO108" s="205"/>
      <c r="KWP108" s="72"/>
      <c r="KWQ108" s="70"/>
      <c r="KWR108" s="73"/>
      <c r="KWS108" s="74"/>
      <c r="KWT108" s="74"/>
      <c r="KWU108" s="62"/>
      <c r="KWV108" s="75"/>
      <c r="KWW108" s="76"/>
      <c r="KWX108" s="216"/>
      <c r="KWY108" s="75"/>
      <c r="KWZ108" s="75"/>
      <c r="KXA108" s="204"/>
      <c r="KXB108" s="205"/>
      <c r="KXC108" s="72"/>
      <c r="KXD108" s="70"/>
      <c r="KXE108" s="73"/>
      <c r="KXF108" s="74"/>
      <c r="KXG108" s="74"/>
      <c r="KXH108" s="62"/>
      <c r="KXI108" s="75"/>
      <c r="KXJ108" s="76"/>
      <c r="KXK108" s="216"/>
      <c r="KXL108" s="75"/>
      <c r="KXM108" s="75"/>
      <c r="KXN108" s="204"/>
      <c r="KXO108" s="205"/>
      <c r="KXP108" s="72"/>
      <c r="KXQ108" s="70"/>
      <c r="KXR108" s="73"/>
      <c r="KXS108" s="74"/>
      <c r="KXT108" s="74"/>
      <c r="KXU108" s="62"/>
      <c r="KXV108" s="75"/>
      <c r="KXW108" s="76"/>
      <c r="KXX108" s="216"/>
      <c r="KXY108" s="75"/>
      <c r="KXZ108" s="75"/>
      <c r="KYA108" s="204"/>
      <c r="KYB108" s="205"/>
      <c r="KYC108" s="72"/>
      <c r="KYD108" s="70"/>
      <c r="KYE108" s="73"/>
      <c r="KYF108" s="74"/>
      <c r="KYG108" s="74"/>
      <c r="KYH108" s="62"/>
      <c r="KYI108" s="75"/>
      <c r="KYJ108" s="76"/>
      <c r="KYK108" s="216"/>
      <c r="KYL108" s="75"/>
      <c r="KYM108" s="75"/>
      <c r="KYN108" s="204"/>
      <c r="KYO108" s="205"/>
      <c r="KYP108" s="72"/>
      <c r="KYQ108" s="70"/>
      <c r="KYR108" s="73"/>
      <c r="KYS108" s="74"/>
      <c r="KYT108" s="74"/>
      <c r="KYU108" s="62"/>
      <c r="KYV108" s="75"/>
      <c r="KYW108" s="76"/>
      <c r="KYX108" s="216"/>
      <c r="KYY108" s="75"/>
      <c r="KYZ108" s="75"/>
      <c r="KZA108" s="204"/>
      <c r="KZB108" s="205"/>
      <c r="KZC108" s="72"/>
      <c r="KZD108" s="70"/>
      <c r="KZE108" s="73"/>
      <c r="KZF108" s="74"/>
      <c r="KZG108" s="74"/>
      <c r="KZH108" s="62"/>
      <c r="KZI108" s="75"/>
      <c r="KZJ108" s="76"/>
      <c r="KZK108" s="216"/>
      <c r="KZL108" s="75"/>
      <c r="KZM108" s="75"/>
      <c r="KZN108" s="204"/>
      <c r="KZO108" s="205"/>
      <c r="KZP108" s="72"/>
      <c r="KZQ108" s="70"/>
      <c r="KZR108" s="73"/>
      <c r="KZS108" s="74"/>
      <c r="KZT108" s="74"/>
      <c r="KZU108" s="62"/>
      <c r="KZV108" s="75"/>
      <c r="KZW108" s="76"/>
      <c r="KZX108" s="216"/>
      <c r="KZY108" s="75"/>
      <c r="KZZ108" s="75"/>
      <c r="LAA108" s="204"/>
      <c r="LAB108" s="205"/>
      <c r="LAC108" s="72"/>
      <c r="LAD108" s="70"/>
      <c r="LAE108" s="73"/>
      <c r="LAF108" s="74"/>
      <c r="LAG108" s="74"/>
      <c r="LAH108" s="62"/>
      <c r="LAI108" s="75"/>
      <c r="LAJ108" s="76"/>
      <c r="LAK108" s="216"/>
      <c r="LAL108" s="75"/>
      <c r="LAM108" s="75"/>
      <c r="LAN108" s="204"/>
      <c r="LAO108" s="205"/>
      <c r="LAP108" s="72"/>
      <c r="LAQ108" s="70"/>
      <c r="LAR108" s="73"/>
      <c r="LAS108" s="74"/>
      <c r="LAT108" s="74"/>
      <c r="LAU108" s="62"/>
      <c r="LAV108" s="75"/>
      <c r="LAW108" s="76"/>
      <c r="LAX108" s="216"/>
      <c r="LAY108" s="75"/>
      <c r="LAZ108" s="75"/>
      <c r="LBA108" s="204"/>
      <c r="LBB108" s="205"/>
      <c r="LBC108" s="72"/>
      <c r="LBD108" s="70"/>
      <c r="LBE108" s="73"/>
      <c r="LBF108" s="74"/>
      <c r="LBG108" s="74"/>
      <c r="LBH108" s="62"/>
      <c r="LBI108" s="75"/>
      <c r="LBJ108" s="76"/>
      <c r="LBK108" s="216"/>
      <c r="LBL108" s="75"/>
      <c r="LBM108" s="75"/>
      <c r="LBN108" s="204"/>
      <c r="LBO108" s="205"/>
      <c r="LBP108" s="72"/>
      <c r="LBQ108" s="70"/>
      <c r="LBR108" s="73"/>
      <c r="LBS108" s="74"/>
      <c r="LBT108" s="74"/>
      <c r="LBU108" s="62"/>
      <c r="LBV108" s="75"/>
      <c r="LBW108" s="76"/>
      <c r="LBX108" s="216"/>
      <c r="LBY108" s="75"/>
      <c r="LBZ108" s="75"/>
      <c r="LCA108" s="204"/>
      <c r="LCB108" s="205"/>
      <c r="LCC108" s="72"/>
      <c r="LCD108" s="70"/>
      <c r="LCE108" s="73"/>
      <c r="LCF108" s="74"/>
      <c r="LCG108" s="74"/>
      <c r="LCH108" s="62"/>
      <c r="LCI108" s="75"/>
      <c r="LCJ108" s="76"/>
      <c r="LCK108" s="216"/>
      <c r="LCL108" s="75"/>
      <c r="LCM108" s="75"/>
      <c r="LCN108" s="204"/>
      <c r="LCO108" s="205"/>
      <c r="LCP108" s="72"/>
      <c r="LCQ108" s="70"/>
      <c r="LCR108" s="73"/>
      <c r="LCS108" s="74"/>
      <c r="LCT108" s="74"/>
      <c r="LCU108" s="62"/>
      <c r="LCV108" s="75"/>
      <c r="LCW108" s="76"/>
      <c r="LCX108" s="216"/>
      <c r="LCY108" s="75"/>
      <c r="LCZ108" s="75"/>
      <c r="LDA108" s="204"/>
      <c r="LDB108" s="205"/>
      <c r="LDC108" s="72"/>
      <c r="LDD108" s="70"/>
      <c r="LDE108" s="73"/>
      <c r="LDF108" s="74"/>
      <c r="LDG108" s="74"/>
      <c r="LDH108" s="62"/>
      <c r="LDI108" s="75"/>
      <c r="LDJ108" s="76"/>
      <c r="LDK108" s="216"/>
      <c r="LDL108" s="75"/>
      <c r="LDM108" s="75"/>
      <c r="LDN108" s="204"/>
      <c r="LDO108" s="205"/>
      <c r="LDP108" s="72"/>
      <c r="LDQ108" s="70"/>
      <c r="LDR108" s="73"/>
      <c r="LDS108" s="74"/>
      <c r="LDT108" s="74"/>
      <c r="LDU108" s="62"/>
      <c r="LDV108" s="75"/>
      <c r="LDW108" s="76"/>
      <c r="LDX108" s="216"/>
      <c r="LDY108" s="75"/>
      <c r="LDZ108" s="75"/>
      <c r="LEA108" s="204"/>
      <c r="LEB108" s="205"/>
      <c r="LEC108" s="72"/>
      <c r="LED108" s="70"/>
      <c r="LEE108" s="73"/>
      <c r="LEF108" s="74"/>
      <c r="LEG108" s="74"/>
      <c r="LEH108" s="62"/>
      <c r="LEI108" s="75"/>
      <c r="LEJ108" s="76"/>
      <c r="LEK108" s="216"/>
      <c r="LEL108" s="75"/>
      <c r="LEM108" s="75"/>
      <c r="LEN108" s="204"/>
      <c r="LEO108" s="205"/>
      <c r="LEP108" s="72"/>
      <c r="LEQ108" s="70"/>
      <c r="LER108" s="73"/>
      <c r="LES108" s="74"/>
      <c r="LET108" s="74"/>
      <c r="LEU108" s="62"/>
      <c r="LEV108" s="75"/>
      <c r="LEW108" s="76"/>
      <c r="LEX108" s="216"/>
      <c r="LEY108" s="75"/>
      <c r="LEZ108" s="75"/>
      <c r="LFA108" s="204"/>
      <c r="LFB108" s="205"/>
      <c r="LFC108" s="72"/>
      <c r="LFD108" s="70"/>
      <c r="LFE108" s="73"/>
      <c r="LFF108" s="74"/>
      <c r="LFG108" s="74"/>
      <c r="LFH108" s="62"/>
      <c r="LFI108" s="75"/>
      <c r="LFJ108" s="76"/>
      <c r="LFK108" s="216"/>
      <c r="LFL108" s="75"/>
      <c r="LFM108" s="75"/>
      <c r="LFN108" s="204"/>
      <c r="LFO108" s="205"/>
      <c r="LFP108" s="72"/>
      <c r="LFQ108" s="70"/>
      <c r="LFR108" s="73"/>
      <c r="LFS108" s="74"/>
      <c r="LFT108" s="74"/>
      <c r="LFU108" s="62"/>
      <c r="LFV108" s="75"/>
      <c r="LFW108" s="76"/>
      <c r="LFX108" s="216"/>
      <c r="LFY108" s="75"/>
      <c r="LFZ108" s="75"/>
      <c r="LGA108" s="204"/>
      <c r="LGB108" s="205"/>
      <c r="LGC108" s="72"/>
      <c r="LGD108" s="70"/>
      <c r="LGE108" s="73"/>
      <c r="LGF108" s="74"/>
      <c r="LGG108" s="74"/>
      <c r="LGH108" s="62"/>
      <c r="LGI108" s="75"/>
      <c r="LGJ108" s="76"/>
      <c r="LGK108" s="216"/>
      <c r="LGL108" s="75"/>
      <c r="LGM108" s="75"/>
      <c r="LGN108" s="204"/>
      <c r="LGO108" s="205"/>
      <c r="LGP108" s="72"/>
      <c r="LGQ108" s="70"/>
      <c r="LGR108" s="73"/>
      <c r="LGS108" s="74"/>
      <c r="LGT108" s="74"/>
      <c r="LGU108" s="62"/>
      <c r="LGV108" s="75"/>
      <c r="LGW108" s="76"/>
      <c r="LGX108" s="216"/>
      <c r="LGY108" s="75"/>
      <c r="LGZ108" s="75"/>
      <c r="LHA108" s="204"/>
      <c r="LHB108" s="205"/>
      <c r="LHC108" s="72"/>
      <c r="LHD108" s="70"/>
      <c r="LHE108" s="73"/>
      <c r="LHF108" s="74"/>
      <c r="LHG108" s="74"/>
      <c r="LHH108" s="62"/>
      <c r="LHI108" s="75"/>
      <c r="LHJ108" s="76"/>
      <c r="LHK108" s="216"/>
      <c r="LHL108" s="75"/>
      <c r="LHM108" s="75"/>
      <c r="LHN108" s="204"/>
      <c r="LHO108" s="205"/>
      <c r="LHP108" s="72"/>
      <c r="LHQ108" s="70"/>
      <c r="LHR108" s="73"/>
      <c r="LHS108" s="74"/>
      <c r="LHT108" s="74"/>
      <c r="LHU108" s="62"/>
      <c r="LHV108" s="75"/>
      <c r="LHW108" s="76"/>
      <c r="LHX108" s="216"/>
      <c r="LHY108" s="75"/>
      <c r="LHZ108" s="75"/>
      <c r="LIA108" s="204"/>
      <c r="LIB108" s="205"/>
      <c r="LIC108" s="72"/>
      <c r="LID108" s="70"/>
      <c r="LIE108" s="73"/>
      <c r="LIF108" s="74"/>
      <c r="LIG108" s="74"/>
      <c r="LIH108" s="62"/>
      <c r="LII108" s="75"/>
      <c r="LIJ108" s="76"/>
      <c r="LIK108" s="216"/>
      <c r="LIL108" s="75"/>
      <c r="LIM108" s="75"/>
      <c r="LIN108" s="204"/>
      <c r="LIO108" s="205"/>
      <c r="LIP108" s="72"/>
      <c r="LIQ108" s="70"/>
      <c r="LIR108" s="73"/>
      <c r="LIS108" s="74"/>
      <c r="LIT108" s="74"/>
      <c r="LIU108" s="62"/>
      <c r="LIV108" s="75"/>
      <c r="LIW108" s="76"/>
      <c r="LIX108" s="216"/>
      <c r="LIY108" s="75"/>
      <c r="LIZ108" s="75"/>
      <c r="LJA108" s="204"/>
      <c r="LJB108" s="205"/>
      <c r="LJC108" s="72"/>
      <c r="LJD108" s="70"/>
      <c r="LJE108" s="73"/>
      <c r="LJF108" s="74"/>
      <c r="LJG108" s="74"/>
      <c r="LJH108" s="62"/>
      <c r="LJI108" s="75"/>
      <c r="LJJ108" s="76"/>
      <c r="LJK108" s="216"/>
      <c r="LJL108" s="75"/>
      <c r="LJM108" s="75"/>
      <c r="LJN108" s="204"/>
      <c r="LJO108" s="205"/>
      <c r="LJP108" s="72"/>
      <c r="LJQ108" s="70"/>
      <c r="LJR108" s="73"/>
      <c r="LJS108" s="74"/>
      <c r="LJT108" s="74"/>
      <c r="LJU108" s="62"/>
      <c r="LJV108" s="75"/>
      <c r="LJW108" s="76"/>
      <c r="LJX108" s="216"/>
      <c r="LJY108" s="75"/>
      <c r="LJZ108" s="75"/>
      <c r="LKA108" s="204"/>
      <c r="LKB108" s="205"/>
      <c r="LKC108" s="72"/>
      <c r="LKD108" s="70"/>
      <c r="LKE108" s="73"/>
      <c r="LKF108" s="74"/>
      <c r="LKG108" s="74"/>
      <c r="LKH108" s="62"/>
      <c r="LKI108" s="75"/>
      <c r="LKJ108" s="76"/>
      <c r="LKK108" s="216"/>
      <c r="LKL108" s="75"/>
      <c r="LKM108" s="75"/>
      <c r="LKN108" s="204"/>
      <c r="LKO108" s="205"/>
      <c r="LKP108" s="72"/>
      <c r="LKQ108" s="70"/>
      <c r="LKR108" s="73"/>
      <c r="LKS108" s="74"/>
      <c r="LKT108" s="74"/>
      <c r="LKU108" s="62"/>
      <c r="LKV108" s="75"/>
      <c r="LKW108" s="76"/>
      <c r="LKX108" s="216"/>
      <c r="LKY108" s="75"/>
      <c r="LKZ108" s="75"/>
      <c r="LLA108" s="204"/>
      <c r="LLB108" s="205"/>
      <c r="LLC108" s="72"/>
      <c r="LLD108" s="70"/>
      <c r="LLE108" s="73"/>
      <c r="LLF108" s="74"/>
      <c r="LLG108" s="74"/>
      <c r="LLH108" s="62"/>
      <c r="LLI108" s="75"/>
      <c r="LLJ108" s="76"/>
      <c r="LLK108" s="216"/>
      <c r="LLL108" s="75"/>
      <c r="LLM108" s="75"/>
      <c r="LLN108" s="204"/>
      <c r="LLO108" s="205"/>
      <c r="LLP108" s="72"/>
      <c r="LLQ108" s="70"/>
      <c r="LLR108" s="73"/>
      <c r="LLS108" s="74"/>
      <c r="LLT108" s="74"/>
      <c r="LLU108" s="62"/>
      <c r="LLV108" s="75"/>
      <c r="LLW108" s="76"/>
      <c r="LLX108" s="216"/>
      <c r="LLY108" s="75"/>
      <c r="LLZ108" s="75"/>
      <c r="LMA108" s="204"/>
      <c r="LMB108" s="205"/>
      <c r="LMC108" s="72"/>
      <c r="LMD108" s="70"/>
      <c r="LME108" s="73"/>
      <c r="LMF108" s="74"/>
      <c r="LMG108" s="74"/>
      <c r="LMH108" s="62"/>
      <c r="LMI108" s="75"/>
      <c r="LMJ108" s="76"/>
      <c r="LMK108" s="216"/>
      <c r="LML108" s="75"/>
      <c r="LMM108" s="75"/>
      <c r="LMN108" s="204"/>
      <c r="LMO108" s="205"/>
      <c r="LMP108" s="72"/>
      <c r="LMQ108" s="70"/>
      <c r="LMR108" s="73"/>
      <c r="LMS108" s="74"/>
      <c r="LMT108" s="74"/>
      <c r="LMU108" s="62"/>
      <c r="LMV108" s="75"/>
      <c r="LMW108" s="76"/>
      <c r="LMX108" s="216"/>
      <c r="LMY108" s="75"/>
      <c r="LMZ108" s="75"/>
      <c r="LNA108" s="204"/>
      <c r="LNB108" s="205"/>
      <c r="LNC108" s="72"/>
      <c r="LND108" s="70"/>
      <c r="LNE108" s="73"/>
      <c r="LNF108" s="74"/>
      <c r="LNG108" s="74"/>
      <c r="LNH108" s="62"/>
      <c r="LNI108" s="75"/>
      <c r="LNJ108" s="76"/>
      <c r="LNK108" s="216"/>
      <c r="LNL108" s="75"/>
      <c r="LNM108" s="75"/>
      <c r="LNN108" s="204"/>
      <c r="LNO108" s="205"/>
      <c r="LNP108" s="72"/>
      <c r="LNQ108" s="70"/>
      <c r="LNR108" s="73"/>
      <c r="LNS108" s="74"/>
      <c r="LNT108" s="74"/>
      <c r="LNU108" s="62"/>
      <c r="LNV108" s="75"/>
      <c r="LNW108" s="76"/>
      <c r="LNX108" s="216"/>
      <c r="LNY108" s="75"/>
      <c r="LNZ108" s="75"/>
      <c r="LOA108" s="204"/>
      <c r="LOB108" s="205"/>
      <c r="LOC108" s="72"/>
      <c r="LOD108" s="70"/>
      <c r="LOE108" s="73"/>
      <c r="LOF108" s="74"/>
      <c r="LOG108" s="74"/>
      <c r="LOH108" s="62"/>
      <c r="LOI108" s="75"/>
      <c r="LOJ108" s="76"/>
      <c r="LOK108" s="216"/>
      <c r="LOL108" s="75"/>
      <c r="LOM108" s="75"/>
      <c r="LON108" s="204"/>
      <c r="LOO108" s="205"/>
      <c r="LOP108" s="72"/>
      <c r="LOQ108" s="70"/>
      <c r="LOR108" s="73"/>
      <c r="LOS108" s="74"/>
      <c r="LOT108" s="74"/>
      <c r="LOU108" s="62"/>
      <c r="LOV108" s="75"/>
      <c r="LOW108" s="76"/>
      <c r="LOX108" s="216"/>
      <c r="LOY108" s="75"/>
      <c r="LOZ108" s="75"/>
      <c r="LPA108" s="204"/>
      <c r="LPB108" s="205"/>
      <c r="LPC108" s="72"/>
      <c r="LPD108" s="70"/>
      <c r="LPE108" s="73"/>
      <c r="LPF108" s="74"/>
      <c r="LPG108" s="74"/>
      <c r="LPH108" s="62"/>
      <c r="LPI108" s="75"/>
      <c r="LPJ108" s="76"/>
      <c r="LPK108" s="216"/>
      <c r="LPL108" s="75"/>
      <c r="LPM108" s="75"/>
      <c r="LPN108" s="204"/>
      <c r="LPO108" s="205"/>
      <c r="LPP108" s="72"/>
      <c r="LPQ108" s="70"/>
      <c r="LPR108" s="73"/>
      <c r="LPS108" s="74"/>
      <c r="LPT108" s="74"/>
      <c r="LPU108" s="62"/>
      <c r="LPV108" s="75"/>
      <c r="LPW108" s="76"/>
      <c r="LPX108" s="216"/>
      <c r="LPY108" s="75"/>
      <c r="LPZ108" s="75"/>
      <c r="LQA108" s="204"/>
      <c r="LQB108" s="205"/>
      <c r="LQC108" s="72"/>
      <c r="LQD108" s="70"/>
      <c r="LQE108" s="73"/>
      <c r="LQF108" s="74"/>
      <c r="LQG108" s="74"/>
      <c r="LQH108" s="62"/>
      <c r="LQI108" s="75"/>
      <c r="LQJ108" s="76"/>
      <c r="LQK108" s="216"/>
      <c r="LQL108" s="75"/>
      <c r="LQM108" s="75"/>
      <c r="LQN108" s="204"/>
      <c r="LQO108" s="205"/>
      <c r="LQP108" s="72"/>
      <c r="LQQ108" s="70"/>
      <c r="LQR108" s="73"/>
      <c r="LQS108" s="74"/>
      <c r="LQT108" s="74"/>
      <c r="LQU108" s="62"/>
      <c r="LQV108" s="75"/>
      <c r="LQW108" s="76"/>
      <c r="LQX108" s="216"/>
      <c r="LQY108" s="75"/>
      <c r="LQZ108" s="75"/>
      <c r="LRA108" s="204"/>
      <c r="LRB108" s="205"/>
      <c r="LRC108" s="72"/>
      <c r="LRD108" s="70"/>
      <c r="LRE108" s="73"/>
      <c r="LRF108" s="74"/>
      <c r="LRG108" s="74"/>
      <c r="LRH108" s="62"/>
      <c r="LRI108" s="75"/>
      <c r="LRJ108" s="76"/>
      <c r="LRK108" s="216"/>
      <c r="LRL108" s="75"/>
      <c r="LRM108" s="75"/>
      <c r="LRN108" s="204"/>
      <c r="LRO108" s="205"/>
      <c r="LRP108" s="72"/>
      <c r="LRQ108" s="70"/>
      <c r="LRR108" s="73"/>
      <c r="LRS108" s="74"/>
      <c r="LRT108" s="74"/>
      <c r="LRU108" s="62"/>
      <c r="LRV108" s="75"/>
      <c r="LRW108" s="76"/>
      <c r="LRX108" s="216"/>
      <c r="LRY108" s="75"/>
      <c r="LRZ108" s="75"/>
      <c r="LSA108" s="204"/>
      <c r="LSB108" s="205"/>
      <c r="LSC108" s="72"/>
      <c r="LSD108" s="70"/>
      <c r="LSE108" s="73"/>
      <c r="LSF108" s="74"/>
      <c r="LSG108" s="74"/>
      <c r="LSH108" s="62"/>
      <c r="LSI108" s="75"/>
      <c r="LSJ108" s="76"/>
      <c r="LSK108" s="216"/>
      <c r="LSL108" s="75"/>
      <c r="LSM108" s="75"/>
      <c r="LSN108" s="204"/>
      <c r="LSO108" s="205"/>
      <c r="LSP108" s="72"/>
      <c r="LSQ108" s="70"/>
      <c r="LSR108" s="73"/>
      <c r="LSS108" s="74"/>
      <c r="LST108" s="74"/>
      <c r="LSU108" s="62"/>
      <c r="LSV108" s="75"/>
      <c r="LSW108" s="76"/>
      <c r="LSX108" s="216"/>
      <c r="LSY108" s="75"/>
      <c r="LSZ108" s="75"/>
      <c r="LTA108" s="204"/>
      <c r="LTB108" s="205"/>
      <c r="LTC108" s="72"/>
      <c r="LTD108" s="70"/>
      <c r="LTE108" s="73"/>
      <c r="LTF108" s="74"/>
      <c r="LTG108" s="74"/>
      <c r="LTH108" s="62"/>
      <c r="LTI108" s="75"/>
      <c r="LTJ108" s="76"/>
      <c r="LTK108" s="216"/>
      <c r="LTL108" s="75"/>
      <c r="LTM108" s="75"/>
      <c r="LTN108" s="204"/>
      <c r="LTO108" s="205"/>
      <c r="LTP108" s="72"/>
      <c r="LTQ108" s="70"/>
      <c r="LTR108" s="73"/>
      <c r="LTS108" s="74"/>
      <c r="LTT108" s="74"/>
      <c r="LTU108" s="62"/>
      <c r="LTV108" s="75"/>
      <c r="LTW108" s="76"/>
      <c r="LTX108" s="216"/>
      <c r="LTY108" s="75"/>
      <c r="LTZ108" s="75"/>
      <c r="LUA108" s="204"/>
      <c r="LUB108" s="205"/>
      <c r="LUC108" s="72"/>
      <c r="LUD108" s="70"/>
      <c r="LUE108" s="73"/>
      <c r="LUF108" s="74"/>
      <c r="LUG108" s="74"/>
      <c r="LUH108" s="62"/>
      <c r="LUI108" s="75"/>
      <c r="LUJ108" s="76"/>
      <c r="LUK108" s="216"/>
      <c r="LUL108" s="75"/>
      <c r="LUM108" s="75"/>
      <c r="LUN108" s="204"/>
      <c r="LUO108" s="205"/>
      <c r="LUP108" s="72"/>
      <c r="LUQ108" s="70"/>
      <c r="LUR108" s="73"/>
      <c r="LUS108" s="74"/>
      <c r="LUT108" s="74"/>
      <c r="LUU108" s="62"/>
      <c r="LUV108" s="75"/>
      <c r="LUW108" s="76"/>
      <c r="LUX108" s="216"/>
      <c r="LUY108" s="75"/>
      <c r="LUZ108" s="75"/>
      <c r="LVA108" s="204"/>
      <c r="LVB108" s="205"/>
      <c r="LVC108" s="72"/>
      <c r="LVD108" s="70"/>
      <c r="LVE108" s="73"/>
      <c r="LVF108" s="74"/>
      <c r="LVG108" s="74"/>
      <c r="LVH108" s="62"/>
      <c r="LVI108" s="75"/>
      <c r="LVJ108" s="76"/>
      <c r="LVK108" s="216"/>
      <c r="LVL108" s="75"/>
      <c r="LVM108" s="75"/>
      <c r="LVN108" s="204"/>
      <c r="LVO108" s="205"/>
      <c r="LVP108" s="72"/>
      <c r="LVQ108" s="70"/>
      <c r="LVR108" s="73"/>
      <c r="LVS108" s="74"/>
      <c r="LVT108" s="74"/>
      <c r="LVU108" s="62"/>
      <c r="LVV108" s="75"/>
      <c r="LVW108" s="76"/>
      <c r="LVX108" s="216"/>
      <c r="LVY108" s="75"/>
      <c r="LVZ108" s="75"/>
      <c r="LWA108" s="204"/>
      <c r="LWB108" s="205"/>
      <c r="LWC108" s="72"/>
      <c r="LWD108" s="70"/>
      <c r="LWE108" s="73"/>
      <c r="LWF108" s="74"/>
      <c r="LWG108" s="74"/>
      <c r="LWH108" s="62"/>
      <c r="LWI108" s="75"/>
      <c r="LWJ108" s="76"/>
      <c r="LWK108" s="216"/>
      <c r="LWL108" s="75"/>
      <c r="LWM108" s="75"/>
      <c r="LWN108" s="204"/>
      <c r="LWO108" s="205"/>
      <c r="LWP108" s="72"/>
      <c r="LWQ108" s="70"/>
      <c r="LWR108" s="73"/>
      <c r="LWS108" s="74"/>
      <c r="LWT108" s="74"/>
      <c r="LWU108" s="62"/>
      <c r="LWV108" s="75"/>
      <c r="LWW108" s="76"/>
      <c r="LWX108" s="216"/>
      <c r="LWY108" s="75"/>
      <c r="LWZ108" s="75"/>
      <c r="LXA108" s="204"/>
      <c r="LXB108" s="205"/>
      <c r="LXC108" s="72"/>
      <c r="LXD108" s="70"/>
      <c r="LXE108" s="73"/>
      <c r="LXF108" s="74"/>
      <c r="LXG108" s="74"/>
      <c r="LXH108" s="62"/>
      <c r="LXI108" s="75"/>
      <c r="LXJ108" s="76"/>
      <c r="LXK108" s="216"/>
      <c r="LXL108" s="75"/>
      <c r="LXM108" s="75"/>
      <c r="LXN108" s="204"/>
      <c r="LXO108" s="205"/>
      <c r="LXP108" s="72"/>
      <c r="LXQ108" s="70"/>
      <c r="LXR108" s="73"/>
      <c r="LXS108" s="74"/>
      <c r="LXT108" s="74"/>
      <c r="LXU108" s="62"/>
      <c r="LXV108" s="75"/>
      <c r="LXW108" s="76"/>
      <c r="LXX108" s="216"/>
      <c r="LXY108" s="75"/>
      <c r="LXZ108" s="75"/>
      <c r="LYA108" s="204"/>
      <c r="LYB108" s="205"/>
      <c r="LYC108" s="72"/>
      <c r="LYD108" s="70"/>
      <c r="LYE108" s="73"/>
      <c r="LYF108" s="74"/>
      <c r="LYG108" s="74"/>
      <c r="LYH108" s="62"/>
      <c r="LYI108" s="75"/>
      <c r="LYJ108" s="76"/>
      <c r="LYK108" s="216"/>
      <c r="LYL108" s="75"/>
      <c r="LYM108" s="75"/>
      <c r="LYN108" s="204"/>
      <c r="LYO108" s="205"/>
      <c r="LYP108" s="72"/>
      <c r="LYQ108" s="70"/>
      <c r="LYR108" s="73"/>
      <c r="LYS108" s="74"/>
      <c r="LYT108" s="74"/>
      <c r="LYU108" s="62"/>
      <c r="LYV108" s="75"/>
      <c r="LYW108" s="76"/>
      <c r="LYX108" s="216"/>
      <c r="LYY108" s="75"/>
      <c r="LYZ108" s="75"/>
      <c r="LZA108" s="204"/>
      <c r="LZB108" s="205"/>
      <c r="LZC108" s="72"/>
      <c r="LZD108" s="70"/>
      <c r="LZE108" s="73"/>
      <c r="LZF108" s="74"/>
      <c r="LZG108" s="74"/>
      <c r="LZH108" s="62"/>
      <c r="LZI108" s="75"/>
      <c r="LZJ108" s="76"/>
      <c r="LZK108" s="216"/>
      <c r="LZL108" s="75"/>
      <c r="LZM108" s="75"/>
      <c r="LZN108" s="204"/>
      <c r="LZO108" s="205"/>
      <c r="LZP108" s="72"/>
      <c r="LZQ108" s="70"/>
      <c r="LZR108" s="73"/>
      <c r="LZS108" s="74"/>
      <c r="LZT108" s="74"/>
      <c r="LZU108" s="62"/>
      <c r="LZV108" s="75"/>
      <c r="LZW108" s="76"/>
      <c r="LZX108" s="216"/>
      <c r="LZY108" s="75"/>
      <c r="LZZ108" s="75"/>
      <c r="MAA108" s="204"/>
      <c r="MAB108" s="205"/>
      <c r="MAC108" s="72"/>
      <c r="MAD108" s="70"/>
      <c r="MAE108" s="73"/>
      <c r="MAF108" s="74"/>
      <c r="MAG108" s="74"/>
      <c r="MAH108" s="62"/>
      <c r="MAI108" s="75"/>
      <c r="MAJ108" s="76"/>
      <c r="MAK108" s="216"/>
      <c r="MAL108" s="75"/>
      <c r="MAM108" s="75"/>
      <c r="MAN108" s="204"/>
      <c r="MAO108" s="205"/>
      <c r="MAP108" s="72"/>
      <c r="MAQ108" s="70"/>
      <c r="MAR108" s="73"/>
      <c r="MAS108" s="74"/>
      <c r="MAT108" s="74"/>
      <c r="MAU108" s="62"/>
      <c r="MAV108" s="75"/>
      <c r="MAW108" s="76"/>
      <c r="MAX108" s="216"/>
      <c r="MAY108" s="75"/>
      <c r="MAZ108" s="75"/>
      <c r="MBA108" s="204"/>
      <c r="MBB108" s="205"/>
      <c r="MBC108" s="72"/>
      <c r="MBD108" s="70"/>
      <c r="MBE108" s="73"/>
      <c r="MBF108" s="74"/>
      <c r="MBG108" s="74"/>
      <c r="MBH108" s="62"/>
      <c r="MBI108" s="75"/>
      <c r="MBJ108" s="76"/>
      <c r="MBK108" s="216"/>
      <c r="MBL108" s="75"/>
      <c r="MBM108" s="75"/>
      <c r="MBN108" s="204"/>
      <c r="MBO108" s="205"/>
      <c r="MBP108" s="72"/>
      <c r="MBQ108" s="70"/>
      <c r="MBR108" s="73"/>
      <c r="MBS108" s="74"/>
      <c r="MBT108" s="74"/>
      <c r="MBU108" s="62"/>
      <c r="MBV108" s="75"/>
      <c r="MBW108" s="76"/>
      <c r="MBX108" s="216"/>
      <c r="MBY108" s="75"/>
      <c r="MBZ108" s="75"/>
      <c r="MCA108" s="204"/>
      <c r="MCB108" s="205"/>
      <c r="MCC108" s="72"/>
      <c r="MCD108" s="70"/>
      <c r="MCE108" s="73"/>
      <c r="MCF108" s="74"/>
      <c r="MCG108" s="74"/>
      <c r="MCH108" s="62"/>
      <c r="MCI108" s="75"/>
      <c r="MCJ108" s="76"/>
      <c r="MCK108" s="216"/>
      <c r="MCL108" s="75"/>
      <c r="MCM108" s="75"/>
      <c r="MCN108" s="204"/>
      <c r="MCO108" s="205"/>
      <c r="MCP108" s="72"/>
      <c r="MCQ108" s="70"/>
      <c r="MCR108" s="73"/>
      <c r="MCS108" s="74"/>
      <c r="MCT108" s="74"/>
      <c r="MCU108" s="62"/>
      <c r="MCV108" s="75"/>
      <c r="MCW108" s="76"/>
      <c r="MCX108" s="216"/>
      <c r="MCY108" s="75"/>
      <c r="MCZ108" s="75"/>
      <c r="MDA108" s="204"/>
      <c r="MDB108" s="205"/>
      <c r="MDC108" s="72"/>
      <c r="MDD108" s="70"/>
      <c r="MDE108" s="73"/>
      <c r="MDF108" s="74"/>
      <c r="MDG108" s="74"/>
      <c r="MDH108" s="62"/>
      <c r="MDI108" s="75"/>
      <c r="MDJ108" s="76"/>
      <c r="MDK108" s="216"/>
      <c r="MDL108" s="75"/>
      <c r="MDM108" s="75"/>
      <c r="MDN108" s="204"/>
      <c r="MDO108" s="205"/>
      <c r="MDP108" s="72"/>
      <c r="MDQ108" s="70"/>
      <c r="MDR108" s="73"/>
      <c r="MDS108" s="74"/>
      <c r="MDT108" s="74"/>
      <c r="MDU108" s="62"/>
      <c r="MDV108" s="75"/>
      <c r="MDW108" s="76"/>
      <c r="MDX108" s="216"/>
      <c r="MDY108" s="75"/>
      <c r="MDZ108" s="75"/>
      <c r="MEA108" s="204"/>
      <c r="MEB108" s="205"/>
      <c r="MEC108" s="72"/>
      <c r="MED108" s="70"/>
      <c r="MEE108" s="73"/>
      <c r="MEF108" s="74"/>
      <c r="MEG108" s="74"/>
      <c r="MEH108" s="62"/>
      <c r="MEI108" s="75"/>
      <c r="MEJ108" s="76"/>
      <c r="MEK108" s="216"/>
      <c r="MEL108" s="75"/>
      <c r="MEM108" s="75"/>
      <c r="MEN108" s="204"/>
      <c r="MEO108" s="205"/>
      <c r="MEP108" s="72"/>
      <c r="MEQ108" s="70"/>
      <c r="MER108" s="73"/>
      <c r="MES108" s="74"/>
      <c r="MET108" s="74"/>
      <c r="MEU108" s="62"/>
      <c r="MEV108" s="75"/>
      <c r="MEW108" s="76"/>
      <c r="MEX108" s="216"/>
      <c r="MEY108" s="75"/>
      <c r="MEZ108" s="75"/>
      <c r="MFA108" s="204"/>
      <c r="MFB108" s="205"/>
      <c r="MFC108" s="72"/>
      <c r="MFD108" s="70"/>
      <c r="MFE108" s="73"/>
      <c r="MFF108" s="74"/>
      <c r="MFG108" s="74"/>
      <c r="MFH108" s="62"/>
      <c r="MFI108" s="75"/>
      <c r="MFJ108" s="76"/>
      <c r="MFK108" s="216"/>
      <c r="MFL108" s="75"/>
      <c r="MFM108" s="75"/>
      <c r="MFN108" s="204"/>
      <c r="MFO108" s="205"/>
      <c r="MFP108" s="72"/>
      <c r="MFQ108" s="70"/>
      <c r="MFR108" s="73"/>
      <c r="MFS108" s="74"/>
      <c r="MFT108" s="74"/>
      <c r="MFU108" s="62"/>
      <c r="MFV108" s="75"/>
      <c r="MFW108" s="76"/>
      <c r="MFX108" s="216"/>
      <c r="MFY108" s="75"/>
      <c r="MFZ108" s="75"/>
      <c r="MGA108" s="204"/>
      <c r="MGB108" s="205"/>
      <c r="MGC108" s="72"/>
      <c r="MGD108" s="70"/>
      <c r="MGE108" s="73"/>
      <c r="MGF108" s="74"/>
      <c r="MGG108" s="74"/>
      <c r="MGH108" s="62"/>
      <c r="MGI108" s="75"/>
      <c r="MGJ108" s="76"/>
      <c r="MGK108" s="216"/>
      <c r="MGL108" s="75"/>
      <c r="MGM108" s="75"/>
      <c r="MGN108" s="204"/>
      <c r="MGO108" s="205"/>
      <c r="MGP108" s="72"/>
      <c r="MGQ108" s="70"/>
      <c r="MGR108" s="73"/>
      <c r="MGS108" s="74"/>
      <c r="MGT108" s="74"/>
      <c r="MGU108" s="62"/>
      <c r="MGV108" s="75"/>
      <c r="MGW108" s="76"/>
      <c r="MGX108" s="216"/>
      <c r="MGY108" s="75"/>
      <c r="MGZ108" s="75"/>
      <c r="MHA108" s="204"/>
      <c r="MHB108" s="205"/>
      <c r="MHC108" s="72"/>
      <c r="MHD108" s="70"/>
      <c r="MHE108" s="73"/>
      <c r="MHF108" s="74"/>
      <c r="MHG108" s="74"/>
      <c r="MHH108" s="62"/>
      <c r="MHI108" s="75"/>
      <c r="MHJ108" s="76"/>
      <c r="MHK108" s="216"/>
      <c r="MHL108" s="75"/>
      <c r="MHM108" s="75"/>
      <c r="MHN108" s="204"/>
      <c r="MHO108" s="205"/>
      <c r="MHP108" s="72"/>
      <c r="MHQ108" s="70"/>
      <c r="MHR108" s="73"/>
      <c r="MHS108" s="74"/>
      <c r="MHT108" s="74"/>
      <c r="MHU108" s="62"/>
      <c r="MHV108" s="75"/>
      <c r="MHW108" s="76"/>
      <c r="MHX108" s="216"/>
      <c r="MHY108" s="75"/>
      <c r="MHZ108" s="75"/>
      <c r="MIA108" s="204"/>
      <c r="MIB108" s="205"/>
      <c r="MIC108" s="72"/>
      <c r="MID108" s="70"/>
      <c r="MIE108" s="73"/>
      <c r="MIF108" s="74"/>
      <c r="MIG108" s="74"/>
      <c r="MIH108" s="62"/>
      <c r="MII108" s="75"/>
      <c r="MIJ108" s="76"/>
      <c r="MIK108" s="216"/>
      <c r="MIL108" s="75"/>
      <c r="MIM108" s="75"/>
      <c r="MIN108" s="204"/>
      <c r="MIO108" s="205"/>
      <c r="MIP108" s="72"/>
      <c r="MIQ108" s="70"/>
      <c r="MIR108" s="73"/>
      <c r="MIS108" s="74"/>
      <c r="MIT108" s="74"/>
      <c r="MIU108" s="62"/>
      <c r="MIV108" s="75"/>
      <c r="MIW108" s="76"/>
      <c r="MIX108" s="216"/>
      <c r="MIY108" s="75"/>
      <c r="MIZ108" s="75"/>
      <c r="MJA108" s="204"/>
      <c r="MJB108" s="205"/>
      <c r="MJC108" s="72"/>
      <c r="MJD108" s="70"/>
      <c r="MJE108" s="73"/>
      <c r="MJF108" s="74"/>
      <c r="MJG108" s="74"/>
      <c r="MJH108" s="62"/>
      <c r="MJI108" s="75"/>
      <c r="MJJ108" s="76"/>
      <c r="MJK108" s="216"/>
      <c r="MJL108" s="75"/>
      <c r="MJM108" s="75"/>
      <c r="MJN108" s="204"/>
      <c r="MJO108" s="205"/>
      <c r="MJP108" s="72"/>
      <c r="MJQ108" s="70"/>
      <c r="MJR108" s="73"/>
      <c r="MJS108" s="74"/>
      <c r="MJT108" s="74"/>
      <c r="MJU108" s="62"/>
      <c r="MJV108" s="75"/>
      <c r="MJW108" s="76"/>
      <c r="MJX108" s="216"/>
      <c r="MJY108" s="75"/>
      <c r="MJZ108" s="75"/>
      <c r="MKA108" s="204"/>
      <c r="MKB108" s="205"/>
      <c r="MKC108" s="72"/>
      <c r="MKD108" s="70"/>
      <c r="MKE108" s="73"/>
      <c r="MKF108" s="74"/>
      <c r="MKG108" s="74"/>
      <c r="MKH108" s="62"/>
      <c r="MKI108" s="75"/>
      <c r="MKJ108" s="76"/>
      <c r="MKK108" s="216"/>
      <c r="MKL108" s="75"/>
      <c r="MKM108" s="75"/>
      <c r="MKN108" s="204"/>
      <c r="MKO108" s="205"/>
      <c r="MKP108" s="72"/>
      <c r="MKQ108" s="70"/>
      <c r="MKR108" s="73"/>
      <c r="MKS108" s="74"/>
      <c r="MKT108" s="74"/>
      <c r="MKU108" s="62"/>
      <c r="MKV108" s="75"/>
      <c r="MKW108" s="76"/>
      <c r="MKX108" s="216"/>
      <c r="MKY108" s="75"/>
      <c r="MKZ108" s="75"/>
      <c r="MLA108" s="204"/>
      <c r="MLB108" s="205"/>
      <c r="MLC108" s="72"/>
      <c r="MLD108" s="70"/>
      <c r="MLE108" s="73"/>
      <c r="MLF108" s="74"/>
      <c r="MLG108" s="74"/>
      <c r="MLH108" s="62"/>
      <c r="MLI108" s="75"/>
      <c r="MLJ108" s="76"/>
      <c r="MLK108" s="216"/>
      <c r="MLL108" s="75"/>
      <c r="MLM108" s="75"/>
      <c r="MLN108" s="204"/>
      <c r="MLO108" s="205"/>
      <c r="MLP108" s="72"/>
      <c r="MLQ108" s="70"/>
      <c r="MLR108" s="73"/>
      <c r="MLS108" s="74"/>
      <c r="MLT108" s="74"/>
      <c r="MLU108" s="62"/>
      <c r="MLV108" s="75"/>
      <c r="MLW108" s="76"/>
      <c r="MLX108" s="216"/>
      <c r="MLY108" s="75"/>
      <c r="MLZ108" s="75"/>
      <c r="MMA108" s="204"/>
      <c r="MMB108" s="205"/>
      <c r="MMC108" s="72"/>
      <c r="MMD108" s="70"/>
      <c r="MME108" s="73"/>
      <c r="MMF108" s="74"/>
      <c r="MMG108" s="74"/>
      <c r="MMH108" s="62"/>
      <c r="MMI108" s="75"/>
      <c r="MMJ108" s="76"/>
      <c r="MMK108" s="216"/>
      <c r="MML108" s="75"/>
      <c r="MMM108" s="75"/>
      <c r="MMN108" s="204"/>
      <c r="MMO108" s="205"/>
      <c r="MMP108" s="72"/>
      <c r="MMQ108" s="70"/>
      <c r="MMR108" s="73"/>
      <c r="MMS108" s="74"/>
      <c r="MMT108" s="74"/>
      <c r="MMU108" s="62"/>
      <c r="MMV108" s="75"/>
      <c r="MMW108" s="76"/>
      <c r="MMX108" s="216"/>
      <c r="MMY108" s="75"/>
      <c r="MMZ108" s="75"/>
      <c r="MNA108" s="204"/>
      <c r="MNB108" s="205"/>
      <c r="MNC108" s="72"/>
      <c r="MND108" s="70"/>
      <c r="MNE108" s="73"/>
      <c r="MNF108" s="74"/>
      <c r="MNG108" s="74"/>
      <c r="MNH108" s="62"/>
      <c r="MNI108" s="75"/>
      <c r="MNJ108" s="76"/>
      <c r="MNK108" s="216"/>
      <c r="MNL108" s="75"/>
      <c r="MNM108" s="75"/>
      <c r="MNN108" s="204"/>
      <c r="MNO108" s="205"/>
      <c r="MNP108" s="72"/>
      <c r="MNQ108" s="70"/>
      <c r="MNR108" s="73"/>
      <c r="MNS108" s="74"/>
      <c r="MNT108" s="74"/>
      <c r="MNU108" s="62"/>
      <c r="MNV108" s="75"/>
      <c r="MNW108" s="76"/>
      <c r="MNX108" s="216"/>
      <c r="MNY108" s="75"/>
      <c r="MNZ108" s="75"/>
      <c r="MOA108" s="204"/>
      <c r="MOB108" s="205"/>
      <c r="MOC108" s="72"/>
      <c r="MOD108" s="70"/>
      <c r="MOE108" s="73"/>
      <c r="MOF108" s="74"/>
      <c r="MOG108" s="74"/>
      <c r="MOH108" s="62"/>
      <c r="MOI108" s="75"/>
      <c r="MOJ108" s="76"/>
      <c r="MOK108" s="216"/>
      <c r="MOL108" s="75"/>
      <c r="MOM108" s="75"/>
      <c r="MON108" s="204"/>
      <c r="MOO108" s="205"/>
      <c r="MOP108" s="72"/>
      <c r="MOQ108" s="70"/>
      <c r="MOR108" s="73"/>
      <c r="MOS108" s="74"/>
      <c r="MOT108" s="74"/>
      <c r="MOU108" s="62"/>
      <c r="MOV108" s="75"/>
      <c r="MOW108" s="76"/>
      <c r="MOX108" s="216"/>
      <c r="MOY108" s="75"/>
      <c r="MOZ108" s="75"/>
      <c r="MPA108" s="204"/>
      <c r="MPB108" s="205"/>
      <c r="MPC108" s="72"/>
      <c r="MPD108" s="70"/>
      <c r="MPE108" s="73"/>
      <c r="MPF108" s="74"/>
      <c r="MPG108" s="74"/>
      <c r="MPH108" s="62"/>
      <c r="MPI108" s="75"/>
      <c r="MPJ108" s="76"/>
      <c r="MPK108" s="216"/>
      <c r="MPL108" s="75"/>
      <c r="MPM108" s="75"/>
      <c r="MPN108" s="204"/>
      <c r="MPO108" s="205"/>
      <c r="MPP108" s="72"/>
      <c r="MPQ108" s="70"/>
      <c r="MPR108" s="73"/>
      <c r="MPS108" s="74"/>
      <c r="MPT108" s="74"/>
      <c r="MPU108" s="62"/>
      <c r="MPV108" s="75"/>
      <c r="MPW108" s="76"/>
      <c r="MPX108" s="216"/>
      <c r="MPY108" s="75"/>
      <c r="MPZ108" s="75"/>
      <c r="MQA108" s="204"/>
      <c r="MQB108" s="205"/>
      <c r="MQC108" s="72"/>
      <c r="MQD108" s="70"/>
      <c r="MQE108" s="73"/>
      <c r="MQF108" s="74"/>
      <c r="MQG108" s="74"/>
      <c r="MQH108" s="62"/>
      <c r="MQI108" s="75"/>
      <c r="MQJ108" s="76"/>
      <c r="MQK108" s="216"/>
      <c r="MQL108" s="75"/>
      <c r="MQM108" s="75"/>
      <c r="MQN108" s="204"/>
      <c r="MQO108" s="205"/>
      <c r="MQP108" s="72"/>
      <c r="MQQ108" s="70"/>
      <c r="MQR108" s="73"/>
      <c r="MQS108" s="74"/>
      <c r="MQT108" s="74"/>
      <c r="MQU108" s="62"/>
      <c r="MQV108" s="75"/>
      <c r="MQW108" s="76"/>
      <c r="MQX108" s="216"/>
      <c r="MQY108" s="75"/>
      <c r="MQZ108" s="75"/>
      <c r="MRA108" s="204"/>
      <c r="MRB108" s="205"/>
      <c r="MRC108" s="72"/>
      <c r="MRD108" s="70"/>
      <c r="MRE108" s="73"/>
      <c r="MRF108" s="74"/>
      <c r="MRG108" s="74"/>
      <c r="MRH108" s="62"/>
      <c r="MRI108" s="75"/>
      <c r="MRJ108" s="76"/>
      <c r="MRK108" s="216"/>
      <c r="MRL108" s="75"/>
      <c r="MRM108" s="75"/>
      <c r="MRN108" s="204"/>
      <c r="MRO108" s="205"/>
      <c r="MRP108" s="72"/>
      <c r="MRQ108" s="70"/>
      <c r="MRR108" s="73"/>
      <c r="MRS108" s="74"/>
      <c r="MRT108" s="74"/>
      <c r="MRU108" s="62"/>
      <c r="MRV108" s="75"/>
      <c r="MRW108" s="76"/>
      <c r="MRX108" s="216"/>
      <c r="MRY108" s="75"/>
      <c r="MRZ108" s="75"/>
      <c r="MSA108" s="204"/>
      <c r="MSB108" s="205"/>
      <c r="MSC108" s="72"/>
      <c r="MSD108" s="70"/>
      <c r="MSE108" s="73"/>
      <c r="MSF108" s="74"/>
      <c r="MSG108" s="74"/>
      <c r="MSH108" s="62"/>
      <c r="MSI108" s="75"/>
      <c r="MSJ108" s="76"/>
      <c r="MSK108" s="216"/>
      <c r="MSL108" s="75"/>
      <c r="MSM108" s="75"/>
      <c r="MSN108" s="204"/>
      <c r="MSO108" s="205"/>
      <c r="MSP108" s="72"/>
      <c r="MSQ108" s="70"/>
      <c r="MSR108" s="73"/>
      <c r="MSS108" s="74"/>
      <c r="MST108" s="74"/>
      <c r="MSU108" s="62"/>
      <c r="MSV108" s="75"/>
      <c r="MSW108" s="76"/>
      <c r="MSX108" s="216"/>
      <c r="MSY108" s="75"/>
      <c r="MSZ108" s="75"/>
      <c r="MTA108" s="204"/>
      <c r="MTB108" s="205"/>
      <c r="MTC108" s="72"/>
      <c r="MTD108" s="70"/>
      <c r="MTE108" s="73"/>
      <c r="MTF108" s="74"/>
      <c r="MTG108" s="74"/>
      <c r="MTH108" s="62"/>
      <c r="MTI108" s="75"/>
      <c r="MTJ108" s="76"/>
      <c r="MTK108" s="216"/>
      <c r="MTL108" s="75"/>
      <c r="MTM108" s="75"/>
      <c r="MTN108" s="204"/>
      <c r="MTO108" s="205"/>
      <c r="MTP108" s="72"/>
      <c r="MTQ108" s="70"/>
      <c r="MTR108" s="73"/>
      <c r="MTS108" s="74"/>
      <c r="MTT108" s="74"/>
      <c r="MTU108" s="62"/>
      <c r="MTV108" s="75"/>
      <c r="MTW108" s="76"/>
      <c r="MTX108" s="216"/>
      <c r="MTY108" s="75"/>
      <c r="MTZ108" s="75"/>
      <c r="MUA108" s="204"/>
      <c r="MUB108" s="205"/>
      <c r="MUC108" s="72"/>
      <c r="MUD108" s="70"/>
      <c r="MUE108" s="73"/>
      <c r="MUF108" s="74"/>
      <c r="MUG108" s="74"/>
      <c r="MUH108" s="62"/>
      <c r="MUI108" s="75"/>
      <c r="MUJ108" s="76"/>
      <c r="MUK108" s="216"/>
      <c r="MUL108" s="75"/>
      <c r="MUM108" s="75"/>
      <c r="MUN108" s="204"/>
      <c r="MUO108" s="205"/>
      <c r="MUP108" s="72"/>
      <c r="MUQ108" s="70"/>
      <c r="MUR108" s="73"/>
      <c r="MUS108" s="74"/>
      <c r="MUT108" s="74"/>
      <c r="MUU108" s="62"/>
      <c r="MUV108" s="75"/>
      <c r="MUW108" s="76"/>
      <c r="MUX108" s="216"/>
      <c r="MUY108" s="75"/>
      <c r="MUZ108" s="75"/>
      <c r="MVA108" s="204"/>
      <c r="MVB108" s="205"/>
      <c r="MVC108" s="72"/>
      <c r="MVD108" s="70"/>
      <c r="MVE108" s="73"/>
      <c r="MVF108" s="74"/>
      <c r="MVG108" s="74"/>
      <c r="MVH108" s="62"/>
      <c r="MVI108" s="75"/>
      <c r="MVJ108" s="76"/>
      <c r="MVK108" s="216"/>
      <c r="MVL108" s="75"/>
      <c r="MVM108" s="75"/>
      <c r="MVN108" s="204"/>
      <c r="MVO108" s="205"/>
      <c r="MVP108" s="72"/>
      <c r="MVQ108" s="70"/>
      <c r="MVR108" s="73"/>
      <c r="MVS108" s="74"/>
      <c r="MVT108" s="74"/>
      <c r="MVU108" s="62"/>
      <c r="MVV108" s="75"/>
      <c r="MVW108" s="76"/>
      <c r="MVX108" s="216"/>
      <c r="MVY108" s="75"/>
      <c r="MVZ108" s="75"/>
      <c r="MWA108" s="204"/>
      <c r="MWB108" s="205"/>
      <c r="MWC108" s="72"/>
      <c r="MWD108" s="70"/>
      <c r="MWE108" s="73"/>
      <c r="MWF108" s="74"/>
      <c r="MWG108" s="74"/>
      <c r="MWH108" s="62"/>
      <c r="MWI108" s="75"/>
      <c r="MWJ108" s="76"/>
      <c r="MWK108" s="216"/>
      <c r="MWL108" s="75"/>
      <c r="MWM108" s="75"/>
      <c r="MWN108" s="204"/>
      <c r="MWO108" s="205"/>
      <c r="MWP108" s="72"/>
      <c r="MWQ108" s="70"/>
      <c r="MWR108" s="73"/>
      <c r="MWS108" s="74"/>
      <c r="MWT108" s="74"/>
      <c r="MWU108" s="62"/>
      <c r="MWV108" s="75"/>
      <c r="MWW108" s="76"/>
      <c r="MWX108" s="216"/>
      <c r="MWY108" s="75"/>
      <c r="MWZ108" s="75"/>
      <c r="MXA108" s="204"/>
      <c r="MXB108" s="205"/>
      <c r="MXC108" s="72"/>
      <c r="MXD108" s="70"/>
      <c r="MXE108" s="73"/>
      <c r="MXF108" s="74"/>
      <c r="MXG108" s="74"/>
      <c r="MXH108" s="62"/>
      <c r="MXI108" s="75"/>
      <c r="MXJ108" s="76"/>
      <c r="MXK108" s="216"/>
      <c r="MXL108" s="75"/>
      <c r="MXM108" s="75"/>
      <c r="MXN108" s="204"/>
      <c r="MXO108" s="205"/>
      <c r="MXP108" s="72"/>
      <c r="MXQ108" s="70"/>
      <c r="MXR108" s="73"/>
      <c r="MXS108" s="74"/>
      <c r="MXT108" s="74"/>
      <c r="MXU108" s="62"/>
      <c r="MXV108" s="75"/>
      <c r="MXW108" s="76"/>
      <c r="MXX108" s="216"/>
      <c r="MXY108" s="75"/>
      <c r="MXZ108" s="75"/>
      <c r="MYA108" s="204"/>
      <c r="MYB108" s="205"/>
      <c r="MYC108" s="72"/>
      <c r="MYD108" s="70"/>
      <c r="MYE108" s="73"/>
      <c r="MYF108" s="74"/>
      <c r="MYG108" s="74"/>
      <c r="MYH108" s="62"/>
      <c r="MYI108" s="75"/>
      <c r="MYJ108" s="76"/>
      <c r="MYK108" s="216"/>
      <c r="MYL108" s="75"/>
      <c r="MYM108" s="75"/>
      <c r="MYN108" s="204"/>
      <c r="MYO108" s="205"/>
      <c r="MYP108" s="72"/>
      <c r="MYQ108" s="70"/>
      <c r="MYR108" s="73"/>
      <c r="MYS108" s="74"/>
      <c r="MYT108" s="74"/>
      <c r="MYU108" s="62"/>
      <c r="MYV108" s="75"/>
      <c r="MYW108" s="76"/>
      <c r="MYX108" s="216"/>
      <c r="MYY108" s="75"/>
      <c r="MYZ108" s="75"/>
      <c r="MZA108" s="204"/>
      <c r="MZB108" s="205"/>
      <c r="MZC108" s="72"/>
      <c r="MZD108" s="70"/>
      <c r="MZE108" s="73"/>
      <c r="MZF108" s="74"/>
      <c r="MZG108" s="74"/>
      <c r="MZH108" s="62"/>
      <c r="MZI108" s="75"/>
      <c r="MZJ108" s="76"/>
      <c r="MZK108" s="216"/>
      <c r="MZL108" s="75"/>
      <c r="MZM108" s="75"/>
      <c r="MZN108" s="204"/>
      <c r="MZO108" s="205"/>
      <c r="MZP108" s="72"/>
      <c r="MZQ108" s="70"/>
      <c r="MZR108" s="73"/>
      <c r="MZS108" s="74"/>
      <c r="MZT108" s="74"/>
      <c r="MZU108" s="62"/>
      <c r="MZV108" s="75"/>
      <c r="MZW108" s="76"/>
      <c r="MZX108" s="216"/>
      <c r="MZY108" s="75"/>
      <c r="MZZ108" s="75"/>
      <c r="NAA108" s="204"/>
      <c r="NAB108" s="205"/>
      <c r="NAC108" s="72"/>
      <c r="NAD108" s="70"/>
      <c r="NAE108" s="73"/>
      <c r="NAF108" s="74"/>
      <c r="NAG108" s="74"/>
      <c r="NAH108" s="62"/>
      <c r="NAI108" s="75"/>
      <c r="NAJ108" s="76"/>
      <c r="NAK108" s="216"/>
      <c r="NAL108" s="75"/>
      <c r="NAM108" s="75"/>
      <c r="NAN108" s="204"/>
      <c r="NAO108" s="205"/>
      <c r="NAP108" s="72"/>
      <c r="NAQ108" s="70"/>
      <c r="NAR108" s="73"/>
      <c r="NAS108" s="74"/>
      <c r="NAT108" s="74"/>
      <c r="NAU108" s="62"/>
      <c r="NAV108" s="75"/>
      <c r="NAW108" s="76"/>
      <c r="NAX108" s="216"/>
      <c r="NAY108" s="75"/>
      <c r="NAZ108" s="75"/>
      <c r="NBA108" s="204"/>
      <c r="NBB108" s="205"/>
      <c r="NBC108" s="72"/>
      <c r="NBD108" s="70"/>
      <c r="NBE108" s="73"/>
      <c r="NBF108" s="74"/>
      <c r="NBG108" s="74"/>
      <c r="NBH108" s="62"/>
      <c r="NBI108" s="75"/>
      <c r="NBJ108" s="76"/>
      <c r="NBK108" s="216"/>
      <c r="NBL108" s="75"/>
      <c r="NBM108" s="75"/>
      <c r="NBN108" s="204"/>
      <c r="NBO108" s="205"/>
      <c r="NBP108" s="72"/>
      <c r="NBQ108" s="70"/>
      <c r="NBR108" s="73"/>
      <c r="NBS108" s="74"/>
      <c r="NBT108" s="74"/>
      <c r="NBU108" s="62"/>
      <c r="NBV108" s="75"/>
      <c r="NBW108" s="76"/>
      <c r="NBX108" s="216"/>
      <c r="NBY108" s="75"/>
      <c r="NBZ108" s="75"/>
      <c r="NCA108" s="204"/>
      <c r="NCB108" s="205"/>
      <c r="NCC108" s="72"/>
      <c r="NCD108" s="70"/>
      <c r="NCE108" s="73"/>
      <c r="NCF108" s="74"/>
      <c r="NCG108" s="74"/>
      <c r="NCH108" s="62"/>
      <c r="NCI108" s="75"/>
      <c r="NCJ108" s="76"/>
      <c r="NCK108" s="216"/>
      <c r="NCL108" s="75"/>
      <c r="NCM108" s="75"/>
      <c r="NCN108" s="204"/>
      <c r="NCO108" s="205"/>
      <c r="NCP108" s="72"/>
      <c r="NCQ108" s="70"/>
      <c r="NCR108" s="73"/>
      <c r="NCS108" s="74"/>
      <c r="NCT108" s="74"/>
      <c r="NCU108" s="62"/>
      <c r="NCV108" s="75"/>
      <c r="NCW108" s="76"/>
      <c r="NCX108" s="216"/>
      <c r="NCY108" s="75"/>
      <c r="NCZ108" s="75"/>
      <c r="NDA108" s="204"/>
      <c r="NDB108" s="205"/>
      <c r="NDC108" s="72"/>
      <c r="NDD108" s="70"/>
      <c r="NDE108" s="73"/>
      <c r="NDF108" s="74"/>
      <c r="NDG108" s="74"/>
      <c r="NDH108" s="62"/>
      <c r="NDI108" s="75"/>
      <c r="NDJ108" s="76"/>
      <c r="NDK108" s="216"/>
      <c r="NDL108" s="75"/>
      <c r="NDM108" s="75"/>
      <c r="NDN108" s="204"/>
      <c r="NDO108" s="205"/>
      <c r="NDP108" s="72"/>
      <c r="NDQ108" s="70"/>
      <c r="NDR108" s="73"/>
      <c r="NDS108" s="74"/>
      <c r="NDT108" s="74"/>
      <c r="NDU108" s="62"/>
      <c r="NDV108" s="75"/>
      <c r="NDW108" s="76"/>
      <c r="NDX108" s="216"/>
      <c r="NDY108" s="75"/>
      <c r="NDZ108" s="75"/>
      <c r="NEA108" s="204"/>
      <c r="NEB108" s="205"/>
      <c r="NEC108" s="72"/>
      <c r="NED108" s="70"/>
      <c r="NEE108" s="73"/>
      <c r="NEF108" s="74"/>
      <c r="NEG108" s="74"/>
      <c r="NEH108" s="62"/>
      <c r="NEI108" s="75"/>
      <c r="NEJ108" s="76"/>
      <c r="NEK108" s="216"/>
      <c r="NEL108" s="75"/>
      <c r="NEM108" s="75"/>
      <c r="NEN108" s="204"/>
      <c r="NEO108" s="205"/>
      <c r="NEP108" s="72"/>
      <c r="NEQ108" s="70"/>
      <c r="NER108" s="73"/>
      <c r="NES108" s="74"/>
      <c r="NET108" s="74"/>
      <c r="NEU108" s="62"/>
      <c r="NEV108" s="75"/>
      <c r="NEW108" s="76"/>
      <c r="NEX108" s="216"/>
      <c r="NEY108" s="75"/>
      <c r="NEZ108" s="75"/>
      <c r="NFA108" s="204"/>
      <c r="NFB108" s="205"/>
      <c r="NFC108" s="72"/>
      <c r="NFD108" s="70"/>
      <c r="NFE108" s="73"/>
      <c r="NFF108" s="74"/>
      <c r="NFG108" s="74"/>
      <c r="NFH108" s="62"/>
      <c r="NFI108" s="75"/>
      <c r="NFJ108" s="76"/>
      <c r="NFK108" s="216"/>
      <c r="NFL108" s="75"/>
      <c r="NFM108" s="75"/>
      <c r="NFN108" s="204"/>
      <c r="NFO108" s="205"/>
      <c r="NFP108" s="72"/>
      <c r="NFQ108" s="70"/>
      <c r="NFR108" s="73"/>
      <c r="NFS108" s="74"/>
      <c r="NFT108" s="74"/>
      <c r="NFU108" s="62"/>
      <c r="NFV108" s="75"/>
      <c r="NFW108" s="76"/>
      <c r="NFX108" s="216"/>
      <c r="NFY108" s="75"/>
      <c r="NFZ108" s="75"/>
      <c r="NGA108" s="204"/>
      <c r="NGB108" s="205"/>
      <c r="NGC108" s="72"/>
      <c r="NGD108" s="70"/>
      <c r="NGE108" s="73"/>
      <c r="NGF108" s="74"/>
      <c r="NGG108" s="74"/>
      <c r="NGH108" s="62"/>
      <c r="NGI108" s="75"/>
      <c r="NGJ108" s="76"/>
      <c r="NGK108" s="216"/>
      <c r="NGL108" s="75"/>
      <c r="NGM108" s="75"/>
      <c r="NGN108" s="204"/>
      <c r="NGO108" s="205"/>
      <c r="NGP108" s="72"/>
      <c r="NGQ108" s="70"/>
      <c r="NGR108" s="73"/>
      <c r="NGS108" s="74"/>
      <c r="NGT108" s="74"/>
      <c r="NGU108" s="62"/>
      <c r="NGV108" s="75"/>
      <c r="NGW108" s="76"/>
      <c r="NGX108" s="216"/>
      <c r="NGY108" s="75"/>
      <c r="NGZ108" s="75"/>
      <c r="NHA108" s="204"/>
      <c r="NHB108" s="205"/>
      <c r="NHC108" s="72"/>
      <c r="NHD108" s="70"/>
      <c r="NHE108" s="73"/>
      <c r="NHF108" s="74"/>
      <c r="NHG108" s="74"/>
      <c r="NHH108" s="62"/>
      <c r="NHI108" s="75"/>
      <c r="NHJ108" s="76"/>
      <c r="NHK108" s="216"/>
      <c r="NHL108" s="75"/>
      <c r="NHM108" s="75"/>
      <c r="NHN108" s="204"/>
      <c r="NHO108" s="205"/>
      <c r="NHP108" s="72"/>
      <c r="NHQ108" s="70"/>
      <c r="NHR108" s="73"/>
      <c r="NHS108" s="74"/>
      <c r="NHT108" s="74"/>
      <c r="NHU108" s="62"/>
      <c r="NHV108" s="75"/>
      <c r="NHW108" s="76"/>
      <c r="NHX108" s="216"/>
      <c r="NHY108" s="75"/>
      <c r="NHZ108" s="75"/>
      <c r="NIA108" s="204"/>
      <c r="NIB108" s="205"/>
      <c r="NIC108" s="72"/>
      <c r="NID108" s="70"/>
      <c r="NIE108" s="73"/>
      <c r="NIF108" s="74"/>
      <c r="NIG108" s="74"/>
      <c r="NIH108" s="62"/>
      <c r="NII108" s="75"/>
      <c r="NIJ108" s="76"/>
      <c r="NIK108" s="216"/>
      <c r="NIL108" s="75"/>
      <c r="NIM108" s="75"/>
      <c r="NIN108" s="204"/>
      <c r="NIO108" s="205"/>
      <c r="NIP108" s="72"/>
      <c r="NIQ108" s="70"/>
      <c r="NIR108" s="73"/>
      <c r="NIS108" s="74"/>
      <c r="NIT108" s="74"/>
      <c r="NIU108" s="62"/>
      <c r="NIV108" s="75"/>
      <c r="NIW108" s="76"/>
      <c r="NIX108" s="216"/>
      <c r="NIY108" s="75"/>
      <c r="NIZ108" s="75"/>
      <c r="NJA108" s="204"/>
      <c r="NJB108" s="205"/>
      <c r="NJC108" s="72"/>
      <c r="NJD108" s="70"/>
      <c r="NJE108" s="73"/>
      <c r="NJF108" s="74"/>
      <c r="NJG108" s="74"/>
      <c r="NJH108" s="62"/>
      <c r="NJI108" s="75"/>
      <c r="NJJ108" s="76"/>
      <c r="NJK108" s="216"/>
      <c r="NJL108" s="75"/>
      <c r="NJM108" s="75"/>
      <c r="NJN108" s="204"/>
      <c r="NJO108" s="205"/>
      <c r="NJP108" s="72"/>
      <c r="NJQ108" s="70"/>
      <c r="NJR108" s="73"/>
      <c r="NJS108" s="74"/>
      <c r="NJT108" s="74"/>
      <c r="NJU108" s="62"/>
      <c r="NJV108" s="75"/>
      <c r="NJW108" s="76"/>
      <c r="NJX108" s="216"/>
      <c r="NJY108" s="75"/>
      <c r="NJZ108" s="75"/>
      <c r="NKA108" s="204"/>
      <c r="NKB108" s="205"/>
      <c r="NKC108" s="72"/>
      <c r="NKD108" s="70"/>
      <c r="NKE108" s="73"/>
      <c r="NKF108" s="74"/>
      <c r="NKG108" s="74"/>
      <c r="NKH108" s="62"/>
      <c r="NKI108" s="75"/>
      <c r="NKJ108" s="76"/>
      <c r="NKK108" s="216"/>
      <c r="NKL108" s="75"/>
      <c r="NKM108" s="75"/>
      <c r="NKN108" s="204"/>
      <c r="NKO108" s="205"/>
      <c r="NKP108" s="72"/>
      <c r="NKQ108" s="70"/>
      <c r="NKR108" s="73"/>
      <c r="NKS108" s="74"/>
      <c r="NKT108" s="74"/>
      <c r="NKU108" s="62"/>
      <c r="NKV108" s="75"/>
      <c r="NKW108" s="76"/>
      <c r="NKX108" s="216"/>
      <c r="NKY108" s="75"/>
      <c r="NKZ108" s="75"/>
      <c r="NLA108" s="204"/>
      <c r="NLB108" s="205"/>
      <c r="NLC108" s="72"/>
      <c r="NLD108" s="70"/>
      <c r="NLE108" s="73"/>
      <c r="NLF108" s="74"/>
      <c r="NLG108" s="74"/>
      <c r="NLH108" s="62"/>
      <c r="NLI108" s="75"/>
      <c r="NLJ108" s="76"/>
      <c r="NLK108" s="216"/>
      <c r="NLL108" s="75"/>
      <c r="NLM108" s="75"/>
      <c r="NLN108" s="204"/>
      <c r="NLO108" s="205"/>
      <c r="NLP108" s="72"/>
      <c r="NLQ108" s="70"/>
      <c r="NLR108" s="73"/>
      <c r="NLS108" s="74"/>
      <c r="NLT108" s="74"/>
      <c r="NLU108" s="62"/>
      <c r="NLV108" s="75"/>
      <c r="NLW108" s="76"/>
      <c r="NLX108" s="216"/>
      <c r="NLY108" s="75"/>
      <c r="NLZ108" s="75"/>
      <c r="NMA108" s="204"/>
      <c r="NMB108" s="205"/>
      <c r="NMC108" s="72"/>
      <c r="NMD108" s="70"/>
      <c r="NME108" s="73"/>
      <c r="NMF108" s="74"/>
      <c r="NMG108" s="74"/>
      <c r="NMH108" s="62"/>
      <c r="NMI108" s="75"/>
      <c r="NMJ108" s="76"/>
      <c r="NMK108" s="216"/>
      <c r="NML108" s="75"/>
      <c r="NMM108" s="75"/>
      <c r="NMN108" s="204"/>
      <c r="NMO108" s="205"/>
      <c r="NMP108" s="72"/>
      <c r="NMQ108" s="70"/>
      <c r="NMR108" s="73"/>
      <c r="NMS108" s="74"/>
      <c r="NMT108" s="74"/>
      <c r="NMU108" s="62"/>
      <c r="NMV108" s="75"/>
      <c r="NMW108" s="76"/>
      <c r="NMX108" s="216"/>
      <c r="NMY108" s="75"/>
      <c r="NMZ108" s="75"/>
      <c r="NNA108" s="204"/>
      <c r="NNB108" s="205"/>
      <c r="NNC108" s="72"/>
      <c r="NND108" s="70"/>
      <c r="NNE108" s="73"/>
      <c r="NNF108" s="74"/>
      <c r="NNG108" s="74"/>
      <c r="NNH108" s="62"/>
      <c r="NNI108" s="75"/>
      <c r="NNJ108" s="76"/>
      <c r="NNK108" s="216"/>
      <c r="NNL108" s="75"/>
      <c r="NNM108" s="75"/>
      <c r="NNN108" s="204"/>
      <c r="NNO108" s="205"/>
      <c r="NNP108" s="72"/>
      <c r="NNQ108" s="70"/>
      <c r="NNR108" s="73"/>
      <c r="NNS108" s="74"/>
      <c r="NNT108" s="74"/>
      <c r="NNU108" s="62"/>
      <c r="NNV108" s="75"/>
      <c r="NNW108" s="76"/>
      <c r="NNX108" s="216"/>
      <c r="NNY108" s="75"/>
      <c r="NNZ108" s="75"/>
      <c r="NOA108" s="204"/>
      <c r="NOB108" s="205"/>
      <c r="NOC108" s="72"/>
      <c r="NOD108" s="70"/>
      <c r="NOE108" s="73"/>
      <c r="NOF108" s="74"/>
      <c r="NOG108" s="74"/>
      <c r="NOH108" s="62"/>
      <c r="NOI108" s="75"/>
      <c r="NOJ108" s="76"/>
      <c r="NOK108" s="216"/>
      <c r="NOL108" s="75"/>
      <c r="NOM108" s="75"/>
      <c r="NON108" s="204"/>
      <c r="NOO108" s="205"/>
      <c r="NOP108" s="72"/>
      <c r="NOQ108" s="70"/>
      <c r="NOR108" s="73"/>
      <c r="NOS108" s="74"/>
      <c r="NOT108" s="74"/>
      <c r="NOU108" s="62"/>
      <c r="NOV108" s="75"/>
      <c r="NOW108" s="76"/>
      <c r="NOX108" s="216"/>
      <c r="NOY108" s="75"/>
      <c r="NOZ108" s="75"/>
      <c r="NPA108" s="204"/>
      <c r="NPB108" s="205"/>
      <c r="NPC108" s="72"/>
      <c r="NPD108" s="70"/>
      <c r="NPE108" s="73"/>
      <c r="NPF108" s="74"/>
      <c r="NPG108" s="74"/>
      <c r="NPH108" s="62"/>
      <c r="NPI108" s="75"/>
      <c r="NPJ108" s="76"/>
      <c r="NPK108" s="216"/>
      <c r="NPL108" s="75"/>
      <c r="NPM108" s="75"/>
      <c r="NPN108" s="204"/>
      <c r="NPO108" s="205"/>
      <c r="NPP108" s="72"/>
      <c r="NPQ108" s="70"/>
      <c r="NPR108" s="73"/>
      <c r="NPS108" s="74"/>
      <c r="NPT108" s="74"/>
      <c r="NPU108" s="62"/>
      <c r="NPV108" s="75"/>
      <c r="NPW108" s="76"/>
      <c r="NPX108" s="216"/>
      <c r="NPY108" s="75"/>
      <c r="NPZ108" s="75"/>
      <c r="NQA108" s="204"/>
      <c r="NQB108" s="205"/>
      <c r="NQC108" s="72"/>
      <c r="NQD108" s="70"/>
      <c r="NQE108" s="73"/>
      <c r="NQF108" s="74"/>
      <c r="NQG108" s="74"/>
      <c r="NQH108" s="62"/>
      <c r="NQI108" s="75"/>
      <c r="NQJ108" s="76"/>
      <c r="NQK108" s="216"/>
      <c r="NQL108" s="75"/>
      <c r="NQM108" s="75"/>
      <c r="NQN108" s="204"/>
      <c r="NQO108" s="205"/>
      <c r="NQP108" s="72"/>
      <c r="NQQ108" s="70"/>
      <c r="NQR108" s="73"/>
      <c r="NQS108" s="74"/>
      <c r="NQT108" s="74"/>
      <c r="NQU108" s="62"/>
      <c r="NQV108" s="75"/>
      <c r="NQW108" s="76"/>
      <c r="NQX108" s="216"/>
      <c r="NQY108" s="75"/>
      <c r="NQZ108" s="75"/>
      <c r="NRA108" s="204"/>
      <c r="NRB108" s="205"/>
      <c r="NRC108" s="72"/>
      <c r="NRD108" s="70"/>
      <c r="NRE108" s="73"/>
      <c r="NRF108" s="74"/>
      <c r="NRG108" s="74"/>
      <c r="NRH108" s="62"/>
      <c r="NRI108" s="75"/>
      <c r="NRJ108" s="76"/>
      <c r="NRK108" s="216"/>
      <c r="NRL108" s="75"/>
      <c r="NRM108" s="75"/>
      <c r="NRN108" s="204"/>
      <c r="NRO108" s="205"/>
      <c r="NRP108" s="72"/>
      <c r="NRQ108" s="70"/>
      <c r="NRR108" s="73"/>
      <c r="NRS108" s="74"/>
      <c r="NRT108" s="74"/>
      <c r="NRU108" s="62"/>
      <c r="NRV108" s="75"/>
      <c r="NRW108" s="76"/>
      <c r="NRX108" s="216"/>
      <c r="NRY108" s="75"/>
      <c r="NRZ108" s="75"/>
      <c r="NSA108" s="204"/>
      <c r="NSB108" s="205"/>
      <c r="NSC108" s="72"/>
      <c r="NSD108" s="70"/>
      <c r="NSE108" s="73"/>
      <c r="NSF108" s="74"/>
      <c r="NSG108" s="74"/>
      <c r="NSH108" s="62"/>
      <c r="NSI108" s="75"/>
      <c r="NSJ108" s="76"/>
      <c r="NSK108" s="216"/>
      <c r="NSL108" s="75"/>
      <c r="NSM108" s="75"/>
      <c r="NSN108" s="204"/>
      <c r="NSO108" s="205"/>
      <c r="NSP108" s="72"/>
      <c r="NSQ108" s="70"/>
      <c r="NSR108" s="73"/>
      <c r="NSS108" s="74"/>
      <c r="NST108" s="74"/>
      <c r="NSU108" s="62"/>
      <c r="NSV108" s="75"/>
      <c r="NSW108" s="76"/>
      <c r="NSX108" s="216"/>
      <c r="NSY108" s="75"/>
      <c r="NSZ108" s="75"/>
      <c r="NTA108" s="204"/>
      <c r="NTB108" s="205"/>
      <c r="NTC108" s="72"/>
      <c r="NTD108" s="70"/>
      <c r="NTE108" s="73"/>
      <c r="NTF108" s="74"/>
      <c r="NTG108" s="74"/>
      <c r="NTH108" s="62"/>
      <c r="NTI108" s="75"/>
      <c r="NTJ108" s="76"/>
      <c r="NTK108" s="216"/>
      <c r="NTL108" s="75"/>
      <c r="NTM108" s="75"/>
      <c r="NTN108" s="204"/>
      <c r="NTO108" s="205"/>
      <c r="NTP108" s="72"/>
      <c r="NTQ108" s="70"/>
      <c r="NTR108" s="73"/>
      <c r="NTS108" s="74"/>
      <c r="NTT108" s="74"/>
      <c r="NTU108" s="62"/>
      <c r="NTV108" s="75"/>
      <c r="NTW108" s="76"/>
      <c r="NTX108" s="216"/>
      <c r="NTY108" s="75"/>
      <c r="NTZ108" s="75"/>
      <c r="NUA108" s="204"/>
      <c r="NUB108" s="205"/>
      <c r="NUC108" s="72"/>
      <c r="NUD108" s="70"/>
      <c r="NUE108" s="73"/>
      <c r="NUF108" s="74"/>
      <c r="NUG108" s="74"/>
      <c r="NUH108" s="62"/>
      <c r="NUI108" s="75"/>
      <c r="NUJ108" s="76"/>
      <c r="NUK108" s="216"/>
      <c r="NUL108" s="75"/>
      <c r="NUM108" s="75"/>
      <c r="NUN108" s="204"/>
      <c r="NUO108" s="205"/>
      <c r="NUP108" s="72"/>
      <c r="NUQ108" s="70"/>
      <c r="NUR108" s="73"/>
      <c r="NUS108" s="74"/>
      <c r="NUT108" s="74"/>
      <c r="NUU108" s="62"/>
      <c r="NUV108" s="75"/>
      <c r="NUW108" s="76"/>
      <c r="NUX108" s="216"/>
      <c r="NUY108" s="75"/>
      <c r="NUZ108" s="75"/>
      <c r="NVA108" s="204"/>
      <c r="NVB108" s="205"/>
      <c r="NVC108" s="72"/>
      <c r="NVD108" s="70"/>
      <c r="NVE108" s="73"/>
      <c r="NVF108" s="74"/>
      <c r="NVG108" s="74"/>
      <c r="NVH108" s="62"/>
      <c r="NVI108" s="75"/>
      <c r="NVJ108" s="76"/>
      <c r="NVK108" s="216"/>
      <c r="NVL108" s="75"/>
      <c r="NVM108" s="75"/>
      <c r="NVN108" s="204"/>
      <c r="NVO108" s="205"/>
      <c r="NVP108" s="72"/>
      <c r="NVQ108" s="70"/>
      <c r="NVR108" s="73"/>
      <c r="NVS108" s="74"/>
      <c r="NVT108" s="74"/>
      <c r="NVU108" s="62"/>
      <c r="NVV108" s="75"/>
      <c r="NVW108" s="76"/>
      <c r="NVX108" s="216"/>
      <c r="NVY108" s="75"/>
      <c r="NVZ108" s="75"/>
      <c r="NWA108" s="204"/>
      <c r="NWB108" s="205"/>
      <c r="NWC108" s="72"/>
      <c r="NWD108" s="70"/>
      <c r="NWE108" s="73"/>
      <c r="NWF108" s="74"/>
      <c r="NWG108" s="74"/>
      <c r="NWH108" s="62"/>
      <c r="NWI108" s="75"/>
      <c r="NWJ108" s="76"/>
      <c r="NWK108" s="216"/>
      <c r="NWL108" s="75"/>
      <c r="NWM108" s="75"/>
      <c r="NWN108" s="204"/>
      <c r="NWO108" s="205"/>
      <c r="NWP108" s="72"/>
      <c r="NWQ108" s="70"/>
      <c r="NWR108" s="73"/>
      <c r="NWS108" s="74"/>
      <c r="NWT108" s="74"/>
      <c r="NWU108" s="62"/>
      <c r="NWV108" s="75"/>
      <c r="NWW108" s="76"/>
      <c r="NWX108" s="216"/>
      <c r="NWY108" s="75"/>
      <c r="NWZ108" s="75"/>
      <c r="NXA108" s="204"/>
      <c r="NXB108" s="205"/>
      <c r="NXC108" s="72"/>
      <c r="NXD108" s="70"/>
      <c r="NXE108" s="73"/>
      <c r="NXF108" s="74"/>
      <c r="NXG108" s="74"/>
      <c r="NXH108" s="62"/>
      <c r="NXI108" s="75"/>
      <c r="NXJ108" s="76"/>
      <c r="NXK108" s="216"/>
      <c r="NXL108" s="75"/>
      <c r="NXM108" s="75"/>
      <c r="NXN108" s="204"/>
      <c r="NXO108" s="205"/>
      <c r="NXP108" s="72"/>
      <c r="NXQ108" s="70"/>
      <c r="NXR108" s="73"/>
      <c r="NXS108" s="74"/>
      <c r="NXT108" s="74"/>
      <c r="NXU108" s="62"/>
      <c r="NXV108" s="75"/>
      <c r="NXW108" s="76"/>
      <c r="NXX108" s="216"/>
      <c r="NXY108" s="75"/>
      <c r="NXZ108" s="75"/>
      <c r="NYA108" s="204"/>
      <c r="NYB108" s="205"/>
      <c r="NYC108" s="72"/>
      <c r="NYD108" s="70"/>
      <c r="NYE108" s="73"/>
      <c r="NYF108" s="74"/>
      <c r="NYG108" s="74"/>
      <c r="NYH108" s="62"/>
      <c r="NYI108" s="75"/>
      <c r="NYJ108" s="76"/>
      <c r="NYK108" s="216"/>
      <c r="NYL108" s="75"/>
      <c r="NYM108" s="75"/>
      <c r="NYN108" s="204"/>
      <c r="NYO108" s="205"/>
      <c r="NYP108" s="72"/>
      <c r="NYQ108" s="70"/>
      <c r="NYR108" s="73"/>
      <c r="NYS108" s="74"/>
      <c r="NYT108" s="74"/>
      <c r="NYU108" s="62"/>
      <c r="NYV108" s="75"/>
      <c r="NYW108" s="76"/>
      <c r="NYX108" s="216"/>
      <c r="NYY108" s="75"/>
      <c r="NYZ108" s="75"/>
      <c r="NZA108" s="204"/>
      <c r="NZB108" s="205"/>
      <c r="NZC108" s="72"/>
      <c r="NZD108" s="70"/>
      <c r="NZE108" s="73"/>
      <c r="NZF108" s="74"/>
      <c r="NZG108" s="74"/>
      <c r="NZH108" s="62"/>
      <c r="NZI108" s="75"/>
      <c r="NZJ108" s="76"/>
      <c r="NZK108" s="216"/>
      <c r="NZL108" s="75"/>
      <c r="NZM108" s="75"/>
      <c r="NZN108" s="204"/>
      <c r="NZO108" s="205"/>
      <c r="NZP108" s="72"/>
      <c r="NZQ108" s="70"/>
      <c r="NZR108" s="73"/>
      <c r="NZS108" s="74"/>
      <c r="NZT108" s="74"/>
      <c r="NZU108" s="62"/>
      <c r="NZV108" s="75"/>
      <c r="NZW108" s="76"/>
      <c r="NZX108" s="216"/>
      <c r="NZY108" s="75"/>
      <c r="NZZ108" s="75"/>
      <c r="OAA108" s="204"/>
      <c r="OAB108" s="205"/>
      <c r="OAC108" s="72"/>
      <c r="OAD108" s="70"/>
      <c r="OAE108" s="73"/>
      <c r="OAF108" s="74"/>
      <c r="OAG108" s="74"/>
      <c r="OAH108" s="62"/>
      <c r="OAI108" s="75"/>
      <c r="OAJ108" s="76"/>
      <c r="OAK108" s="216"/>
      <c r="OAL108" s="75"/>
      <c r="OAM108" s="75"/>
      <c r="OAN108" s="204"/>
      <c r="OAO108" s="205"/>
      <c r="OAP108" s="72"/>
      <c r="OAQ108" s="70"/>
      <c r="OAR108" s="73"/>
      <c r="OAS108" s="74"/>
      <c r="OAT108" s="74"/>
      <c r="OAU108" s="62"/>
      <c r="OAV108" s="75"/>
      <c r="OAW108" s="76"/>
      <c r="OAX108" s="216"/>
      <c r="OAY108" s="75"/>
      <c r="OAZ108" s="75"/>
      <c r="OBA108" s="204"/>
      <c r="OBB108" s="205"/>
      <c r="OBC108" s="72"/>
      <c r="OBD108" s="70"/>
      <c r="OBE108" s="73"/>
      <c r="OBF108" s="74"/>
      <c r="OBG108" s="74"/>
      <c r="OBH108" s="62"/>
      <c r="OBI108" s="75"/>
      <c r="OBJ108" s="76"/>
      <c r="OBK108" s="216"/>
      <c r="OBL108" s="75"/>
      <c r="OBM108" s="75"/>
      <c r="OBN108" s="204"/>
      <c r="OBO108" s="205"/>
      <c r="OBP108" s="72"/>
      <c r="OBQ108" s="70"/>
      <c r="OBR108" s="73"/>
      <c r="OBS108" s="74"/>
      <c r="OBT108" s="74"/>
      <c r="OBU108" s="62"/>
      <c r="OBV108" s="75"/>
      <c r="OBW108" s="76"/>
      <c r="OBX108" s="216"/>
      <c r="OBY108" s="75"/>
      <c r="OBZ108" s="75"/>
      <c r="OCA108" s="204"/>
      <c r="OCB108" s="205"/>
      <c r="OCC108" s="72"/>
      <c r="OCD108" s="70"/>
      <c r="OCE108" s="73"/>
      <c r="OCF108" s="74"/>
      <c r="OCG108" s="74"/>
      <c r="OCH108" s="62"/>
      <c r="OCI108" s="75"/>
      <c r="OCJ108" s="76"/>
      <c r="OCK108" s="216"/>
      <c r="OCL108" s="75"/>
      <c r="OCM108" s="75"/>
      <c r="OCN108" s="204"/>
      <c r="OCO108" s="205"/>
      <c r="OCP108" s="72"/>
      <c r="OCQ108" s="70"/>
      <c r="OCR108" s="73"/>
      <c r="OCS108" s="74"/>
      <c r="OCT108" s="74"/>
      <c r="OCU108" s="62"/>
      <c r="OCV108" s="75"/>
      <c r="OCW108" s="76"/>
      <c r="OCX108" s="216"/>
      <c r="OCY108" s="75"/>
      <c r="OCZ108" s="75"/>
      <c r="ODA108" s="204"/>
      <c r="ODB108" s="205"/>
      <c r="ODC108" s="72"/>
      <c r="ODD108" s="70"/>
      <c r="ODE108" s="73"/>
      <c r="ODF108" s="74"/>
      <c r="ODG108" s="74"/>
      <c r="ODH108" s="62"/>
      <c r="ODI108" s="75"/>
      <c r="ODJ108" s="76"/>
      <c r="ODK108" s="216"/>
      <c r="ODL108" s="75"/>
      <c r="ODM108" s="75"/>
      <c r="ODN108" s="204"/>
      <c r="ODO108" s="205"/>
      <c r="ODP108" s="72"/>
      <c r="ODQ108" s="70"/>
      <c r="ODR108" s="73"/>
      <c r="ODS108" s="74"/>
      <c r="ODT108" s="74"/>
      <c r="ODU108" s="62"/>
      <c r="ODV108" s="75"/>
      <c r="ODW108" s="76"/>
      <c r="ODX108" s="216"/>
      <c r="ODY108" s="75"/>
      <c r="ODZ108" s="75"/>
      <c r="OEA108" s="204"/>
      <c r="OEB108" s="205"/>
      <c r="OEC108" s="72"/>
      <c r="OED108" s="70"/>
      <c r="OEE108" s="73"/>
      <c r="OEF108" s="74"/>
      <c r="OEG108" s="74"/>
      <c r="OEH108" s="62"/>
      <c r="OEI108" s="75"/>
      <c r="OEJ108" s="76"/>
      <c r="OEK108" s="216"/>
      <c r="OEL108" s="75"/>
      <c r="OEM108" s="75"/>
      <c r="OEN108" s="204"/>
      <c r="OEO108" s="205"/>
      <c r="OEP108" s="72"/>
      <c r="OEQ108" s="70"/>
      <c r="OER108" s="73"/>
      <c r="OES108" s="74"/>
      <c r="OET108" s="74"/>
      <c r="OEU108" s="62"/>
      <c r="OEV108" s="75"/>
      <c r="OEW108" s="76"/>
      <c r="OEX108" s="216"/>
      <c r="OEY108" s="75"/>
      <c r="OEZ108" s="75"/>
      <c r="OFA108" s="204"/>
      <c r="OFB108" s="205"/>
      <c r="OFC108" s="72"/>
      <c r="OFD108" s="70"/>
      <c r="OFE108" s="73"/>
      <c r="OFF108" s="74"/>
      <c r="OFG108" s="74"/>
      <c r="OFH108" s="62"/>
      <c r="OFI108" s="75"/>
      <c r="OFJ108" s="76"/>
      <c r="OFK108" s="216"/>
      <c r="OFL108" s="75"/>
      <c r="OFM108" s="75"/>
      <c r="OFN108" s="204"/>
      <c r="OFO108" s="205"/>
      <c r="OFP108" s="72"/>
      <c r="OFQ108" s="70"/>
      <c r="OFR108" s="73"/>
      <c r="OFS108" s="74"/>
      <c r="OFT108" s="74"/>
      <c r="OFU108" s="62"/>
      <c r="OFV108" s="75"/>
      <c r="OFW108" s="76"/>
      <c r="OFX108" s="216"/>
      <c r="OFY108" s="75"/>
      <c r="OFZ108" s="75"/>
      <c r="OGA108" s="204"/>
      <c r="OGB108" s="205"/>
      <c r="OGC108" s="72"/>
      <c r="OGD108" s="70"/>
      <c r="OGE108" s="73"/>
      <c r="OGF108" s="74"/>
      <c r="OGG108" s="74"/>
      <c r="OGH108" s="62"/>
      <c r="OGI108" s="75"/>
      <c r="OGJ108" s="76"/>
      <c r="OGK108" s="216"/>
      <c r="OGL108" s="75"/>
      <c r="OGM108" s="75"/>
      <c r="OGN108" s="204"/>
      <c r="OGO108" s="205"/>
      <c r="OGP108" s="72"/>
      <c r="OGQ108" s="70"/>
      <c r="OGR108" s="73"/>
      <c r="OGS108" s="74"/>
      <c r="OGT108" s="74"/>
      <c r="OGU108" s="62"/>
      <c r="OGV108" s="75"/>
      <c r="OGW108" s="76"/>
      <c r="OGX108" s="216"/>
      <c r="OGY108" s="75"/>
      <c r="OGZ108" s="75"/>
      <c r="OHA108" s="204"/>
      <c r="OHB108" s="205"/>
      <c r="OHC108" s="72"/>
      <c r="OHD108" s="70"/>
      <c r="OHE108" s="73"/>
      <c r="OHF108" s="74"/>
      <c r="OHG108" s="74"/>
      <c r="OHH108" s="62"/>
      <c r="OHI108" s="75"/>
      <c r="OHJ108" s="76"/>
      <c r="OHK108" s="216"/>
      <c r="OHL108" s="75"/>
      <c r="OHM108" s="75"/>
      <c r="OHN108" s="204"/>
      <c r="OHO108" s="205"/>
      <c r="OHP108" s="72"/>
      <c r="OHQ108" s="70"/>
      <c r="OHR108" s="73"/>
      <c r="OHS108" s="74"/>
      <c r="OHT108" s="74"/>
      <c r="OHU108" s="62"/>
      <c r="OHV108" s="75"/>
      <c r="OHW108" s="76"/>
      <c r="OHX108" s="216"/>
      <c r="OHY108" s="75"/>
      <c r="OHZ108" s="75"/>
      <c r="OIA108" s="204"/>
      <c r="OIB108" s="205"/>
      <c r="OIC108" s="72"/>
      <c r="OID108" s="70"/>
      <c r="OIE108" s="73"/>
      <c r="OIF108" s="74"/>
      <c r="OIG108" s="74"/>
      <c r="OIH108" s="62"/>
      <c r="OII108" s="75"/>
      <c r="OIJ108" s="76"/>
      <c r="OIK108" s="216"/>
      <c r="OIL108" s="75"/>
      <c r="OIM108" s="75"/>
      <c r="OIN108" s="204"/>
      <c r="OIO108" s="205"/>
      <c r="OIP108" s="72"/>
      <c r="OIQ108" s="70"/>
      <c r="OIR108" s="73"/>
      <c r="OIS108" s="74"/>
      <c r="OIT108" s="74"/>
      <c r="OIU108" s="62"/>
      <c r="OIV108" s="75"/>
      <c r="OIW108" s="76"/>
      <c r="OIX108" s="216"/>
      <c r="OIY108" s="75"/>
      <c r="OIZ108" s="75"/>
      <c r="OJA108" s="204"/>
      <c r="OJB108" s="205"/>
      <c r="OJC108" s="72"/>
      <c r="OJD108" s="70"/>
      <c r="OJE108" s="73"/>
      <c r="OJF108" s="74"/>
      <c r="OJG108" s="74"/>
      <c r="OJH108" s="62"/>
      <c r="OJI108" s="75"/>
      <c r="OJJ108" s="76"/>
      <c r="OJK108" s="216"/>
      <c r="OJL108" s="75"/>
      <c r="OJM108" s="75"/>
      <c r="OJN108" s="204"/>
      <c r="OJO108" s="205"/>
      <c r="OJP108" s="72"/>
      <c r="OJQ108" s="70"/>
      <c r="OJR108" s="73"/>
      <c r="OJS108" s="74"/>
      <c r="OJT108" s="74"/>
      <c r="OJU108" s="62"/>
      <c r="OJV108" s="75"/>
      <c r="OJW108" s="76"/>
      <c r="OJX108" s="216"/>
      <c r="OJY108" s="75"/>
      <c r="OJZ108" s="75"/>
      <c r="OKA108" s="204"/>
      <c r="OKB108" s="205"/>
      <c r="OKC108" s="72"/>
      <c r="OKD108" s="70"/>
      <c r="OKE108" s="73"/>
      <c r="OKF108" s="74"/>
      <c r="OKG108" s="74"/>
      <c r="OKH108" s="62"/>
      <c r="OKI108" s="75"/>
      <c r="OKJ108" s="76"/>
      <c r="OKK108" s="216"/>
      <c r="OKL108" s="75"/>
      <c r="OKM108" s="75"/>
      <c r="OKN108" s="204"/>
      <c r="OKO108" s="205"/>
      <c r="OKP108" s="72"/>
      <c r="OKQ108" s="70"/>
      <c r="OKR108" s="73"/>
      <c r="OKS108" s="74"/>
      <c r="OKT108" s="74"/>
      <c r="OKU108" s="62"/>
      <c r="OKV108" s="75"/>
      <c r="OKW108" s="76"/>
      <c r="OKX108" s="216"/>
      <c r="OKY108" s="75"/>
      <c r="OKZ108" s="75"/>
      <c r="OLA108" s="204"/>
      <c r="OLB108" s="205"/>
      <c r="OLC108" s="72"/>
      <c r="OLD108" s="70"/>
      <c r="OLE108" s="73"/>
      <c r="OLF108" s="74"/>
      <c r="OLG108" s="74"/>
      <c r="OLH108" s="62"/>
      <c r="OLI108" s="75"/>
      <c r="OLJ108" s="76"/>
      <c r="OLK108" s="216"/>
      <c r="OLL108" s="75"/>
      <c r="OLM108" s="75"/>
      <c r="OLN108" s="204"/>
      <c r="OLO108" s="205"/>
      <c r="OLP108" s="72"/>
      <c r="OLQ108" s="70"/>
      <c r="OLR108" s="73"/>
      <c r="OLS108" s="74"/>
      <c r="OLT108" s="74"/>
      <c r="OLU108" s="62"/>
      <c r="OLV108" s="75"/>
      <c r="OLW108" s="76"/>
      <c r="OLX108" s="216"/>
      <c r="OLY108" s="75"/>
      <c r="OLZ108" s="75"/>
      <c r="OMA108" s="204"/>
      <c r="OMB108" s="205"/>
      <c r="OMC108" s="72"/>
      <c r="OMD108" s="70"/>
      <c r="OME108" s="73"/>
      <c r="OMF108" s="74"/>
      <c r="OMG108" s="74"/>
      <c r="OMH108" s="62"/>
      <c r="OMI108" s="75"/>
      <c r="OMJ108" s="76"/>
      <c r="OMK108" s="216"/>
      <c r="OML108" s="75"/>
      <c r="OMM108" s="75"/>
      <c r="OMN108" s="204"/>
      <c r="OMO108" s="205"/>
      <c r="OMP108" s="72"/>
      <c r="OMQ108" s="70"/>
      <c r="OMR108" s="73"/>
      <c r="OMS108" s="74"/>
      <c r="OMT108" s="74"/>
      <c r="OMU108" s="62"/>
      <c r="OMV108" s="75"/>
      <c r="OMW108" s="76"/>
      <c r="OMX108" s="216"/>
      <c r="OMY108" s="75"/>
      <c r="OMZ108" s="75"/>
      <c r="ONA108" s="204"/>
      <c r="ONB108" s="205"/>
      <c r="ONC108" s="72"/>
      <c r="OND108" s="70"/>
      <c r="ONE108" s="73"/>
      <c r="ONF108" s="74"/>
      <c r="ONG108" s="74"/>
      <c r="ONH108" s="62"/>
      <c r="ONI108" s="75"/>
      <c r="ONJ108" s="76"/>
      <c r="ONK108" s="216"/>
      <c r="ONL108" s="75"/>
      <c r="ONM108" s="75"/>
      <c r="ONN108" s="204"/>
      <c r="ONO108" s="205"/>
      <c r="ONP108" s="72"/>
      <c r="ONQ108" s="70"/>
      <c r="ONR108" s="73"/>
      <c r="ONS108" s="74"/>
      <c r="ONT108" s="74"/>
      <c r="ONU108" s="62"/>
      <c r="ONV108" s="75"/>
      <c r="ONW108" s="76"/>
      <c r="ONX108" s="216"/>
      <c r="ONY108" s="75"/>
      <c r="ONZ108" s="75"/>
      <c r="OOA108" s="204"/>
      <c r="OOB108" s="205"/>
      <c r="OOC108" s="72"/>
      <c r="OOD108" s="70"/>
      <c r="OOE108" s="73"/>
      <c r="OOF108" s="74"/>
      <c r="OOG108" s="74"/>
      <c r="OOH108" s="62"/>
      <c r="OOI108" s="75"/>
      <c r="OOJ108" s="76"/>
      <c r="OOK108" s="216"/>
      <c r="OOL108" s="75"/>
      <c r="OOM108" s="75"/>
      <c r="OON108" s="204"/>
      <c r="OOO108" s="205"/>
      <c r="OOP108" s="72"/>
      <c r="OOQ108" s="70"/>
      <c r="OOR108" s="73"/>
      <c r="OOS108" s="74"/>
      <c r="OOT108" s="74"/>
      <c r="OOU108" s="62"/>
      <c r="OOV108" s="75"/>
      <c r="OOW108" s="76"/>
      <c r="OOX108" s="216"/>
      <c r="OOY108" s="75"/>
      <c r="OOZ108" s="75"/>
      <c r="OPA108" s="204"/>
      <c r="OPB108" s="205"/>
      <c r="OPC108" s="72"/>
      <c r="OPD108" s="70"/>
      <c r="OPE108" s="73"/>
      <c r="OPF108" s="74"/>
      <c r="OPG108" s="74"/>
      <c r="OPH108" s="62"/>
      <c r="OPI108" s="75"/>
      <c r="OPJ108" s="76"/>
      <c r="OPK108" s="216"/>
      <c r="OPL108" s="75"/>
      <c r="OPM108" s="75"/>
      <c r="OPN108" s="204"/>
      <c r="OPO108" s="205"/>
      <c r="OPP108" s="72"/>
      <c r="OPQ108" s="70"/>
      <c r="OPR108" s="73"/>
      <c r="OPS108" s="74"/>
      <c r="OPT108" s="74"/>
      <c r="OPU108" s="62"/>
      <c r="OPV108" s="75"/>
      <c r="OPW108" s="76"/>
      <c r="OPX108" s="216"/>
      <c r="OPY108" s="75"/>
      <c r="OPZ108" s="75"/>
      <c r="OQA108" s="204"/>
      <c r="OQB108" s="205"/>
      <c r="OQC108" s="72"/>
      <c r="OQD108" s="70"/>
      <c r="OQE108" s="73"/>
      <c r="OQF108" s="74"/>
      <c r="OQG108" s="74"/>
      <c r="OQH108" s="62"/>
      <c r="OQI108" s="75"/>
      <c r="OQJ108" s="76"/>
      <c r="OQK108" s="216"/>
      <c r="OQL108" s="75"/>
      <c r="OQM108" s="75"/>
      <c r="OQN108" s="204"/>
      <c r="OQO108" s="205"/>
      <c r="OQP108" s="72"/>
      <c r="OQQ108" s="70"/>
      <c r="OQR108" s="73"/>
      <c r="OQS108" s="74"/>
      <c r="OQT108" s="74"/>
      <c r="OQU108" s="62"/>
      <c r="OQV108" s="75"/>
      <c r="OQW108" s="76"/>
      <c r="OQX108" s="216"/>
      <c r="OQY108" s="75"/>
      <c r="OQZ108" s="75"/>
      <c r="ORA108" s="204"/>
      <c r="ORB108" s="205"/>
      <c r="ORC108" s="72"/>
      <c r="ORD108" s="70"/>
      <c r="ORE108" s="73"/>
      <c r="ORF108" s="74"/>
      <c r="ORG108" s="74"/>
      <c r="ORH108" s="62"/>
      <c r="ORI108" s="75"/>
      <c r="ORJ108" s="76"/>
      <c r="ORK108" s="216"/>
      <c r="ORL108" s="75"/>
      <c r="ORM108" s="75"/>
      <c r="ORN108" s="204"/>
      <c r="ORO108" s="205"/>
      <c r="ORP108" s="72"/>
      <c r="ORQ108" s="70"/>
      <c r="ORR108" s="73"/>
      <c r="ORS108" s="74"/>
      <c r="ORT108" s="74"/>
      <c r="ORU108" s="62"/>
      <c r="ORV108" s="75"/>
      <c r="ORW108" s="76"/>
      <c r="ORX108" s="216"/>
      <c r="ORY108" s="75"/>
      <c r="ORZ108" s="75"/>
      <c r="OSA108" s="204"/>
      <c r="OSB108" s="205"/>
      <c r="OSC108" s="72"/>
      <c r="OSD108" s="70"/>
      <c r="OSE108" s="73"/>
      <c r="OSF108" s="74"/>
      <c r="OSG108" s="74"/>
      <c r="OSH108" s="62"/>
      <c r="OSI108" s="75"/>
      <c r="OSJ108" s="76"/>
      <c r="OSK108" s="216"/>
      <c r="OSL108" s="75"/>
      <c r="OSM108" s="75"/>
      <c r="OSN108" s="204"/>
      <c r="OSO108" s="205"/>
      <c r="OSP108" s="72"/>
      <c r="OSQ108" s="70"/>
      <c r="OSR108" s="73"/>
      <c r="OSS108" s="74"/>
      <c r="OST108" s="74"/>
      <c r="OSU108" s="62"/>
      <c r="OSV108" s="75"/>
      <c r="OSW108" s="76"/>
      <c r="OSX108" s="216"/>
      <c r="OSY108" s="75"/>
      <c r="OSZ108" s="75"/>
      <c r="OTA108" s="204"/>
      <c r="OTB108" s="205"/>
      <c r="OTC108" s="72"/>
      <c r="OTD108" s="70"/>
      <c r="OTE108" s="73"/>
      <c r="OTF108" s="74"/>
      <c r="OTG108" s="74"/>
      <c r="OTH108" s="62"/>
      <c r="OTI108" s="75"/>
      <c r="OTJ108" s="76"/>
      <c r="OTK108" s="216"/>
      <c r="OTL108" s="75"/>
      <c r="OTM108" s="75"/>
      <c r="OTN108" s="204"/>
      <c r="OTO108" s="205"/>
      <c r="OTP108" s="72"/>
      <c r="OTQ108" s="70"/>
      <c r="OTR108" s="73"/>
      <c r="OTS108" s="74"/>
      <c r="OTT108" s="74"/>
      <c r="OTU108" s="62"/>
      <c r="OTV108" s="75"/>
      <c r="OTW108" s="76"/>
      <c r="OTX108" s="216"/>
      <c r="OTY108" s="75"/>
      <c r="OTZ108" s="75"/>
      <c r="OUA108" s="204"/>
      <c r="OUB108" s="205"/>
      <c r="OUC108" s="72"/>
      <c r="OUD108" s="70"/>
      <c r="OUE108" s="73"/>
      <c r="OUF108" s="74"/>
      <c r="OUG108" s="74"/>
      <c r="OUH108" s="62"/>
      <c r="OUI108" s="75"/>
      <c r="OUJ108" s="76"/>
      <c r="OUK108" s="216"/>
      <c r="OUL108" s="75"/>
      <c r="OUM108" s="75"/>
      <c r="OUN108" s="204"/>
      <c r="OUO108" s="205"/>
      <c r="OUP108" s="72"/>
      <c r="OUQ108" s="70"/>
      <c r="OUR108" s="73"/>
      <c r="OUS108" s="74"/>
      <c r="OUT108" s="74"/>
      <c r="OUU108" s="62"/>
      <c r="OUV108" s="75"/>
      <c r="OUW108" s="76"/>
      <c r="OUX108" s="216"/>
      <c r="OUY108" s="75"/>
      <c r="OUZ108" s="75"/>
      <c r="OVA108" s="204"/>
      <c r="OVB108" s="205"/>
      <c r="OVC108" s="72"/>
      <c r="OVD108" s="70"/>
      <c r="OVE108" s="73"/>
      <c r="OVF108" s="74"/>
      <c r="OVG108" s="74"/>
      <c r="OVH108" s="62"/>
      <c r="OVI108" s="75"/>
      <c r="OVJ108" s="76"/>
      <c r="OVK108" s="216"/>
      <c r="OVL108" s="75"/>
      <c r="OVM108" s="75"/>
      <c r="OVN108" s="204"/>
      <c r="OVO108" s="205"/>
      <c r="OVP108" s="72"/>
      <c r="OVQ108" s="70"/>
      <c r="OVR108" s="73"/>
      <c r="OVS108" s="74"/>
      <c r="OVT108" s="74"/>
      <c r="OVU108" s="62"/>
      <c r="OVV108" s="75"/>
      <c r="OVW108" s="76"/>
      <c r="OVX108" s="216"/>
      <c r="OVY108" s="75"/>
      <c r="OVZ108" s="75"/>
      <c r="OWA108" s="204"/>
      <c r="OWB108" s="205"/>
      <c r="OWC108" s="72"/>
      <c r="OWD108" s="70"/>
      <c r="OWE108" s="73"/>
      <c r="OWF108" s="74"/>
      <c r="OWG108" s="74"/>
      <c r="OWH108" s="62"/>
      <c r="OWI108" s="75"/>
      <c r="OWJ108" s="76"/>
      <c r="OWK108" s="216"/>
      <c r="OWL108" s="75"/>
      <c r="OWM108" s="75"/>
      <c r="OWN108" s="204"/>
      <c r="OWO108" s="205"/>
      <c r="OWP108" s="72"/>
      <c r="OWQ108" s="70"/>
      <c r="OWR108" s="73"/>
      <c r="OWS108" s="74"/>
      <c r="OWT108" s="74"/>
      <c r="OWU108" s="62"/>
      <c r="OWV108" s="75"/>
      <c r="OWW108" s="76"/>
      <c r="OWX108" s="216"/>
      <c r="OWY108" s="75"/>
      <c r="OWZ108" s="75"/>
      <c r="OXA108" s="204"/>
      <c r="OXB108" s="205"/>
      <c r="OXC108" s="72"/>
      <c r="OXD108" s="70"/>
      <c r="OXE108" s="73"/>
      <c r="OXF108" s="74"/>
      <c r="OXG108" s="74"/>
      <c r="OXH108" s="62"/>
      <c r="OXI108" s="75"/>
      <c r="OXJ108" s="76"/>
      <c r="OXK108" s="216"/>
      <c r="OXL108" s="75"/>
      <c r="OXM108" s="75"/>
      <c r="OXN108" s="204"/>
      <c r="OXO108" s="205"/>
      <c r="OXP108" s="72"/>
      <c r="OXQ108" s="70"/>
      <c r="OXR108" s="73"/>
      <c r="OXS108" s="74"/>
      <c r="OXT108" s="74"/>
      <c r="OXU108" s="62"/>
      <c r="OXV108" s="75"/>
      <c r="OXW108" s="76"/>
      <c r="OXX108" s="216"/>
      <c r="OXY108" s="75"/>
      <c r="OXZ108" s="75"/>
      <c r="OYA108" s="204"/>
      <c r="OYB108" s="205"/>
      <c r="OYC108" s="72"/>
      <c r="OYD108" s="70"/>
      <c r="OYE108" s="73"/>
      <c r="OYF108" s="74"/>
      <c r="OYG108" s="74"/>
      <c r="OYH108" s="62"/>
      <c r="OYI108" s="75"/>
      <c r="OYJ108" s="76"/>
      <c r="OYK108" s="216"/>
      <c r="OYL108" s="75"/>
      <c r="OYM108" s="75"/>
      <c r="OYN108" s="204"/>
      <c r="OYO108" s="205"/>
      <c r="OYP108" s="72"/>
      <c r="OYQ108" s="70"/>
      <c r="OYR108" s="73"/>
      <c r="OYS108" s="74"/>
      <c r="OYT108" s="74"/>
      <c r="OYU108" s="62"/>
      <c r="OYV108" s="75"/>
      <c r="OYW108" s="76"/>
      <c r="OYX108" s="216"/>
      <c r="OYY108" s="75"/>
      <c r="OYZ108" s="75"/>
      <c r="OZA108" s="204"/>
      <c r="OZB108" s="205"/>
      <c r="OZC108" s="72"/>
      <c r="OZD108" s="70"/>
      <c r="OZE108" s="73"/>
      <c r="OZF108" s="74"/>
      <c r="OZG108" s="74"/>
      <c r="OZH108" s="62"/>
      <c r="OZI108" s="75"/>
      <c r="OZJ108" s="76"/>
      <c r="OZK108" s="216"/>
      <c r="OZL108" s="75"/>
      <c r="OZM108" s="75"/>
      <c r="OZN108" s="204"/>
      <c r="OZO108" s="205"/>
      <c r="OZP108" s="72"/>
      <c r="OZQ108" s="70"/>
      <c r="OZR108" s="73"/>
      <c r="OZS108" s="74"/>
      <c r="OZT108" s="74"/>
      <c r="OZU108" s="62"/>
      <c r="OZV108" s="75"/>
      <c r="OZW108" s="76"/>
      <c r="OZX108" s="216"/>
      <c r="OZY108" s="75"/>
      <c r="OZZ108" s="75"/>
      <c r="PAA108" s="204"/>
      <c r="PAB108" s="205"/>
      <c r="PAC108" s="72"/>
      <c r="PAD108" s="70"/>
      <c r="PAE108" s="73"/>
      <c r="PAF108" s="74"/>
      <c r="PAG108" s="74"/>
      <c r="PAH108" s="62"/>
      <c r="PAI108" s="75"/>
      <c r="PAJ108" s="76"/>
      <c r="PAK108" s="216"/>
      <c r="PAL108" s="75"/>
      <c r="PAM108" s="75"/>
      <c r="PAN108" s="204"/>
      <c r="PAO108" s="205"/>
      <c r="PAP108" s="72"/>
      <c r="PAQ108" s="70"/>
      <c r="PAR108" s="73"/>
      <c r="PAS108" s="74"/>
      <c r="PAT108" s="74"/>
      <c r="PAU108" s="62"/>
      <c r="PAV108" s="75"/>
      <c r="PAW108" s="76"/>
      <c r="PAX108" s="216"/>
      <c r="PAY108" s="75"/>
      <c r="PAZ108" s="75"/>
      <c r="PBA108" s="204"/>
      <c r="PBB108" s="205"/>
      <c r="PBC108" s="72"/>
      <c r="PBD108" s="70"/>
      <c r="PBE108" s="73"/>
      <c r="PBF108" s="74"/>
      <c r="PBG108" s="74"/>
      <c r="PBH108" s="62"/>
      <c r="PBI108" s="75"/>
      <c r="PBJ108" s="76"/>
      <c r="PBK108" s="216"/>
      <c r="PBL108" s="75"/>
      <c r="PBM108" s="75"/>
      <c r="PBN108" s="204"/>
      <c r="PBO108" s="205"/>
      <c r="PBP108" s="72"/>
      <c r="PBQ108" s="70"/>
      <c r="PBR108" s="73"/>
      <c r="PBS108" s="74"/>
      <c r="PBT108" s="74"/>
      <c r="PBU108" s="62"/>
      <c r="PBV108" s="75"/>
      <c r="PBW108" s="76"/>
      <c r="PBX108" s="216"/>
      <c r="PBY108" s="75"/>
      <c r="PBZ108" s="75"/>
      <c r="PCA108" s="204"/>
      <c r="PCB108" s="205"/>
      <c r="PCC108" s="72"/>
      <c r="PCD108" s="70"/>
      <c r="PCE108" s="73"/>
      <c r="PCF108" s="74"/>
      <c r="PCG108" s="74"/>
      <c r="PCH108" s="62"/>
      <c r="PCI108" s="75"/>
      <c r="PCJ108" s="76"/>
      <c r="PCK108" s="216"/>
      <c r="PCL108" s="75"/>
      <c r="PCM108" s="75"/>
      <c r="PCN108" s="204"/>
      <c r="PCO108" s="205"/>
      <c r="PCP108" s="72"/>
      <c r="PCQ108" s="70"/>
      <c r="PCR108" s="73"/>
      <c r="PCS108" s="74"/>
      <c r="PCT108" s="74"/>
      <c r="PCU108" s="62"/>
      <c r="PCV108" s="75"/>
      <c r="PCW108" s="76"/>
      <c r="PCX108" s="216"/>
      <c r="PCY108" s="75"/>
      <c r="PCZ108" s="75"/>
      <c r="PDA108" s="204"/>
      <c r="PDB108" s="205"/>
      <c r="PDC108" s="72"/>
      <c r="PDD108" s="70"/>
      <c r="PDE108" s="73"/>
      <c r="PDF108" s="74"/>
      <c r="PDG108" s="74"/>
      <c r="PDH108" s="62"/>
      <c r="PDI108" s="75"/>
      <c r="PDJ108" s="76"/>
      <c r="PDK108" s="216"/>
      <c r="PDL108" s="75"/>
      <c r="PDM108" s="75"/>
      <c r="PDN108" s="204"/>
      <c r="PDO108" s="205"/>
      <c r="PDP108" s="72"/>
      <c r="PDQ108" s="70"/>
      <c r="PDR108" s="73"/>
      <c r="PDS108" s="74"/>
      <c r="PDT108" s="74"/>
      <c r="PDU108" s="62"/>
      <c r="PDV108" s="75"/>
      <c r="PDW108" s="76"/>
      <c r="PDX108" s="216"/>
      <c r="PDY108" s="75"/>
      <c r="PDZ108" s="75"/>
      <c r="PEA108" s="204"/>
      <c r="PEB108" s="205"/>
      <c r="PEC108" s="72"/>
      <c r="PED108" s="70"/>
      <c r="PEE108" s="73"/>
      <c r="PEF108" s="74"/>
      <c r="PEG108" s="74"/>
      <c r="PEH108" s="62"/>
      <c r="PEI108" s="75"/>
      <c r="PEJ108" s="76"/>
      <c r="PEK108" s="216"/>
      <c r="PEL108" s="75"/>
      <c r="PEM108" s="75"/>
      <c r="PEN108" s="204"/>
      <c r="PEO108" s="205"/>
      <c r="PEP108" s="72"/>
      <c r="PEQ108" s="70"/>
      <c r="PER108" s="73"/>
      <c r="PES108" s="74"/>
      <c r="PET108" s="74"/>
      <c r="PEU108" s="62"/>
      <c r="PEV108" s="75"/>
      <c r="PEW108" s="76"/>
      <c r="PEX108" s="216"/>
      <c r="PEY108" s="75"/>
      <c r="PEZ108" s="75"/>
      <c r="PFA108" s="204"/>
      <c r="PFB108" s="205"/>
      <c r="PFC108" s="72"/>
      <c r="PFD108" s="70"/>
      <c r="PFE108" s="73"/>
      <c r="PFF108" s="74"/>
      <c r="PFG108" s="74"/>
      <c r="PFH108" s="62"/>
      <c r="PFI108" s="75"/>
      <c r="PFJ108" s="76"/>
      <c r="PFK108" s="216"/>
      <c r="PFL108" s="75"/>
      <c r="PFM108" s="75"/>
      <c r="PFN108" s="204"/>
      <c r="PFO108" s="205"/>
      <c r="PFP108" s="72"/>
      <c r="PFQ108" s="70"/>
      <c r="PFR108" s="73"/>
      <c r="PFS108" s="74"/>
      <c r="PFT108" s="74"/>
      <c r="PFU108" s="62"/>
      <c r="PFV108" s="75"/>
      <c r="PFW108" s="76"/>
      <c r="PFX108" s="216"/>
      <c r="PFY108" s="75"/>
      <c r="PFZ108" s="75"/>
      <c r="PGA108" s="204"/>
      <c r="PGB108" s="205"/>
      <c r="PGC108" s="72"/>
      <c r="PGD108" s="70"/>
      <c r="PGE108" s="73"/>
      <c r="PGF108" s="74"/>
      <c r="PGG108" s="74"/>
      <c r="PGH108" s="62"/>
      <c r="PGI108" s="75"/>
      <c r="PGJ108" s="76"/>
      <c r="PGK108" s="216"/>
      <c r="PGL108" s="75"/>
      <c r="PGM108" s="75"/>
      <c r="PGN108" s="204"/>
      <c r="PGO108" s="205"/>
      <c r="PGP108" s="72"/>
      <c r="PGQ108" s="70"/>
      <c r="PGR108" s="73"/>
      <c r="PGS108" s="74"/>
      <c r="PGT108" s="74"/>
      <c r="PGU108" s="62"/>
      <c r="PGV108" s="75"/>
      <c r="PGW108" s="76"/>
      <c r="PGX108" s="216"/>
      <c r="PGY108" s="75"/>
      <c r="PGZ108" s="75"/>
      <c r="PHA108" s="204"/>
      <c r="PHB108" s="205"/>
      <c r="PHC108" s="72"/>
      <c r="PHD108" s="70"/>
      <c r="PHE108" s="73"/>
      <c r="PHF108" s="74"/>
      <c r="PHG108" s="74"/>
      <c r="PHH108" s="62"/>
      <c r="PHI108" s="75"/>
      <c r="PHJ108" s="76"/>
      <c r="PHK108" s="216"/>
      <c r="PHL108" s="75"/>
      <c r="PHM108" s="75"/>
      <c r="PHN108" s="204"/>
      <c r="PHO108" s="205"/>
      <c r="PHP108" s="72"/>
      <c r="PHQ108" s="70"/>
      <c r="PHR108" s="73"/>
      <c r="PHS108" s="74"/>
      <c r="PHT108" s="74"/>
      <c r="PHU108" s="62"/>
      <c r="PHV108" s="75"/>
      <c r="PHW108" s="76"/>
      <c r="PHX108" s="216"/>
      <c r="PHY108" s="75"/>
      <c r="PHZ108" s="75"/>
      <c r="PIA108" s="204"/>
      <c r="PIB108" s="205"/>
      <c r="PIC108" s="72"/>
      <c r="PID108" s="70"/>
      <c r="PIE108" s="73"/>
      <c r="PIF108" s="74"/>
      <c r="PIG108" s="74"/>
      <c r="PIH108" s="62"/>
      <c r="PII108" s="75"/>
      <c r="PIJ108" s="76"/>
      <c r="PIK108" s="216"/>
      <c r="PIL108" s="75"/>
      <c r="PIM108" s="75"/>
      <c r="PIN108" s="204"/>
      <c r="PIO108" s="205"/>
      <c r="PIP108" s="72"/>
      <c r="PIQ108" s="70"/>
      <c r="PIR108" s="73"/>
      <c r="PIS108" s="74"/>
      <c r="PIT108" s="74"/>
      <c r="PIU108" s="62"/>
      <c r="PIV108" s="75"/>
      <c r="PIW108" s="76"/>
      <c r="PIX108" s="216"/>
      <c r="PIY108" s="75"/>
      <c r="PIZ108" s="75"/>
      <c r="PJA108" s="204"/>
      <c r="PJB108" s="205"/>
      <c r="PJC108" s="72"/>
      <c r="PJD108" s="70"/>
      <c r="PJE108" s="73"/>
      <c r="PJF108" s="74"/>
      <c r="PJG108" s="74"/>
      <c r="PJH108" s="62"/>
      <c r="PJI108" s="75"/>
      <c r="PJJ108" s="76"/>
      <c r="PJK108" s="216"/>
      <c r="PJL108" s="75"/>
      <c r="PJM108" s="75"/>
      <c r="PJN108" s="204"/>
      <c r="PJO108" s="205"/>
      <c r="PJP108" s="72"/>
      <c r="PJQ108" s="70"/>
      <c r="PJR108" s="73"/>
      <c r="PJS108" s="74"/>
      <c r="PJT108" s="74"/>
      <c r="PJU108" s="62"/>
      <c r="PJV108" s="75"/>
      <c r="PJW108" s="76"/>
      <c r="PJX108" s="216"/>
      <c r="PJY108" s="75"/>
      <c r="PJZ108" s="75"/>
      <c r="PKA108" s="204"/>
      <c r="PKB108" s="205"/>
      <c r="PKC108" s="72"/>
      <c r="PKD108" s="70"/>
      <c r="PKE108" s="73"/>
      <c r="PKF108" s="74"/>
      <c r="PKG108" s="74"/>
      <c r="PKH108" s="62"/>
      <c r="PKI108" s="75"/>
      <c r="PKJ108" s="76"/>
      <c r="PKK108" s="216"/>
      <c r="PKL108" s="75"/>
      <c r="PKM108" s="75"/>
      <c r="PKN108" s="204"/>
      <c r="PKO108" s="205"/>
      <c r="PKP108" s="72"/>
      <c r="PKQ108" s="70"/>
      <c r="PKR108" s="73"/>
      <c r="PKS108" s="74"/>
      <c r="PKT108" s="74"/>
      <c r="PKU108" s="62"/>
      <c r="PKV108" s="75"/>
      <c r="PKW108" s="76"/>
      <c r="PKX108" s="216"/>
      <c r="PKY108" s="75"/>
      <c r="PKZ108" s="75"/>
      <c r="PLA108" s="204"/>
      <c r="PLB108" s="205"/>
      <c r="PLC108" s="72"/>
      <c r="PLD108" s="70"/>
      <c r="PLE108" s="73"/>
      <c r="PLF108" s="74"/>
      <c r="PLG108" s="74"/>
      <c r="PLH108" s="62"/>
      <c r="PLI108" s="75"/>
      <c r="PLJ108" s="76"/>
      <c r="PLK108" s="216"/>
      <c r="PLL108" s="75"/>
      <c r="PLM108" s="75"/>
      <c r="PLN108" s="204"/>
      <c r="PLO108" s="205"/>
      <c r="PLP108" s="72"/>
      <c r="PLQ108" s="70"/>
      <c r="PLR108" s="73"/>
      <c r="PLS108" s="74"/>
      <c r="PLT108" s="74"/>
      <c r="PLU108" s="62"/>
      <c r="PLV108" s="75"/>
      <c r="PLW108" s="76"/>
      <c r="PLX108" s="216"/>
      <c r="PLY108" s="75"/>
      <c r="PLZ108" s="75"/>
      <c r="PMA108" s="204"/>
      <c r="PMB108" s="205"/>
      <c r="PMC108" s="72"/>
      <c r="PMD108" s="70"/>
      <c r="PME108" s="73"/>
      <c r="PMF108" s="74"/>
      <c r="PMG108" s="74"/>
      <c r="PMH108" s="62"/>
      <c r="PMI108" s="75"/>
      <c r="PMJ108" s="76"/>
      <c r="PMK108" s="216"/>
      <c r="PML108" s="75"/>
      <c r="PMM108" s="75"/>
      <c r="PMN108" s="204"/>
      <c r="PMO108" s="205"/>
      <c r="PMP108" s="72"/>
      <c r="PMQ108" s="70"/>
      <c r="PMR108" s="73"/>
      <c r="PMS108" s="74"/>
      <c r="PMT108" s="74"/>
      <c r="PMU108" s="62"/>
      <c r="PMV108" s="75"/>
      <c r="PMW108" s="76"/>
      <c r="PMX108" s="216"/>
      <c r="PMY108" s="75"/>
      <c r="PMZ108" s="75"/>
      <c r="PNA108" s="204"/>
      <c r="PNB108" s="205"/>
      <c r="PNC108" s="72"/>
      <c r="PND108" s="70"/>
      <c r="PNE108" s="73"/>
      <c r="PNF108" s="74"/>
      <c r="PNG108" s="74"/>
      <c r="PNH108" s="62"/>
      <c r="PNI108" s="75"/>
      <c r="PNJ108" s="76"/>
      <c r="PNK108" s="216"/>
      <c r="PNL108" s="75"/>
      <c r="PNM108" s="75"/>
      <c r="PNN108" s="204"/>
      <c r="PNO108" s="205"/>
      <c r="PNP108" s="72"/>
      <c r="PNQ108" s="70"/>
      <c r="PNR108" s="73"/>
      <c r="PNS108" s="74"/>
      <c r="PNT108" s="74"/>
      <c r="PNU108" s="62"/>
      <c r="PNV108" s="75"/>
      <c r="PNW108" s="76"/>
      <c r="PNX108" s="216"/>
      <c r="PNY108" s="75"/>
      <c r="PNZ108" s="75"/>
      <c r="POA108" s="204"/>
      <c r="POB108" s="205"/>
      <c r="POC108" s="72"/>
      <c r="POD108" s="70"/>
      <c r="POE108" s="73"/>
      <c r="POF108" s="74"/>
      <c r="POG108" s="74"/>
      <c r="POH108" s="62"/>
      <c r="POI108" s="75"/>
      <c r="POJ108" s="76"/>
      <c r="POK108" s="216"/>
      <c r="POL108" s="75"/>
      <c r="POM108" s="75"/>
      <c r="PON108" s="204"/>
      <c r="POO108" s="205"/>
      <c r="POP108" s="72"/>
      <c r="POQ108" s="70"/>
      <c r="POR108" s="73"/>
      <c r="POS108" s="74"/>
      <c r="POT108" s="74"/>
      <c r="POU108" s="62"/>
      <c r="POV108" s="75"/>
      <c r="POW108" s="76"/>
      <c r="POX108" s="216"/>
      <c r="POY108" s="75"/>
      <c r="POZ108" s="75"/>
      <c r="PPA108" s="204"/>
      <c r="PPB108" s="205"/>
      <c r="PPC108" s="72"/>
      <c r="PPD108" s="70"/>
      <c r="PPE108" s="73"/>
      <c r="PPF108" s="74"/>
      <c r="PPG108" s="74"/>
      <c r="PPH108" s="62"/>
      <c r="PPI108" s="75"/>
      <c r="PPJ108" s="76"/>
      <c r="PPK108" s="216"/>
      <c r="PPL108" s="75"/>
      <c r="PPM108" s="75"/>
      <c r="PPN108" s="204"/>
      <c r="PPO108" s="205"/>
      <c r="PPP108" s="72"/>
      <c r="PPQ108" s="70"/>
      <c r="PPR108" s="73"/>
      <c r="PPS108" s="74"/>
      <c r="PPT108" s="74"/>
      <c r="PPU108" s="62"/>
      <c r="PPV108" s="75"/>
      <c r="PPW108" s="76"/>
      <c r="PPX108" s="216"/>
      <c r="PPY108" s="75"/>
      <c r="PPZ108" s="75"/>
      <c r="PQA108" s="204"/>
      <c r="PQB108" s="205"/>
      <c r="PQC108" s="72"/>
      <c r="PQD108" s="70"/>
      <c r="PQE108" s="73"/>
      <c r="PQF108" s="74"/>
      <c r="PQG108" s="74"/>
      <c r="PQH108" s="62"/>
      <c r="PQI108" s="75"/>
      <c r="PQJ108" s="76"/>
      <c r="PQK108" s="216"/>
      <c r="PQL108" s="75"/>
      <c r="PQM108" s="75"/>
      <c r="PQN108" s="204"/>
      <c r="PQO108" s="205"/>
      <c r="PQP108" s="72"/>
      <c r="PQQ108" s="70"/>
      <c r="PQR108" s="73"/>
      <c r="PQS108" s="74"/>
      <c r="PQT108" s="74"/>
      <c r="PQU108" s="62"/>
      <c r="PQV108" s="75"/>
      <c r="PQW108" s="76"/>
      <c r="PQX108" s="216"/>
      <c r="PQY108" s="75"/>
      <c r="PQZ108" s="75"/>
      <c r="PRA108" s="204"/>
      <c r="PRB108" s="205"/>
      <c r="PRC108" s="72"/>
      <c r="PRD108" s="70"/>
      <c r="PRE108" s="73"/>
      <c r="PRF108" s="74"/>
      <c r="PRG108" s="74"/>
      <c r="PRH108" s="62"/>
      <c r="PRI108" s="75"/>
      <c r="PRJ108" s="76"/>
      <c r="PRK108" s="216"/>
      <c r="PRL108" s="75"/>
      <c r="PRM108" s="75"/>
      <c r="PRN108" s="204"/>
      <c r="PRO108" s="205"/>
      <c r="PRP108" s="72"/>
      <c r="PRQ108" s="70"/>
      <c r="PRR108" s="73"/>
      <c r="PRS108" s="74"/>
      <c r="PRT108" s="74"/>
      <c r="PRU108" s="62"/>
      <c r="PRV108" s="75"/>
      <c r="PRW108" s="76"/>
      <c r="PRX108" s="216"/>
      <c r="PRY108" s="75"/>
      <c r="PRZ108" s="75"/>
      <c r="PSA108" s="204"/>
      <c r="PSB108" s="205"/>
      <c r="PSC108" s="72"/>
      <c r="PSD108" s="70"/>
      <c r="PSE108" s="73"/>
      <c r="PSF108" s="74"/>
      <c r="PSG108" s="74"/>
      <c r="PSH108" s="62"/>
      <c r="PSI108" s="75"/>
      <c r="PSJ108" s="76"/>
      <c r="PSK108" s="216"/>
      <c r="PSL108" s="75"/>
      <c r="PSM108" s="75"/>
      <c r="PSN108" s="204"/>
      <c r="PSO108" s="205"/>
      <c r="PSP108" s="72"/>
      <c r="PSQ108" s="70"/>
      <c r="PSR108" s="73"/>
      <c r="PSS108" s="74"/>
      <c r="PST108" s="74"/>
      <c r="PSU108" s="62"/>
      <c r="PSV108" s="75"/>
      <c r="PSW108" s="76"/>
      <c r="PSX108" s="216"/>
      <c r="PSY108" s="75"/>
      <c r="PSZ108" s="75"/>
      <c r="PTA108" s="204"/>
      <c r="PTB108" s="205"/>
      <c r="PTC108" s="72"/>
      <c r="PTD108" s="70"/>
      <c r="PTE108" s="73"/>
      <c r="PTF108" s="74"/>
      <c r="PTG108" s="74"/>
      <c r="PTH108" s="62"/>
      <c r="PTI108" s="75"/>
      <c r="PTJ108" s="76"/>
      <c r="PTK108" s="216"/>
      <c r="PTL108" s="75"/>
      <c r="PTM108" s="75"/>
      <c r="PTN108" s="204"/>
      <c r="PTO108" s="205"/>
      <c r="PTP108" s="72"/>
      <c r="PTQ108" s="70"/>
      <c r="PTR108" s="73"/>
      <c r="PTS108" s="74"/>
      <c r="PTT108" s="74"/>
      <c r="PTU108" s="62"/>
      <c r="PTV108" s="75"/>
      <c r="PTW108" s="76"/>
      <c r="PTX108" s="216"/>
      <c r="PTY108" s="75"/>
      <c r="PTZ108" s="75"/>
      <c r="PUA108" s="204"/>
      <c r="PUB108" s="205"/>
      <c r="PUC108" s="72"/>
      <c r="PUD108" s="70"/>
      <c r="PUE108" s="73"/>
      <c r="PUF108" s="74"/>
      <c r="PUG108" s="74"/>
      <c r="PUH108" s="62"/>
      <c r="PUI108" s="75"/>
      <c r="PUJ108" s="76"/>
      <c r="PUK108" s="216"/>
      <c r="PUL108" s="75"/>
      <c r="PUM108" s="75"/>
      <c r="PUN108" s="204"/>
      <c r="PUO108" s="205"/>
      <c r="PUP108" s="72"/>
      <c r="PUQ108" s="70"/>
      <c r="PUR108" s="73"/>
      <c r="PUS108" s="74"/>
      <c r="PUT108" s="74"/>
      <c r="PUU108" s="62"/>
      <c r="PUV108" s="75"/>
      <c r="PUW108" s="76"/>
      <c r="PUX108" s="216"/>
      <c r="PUY108" s="75"/>
      <c r="PUZ108" s="75"/>
      <c r="PVA108" s="204"/>
      <c r="PVB108" s="205"/>
      <c r="PVC108" s="72"/>
      <c r="PVD108" s="70"/>
      <c r="PVE108" s="73"/>
      <c r="PVF108" s="74"/>
      <c r="PVG108" s="74"/>
      <c r="PVH108" s="62"/>
      <c r="PVI108" s="75"/>
      <c r="PVJ108" s="76"/>
      <c r="PVK108" s="216"/>
      <c r="PVL108" s="75"/>
      <c r="PVM108" s="75"/>
      <c r="PVN108" s="204"/>
      <c r="PVO108" s="205"/>
      <c r="PVP108" s="72"/>
      <c r="PVQ108" s="70"/>
      <c r="PVR108" s="73"/>
      <c r="PVS108" s="74"/>
      <c r="PVT108" s="74"/>
      <c r="PVU108" s="62"/>
      <c r="PVV108" s="75"/>
      <c r="PVW108" s="76"/>
      <c r="PVX108" s="216"/>
      <c r="PVY108" s="75"/>
      <c r="PVZ108" s="75"/>
      <c r="PWA108" s="204"/>
      <c r="PWB108" s="205"/>
      <c r="PWC108" s="72"/>
      <c r="PWD108" s="70"/>
      <c r="PWE108" s="73"/>
      <c r="PWF108" s="74"/>
      <c r="PWG108" s="74"/>
      <c r="PWH108" s="62"/>
      <c r="PWI108" s="75"/>
      <c r="PWJ108" s="76"/>
      <c r="PWK108" s="216"/>
      <c r="PWL108" s="75"/>
      <c r="PWM108" s="75"/>
      <c r="PWN108" s="204"/>
      <c r="PWO108" s="205"/>
      <c r="PWP108" s="72"/>
      <c r="PWQ108" s="70"/>
      <c r="PWR108" s="73"/>
      <c r="PWS108" s="74"/>
      <c r="PWT108" s="74"/>
      <c r="PWU108" s="62"/>
      <c r="PWV108" s="75"/>
      <c r="PWW108" s="76"/>
      <c r="PWX108" s="216"/>
      <c r="PWY108" s="75"/>
      <c r="PWZ108" s="75"/>
      <c r="PXA108" s="204"/>
      <c r="PXB108" s="205"/>
      <c r="PXC108" s="72"/>
      <c r="PXD108" s="70"/>
      <c r="PXE108" s="73"/>
      <c r="PXF108" s="74"/>
      <c r="PXG108" s="74"/>
      <c r="PXH108" s="62"/>
      <c r="PXI108" s="75"/>
      <c r="PXJ108" s="76"/>
      <c r="PXK108" s="216"/>
      <c r="PXL108" s="75"/>
      <c r="PXM108" s="75"/>
      <c r="PXN108" s="204"/>
      <c r="PXO108" s="205"/>
      <c r="PXP108" s="72"/>
      <c r="PXQ108" s="70"/>
      <c r="PXR108" s="73"/>
      <c r="PXS108" s="74"/>
      <c r="PXT108" s="74"/>
      <c r="PXU108" s="62"/>
      <c r="PXV108" s="75"/>
      <c r="PXW108" s="76"/>
      <c r="PXX108" s="216"/>
      <c r="PXY108" s="75"/>
      <c r="PXZ108" s="75"/>
      <c r="PYA108" s="204"/>
      <c r="PYB108" s="205"/>
      <c r="PYC108" s="72"/>
      <c r="PYD108" s="70"/>
      <c r="PYE108" s="73"/>
      <c r="PYF108" s="74"/>
      <c r="PYG108" s="74"/>
      <c r="PYH108" s="62"/>
      <c r="PYI108" s="75"/>
      <c r="PYJ108" s="76"/>
      <c r="PYK108" s="216"/>
      <c r="PYL108" s="75"/>
      <c r="PYM108" s="75"/>
      <c r="PYN108" s="204"/>
      <c r="PYO108" s="205"/>
      <c r="PYP108" s="72"/>
      <c r="PYQ108" s="70"/>
      <c r="PYR108" s="73"/>
      <c r="PYS108" s="74"/>
      <c r="PYT108" s="74"/>
      <c r="PYU108" s="62"/>
      <c r="PYV108" s="75"/>
      <c r="PYW108" s="76"/>
      <c r="PYX108" s="216"/>
      <c r="PYY108" s="75"/>
      <c r="PYZ108" s="75"/>
      <c r="PZA108" s="204"/>
      <c r="PZB108" s="205"/>
      <c r="PZC108" s="72"/>
      <c r="PZD108" s="70"/>
      <c r="PZE108" s="73"/>
      <c r="PZF108" s="74"/>
      <c r="PZG108" s="74"/>
      <c r="PZH108" s="62"/>
      <c r="PZI108" s="75"/>
      <c r="PZJ108" s="76"/>
      <c r="PZK108" s="216"/>
      <c r="PZL108" s="75"/>
      <c r="PZM108" s="75"/>
      <c r="PZN108" s="204"/>
      <c r="PZO108" s="205"/>
      <c r="PZP108" s="72"/>
      <c r="PZQ108" s="70"/>
      <c r="PZR108" s="73"/>
      <c r="PZS108" s="74"/>
      <c r="PZT108" s="74"/>
      <c r="PZU108" s="62"/>
      <c r="PZV108" s="75"/>
      <c r="PZW108" s="76"/>
      <c r="PZX108" s="216"/>
      <c r="PZY108" s="75"/>
      <c r="PZZ108" s="75"/>
      <c r="QAA108" s="204"/>
      <c r="QAB108" s="205"/>
      <c r="QAC108" s="72"/>
      <c r="QAD108" s="70"/>
      <c r="QAE108" s="73"/>
      <c r="QAF108" s="74"/>
      <c r="QAG108" s="74"/>
      <c r="QAH108" s="62"/>
      <c r="QAI108" s="75"/>
      <c r="QAJ108" s="76"/>
      <c r="QAK108" s="216"/>
      <c r="QAL108" s="75"/>
      <c r="QAM108" s="75"/>
      <c r="QAN108" s="204"/>
      <c r="QAO108" s="205"/>
      <c r="QAP108" s="72"/>
      <c r="QAQ108" s="70"/>
      <c r="QAR108" s="73"/>
      <c r="QAS108" s="74"/>
      <c r="QAT108" s="74"/>
      <c r="QAU108" s="62"/>
      <c r="QAV108" s="75"/>
      <c r="QAW108" s="76"/>
      <c r="QAX108" s="216"/>
      <c r="QAY108" s="75"/>
      <c r="QAZ108" s="75"/>
      <c r="QBA108" s="204"/>
      <c r="QBB108" s="205"/>
      <c r="QBC108" s="72"/>
      <c r="QBD108" s="70"/>
      <c r="QBE108" s="73"/>
      <c r="QBF108" s="74"/>
      <c r="QBG108" s="74"/>
      <c r="QBH108" s="62"/>
      <c r="QBI108" s="75"/>
      <c r="QBJ108" s="76"/>
      <c r="QBK108" s="216"/>
      <c r="QBL108" s="75"/>
      <c r="QBM108" s="75"/>
      <c r="QBN108" s="204"/>
      <c r="QBO108" s="205"/>
      <c r="QBP108" s="72"/>
      <c r="QBQ108" s="70"/>
      <c r="QBR108" s="73"/>
      <c r="QBS108" s="74"/>
      <c r="QBT108" s="74"/>
      <c r="QBU108" s="62"/>
      <c r="QBV108" s="75"/>
      <c r="QBW108" s="76"/>
      <c r="QBX108" s="216"/>
      <c r="QBY108" s="75"/>
      <c r="QBZ108" s="75"/>
      <c r="QCA108" s="204"/>
      <c r="QCB108" s="205"/>
      <c r="QCC108" s="72"/>
      <c r="QCD108" s="70"/>
      <c r="QCE108" s="73"/>
      <c r="QCF108" s="74"/>
      <c r="QCG108" s="74"/>
      <c r="QCH108" s="62"/>
      <c r="QCI108" s="75"/>
      <c r="QCJ108" s="76"/>
      <c r="QCK108" s="216"/>
      <c r="QCL108" s="75"/>
      <c r="QCM108" s="75"/>
      <c r="QCN108" s="204"/>
      <c r="QCO108" s="205"/>
      <c r="QCP108" s="72"/>
      <c r="QCQ108" s="70"/>
      <c r="QCR108" s="73"/>
      <c r="QCS108" s="74"/>
      <c r="QCT108" s="74"/>
      <c r="QCU108" s="62"/>
      <c r="QCV108" s="75"/>
      <c r="QCW108" s="76"/>
      <c r="QCX108" s="216"/>
      <c r="QCY108" s="75"/>
      <c r="QCZ108" s="75"/>
      <c r="QDA108" s="204"/>
      <c r="QDB108" s="205"/>
      <c r="QDC108" s="72"/>
      <c r="QDD108" s="70"/>
      <c r="QDE108" s="73"/>
      <c r="QDF108" s="74"/>
      <c r="QDG108" s="74"/>
      <c r="QDH108" s="62"/>
      <c r="QDI108" s="75"/>
      <c r="QDJ108" s="76"/>
      <c r="QDK108" s="216"/>
      <c r="QDL108" s="75"/>
      <c r="QDM108" s="75"/>
      <c r="QDN108" s="204"/>
      <c r="QDO108" s="205"/>
      <c r="QDP108" s="72"/>
      <c r="QDQ108" s="70"/>
      <c r="QDR108" s="73"/>
      <c r="QDS108" s="74"/>
      <c r="QDT108" s="74"/>
      <c r="QDU108" s="62"/>
      <c r="QDV108" s="75"/>
      <c r="QDW108" s="76"/>
      <c r="QDX108" s="216"/>
      <c r="QDY108" s="75"/>
      <c r="QDZ108" s="75"/>
      <c r="QEA108" s="204"/>
      <c r="QEB108" s="205"/>
      <c r="QEC108" s="72"/>
      <c r="QED108" s="70"/>
      <c r="QEE108" s="73"/>
      <c r="QEF108" s="74"/>
      <c r="QEG108" s="74"/>
      <c r="QEH108" s="62"/>
      <c r="QEI108" s="75"/>
      <c r="QEJ108" s="76"/>
      <c r="QEK108" s="216"/>
      <c r="QEL108" s="75"/>
      <c r="QEM108" s="75"/>
      <c r="QEN108" s="204"/>
      <c r="QEO108" s="205"/>
      <c r="QEP108" s="72"/>
      <c r="QEQ108" s="70"/>
      <c r="QER108" s="73"/>
      <c r="QES108" s="74"/>
      <c r="QET108" s="74"/>
      <c r="QEU108" s="62"/>
      <c r="QEV108" s="75"/>
      <c r="QEW108" s="76"/>
      <c r="QEX108" s="216"/>
      <c r="QEY108" s="75"/>
      <c r="QEZ108" s="75"/>
      <c r="QFA108" s="204"/>
      <c r="QFB108" s="205"/>
      <c r="QFC108" s="72"/>
      <c r="QFD108" s="70"/>
      <c r="QFE108" s="73"/>
      <c r="QFF108" s="74"/>
      <c r="QFG108" s="74"/>
      <c r="QFH108" s="62"/>
      <c r="QFI108" s="75"/>
      <c r="QFJ108" s="76"/>
      <c r="QFK108" s="216"/>
      <c r="QFL108" s="75"/>
      <c r="QFM108" s="75"/>
      <c r="QFN108" s="204"/>
      <c r="QFO108" s="205"/>
      <c r="QFP108" s="72"/>
      <c r="QFQ108" s="70"/>
      <c r="QFR108" s="73"/>
      <c r="QFS108" s="74"/>
      <c r="QFT108" s="74"/>
      <c r="QFU108" s="62"/>
      <c r="QFV108" s="75"/>
      <c r="QFW108" s="76"/>
      <c r="QFX108" s="216"/>
      <c r="QFY108" s="75"/>
      <c r="QFZ108" s="75"/>
      <c r="QGA108" s="204"/>
      <c r="QGB108" s="205"/>
      <c r="QGC108" s="72"/>
      <c r="QGD108" s="70"/>
      <c r="QGE108" s="73"/>
      <c r="QGF108" s="74"/>
      <c r="QGG108" s="74"/>
      <c r="QGH108" s="62"/>
      <c r="QGI108" s="75"/>
      <c r="QGJ108" s="76"/>
      <c r="QGK108" s="216"/>
      <c r="QGL108" s="75"/>
      <c r="QGM108" s="75"/>
      <c r="QGN108" s="204"/>
      <c r="QGO108" s="205"/>
      <c r="QGP108" s="72"/>
      <c r="QGQ108" s="70"/>
      <c r="QGR108" s="73"/>
      <c r="QGS108" s="74"/>
      <c r="QGT108" s="74"/>
      <c r="QGU108" s="62"/>
      <c r="QGV108" s="75"/>
      <c r="QGW108" s="76"/>
      <c r="QGX108" s="216"/>
      <c r="QGY108" s="75"/>
      <c r="QGZ108" s="75"/>
      <c r="QHA108" s="204"/>
      <c r="QHB108" s="205"/>
      <c r="QHC108" s="72"/>
      <c r="QHD108" s="70"/>
      <c r="QHE108" s="73"/>
      <c r="QHF108" s="74"/>
      <c r="QHG108" s="74"/>
      <c r="QHH108" s="62"/>
      <c r="QHI108" s="75"/>
      <c r="QHJ108" s="76"/>
      <c r="QHK108" s="216"/>
      <c r="QHL108" s="75"/>
      <c r="QHM108" s="75"/>
      <c r="QHN108" s="204"/>
      <c r="QHO108" s="205"/>
      <c r="QHP108" s="72"/>
      <c r="QHQ108" s="70"/>
      <c r="QHR108" s="73"/>
      <c r="QHS108" s="74"/>
      <c r="QHT108" s="74"/>
      <c r="QHU108" s="62"/>
      <c r="QHV108" s="75"/>
      <c r="QHW108" s="76"/>
      <c r="QHX108" s="216"/>
      <c r="QHY108" s="75"/>
      <c r="QHZ108" s="75"/>
      <c r="QIA108" s="204"/>
      <c r="QIB108" s="205"/>
      <c r="QIC108" s="72"/>
      <c r="QID108" s="70"/>
      <c r="QIE108" s="73"/>
      <c r="QIF108" s="74"/>
      <c r="QIG108" s="74"/>
      <c r="QIH108" s="62"/>
      <c r="QII108" s="75"/>
      <c r="QIJ108" s="76"/>
      <c r="QIK108" s="216"/>
      <c r="QIL108" s="75"/>
      <c r="QIM108" s="75"/>
      <c r="QIN108" s="204"/>
      <c r="QIO108" s="205"/>
      <c r="QIP108" s="72"/>
      <c r="QIQ108" s="70"/>
      <c r="QIR108" s="73"/>
      <c r="QIS108" s="74"/>
      <c r="QIT108" s="74"/>
      <c r="QIU108" s="62"/>
      <c r="QIV108" s="75"/>
      <c r="QIW108" s="76"/>
      <c r="QIX108" s="216"/>
      <c r="QIY108" s="75"/>
      <c r="QIZ108" s="75"/>
      <c r="QJA108" s="204"/>
      <c r="QJB108" s="205"/>
      <c r="QJC108" s="72"/>
      <c r="QJD108" s="70"/>
      <c r="QJE108" s="73"/>
      <c r="QJF108" s="74"/>
      <c r="QJG108" s="74"/>
      <c r="QJH108" s="62"/>
      <c r="QJI108" s="75"/>
      <c r="QJJ108" s="76"/>
      <c r="QJK108" s="216"/>
      <c r="QJL108" s="75"/>
      <c r="QJM108" s="75"/>
      <c r="QJN108" s="204"/>
      <c r="QJO108" s="205"/>
      <c r="QJP108" s="72"/>
      <c r="QJQ108" s="70"/>
      <c r="QJR108" s="73"/>
      <c r="QJS108" s="74"/>
      <c r="QJT108" s="74"/>
      <c r="QJU108" s="62"/>
      <c r="QJV108" s="75"/>
      <c r="QJW108" s="76"/>
      <c r="QJX108" s="216"/>
      <c r="QJY108" s="75"/>
      <c r="QJZ108" s="75"/>
      <c r="QKA108" s="204"/>
      <c r="QKB108" s="205"/>
      <c r="QKC108" s="72"/>
      <c r="QKD108" s="70"/>
      <c r="QKE108" s="73"/>
      <c r="QKF108" s="74"/>
      <c r="QKG108" s="74"/>
      <c r="QKH108" s="62"/>
      <c r="QKI108" s="75"/>
      <c r="QKJ108" s="76"/>
      <c r="QKK108" s="216"/>
      <c r="QKL108" s="75"/>
      <c r="QKM108" s="75"/>
      <c r="QKN108" s="204"/>
      <c r="QKO108" s="205"/>
      <c r="QKP108" s="72"/>
      <c r="QKQ108" s="70"/>
      <c r="QKR108" s="73"/>
      <c r="QKS108" s="74"/>
      <c r="QKT108" s="74"/>
      <c r="QKU108" s="62"/>
      <c r="QKV108" s="75"/>
      <c r="QKW108" s="76"/>
      <c r="QKX108" s="216"/>
      <c r="QKY108" s="75"/>
      <c r="QKZ108" s="75"/>
      <c r="QLA108" s="204"/>
      <c r="QLB108" s="205"/>
      <c r="QLC108" s="72"/>
      <c r="QLD108" s="70"/>
      <c r="QLE108" s="73"/>
      <c r="QLF108" s="74"/>
      <c r="QLG108" s="74"/>
      <c r="QLH108" s="62"/>
      <c r="QLI108" s="75"/>
      <c r="QLJ108" s="76"/>
      <c r="QLK108" s="216"/>
      <c r="QLL108" s="75"/>
      <c r="QLM108" s="75"/>
      <c r="QLN108" s="204"/>
      <c r="QLO108" s="205"/>
      <c r="QLP108" s="72"/>
      <c r="QLQ108" s="70"/>
      <c r="QLR108" s="73"/>
      <c r="QLS108" s="74"/>
      <c r="QLT108" s="74"/>
      <c r="QLU108" s="62"/>
      <c r="QLV108" s="75"/>
      <c r="QLW108" s="76"/>
      <c r="QLX108" s="216"/>
      <c r="QLY108" s="75"/>
      <c r="QLZ108" s="75"/>
      <c r="QMA108" s="204"/>
      <c r="QMB108" s="205"/>
      <c r="QMC108" s="72"/>
      <c r="QMD108" s="70"/>
      <c r="QME108" s="73"/>
      <c r="QMF108" s="74"/>
      <c r="QMG108" s="74"/>
      <c r="QMH108" s="62"/>
      <c r="QMI108" s="75"/>
      <c r="QMJ108" s="76"/>
      <c r="QMK108" s="216"/>
      <c r="QML108" s="75"/>
      <c r="QMM108" s="75"/>
      <c r="QMN108" s="204"/>
      <c r="QMO108" s="205"/>
      <c r="QMP108" s="72"/>
      <c r="QMQ108" s="70"/>
      <c r="QMR108" s="73"/>
      <c r="QMS108" s="74"/>
      <c r="QMT108" s="74"/>
      <c r="QMU108" s="62"/>
      <c r="QMV108" s="75"/>
      <c r="QMW108" s="76"/>
      <c r="QMX108" s="216"/>
      <c r="QMY108" s="75"/>
      <c r="QMZ108" s="75"/>
      <c r="QNA108" s="204"/>
      <c r="QNB108" s="205"/>
      <c r="QNC108" s="72"/>
      <c r="QND108" s="70"/>
      <c r="QNE108" s="73"/>
      <c r="QNF108" s="74"/>
      <c r="QNG108" s="74"/>
      <c r="QNH108" s="62"/>
      <c r="QNI108" s="75"/>
      <c r="QNJ108" s="76"/>
      <c r="QNK108" s="216"/>
      <c r="QNL108" s="75"/>
      <c r="QNM108" s="75"/>
      <c r="QNN108" s="204"/>
      <c r="QNO108" s="205"/>
      <c r="QNP108" s="72"/>
      <c r="QNQ108" s="70"/>
      <c r="QNR108" s="73"/>
      <c r="QNS108" s="74"/>
      <c r="QNT108" s="74"/>
      <c r="QNU108" s="62"/>
      <c r="QNV108" s="75"/>
      <c r="QNW108" s="76"/>
      <c r="QNX108" s="216"/>
      <c r="QNY108" s="75"/>
      <c r="QNZ108" s="75"/>
      <c r="QOA108" s="204"/>
      <c r="QOB108" s="205"/>
      <c r="QOC108" s="72"/>
      <c r="QOD108" s="70"/>
      <c r="QOE108" s="73"/>
      <c r="QOF108" s="74"/>
      <c r="QOG108" s="74"/>
      <c r="QOH108" s="62"/>
      <c r="QOI108" s="75"/>
      <c r="QOJ108" s="76"/>
      <c r="QOK108" s="216"/>
      <c r="QOL108" s="75"/>
      <c r="QOM108" s="75"/>
      <c r="QON108" s="204"/>
      <c r="QOO108" s="205"/>
      <c r="QOP108" s="72"/>
      <c r="QOQ108" s="70"/>
      <c r="QOR108" s="73"/>
      <c r="QOS108" s="74"/>
      <c r="QOT108" s="74"/>
      <c r="QOU108" s="62"/>
      <c r="QOV108" s="75"/>
      <c r="QOW108" s="76"/>
      <c r="QOX108" s="216"/>
      <c r="QOY108" s="75"/>
      <c r="QOZ108" s="75"/>
      <c r="QPA108" s="204"/>
      <c r="QPB108" s="205"/>
      <c r="QPC108" s="72"/>
      <c r="QPD108" s="70"/>
      <c r="QPE108" s="73"/>
      <c r="QPF108" s="74"/>
      <c r="QPG108" s="74"/>
      <c r="QPH108" s="62"/>
      <c r="QPI108" s="75"/>
      <c r="QPJ108" s="76"/>
      <c r="QPK108" s="216"/>
      <c r="QPL108" s="75"/>
      <c r="QPM108" s="75"/>
      <c r="QPN108" s="204"/>
      <c r="QPO108" s="205"/>
      <c r="QPP108" s="72"/>
      <c r="QPQ108" s="70"/>
      <c r="QPR108" s="73"/>
      <c r="QPS108" s="74"/>
      <c r="QPT108" s="74"/>
      <c r="QPU108" s="62"/>
      <c r="QPV108" s="75"/>
      <c r="QPW108" s="76"/>
      <c r="QPX108" s="216"/>
      <c r="QPY108" s="75"/>
      <c r="QPZ108" s="75"/>
      <c r="QQA108" s="204"/>
      <c r="QQB108" s="205"/>
      <c r="QQC108" s="72"/>
      <c r="QQD108" s="70"/>
      <c r="QQE108" s="73"/>
      <c r="QQF108" s="74"/>
      <c r="QQG108" s="74"/>
      <c r="QQH108" s="62"/>
      <c r="QQI108" s="75"/>
      <c r="QQJ108" s="76"/>
      <c r="QQK108" s="216"/>
      <c r="QQL108" s="75"/>
      <c r="QQM108" s="75"/>
      <c r="QQN108" s="204"/>
      <c r="QQO108" s="205"/>
      <c r="QQP108" s="72"/>
      <c r="QQQ108" s="70"/>
      <c r="QQR108" s="73"/>
      <c r="QQS108" s="74"/>
      <c r="QQT108" s="74"/>
      <c r="QQU108" s="62"/>
      <c r="QQV108" s="75"/>
      <c r="QQW108" s="76"/>
      <c r="QQX108" s="216"/>
      <c r="QQY108" s="75"/>
      <c r="QQZ108" s="75"/>
      <c r="QRA108" s="204"/>
      <c r="QRB108" s="205"/>
      <c r="QRC108" s="72"/>
      <c r="QRD108" s="70"/>
      <c r="QRE108" s="73"/>
      <c r="QRF108" s="74"/>
      <c r="QRG108" s="74"/>
      <c r="QRH108" s="62"/>
      <c r="QRI108" s="75"/>
      <c r="QRJ108" s="76"/>
      <c r="QRK108" s="216"/>
      <c r="QRL108" s="75"/>
      <c r="QRM108" s="75"/>
      <c r="QRN108" s="204"/>
      <c r="QRO108" s="205"/>
      <c r="QRP108" s="72"/>
      <c r="QRQ108" s="70"/>
      <c r="QRR108" s="73"/>
      <c r="QRS108" s="74"/>
      <c r="QRT108" s="74"/>
      <c r="QRU108" s="62"/>
      <c r="QRV108" s="75"/>
      <c r="QRW108" s="76"/>
      <c r="QRX108" s="216"/>
      <c r="QRY108" s="75"/>
      <c r="QRZ108" s="75"/>
      <c r="QSA108" s="204"/>
      <c r="QSB108" s="205"/>
      <c r="QSC108" s="72"/>
      <c r="QSD108" s="70"/>
      <c r="QSE108" s="73"/>
      <c r="QSF108" s="74"/>
      <c r="QSG108" s="74"/>
      <c r="QSH108" s="62"/>
      <c r="QSI108" s="75"/>
      <c r="QSJ108" s="76"/>
      <c r="QSK108" s="216"/>
      <c r="QSL108" s="75"/>
      <c r="QSM108" s="75"/>
      <c r="QSN108" s="204"/>
      <c r="QSO108" s="205"/>
      <c r="QSP108" s="72"/>
      <c r="QSQ108" s="70"/>
      <c r="QSR108" s="73"/>
      <c r="QSS108" s="74"/>
      <c r="QST108" s="74"/>
      <c r="QSU108" s="62"/>
      <c r="QSV108" s="75"/>
      <c r="QSW108" s="76"/>
      <c r="QSX108" s="216"/>
      <c r="QSY108" s="75"/>
      <c r="QSZ108" s="75"/>
      <c r="QTA108" s="204"/>
      <c r="QTB108" s="205"/>
      <c r="QTC108" s="72"/>
      <c r="QTD108" s="70"/>
      <c r="QTE108" s="73"/>
      <c r="QTF108" s="74"/>
      <c r="QTG108" s="74"/>
      <c r="QTH108" s="62"/>
      <c r="QTI108" s="75"/>
      <c r="QTJ108" s="76"/>
      <c r="QTK108" s="216"/>
      <c r="QTL108" s="75"/>
      <c r="QTM108" s="75"/>
      <c r="QTN108" s="204"/>
      <c r="QTO108" s="205"/>
      <c r="QTP108" s="72"/>
      <c r="QTQ108" s="70"/>
      <c r="QTR108" s="73"/>
      <c r="QTS108" s="74"/>
      <c r="QTT108" s="74"/>
      <c r="QTU108" s="62"/>
      <c r="QTV108" s="75"/>
      <c r="QTW108" s="76"/>
      <c r="QTX108" s="216"/>
      <c r="QTY108" s="75"/>
      <c r="QTZ108" s="75"/>
      <c r="QUA108" s="204"/>
      <c r="QUB108" s="205"/>
      <c r="QUC108" s="72"/>
      <c r="QUD108" s="70"/>
      <c r="QUE108" s="73"/>
      <c r="QUF108" s="74"/>
      <c r="QUG108" s="74"/>
      <c r="QUH108" s="62"/>
      <c r="QUI108" s="75"/>
      <c r="QUJ108" s="76"/>
      <c r="QUK108" s="216"/>
      <c r="QUL108" s="75"/>
      <c r="QUM108" s="75"/>
      <c r="QUN108" s="204"/>
      <c r="QUO108" s="205"/>
      <c r="QUP108" s="72"/>
      <c r="QUQ108" s="70"/>
      <c r="QUR108" s="73"/>
      <c r="QUS108" s="74"/>
      <c r="QUT108" s="74"/>
      <c r="QUU108" s="62"/>
      <c r="QUV108" s="75"/>
      <c r="QUW108" s="76"/>
      <c r="QUX108" s="216"/>
      <c r="QUY108" s="75"/>
      <c r="QUZ108" s="75"/>
      <c r="QVA108" s="204"/>
      <c r="QVB108" s="205"/>
      <c r="QVC108" s="72"/>
      <c r="QVD108" s="70"/>
      <c r="QVE108" s="73"/>
      <c r="QVF108" s="74"/>
      <c r="QVG108" s="74"/>
      <c r="QVH108" s="62"/>
      <c r="QVI108" s="75"/>
      <c r="QVJ108" s="76"/>
      <c r="QVK108" s="216"/>
      <c r="QVL108" s="75"/>
      <c r="QVM108" s="75"/>
      <c r="QVN108" s="204"/>
      <c r="QVO108" s="205"/>
      <c r="QVP108" s="72"/>
      <c r="QVQ108" s="70"/>
      <c r="QVR108" s="73"/>
      <c r="QVS108" s="74"/>
      <c r="QVT108" s="74"/>
      <c r="QVU108" s="62"/>
      <c r="QVV108" s="75"/>
      <c r="QVW108" s="76"/>
      <c r="QVX108" s="216"/>
      <c r="QVY108" s="75"/>
      <c r="QVZ108" s="75"/>
      <c r="QWA108" s="204"/>
      <c r="QWB108" s="205"/>
      <c r="QWC108" s="72"/>
      <c r="QWD108" s="70"/>
      <c r="QWE108" s="73"/>
      <c r="QWF108" s="74"/>
      <c r="QWG108" s="74"/>
      <c r="QWH108" s="62"/>
      <c r="QWI108" s="75"/>
      <c r="QWJ108" s="76"/>
      <c r="QWK108" s="216"/>
      <c r="QWL108" s="75"/>
      <c r="QWM108" s="75"/>
      <c r="QWN108" s="204"/>
      <c r="QWO108" s="205"/>
      <c r="QWP108" s="72"/>
      <c r="QWQ108" s="70"/>
      <c r="QWR108" s="73"/>
      <c r="QWS108" s="74"/>
      <c r="QWT108" s="74"/>
      <c r="QWU108" s="62"/>
      <c r="QWV108" s="75"/>
      <c r="QWW108" s="76"/>
      <c r="QWX108" s="216"/>
      <c r="QWY108" s="75"/>
      <c r="QWZ108" s="75"/>
      <c r="QXA108" s="204"/>
      <c r="QXB108" s="205"/>
      <c r="QXC108" s="72"/>
      <c r="QXD108" s="70"/>
      <c r="QXE108" s="73"/>
      <c r="QXF108" s="74"/>
      <c r="QXG108" s="74"/>
      <c r="QXH108" s="62"/>
      <c r="QXI108" s="75"/>
      <c r="QXJ108" s="76"/>
      <c r="QXK108" s="216"/>
      <c r="QXL108" s="75"/>
      <c r="QXM108" s="75"/>
      <c r="QXN108" s="204"/>
      <c r="QXO108" s="205"/>
      <c r="QXP108" s="72"/>
      <c r="QXQ108" s="70"/>
      <c r="QXR108" s="73"/>
      <c r="QXS108" s="74"/>
      <c r="QXT108" s="74"/>
      <c r="QXU108" s="62"/>
      <c r="QXV108" s="75"/>
      <c r="QXW108" s="76"/>
      <c r="QXX108" s="216"/>
      <c r="QXY108" s="75"/>
      <c r="QXZ108" s="75"/>
      <c r="QYA108" s="204"/>
      <c r="QYB108" s="205"/>
      <c r="QYC108" s="72"/>
      <c r="QYD108" s="70"/>
      <c r="QYE108" s="73"/>
      <c r="QYF108" s="74"/>
      <c r="QYG108" s="74"/>
      <c r="QYH108" s="62"/>
      <c r="QYI108" s="75"/>
      <c r="QYJ108" s="76"/>
      <c r="QYK108" s="216"/>
      <c r="QYL108" s="75"/>
      <c r="QYM108" s="75"/>
      <c r="QYN108" s="204"/>
      <c r="QYO108" s="205"/>
      <c r="QYP108" s="72"/>
      <c r="QYQ108" s="70"/>
      <c r="QYR108" s="73"/>
      <c r="QYS108" s="74"/>
      <c r="QYT108" s="74"/>
      <c r="QYU108" s="62"/>
      <c r="QYV108" s="75"/>
      <c r="QYW108" s="76"/>
      <c r="QYX108" s="216"/>
      <c r="QYY108" s="75"/>
      <c r="QYZ108" s="75"/>
      <c r="QZA108" s="204"/>
      <c r="QZB108" s="205"/>
      <c r="QZC108" s="72"/>
      <c r="QZD108" s="70"/>
      <c r="QZE108" s="73"/>
      <c r="QZF108" s="74"/>
      <c r="QZG108" s="74"/>
      <c r="QZH108" s="62"/>
      <c r="QZI108" s="75"/>
      <c r="QZJ108" s="76"/>
      <c r="QZK108" s="216"/>
      <c r="QZL108" s="75"/>
      <c r="QZM108" s="75"/>
      <c r="QZN108" s="204"/>
      <c r="QZO108" s="205"/>
      <c r="QZP108" s="72"/>
      <c r="QZQ108" s="70"/>
      <c r="QZR108" s="73"/>
      <c r="QZS108" s="74"/>
      <c r="QZT108" s="74"/>
      <c r="QZU108" s="62"/>
      <c r="QZV108" s="75"/>
      <c r="QZW108" s="76"/>
      <c r="QZX108" s="216"/>
      <c r="QZY108" s="75"/>
      <c r="QZZ108" s="75"/>
      <c r="RAA108" s="204"/>
      <c r="RAB108" s="205"/>
      <c r="RAC108" s="72"/>
      <c r="RAD108" s="70"/>
      <c r="RAE108" s="73"/>
      <c r="RAF108" s="74"/>
      <c r="RAG108" s="74"/>
      <c r="RAH108" s="62"/>
      <c r="RAI108" s="75"/>
      <c r="RAJ108" s="76"/>
      <c r="RAK108" s="216"/>
      <c r="RAL108" s="75"/>
      <c r="RAM108" s="75"/>
      <c r="RAN108" s="204"/>
      <c r="RAO108" s="205"/>
      <c r="RAP108" s="72"/>
      <c r="RAQ108" s="70"/>
      <c r="RAR108" s="73"/>
      <c r="RAS108" s="74"/>
      <c r="RAT108" s="74"/>
      <c r="RAU108" s="62"/>
      <c r="RAV108" s="75"/>
      <c r="RAW108" s="76"/>
      <c r="RAX108" s="216"/>
      <c r="RAY108" s="75"/>
      <c r="RAZ108" s="75"/>
      <c r="RBA108" s="204"/>
      <c r="RBB108" s="205"/>
      <c r="RBC108" s="72"/>
      <c r="RBD108" s="70"/>
      <c r="RBE108" s="73"/>
      <c r="RBF108" s="74"/>
      <c r="RBG108" s="74"/>
      <c r="RBH108" s="62"/>
      <c r="RBI108" s="75"/>
      <c r="RBJ108" s="76"/>
      <c r="RBK108" s="216"/>
      <c r="RBL108" s="75"/>
      <c r="RBM108" s="75"/>
      <c r="RBN108" s="204"/>
      <c r="RBO108" s="205"/>
      <c r="RBP108" s="72"/>
      <c r="RBQ108" s="70"/>
      <c r="RBR108" s="73"/>
      <c r="RBS108" s="74"/>
      <c r="RBT108" s="74"/>
      <c r="RBU108" s="62"/>
      <c r="RBV108" s="75"/>
      <c r="RBW108" s="76"/>
      <c r="RBX108" s="216"/>
      <c r="RBY108" s="75"/>
      <c r="RBZ108" s="75"/>
      <c r="RCA108" s="204"/>
      <c r="RCB108" s="205"/>
      <c r="RCC108" s="72"/>
      <c r="RCD108" s="70"/>
      <c r="RCE108" s="73"/>
      <c r="RCF108" s="74"/>
      <c r="RCG108" s="74"/>
      <c r="RCH108" s="62"/>
      <c r="RCI108" s="75"/>
      <c r="RCJ108" s="76"/>
      <c r="RCK108" s="216"/>
      <c r="RCL108" s="75"/>
      <c r="RCM108" s="75"/>
      <c r="RCN108" s="204"/>
      <c r="RCO108" s="205"/>
      <c r="RCP108" s="72"/>
      <c r="RCQ108" s="70"/>
      <c r="RCR108" s="73"/>
      <c r="RCS108" s="74"/>
      <c r="RCT108" s="74"/>
      <c r="RCU108" s="62"/>
      <c r="RCV108" s="75"/>
      <c r="RCW108" s="76"/>
      <c r="RCX108" s="216"/>
      <c r="RCY108" s="75"/>
      <c r="RCZ108" s="75"/>
      <c r="RDA108" s="204"/>
      <c r="RDB108" s="205"/>
      <c r="RDC108" s="72"/>
      <c r="RDD108" s="70"/>
      <c r="RDE108" s="73"/>
      <c r="RDF108" s="74"/>
      <c r="RDG108" s="74"/>
      <c r="RDH108" s="62"/>
      <c r="RDI108" s="75"/>
      <c r="RDJ108" s="76"/>
      <c r="RDK108" s="216"/>
      <c r="RDL108" s="75"/>
      <c r="RDM108" s="75"/>
      <c r="RDN108" s="204"/>
      <c r="RDO108" s="205"/>
      <c r="RDP108" s="72"/>
      <c r="RDQ108" s="70"/>
      <c r="RDR108" s="73"/>
      <c r="RDS108" s="74"/>
      <c r="RDT108" s="74"/>
      <c r="RDU108" s="62"/>
      <c r="RDV108" s="75"/>
      <c r="RDW108" s="76"/>
      <c r="RDX108" s="216"/>
      <c r="RDY108" s="75"/>
      <c r="RDZ108" s="75"/>
      <c r="REA108" s="204"/>
      <c r="REB108" s="205"/>
      <c r="REC108" s="72"/>
      <c r="RED108" s="70"/>
      <c r="REE108" s="73"/>
      <c r="REF108" s="74"/>
      <c r="REG108" s="74"/>
      <c r="REH108" s="62"/>
      <c r="REI108" s="75"/>
      <c r="REJ108" s="76"/>
      <c r="REK108" s="216"/>
      <c r="REL108" s="75"/>
      <c r="REM108" s="75"/>
      <c r="REN108" s="204"/>
      <c r="REO108" s="205"/>
      <c r="REP108" s="72"/>
      <c r="REQ108" s="70"/>
      <c r="RER108" s="73"/>
      <c r="RES108" s="74"/>
      <c r="RET108" s="74"/>
      <c r="REU108" s="62"/>
      <c r="REV108" s="75"/>
      <c r="REW108" s="76"/>
      <c r="REX108" s="216"/>
      <c r="REY108" s="75"/>
      <c r="REZ108" s="75"/>
      <c r="RFA108" s="204"/>
      <c r="RFB108" s="205"/>
      <c r="RFC108" s="72"/>
      <c r="RFD108" s="70"/>
      <c r="RFE108" s="73"/>
      <c r="RFF108" s="74"/>
      <c r="RFG108" s="74"/>
      <c r="RFH108" s="62"/>
      <c r="RFI108" s="75"/>
      <c r="RFJ108" s="76"/>
      <c r="RFK108" s="216"/>
      <c r="RFL108" s="75"/>
      <c r="RFM108" s="75"/>
      <c r="RFN108" s="204"/>
      <c r="RFO108" s="205"/>
      <c r="RFP108" s="72"/>
      <c r="RFQ108" s="70"/>
      <c r="RFR108" s="73"/>
      <c r="RFS108" s="74"/>
      <c r="RFT108" s="74"/>
      <c r="RFU108" s="62"/>
      <c r="RFV108" s="75"/>
      <c r="RFW108" s="76"/>
      <c r="RFX108" s="216"/>
      <c r="RFY108" s="75"/>
      <c r="RFZ108" s="75"/>
      <c r="RGA108" s="204"/>
      <c r="RGB108" s="205"/>
      <c r="RGC108" s="72"/>
      <c r="RGD108" s="70"/>
      <c r="RGE108" s="73"/>
      <c r="RGF108" s="74"/>
      <c r="RGG108" s="74"/>
      <c r="RGH108" s="62"/>
      <c r="RGI108" s="75"/>
      <c r="RGJ108" s="76"/>
      <c r="RGK108" s="216"/>
      <c r="RGL108" s="75"/>
      <c r="RGM108" s="75"/>
      <c r="RGN108" s="204"/>
      <c r="RGO108" s="205"/>
      <c r="RGP108" s="72"/>
      <c r="RGQ108" s="70"/>
      <c r="RGR108" s="73"/>
      <c r="RGS108" s="74"/>
      <c r="RGT108" s="74"/>
      <c r="RGU108" s="62"/>
      <c r="RGV108" s="75"/>
      <c r="RGW108" s="76"/>
      <c r="RGX108" s="216"/>
      <c r="RGY108" s="75"/>
      <c r="RGZ108" s="75"/>
      <c r="RHA108" s="204"/>
      <c r="RHB108" s="205"/>
      <c r="RHC108" s="72"/>
      <c r="RHD108" s="70"/>
      <c r="RHE108" s="73"/>
      <c r="RHF108" s="74"/>
      <c r="RHG108" s="74"/>
      <c r="RHH108" s="62"/>
      <c r="RHI108" s="75"/>
      <c r="RHJ108" s="76"/>
      <c r="RHK108" s="216"/>
      <c r="RHL108" s="75"/>
      <c r="RHM108" s="75"/>
      <c r="RHN108" s="204"/>
      <c r="RHO108" s="205"/>
      <c r="RHP108" s="72"/>
      <c r="RHQ108" s="70"/>
      <c r="RHR108" s="73"/>
      <c r="RHS108" s="74"/>
      <c r="RHT108" s="74"/>
      <c r="RHU108" s="62"/>
      <c r="RHV108" s="75"/>
      <c r="RHW108" s="76"/>
      <c r="RHX108" s="216"/>
      <c r="RHY108" s="75"/>
      <c r="RHZ108" s="75"/>
      <c r="RIA108" s="204"/>
      <c r="RIB108" s="205"/>
      <c r="RIC108" s="72"/>
      <c r="RID108" s="70"/>
      <c r="RIE108" s="73"/>
      <c r="RIF108" s="74"/>
      <c r="RIG108" s="74"/>
      <c r="RIH108" s="62"/>
      <c r="RII108" s="75"/>
      <c r="RIJ108" s="76"/>
      <c r="RIK108" s="216"/>
      <c r="RIL108" s="75"/>
      <c r="RIM108" s="75"/>
      <c r="RIN108" s="204"/>
      <c r="RIO108" s="205"/>
      <c r="RIP108" s="72"/>
      <c r="RIQ108" s="70"/>
      <c r="RIR108" s="73"/>
      <c r="RIS108" s="74"/>
      <c r="RIT108" s="74"/>
      <c r="RIU108" s="62"/>
      <c r="RIV108" s="75"/>
      <c r="RIW108" s="76"/>
      <c r="RIX108" s="216"/>
      <c r="RIY108" s="75"/>
      <c r="RIZ108" s="75"/>
      <c r="RJA108" s="204"/>
      <c r="RJB108" s="205"/>
      <c r="RJC108" s="72"/>
      <c r="RJD108" s="70"/>
      <c r="RJE108" s="73"/>
      <c r="RJF108" s="74"/>
      <c r="RJG108" s="74"/>
      <c r="RJH108" s="62"/>
      <c r="RJI108" s="75"/>
      <c r="RJJ108" s="76"/>
      <c r="RJK108" s="216"/>
      <c r="RJL108" s="75"/>
      <c r="RJM108" s="75"/>
      <c r="RJN108" s="204"/>
      <c r="RJO108" s="205"/>
      <c r="RJP108" s="72"/>
      <c r="RJQ108" s="70"/>
      <c r="RJR108" s="73"/>
      <c r="RJS108" s="74"/>
      <c r="RJT108" s="74"/>
      <c r="RJU108" s="62"/>
      <c r="RJV108" s="75"/>
      <c r="RJW108" s="76"/>
      <c r="RJX108" s="216"/>
      <c r="RJY108" s="75"/>
      <c r="RJZ108" s="75"/>
      <c r="RKA108" s="204"/>
      <c r="RKB108" s="205"/>
      <c r="RKC108" s="72"/>
      <c r="RKD108" s="70"/>
      <c r="RKE108" s="73"/>
      <c r="RKF108" s="74"/>
      <c r="RKG108" s="74"/>
      <c r="RKH108" s="62"/>
      <c r="RKI108" s="75"/>
      <c r="RKJ108" s="76"/>
      <c r="RKK108" s="216"/>
      <c r="RKL108" s="75"/>
      <c r="RKM108" s="75"/>
      <c r="RKN108" s="204"/>
      <c r="RKO108" s="205"/>
      <c r="RKP108" s="72"/>
      <c r="RKQ108" s="70"/>
      <c r="RKR108" s="73"/>
      <c r="RKS108" s="74"/>
      <c r="RKT108" s="74"/>
      <c r="RKU108" s="62"/>
      <c r="RKV108" s="75"/>
      <c r="RKW108" s="76"/>
      <c r="RKX108" s="216"/>
      <c r="RKY108" s="75"/>
      <c r="RKZ108" s="75"/>
      <c r="RLA108" s="204"/>
      <c r="RLB108" s="205"/>
      <c r="RLC108" s="72"/>
      <c r="RLD108" s="70"/>
      <c r="RLE108" s="73"/>
      <c r="RLF108" s="74"/>
      <c r="RLG108" s="74"/>
      <c r="RLH108" s="62"/>
      <c r="RLI108" s="75"/>
      <c r="RLJ108" s="76"/>
      <c r="RLK108" s="216"/>
      <c r="RLL108" s="75"/>
      <c r="RLM108" s="75"/>
      <c r="RLN108" s="204"/>
      <c r="RLO108" s="205"/>
      <c r="RLP108" s="72"/>
      <c r="RLQ108" s="70"/>
      <c r="RLR108" s="73"/>
      <c r="RLS108" s="74"/>
      <c r="RLT108" s="74"/>
      <c r="RLU108" s="62"/>
      <c r="RLV108" s="75"/>
      <c r="RLW108" s="76"/>
      <c r="RLX108" s="216"/>
      <c r="RLY108" s="75"/>
      <c r="RLZ108" s="75"/>
      <c r="RMA108" s="204"/>
      <c r="RMB108" s="205"/>
      <c r="RMC108" s="72"/>
      <c r="RMD108" s="70"/>
      <c r="RME108" s="73"/>
      <c r="RMF108" s="74"/>
      <c r="RMG108" s="74"/>
      <c r="RMH108" s="62"/>
      <c r="RMI108" s="75"/>
      <c r="RMJ108" s="76"/>
      <c r="RMK108" s="216"/>
      <c r="RML108" s="75"/>
      <c r="RMM108" s="75"/>
      <c r="RMN108" s="204"/>
      <c r="RMO108" s="205"/>
      <c r="RMP108" s="72"/>
      <c r="RMQ108" s="70"/>
      <c r="RMR108" s="73"/>
      <c r="RMS108" s="74"/>
      <c r="RMT108" s="74"/>
      <c r="RMU108" s="62"/>
      <c r="RMV108" s="75"/>
      <c r="RMW108" s="76"/>
      <c r="RMX108" s="216"/>
      <c r="RMY108" s="75"/>
      <c r="RMZ108" s="75"/>
      <c r="RNA108" s="204"/>
      <c r="RNB108" s="205"/>
      <c r="RNC108" s="72"/>
      <c r="RND108" s="70"/>
      <c r="RNE108" s="73"/>
      <c r="RNF108" s="74"/>
      <c r="RNG108" s="74"/>
      <c r="RNH108" s="62"/>
      <c r="RNI108" s="75"/>
      <c r="RNJ108" s="76"/>
      <c r="RNK108" s="216"/>
      <c r="RNL108" s="75"/>
      <c r="RNM108" s="75"/>
      <c r="RNN108" s="204"/>
      <c r="RNO108" s="205"/>
      <c r="RNP108" s="72"/>
      <c r="RNQ108" s="70"/>
      <c r="RNR108" s="73"/>
      <c r="RNS108" s="74"/>
      <c r="RNT108" s="74"/>
      <c r="RNU108" s="62"/>
      <c r="RNV108" s="75"/>
      <c r="RNW108" s="76"/>
      <c r="RNX108" s="216"/>
      <c r="RNY108" s="75"/>
      <c r="RNZ108" s="75"/>
      <c r="ROA108" s="204"/>
      <c r="ROB108" s="205"/>
      <c r="ROC108" s="72"/>
      <c r="ROD108" s="70"/>
      <c r="ROE108" s="73"/>
      <c r="ROF108" s="74"/>
      <c r="ROG108" s="74"/>
      <c r="ROH108" s="62"/>
      <c r="ROI108" s="75"/>
      <c r="ROJ108" s="76"/>
      <c r="ROK108" s="216"/>
      <c r="ROL108" s="75"/>
      <c r="ROM108" s="75"/>
      <c r="RON108" s="204"/>
      <c r="ROO108" s="205"/>
      <c r="ROP108" s="72"/>
      <c r="ROQ108" s="70"/>
      <c r="ROR108" s="73"/>
      <c r="ROS108" s="74"/>
      <c r="ROT108" s="74"/>
      <c r="ROU108" s="62"/>
      <c r="ROV108" s="75"/>
      <c r="ROW108" s="76"/>
      <c r="ROX108" s="216"/>
      <c r="ROY108" s="75"/>
      <c r="ROZ108" s="75"/>
      <c r="RPA108" s="204"/>
      <c r="RPB108" s="205"/>
      <c r="RPC108" s="72"/>
      <c r="RPD108" s="70"/>
      <c r="RPE108" s="73"/>
      <c r="RPF108" s="74"/>
      <c r="RPG108" s="74"/>
      <c r="RPH108" s="62"/>
      <c r="RPI108" s="75"/>
      <c r="RPJ108" s="76"/>
      <c r="RPK108" s="216"/>
      <c r="RPL108" s="75"/>
      <c r="RPM108" s="75"/>
      <c r="RPN108" s="204"/>
      <c r="RPO108" s="205"/>
      <c r="RPP108" s="72"/>
      <c r="RPQ108" s="70"/>
      <c r="RPR108" s="73"/>
      <c r="RPS108" s="74"/>
      <c r="RPT108" s="74"/>
      <c r="RPU108" s="62"/>
      <c r="RPV108" s="75"/>
      <c r="RPW108" s="76"/>
      <c r="RPX108" s="216"/>
      <c r="RPY108" s="75"/>
      <c r="RPZ108" s="75"/>
      <c r="RQA108" s="204"/>
      <c r="RQB108" s="205"/>
      <c r="RQC108" s="72"/>
      <c r="RQD108" s="70"/>
      <c r="RQE108" s="73"/>
      <c r="RQF108" s="74"/>
      <c r="RQG108" s="74"/>
      <c r="RQH108" s="62"/>
      <c r="RQI108" s="75"/>
      <c r="RQJ108" s="76"/>
      <c r="RQK108" s="216"/>
      <c r="RQL108" s="75"/>
      <c r="RQM108" s="75"/>
      <c r="RQN108" s="204"/>
      <c r="RQO108" s="205"/>
      <c r="RQP108" s="72"/>
      <c r="RQQ108" s="70"/>
      <c r="RQR108" s="73"/>
      <c r="RQS108" s="74"/>
      <c r="RQT108" s="74"/>
      <c r="RQU108" s="62"/>
      <c r="RQV108" s="75"/>
      <c r="RQW108" s="76"/>
      <c r="RQX108" s="216"/>
      <c r="RQY108" s="75"/>
      <c r="RQZ108" s="75"/>
      <c r="RRA108" s="204"/>
      <c r="RRB108" s="205"/>
      <c r="RRC108" s="72"/>
      <c r="RRD108" s="70"/>
      <c r="RRE108" s="73"/>
      <c r="RRF108" s="74"/>
      <c r="RRG108" s="74"/>
      <c r="RRH108" s="62"/>
      <c r="RRI108" s="75"/>
      <c r="RRJ108" s="76"/>
      <c r="RRK108" s="216"/>
      <c r="RRL108" s="75"/>
      <c r="RRM108" s="75"/>
      <c r="RRN108" s="204"/>
      <c r="RRO108" s="205"/>
      <c r="RRP108" s="72"/>
      <c r="RRQ108" s="70"/>
      <c r="RRR108" s="73"/>
      <c r="RRS108" s="74"/>
      <c r="RRT108" s="74"/>
      <c r="RRU108" s="62"/>
      <c r="RRV108" s="75"/>
      <c r="RRW108" s="76"/>
      <c r="RRX108" s="216"/>
      <c r="RRY108" s="75"/>
      <c r="RRZ108" s="75"/>
      <c r="RSA108" s="204"/>
      <c r="RSB108" s="205"/>
      <c r="RSC108" s="72"/>
      <c r="RSD108" s="70"/>
      <c r="RSE108" s="73"/>
      <c r="RSF108" s="74"/>
      <c r="RSG108" s="74"/>
      <c r="RSH108" s="62"/>
      <c r="RSI108" s="75"/>
      <c r="RSJ108" s="76"/>
      <c r="RSK108" s="216"/>
      <c r="RSL108" s="75"/>
      <c r="RSM108" s="75"/>
      <c r="RSN108" s="204"/>
      <c r="RSO108" s="205"/>
      <c r="RSP108" s="72"/>
      <c r="RSQ108" s="70"/>
      <c r="RSR108" s="73"/>
      <c r="RSS108" s="74"/>
      <c r="RST108" s="74"/>
      <c r="RSU108" s="62"/>
      <c r="RSV108" s="75"/>
      <c r="RSW108" s="76"/>
      <c r="RSX108" s="216"/>
      <c r="RSY108" s="75"/>
      <c r="RSZ108" s="75"/>
      <c r="RTA108" s="204"/>
      <c r="RTB108" s="205"/>
      <c r="RTC108" s="72"/>
      <c r="RTD108" s="70"/>
      <c r="RTE108" s="73"/>
      <c r="RTF108" s="74"/>
      <c r="RTG108" s="74"/>
      <c r="RTH108" s="62"/>
      <c r="RTI108" s="75"/>
      <c r="RTJ108" s="76"/>
      <c r="RTK108" s="216"/>
      <c r="RTL108" s="75"/>
      <c r="RTM108" s="75"/>
      <c r="RTN108" s="204"/>
      <c r="RTO108" s="205"/>
      <c r="RTP108" s="72"/>
      <c r="RTQ108" s="70"/>
      <c r="RTR108" s="73"/>
      <c r="RTS108" s="74"/>
      <c r="RTT108" s="74"/>
      <c r="RTU108" s="62"/>
      <c r="RTV108" s="75"/>
      <c r="RTW108" s="76"/>
      <c r="RTX108" s="216"/>
      <c r="RTY108" s="75"/>
      <c r="RTZ108" s="75"/>
      <c r="RUA108" s="204"/>
      <c r="RUB108" s="205"/>
      <c r="RUC108" s="72"/>
      <c r="RUD108" s="70"/>
      <c r="RUE108" s="73"/>
      <c r="RUF108" s="74"/>
      <c r="RUG108" s="74"/>
      <c r="RUH108" s="62"/>
      <c r="RUI108" s="75"/>
      <c r="RUJ108" s="76"/>
      <c r="RUK108" s="216"/>
      <c r="RUL108" s="75"/>
      <c r="RUM108" s="75"/>
      <c r="RUN108" s="204"/>
      <c r="RUO108" s="205"/>
      <c r="RUP108" s="72"/>
      <c r="RUQ108" s="70"/>
      <c r="RUR108" s="73"/>
      <c r="RUS108" s="74"/>
      <c r="RUT108" s="74"/>
      <c r="RUU108" s="62"/>
      <c r="RUV108" s="75"/>
      <c r="RUW108" s="76"/>
      <c r="RUX108" s="216"/>
      <c r="RUY108" s="75"/>
      <c r="RUZ108" s="75"/>
      <c r="RVA108" s="204"/>
      <c r="RVB108" s="205"/>
      <c r="RVC108" s="72"/>
      <c r="RVD108" s="70"/>
      <c r="RVE108" s="73"/>
      <c r="RVF108" s="74"/>
      <c r="RVG108" s="74"/>
      <c r="RVH108" s="62"/>
      <c r="RVI108" s="75"/>
      <c r="RVJ108" s="76"/>
      <c r="RVK108" s="216"/>
      <c r="RVL108" s="75"/>
      <c r="RVM108" s="75"/>
      <c r="RVN108" s="204"/>
      <c r="RVO108" s="205"/>
      <c r="RVP108" s="72"/>
      <c r="RVQ108" s="70"/>
      <c r="RVR108" s="73"/>
      <c r="RVS108" s="74"/>
      <c r="RVT108" s="74"/>
      <c r="RVU108" s="62"/>
      <c r="RVV108" s="75"/>
      <c r="RVW108" s="76"/>
      <c r="RVX108" s="216"/>
      <c r="RVY108" s="75"/>
      <c r="RVZ108" s="75"/>
      <c r="RWA108" s="204"/>
      <c r="RWB108" s="205"/>
      <c r="RWC108" s="72"/>
      <c r="RWD108" s="70"/>
      <c r="RWE108" s="73"/>
      <c r="RWF108" s="74"/>
      <c r="RWG108" s="74"/>
      <c r="RWH108" s="62"/>
      <c r="RWI108" s="75"/>
      <c r="RWJ108" s="76"/>
      <c r="RWK108" s="216"/>
      <c r="RWL108" s="75"/>
      <c r="RWM108" s="75"/>
      <c r="RWN108" s="204"/>
      <c r="RWO108" s="205"/>
      <c r="RWP108" s="72"/>
      <c r="RWQ108" s="70"/>
      <c r="RWR108" s="73"/>
      <c r="RWS108" s="74"/>
      <c r="RWT108" s="74"/>
      <c r="RWU108" s="62"/>
      <c r="RWV108" s="75"/>
      <c r="RWW108" s="76"/>
      <c r="RWX108" s="216"/>
      <c r="RWY108" s="75"/>
      <c r="RWZ108" s="75"/>
      <c r="RXA108" s="204"/>
      <c r="RXB108" s="205"/>
      <c r="RXC108" s="72"/>
      <c r="RXD108" s="70"/>
      <c r="RXE108" s="73"/>
      <c r="RXF108" s="74"/>
      <c r="RXG108" s="74"/>
      <c r="RXH108" s="62"/>
      <c r="RXI108" s="75"/>
      <c r="RXJ108" s="76"/>
      <c r="RXK108" s="216"/>
      <c r="RXL108" s="75"/>
      <c r="RXM108" s="75"/>
      <c r="RXN108" s="204"/>
      <c r="RXO108" s="205"/>
      <c r="RXP108" s="72"/>
      <c r="RXQ108" s="70"/>
      <c r="RXR108" s="73"/>
      <c r="RXS108" s="74"/>
      <c r="RXT108" s="74"/>
      <c r="RXU108" s="62"/>
      <c r="RXV108" s="75"/>
      <c r="RXW108" s="76"/>
      <c r="RXX108" s="216"/>
      <c r="RXY108" s="75"/>
      <c r="RXZ108" s="75"/>
      <c r="RYA108" s="204"/>
      <c r="RYB108" s="205"/>
      <c r="RYC108" s="72"/>
      <c r="RYD108" s="70"/>
      <c r="RYE108" s="73"/>
      <c r="RYF108" s="74"/>
      <c r="RYG108" s="74"/>
      <c r="RYH108" s="62"/>
      <c r="RYI108" s="75"/>
      <c r="RYJ108" s="76"/>
      <c r="RYK108" s="216"/>
      <c r="RYL108" s="75"/>
      <c r="RYM108" s="75"/>
      <c r="RYN108" s="204"/>
      <c r="RYO108" s="205"/>
      <c r="RYP108" s="72"/>
      <c r="RYQ108" s="70"/>
      <c r="RYR108" s="73"/>
      <c r="RYS108" s="74"/>
      <c r="RYT108" s="74"/>
      <c r="RYU108" s="62"/>
      <c r="RYV108" s="75"/>
      <c r="RYW108" s="76"/>
      <c r="RYX108" s="216"/>
      <c r="RYY108" s="75"/>
      <c r="RYZ108" s="75"/>
      <c r="RZA108" s="204"/>
      <c r="RZB108" s="205"/>
      <c r="RZC108" s="72"/>
      <c r="RZD108" s="70"/>
      <c r="RZE108" s="73"/>
      <c r="RZF108" s="74"/>
      <c r="RZG108" s="74"/>
      <c r="RZH108" s="62"/>
      <c r="RZI108" s="75"/>
      <c r="RZJ108" s="76"/>
      <c r="RZK108" s="216"/>
      <c r="RZL108" s="75"/>
      <c r="RZM108" s="75"/>
      <c r="RZN108" s="204"/>
      <c r="RZO108" s="205"/>
      <c r="RZP108" s="72"/>
      <c r="RZQ108" s="70"/>
      <c r="RZR108" s="73"/>
      <c r="RZS108" s="74"/>
      <c r="RZT108" s="74"/>
      <c r="RZU108" s="62"/>
      <c r="RZV108" s="75"/>
      <c r="RZW108" s="76"/>
      <c r="RZX108" s="216"/>
      <c r="RZY108" s="75"/>
      <c r="RZZ108" s="75"/>
      <c r="SAA108" s="204"/>
      <c r="SAB108" s="205"/>
      <c r="SAC108" s="72"/>
      <c r="SAD108" s="70"/>
      <c r="SAE108" s="73"/>
      <c r="SAF108" s="74"/>
      <c r="SAG108" s="74"/>
      <c r="SAH108" s="62"/>
      <c r="SAI108" s="75"/>
      <c r="SAJ108" s="76"/>
      <c r="SAK108" s="216"/>
      <c r="SAL108" s="75"/>
      <c r="SAM108" s="75"/>
      <c r="SAN108" s="204"/>
      <c r="SAO108" s="205"/>
      <c r="SAP108" s="72"/>
      <c r="SAQ108" s="70"/>
      <c r="SAR108" s="73"/>
      <c r="SAS108" s="74"/>
      <c r="SAT108" s="74"/>
      <c r="SAU108" s="62"/>
      <c r="SAV108" s="75"/>
      <c r="SAW108" s="76"/>
      <c r="SAX108" s="216"/>
      <c r="SAY108" s="75"/>
      <c r="SAZ108" s="75"/>
      <c r="SBA108" s="204"/>
      <c r="SBB108" s="205"/>
      <c r="SBC108" s="72"/>
      <c r="SBD108" s="70"/>
      <c r="SBE108" s="73"/>
      <c r="SBF108" s="74"/>
      <c r="SBG108" s="74"/>
      <c r="SBH108" s="62"/>
      <c r="SBI108" s="75"/>
      <c r="SBJ108" s="76"/>
      <c r="SBK108" s="216"/>
      <c r="SBL108" s="75"/>
      <c r="SBM108" s="75"/>
      <c r="SBN108" s="204"/>
      <c r="SBO108" s="205"/>
      <c r="SBP108" s="72"/>
      <c r="SBQ108" s="70"/>
      <c r="SBR108" s="73"/>
      <c r="SBS108" s="74"/>
      <c r="SBT108" s="74"/>
      <c r="SBU108" s="62"/>
      <c r="SBV108" s="75"/>
      <c r="SBW108" s="76"/>
      <c r="SBX108" s="216"/>
      <c r="SBY108" s="75"/>
      <c r="SBZ108" s="75"/>
      <c r="SCA108" s="204"/>
      <c r="SCB108" s="205"/>
      <c r="SCC108" s="72"/>
      <c r="SCD108" s="70"/>
      <c r="SCE108" s="73"/>
      <c r="SCF108" s="74"/>
      <c r="SCG108" s="74"/>
      <c r="SCH108" s="62"/>
      <c r="SCI108" s="75"/>
      <c r="SCJ108" s="76"/>
      <c r="SCK108" s="216"/>
      <c r="SCL108" s="75"/>
      <c r="SCM108" s="75"/>
      <c r="SCN108" s="204"/>
      <c r="SCO108" s="205"/>
      <c r="SCP108" s="72"/>
      <c r="SCQ108" s="70"/>
      <c r="SCR108" s="73"/>
      <c r="SCS108" s="74"/>
      <c r="SCT108" s="74"/>
      <c r="SCU108" s="62"/>
      <c r="SCV108" s="75"/>
      <c r="SCW108" s="76"/>
      <c r="SCX108" s="216"/>
      <c r="SCY108" s="75"/>
      <c r="SCZ108" s="75"/>
      <c r="SDA108" s="204"/>
      <c r="SDB108" s="205"/>
      <c r="SDC108" s="72"/>
      <c r="SDD108" s="70"/>
      <c r="SDE108" s="73"/>
      <c r="SDF108" s="74"/>
      <c r="SDG108" s="74"/>
      <c r="SDH108" s="62"/>
      <c r="SDI108" s="75"/>
      <c r="SDJ108" s="76"/>
      <c r="SDK108" s="216"/>
      <c r="SDL108" s="75"/>
      <c r="SDM108" s="75"/>
      <c r="SDN108" s="204"/>
      <c r="SDO108" s="205"/>
      <c r="SDP108" s="72"/>
      <c r="SDQ108" s="70"/>
      <c r="SDR108" s="73"/>
      <c r="SDS108" s="74"/>
      <c r="SDT108" s="74"/>
      <c r="SDU108" s="62"/>
      <c r="SDV108" s="75"/>
      <c r="SDW108" s="76"/>
      <c r="SDX108" s="216"/>
      <c r="SDY108" s="75"/>
      <c r="SDZ108" s="75"/>
      <c r="SEA108" s="204"/>
      <c r="SEB108" s="205"/>
      <c r="SEC108" s="72"/>
      <c r="SED108" s="70"/>
      <c r="SEE108" s="73"/>
      <c r="SEF108" s="74"/>
      <c r="SEG108" s="74"/>
      <c r="SEH108" s="62"/>
      <c r="SEI108" s="75"/>
      <c r="SEJ108" s="76"/>
      <c r="SEK108" s="216"/>
      <c r="SEL108" s="75"/>
      <c r="SEM108" s="75"/>
      <c r="SEN108" s="204"/>
      <c r="SEO108" s="205"/>
      <c r="SEP108" s="72"/>
      <c r="SEQ108" s="70"/>
      <c r="SER108" s="73"/>
      <c r="SES108" s="74"/>
      <c r="SET108" s="74"/>
      <c r="SEU108" s="62"/>
      <c r="SEV108" s="75"/>
      <c r="SEW108" s="76"/>
      <c r="SEX108" s="216"/>
      <c r="SEY108" s="75"/>
      <c r="SEZ108" s="75"/>
      <c r="SFA108" s="204"/>
      <c r="SFB108" s="205"/>
      <c r="SFC108" s="72"/>
      <c r="SFD108" s="70"/>
      <c r="SFE108" s="73"/>
      <c r="SFF108" s="74"/>
      <c r="SFG108" s="74"/>
      <c r="SFH108" s="62"/>
      <c r="SFI108" s="75"/>
      <c r="SFJ108" s="76"/>
      <c r="SFK108" s="216"/>
      <c r="SFL108" s="75"/>
      <c r="SFM108" s="75"/>
      <c r="SFN108" s="204"/>
      <c r="SFO108" s="205"/>
      <c r="SFP108" s="72"/>
      <c r="SFQ108" s="70"/>
      <c r="SFR108" s="73"/>
      <c r="SFS108" s="74"/>
      <c r="SFT108" s="74"/>
      <c r="SFU108" s="62"/>
      <c r="SFV108" s="75"/>
      <c r="SFW108" s="76"/>
      <c r="SFX108" s="216"/>
      <c r="SFY108" s="75"/>
      <c r="SFZ108" s="75"/>
      <c r="SGA108" s="204"/>
      <c r="SGB108" s="205"/>
      <c r="SGC108" s="72"/>
      <c r="SGD108" s="70"/>
      <c r="SGE108" s="73"/>
      <c r="SGF108" s="74"/>
      <c r="SGG108" s="74"/>
      <c r="SGH108" s="62"/>
      <c r="SGI108" s="75"/>
      <c r="SGJ108" s="76"/>
      <c r="SGK108" s="216"/>
      <c r="SGL108" s="75"/>
      <c r="SGM108" s="75"/>
      <c r="SGN108" s="204"/>
      <c r="SGO108" s="205"/>
      <c r="SGP108" s="72"/>
      <c r="SGQ108" s="70"/>
      <c r="SGR108" s="73"/>
      <c r="SGS108" s="74"/>
      <c r="SGT108" s="74"/>
      <c r="SGU108" s="62"/>
      <c r="SGV108" s="75"/>
      <c r="SGW108" s="76"/>
      <c r="SGX108" s="216"/>
      <c r="SGY108" s="75"/>
      <c r="SGZ108" s="75"/>
      <c r="SHA108" s="204"/>
      <c r="SHB108" s="205"/>
      <c r="SHC108" s="72"/>
      <c r="SHD108" s="70"/>
      <c r="SHE108" s="73"/>
      <c r="SHF108" s="74"/>
      <c r="SHG108" s="74"/>
      <c r="SHH108" s="62"/>
      <c r="SHI108" s="75"/>
      <c r="SHJ108" s="76"/>
      <c r="SHK108" s="216"/>
      <c r="SHL108" s="75"/>
      <c r="SHM108" s="75"/>
      <c r="SHN108" s="204"/>
      <c r="SHO108" s="205"/>
      <c r="SHP108" s="72"/>
      <c r="SHQ108" s="70"/>
      <c r="SHR108" s="73"/>
      <c r="SHS108" s="74"/>
      <c r="SHT108" s="74"/>
      <c r="SHU108" s="62"/>
      <c r="SHV108" s="75"/>
      <c r="SHW108" s="76"/>
      <c r="SHX108" s="216"/>
      <c r="SHY108" s="75"/>
      <c r="SHZ108" s="75"/>
      <c r="SIA108" s="204"/>
      <c r="SIB108" s="205"/>
      <c r="SIC108" s="72"/>
      <c r="SID108" s="70"/>
      <c r="SIE108" s="73"/>
      <c r="SIF108" s="74"/>
      <c r="SIG108" s="74"/>
      <c r="SIH108" s="62"/>
      <c r="SII108" s="75"/>
      <c r="SIJ108" s="76"/>
      <c r="SIK108" s="216"/>
      <c r="SIL108" s="75"/>
      <c r="SIM108" s="75"/>
      <c r="SIN108" s="204"/>
      <c r="SIO108" s="205"/>
      <c r="SIP108" s="72"/>
      <c r="SIQ108" s="70"/>
      <c r="SIR108" s="73"/>
      <c r="SIS108" s="74"/>
      <c r="SIT108" s="74"/>
      <c r="SIU108" s="62"/>
      <c r="SIV108" s="75"/>
      <c r="SIW108" s="76"/>
      <c r="SIX108" s="216"/>
      <c r="SIY108" s="75"/>
      <c r="SIZ108" s="75"/>
      <c r="SJA108" s="204"/>
      <c r="SJB108" s="205"/>
      <c r="SJC108" s="72"/>
      <c r="SJD108" s="70"/>
      <c r="SJE108" s="73"/>
      <c r="SJF108" s="74"/>
      <c r="SJG108" s="74"/>
      <c r="SJH108" s="62"/>
      <c r="SJI108" s="75"/>
      <c r="SJJ108" s="76"/>
      <c r="SJK108" s="216"/>
      <c r="SJL108" s="75"/>
      <c r="SJM108" s="75"/>
      <c r="SJN108" s="204"/>
      <c r="SJO108" s="205"/>
      <c r="SJP108" s="72"/>
      <c r="SJQ108" s="70"/>
      <c r="SJR108" s="73"/>
      <c r="SJS108" s="74"/>
      <c r="SJT108" s="74"/>
      <c r="SJU108" s="62"/>
      <c r="SJV108" s="75"/>
      <c r="SJW108" s="76"/>
      <c r="SJX108" s="216"/>
      <c r="SJY108" s="75"/>
      <c r="SJZ108" s="75"/>
      <c r="SKA108" s="204"/>
      <c r="SKB108" s="205"/>
      <c r="SKC108" s="72"/>
      <c r="SKD108" s="70"/>
      <c r="SKE108" s="73"/>
      <c r="SKF108" s="74"/>
      <c r="SKG108" s="74"/>
      <c r="SKH108" s="62"/>
      <c r="SKI108" s="75"/>
      <c r="SKJ108" s="76"/>
      <c r="SKK108" s="216"/>
      <c r="SKL108" s="75"/>
      <c r="SKM108" s="75"/>
      <c r="SKN108" s="204"/>
      <c r="SKO108" s="205"/>
      <c r="SKP108" s="72"/>
      <c r="SKQ108" s="70"/>
      <c r="SKR108" s="73"/>
      <c r="SKS108" s="74"/>
      <c r="SKT108" s="74"/>
      <c r="SKU108" s="62"/>
      <c r="SKV108" s="75"/>
      <c r="SKW108" s="76"/>
      <c r="SKX108" s="216"/>
      <c r="SKY108" s="75"/>
      <c r="SKZ108" s="75"/>
      <c r="SLA108" s="204"/>
      <c r="SLB108" s="205"/>
      <c r="SLC108" s="72"/>
      <c r="SLD108" s="70"/>
      <c r="SLE108" s="73"/>
      <c r="SLF108" s="74"/>
      <c r="SLG108" s="74"/>
      <c r="SLH108" s="62"/>
      <c r="SLI108" s="75"/>
      <c r="SLJ108" s="76"/>
      <c r="SLK108" s="216"/>
      <c r="SLL108" s="75"/>
      <c r="SLM108" s="75"/>
      <c r="SLN108" s="204"/>
      <c r="SLO108" s="205"/>
      <c r="SLP108" s="72"/>
      <c r="SLQ108" s="70"/>
      <c r="SLR108" s="73"/>
      <c r="SLS108" s="74"/>
      <c r="SLT108" s="74"/>
      <c r="SLU108" s="62"/>
      <c r="SLV108" s="75"/>
      <c r="SLW108" s="76"/>
      <c r="SLX108" s="216"/>
      <c r="SLY108" s="75"/>
      <c r="SLZ108" s="75"/>
      <c r="SMA108" s="204"/>
      <c r="SMB108" s="205"/>
      <c r="SMC108" s="72"/>
      <c r="SMD108" s="70"/>
      <c r="SME108" s="73"/>
      <c r="SMF108" s="74"/>
      <c r="SMG108" s="74"/>
      <c r="SMH108" s="62"/>
      <c r="SMI108" s="75"/>
      <c r="SMJ108" s="76"/>
      <c r="SMK108" s="216"/>
      <c r="SML108" s="75"/>
      <c r="SMM108" s="75"/>
      <c r="SMN108" s="204"/>
      <c r="SMO108" s="205"/>
      <c r="SMP108" s="72"/>
      <c r="SMQ108" s="70"/>
      <c r="SMR108" s="73"/>
      <c r="SMS108" s="74"/>
      <c r="SMT108" s="74"/>
      <c r="SMU108" s="62"/>
      <c r="SMV108" s="75"/>
      <c r="SMW108" s="76"/>
      <c r="SMX108" s="216"/>
      <c r="SMY108" s="75"/>
      <c r="SMZ108" s="75"/>
      <c r="SNA108" s="204"/>
      <c r="SNB108" s="205"/>
      <c r="SNC108" s="72"/>
      <c r="SND108" s="70"/>
      <c r="SNE108" s="73"/>
      <c r="SNF108" s="74"/>
      <c r="SNG108" s="74"/>
      <c r="SNH108" s="62"/>
      <c r="SNI108" s="75"/>
      <c r="SNJ108" s="76"/>
      <c r="SNK108" s="216"/>
      <c r="SNL108" s="75"/>
      <c r="SNM108" s="75"/>
      <c r="SNN108" s="204"/>
      <c r="SNO108" s="205"/>
      <c r="SNP108" s="72"/>
      <c r="SNQ108" s="70"/>
      <c r="SNR108" s="73"/>
      <c r="SNS108" s="74"/>
      <c r="SNT108" s="74"/>
      <c r="SNU108" s="62"/>
      <c r="SNV108" s="75"/>
      <c r="SNW108" s="76"/>
      <c r="SNX108" s="216"/>
      <c r="SNY108" s="75"/>
      <c r="SNZ108" s="75"/>
      <c r="SOA108" s="204"/>
      <c r="SOB108" s="205"/>
      <c r="SOC108" s="72"/>
      <c r="SOD108" s="70"/>
      <c r="SOE108" s="73"/>
      <c r="SOF108" s="74"/>
      <c r="SOG108" s="74"/>
      <c r="SOH108" s="62"/>
      <c r="SOI108" s="75"/>
      <c r="SOJ108" s="76"/>
      <c r="SOK108" s="216"/>
      <c r="SOL108" s="75"/>
      <c r="SOM108" s="75"/>
      <c r="SON108" s="204"/>
      <c r="SOO108" s="205"/>
      <c r="SOP108" s="72"/>
      <c r="SOQ108" s="70"/>
      <c r="SOR108" s="73"/>
      <c r="SOS108" s="74"/>
      <c r="SOT108" s="74"/>
      <c r="SOU108" s="62"/>
      <c r="SOV108" s="75"/>
      <c r="SOW108" s="76"/>
      <c r="SOX108" s="216"/>
      <c r="SOY108" s="75"/>
      <c r="SOZ108" s="75"/>
      <c r="SPA108" s="204"/>
      <c r="SPB108" s="205"/>
      <c r="SPC108" s="72"/>
      <c r="SPD108" s="70"/>
      <c r="SPE108" s="73"/>
      <c r="SPF108" s="74"/>
      <c r="SPG108" s="74"/>
      <c r="SPH108" s="62"/>
      <c r="SPI108" s="75"/>
      <c r="SPJ108" s="76"/>
      <c r="SPK108" s="216"/>
      <c r="SPL108" s="75"/>
      <c r="SPM108" s="75"/>
      <c r="SPN108" s="204"/>
      <c r="SPO108" s="205"/>
      <c r="SPP108" s="72"/>
      <c r="SPQ108" s="70"/>
      <c r="SPR108" s="73"/>
      <c r="SPS108" s="74"/>
      <c r="SPT108" s="74"/>
      <c r="SPU108" s="62"/>
      <c r="SPV108" s="75"/>
      <c r="SPW108" s="76"/>
      <c r="SPX108" s="216"/>
      <c r="SPY108" s="75"/>
      <c r="SPZ108" s="75"/>
      <c r="SQA108" s="204"/>
      <c r="SQB108" s="205"/>
      <c r="SQC108" s="72"/>
      <c r="SQD108" s="70"/>
      <c r="SQE108" s="73"/>
      <c r="SQF108" s="74"/>
      <c r="SQG108" s="74"/>
      <c r="SQH108" s="62"/>
      <c r="SQI108" s="75"/>
      <c r="SQJ108" s="76"/>
      <c r="SQK108" s="216"/>
      <c r="SQL108" s="75"/>
      <c r="SQM108" s="75"/>
      <c r="SQN108" s="204"/>
      <c r="SQO108" s="205"/>
      <c r="SQP108" s="72"/>
      <c r="SQQ108" s="70"/>
      <c r="SQR108" s="73"/>
      <c r="SQS108" s="74"/>
      <c r="SQT108" s="74"/>
      <c r="SQU108" s="62"/>
      <c r="SQV108" s="75"/>
      <c r="SQW108" s="76"/>
      <c r="SQX108" s="216"/>
      <c r="SQY108" s="75"/>
      <c r="SQZ108" s="75"/>
      <c r="SRA108" s="204"/>
      <c r="SRB108" s="205"/>
      <c r="SRC108" s="72"/>
      <c r="SRD108" s="70"/>
      <c r="SRE108" s="73"/>
      <c r="SRF108" s="74"/>
      <c r="SRG108" s="74"/>
      <c r="SRH108" s="62"/>
      <c r="SRI108" s="75"/>
      <c r="SRJ108" s="76"/>
      <c r="SRK108" s="216"/>
      <c r="SRL108" s="75"/>
      <c r="SRM108" s="75"/>
      <c r="SRN108" s="204"/>
      <c r="SRO108" s="205"/>
      <c r="SRP108" s="72"/>
      <c r="SRQ108" s="70"/>
      <c r="SRR108" s="73"/>
      <c r="SRS108" s="74"/>
      <c r="SRT108" s="74"/>
      <c r="SRU108" s="62"/>
      <c r="SRV108" s="75"/>
      <c r="SRW108" s="76"/>
      <c r="SRX108" s="216"/>
      <c r="SRY108" s="75"/>
      <c r="SRZ108" s="75"/>
      <c r="SSA108" s="204"/>
      <c r="SSB108" s="205"/>
      <c r="SSC108" s="72"/>
      <c r="SSD108" s="70"/>
      <c r="SSE108" s="73"/>
      <c r="SSF108" s="74"/>
      <c r="SSG108" s="74"/>
      <c r="SSH108" s="62"/>
      <c r="SSI108" s="75"/>
      <c r="SSJ108" s="76"/>
      <c r="SSK108" s="216"/>
      <c r="SSL108" s="75"/>
      <c r="SSM108" s="75"/>
      <c r="SSN108" s="204"/>
      <c r="SSO108" s="205"/>
      <c r="SSP108" s="72"/>
      <c r="SSQ108" s="70"/>
      <c r="SSR108" s="73"/>
      <c r="SSS108" s="74"/>
      <c r="SST108" s="74"/>
      <c r="SSU108" s="62"/>
      <c r="SSV108" s="75"/>
      <c r="SSW108" s="76"/>
      <c r="SSX108" s="216"/>
      <c r="SSY108" s="75"/>
      <c r="SSZ108" s="75"/>
      <c r="STA108" s="204"/>
      <c r="STB108" s="205"/>
      <c r="STC108" s="72"/>
      <c r="STD108" s="70"/>
      <c r="STE108" s="73"/>
      <c r="STF108" s="74"/>
      <c r="STG108" s="74"/>
      <c r="STH108" s="62"/>
      <c r="STI108" s="75"/>
      <c r="STJ108" s="76"/>
      <c r="STK108" s="216"/>
      <c r="STL108" s="75"/>
      <c r="STM108" s="75"/>
      <c r="STN108" s="204"/>
      <c r="STO108" s="205"/>
      <c r="STP108" s="72"/>
      <c r="STQ108" s="70"/>
      <c r="STR108" s="73"/>
      <c r="STS108" s="74"/>
      <c r="STT108" s="74"/>
      <c r="STU108" s="62"/>
      <c r="STV108" s="75"/>
      <c r="STW108" s="76"/>
      <c r="STX108" s="216"/>
      <c r="STY108" s="75"/>
      <c r="STZ108" s="75"/>
      <c r="SUA108" s="204"/>
      <c r="SUB108" s="205"/>
      <c r="SUC108" s="72"/>
      <c r="SUD108" s="70"/>
      <c r="SUE108" s="73"/>
      <c r="SUF108" s="74"/>
      <c r="SUG108" s="74"/>
      <c r="SUH108" s="62"/>
      <c r="SUI108" s="75"/>
      <c r="SUJ108" s="76"/>
      <c r="SUK108" s="216"/>
      <c r="SUL108" s="75"/>
      <c r="SUM108" s="75"/>
      <c r="SUN108" s="204"/>
      <c r="SUO108" s="205"/>
      <c r="SUP108" s="72"/>
      <c r="SUQ108" s="70"/>
      <c r="SUR108" s="73"/>
      <c r="SUS108" s="74"/>
      <c r="SUT108" s="74"/>
      <c r="SUU108" s="62"/>
      <c r="SUV108" s="75"/>
      <c r="SUW108" s="76"/>
      <c r="SUX108" s="216"/>
      <c r="SUY108" s="75"/>
      <c r="SUZ108" s="75"/>
      <c r="SVA108" s="204"/>
      <c r="SVB108" s="205"/>
      <c r="SVC108" s="72"/>
      <c r="SVD108" s="70"/>
      <c r="SVE108" s="73"/>
      <c r="SVF108" s="74"/>
      <c r="SVG108" s="74"/>
      <c r="SVH108" s="62"/>
      <c r="SVI108" s="75"/>
      <c r="SVJ108" s="76"/>
      <c r="SVK108" s="216"/>
      <c r="SVL108" s="75"/>
      <c r="SVM108" s="75"/>
      <c r="SVN108" s="204"/>
      <c r="SVO108" s="205"/>
      <c r="SVP108" s="72"/>
      <c r="SVQ108" s="70"/>
      <c r="SVR108" s="73"/>
      <c r="SVS108" s="74"/>
      <c r="SVT108" s="74"/>
      <c r="SVU108" s="62"/>
      <c r="SVV108" s="75"/>
      <c r="SVW108" s="76"/>
      <c r="SVX108" s="216"/>
      <c r="SVY108" s="75"/>
      <c r="SVZ108" s="75"/>
      <c r="SWA108" s="204"/>
      <c r="SWB108" s="205"/>
      <c r="SWC108" s="72"/>
      <c r="SWD108" s="70"/>
      <c r="SWE108" s="73"/>
      <c r="SWF108" s="74"/>
      <c r="SWG108" s="74"/>
      <c r="SWH108" s="62"/>
      <c r="SWI108" s="75"/>
      <c r="SWJ108" s="76"/>
      <c r="SWK108" s="216"/>
      <c r="SWL108" s="75"/>
      <c r="SWM108" s="75"/>
      <c r="SWN108" s="204"/>
      <c r="SWO108" s="205"/>
      <c r="SWP108" s="72"/>
      <c r="SWQ108" s="70"/>
      <c r="SWR108" s="73"/>
      <c r="SWS108" s="74"/>
      <c r="SWT108" s="74"/>
      <c r="SWU108" s="62"/>
      <c r="SWV108" s="75"/>
      <c r="SWW108" s="76"/>
      <c r="SWX108" s="216"/>
      <c r="SWY108" s="75"/>
      <c r="SWZ108" s="75"/>
      <c r="SXA108" s="204"/>
      <c r="SXB108" s="205"/>
      <c r="SXC108" s="72"/>
      <c r="SXD108" s="70"/>
      <c r="SXE108" s="73"/>
      <c r="SXF108" s="74"/>
      <c r="SXG108" s="74"/>
      <c r="SXH108" s="62"/>
      <c r="SXI108" s="75"/>
      <c r="SXJ108" s="76"/>
      <c r="SXK108" s="216"/>
      <c r="SXL108" s="75"/>
      <c r="SXM108" s="75"/>
      <c r="SXN108" s="204"/>
      <c r="SXO108" s="205"/>
      <c r="SXP108" s="72"/>
      <c r="SXQ108" s="70"/>
      <c r="SXR108" s="73"/>
      <c r="SXS108" s="74"/>
      <c r="SXT108" s="74"/>
      <c r="SXU108" s="62"/>
      <c r="SXV108" s="75"/>
      <c r="SXW108" s="76"/>
      <c r="SXX108" s="216"/>
      <c r="SXY108" s="75"/>
      <c r="SXZ108" s="75"/>
      <c r="SYA108" s="204"/>
      <c r="SYB108" s="205"/>
      <c r="SYC108" s="72"/>
      <c r="SYD108" s="70"/>
      <c r="SYE108" s="73"/>
      <c r="SYF108" s="74"/>
      <c r="SYG108" s="74"/>
      <c r="SYH108" s="62"/>
      <c r="SYI108" s="75"/>
      <c r="SYJ108" s="76"/>
      <c r="SYK108" s="216"/>
      <c r="SYL108" s="75"/>
      <c r="SYM108" s="75"/>
      <c r="SYN108" s="204"/>
      <c r="SYO108" s="205"/>
      <c r="SYP108" s="72"/>
      <c r="SYQ108" s="70"/>
      <c r="SYR108" s="73"/>
      <c r="SYS108" s="74"/>
      <c r="SYT108" s="74"/>
      <c r="SYU108" s="62"/>
      <c r="SYV108" s="75"/>
      <c r="SYW108" s="76"/>
      <c r="SYX108" s="216"/>
      <c r="SYY108" s="75"/>
      <c r="SYZ108" s="75"/>
      <c r="SZA108" s="204"/>
      <c r="SZB108" s="205"/>
      <c r="SZC108" s="72"/>
      <c r="SZD108" s="70"/>
      <c r="SZE108" s="73"/>
      <c r="SZF108" s="74"/>
      <c r="SZG108" s="74"/>
      <c r="SZH108" s="62"/>
      <c r="SZI108" s="75"/>
      <c r="SZJ108" s="76"/>
      <c r="SZK108" s="216"/>
      <c r="SZL108" s="75"/>
      <c r="SZM108" s="75"/>
      <c r="SZN108" s="204"/>
      <c r="SZO108" s="205"/>
      <c r="SZP108" s="72"/>
      <c r="SZQ108" s="70"/>
      <c r="SZR108" s="73"/>
      <c r="SZS108" s="74"/>
      <c r="SZT108" s="74"/>
      <c r="SZU108" s="62"/>
      <c r="SZV108" s="75"/>
      <c r="SZW108" s="76"/>
      <c r="SZX108" s="216"/>
      <c r="SZY108" s="75"/>
      <c r="SZZ108" s="75"/>
      <c r="TAA108" s="204"/>
      <c r="TAB108" s="205"/>
      <c r="TAC108" s="72"/>
      <c r="TAD108" s="70"/>
      <c r="TAE108" s="73"/>
      <c r="TAF108" s="74"/>
      <c r="TAG108" s="74"/>
      <c r="TAH108" s="62"/>
      <c r="TAI108" s="75"/>
      <c r="TAJ108" s="76"/>
      <c r="TAK108" s="216"/>
      <c r="TAL108" s="75"/>
      <c r="TAM108" s="75"/>
      <c r="TAN108" s="204"/>
      <c r="TAO108" s="205"/>
      <c r="TAP108" s="72"/>
      <c r="TAQ108" s="70"/>
      <c r="TAR108" s="73"/>
      <c r="TAS108" s="74"/>
      <c r="TAT108" s="74"/>
      <c r="TAU108" s="62"/>
      <c r="TAV108" s="75"/>
      <c r="TAW108" s="76"/>
      <c r="TAX108" s="216"/>
      <c r="TAY108" s="75"/>
      <c r="TAZ108" s="75"/>
      <c r="TBA108" s="204"/>
      <c r="TBB108" s="205"/>
      <c r="TBC108" s="72"/>
      <c r="TBD108" s="70"/>
      <c r="TBE108" s="73"/>
      <c r="TBF108" s="74"/>
      <c r="TBG108" s="74"/>
      <c r="TBH108" s="62"/>
      <c r="TBI108" s="75"/>
      <c r="TBJ108" s="76"/>
      <c r="TBK108" s="216"/>
      <c r="TBL108" s="75"/>
      <c r="TBM108" s="75"/>
      <c r="TBN108" s="204"/>
      <c r="TBO108" s="205"/>
      <c r="TBP108" s="72"/>
      <c r="TBQ108" s="70"/>
      <c r="TBR108" s="73"/>
      <c r="TBS108" s="74"/>
      <c r="TBT108" s="74"/>
      <c r="TBU108" s="62"/>
      <c r="TBV108" s="75"/>
      <c r="TBW108" s="76"/>
      <c r="TBX108" s="216"/>
      <c r="TBY108" s="75"/>
      <c r="TBZ108" s="75"/>
      <c r="TCA108" s="204"/>
      <c r="TCB108" s="205"/>
      <c r="TCC108" s="72"/>
      <c r="TCD108" s="70"/>
      <c r="TCE108" s="73"/>
      <c r="TCF108" s="74"/>
      <c r="TCG108" s="74"/>
      <c r="TCH108" s="62"/>
      <c r="TCI108" s="75"/>
      <c r="TCJ108" s="76"/>
      <c r="TCK108" s="216"/>
      <c r="TCL108" s="75"/>
      <c r="TCM108" s="75"/>
      <c r="TCN108" s="204"/>
      <c r="TCO108" s="205"/>
      <c r="TCP108" s="72"/>
      <c r="TCQ108" s="70"/>
      <c r="TCR108" s="73"/>
      <c r="TCS108" s="74"/>
      <c r="TCT108" s="74"/>
      <c r="TCU108" s="62"/>
      <c r="TCV108" s="75"/>
      <c r="TCW108" s="76"/>
      <c r="TCX108" s="216"/>
      <c r="TCY108" s="75"/>
      <c r="TCZ108" s="75"/>
      <c r="TDA108" s="204"/>
      <c r="TDB108" s="205"/>
      <c r="TDC108" s="72"/>
      <c r="TDD108" s="70"/>
      <c r="TDE108" s="73"/>
      <c r="TDF108" s="74"/>
      <c r="TDG108" s="74"/>
      <c r="TDH108" s="62"/>
      <c r="TDI108" s="75"/>
      <c r="TDJ108" s="76"/>
      <c r="TDK108" s="216"/>
      <c r="TDL108" s="75"/>
      <c r="TDM108" s="75"/>
      <c r="TDN108" s="204"/>
      <c r="TDO108" s="205"/>
      <c r="TDP108" s="72"/>
      <c r="TDQ108" s="70"/>
      <c r="TDR108" s="73"/>
      <c r="TDS108" s="74"/>
      <c r="TDT108" s="74"/>
      <c r="TDU108" s="62"/>
      <c r="TDV108" s="75"/>
      <c r="TDW108" s="76"/>
      <c r="TDX108" s="216"/>
      <c r="TDY108" s="75"/>
      <c r="TDZ108" s="75"/>
      <c r="TEA108" s="204"/>
      <c r="TEB108" s="205"/>
      <c r="TEC108" s="72"/>
      <c r="TED108" s="70"/>
      <c r="TEE108" s="73"/>
      <c r="TEF108" s="74"/>
      <c r="TEG108" s="74"/>
      <c r="TEH108" s="62"/>
      <c r="TEI108" s="75"/>
      <c r="TEJ108" s="76"/>
      <c r="TEK108" s="216"/>
      <c r="TEL108" s="75"/>
      <c r="TEM108" s="75"/>
      <c r="TEN108" s="204"/>
      <c r="TEO108" s="205"/>
      <c r="TEP108" s="72"/>
      <c r="TEQ108" s="70"/>
      <c r="TER108" s="73"/>
      <c r="TES108" s="74"/>
      <c r="TET108" s="74"/>
      <c r="TEU108" s="62"/>
      <c r="TEV108" s="75"/>
      <c r="TEW108" s="76"/>
      <c r="TEX108" s="216"/>
      <c r="TEY108" s="75"/>
      <c r="TEZ108" s="75"/>
      <c r="TFA108" s="204"/>
      <c r="TFB108" s="205"/>
      <c r="TFC108" s="72"/>
      <c r="TFD108" s="70"/>
      <c r="TFE108" s="73"/>
      <c r="TFF108" s="74"/>
      <c r="TFG108" s="74"/>
      <c r="TFH108" s="62"/>
      <c r="TFI108" s="75"/>
      <c r="TFJ108" s="76"/>
      <c r="TFK108" s="216"/>
      <c r="TFL108" s="75"/>
      <c r="TFM108" s="75"/>
      <c r="TFN108" s="204"/>
      <c r="TFO108" s="205"/>
      <c r="TFP108" s="72"/>
      <c r="TFQ108" s="70"/>
      <c r="TFR108" s="73"/>
      <c r="TFS108" s="74"/>
      <c r="TFT108" s="74"/>
      <c r="TFU108" s="62"/>
      <c r="TFV108" s="75"/>
      <c r="TFW108" s="76"/>
      <c r="TFX108" s="216"/>
      <c r="TFY108" s="75"/>
      <c r="TFZ108" s="75"/>
      <c r="TGA108" s="204"/>
      <c r="TGB108" s="205"/>
      <c r="TGC108" s="72"/>
      <c r="TGD108" s="70"/>
      <c r="TGE108" s="73"/>
      <c r="TGF108" s="74"/>
      <c r="TGG108" s="74"/>
      <c r="TGH108" s="62"/>
      <c r="TGI108" s="75"/>
      <c r="TGJ108" s="76"/>
      <c r="TGK108" s="216"/>
      <c r="TGL108" s="75"/>
      <c r="TGM108" s="75"/>
      <c r="TGN108" s="204"/>
      <c r="TGO108" s="205"/>
      <c r="TGP108" s="72"/>
      <c r="TGQ108" s="70"/>
      <c r="TGR108" s="73"/>
      <c r="TGS108" s="74"/>
      <c r="TGT108" s="74"/>
      <c r="TGU108" s="62"/>
      <c r="TGV108" s="75"/>
      <c r="TGW108" s="76"/>
      <c r="TGX108" s="216"/>
      <c r="TGY108" s="75"/>
      <c r="TGZ108" s="75"/>
      <c r="THA108" s="204"/>
      <c r="THB108" s="205"/>
      <c r="THC108" s="72"/>
      <c r="THD108" s="70"/>
      <c r="THE108" s="73"/>
      <c r="THF108" s="74"/>
      <c r="THG108" s="74"/>
      <c r="THH108" s="62"/>
      <c r="THI108" s="75"/>
      <c r="THJ108" s="76"/>
      <c r="THK108" s="216"/>
      <c r="THL108" s="75"/>
      <c r="THM108" s="75"/>
      <c r="THN108" s="204"/>
      <c r="THO108" s="205"/>
      <c r="THP108" s="72"/>
      <c r="THQ108" s="70"/>
      <c r="THR108" s="73"/>
      <c r="THS108" s="74"/>
      <c r="THT108" s="74"/>
      <c r="THU108" s="62"/>
      <c r="THV108" s="75"/>
      <c r="THW108" s="76"/>
      <c r="THX108" s="216"/>
      <c r="THY108" s="75"/>
      <c r="THZ108" s="75"/>
      <c r="TIA108" s="204"/>
      <c r="TIB108" s="205"/>
      <c r="TIC108" s="72"/>
      <c r="TID108" s="70"/>
      <c r="TIE108" s="73"/>
      <c r="TIF108" s="74"/>
      <c r="TIG108" s="74"/>
      <c r="TIH108" s="62"/>
      <c r="TII108" s="75"/>
      <c r="TIJ108" s="76"/>
      <c r="TIK108" s="216"/>
      <c r="TIL108" s="75"/>
      <c r="TIM108" s="75"/>
      <c r="TIN108" s="204"/>
      <c r="TIO108" s="205"/>
      <c r="TIP108" s="72"/>
      <c r="TIQ108" s="70"/>
      <c r="TIR108" s="73"/>
      <c r="TIS108" s="74"/>
      <c r="TIT108" s="74"/>
      <c r="TIU108" s="62"/>
      <c r="TIV108" s="75"/>
      <c r="TIW108" s="76"/>
      <c r="TIX108" s="216"/>
      <c r="TIY108" s="75"/>
      <c r="TIZ108" s="75"/>
      <c r="TJA108" s="204"/>
      <c r="TJB108" s="205"/>
      <c r="TJC108" s="72"/>
      <c r="TJD108" s="70"/>
      <c r="TJE108" s="73"/>
      <c r="TJF108" s="74"/>
      <c r="TJG108" s="74"/>
      <c r="TJH108" s="62"/>
      <c r="TJI108" s="75"/>
      <c r="TJJ108" s="76"/>
      <c r="TJK108" s="216"/>
      <c r="TJL108" s="75"/>
      <c r="TJM108" s="75"/>
      <c r="TJN108" s="204"/>
      <c r="TJO108" s="205"/>
      <c r="TJP108" s="72"/>
      <c r="TJQ108" s="70"/>
      <c r="TJR108" s="73"/>
      <c r="TJS108" s="74"/>
      <c r="TJT108" s="74"/>
      <c r="TJU108" s="62"/>
      <c r="TJV108" s="75"/>
      <c r="TJW108" s="76"/>
      <c r="TJX108" s="216"/>
      <c r="TJY108" s="75"/>
      <c r="TJZ108" s="75"/>
      <c r="TKA108" s="204"/>
      <c r="TKB108" s="205"/>
      <c r="TKC108" s="72"/>
      <c r="TKD108" s="70"/>
      <c r="TKE108" s="73"/>
      <c r="TKF108" s="74"/>
      <c r="TKG108" s="74"/>
      <c r="TKH108" s="62"/>
      <c r="TKI108" s="75"/>
      <c r="TKJ108" s="76"/>
      <c r="TKK108" s="216"/>
      <c r="TKL108" s="75"/>
      <c r="TKM108" s="75"/>
      <c r="TKN108" s="204"/>
      <c r="TKO108" s="205"/>
      <c r="TKP108" s="72"/>
      <c r="TKQ108" s="70"/>
      <c r="TKR108" s="73"/>
      <c r="TKS108" s="74"/>
      <c r="TKT108" s="74"/>
      <c r="TKU108" s="62"/>
      <c r="TKV108" s="75"/>
      <c r="TKW108" s="76"/>
      <c r="TKX108" s="216"/>
      <c r="TKY108" s="75"/>
      <c r="TKZ108" s="75"/>
      <c r="TLA108" s="204"/>
      <c r="TLB108" s="205"/>
      <c r="TLC108" s="72"/>
      <c r="TLD108" s="70"/>
      <c r="TLE108" s="73"/>
      <c r="TLF108" s="74"/>
      <c r="TLG108" s="74"/>
      <c r="TLH108" s="62"/>
      <c r="TLI108" s="75"/>
      <c r="TLJ108" s="76"/>
      <c r="TLK108" s="216"/>
      <c r="TLL108" s="75"/>
      <c r="TLM108" s="75"/>
      <c r="TLN108" s="204"/>
      <c r="TLO108" s="205"/>
      <c r="TLP108" s="72"/>
      <c r="TLQ108" s="70"/>
      <c r="TLR108" s="73"/>
      <c r="TLS108" s="74"/>
      <c r="TLT108" s="74"/>
      <c r="TLU108" s="62"/>
      <c r="TLV108" s="75"/>
      <c r="TLW108" s="76"/>
      <c r="TLX108" s="216"/>
      <c r="TLY108" s="75"/>
      <c r="TLZ108" s="75"/>
      <c r="TMA108" s="204"/>
      <c r="TMB108" s="205"/>
      <c r="TMC108" s="72"/>
      <c r="TMD108" s="70"/>
      <c r="TME108" s="73"/>
      <c r="TMF108" s="74"/>
      <c r="TMG108" s="74"/>
      <c r="TMH108" s="62"/>
      <c r="TMI108" s="75"/>
      <c r="TMJ108" s="76"/>
      <c r="TMK108" s="216"/>
      <c r="TML108" s="75"/>
      <c r="TMM108" s="75"/>
      <c r="TMN108" s="204"/>
      <c r="TMO108" s="205"/>
      <c r="TMP108" s="72"/>
      <c r="TMQ108" s="70"/>
      <c r="TMR108" s="73"/>
      <c r="TMS108" s="74"/>
      <c r="TMT108" s="74"/>
      <c r="TMU108" s="62"/>
      <c r="TMV108" s="75"/>
      <c r="TMW108" s="76"/>
      <c r="TMX108" s="216"/>
      <c r="TMY108" s="75"/>
      <c r="TMZ108" s="75"/>
      <c r="TNA108" s="204"/>
      <c r="TNB108" s="205"/>
      <c r="TNC108" s="72"/>
      <c r="TND108" s="70"/>
      <c r="TNE108" s="73"/>
      <c r="TNF108" s="74"/>
      <c r="TNG108" s="74"/>
      <c r="TNH108" s="62"/>
      <c r="TNI108" s="75"/>
      <c r="TNJ108" s="76"/>
      <c r="TNK108" s="216"/>
      <c r="TNL108" s="75"/>
      <c r="TNM108" s="75"/>
      <c r="TNN108" s="204"/>
      <c r="TNO108" s="205"/>
      <c r="TNP108" s="72"/>
      <c r="TNQ108" s="70"/>
      <c r="TNR108" s="73"/>
      <c r="TNS108" s="74"/>
      <c r="TNT108" s="74"/>
      <c r="TNU108" s="62"/>
      <c r="TNV108" s="75"/>
      <c r="TNW108" s="76"/>
      <c r="TNX108" s="216"/>
      <c r="TNY108" s="75"/>
      <c r="TNZ108" s="75"/>
      <c r="TOA108" s="204"/>
      <c r="TOB108" s="205"/>
      <c r="TOC108" s="72"/>
      <c r="TOD108" s="70"/>
      <c r="TOE108" s="73"/>
      <c r="TOF108" s="74"/>
      <c r="TOG108" s="74"/>
      <c r="TOH108" s="62"/>
      <c r="TOI108" s="75"/>
      <c r="TOJ108" s="76"/>
      <c r="TOK108" s="216"/>
      <c r="TOL108" s="75"/>
      <c r="TOM108" s="75"/>
      <c r="TON108" s="204"/>
      <c r="TOO108" s="205"/>
      <c r="TOP108" s="72"/>
      <c r="TOQ108" s="70"/>
      <c r="TOR108" s="73"/>
      <c r="TOS108" s="74"/>
      <c r="TOT108" s="74"/>
      <c r="TOU108" s="62"/>
      <c r="TOV108" s="75"/>
      <c r="TOW108" s="76"/>
      <c r="TOX108" s="216"/>
      <c r="TOY108" s="75"/>
      <c r="TOZ108" s="75"/>
      <c r="TPA108" s="204"/>
      <c r="TPB108" s="205"/>
      <c r="TPC108" s="72"/>
      <c r="TPD108" s="70"/>
      <c r="TPE108" s="73"/>
      <c r="TPF108" s="74"/>
      <c r="TPG108" s="74"/>
      <c r="TPH108" s="62"/>
      <c r="TPI108" s="75"/>
      <c r="TPJ108" s="76"/>
      <c r="TPK108" s="216"/>
      <c r="TPL108" s="75"/>
      <c r="TPM108" s="75"/>
      <c r="TPN108" s="204"/>
      <c r="TPO108" s="205"/>
      <c r="TPP108" s="72"/>
      <c r="TPQ108" s="70"/>
      <c r="TPR108" s="73"/>
      <c r="TPS108" s="74"/>
      <c r="TPT108" s="74"/>
      <c r="TPU108" s="62"/>
      <c r="TPV108" s="75"/>
      <c r="TPW108" s="76"/>
      <c r="TPX108" s="216"/>
      <c r="TPY108" s="75"/>
      <c r="TPZ108" s="75"/>
      <c r="TQA108" s="204"/>
      <c r="TQB108" s="205"/>
      <c r="TQC108" s="72"/>
      <c r="TQD108" s="70"/>
      <c r="TQE108" s="73"/>
      <c r="TQF108" s="74"/>
      <c r="TQG108" s="74"/>
      <c r="TQH108" s="62"/>
      <c r="TQI108" s="75"/>
      <c r="TQJ108" s="76"/>
      <c r="TQK108" s="216"/>
      <c r="TQL108" s="75"/>
      <c r="TQM108" s="75"/>
      <c r="TQN108" s="204"/>
      <c r="TQO108" s="205"/>
      <c r="TQP108" s="72"/>
      <c r="TQQ108" s="70"/>
      <c r="TQR108" s="73"/>
      <c r="TQS108" s="74"/>
      <c r="TQT108" s="74"/>
      <c r="TQU108" s="62"/>
      <c r="TQV108" s="75"/>
      <c r="TQW108" s="76"/>
      <c r="TQX108" s="216"/>
      <c r="TQY108" s="75"/>
      <c r="TQZ108" s="75"/>
      <c r="TRA108" s="204"/>
      <c r="TRB108" s="205"/>
      <c r="TRC108" s="72"/>
      <c r="TRD108" s="70"/>
      <c r="TRE108" s="73"/>
      <c r="TRF108" s="74"/>
      <c r="TRG108" s="74"/>
      <c r="TRH108" s="62"/>
      <c r="TRI108" s="75"/>
      <c r="TRJ108" s="76"/>
      <c r="TRK108" s="216"/>
      <c r="TRL108" s="75"/>
      <c r="TRM108" s="75"/>
      <c r="TRN108" s="204"/>
      <c r="TRO108" s="205"/>
      <c r="TRP108" s="72"/>
      <c r="TRQ108" s="70"/>
      <c r="TRR108" s="73"/>
      <c r="TRS108" s="74"/>
      <c r="TRT108" s="74"/>
      <c r="TRU108" s="62"/>
      <c r="TRV108" s="75"/>
      <c r="TRW108" s="76"/>
      <c r="TRX108" s="216"/>
      <c r="TRY108" s="75"/>
      <c r="TRZ108" s="75"/>
      <c r="TSA108" s="204"/>
      <c r="TSB108" s="205"/>
      <c r="TSC108" s="72"/>
      <c r="TSD108" s="70"/>
      <c r="TSE108" s="73"/>
      <c r="TSF108" s="74"/>
      <c r="TSG108" s="74"/>
      <c r="TSH108" s="62"/>
      <c r="TSI108" s="75"/>
      <c r="TSJ108" s="76"/>
      <c r="TSK108" s="216"/>
      <c r="TSL108" s="75"/>
      <c r="TSM108" s="75"/>
      <c r="TSN108" s="204"/>
      <c r="TSO108" s="205"/>
      <c r="TSP108" s="72"/>
      <c r="TSQ108" s="70"/>
      <c r="TSR108" s="73"/>
      <c r="TSS108" s="74"/>
      <c r="TST108" s="74"/>
      <c r="TSU108" s="62"/>
      <c r="TSV108" s="75"/>
      <c r="TSW108" s="76"/>
      <c r="TSX108" s="216"/>
      <c r="TSY108" s="75"/>
      <c r="TSZ108" s="75"/>
      <c r="TTA108" s="204"/>
      <c r="TTB108" s="205"/>
      <c r="TTC108" s="72"/>
      <c r="TTD108" s="70"/>
      <c r="TTE108" s="73"/>
      <c r="TTF108" s="74"/>
      <c r="TTG108" s="74"/>
      <c r="TTH108" s="62"/>
      <c r="TTI108" s="75"/>
      <c r="TTJ108" s="76"/>
      <c r="TTK108" s="216"/>
      <c r="TTL108" s="75"/>
      <c r="TTM108" s="75"/>
      <c r="TTN108" s="204"/>
      <c r="TTO108" s="205"/>
      <c r="TTP108" s="72"/>
      <c r="TTQ108" s="70"/>
      <c r="TTR108" s="73"/>
      <c r="TTS108" s="74"/>
      <c r="TTT108" s="74"/>
      <c r="TTU108" s="62"/>
      <c r="TTV108" s="75"/>
      <c r="TTW108" s="76"/>
      <c r="TTX108" s="216"/>
      <c r="TTY108" s="75"/>
      <c r="TTZ108" s="75"/>
      <c r="TUA108" s="204"/>
      <c r="TUB108" s="205"/>
      <c r="TUC108" s="72"/>
      <c r="TUD108" s="70"/>
      <c r="TUE108" s="73"/>
      <c r="TUF108" s="74"/>
      <c r="TUG108" s="74"/>
      <c r="TUH108" s="62"/>
      <c r="TUI108" s="75"/>
      <c r="TUJ108" s="76"/>
      <c r="TUK108" s="216"/>
      <c r="TUL108" s="75"/>
      <c r="TUM108" s="75"/>
      <c r="TUN108" s="204"/>
      <c r="TUO108" s="205"/>
      <c r="TUP108" s="72"/>
      <c r="TUQ108" s="70"/>
      <c r="TUR108" s="73"/>
      <c r="TUS108" s="74"/>
      <c r="TUT108" s="74"/>
      <c r="TUU108" s="62"/>
      <c r="TUV108" s="75"/>
      <c r="TUW108" s="76"/>
      <c r="TUX108" s="216"/>
      <c r="TUY108" s="75"/>
      <c r="TUZ108" s="75"/>
      <c r="TVA108" s="204"/>
      <c r="TVB108" s="205"/>
      <c r="TVC108" s="72"/>
      <c r="TVD108" s="70"/>
      <c r="TVE108" s="73"/>
      <c r="TVF108" s="74"/>
      <c r="TVG108" s="74"/>
      <c r="TVH108" s="62"/>
      <c r="TVI108" s="75"/>
      <c r="TVJ108" s="76"/>
      <c r="TVK108" s="216"/>
      <c r="TVL108" s="75"/>
      <c r="TVM108" s="75"/>
      <c r="TVN108" s="204"/>
      <c r="TVO108" s="205"/>
      <c r="TVP108" s="72"/>
      <c r="TVQ108" s="70"/>
      <c r="TVR108" s="73"/>
      <c r="TVS108" s="74"/>
      <c r="TVT108" s="74"/>
      <c r="TVU108" s="62"/>
      <c r="TVV108" s="75"/>
      <c r="TVW108" s="76"/>
      <c r="TVX108" s="216"/>
      <c r="TVY108" s="75"/>
      <c r="TVZ108" s="75"/>
      <c r="TWA108" s="204"/>
      <c r="TWB108" s="205"/>
      <c r="TWC108" s="72"/>
      <c r="TWD108" s="70"/>
      <c r="TWE108" s="73"/>
      <c r="TWF108" s="74"/>
      <c r="TWG108" s="74"/>
      <c r="TWH108" s="62"/>
      <c r="TWI108" s="75"/>
      <c r="TWJ108" s="76"/>
      <c r="TWK108" s="216"/>
      <c r="TWL108" s="75"/>
      <c r="TWM108" s="75"/>
      <c r="TWN108" s="204"/>
      <c r="TWO108" s="205"/>
      <c r="TWP108" s="72"/>
      <c r="TWQ108" s="70"/>
      <c r="TWR108" s="73"/>
      <c r="TWS108" s="74"/>
      <c r="TWT108" s="74"/>
      <c r="TWU108" s="62"/>
      <c r="TWV108" s="75"/>
      <c r="TWW108" s="76"/>
      <c r="TWX108" s="216"/>
      <c r="TWY108" s="75"/>
      <c r="TWZ108" s="75"/>
      <c r="TXA108" s="204"/>
      <c r="TXB108" s="205"/>
      <c r="TXC108" s="72"/>
      <c r="TXD108" s="70"/>
      <c r="TXE108" s="73"/>
      <c r="TXF108" s="74"/>
      <c r="TXG108" s="74"/>
      <c r="TXH108" s="62"/>
      <c r="TXI108" s="75"/>
      <c r="TXJ108" s="76"/>
      <c r="TXK108" s="216"/>
      <c r="TXL108" s="75"/>
      <c r="TXM108" s="75"/>
      <c r="TXN108" s="204"/>
      <c r="TXO108" s="205"/>
      <c r="TXP108" s="72"/>
      <c r="TXQ108" s="70"/>
      <c r="TXR108" s="73"/>
      <c r="TXS108" s="74"/>
      <c r="TXT108" s="74"/>
      <c r="TXU108" s="62"/>
      <c r="TXV108" s="75"/>
      <c r="TXW108" s="76"/>
      <c r="TXX108" s="216"/>
      <c r="TXY108" s="75"/>
      <c r="TXZ108" s="75"/>
      <c r="TYA108" s="204"/>
      <c r="TYB108" s="205"/>
      <c r="TYC108" s="72"/>
      <c r="TYD108" s="70"/>
      <c r="TYE108" s="73"/>
      <c r="TYF108" s="74"/>
      <c r="TYG108" s="74"/>
      <c r="TYH108" s="62"/>
      <c r="TYI108" s="75"/>
      <c r="TYJ108" s="76"/>
      <c r="TYK108" s="216"/>
      <c r="TYL108" s="75"/>
      <c r="TYM108" s="75"/>
      <c r="TYN108" s="204"/>
      <c r="TYO108" s="205"/>
      <c r="TYP108" s="72"/>
      <c r="TYQ108" s="70"/>
      <c r="TYR108" s="73"/>
      <c r="TYS108" s="74"/>
      <c r="TYT108" s="74"/>
      <c r="TYU108" s="62"/>
      <c r="TYV108" s="75"/>
      <c r="TYW108" s="76"/>
      <c r="TYX108" s="216"/>
      <c r="TYY108" s="75"/>
      <c r="TYZ108" s="75"/>
      <c r="TZA108" s="204"/>
      <c r="TZB108" s="205"/>
      <c r="TZC108" s="72"/>
      <c r="TZD108" s="70"/>
      <c r="TZE108" s="73"/>
      <c r="TZF108" s="74"/>
      <c r="TZG108" s="74"/>
      <c r="TZH108" s="62"/>
      <c r="TZI108" s="75"/>
      <c r="TZJ108" s="76"/>
      <c r="TZK108" s="216"/>
      <c r="TZL108" s="75"/>
      <c r="TZM108" s="75"/>
      <c r="TZN108" s="204"/>
      <c r="TZO108" s="205"/>
      <c r="TZP108" s="72"/>
      <c r="TZQ108" s="70"/>
      <c r="TZR108" s="73"/>
      <c r="TZS108" s="74"/>
      <c r="TZT108" s="74"/>
      <c r="TZU108" s="62"/>
      <c r="TZV108" s="75"/>
      <c r="TZW108" s="76"/>
      <c r="TZX108" s="216"/>
      <c r="TZY108" s="75"/>
      <c r="TZZ108" s="75"/>
      <c r="UAA108" s="204"/>
      <c r="UAB108" s="205"/>
      <c r="UAC108" s="72"/>
      <c r="UAD108" s="70"/>
      <c r="UAE108" s="73"/>
      <c r="UAF108" s="74"/>
      <c r="UAG108" s="74"/>
      <c r="UAH108" s="62"/>
      <c r="UAI108" s="75"/>
      <c r="UAJ108" s="76"/>
      <c r="UAK108" s="216"/>
      <c r="UAL108" s="75"/>
      <c r="UAM108" s="75"/>
      <c r="UAN108" s="204"/>
      <c r="UAO108" s="205"/>
      <c r="UAP108" s="72"/>
      <c r="UAQ108" s="70"/>
      <c r="UAR108" s="73"/>
      <c r="UAS108" s="74"/>
      <c r="UAT108" s="74"/>
      <c r="UAU108" s="62"/>
      <c r="UAV108" s="75"/>
      <c r="UAW108" s="76"/>
      <c r="UAX108" s="216"/>
      <c r="UAY108" s="75"/>
      <c r="UAZ108" s="75"/>
      <c r="UBA108" s="204"/>
      <c r="UBB108" s="205"/>
      <c r="UBC108" s="72"/>
      <c r="UBD108" s="70"/>
      <c r="UBE108" s="73"/>
      <c r="UBF108" s="74"/>
      <c r="UBG108" s="74"/>
      <c r="UBH108" s="62"/>
      <c r="UBI108" s="75"/>
      <c r="UBJ108" s="76"/>
      <c r="UBK108" s="216"/>
      <c r="UBL108" s="75"/>
      <c r="UBM108" s="75"/>
      <c r="UBN108" s="204"/>
      <c r="UBO108" s="205"/>
      <c r="UBP108" s="72"/>
      <c r="UBQ108" s="70"/>
      <c r="UBR108" s="73"/>
      <c r="UBS108" s="74"/>
      <c r="UBT108" s="74"/>
      <c r="UBU108" s="62"/>
      <c r="UBV108" s="75"/>
      <c r="UBW108" s="76"/>
      <c r="UBX108" s="216"/>
      <c r="UBY108" s="75"/>
      <c r="UBZ108" s="75"/>
      <c r="UCA108" s="204"/>
      <c r="UCB108" s="205"/>
      <c r="UCC108" s="72"/>
      <c r="UCD108" s="70"/>
      <c r="UCE108" s="73"/>
      <c r="UCF108" s="74"/>
      <c r="UCG108" s="74"/>
      <c r="UCH108" s="62"/>
      <c r="UCI108" s="75"/>
      <c r="UCJ108" s="76"/>
      <c r="UCK108" s="216"/>
      <c r="UCL108" s="75"/>
      <c r="UCM108" s="75"/>
      <c r="UCN108" s="204"/>
      <c r="UCO108" s="205"/>
      <c r="UCP108" s="72"/>
      <c r="UCQ108" s="70"/>
      <c r="UCR108" s="73"/>
      <c r="UCS108" s="74"/>
      <c r="UCT108" s="74"/>
      <c r="UCU108" s="62"/>
      <c r="UCV108" s="75"/>
      <c r="UCW108" s="76"/>
      <c r="UCX108" s="216"/>
      <c r="UCY108" s="75"/>
      <c r="UCZ108" s="75"/>
      <c r="UDA108" s="204"/>
      <c r="UDB108" s="205"/>
      <c r="UDC108" s="72"/>
      <c r="UDD108" s="70"/>
      <c r="UDE108" s="73"/>
      <c r="UDF108" s="74"/>
      <c r="UDG108" s="74"/>
      <c r="UDH108" s="62"/>
      <c r="UDI108" s="75"/>
      <c r="UDJ108" s="76"/>
      <c r="UDK108" s="216"/>
      <c r="UDL108" s="75"/>
      <c r="UDM108" s="75"/>
      <c r="UDN108" s="204"/>
      <c r="UDO108" s="205"/>
      <c r="UDP108" s="72"/>
      <c r="UDQ108" s="70"/>
      <c r="UDR108" s="73"/>
      <c r="UDS108" s="74"/>
      <c r="UDT108" s="74"/>
      <c r="UDU108" s="62"/>
      <c r="UDV108" s="75"/>
      <c r="UDW108" s="76"/>
      <c r="UDX108" s="216"/>
      <c r="UDY108" s="75"/>
      <c r="UDZ108" s="75"/>
      <c r="UEA108" s="204"/>
      <c r="UEB108" s="205"/>
      <c r="UEC108" s="72"/>
      <c r="UED108" s="70"/>
      <c r="UEE108" s="73"/>
      <c r="UEF108" s="74"/>
      <c r="UEG108" s="74"/>
      <c r="UEH108" s="62"/>
      <c r="UEI108" s="75"/>
      <c r="UEJ108" s="76"/>
      <c r="UEK108" s="216"/>
      <c r="UEL108" s="75"/>
      <c r="UEM108" s="75"/>
      <c r="UEN108" s="204"/>
      <c r="UEO108" s="205"/>
      <c r="UEP108" s="72"/>
      <c r="UEQ108" s="70"/>
      <c r="UER108" s="73"/>
      <c r="UES108" s="74"/>
      <c r="UET108" s="74"/>
      <c r="UEU108" s="62"/>
      <c r="UEV108" s="75"/>
      <c r="UEW108" s="76"/>
      <c r="UEX108" s="216"/>
      <c r="UEY108" s="75"/>
      <c r="UEZ108" s="75"/>
      <c r="UFA108" s="204"/>
      <c r="UFB108" s="205"/>
      <c r="UFC108" s="72"/>
      <c r="UFD108" s="70"/>
      <c r="UFE108" s="73"/>
      <c r="UFF108" s="74"/>
      <c r="UFG108" s="74"/>
      <c r="UFH108" s="62"/>
      <c r="UFI108" s="75"/>
      <c r="UFJ108" s="76"/>
      <c r="UFK108" s="216"/>
      <c r="UFL108" s="75"/>
      <c r="UFM108" s="75"/>
      <c r="UFN108" s="204"/>
      <c r="UFO108" s="205"/>
      <c r="UFP108" s="72"/>
      <c r="UFQ108" s="70"/>
      <c r="UFR108" s="73"/>
      <c r="UFS108" s="74"/>
      <c r="UFT108" s="74"/>
      <c r="UFU108" s="62"/>
      <c r="UFV108" s="75"/>
      <c r="UFW108" s="76"/>
      <c r="UFX108" s="216"/>
      <c r="UFY108" s="75"/>
      <c r="UFZ108" s="75"/>
      <c r="UGA108" s="204"/>
      <c r="UGB108" s="205"/>
      <c r="UGC108" s="72"/>
      <c r="UGD108" s="70"/>
      <c r="UGE108" s="73"/>
      <c r="UGF108" s="74"/>
      <c r="UGG108" s="74"/>
      <c r="UGH108" s="62"/>
      <c r="UGI108" s="75"/>
      <c r="UGJ108" s="76"/>
      <c r="UGK108" s="216"/>
      <c r="UGL108" s="75"/>
      <c r="UGM108" s="75"/>
      <c r="UGN108" s="204"/>
      <c r="UGO108" s="205"/>
      <c r="UGP108" s="72"/>
      <c r="UGQ108" s="70"/>
      <c r="UGR108" s="73"/>
      <c r="UGS108" s="74"/>
      <c r="UGT108" s="74"/>
      <c r="UGU108" s="62"/>
      <c r="UGV108" s="75"/>
      <c r="UGW108" s="76"/>
      <c r="UGX108" s="216"/>
      <c r="UGY108" s="75"/>
      <c r="UGZ108" s="75"/>
      <c r="UHA108" s="204"/>
      <c r="UHB108" s="205"/>
      <c r="UHC108" s="72"/>
      <c r="UHD108" s="70"/>
      <c r="UHE108" s="73"/>
      <c r="UHF108" s="74"/>
      <c r="UHG108" s="74"/>
      <c r="UHH108" s="62"/>
      <c r="UHI108" s="75"/>
      <c r="UHJ108" s="76"/>
      <c r="UHK108" s="216"/>
      <c r="UHL108" s="75"/>
      <c r="UHM108" s="75"/>
      <c r="UHN108" s="204"/>
      <c r="UHO108" s="205"/>
      <c r="UHP108" s="72"/>
      <c r="UHQ108" s="70"/>
      <c r="UHR108" s="73"/>
      <c r="UHS108" s="74"/>
      <c r="UHT108" s="74"/>
      <c r="UHU108" s="62"/>
      <c r="UHV108" s="75"/>
      <c r="UHW108" s="76"/>
      <c r="UHX108" s="216"/>
      <c r="UHY108" s="75"/>
      <c r="UHZ108" s="75"/>
      <c r="UIA108" s="204"/>
      <c r="UIB108" s="205"/>
      <c r="UIC108" s="72"/>
      <c r="UID108" s="70"/>
      <c r="UIE108" s="73"/>
      <c r="UIF108" s="74"/>
      <c r="UIG108" s="74"/>
      <c r="UIH108" s="62"/>
      <c r="UII108" s="75"/>
      <c r="UIJ108" s="76"/>
      <c r="UIK108" s="216"/>
      <c r="UIL108" s="75"/>
      <c r="UIM108" s="75"/>
      <c r="UIN108" s="204"/>
      <c r="UIO108" s="205"/>
      <c r="UIP108" s="72"/>
      <c r="UIQ108" s="70"/>
      <c r="UIR108" s="73"/>
      <c r="UIS108" s="74"/>
      <c r="UIT108" s="74"/>
      <c r="UIU108" s="62"/>
      <c r="UIV108" s="75"/>
      <c r="UIW108" s="76"/>
      <c r="UIX108" s="216"/>
      <c r="UIY108" s="75"/>
      <c r="UIZ108" s="75"/>
      <c r="UJA108" s="204"/>
      <c r="UJB108" s="205"/>
      <c r="UJC108" s="72"/>
      <c r="UJD108" s="70"/>
      <c r="UJE108" s="73"/>
      <c r="UJF108" s="74"/>
      <c r="UJG108" s="74"/>
      <c r="UJH108" s="62"/>
      <c r="UJI108" s="75"/>
      <c r="UJJ108" s="76"/>
      <c r="UJK108" s="216"/>
      <c r="UJL108" s="75"/>
      <c r="UJM108" s="75"/>
      <c r="UJN108" s="204"/>
      <c r="UJO108" s="205"/>
      <c r="UJP108" s="72"/>
      <c r="UJQ108" s="70"/>
      <c r="UJR108" s="73"/>
      <c r="UJS108" s="74"/>
      <c r="UJT108" s="74"/>
      <c r="UJU108" s="62"/>
      <c r="UJV108" s="75"/>
      <c r="UJW108" s="76"/>
      <c r="UJX108" s="216"/>
      <c r="UJY108" s="75"/>
      <c r="UJZ108" s="75"/>
      <c r="UKA108" s="204"/>
      <c r="UKB108" s="205"/>
      <c r="UKC108" s="72"/>
      <c r="UKD108" s="70"/>
      <c r="UKE108" s="73"/>
      <c r="UKF108" s="74"/>
      <c r="UKG108" s="74"/>
      <c r="UKH108" s="62"/>
      <c r="UKI108" s="75"/>
      <c r="UKJ108" s="76"/>
      <c r="UKK108" s="216"/>
      <c r="UKL108" s="75"/>
      <c r="UKM108" s="75"/>
      <c r="UKN108" s="204"/>
      <c r="UKO108" s="205"/>
      <c r="UKP108" s="72"/>
      <c r="UKQ108" s="70"/>
      <c r="UKR108" s="73"/>
      <c r="UKS108" s="74"/>
      <c r="UKT108" s="74"/>
      <c r="UKU108" s="62"/>
      <c r="UKV108" s="75"/>
      <c r="UKW108" s="76"/>
      <c r="UKX108" s="216"/>
      <c r="UKY108" s="75"/>
      <c r="UKZ108" s="75"/>
      <c r="ULA108" s="204"/>
      <c r="ULB108" s="205"/>
      <c r="ULC108" s="72"/>
      <c r="ULD108" s="70"/>
      <c r="ULE108" s="73"/>
      <c r="ULF108" s="74"/>
      <c r="ULG108" s="74"/>
      <c r="ULH108" s="62"/>
      <c r="ULI108" s="75"/>
      <c r="ULJ108" s="76"/>
      <c r="ULK108" s="216"/>
      <c r="ULL108" s="75"/>
      <c r="ULM108" s="75"/>
      <c r="ULN108" s="204"/>
      <c r="ULO108" s="205"/>
      <c r="ULP108" s="72"/>
      <c r="ULQ108" s="70"/>
      <c r="ULR108" s="73"/>
      <c r="ULS108" s="74"/>
      <c r="ULT108" s="74"/>
      <c r="ULU108" s="62"/>
      <c r="ULV108" s="75"/>
      <c r="ULW108" s="76"/>
      <c r="ULX108" s="216"/>
      <c r="ULY108" s="75"/>
      <c r="ULZ108" s="75"/>
      <c r="UMA108" s="204"/>
      <c r="UMB108" s="205"/>
      <c r="UMC108" s="72"/>
      <c r="UMD108" s="70"/>
      <c r="UME108" s="73"/>
      <c r="UMF108" s="74"/>
      <c r="UMG108" s="74"/>
      <c r="UMH108" s="62"/>
      <c r="UMI108" s="75"/>
      <c r="UMJ108" s="76"/>
      <c r="UMK108" s="216"/>
      <c r="UML108" s="75"/>
      <c r="UMM108" s="75"/>
      <c r="UMN108" s="204"/>
      <c r="UMO108" s="205"/>
      <c r="UMP108" s="72"/>
      <c r="UMQ108" s="70"/>
      <c r="UMR108" s="73"/>
      <c r="UMS108" s="74"/>
      <c r="UMT108" s="74"/>
      <c r="UMU108" s="62"/>
      <c r="UMV108" s="75"/>
      <c r="UMW108" s="76"/>
      <c r="UMX108" s="216"/>
      <c r="UMY108" s="75"/>
      <c r="UMZ108" s="75"/>
      <c r="UNA108" s="204"/>
      <c r="UNB108" s="205"/>
      <c r="UNC108" s="72"/>
      <c r="UND108" s="70"/>
      <c r="UNE108" s="73"/>
      <c r="UNF108" s="74"/>
      <c r="UNG108" s="74"/>
      <c r="UNH108" s="62"/>
      <c r="UNI108" s="75"/>
      <c r="UNJ108" s="76"/>
      <c r="UNK108" s="216"/>
      <c r="UNL108" s="75"/>
      <c r="UNM108" s="75"/>
      <c r="UNN108" s="204"/>
      <c r="UNO108" s="205"/>
      <c r="UNP108" s="72"/>
      <c r="UNQ108" s="70"/>
      <c r="UNR108" s="73"/>
      <c r="UNS108" s="74"/>
      <c r="UNT108" s="74"/>
      <c r="UNU108" s="62"/>
      <c r="UNV108" s="75"/>
      <c r="UNW108" s="76"/>
      <c r="UNX108" s="216"/>
      <c r="UNY108" s="75"/>
      <c r="UNZ108" s="75"/>
      <c r="UOA108" s="204"/>
      <c r="UOB108" s="205"/>
      <c r="UOC108" s="72"/>
      <c r="UOD108" s="70"/>
      <c r="UOE108" s="73"/>
      <c r="UOF108" s="74"/>
      <c r="UOG108" s="74"/>
      <c r="UOH108" s="62"/>
      <c r="UOI108" s="75"/>
      <c r="UOJ108" s="76"/>
      <c r="UOK108" s="216"/>
      <c r="UOL108" s="75"/>
      <c r="UOM108" s="75"/>
      <c r="UON108" s="204"/>
      <c r="UOO108" s="205"/>
      <c r="UOP108" s="72"/>
      <c r="UOQ108" s="70"/>
      <c r="UOR108" s="73"/>
      <c r="UOS108" s="74"/>
      <c r="UOT108" s="74"/>
      <c r="UOU108" s="62"/>
      <c r="UOV108" s="75"/>
      <c r="UOW108" s="76"/>
      <c r="UOX108" s="216"/>
      <c r="UOY108" s="75"/>
      <c r="UOZ108" s="75"/>
      <c r="UPA108" s="204"/>
      <c r="UPB108" s="205"/>
      <c r="UPC108" s="72"/>
      <c r="UPD108" s="70"/>
      <c r="UPE108" s="73"/>
      <c r="UPF108" s="74"/>
      <c r="UPG108" s="74"/>
      <c r="UPH108" s="62"/>
      <c r="UPI108" s="75"/>
      <c r="UPJ108" s="76"/>
      <c r="UPK108" s="216"/>
      <c r="UPL108" s="75"/>
      <c r="UPM108" s="75"/>
      <c r="UPN108" s="204"/>
      <c r="UPO108" s="205"/>
      <c r="UPP108" s="72"/>
      <c r="UPQ108" s="70"/>
      <c r="UPR108" s="73"/>
      <c r="UPS108" s="74"/>
      <c r="UPT108" s="74"/>
      <c r="UPU108" s="62"/>
      <c r="UPV108" s="75"/>
      <c r="UPW108" s="76"/>
      <c r="UPX108" s="216"/>
      <c r="UPY108" s="75"/>
      <c r="UPZ108" s="75"/>
      <c r="UQA108" s="204"/>
      <c r="UQB108" s="205"/>
      <c r="UQC108" s="72"/>
      <c r="UQD108" s="70"/>
      <c r="UQE108" s="73"/>
      <c r="UQF108" s="74"/>
      <c r="UQG108" s="74"/>
      <c r="UQH108" s="62"/>
      <c r="UQI108" s="75"/>
      <c r="UQJ108" s="76"/>
      <c r="UQK108" s="216"/>
      <c r="UQL108" s="75"/>
      <c r="UQM108" s="75"/>
      <c r="UQN108" s="204"/>
      <c r="UQO108" s="205"/>
      <c r="UQP108" s="72"/>
      <c r="UQQ108" s="70"/>
      <c r="UQR108" s="73"/>
      <c r="UQS108" s="74"/>
      <c r="UQT108" s="74"/>
      <c r="UQU108" s="62"/>
      <c r="UQV108" s="75"/>
      <c r="UQW108" s="76"/>
      <c r="UQX108" s="216"/>
      <c r="UQY108" s="75"/>
      <c r="UQZ108" s="75"/>
      <c r="URA108" s="204"/>
      <c r="URB108" s="205"/>
      <c r="URC108" s="72"/>
      <c r="URD108" s="70"/>
      <c r="URE108" s="73"/>
      <c r="URF108" s="74"/>
      <c r="URG108" s="74"/>
      <c r="URH108" s="62"/>
      <c r="URI108" s="75"/>
      <c r="URJ108" s="76"/>
      <c r="URK108" s="216"/>
      <c r="URL108" s="75"/>
      <c r="URM108" s="75"/>
      <c r="URN108" s="204"/>
      <c r="URO108" s="205"/>
      <c r="URP108" s="72"/>
      <c r="URQ108" s="70"/>
      <c r="URR108" s="73"/>
      <c r="URS108" s="74"/>
      <c r="URT108" s="74"/>
      <c r="URU108" s="62"/>
      <c r="URV108" s="75"/>
      <c r="URW108" s="76"/>
      <c r="URX108" s="216"/>
      <c r="URY108" s="75"/>
      <c r="URZ108" s="75"/>
      <c r="USA108" s="204"/>
      <c r="USB108" s="205"/>
      <c r="USC108" s="72"/>
      <c r="USD108" s="70"/>
      <c r="USE108" s="73"/>
      <c r="USF108" s="74"/>
      <c r="USG108" s="74"/>
      <c r="USH108" s="62"/>
      <c r="USI108" s="75"/>
      <c r="USJ108" s="76"/>
      <c r="USK108" s="216"/>
      <c r="USL108" s="75"/>
      <c r="USM108" s="75"/>
      <c r="USN108" s="204"/>
      <c r="USO108" s="205"/>
      <c r="USP108" s="72"/>
      <c r="USQ108" s="70"/>
      <c r="USR108" s="73"/>
      <c r="USS108" s="74"/>
      <c r="UST108" s="74"/>
      <c r="USU108" s="62"/>
      <c r="USV108" s="75"/>
      <c r="USW108" s="76"/>
      <c r="USX108" s="216"/>
      <c r="USY108" s="75"/>
      <c r="USZ108" s="75"/>
      <c r="UTA108" s="204"/>
      <c r="UTB108" s="205"/>
      <c r="UTC108" s="72"/>
      <c r="UTD108" s="70"/>
      <c r="UTE108" s="73"/>
      <c r="UTF108" s="74"/>
      <c r="UTG108" s="74"/>
      <c r="UTH108" s="62"/>
      <c r="UTI108" s="75"/>
      <c r="UTJ108" s="76"/>
      <c r="UTK108" s="216"/>
      <c r="UTL108" s="75"/>
      <c r="UTM108" s="75"/>
      <c r="UTN108" s="204"/>
      <c r="UTO108" s="205"/>
      <c r="UTP108" s="72"/>
      <c r="UTQ108" s="70"/>
      <c r="UTR108" s="73"/>
      <c r="UTS108" s="74"/>
      <c r="UTT108" s="74"/>
      <c r="UTU108" s="62"/>
      <c r="UTV108" s="75"/>
      <c r="UTW108" s="76"/>
      <c r="UTX108" s="216"/>
      <c r="UTY108" s="75"/>
      <c r="UTZ108" s="75"/>
      <c r="UUA108" s="204"/>
      <c r="UUB108" s="205"/>
      <c r="UUC108" s="72"/>
      <c r="UUD108" s="70"/>
      <c r="UUE108" s="73"/>
      <c r="UUF108" s="74"/>
      <c r="UUG108" s="74"/>
      <c r="UUH108" s="62"/>
      <c r="UUI108" s="75"/>
      <c r="UUJ108" s="76"/>
      <c r="UUK108" s="216"/>
      <c r="UUL108" s="75"/>
      <c r="UUM108" s="75"/>
      <c r="UUN108" s="204"/>
      <c r="UUO108" s="205"/>
      <c r="UUP108" s="72"/>
      <c r="UUQ108" s="70"/>
      <c r="UUR108" s="73"/>
      <c r="UUS108" s="74"/>
      <c r="UUT108" s="74"/>
      <c r="UUU108" s="62"/>
      <c r="UUV108" s="75"/>
      <c r="UUW108" s="76"/>
      <c r="UUX108" s="216"/>
      <c r="UUY108" s="75"/>
      <c r="UUZ108" s="75"/>
      <c r="UVA108" s="204"/>
      <c r="UVB108" s="205"/>
      <c r="UVC108" s="72"/>
      <c r="UVD108" s="70"/>
      <c r="UVE108" s="73"/>
      <c r="UVF108" s="74"/>
      <c r="UVG108" s="74"/>
      <c r="UVH108" s="62"/>
      <c r="UVI108" s="75"/>
      <c r="UVJ108" s="76"/>
      <c r="UVK108" s="216"/>
      <c r="UVL108" s="75"/>
      <c r="UVM108" s="75"/>
      <c r="UVN108" s="204"/>
      <c r="UVO108" s="205"/>
      <c r="UVP108" s="72"/>
      <c r="UVQ108" s="70"/>
      <c r="UVR108" s="73"/>
      <c r="UVS108" s="74"/>
      <c r="UVT108" s="74"/>
      <c r="UVU108" s="62"/>
      <c r="UVV108" s="75"/>
      <c r="UVW108" s="76"/>
      <c r="UVX108" s="216"/>
      <c r="UVY108" s="75"/>
      <c r="UVZ108" s="75"/>
      <c r="UWA108" s="204"/>
      <c r="UWB108" s="205"/>
      <c r="UWC108" s="72"/>
      <c r="UWD108" s="70"/>
      <c r="UWE108" s="73"/>
      <c r="UWF108" s="74"/>
      <c r="UWG108" s="74"/>
      <c r="UWH108" s="62"/>
      <c r="UWI108" s="75"/>
      <c r="UWJ108" s="76"/>
      <c r="UWK108" s="216"/>
      <c r="UWL108" s="75"/>
      <c r="UWM108" s="75"/>
      <c r="UWN108" s="204"/>
      <c r="UWO108" s="205"/>
      <c r="UWP108" s="72"/>
      <c r="UWQ108" s="70"/>
      <c r="UWR108" s="73"/>
      <c r="UWS108" s="74"/>
      <c r="UWT108" s="74"/>
      <c r="UWU108" s="62"/>
      <c r="UWV108" s="75"/>
      <c r="UWW108" s="76"/>
      <c r="UWX108" s="216"/>
      <c r="UWY108" s="75"/>
      <c r="UWZ108" s="75"/>
      <c r="UXA108" s="204"/>
      <c r="UXB108" s="205"/>
      <c r="UXC108" s="72"/>
      <c r="UXD108" s="70"/>
      <c r="UXE108" s="73"/>
      <c r="UXF108" s="74"/>
      <c r="UXG108" s="74"/>
      <c r="UXH108" s="62"/>
      <c r="UXI108" s="75"/>
      <c r="UXJ108" s="76"/>
      <c r="UXK108" s="216"/>
      <c r="UXL108" s="75"/>
      <c r="UXM108" s="75"/>
      <c r="UXN108" s="204"/>
      <c r="UXO108" s="205"/>
      <c r="UXP108" s="72"/>
      <c r="UXQ108" s="70"/>
      <c r="UXR108" s="73"/>
      <c r="UXS108" s="74"/>
      <c r="UXT108" s="74"/>
      <c r="UXU108" s="62"/>
      <c r="UXV108" s="75"/>
      <c r="UXW108" s="76"/>
      <c r="UXX108" s="216"/>
      <c r="UXY108" s="75"/>
      <c r="UXZ108" s="75"/>
      <c r="UYA108" s="204"/>
      <c r="UYB108" s="205"/>
      <c r="UYC108" s="72"/>
      <c r="UYD108" s="70"/>
      <c r="UYE108" s="73"/>
      <c r="UYF108" s="74"/>
      <c r="UYG108" s="74"/>
      <c r="UYH108" s="62"/>
      <c r="UYI108" s="75"/>
      <c r="UYJ108" s="76"/>
      <c r="UYK108" s="216"/>
      <c r="UYL108" s="75"/>
      <c r="UYM108" s="75"/>
      <c r="UYN108" s="204"/>
      <c r="UYO108" s="205"/>
      <c r="UYP108" s="72"/>
      <c r="UYQ108" s="70"/>
      <c r="UYR108" s="73"/>
      <c r="UYS108" s="74"/>
      <c r="UYT108" s="74"/>
      <c r="UYU108" s="62"/>
      <c r="UYV108" s="75"/>
      <c r="UYW108" s="76"/>
      <c r="UYX108" s="216"/>
      <c r="UYY108" s="75"/>
      <c r="UYZ108" s="75"/>
      <c r="UZA108" s="204"/>
      <c r="UZB108" s="205"/>
      <c r="UZC108" s="72"/>
      <c r="UZD108" s="70"/>
      <c r="UZE108" s="73"/>
      <c r="UZF108" s="74"/>
      <c r="UZG108" s="74"/>
      <c r="UZH108" s="62"/>
      <c r="UZI108" s="75"/>
      <c r="UZJ108" s="76"/>
      <c r="UZK108" s="216"/>
      <c r="UZL108" s="75"/>
      <c r="UZM108" s="75"/>
      <c r="UZN108" s="204"/>
      <c r="UZO108" s="205"/>
      <c r="UZP108" s="72"/>
      <c r="UZQ108" s="70"/>
      <c r="UZR108" s="73"/>
      <c r="UZS108" s="74"/>
      <c r="UZT108" s="74"/>
      <c r="UZU108" s="62"/>
      <c r="UZV108" s="75"/>
      <c r="UZW108" s="76"/>
      <c r="UZX108" s="216"/>
      <c r="UZY108" s="75"/>
      <c r="UZZ108" s="75"/>
      <c r="VAA108" s="204"/>
      <c r="VAB108" s="205"/>
      <c r="VAC108" s="72"/>
      <c r="VAD108" s="70"/>
      <c r="VAE108" s="73"/>
      <c r="VAF108" s="74"/>
      <c r="VAG108" s="74"/>
      <c r="VAH108" s="62"/>
      <c r="VAI108" s="75"/>
      <c r="VAJ108" s="76"/>
      <c r="VAK108" s="216"/>
      <c r="VAL108" s="75"/>
      <c r="VAM108" s="75"/>
      <c r="VAN108" s="204"/>
      <c r="VAO108" s="205"/>
      <c r="VAP108" s="72"/>
      <c r="VAQ108" s="70"/>
      <c r="VAR108" s="73"/>
      <c r="VAS108" s="74"/>
      <c r="VAT108" s="74"/>
      <c r="VAU108" s="62"/>
      <c r="VAV108" s="75"/>
      <c r="VAW108" s="76"/>
      <c r="VAX108" s="216"/>
      <c r="VAY108" s="75"/>
      <c r="VAZ108" s="75"/>
      <c r="VBA108" s="204"/>
      <c r="VBB108" s="205"/>
      <c r="VBC108" s="72"/>
      <c r="VBD108" s="70"/>
      <c r="VBE108" s="73"/>
      <c r="VBF108" s="74"/>
      <c r="VBG108" s="74"/>
      <c r="VBH108" s="62"/>
      <c r="VBI108" s="75"/>
      <c r="VBJ108" s="76"/>
      <c r="VBK108" s="216"/>
      <c r="VBL108" s="75"/>
      <c r="VBM108" s="75"/>
      <c r="VBN108" s="204"/>
      <c r="VBO108" s="205"/>
      <c r="VBP108" s="72"/>
      <c r="VBQ108" s="70"/>
      <c r="VBR108" s="73"/>
      <c r="VBS108" s="74"/>
      <c r="VBT108" s="74"/>
      <c r="VBU108" s="62"/>
      <c r="VBV108" s="75"/>
      <c r="VBW108" s="76"/>
      <c r="VBX108" s="216"/>
      <c r="VBY108" s="75"/>
      <c r="VBZ108" s="75"/>
      <c r="VCA108" s="204"/>
      <c r="VCB108" s="205"/>
      <c r="VCC108" s="72"/>
      <c r="VCD108" s="70"/>
      <c r="VCE108" s="73"/>
      <c r="VCF108" s="74"/>
      <c r="VCG108" s="74"/>
      <c r="VCH108" s="62"/>
      <c r="VCI108" s="75"/>
      <c r="VCJ108" s="76"/>
      <c r="VCK108" s="216"/>
      <c r="VCL108" s="75"/>
      <c r="VCM108" s="75"/>
      <c r="VCN108" s="204"/>
      <c r="VCO108" s="205"/>
      <c r="VCP108" s="72"/>
      <c r="VCQ108" s="70"/>
      <c r="VCR108" s="73"/>
      <c r="VCS108" s="74"/>
      <c r="VCT108" s="74"/>
      <c r="VCU108" s="62"/>
      <c r="VCV108" s="75"/>
      <c r="VCW108" s="76"/>
      <c r="VCX108" s="216"/>
      <c r="VCY108" s="75"/>
      <c r="VCZ108" s="75"/>
      <c r="VDA108" s="204"/>
      <c r="VDB108" s="205"/>
      <c r="VDC108" s="72"/>
      <c r="VDD108" s="70"/>
      <c r="VDE108" s="73"/>
      <c r="VDF108" s="74"/>
      <c r="VDG108" s="74"/>
      <c r="VDH108" s="62"/>
      <c r="VDI108" s="75"/>
      <c r="VDJ108" s="76"/>
      <c r="VDK108" s="216"/>
      <c r="VDL108" s="75"/>
      <c r="VDM108" s="75"/>
      <c r="VDN108" s="204"/>
      <c r="VDO108" s="205"/>
      <c r="VDP108" s="72"/>
      <c r="VDQ108" s="70"/>
      <c r="VDR108" s="73"/>
      <c r="VDS108" s="74"/>
      <c r="VDT108" s="74"/>
      <c r="VDU108" s="62"/>
      <c r="VDV108" s="75"/>
      <c r="VDW108" s="76"/>
      <c r="VDX108" s="216"/>
      <c r="VDY108" s="75"/>
      <c r="VDZ108" s="75"/>
      <c r="VEA108" s="204"/>
      <c r="VEB108" s="205"/>
      <c r="VEC108" s="72"/>
      <c r="VED108" s="70"/>
      <c r="VEE108" s="73"/>
      <c r="VEF108" s="74"/>
      <c r="VEG108" s="74"/>
      <c r="VEH108" s="62"/>
      <c r="VEI108" s="75"/>
      <c r="VEJ108" s="76"/>
      <c r="VEK108" s="216"/>
      <c r="VEL108" s="75"/>
      <c r="VEM108" s="75"/>
      <c r="VEN108" s="204"/>
      <c r="VEO108" s="205"/>
      <c r="VEP108" s="72"/>
      <c r="VEQ108" s="70"/>
      <c r="VER108" s="73"/>
      <c r="VES108" s="74"/>
      <c r="VET108" s="74"/>
      <c r="VEU108" s="62"/>
      <c r="VEV108" s="75"/>
      <c r="VEW108" s="76"/>
      <c r="VEX108" s="216"/>
      <c r="VEY108" s="75"/>
      <c r="VEZ108" s="75"/>
      <c r="VFA108" s="204"/>
      <c r="VFB108" s="205"/>
      <c r="VFC108" s="72"/>
      <c r="VFD108" s="70"/>
      <c r="VFE108" s="73"/>
      <c r="VFF108" s="74"/>
      <c r="VFG108" s="74"/>
      <c r="VFH108" s="62"/>
      <c r="VFI108" s="75"/>
      <c r="VFJ108" s="76"/>
      <c r="VFK108" s="216"/>
      <c r="VFL108" s="75"/>
      <c r="VFM108" s="75"/>
      <c r="VFN108" s="204"/>
      <c r="VFO108" s="205"/>
      <c r="VFP108" s="72"/>
      <c r="VFQ108" s="70"/>
      <c r="VFR108" s="73"/>
      <c r="VFS108" s="74"/>
      <c r="VFT108" s="74"/>
      <c r="VFU108" s="62"/>
      <c r="VFV108" s="75"/>
      <c r="VFW108" s="76"/>
      <c r="VFX108" s="216"/>
      <c r="VFY108" s="75"/>
      <c r="VFZ108" s="75"/>
      <c r="VGA108" s="204"/>
      <c r="VGB108" s="205"/>
      <c r="VGC108" s="72"/>
      <c r="VGD108" s="70"/>
      <c r="VGE108" s="73"/>
      <c r="VGF108" s="74"/>
      <c r="VGG108" s="74"/>
      <c r="VGH108" s="62"/>
      <c r="VGI108" s="75"/>
      <c r="VGJ108" s="76"/>
      <c r="VGK108" s="216"/>
      <c r="VGL108" s="75"/>
      <c r="VGM108" s="75"/>
      <c r="VGN108" s="204"/>
      <c r="VGO108" s="205"/>
      <c r="VGP108" s="72"/>
      <c r="VGQ108" s="70"/>
      <c r="VGR108" s="73"/>
      <c r="VGS108" s="74"/>
      <c r="VGT108" s="74"/>
      <c r="VGU108" s="62"/>
      <c r="VGV108" s="75"/>
      <c r="VGW108" s="76"/>
      <c r="VGX108" s="216"/>
      <c r="VGY108" s="75"/>
      <c r="VGZ108" s="75"/>
      <c r="VHA108" s="204"/>
      <c r="VHB108" s="205"/>
      <c r="VHC108" s="72"/>
      <c r="VHD108" s="70"/>
      <c r="VHE108" s="73"/>
      <c r="VHF108" s="74"/>
      <c r="VHG108" s="74"/>
      <c r="VHH108" s="62"/>
      <c r="VHI108" s="75"/>
      <c r="VHJ108" s="76"/>
      <c r="VHK108" s="216"/>
      <c r="VHL108" s="75"/>
      <c r="VHM108" s="75"/>
      <c r="VHN108" s="204"/>
      <c r="VHO108" s="205"/>
      <c r="VHP108" s="72"/>
      <c r="VHQ108" s="70"/>
      <c r="VHR108" s="73"/>
      <c r="VHS108" s="74"/>
      <c r="VHT108" s="74"/>
      <c r="VHU108" s="62"/>
      <c r="VHV108" s="75"/>
      <c r="VHW108" s="76"/>
      <c r="VHX108" s="216"/>
      <c r="VHY108" s="75"/>
      <c r="VHZ108" s="75"/>
      <c r="VIA108" s="204"/>
      <c r="VIB108" s="205"/>
      <c r="VIC108" s="72"/>
      <c r="VID108" s="70"/>
      <c r="VIE108" s="73"/>
      <c r="VIF108" s="74"/>
      <c r="VIG108" s="74"/>
      <c r="VIH108" s="62"/>
      <c r="VII108" s="75"/>
      <c r="VIJ108" s="76"/>
      <c r="VIK108" s="216"/>
      <c r="VIL108" s="75"/>
      <c r="VIM108" s="75"/>
      <c r="VIN108" s="204"/>
      <c r="VIO108" s="205"/>
      <c r="VIP108" s="72"/>
      <c r="VIQ108" s="70"/>
      <c r="VIR108" s="73"/>
      <c r="VIS108" s="74"/>
      <c r="VIT108" s="74"/>
      <c r="VIU108" s="62"/>
      <c r="VIV108" s="75"/>
      <c r="VIW108" s="76"/>
      <c r="VIX108" s="216"/>
      <c r="VIY108" s="75"/>
      <c r="VIZ108" s="75"/>
      <c r="VJA108" s="204"/>
      <c r="VJB108" s="205"/>
      <c r="VJC108" s="72"/>
      <c r="VJD108" s="70"/>
      <c r="VJE108" s="73"/>
      <c r="VJF108" s="74"/>
      <c r="VJG108" s="74"/>
      <c r="VJH108" s="62"/>
      <c r="VJI108" s="75"/>
      <c r="VJJ108" s="76"/>
      <c r="VJK108" s="216"/>
      <c r="VJL108" s="75"/>
      <c r="VJM108" s="75"/>
      <c r="VJN108" s="204"/>
      <c r="VJO108" s="205"/>
      <c r="VJP108" s="72"/>
      <c r="VJQ108" s="70"/>
      <c r="VJR108" s="73"/>
      <c r="VJS108" s="74"/>
      <c r="VJT108" s="74"/>
      <c r="VJU108" s="62"/>
      <c r="VJV108" s="75"/>
      <c r="VJW108" s="76"/>
      <c r="VJX108" s="216"/>
      <c r="VJY108" s="75"/>
      <c r="VJZ108" s="75"/>
      <c r="VKA108" s="204"/>
      <c r="VKB108" s="205"/>
      <c r="VKC108" s="72"/>
      <c r="VKD108" s="70"/>
      <c r="VKE108" s="73"/>
      <c r="VKF108" s="74"/>
      <c r="VKG108" s="74"/>
      <c r="VKH108" s="62"/>
      <c r="VKI108" s="75"/>
      <c r="VKJ108" s="76"/>
      <c r="VKK108" s="216"/>
      <c r="VKL108" s="75"/>
      <c r="VKM108" s="75"/>
      <c r="VKN108" s="204"/>
      <c r="VKO108" s="205"/>
      <c r="VKP108" s="72"/>
      <c r="VKQ108" s="70"/>
      <c r="VKR108" s="73"/>
      <c r="VKS108" s="74"/>
      <c r="VKT108" s="74"/>
      <c r="VKU108" s="62"/>
      <c r="VKV108" s="75"/>
      <c r="VKW108" s="76"/>
      <c r="VKX108" s="216"/>
      <c r="VKY108" s="75"/>
      <c r="VKZ108" s="75"/>
      <c r="VLA108" s="204"/>
      <c r="VLB108" s="205"/>
      <c r="VLC108" s="72"/>
      <c r="VLD108" s="70"/>
      <c r="VLE108" s="73"/>
      <c r="VLF108" s="74"/>
      <c r="VLG108" s="74"/>
      <c r="VLH108" s="62"/>
      <c r="VLI108" s="75"/>
      <c r="VLJ108" s="76"/>
      <c r="VLK108" s="216"/>
      <c r="VLL108" s="75"/>
      <c r="VLM108" s="75"/>
      <c r="VLN108" s="204"/>
      <c r="VLO108" s="205"/>
      <c r="VLP108" s="72"/>
      <c r="VLQ108" s="70"/>
      <c r="VLR108" s="73"/>
      <c r="VLS108" s="74"/>
      <c r="VLT108" s="74"/>
      <c r="VLU108" s="62"/>
      <c r="VLV108" s="75"/>
      <c r="VLW108" s="76"/>
      <c r="VLX108" s="216"/>
      <c r="VLY108" s="75"/>
      <c r="VLZ108" s="75"/>
      <c r="VMA108" s="204"/>
      <c r="VMB108" s="205"/>
      <c r="VMC108" s="72"/>
      <c r="VMD108" s="70"/>
      <c r="VME108" s="73"/>
      <c r="VMF108" s="74"/>
      <c r="VMG108" s="74"/>
      <c r="VMH108" s="62"/>
      <c r="VMI108" s="75"/>
      <c r="VMJ108" s="76"/>
      <c r="VMK108" s="216"/>
      <c r="VML108" s="75"/>
      <c r="VMM108" s="75"/>
      <c r="VMN108" s="204"/>
      <c r="VMO108" s="205"/>
      <c r="VMP108" s="72"/>
      <c r="VMQ108" s="70"/>
      <c r="VMR108" s="73"/>
      <c r="VMS108" s="74"/>
      <c r="VMT108" s="74"/>
      <c r="VMU108" s="62"/>
      <c r="VMV108" s="75"/>
      <c r="VMW108" s="76"/>
      <c r="VMX108" s="216"/>
      <c r="VMY108" s="75"/>
      <c r="VMZ108" s="75"/>
      <c r="VNA108" s="204"/>
      <c r="VNB108" s="205"/>
      <c r="VNC108" s="72"/>
      <c r="VND108" s="70"/>
      <c r="VNE108" s="73"/>
      <c r="VNF108" s="74"/>
      <c r="VNG108" s="74"/>
      <c r="VNH108" s="62"/>
      <c r="VNI108" s="75"/>
      <c r="VNJ108" s="76"/>
      <c r="VNK108" s="216"/>
      <c r="VNL108" s="75"/>
      <c r="VNM108" s="75"/>
      <c r="VNN108" s="204"/>
      <c r="VNO108" s="205"/>
      <c r="VNP108" s="72"/>
      <c r="VNQ108" s="70"/>
      <c r="VNR108" s="73"/>
      <c r="VNS108" s="74"/>
      <c r="VNT108" s="74"/>
      <c r="VNU108" s="62"/>
      <c r="VNV108" s="75"/>
      <c r="VNW108" s="76"/>
      <c r="VNX108" s="216"/>
      <c r="VNY108" s="75"/>
      <c r="VNZ108" s="75"/>
      <c r="VOA108" s="204"/>
      <c r="VOB108" s="205"/>
      <c r="VOC108" s="72"/>
      <c r="VOD108" s="70"/>
      <c r="VOE108" s="73"/>
      <c r="VOF108" s="74"/>
      <c r="VOG108" s="74"/>
      <c r="VOH108" s="62"/>
      <c r="VOI108" s="75"/>
      <c r="VOJ108" s="76"/>
      <c r="VOK108" s="216"/>
      <c r="VOL108" s="75"/>
      <c r="VOM108" s="75"/>
      <c r="VON108" s="204"/>
      <c r="VOO108" s="205"/>
      <c r="VOP108" s="72"/>
      <c r="VOQ108" s="70"/>
      <c r="VOR108" s="73"/>
      <c r="VOS108" s="74"/>
      <c r="VOT108" s="74"/>
      <c r="VOU108" s="62"/>
      <c r="VOV108" s="75"/>
      <c r="VOW108" s="76"/>
      <c r="VOX108" s="216"/>
      <c r="VOY108" s="75"/>
      <c r="VOZ108" s="75"/>
      <c r="VPA108" s="204"/>
      <c r="VPB108" s="205"/>
      <c r="VPC108" s="72"/>
      <c r="VPD108" s="70"/>
      <c r="VPE108" s="73"/>
      <c r="VPF108" s="74"/>
      <c r="VPG108" s="74"/>
      <c r="VPH108" s="62"/>
      <c r="VPI108" s="75"/>
      <c r="VPJ108" s="76"/>
      <c r="VPK108" s="216"/>
      <c r="VPL108" s="75"/>
      <c r="VPM108" s="75"/>
      <c r="VPN108" s="204"/>
      <c r="VPO108" s="205"/>
      <c r="VPP108" s="72"/>
      <c r="VPQ108" s="70"/>
      <c r="VPR108" s="73"/>
      <c r="VPS108" s="74"/>
      <c r="VPT108" s="74"/>
      <c r="VPU108" s="62"/>
      <c r="VPV108" s="75"/>
      <c r="VPW108" s="76"/>
      <c r="VPX108" s="216"/>
      <c r="VPY108" s="75"/>
      <c r="VPZ108" s="75"/>
      <c r="VQA108" s="204"/>
      <c r="VQB108" s="205"/>
      <c r="VQC108" s="72"/>
      <c r="VQD108" s="70"/>
      <c r="VQE108" s="73"/>
      <c r="VQF108" s="74"/>
      <c r="VQG108" s="74"/>
      <c r="VQH108" s="62"/>
      <c r="VQI108" s="75"/>
      <c r="VQJ108" s="76"/>
      <c r="VQK108" s="216"/>
      <c r="VQL108" s="75"/>
      <c r="VQM108" s="75"/>
      <c r="VQN108" s="204"/>
      <c r="VQO108" s="205"/>
      <c r="VQP108" s="72"/>
      <c r="VQQ108" s="70"/>
      <c r="VQR108" s="73"/>
      <c r="VQS108" s="74"/>
      <c r="VQT108" s="74"/>
      <c r="VQU108" s="62"/>
      <c r="VQV108" s="75"/>
      <c r="VQW108" s="76"/>
      <c r="VQX108" s="216"/>
      <c r="VQY108" s="75"/>
      <c r="VQZ108" s="75"/>
      <c r="VRA108" s="204"/>
      <c r="VRB108" s="205"/>
      <c r="VRC108" s="72"/>
      <c r="VRD108" s="70"/>
      <c r="VRE108" s="73"/>
      <c r="VRF108" s="74"/>
      <c r="VRG108" s="74"/>
      <c r="VRH108" s="62"/>
      <c r="VRI108" s="75"/>
      <c r="VRJ108" s="76"/>
      <c r="VRK108" s="216"/>
      <c r="VRL108" s="75"/>
      <c r="VRM108" s="75"/>
      <c r="VRN108" s="204"/>
      <c r="VRO108" s="205"/>
      <c r="VRP108" s="72"/>
      <c r="VRQ108" s="70"/>
      <c r="VRR108" s="73"/>
      <c r="VRS108" s="74"/>
      <c r="VRT108" s="74"/>
      <c r="VRU108" s="62"/>
      <c r="VRV108" s="75"/>
      <c r="VRW108" s="76"/>
      <c r="VRX108" s="216"/>
      <c r="VRY108" s="75"/>
      <c r="VRZ108" s="75"/>
      <c r="VSA108" s="204"/>
      <c r="VSB108" s="205"/>
      <c r="VSC108" s="72"/>
      <c r="VSD108" s="70"/>
      <c r="VSE108" s="73"/>
      <c r="VSF108" s="74"/>
      <c r="VSG108" s="74"/>
      <c r="VSH108" s="62"/>
      <c r="VSI108" s="75"/>
      <c r="VSJ108" s="76"/>
      <c r="VSK108" s="216"/>
      <c r="VSL108" s="75"/>
      <c r="VSM108" s="75"/>
      <c r="VSN108" s="204"/>
      <c r="VSO108" s="205"/>
      <c r="VSP108" s="72"/>
      <c r="VSQ108" s="70"/>
      <c r="VSR108" s="73"/>
      <c r="VSS108" s="74"/>
      <c r="VST108" s="74"/>
      <c r="VSU108" s="62"/>
      <c r="VSV108" s="75"/>
      <c r="VSW108" s="76"/>
      <c r="VSX108" s="216"/>
      <c r="VSY108" s="75"/>
      <c r="VSZ108" s="75"/>
      <c r="VTA108" s="204"/>
      <c r="VTB108" s="205"/>
      <c r="VTC108" s="72"/>
      <c r="VTD108" s="70"/>
      <c r="VTE108" s="73"/>
      <c r="VTF108" s="74"/>
      <c r="VTG108" s="74"/>
      <c r="VTH108" s="62"/>
      <c r="VTI108" s="75"/>
      <c r="VTJ108" s="76"/>
      <c r="VTK108" s="216"/>
      <c r="VTL108" s="75"/>
      <c r="VTM108" s="75"/>
      <c r="VTN108" s="204"/>
      <c r="VTO108" s="205"/>
      <c r="VTP108" s="72"/>
      <c r="VTQ108" s="70"/>
      <c r="VTR108" s="73"/>
      <c r="VTS108" s="74"/>
      <c r="VTT108" s="74"/>
      <c r="VTU108" s="62"/>
      <c r="VTV108" s="75"/>
      <c r="VTW108" s="76"/>
      <c r="VTX108" s="216"/>
      <c r="VTY108" s="75"/>
      <c r="VTZ108" s="75"/>
      <c r="VUA108" s="204"/>
      <c r="VUB108" s="205"/>
      <c r="VUC108" s="72"/>
      <c r="VUD108" s="70"/>
      <c r="VUE108" s="73"/>
      <c r="VUF108" s="74"/>
      <c r="VUG108" s="74"/>
      <c r="VUH108" s="62"/>
      <c r="VUI108" s="75"/>
      <c r="VUJ108" s="76"/>
      <c r="VUK108" s="216"/>
      <c r="VUL108" s="75"/>
      <c r="VUM108" s="75"/>
      <c r="VUN108" s="204"/>
      <c r="VUO108" s="205"/>
      <c r="VUP108" s="72"/>
      <c r="VUQ108" s="70"/>
      <c r="VUR108" s="73"/>
      <c r="VUS108" s="74"/>
      <c r="VUT108" s="74"/>
      <c r="VUU108" s="62"/>
      <c r="VUV108" s="75"/>
      <c r="VUW108" s="76"/>
      <c r="VUX108" s="216"/>
      <c r="VUY108" s="75"/>
      <c r="VUZ108" s="75"/>
      <c r="VVA108" s="204"/>
      <c r="VVB108" s="205"/>
      <c r="VVC108" s="72"/>
      <c r="VVD108" s="70"/>
      <c r="VVE108" s="73"/>
      <c r="VVF108" s="74"/>
      <c r="VVG108" s="74"/>
      <c r="VVH108" s="62"/>
      <c r="VVI108" s="75"/>
      <c r="VVJ108" s="76"/>
      <c r="VVK108" s="216"/>
      <c r="VVL108" s="75"/>
      <c r="VVM108" s="75"/>
      <c r="VVN108" s="204"/>
      <c r="VVO108" s="205"/>
      <c r="VVP108" s="72"/>
      <c r="VVQ108" s="70"/>
      <c r="VVR108" s="73"/>
      <c r="VVS108" s="74"/>
      <c r="VVT108" s="74"/>
      <c r="VVU108" s="62"/>
      <c r="VVV108" s="75"/>
      <c r="VVW108" s="76"/>
      <c r="VVX108" s="216"/>
      <c r="VVY108" s="75"/>
      <c r="VVZ108" s="75"/>
      <c r="VWA108" s="204"/>
      <c r="VWB108" s="205"/>
      <c r="VWC108" s="72"/>
      <c r="VWD108" s="70"/>
      <c r="VWE108" s="73"/>
      <c r="VWF108" s="74"/>
      <c r="VWG108" s="74"/>
      <c r="VWH108" s="62"/>
      <c r="VWI108" s="75"/>
      <c r="VWJ108" s="76"/>
      <c r="VWK108" s="216"/>
      <c r="VWL108" s="75"/>
      <c r="VWM108" s="75"/>
      <c r="VWN108" s="204"/>
      <c r="VWO108" s="205"/>
      <c r="VWP108" s="72"/>
      <c r="VWQ108" s="70"/>
      <c r="VWR108" s="73"/>
      <c r="VWS108" s="74"/>
      <c r="VWT108" s="74"/>
      <c r="VWU108" s="62"/>
      <c r="VWV108" s="75"/>
      <c r="VWW108" s="76"/>
      <c r="VWX108" s="216"/>
      <c r="VWY108" s="75"/>
      <c r="VWZ108" s="75"/>
      <c r="VXA108" s="204"/>
      <c r="VXB108" s="205"/>
      <c r="VXC108" s="72"/>
      <c r="VXD108" s="70"/>
      <c r="VXE108" s="73"/>
      <c r="VXF108" s="74"/>
      <c r="VXG108" s="74"/>
      <c r="VXH108" s="62"/>
      <c r="VXI108" s="75"/>
      <c r="VXJ108" s="76"/>
      <c r="VXK108" s="216"/>
      <c r="VXL108" s="75"/>
      <c r="VXM108" s="75"/>
      <c r="VXN108" s="204"/>
      <c r="VXO108" s="205"/>
      <c r="VXP108" s="72"/>
      <c r="VXQ108" s="70"/>
      <c r="VXR108" s="73"/>
      <c r="VXS108" s="74"/>
      <c r="VXT108" s="74"/>
      <c r="VXU108" s="62"/>
      <c r="VXV108" s="75"/>
      <c r="VXW108" s="76"/>
      <c r="VXX108" s="216"/>
      <c r="VXY108" s="75"/>
      <c r="VXZ108" s="75"/>
      <c r="VYA108" s="204"/>
      <c r="VYB108" s="205"/>
      <c r="VYC108" s="72"/>
      <c r="VYD108" s="70"/>
      <c r="VYE108" s="73"/>
      <c r="VYF108" s="74"/>
      <c r="VYG108" s="74"/>
      <c r="VYH108" s="62"/>
      <c r="VYI108" s="75"/>
      <c r="VYJ108" s="76"/>
      <c r="VYK108" s="216"/>
      <c r="VYL108" s="75"/>
      <c r="VYM108" s="75"/>
      <c r="VYN108" s="204"/>
      <c r="VYO108" s="205"/>
      <c r="VYP108" s="72"/>
      <c r="VYQ108" s="70"/>
      <c r="VYR108" s="73"/>
      <c r="VYS108" s="74"/>
      <c r="VYT108" s="74"/>
      <c r="VYU108" s="62"/>
      <c r="VYV108" s="75"/>
      <c r="VYW108" s="76"/>
      <c r="VYX108" s="216"/>
      <c r="VYY108" s="75"/>
      <c r="VYZ108" s="75"/>
      <c r="VZA108" s="204"/>
      <c r="VZB108" s="205"/>
      <c r="VZC108" s="72"/>
      <c r="VZD108" s="70"/>
      <c r="VZE108" s="73"/>
      <c r="VZF108" s="74"/>
      <c r="VZG108" s="74"/>
      <c r="VZH108" s="62"/>
      <c r="VZI108" s="75"/>
      <c r="VZJ108" s="76"/>
      <c r="VZK108" s="216"/>
      <c r="VZL108" s="75"/>
      <c r="VZM108" s="75"/>
      <c r="VZN108" s="204"/>
      <c r="VZO108" s="205"/>
      <c r="VZP108" s="72"/>
      <c r="VZQ108" s="70"/>
      <c r="VZR108" s="73"/>
      <c r="VZS108" s="74"/>
      <c r="VZT108" s="74"/>
      <c r="VZU108" s="62"/>
      <c r="VZV108" s="75"/>
      <c r="VZW108" s="76"/>
      <c r="VZX108" s="216"/>
      <c r="VZY108" s="75"/>
      <c r="VZZ108" s="75"/>
      <c r="WAA108" s="204"/>
      <c r="WAB108" s="205"/>
      <c r="WAC108" s="72"/>
      <c r="WAD108" s="70"/>
      <c r="WAE108" s="73"/>
      <c r="WAF108" s="74"/>
      <c r="WAG108" s="74"/>
      <c r="WAH108" s="62"/>
      <c r="WAI108" s="75"/>
      <c r="WAJ108" s="76"/>
      <c r="WAK108" s="216"/>
      <c r="WAL108" s="75"/>
      <c r="WAM108" s="75"/>
      <c r="WAN108" s="204"/>
      <c r="WAO108" s="205"/>
      <c r="WAP108" s="72"/>
      <c r="WAQ108" s="70"/>
      <c r="WAR108" s="73"/>
      <c r="WAS108" s="74"/>
      <c r="WAT108" s="74"/>
      <c r="WAU108" s="62"/>
      <c r="WAV108" s="75"/>
      <c r="WAW108" s="76"/>
      <c r="WAX108" s="216"/>
      <c r="WAY108" s="75"/>
      <c r="WAZ108" s="75"/>
      <c r="WBA108" s="204"/>
      <c r="WBB108" s="205"/>
      <c r="WBC108" s="72"/>
      <c r="WBD108" s="70"/>
      <c r="WBE108" s="73"/>
      <c r="WBF108" s="74"/>
      <c r="WBG108" s="74"/>
      <c r="WBH108" s="62"/>
      <c r="WBI108" s="75"/>
      <c r="WBJ108" s="76"/>
      <c r="WBK108" s="216"/>
      <c r="WBL108" s="75"/>
      <c r="WBM108" s="75"/>
      <c r="WBN108" s="204"/>
      <c r="WBO108" s="205"/>
      <c r="WBP108" s="72"/>
      <c r="WBQ108" s="70"/>
      <c r="WBR108" s="73"/>
      <c r="WBS108" s="74"/>
      <c r="WBT108" s="74"/>
      <c r="WBU108" s="62"/>
      <c r="WBV108" s="75"/>
      <c r="WBW108" s="76"/>
      <c r="WBX108" s="216"/>
      <c r="WBY108" s="75"/>
      <c r="WBZ108" s="75"/>
      <c r="WCA108" s="204"/>
      <c r="WCB108" s="205"/>
      <c r="WCC108" s="72"/>
      <c r="WCD108" s="70"/>
      <c r="WCE108" s="73"/>
      <c r="WCF108" s="74"/>
      <c r="WCG108" s="74"/>
      <c r="WCH108" s="62"/>
      <c r="WCI108" s="75"/>
      <c r="WCJ108" s="76"/>
      <c r="WCK108" s="216"/>
      <c r="WCL108" s="75"/>
      <c r="WCM108" s="75"/>
      <c r="WCN108" s="204"/>
      <c r="WCO108" s="205"/>
      <c r="WCP108" s="72"/>
      <c r="WCQ108" s="70"/>
      <c r="WCR108" s="73"/>
      <c r="WCS108" s="74"/>
      <c r="WCT108" s="74"/>
      <c r="WCU108" s="62"/>
      <c r="WCV108" s="75"/>
      <c r="WCW108" s="76"/>
      <c r="WCX108" s="216"/>
      <c r="WCY108" s="75"/>
      <c r="WCZ108" s="75"/>
      <c r="WDA108" s="204"/>
      <c r="WDB108" s="205"/>
      <c r="WDC108" s="72"/>
      <c r="WDD108" s="70"/>
      <c r="WDE108" s="73"/>
      <c r="WDF108" s="74"/>
      <c r="WDG108" s="74"/>
      <c r="WDH108" s="62"/>
      <c r="WDI108" s="75"/>
      <c r="WDJ108" s="76"/>
      <c r="WDK108" s="216"/>
      <c r="WDL108" s="75"/>
      <c r="WDM108" s="75"/>
      <c r="WDN108" s="204"/>
      <c r="WDO108" s="205"/>
      <c r="WDP108" s="72"/>
      <c r="WDQ108" s="70"/>
      <c r="WDR108" s="73"/>
      <c r="WDS108" s="74"/>
      <c r="WDT108" s="74"/>
      <c r="WDU108" s="62"/>
      <c r="WDV108" s="75"/>
      <c r="WDW108" s="76"/>
      <c r="WDX108" s="216"/>
      <c r="WDY108" s="75"/>
      <c r="WDZ108" s="75"/>
      <c r="WEA108" s="204"/>
      <c r="WEB108" s="205"/>
      <c r="WEC108" s="72"/>
      <c r="WED108" s="70"/>
      <c r="WEE108" s="73"/>
      <c r="WEF108" s="74"/>
      <c r="WEG108" s="74"/>
      <c r="WEH108" s="62"/>
      <c r="WEI108" s="75"/>
      <c r="WEJ108" s="76"/>
      <c r="WEK108" s="216"/>
      <c r="WEL108" s="75"/>
      <c r="WEM108" s="75"/>
      <c r="WEN108" s="204"/>
      <c r="WEO108" s="205"/>
      <c r="WEP108" s="72"/>
      <c r="WEQ108" s="70"/>
      <c r="WER108" s="73"/>
      <c r="WES108" s="74"/>
      <c r="WET108" s="74"/>
      <c r="WEU108" s="62"/>
      <c r="WEV108" s="75"/>
      <c r="WEW108" s="76"/>
      <c r="WEX108" s="216"/>
      <c r="WEY108" s="75"/>
      <c r="WEZ108" s="75"/>
      <c r="WFA108" s="204"/>
      <c r="WFB108" s="205"/>
      <c r="WFC108" s="72"/>
      <c r="WFD108" s="70"/>
      <c r="WFE108" s="73"/>
      <c r="WFF108" s="74"/>
      <c r="WFG108" s="74"/>
      <c r="WFH108" s="62"/>
      <c r="WFI108" s="75"/>
      <c r="WFJ108" s="76"/>
      <c r="WFK108" s="216"/>
      <c r="WFL108" s="75"/>
      <c r="WFM108" s="75"/>
      <c r="WFN108" s="204"/>
      <c r="WFO108" s="205"/>
      <c r="WFP108" s="72"/>
      <c r="WFQ108" s="70"/>
      <c r="WFR108" s="73"/>
      <c r="WFS108" s="74"/>
      <c r="WFT108" s="74"/>
      <c r="WFU108" s="62"/>
      <c r="WFV108" s="75"/>
      <c r="WFW108" s="76"/>
      <c r="WFX108" s="216"/>
      <c r="WFY108" s="75"/>
      <c r="WFZ108" s="75"/>
      <c r="WGA108" s="204"/>
      <c r="WGB108" s="205"/>
      <c r="WGC108" s="72"/>
      <c r="WGD108" s="70"/>
      <c r="WGE108" s="73"/>
      <c r="WGF108" s="74"/>
      <c r="WGG108" s="74"/>
      <c r="WGH108" s="62"/>
      <c r="WGI108" s="75"/>
      <c r="WGJ108" s="76"/>
      <c r="WGK108" s="216"/>
      <c r="WGL108" s="75"/>
      <c r="WGM108" s="75"/>
      <c r="WGN108" s="204"/>
      <c r="WGO108" s="205"/>
      <c r="WGP108" s="72"/>
      <c r="WGQ108" s="70"/>
      <c r="WGR108" s="73"/>
      <c r="WGS108" s="74"/>
      <c r="WGT108" s="74"/>
      <c r="WGU108" s="62"/>
      <c r="WGV108" s="75"/>
      <c r="WGW108" s="76"/>
      <c r="WGX108" s="216"/>
      <c r="WGY108" s="75"/>
      <c r="WGZ108" s="75"/>
      <c r="WHA108" s="204"/>
      <c r="WHB108" s="205"/>
      <c r="WHC108" s="72"/>
      <c r="WHD108" s="70"/>
      <c r="WHE108" s="73"/>
      <c r="WHF108" s="74"/>
      <c r="WHG108" s="74"/>
      <c r="WHH108" s="62"/>
      <c r="WHI108" s="75"/>
      <c r="WHJ108" s="76"/>
      <c r="WHK108" s="216"/>
      <c r="WHL108" s="75"/>
      <c r="WHM108" s="75"/>
      <c r="WHN108" s="204"/>
      <c r="WHO108" s="205"/>
      <c r="WHP108" s="72"/>
      <c r="WHQ108" s="70"/>
      <c r="WHR108" s="73"/>
      <c r="WHS108" s="74"/>
      <c r="WHT108" s="74"/>
      <c r="WHU108" s="62"/>
      <c r="WHV108" s="75"/>
      <c r="WHW108" s="76"/>
      <c r="WHX108" s="216"/>
      <c r="WHY108" s="75"/>
      <c r="WHZ108" s="75"/>
      <c r="WIA108" s="204"/>
      <c r="WIB108" s="205"/>
      <c r="WIC108" s="72"/>
      <c r="WID108" s="70"/>
      <c r="WIE108" s="73"/>
      <c r="WIF108" s="74"/>
      <c r="WIG108" s="74"/>
      <c r="WIH108" s="62"/>
      <c r="WII108" s="75"/>
      <c r="WIJ108" s="76"/>
      <c r="WIK108" s="216"/>
      <c r="WIL108" s="75"/>
      <c r="WIM108" s="75"/>
      <c r="WIN108" s="204"/>
      <c r="WIO108" s="205"/>
      <c r="WIP108" s="72"/>
      <c r="WIQ108" s="70"/>
      <c r="WIR108" s="73"/>
      <c r="WIS108" s="74"/>
      <c r="WIT108" s="74"/>
      <c r="WIU108" s="62"/>
      <c r="WIV108" s="75"/>
      <c r="WIW108" s="76"/>
      <c r="WIX108" s="216"/>
      <c r="WIY108" s="75"/>
      <c r="WIZ108" s="75"/>
      <c r="WJA108" s="204"/>
      <c r="WJB108" s="205"/>
      <c r="WJC108" s="72"/>
      <c r="WJD108" s="70"/>
      <c r="WJE108" s="73"/>
      <c r="WJF108" s="74"/>
      <c r="WJG108" s="74"/>
      <c r="WJH108" s="62"/>
      <c r="WJI108" s="75"/>
      <c r="WJJ108" s="76"/>
      <c r="WJK108" s="216"/>
      <c r="WJL108" s="75"/>
      <c r="WJM108" s="75"/>
      <c r="WJN108" s="204"/>
      <c r="WJO108" s="205"/>
      <c r="WJP108" s="72"/>
      <c r="WJQ108" s="70"/>
      <c r="WJR108" s="73"/>
      <c r="WJS108" s="74"/>
      <c r="WJT108" s="74"/>
      <c r="WJU108" s="62"/>
      <c r="WJV108" s="75"/>
      <c r="WJW108" s="76"/>
      <c r="WJX108" s="216"/>
      <c r="WJY108" s="75"/>
      <c r="WJZ108" s="75"/>
      <c r="WKA108" s="204"/>
      <c r="WKB108" s="205"/>
      <c r="WKC108" s="72"/>
      <c r="WKD108" s="70"/>
      <c r="WKE108" s="73"/>
      <c r="WKF108" s="74"/>
      <c r="WKG108" s="74"/>
      <c r="WKH108" s="62"/>
      <c r="WKI108" s="75"/>
      <c r="WKJ108" s="76"/>
      <c r="WKK108" s="216"/>
      <c r="WKL108" s="75"/>
      <c r="WKM108" s="75"/>
      <c r="WKN108" s="204"/>
      <c r="WKO108" s="205"/>
      <c r="WKP108" s="72"/>
      <c r="WKQ108" s="70"/>
      <c r="WKR108" s="73"/>
      <c r="WKS108" s="74"/>
      <c r="WKT108" s="74"/>
      <c r="WKU108" s="62"/>
      <c r="WKV108" s="75"/>
      <c r="WKW108" s="76"/>
      <c r="WKX108" s="216"/>
      <c r="WKY108" s="75"/>
      <c r="WKZ108" s="75"/>
      <c r="WLA108" s="204"/>
      <c r="WLB108" s="205"/>
      <c r="WLC108" s="72"/>
      <c r="WLD108" s="70"/>
      <c r="WLE108" s="73"/>
      <c r="WLF108" s="74"/>
      <c r="WLG108" s="74"/>
      <c r="WLH108" s="62"/>
      <c r="WLI108" s="75"/>
      <c r="WLJ108" s="76"/>
      <c r="WLK108" s="216"/>
      <c r="WLL108" s="75"/>
      <c r="WLM108" s="75"/>
      <c r="WLN108" s="204"/>
      <c r="WLO108" s="205"/>
      <c r="WLP108" s="72"/>
      <c r="WLQ108" s="70"/>
      <c r="WLR108" s="73"/>
      <c r="WLS108" s="74"/>
      <c r="WLT108" s="74"/>
      <c r="WLU108" s="62"/>
      <c r="WLV108" s="75"/>
      <c r="WLW108" s="76"/>
      <c r="WLX108" s="216"/>
      <c r="WLY108" s="75"/>
      <c r="WLZ108" s="75"/>
      <c r="WMA108" s="204"/>
      <c r="WMB108" s="205"/>
      <c r="WMC108" s="72"/>
      <c r="WMD108" s="70"/>
      <c r="WME108" s="73"/>
      <c r="WMF108" s="74"/>
      <c r="WMG108" s="74"/>
      <c r="WMH108" s="62"/>
      <c r="WMI108" s="75"/>
      <c r="WMJ108" s="76"/>
      <c r="WMK108" s="216"/>
      <c r="WML108" s="75"/>
      <c r="WMM108" s="75"/>
      <c r="WMN108" s="204"/>
      <c r="WMO108" s="205"/>
      <c r="WMP108" s="72"/>
      <c r="WMQ108" s="70"/>
      <c r="WMR108" s="73"/>
      <c r="WMS108" s="74"/>
      <c r="WMT108" s="74"/>
      <c r="WMU108" s="62"/>
      <c r="WMV108" s="75"/>
      <c r="WMW108" s="76"/>
      <c r="WMX108" s="216"/>
      <c r="WMY108" s="75"/>
      <c r="WMZ108" s="75"/>
      <c r="WNA108" s="204"/>
      <c r="WNB108" s="205"/>
      <c r="WNC108" s="72"/>
      <c r="WND108" s="70"/>
      <c r="WNE108" s="73"/>
      <c r="WNF108" s="74"/>
      <c r="WNG108" s="74"/>
      <c r="WNH108" s="62"/>
      <c r="WNI108" s="75"/>
      <c r="WNJ108" s="76"/>
      <c r="WNK108" s="216"/>
      <c r="WNL108" s="75"/>
      <c r="WNM108" s="75"/>
      <c r="WNN108" s="204"/>
      <c r="WNO108" s="205"/>
      <c r="WNP108" s="72"/>
      <c r="WNQ108" s="70"/>
      <c r="WNR108" s="73"/>
      <c r="WNS108" s="74"/>
      <c r="WNT108" s="74"/>
      <c r="WNU108" s="62"/>
      <c r="WNV108" s="75"/>
      <c r="WNW108" s="76"/>
      <c r="WNX108" s="216"/>
      <c r="WNY108" s="75"/>
      <c r="WNZ108" s="75"/>
      <c r="WOA108" s="204"/>
      <c r="WOB108" s="205"/>
      <c r="WOC108" s="72"/>
      <c r="WOD108" s="70"/>
      <c r="WOE108" s="73"/>
      <c r="WOF108" s="74"/>
      <c r="WOG108" s="74"/>
      <c r="WOH108" s="62"/>
      <c r="WOI108" s="75"/>
      <c r="WOJ108" s="76"/>
      <c r="WOK108" s="216"/>
      <c r="WOL108" s="75"/>
      <c r="WOM108" s="75"/>
      <c r="WON108" s="204"/>
      <c r="WOO108" s="205"/>
      <c r="WOP108" s="72"/>
      <c r="WOQ108" s="70"/>
      <c r="WOR108" s="73"/>
      <c r="WOS108" s="74"/>
      <c r="WOT108" s="74"/>
      <c r="WOU108" s="62"/>
      <c r="WOV108" s="75"/>
      <c r="WOW108" s="76"/>
      <c r="WOX108" s="216"/>
      <c r="WOY108" s="75"/>
      <c r="WOZ108" s="75"/>
      <c r="WPA108" s="204"/>
      <c r="WPB108" s="205"/>
      <c r="WPC108" s="72"/>
      <c r="WPD108" s="70"/>
      <c r="WPE108" s="73"/>
      <c r="WPF108" s="74"/>
      <c r="WPG108" s="74"/>
      <c r="WPH108" s="62"/>
      <c r="WPI108" s="75"/>
      <c r="WPJ108" s="76"/>
      <c r="WPK108" s="216"/>
      <c r="WPL108" s="75"/>
      <c r="WPM108" s="75"/>
      <c r="WPN108" s="204"/>
      <c r="WPO108" s="205"/>
      <c r="WPP108" s="72"/>
      <c r="WPQ108" s="70"/>
      <c r="WPR108" s="73"/>
      <c r="WPS108" s="74"/>
      <c r="WPT108" s="74"/>
      <c r="WPU108" s="62"/>
      <c r="WPV108" s="75"/>
      <c r="WPW108" s="76"/>
      <c r="WPX108" s="216"/>
      <c r="WPY108" s="75"/>
      <c r="WPZ108" s="75"/>
      <c r="WQA108" s="204"/>
      <c r="WQB108" s="205"/>
      <c r="WQC108" s="72"/>
      <c r="WQD108" s="70"/>
      <c r="WQE108" s="73"/>
      <c r="WQF108" s="74"/>
      <c r="WQG108" s="74"/>
      <c r="WQH108" s="62"/>
      <c r="WQI108" s="75"/>
      <c r="WQJ108" s="76"/>
      <c r="WQK108" s="216"/>
      <c r="WQL108" s="75"/>
      <c r="WQM108" s="75"/>
      <c r="WQN108" s="204"/>
      <c r="WQO108" s="205"/>
      <c r="WQP108" s="72"/>
      <c r="WQQ108" s="70"/>
      <c r="WQR108" s="73"/>
      <c r="WQS108" s="74"/>
      <c r="WQT108" s="74"/>
      <c r="WQU108" s="62"/>
      <c r="WQV108" s="75"/>
      <c r="WQW108" s="76"/>
      <c r="WQX108" s="216"/>
      <c r="WQY108" s="75"/>
      <c r="WQZ108" s="75"/>
      <c r="WRA108" s="204"/>
      <c r="WRB108" s="205"/>
      <c r="WRC108" s="72"/>
      <c r="WRD108" s="70"/>
      <c r="WRE108" s="73"/>
      <c r="WRF108" s="74"/>
      <c r="WRG108" s="74"/>
      <c r="WRH108" s="62"/>
      <c r="WRI108" s="75"/>
      <c r="WRJ108" s="76"/>
      <c r="WRK108" s="216"/>
      <c r="WRL108" s="75"/>
      <c r="WRM108" s="75"/>
      <c r="WRN108" s="204"/>
      <c r="WRO108" s="205"/>
      <c r="WRP108" s="72"/>
      <c r="WRQ108" s="70"/>
      <c r="WRR108" s="73"/>
      <c r="WRS108" s="74"/>
      <c r="WRT108" s="74"/>
      <c r="WRU108" s="62"/>
      <c r="WRV108" s="75"/>
      <c r="WRW108" s="76"/>
      <c r="WRX108" s="216"/>
      <c r="WRY108" s="75"/>
      <c r="WRZ108" s="75"/>
      <c r="WSA108" s="204"/>
      <c r="WSB108" s="205"/>
      <c r="WSC108" s="72"/>
      <c r="WSD108" s="70"/>
      <c r="WSE108" s="73"/>
      <c r="WSF108" s="74"/>
      <c r="WSG108" s="74"/>
      <c r="WSH108" s="62"/>
      <c r="WSI108" s="75"/>
      <c r="WSJ108" s="76"/>
      <c r="WSK108" s="216"/>
      <c r="WSL108" s="75"/>
      <c r="WSM108" s="75"/>
      <c r="WSN108" s="204"/>
      <c r="WSO108" s="205"/>
      <c r="WSP108" s="72"/>
      <c r="WSQ108" s="70"/>
      <c r="WSR108" s="73"/>
      <c r="WSS108" s="74"/>
      <c r="WST108" s="74"/>
      <c r="WSU108" s="62"/>
      <c r="WSV108" s="75"/>
      <c r="WSW108" s="76"/>
      <c r="WSX108" s="216"/>
      <c r="WSY108" s="75"/>
      <c r="WSZ108" s="75"/>
      <c r="WTA108" s="204"/>
      <c r="WTB108" s="205"/>
      <c r="WTC108" s="72"/>
      <c r="WTD108" s="70"/>
      <c r="WTE108" s="73"/>
      <c r="WTF108" s="74"/>
      <c r="WTG108" s="74"/>
      <c r="WTH108" s="62"/>
      <c r="WTI108" s="75"/>
      <c r="WTJ108" s="76"/>
      <c r="WTK108" s="216"/>
      <c r="WTL108" s="75"/>
      <c r="WTM108" s="75"/>
      <c r="WTN108" s="204"/>
      <c r="WTO108" s="205"/>
      <c r="WTP108" s="72"/>
      <c r="WTQ108" s="70"/>
      <c r="WTR108" s="73"/>
      <c r="WTS108" s="74"/>
      <c r="WTT108" s="74"/>
      <c r="WTU108" s="62"/>
      <c r="WTV108" s="75"/>
      <c r="WTW108" s="76"/>
      <c r="WTX108" s="216"/>
      <c r="WTY108" s="75"/>
      <c r="WTZ108" s="75"/>
      <c r="WUA108" s="204"/>
      <c r="WUB108" s="205"/>
      <c r="WUC108" s="72"/>
      <c r="WUD108" s="70"/>
      <c r="WUE108" s="73"/>
      <c r="WUF108" s="74"/>
      <c r="WUG108" s="74"/>
      <c r="WUH108" s="62"/>
      <c r="WUI108" s="75"/>
      <c r="WUJ108" s="76"/>
      <c r="WUK108" s="216"/>
      <c r="WUL108" s="75"/>
      <c r="WUM108" s="75"/>
      <c r="WUN108" s="204"/>
      <c r="WUO108" s="205"/>
      <c r="WUP108" s="72"/>
      <c r="WUQ108" s="70"/>
      <c r="WUR108" s="73"/>
      <c r="WUS108" s="74"/>
      <c r="WUT108" s="74"/>
      <c r="WUU108" s="62"/>
      <c r="WUV108" s="75"/>
      <c r="WUW108" s="76"/>
      <c r="WUX108" s="216"/>
      <c r="WUY108" s="75"/>
      <c r="WUZ108" s="75"/>
      <c r="WVA108" s="204"/>
      <c r="WVB108" s="205"/>
      <c r="WVC108" s="72"/>
      <c r="WVD108" s="70"/>
      <c r="WVE108" s="73"/>
      <c r="WVF108" s="74"/>
      <c r="WVG108" s="74"/>
      <c r="WVH108" s="62"/>
      <c r="WVI108" s="75"/>
      <c r="WVJ108" s="76"/>
      <c r="WVK108" s="216"/>
      <c r="WVL108" s="75"/>
      <c r="WVM108" s="75"/>
      <c r="WVN108" s="204"/>
      <c r="WVO108" s="205"/>
      <c r="WVP108" s="72"/>
      <c r="WVQ108" s="70"/>
      <c r="WVR108" s="73"/>
      <c r="WVS108" s="74"/>
      <c r="WVT108" s="74"/>
      <c r="WVU108" s="62"/>
      <c r="WVV108" s="75"/>
      <c r="WVW108" s="76"/>
      <c r="WVX108" s="216"/>
      <c r="WVY108" s="75"/>
      <c r="WVZ108" s="75"/>
      <c r="WWA108" s="204"/>
      <c r="WWB108" s="205"/>
      <c r="WWC108" s="72"/>
      <c r="WWD108" s="70"/>
      <c r="WWE108" s="73"/>
      <c r="WWF108" s="74"/>
      <c r="WWG108" s="74"/>
      <c r="WWH108" s="62"/>
      <c r="WWI108" s="75"/>
      <c r="WWJ108" s="76"/>
      <c r="WWK108" s="216"/>
      <c r="WWL108" s="75"/>
      <c r="WWM108" s="75"/>
      <c r="WWN108" s="204"/>
      <c r="WWO108" s="205"/>
      <c r="WWP108" s="72"/>
      <c r="WWQ108" s="70"/>
      <c r="WWR108" s="73"/>
      <c r="WWS108" s="74"/>
      <c r="WWT108" s="74"/>
      <c r="WWU108" s="62"/>
      <c r="WWV108" s="75"/>
      <c r="WWW108" s="76"/>
      <c r="WWX108" s="216"/>
      <c r="WWY108" s="75"/>
      <c r="WWZ108" s="75"/>
      <c r="WXA108" s="204"/>
      <c r="WXB108" s="205"/>
      <c r="WXC108" s="72"/>
      <c r="WXD108" s="70"/>
      <c r="WXE108" s="73"/>
      <c r="WXF108" s="74"/>
      <c r="WXG108" s="74"/>
      <c r="WXH108" s="62"/>
      <c r="WXI108" s="75"/>
      <c r="WXJ108" s="76"/>
      <c r="WXK108" s="216"/>
      <c r="WXL108" s="75"/>
      <c r="WXM108" s="75"/>
      <c r="WXN108" s="204"/>
      <c r="WXO108" s="205"/>
      <c r="WXP108" s="72"/>
      <c r="WXQ108" s="70"/>
      <c r="WXR108" s="73"/>
      <c r="WXS108" s="74"/>
      <c r="WXT108" s="74"/>
      <c r="WXU108" s="62"/>
      <c r="WXV108" s="75"/>
      <c r="WXW108" s="76"/>
      <c r="WXX108" s="216"/>
      <c r="WXY108" s="75"/>
      <c r="WXZ108" s="75"/>
      <c r="WYA108" s="204"/>
      <c r="WYB108" s="205"/>
      <c r="WYC108" s="72"/>
      <c r="WYD108" s="70"/>
      <c r="WYE108" s="73"/>
      <c r="WYF108" s="74"/>
      <c r="WYG108" s="74"/>
      <c r="WYH108" s="62"/>
      <c r="WYI108" s="75"/>
      <c r="WYJ108" s="76"/>
      <c r="WYK108" s="216"/>
      <c r="WYL108" s="75"/>
      <c r="WYM108" s="75"/>
      <c r="WYN108" s="204"/>
      <c r="WYO108" s="205"/>
      <c r="WYP108" s="72"/>
      <c r="WYQ108" s="70"/>
      <c r="WYR108" s="73"/>
      <c r="WYS108" s="74"/>
      <c r="WYT108" s="74"/>
      <c r="WYU108" s="62"/>
      <c r="WYV108" s="75"/>
      <c r="WYW108" s="76"/>
      <c r="WYX108" s="216"/>
      <c r="WYY108" s="75"/>
      <c r="WYZ108" s="75"/>
      <c r="WZA108" s="204"/>
      <c r="WZB108" s="205"/>
      <c r="WZC108" s="72"/>
      <c r="WZD108" s="70"/>
      <c r="WZE108" s="73"/>
      <c r="WZF108" s="74"/>
      <c r="WZG108" s="74"/>
      <c r="WZH108" s="62"/>
      <c r="WZI108" s="75"/>
      <c r="WZJ108" s="76"/>
      <c r="WZK108" s="216"/>
      <c r="WZL108" s="75"/>
      <c r="WZM108" s="75"/>
      <c r="WZN108" s="204"/>
      <c r="WZO108" s="205"/>
      <c r="WZP108" s="72"/>
      <c r="WZQ108" s="70"/>
      <c r="WZR108" s="73"/>
      <c r="WZS108" s="74"/>
      <c r="WZT108" s="74"/>
      <c r="WZU108" s="62"/>
      <c r="WZV108" s="75"/>
      <c r="WZW108" s="76"/>
      <c r="WZX108" s="216"/>
      <c r="WZY108" s="75"/>
      <c r="WZZ108" s="75"/>
      <c r="XAA108" s="204"/>
      <c r="XAB108" s="205"/>
      <c r="XAC108" s="72"/>
      <c r="XAD108" s="70"/>
      <c r="XAE108" s="73"/>
      <c r="XAF108" s="74"/>
      <c r="XAG108" s="74"/>
      <c r="XAH108" s="62"/>
      <c r="XAI108" s="75"/>
      <c r="XAJ108" s="76"/>
      <c r="XAK108" s="216"/>
      <c r="XAL108" s="75"/>
      <c r="XAM108" s="75"/>
      <c r="XAN108" s="204"/>
      <c r="XAO108" s="205"/>
      <c r="XAP108" s="72"/>
      <c r="XAQ108" s="70"/>
      <c r="XAR108" s="73"/>
      <c r="XAS108" s="74"/>
      <c r="XAT108" s="74"/>
      <c r="XAU108" s="62"/>
      <c r="XAV108" s="75"/>
      <c r="XAW108" s="76"/>
      <c r="XAX108" s="216"/>
      <c r="XAY108" s="75"/>
      <c r="XAZ108" s="75"/>
      <c r="XBA108" s="204"/>
      <c r="XBB108" s="205"/>
      <c r="XBC108" s="72"/>
      <c r="XBD108" s="70"/>
      <c r="XBE108" s="73"/>
      <c r="XBF108" s="74"/>
      <c r="XBG108" s="74"/>
      <c r="XBH108" s="62"/>
      <c r="XBI108" s="75"/>
      <c r="XBJ108" s="76"/>
      <c r="XBK108" s="216"/>
      <c r="XBL108" s="75"/>
      <c r="XBM108" s="75"/>
      <c r="XBN108" s="204"/>
      <c r="XBO108" s="205"/>
      <c r="XBP108" s="72"/>
      <c r="XBQ108" s="70"/>
      <c r="XBR108" s="73"/>
      <c r="XBS108" s="74"/>
      <c r="XBT108" s="74"/>
      <c r="XBU108" s="62"/>
      <c r="XBV108" s="75"/>
      <c r="XBW108" s="76"/>
      <c r="XBX108" s="216"/>
      <c r="XBY108" s="75"/>
      <c r="XBZ108" s="75"/>
      <c r="XCA108" s="204"/>
      <c r="XCB108" s="205"/>
      <c r="XCC108" s="72"/>
      <c r="XCD108" s="70"/>
      <c r="XCE108" s="73"/>
      <c r="XCF108" s="74"/>
      <c r="XCG108" s="74"/>
      <c r="XCH108" s="62"/>
      <c r="XCI108" s="75"/>
      <c r="XCJ108" s="76"/>
      <c r="XCK108" s="216"/>
      <c r="XCL108" s="75"/>
      <c r="XCM108" s="75"/>
      <c r="XCN108" s="204"/>
      <c r="XCO108" s="205"/>
      <c r="XCP108" s="72"/>
      <c r="XCQ108" s="70"/>
      <c r="XCR108" s="73"/>
      <c r="XCS108" s="74"/>
      <c r="XCT108" s="74"/>
      <c r="XCU108" s="62"/>
      <c r="XCV108" s="75"/>
      <c r="XCW108" s="76"/>
      <c r="XCX108" s="216"/>
      <c r="XCY108" s="75"/>
      <c r="XCZ108" s="75"/>
      <c r="XDA108" s="204"/>
      <c r="XDB108" s="205"/>
      <c r="XDC108" s="72"/>
      <c r="XDD108" s="70"/>
      <c r="XDE108" s="73"/>
      <c r="XDF108" s="74"/>
      <c r="XDG108" s="74"/>
      <c r="XDH108" s="62"/>
      <c r="XDI108" s="75"/>
      <c r="XDJ108" s="76"/>
      <c r="XDK108" s="216"/>
      <c r="XDL108" s="75"/>
      <c r="XDM108" s="75"/>
      <c r="XDN108" s="204"/>
      <c r="XDO108" s="205"/>
      <c r="XDP108" s="72"/>
      <c r="XDQ108" s="70"/>
      <c r="XDR108" s="73"/>
      <c r="XDS108" s="74"/>
      <c r="XDT108" s="74"/>
      <c r="XDU108" s="62"/>
      <c r="XDV108" s="75"/>
      <c r="XDW108" s="76"/>
      <c r="XDX108" s="216"/>
      <c r="XDY108" s="75"/>
      <c r="XDZ108" s="75"/>
      <c r="XEA108" s="204"/>
      <c r="XEB108" s="205"/>
      <c r="XEC108" s="72"/>
      <c r="XED108" s="70"/>
      <c r="XEE108" s="73"/>
      <c r="XEF108" s="74"/>
      <c r="XEG108" s="74"/>
      <c r="XEH108" s="62"/>
      <c r="XEI108" s="75"/>
      <c r="XEJ108" s="76"/>
      <c r="XEK108" s="216"/>
      <c r="XEL108" s="75"/>
      <c r="XEM108" s="75"/>
      <c r="XEN108" s="204"/>
      <c r="XEO108" s="205"/>
      <c r="XEP108" s="72"/>
      <c r="XEQ108" s="70"/>
      <c r="XER108" s="73"/>
      <c r="XES108" s="74"/>
      <c r="XET108" s="74"/>
      <c r="XEU108" s="62"/>
      <c r="XEV108" s="75"/>
      <c r="XEW108" s="76"/>
      <c r="XEX108" s="216"/>
      <c r="XEY108" s="75"/>
      <c r="XEZ108" s="75"/>
      <c r="XFA108" s="204"/>
      <c r="XFB108" s="205"/>
      <c r="XFC108" s="72"/>
      <c r="XFD108" s="70"/>
    </row>
    <row r="109" spans="1:16384" s="80" customFormat="1" hidden="1" x14ac:dyDescent="0.35">
      <c r="A109" s="207">
        <f t="shared" si="41"/>
        <v>259.8116976</v>
      </c>
      <c r="B109" s="43">
        <v>6099316</v>
      </c>
      <c r="C109" s="208" t="s">
        <v>111</v>
      </c>
      <c r="D109" s="99"/>
      <c r="E109" s="209"/>
      <c r="F109" s="161">
        <f t="shared" si="42"/>
        <v>46142.557731374065</v>
      </c>
      <c r="G109" s="161">
        <f t="shared" si="43"/>
        <v>46142.557731374065</v>
      </c>
      <c r="H109" s="168">
        <f>$I$69*O109</f>
        <v>18.072599999999998</v>
      </c>
      <c r="I109" s="171">
        <f t="shared" si="37"/>
        <v>0</v>
      </c>
      <c r="J109" s="170">
        <f>$I$70</f>
        <v>0.59899999999999998</v>
      </c>
      <c r="K109" s="99"/>
      <c r="L109" s="171">
        <f t="shared" si="38"/>
        <v>0</v>
      </c>
      <c r="M109" s="171">
        <f t="shared" si="39"/>
        <v>0</v>
      </c>
      <c r="N109" s="53">
        <f t="shared" si="40"/>
        <v>259.8116976</v>
      </c>
      <c r="O109" s="54">
        <f t="shared" si="44"/>
        <v>1</v>
      </c>
      <c r="P109" s="72"/>
      <c r="Q109" s="69">
        <v>0</v>
      </c>
      <c r="R109" s="69">
        <f t="shared" si="54"/>
        <v>0</v>
      </c>
      <c r="S109" s="18">
        <v>0</v>
      </c>
      <c r="T109" s="69"/>
      <c r="U109" s="62"/>
      <c r="V109" s="75"/>
      <c r="W109" s="76"/>
      <c r="X109" s="216"/>
      <c r="Y109" s="75"/>
      <c r="Z109" s="75"/>
      <c r="AA109" s="204"/>
      <c r="AB109" s="205"/>
      <c r="AC109" s="72"/>
      <c r="AD109" s="70"/>
      <c r="AE109" s="73"/>
      <c r="AF109" s="74"/>
      <c r="AG109" s="74"/>
      <c r="AH109" s="62"/>
      <c r="AI109" s="75"/>
      <c r="AJ109" s="76"/>
      <c r="AK109" s="216"/>
      <c r="AL109" s="75"/>
      <c r="AM109" s="75"/>
      <c r="AN109" s="204"/>
      <c r="AO109" s="205"/>
      <c r="AP109" s="72"/>
      <c r="AQ109" s="70"/>
      <c r="AR109" s="73"/>
      <c r="AS109" s="74"/>
      <c r="AT109" s="74"/>
      <c r="AU109" s="62"/>
      <c r="AV109" s="75"/>
      <c r="AW109" s="76"/>
      <c r="AX109" s="216"/>
      <c r="AY109" s="75"/>
      <c r="AZ109" s="75"/>
      <c r="BA109" s="204"/>
      <c r="BB109" s="205"/>
      <c r="BC109" s="72"/>
      <c r="BD109" s="70"/>
      <c r="BE109" s="73"/>
      <c r="BF109" s="74"/>
      <c r="BG109" s="74"/>
      <c r="BH109" s="62"/>
      <c r="BI109" s="75"/>
      <c r="BJ109" s="76"/>
      <c r="BK109" s="216"/>
      <c r="BL109" s="75"/>
      <c r="BM109" s="75"/>
      <c r="BN109" s="204"/>
      <c r="BO109" s="205"/>
      <c r="BP109" s="72"/>
      <c r="BQ109" s="70"/>
      <c r="BR109" s="73"/>
      <c r="BS109" s="74"/>
      <c r="BT109" s="74"/>
      <c r="BU109" s="62"/>
      <c r="BV109" s="75"/>
      <c r="BW109" s="76"/>
      <c r="BX109" s="216"/>
      <c r="BY109" s="75"/>
      <c r="BZ109" s="75"/>
      <c r="CA109" s="204"/>
      <c r="CB109" s="205"/>
      <c r="CC109" s="72"/>
      <c r="CD109" s="70"/>
      <c r="CE109" s="73"/>
      <c r="CF109" s="74"/>
      <c r="CG109" s="74"/>
      <c r="CH109" s="62"/>
      <c r="CI109" s="75"/>
      <c r="CJ109" s="76"/>
      <c r="CK109" s="216"/>
      <c r="CL109" s="75"/>
      <c r="CM109" s="75"/>
      <c r="CN109" s="204"/>
      <c r="CO109" s="205"/>
      <c r="CP109" s="72"/>
      <c r="CQ109" s="70"/>
      <c r="CR109" s="73"/>
      <c r="CS109" s="74"/>
      <c r="CT109" s="74"/>
      <c r="CU109" s="62"/>
      <c r="CV109" s="75"/>
      <c r="CW109" s="76"/>
      <c r="CX109" s="216"/>
      <c r="CY109" s="75"/>
      <c r="CZ109" s="75"/>
      <c r="DA109" s="204"/>
      <c r="DB109" s="205"/>
      <c r="DC109" s="72"/>
      <c r="DD109" s="70"/>
      <c r="DE109" s="73"/>
      <c r="DF109" s="74"/>
      <c r="DG109" s="74"/>
      <c r="DH109" s="62"/>
      <c r="DI109" s="75"/>
      <c r="DJ109" s="76"/>
      <c r="DK109" s="216"/>
      <c r="DL109" s="75"/>
      <c r="DM109" s="75"/>
      <c r="DN109" s="204"/>
      <c r="DO109" s="205"/>
      <c r="DP109" s="72"/>
      <c r="DQ109" s="70"/>
      <c r="DR109" s="73"/>
      <c r="DS109" s="74"/>
      <c r="DT109" s="74"/>
      <c r="DU109" s="62"/>
      <c r="DV109" s="75"/>
      <c r="DW109" s="76"/>
      <c r="DX109" s="216"/>
      <c r="DY109" s="75"/>
      <c r="DZ109" s="75"/>
      <c r="EA109" s="204"/>
      <c r="EB109" s="205"/>
      <c r="EC109" s="72"/>
      <c r="ED109" s="70"/>
      <c r="EE109" s="73"/>
      <c r="EF109" s="74"/>
      <c r="EG109" s="74"/>
      <c r="EH109" s="62"/>
      <c r="EI109" s="75"/>
      <c r="EJ109" s="76"/>
      <c r="EK109" s="216"/>
      <c r="EL109" s="75"/>
      <c r="EM109" s="75"/>
      <c r="EN109" s="204"/>
      <c r="EO109" s="205"/>
      <c r="EP109" s="72"/>
      <c r="EQ109" s="70"/>
      <c r="ER109" s="73"/>
      <c r="ES109" s="74"/>
      <c r="ET109" s="74"/>
      <c r="EU109" s="62"/>
      <c r="EV109" s="75"/>
      <c r="EW109" s="76"/>
      <c r="EX109" s="216"/>
      <c r="EY109" s="75"/>
      <c r="EZ109" s="75"/>
      <c r="FA109" s="204"/>
      <c r="FB109" s="205"/>
      <c r="FC109" s="72"/>
      <c r="FD109" s="70"/>
      <c r="FE109" s="73"/>
      <c r="FF109" s="74"/>
      <c r="FG109" s="74"/>
      <c r="FH109" s="62"/>
      <c r="FI109" s="75"/>
      <c r="FJ109" s="76"/>
      <c r="FK109" s="216"/>
      <c r="FL109" s="75"/>
      <c r="FM109" s="75"/>
      <c r="FN109" s="204"/>
      <c r="FO109" s="205"/>
      <c r="FP109" s="72"/>
      <c r="FQ109" s="70"/>
      <c r="FR109" s="73"/>
      <c r="FS109" s="74"/>
      <c r="FT109" s="74"/>
      <c r="FU109" s="62"/>
      <c r="FV109" s="75"/>
      <c r="FW109" s="76"/>
      <c r="FX109" s="216"/>
      <c r="FY109" s="75"/>
      <c r="FZ109" s="75"/>
      <c r="GA109" s="204"/>
      <c r="GB109" s="205"/>
      <c r="GC109" s="72"/>
      <c r="GD109" s="70"/>
      <c r="GE109" s="73"/>
      <c r="GF109" s="74"/>
      <c r="GG109" s="74"/>
      <c r="GH109" s="62"/>
      <c r="GI109" s="75"/>
      <c r="GJ109" s="76"/>
      <c r="GK109" s="216"/>
      <c r="GL109" s="75"/>
      <c r="GM109" s="75"/>
      <c r="GN109" s="204"/>
      <c r="GO109" s="205"/>
      <c r="GP109" s="72"/>
      <c r="GQ109" s="70"/>
      <c r="GR109" s="73"/>
      <c r="GS109" s="74"/>
      <c r="GT109" s="74"/>
      <c r="GU109" s="62"/>
      <c r="GV109" s="75"/>
      <c r="GW109" s="76"/>
      <c r="GX109" s="216"/>
      <c r="GY109" s="75"/>
      <c r="GZ109" s="75"/>
      <c r="HA109" s="204"/>
      <c r="HB109" s="205"/>
      <c r="HC109" s="72"/>
      <c r="HD109" s="70"/>
      <c r="HE109" s="73"/>
      <c r="HF109" s="74"/>
      <c r="HG109" s="74"/>
      <c r="HH109" s="62"/>
      <c r="HI109" s="75"/>
      <c r="HJ109" s="76"/>
      <c r="HK109" s="216"/>
      <c r="HL109" s="75"/>
      <c r="HM109" s="75"/>
      <c r="HN109" s="204"/>
      <c r="HO109" s="205"/>
      <c r="HP109" s="72"/>
      <c r="HQ109" s="70"/>
      <c r="HR109" s="73"/>
      <c r="HS109" s="74"/>
      <c r="HT109" s="74"/>
      <c r="HU109" s="62"/>
      <c r="HV109" s="75"/>
      <c r="HW109" s="76"/>
      <c r="HX109" s="216"/>
      <c r="HY109" s="75"/>
      <c r="HZ109" s="75"/>
      <c r="IA109" s="204"/>
      <c r="IB109" s="205"/>
      <c r="IC109" s="72"/>
      <c r="ID109" s="70"/>
      <c r="IE109" s="73"/>
      <c r="IF109" s="74"/>
      <c r="IG109" s="74"/>
      <c r="IH109" s="62"/>
      <c r="II109" s="75"/>
      <c r="IJ109" s="76"/>
      <c r="IK109" s="216"/>
      <c r="IL109" s="75"/>
      <c r="IM109" s="75"/>
      <c r="IN109" s="204"/>
      <c r="IO109" s="205"/>
      <c r="IP109" s="72"/>
      <c r="IQ109" s="70"/>
      <c r="IR109" s="73"/>
      <c r="IS109" s="74"/>
      <c r="IT109" s="74"/>
      <c r="IU109" s="62"/>
      <c r="IV109" s="75"/>
      <c r="IW109" s="76"/>
      <c r="IX109" s="216"/>
      <c r="IY109" s="75"/>
      <c r="IZ109" s="75"/>
      <c r="JA109" s="204"/>
      <c r="JB109" s="205"/>
      <c r="JC109" s="72"/>
      <c r="JD109" s="70"/>
      <c r="JE109" s="73"/>
      <c r="JF109" s="74"/>
      <c r="JG109" s="74"/>
      <c r="JH109" s="62"/>
      <c r="JI109" s="75"/>
      <c r="JJ109" s="76"/>
      <c r="JK109" s="216"/>
      <c r="JL109" s="75"/>
      <c r="JM109" s="75"/>
      <c r="JN109" s="204"/>
      <c r="JO109" s="205"/>
      <c r="JP109" s="72"/>
      <c r="JQ109" s="70"/>
      <c r="JR109" s="73"/>
      <c r="JS109" s="74"/>
      <c r="JT109" s="74"/>
      <c r="JU109" s="62"/>
      <c r="JV109" s="75"/>
      <c r="JW109" s="76"/>
      <c r="JX109" s="216"/>
      <c r="JY109" s="75"/>
      <c r="JZ109" s="75"/>
      <c r="KA109" s="204"/>
      <c r="KB109" s="205"/>
      <c r="KC109" s="72"/>
      <c r="KD109" s="70"/>
      <c r="KE109" s="73"/>
      <c r="KF109" s="74"/>
      <c r="KG109" s="74"/>
      <c r="KH109" s="62"/>
      <c r="KI109" s="75"/>
      <c r="KJ109" s="76"/>
      <c r="KK109" s="216"/>
      <c r="KL109" s="75"/>
      <c r="KM109" s="75"/>
      <c r="KN109" s="204"/>
      <c r="KO109" s="205"/>
      <c r="KP109" s="72"/>
      <c r="KQ109" s="70"/>
      <c r="KR109" s="73"/>
      <c r="KS109" s="74"/>
      <c r="KT109" s="74"/>
      <c r="KU109" s="62"/>
      <c r="KV109" s="75"/>
      <c r="KW109" s="76"/>
      <c r="KX109" s="216"/>
      <c r="KY109" s="75"/>
      <c r="KZ109" s="75"/>
      <c r="LA109" s="204"/>
      <c r="LB109" s="205"/>
      <c r="LC109" s="72"/>
      <c r="LD109" s="70"/>
      <c r="LE109" s="73"/>
      <c r="LF109" s="74"/>
      <c r="LG109" s="74"/>
      <c r="LH109" s="62"/>
      <c r="LI109" s="75"/>
      <c r="LJ109" s="76"/>
      <c r="LK109" s="216"/>
      <c r="LL109" s="75"/>
      <c r="LM109" s="75"/>
      <c r="LN109" s="204"/>
      <c r="LO109" s="205"/>
      <c r="LP109" s="72"/>
      <c r="LQ109" s="70"/>
      <c r="LR109" s="73"/>
      <c r="LS109" s="74"/>
      <c r="LT109" s="74"/>
      <c r="LU109" s="62"/>
      <c r="LV109" s="75"/>
      <c r="LW109" s="76"/>
      <c r="LX109" s="216"/>
      <c r="LY109" s="75"/>
      <c r="LZ109" s="75"/>
      <c r="MA109" s="204"/>
      <c r="MB109" s="205"/>
      <c r="MC109" s="72"/>
      <c r="MD109" s="70"/>
      <c r="ME109" s="73"/>
      <c r="MF109" s="74"/>
      <c r="MG109" s="74"/>
      <c r="MH109" s="62"/>
      <c r="MI109" s="75"/>
      <c r="MJ109" s="76"/>
      <c r="MK109" s="216"/>
      <c r="ML109" s="75"/>
      <c r="MM109" s="75"/>
      <c r="MN109" s="204"/>
      <c r="MO109" s="205"/>
      <c r="MP109" s="72"/>
      <c r="MQ109" s="70"/>
      <c r="MR109" s="73"/>
      <c r="MS109" s="74"/>
      <c r="MT109" s="74"/>
      <c r="MU109" s="62"/>
      <c r="MV109" s="75"/>
      <c r="MW109" s="76"/>
      <c r="MX109" s="216"/>
      <c r="MY109" s="75"/>
      <c r="MZ109" s="75"/>
      <c r="NA109" s="204"/>
      <c r="NB109" s="205"/>
      <c r="NC109" s="72"/>
      <c r="ND109" s="70"/>
      <c r="NE109" s="73"/>
      <c r="NF109" s="74"/>
      <c r="NG109" s="74"/>
      <c r="NH109" s="62"/>
      <c r="NI109" s="75"/>
      <c r="NJ109" s="76"/>
      <c r="NK109" s="216"/>
      <c r="NL109" s="75"/>
      <c r="NM109" s="75"/>
      <c r="NN109" s="204"/>
      <c r="NO109" s="205"/>
      <c r="NP109" s="72"/>
      <c r="NQ109" s="70"/>
      <c r="NR109" s="73"/>
      <c r="NS109" s="74"/>
      <c r="NT109" s="74"/>
      <c r="NU109" s="62"/>
      <c r="NV109" s="75"/>
      <c r="NW109" s="76"/>
      <c r="NX109" s="216"/>
      <c r="NY109" s="75"/>
      <c r="NZ109" s="75"/>
      <c r="OA109" s="204"/>
      <c r="OB109" s="205"/>
      <c r="OC109" s="72"/>
      <c r="OD109" s="70"/>
      <c r="OE109" s="73"/>
      <c r="OF109" s="74"/>
      <c r="OG109" s="74"/>
      <c r="OH109" s="62"/>
      <c r="OI109" s="75"/>
      <c r="OJ109" s="76"/>
      <c r="OK109" s="216"/>
      <c r="OL109" s="75"/>
      <c r="OM109" s="75"/>
      <c r="ON109" s="204"/>
      <c r="OO109" s="205"/>
      <c r="OP109" s="72"/>
      <c r="OQ109" s="70"/>
      <c r="OR109" s="73"/>
      <c r="OS109" s="74"/>
      <c r="OT109" s="74"/>
      <c r="OU109" s="62"/>
      <c r="OV109" s="75"/>
      <c r="OW109" s="76"/>
      <c r="OX109" s="216"/>
      <c r="OY109" s="75"/>
      <c r="OZ109" s="75"/>
      <c r="PA109" s="204"/>
      <c r="PB109" s="205"/>
      <c r="PC109" s="72"/>
      <c r="PD109" s="70"/>
      <c r="PE109" s="73"/>
      <c r="PF109" s="74"/>
      <c r="PG109" s="74"/>
      <c r="PH109" s="62"/>
      <c r="PI109" s="75"/>
      <c r="PJ109" s="76"/>
      <c r="PK109" s="216"/>
      <c r="PL109" s="75"/>
      <c r="PM109" s="75"/>
      <c r="PN109" s="204"/>
      <c r="PO109" s="205"/>
      <c r="PP109" s="72"/>
      <c r="PQ109" s="70"/>
      <c r="PR109" s="73"/>
      <c r="PS109" s="74"/>
      <c r="PT109" s="74"/>
      <c r="PU109" s="62"/>
      <c r="PV109" s="75"/>
      <c r="PW109" s="76"/>
      <c r="PX109" s="216"/>
      <c r="PY109" s="75"/>
      <c r="PZ109" s="75"/>
      <c r="QA109" s="204"/>
      <c r="QB109" s="205"/>
      <c r="QC109" s="72"/>
      <c r="QD109" s="70"/>
      <c r="QE109" s="73"/>
      <c r="QF109" s="74"/>
      <c r="QG109" s="74"/>
      <c r="QH109" s="62"/>
      <c r="QI109" s="75"/>
      <c r="QJ109" s="76"/>
      <c r="QK109" s="216"/>
      <c r="QL109" s="75"/>
      <c r="QM109" s="75"/>
      <c r="QN109" s="204"/>
      <c r="QO109" s="205"/>
      <c r="QP109" s="72"/>
      <c r="QQ109" s="70"/>
      <c r="QR109" s="73"/>
      <c r="QS109" s="74"/>
      <c r="QT109" s="74"/>
      <c r="QU109" s="62"/>
      <c r="QV109" s="75"/>
      <c r="QW109" s="76"/>
      <c r="QX109" s="216"/>
      <c r="QY109" s="75"/>
      <c r="QZ109" s="75"/>
      <c r="RA109" s="204"/>
      <c r="RB109" s="205"/>
      <c r="RC109" s="72"/>
      <c r="RD109" s="70"/>
      <c r="RE109" s="73"/>
      <c r="RF109" s="74"/>
      <c r="RG109" s="74"/>
      <c r="RH109" s="62"/>
      <c r="RI109" s="75"/>
      <c r="RJ109" s="76"/>
      <c r="RK109" s="216"/>
      <c r="RL109" s="75"/>
      <c r="RM109" s="75"/>
      <c r="RN109" s="204"/>
      <c r="RO109" s="205"/>
      <c r="RP109" s="72"/>
      <c r="RQ109" s="70"/>
      <c r="RR109" s="73"/>
      <c r="RS109" s="74"/>
      <c r="RT109" s="74"/>
      <c r="RU109" s="62"/>
      <c r="RV109" s="75"/>
      <c r="RW109" s="76"/>
      <c r="RX109" s="216"/>
      <c r="RY109" s="75"/>
      <c r="RZ109" s="75"/>
      <c r="SA109" s="204"/>
      <c r="SB109" s="205"/>
      <c r="SC109" s="72"/>
      <c r="SD109" s="70"/>
      <c r="SE109" s="73"/>
      <c r="SF109" s="74"/>
      <c r="SG109" s="74"/>
      <c r="SH109" s="62"/>
      <c r="SI109" s="75"/>
      <c r="SJ109" s="76"/>
      <c r="SK109" s="216"/>
      <c r="SL109" s="75"/>
      <c r="SM109" s="75"/>
      <c r="SN109" s="204"/>
      <c r="SO109" s="205"/>
      <c r="SP109" s="72"/>
      <c r="SQ109" s="70"/>
      <c r="SR109" s="73"/>
      <c r="SS109" s="74"/>
      <c r="ST109" s="74"/>
      <c r="SU109" s="62"/>
      <c r="SV109" s="75"/>
      <c r="SW109" s="76"/>
      <c r="SX109" s="216"/>
      <c r="SY109" s="75"/>
      <c r="SZ109" s="75"/>
      <c r="TA109" s="204"/>
      <c r="TB109" s="205"/>
      <c r="TC109" s="72"/>
      <c r="TD109" s="70"/>
      <c r="TE109" s="73"/>
      <c r="TF109" s="74"/>
      <c r="TG109" s="74"/>
      <c r="TH109" s="62"/>
      <c r="TI109" s="75"/>
      <c r="TJ109" s="76"/>
      <c r="TK109" s="216"/>
      <c r="TL109" s="75"/>
      <c r="TM109" s="75"/>
      <c r="TN109" s="204"/>
      <c r="TO109" s="205"/>
      <c r="TP109" s="72"/>
      <c r="TQ109" s="70"/>
      <c r="TR109" s="73"/>
      <c r="TS109" s="74"/>
      <c r="TT109" s="74"/>
      <c r="TU109" s="62"/>
      <c r="TV109" s="75"/>
      <c r="TW109" s="76"/>
      <c r="TX109" s="216"/>
      <c r="TY109" s="75"/>
      <c r="TZ109" s="75"/>
      <c r="UA109" s="204"/>
      <c r="UB109" s="205"/>
      <c r="UC109" s="72"/>
      <c r="UD109" s="70"/>
      <c r="UE109" s="73"/>
      <c r="UF109" s="74"/>
      <c r="UG109" s="74"/>
      <c r="UH109" s="62"/>
      <c r="UI109" s="75"/>
      <c r="UJ109" s="76"/>
      <c r="UK109" s="216"/>
      <c r="UL109" s="75"/>
      <c r="UM109" s="75"/>
      <c r="UN109" s="204"/>
      <c r="UO109" s="205"/>
      <c r="UP109" s="72"/>
      <c r="UQ109" s="70"/>
      <c r="UR109" s="73"/>
      <c r="US109" s="74"/>
      <c r="UT109" s="74"/>
      <c r="UU109" s="62"/>
      <c r="UV109" s="75"/>
      <c r="UW109" s="76"/>
      <c r="UX109" s="216"/>
      <c r="UY109" s="75"/>
      <c r="UZ109" s="75"/>
      <c r="VA109" s="204"/>
      <c r="VB109" s="205"/>
      <c r="VC109" s="72"/>
      <c r="VD109" s="70"/>
      <c r="VE109" s="73"/>
      <c r="VF109" s="74"/>
      <c r="VG109" s="74"/>
      <c r="VH109" s="62"/>
      <c r="VI109" s="75"/>
      <c r="VJ109" s="76"/>
      <c r="VK109" s="216"/>
      <c r="VL109" s="75"/>
      <c r="VM109" s="75"/>
      <c r="VN109" s="204"/>
      <c r="VO109" s="205"/>
      <c r="VP109" s="72"/>
      <c r="VQ109" s="70"/>
      <c r="VR109" s="73"/>
      <c r="VS109" s="74"/>
      <c r="VT109" s="74"/>
      <c r="VU109" s="62"/>
      <c r="VV109" s="75"/>
      <c r="VW109" s="76"/>
      <c r="VX109" s="216"/>
      <c r="VY109" s="75"/>
      <c r="VZ109" s="75"/>
      <c r="WA109" s="204"/>
      <c r="WB109" s="205"/>
      <c r="WC109" s="72"/>
      <c r="WD109" s="70"/>
      <c r="WE109" s="73"/>
      <c r="WF109" s="74"/>
      <c r="WG109" s="74"/>
      <c r="WH109" s="62"/>
      <c r="WI109" s="75"/>
      <c r="WJ109" s="76"/>
      <c r="WK109" s="216"/>
      <c r="WL109" s="75"/>
      <c r="WM109" s="75"/>
      <c r="WN109" s="204"/>
      <c r="WO109" s="205"/>
      <c r="WP109" s="72"/>
      <c r="WQ109" s="70"/>
      <c r="WR109" s="73"/>
      <c r="WS109" s="74"/>
      <c r="WT109" s="74"/>
      <c r="WU109" s="62"/>
      <c r="WV109" s="75"/>
      <c r="WW109" s="76"/>
      <c r="WX109" s="216"/>
      <c r="WY109" s="75"/>
      <c r="WZ109" s="75"/>
      <c r="XA109" s="204"/>
      <c r="XB109" s="205"/>
      <c r="XC109" s="72"/>
      <c r="XD109" s="70"/>
      <c r="XE109" s="73"/>
      <c r="XF109" s="74"/>
      <c r="XG109" s="74"/>
      <c r="XH109" s="62"/>
      <c r="XI109" s="75"/>
      <c r="XJ109" s="76"/>
      <c r="XK109" s="216"/>
      <c r="XL109" s="75"/>
      <c r="XM109" s="75"/>
      <c r="XN109" s="204"/>
      <c r="XO109" s="205"/>
      <c r="XP109" s="72"/>
      <c r="XQ109" s="70"/>
      <c r="XR109" s="73"/>
      <c r="XS109" s="74"/>
      <c r="XT109" s="74"/>
      <c r="XU109" s="62"/>
      <c r="XV109" s="75"/>
      <c r="XW109" s="76"/>
      <c r="XX109" s="216"/>
      <c r="XY109" s="75"/>
      <c r="XZ109" s="75"/>
      <c r="YA109" s="204"/>
      <c r="YB109" s="205"/>
      <c r="YC109" s="72"/>
      <c r="YD109" s="70"/>
      <c r="YE109" s="73"/>
      <c r="YF109" s="74"/>
      <c r="YG109" s="74"/>
      <c r="YH109" s="62"/>
      <c r="YI109" s="75"/>
      <c r="YJ109" s="76"/>
      <c r="YK109" s="216"/>
      <c r="YL109" s="75"/>
      <c r="YM109" s="75"/>
      <c r="YN109" s="204"/>
      <c r="YO109" s="205"/>
      <c r="YP109" s="72"/>
      <c r="YQ109" s="70"/>
      <c r="YR109" s="73"/>
      <c r="YS109" s="74"/>
      <c r="YT109" s="74"/>
      <c r="YU109" s="62"/>
      <c r="YV109" s="75"/>
      <c r="YW109" s="76"/>
      <c r="YX109" s="216"/>
      <c r="YY109" s="75"/>
      <c r="YZ109" s="75"/>
      <c r="ZA109" s="204"/>
      <c r="ZB109" s="205"/>
      <c r="ZC109" s="72"/>
      <c r="ZD109" s="70"/>
      <c r="ZE109" s="73"/>
      <c r="ZF109" s="74"/>
      <c r="ZG109" s="74"/>
      <c r="ZH109" s="62"/>
      <c r="ZI109" s="75"/>
      <c r="ZJ109" s="76"/>
      <c r="ZK109" s="216"/>
      <c r="ZL109" s="75"/>
      <c r="ZM109" s="75"/>
      <c r="ZN109" s="204"/>
      <c r="ZO109" s="205"/>
      <c r="ZP109" s="72"/>
      <c r="ZQ109" s="70"/>
      <c r="ZR109" s="73"/>
      <c r="ZS109" s="74"/>
      <c r="ZT109" s="74"/>
      <c r="ZU109" s="62"/>
      <c r="ZV109" s="75"/>
      <c r="ZW109" s="76"/>
      <c r="ZX109" s="216"/>
      <c r="ZY109" s="75"/>
      <c r="ZZ109" s="75"/>
      <c r="AAA109" s="204"/>
      <c r="AAB109" s="205"/>
      <c r="AAC109" s="72"/>
      <c r="AAD109" s="70"/>
      <c r="AAE109" s="73"/>
      <c r="AAF109" s="74"/>
      <c r="AAG109" s="74"/>
      <c r="AAH109" s="62"/>
      <c r="AAI109" s="75"/>
      <c r="AAJ109" s="76"/>
      <c r="AAK109" s="216"/>
      <c r="AAL109" s="75"/>
      <c r="AAM109" s="75"/>
      <c r="AAN109" s="204"/>
      <c r="AAO109" s="205"/>
      <c r="AAP109" s="72"/>
      <c r="AAQ109" s="70"/>
      <c r="AAR109" s="73"/>
      <c r="AAS109" s="74"/>
      <c r="AAT109" s="74"/>
      <c r="AAU109" s="62"/>
      <c r="AAV109" s="75"/>
      <c r="AAW109" s="76"/>
      <c r="AAX109" s="216"/>
      <c r="AAY109" s="75"/>
      <c r="AAZ109" s="75"/>
      <c r="ABA109" s="204"/>
      <c r="ABB109" s="205"/>
      <c r="ABC109" s="72"/>
      <c r="ABD109" s="70"/>
      <c r="ABE109" s="73"/>
      <c r="ABF109" s="74"/>
      <c r="ABG109" s="74"/>
      <c r="ABH109" s="62"/>
      <c r="ABI109" s="75"/>
      <c r="ABJ109" s="76"/>
      <c r="ABK109" s="216"/>
      <c r="ABL109" s="75"/>
      <c r="ABM109" s="75"/>
      <c r="ABN109" s="204"/>
      <c r="ABO109" s="205"/>
      <c r="ABP109" s="72"/>
      <c r="ABQ109" s="70"/>
      <c r="ABR109" s="73"/>
      <c r="ABS109" s="74"/>
      <c r="ABT109" s="74"/>
      <c r="ABU109" s="62"/>
      <c r="ABV109" s="75"/>
      <c r="ABW109" s="76"/>
      <c r="ABX109" s="216"/>
      <c r="ABY109" s="75"/>
      <c r="ABZ109" s="75"/>
      <c r="ACA109" s="204"/>
      <c r="ACB109" s="205"/>
      <c r="ACC109" s="72"/>
      <c r="ACD109" s="70"/>
      <c r="ACE109" s="73"/>
      <c r="ACF109" s="74"/>
      <c r="ACG109" s="74"/>
      <c r="ACH109" s="62"/>
      <c r="ACI109" s="75"/>
      <c r="ACJ109" s="76"/>
      <c r="ACK109" s="216"/>
      <c r="ACL109" s="75"/>
      <c r="ACM109" s="75"/>
      <c r="ACN109" s="204"/>
      <c r="ACO109" s="205"/>
      <c r="ACP109" s="72"/>
      <c r="ACQ109" s="70"/>
      <c r="ACR109" s="73"/>
      <c r="ACS109" s="74"/>
      <c r="ACT109" s="74"/>
      <c r="ACU109" s="62"/>
      <c r="ACV109" s="75"/>
      <c r="ACW109" s="76"/>
      <c r="ACX109" s="216"/>
      <c r="ACY109" s="75"/>
      <c r="ACZ109" s="75"/>
      <c r="ADA109" s="204"/>
      <c r="ADB109" s="205"/>
      <c r="ADC109" s="72"/>
      <c r="ADD109" s="70"/>
      <c r="ADE109" s="73"/>
      <c r="ADF109" s="74"/>
      <c r="ADG109" s="74"/>
      <c r="ADH109" s="62"/>
      <c r="ADI109" s="75"/>
      <c r="ADJ109" s="76"/>
      <c r="ADK109" s="216"/>
      <c r="ADL109" s="75"/>
      <c r="ADM109" s="75"/>
      <c r="ADN109" s="204"/>
      <c r="ADO109" s="205"/>
      <c r="ADP109" s="72"/>
      <c r="ADQ109" s="70"/>
      <c r="ADR109" s="73"/>
      <c r="ADS109" s="74"/>
      <c r="ADT109" s="74"/>
      <c r="ADU109" s="62"/>
      <c r="ADV109" s="75"/>
      <c r="ADW109" s="76"/>
      <c r="ADX109" s="216"/>
      <c r="ADY109" s="75"/>
      <c r="ADZ109" s="75"/>
      <c r="AEA109" s="204"/>
      <c r="AEB109" s="205"/>
      <c r="AEC109" s="72"/>
      <c r="AED109" s="70"/>
      <c r="AEE109" s="73"/>
      <c r="AEF109" s="74"/>
      <c r="AEG109" s="74"/>
      <c r="AEH109" s="62"/>
      <c r="AEI109" s="75"/>
      <c r="AEJ109" s="76"/>
      <c r="AEK109" s="216"/>
      <c r="AEL109" s="75"/>
      <c r="AEM109" s="75"/>
      <c r="AEN109" s="204"/>
      <c r="AEO109" s="205"/>
      <c r="AEP109" s="72"/>
      <c r="AEQ109" s="70"/>
      <c r="AER109" s="73"/>
      <c r="AES109" s="74"/>
      <c r="AET109" s="74"/>
      <c r="AEU109" s="62"/>
      <c r="AEV109" s="75"/>
      <c r="AEW109" s="76"/>
      <c r="AEX109" s="216"/>
      <c r="AEY109" s="75"/>
      <c r="AEZ109" s="75"/>
      <c r="AFA109" s="204"/>
      <c r="AFB109" s="205"/>
      <c r="AFC109" s="72"/>
      <c r="AFD109" s="70"/>
      <c r="AFE109" s="73"/>
      <c r="AFF109" s="74"/>
      <c r="AFG109" s="74"/>
      <c r="AFH109" s="62"/>
      <c r="AFI109" s="75"/>
      <c r="AFJ109" s="76"/>
      <c r="AFK109" s="216"/>
      <c r="AFL109" s="75"/>
      <c r="AFM109" s="75"/>
      <c r="AFN109" s="204"/>
      <c r="AFO109" s="205"/>
      <c r="AFP109" s="72"/>
      <c r="AFQ109" s="70"/>
      <c r="AFR109" s="73"/>
      <c r="AFS109" s="74"/>
      <c r="AFT109" s="74"/>
      <c r="AFU109" s="62"/>
      <c r="AFV109" s="75"/>
      <c r="AFW109" s="76"/>
      <c r="AFX109" s="216"/>
      <c r="AFY109" s="75"/>
      <c r="AFZ109" s="75"/>
      <c r="AGA109" s="204"/>
      <c r="AGB109" s="205"/>
      <c r="AGC109" s="72"/>
      <c r="AGD109" s="70"/>
      <c r="AGE109" s="73"/>
      <c r="AGF109" s="74"/>
      <c r="AGG109" s="74"/>
      <c r="AGH109" s="62"/>
      <c r="AGI109" s="75"/>
      <c r="AGJ109" s="76"/>
      <c r="AGK109" s="216"/>
      <c r="AGL109" s="75"/>
      <c r="AGM109" s="75"/>
      <c r="AGN109" s="204"/>
      <c r="AGO109" s="205"/>
      <c r="AGP109" s="72"/>
      <c r="AGQ109" s="70"/>
      <c r="AGR109" s="73"/>
      <c r="AGS109" s="74"/>
      <c r="AGT109" s="74"/>
      <c r="AGU109" s="62"/>
      <c r="AGV109" s="75"/>
      <c r="AGW109" s="76"/>
      <c r="AGX109" s="216"/>
      <c r="AGY109" s="75"/>
      <c r="AGZ109" s="75"/>
      <c r="AHA109" s="204"/>
      <c r="AHB109" s="205"/>
      <c r="AHC109" s="72"/>
      <c r="AHD109" s="70"/>
      <c r="AHE109" s="73"/>
      <c r="AHF109" s="74"/>
      <c r="AHG109" s="74"/>
      <c r="AHH109" s="62"/>
      <c r="AHI109" s="75"/>
      <c r="AHJ109" s="76"/>
      <c r="AHK109" s="216"/>
      <c r="AHL109" s="75"/>
      <c r="AHM109" s="75"/>
      <c r="AHN109" s="204"/>
      <c r="AHO109" s="205"/>
      <c r="AHP109" s="72"/>
      <c r="AHQ109" s="70"/>
      <c r="AHR109" s="73"/>
      <c r="AHS109" s="74"/>
      <c r="AHT109" s="74"/>
      <c r="AHU109" s="62"/>
      <c r="AHV109" s="75"/>
      <c r="AHW109" s="76"/>
      <c r="AHX109" s="216"/>
      <c r="AHY109" s="75"/>
      <c r="AHZ109" s="75"/>
      <c r="AIA109" s="204"/>
      <c r="AIB109" s="205"/>
      <c r="AIC109" s="72"/>
      <c r="AID109" s="70"/>
      <c r="AIE109" s="73"/>
      <c r="AIF109" s="74"/>
      <c r="AIG109" s="74"/>
      <c r="AIH109" s="62"/>
      <c r="AII109" s="75"/>
      <c r="AIJ109" s="76"/>
      <c r="AIK109" s="216"/>
      <c r="AIL109" s="75"/>
      <c r="AIM109" s="75"/>
      <c r="AIN109" s="204"/>
      <c r="AIO109" s="205"/>
      <c r="AIP109" s="72"/>
      <c r="AIQ109" s="70"/>
      <c r="AIR109" s="73"/>
      <c r="AIS109" s="74"/>
      <c r="AIT109" s="74"/>
      <c r="AIU109" s="62"/>
      <c r="AIV109" s="75"/>
      <c r="AIW109" s="76"/>
      <c r="AIX109" s="216"/>
      <c r="AIY109" s="75"/>
      <c r="AIZ109" s="75"/>
      <c r="AJA109" s="204"/>
      <c r="AJB109" s="205"/>
      <c r="AJC109" s="72"/>
      <c r="AJD109" s="70"/>
      <c r="AJE109" s="73"/>
      <c r="AJF109" s="74"/>
      <c r="AJG109" s="74"/>
      <c r="AJH109" s="62"/>
      <c r="AJI109" s="75"/>
      <c r="AJJ109" s="76"/>
      <c r="AJK109" s="216"/>
      <c r="AJL109" s="75"/>
      <c r="AJM109" s="75"/>
      <c r="AJN109" s="204"/>
      <c r="AJO109" s="205"/>
      <c r="AJP109" s="72"/>
      <c r="AJQ109" s="70"/>
      <c r="AJR109" s="73"/>
      <c r="AJS109" s="74"/>
      <c r="AJT109" s="74"/>
      <c r="AJU109" s="62"/>
      <c r="AJV109" s="75"/>
      <c r="AJW109" s="76"/>
      <c r="AJX109" s="216"/>
      <c r="AJY109" s="75"/>
      <c r="AJZ109" s="75"/>
      <c r="AKA109" s="204"/>
      <c r="AKB109" s="205"/>
      <c r="AKC109" s="72"/>
      <c r="AKD109" s="70"/>
      <c r="AKE109" s="73"/>
      <c r="AKF109" s="74"/>
      <c r="AKG109" s="74"/>
      <c r="AKH109" s="62"/>
      <c r="AKI109" s="75"/>
      <c r="AKJ109" s="76"/>
      <c r="AKK109" s="216"/>
      <c r="AKL109" s="75"/>
      <c r="AKM109" s="75"/>
      <c r="AKN109" s="204"/>
      <c r="AKO109" s="205"/>
      <c r="AKP109" s="72"/>
      <c r="AKQ109" s="70"/>
      <c r="AKR109" s="73"/>
      <c r="AKS109" s="74"/>
      <c r="AKT109" s="74"/>
      <c r="AKU109" s="62"/>
      <c r="AKV109" s="75"/>
      <c r="AKW109" s="76"/>
      <c r="AKX109" s="216"/>
      <c r="AKY109" s="75"/>
      <c r="AKZ109" s="75"/>
      <c r="ALA109" s="204"/>
      <c r="ALB109" s="205"/>
      <c r="ALC109" s="72"/>
      <c r="ALD109" s="70"/>
      <c r="ALE109" s="73"/>
      <c r="ALF109" s="74"/>
      <c r="ALG109" s="74"/>
      <c r="ALH109" s="62"/>
      <c r="ALI109" s="75"/>
      <c r="ALJ109" s="76"/>
      <c r="ALK109" s="216"/>
      <c r="ALL109" s="75"/>
      <c r="ALM109" s="75"/>
      <c r="ALN109" s="204"/>
      <c r="ALO109" s="205"/>
      <c r="ALP109" s="72"/>
      <c r="ALQ109" s="70"/>
      <c r="ALR109" s="73"/>
      <c r="ALS109" s="74"/>
      <c r="ALT109" s="74"/>
      <c r="ALU109" s="62"/>
      <c r="ALV109" s="75"/>
      <c r="ALW109" s="76"/>
      <c r="ALX109" s="216"/>
      <c r="ALY109" s="75"/>
      <c r="ALZ109" s="75"/>
      <c r="AMA109" s="204"/>
      <c r="AMB109" s="205"/>
      <c r="AMC109" s="72"/>
      <c r="AMD109" s="70"/>
      <c r="AME109" s="73"/>
      <c r="AMF109" s="74"/>
      <c r="AMG109" s="74"/>
      <c r="AMH109" s="62"/>
      <c r="AMI109" s="75"/>
      <c r="AMJ109" s="76"/>
      <c r="AMK109" s="216"/>
      <c r="AML109" s="75"/>
      <c r="AMM109" s="75"/>
      <c r="AMN109" s="204"/>
      <c r="AMO109" s="205"/>
      <c r="AMP109" s="72"/>
      <c r="AMQ109" s="70"/>
      <c r="AMR109" s="73"/>
      <c r="AMS109" s="74"/>
      <c r="AMT109" s="74"/>
      <c r="AMU109" s="62"/>
      <c r="AMV109" s="75"/>
      <c r="AMW109" s="76"/>
      <c r="AMX109" s="216"/>
      <c r="AMY109" s="75"/>
      <c r="AMZ109" s="75"/>
      <c r="ANA109" s="204"/>
      <c r="ANB109" s="205"/>
      <c r="ANC109" s="72"/>
      <c r="AND109" s="70"/>
      <c r="ANE109" s="73"/>
      <c r="ANF109" s="74"/>
      <c r="ANG109" s="74"/>
      <c r="ANH109" s="62"/>
      <c r="ANI109" s="75"/>
      <c r="ANJ109" s="76"/>
      <c r="ANK109" s="216"/>
      <c r="ANL109" s="75"/>
      <c r="ANM109" s="75"/>
      <c r="ANN109" s="204"/>
      <c r="ANO109" s="205"/>
      <c r="ANP109" s="72"/>
      <c r="ANQ109" s="70"/>
      <c r="ANR109" s="73"/>
      <c r="ANS109" s="74"/>
      <c r="ANT109" s="74"/>
      <c r="ANU109" s="62"/>
      <c r="ANV109" s="75"/>
      <c r="ANW109" s="76"/>
      <c r="ANX109" s="216"/>
      <c r="ANY109" s="75"/>
      <c r="ANZ109" s="75"/>
      <c r="AOA109" s="204"/>
      <c r="AOB109" s="205"/>
      <c r="AOC109" s="72"/>
      <c r="AOD109" s="70"/>
      <c r="AOE109" s="73"/>
      <c r="AOF109" s="74"/>
      <c r="AOG109" s="74"/>
      <c r="AOH109" s="62"/>
      <c r="AOI109" s="75"/>
      <c r="AOJ109" s="76"/>
      <c r="AOK109" s="216"/>
      <c r="AOL109" s="75"/>
      <c r="AOM109" s="75"/>
      <c r="AON109" s="204"/>
      <c r="AOO109" s="205"/>
      <c r="AOP109" s="72"/>
      <c r="AOQ109" s="70"/>
      <c r="AOR109" s="73"/>
      <c r="AOS109" s="74"/>
      <c r="AOT109" s="74"/>
      <c r="AOU109" s="62"/>
      <c r="AOV109" s="75"/>
      <c r="AOW109" s="76"/>
      <c r="AOX109" s="216"/>
      <c r="AOY109" s="75"/>
      <c r="AOZ109" s="75"/>
      <c r="APA109" s="204"/>
      <c r="APB109" s="205"/>
      <c r="APC109" s="72"/>
      <c r="APD109" s="70"/>
      <c r="APE109" s="73"/>
      <c r="APF109" s="74"/>
      <c r="APG109" s="74"/>
      <c r="APH109" s="62"/>
      <c r="API109" s="75"/>
      <c r="APJ109" s="76"/>
      <c r="APK109" s="216"/>
      <c r="APL109" s="75"/>
      <c r="APM109" s="75"/>
      <c r="APN109" s="204"/>
      <c r="APO109" s="205"/>
      <c r="APP109" s="72"/>
      <c r="APQ109" s="70"/>
      <c r="APR109" s="73"/>
      <c r="APS109" s="74"/>
      <c r="APT109" s="74"/>
      <c r="APU109" s="62"/>
      <c r="APV109" s="75"/>
      <c r="APW109" s="76"/>
      <c r="APX109" s="216"/>
      <c r="APY109" s="75"/>
      <c r="APZ109" s="75"/>
      <c r="AQA109" s="204"/>
      <c r="AQB109" s="205"/>
      <c r="AQC109" s="72"/>
      <c r="AQD109" s="70"/>
      <c r="AQE109" s="73"/>
      <c r="AQF109" s="74"/>
      <c r="AQG109" s="74"/>
      <c r="AQH109" s="62"/>
      <c r="AQI109" s="75"/>
      <c r="AQJ109" s="76"/>
      <c r="AQK109" s="216"/>
      <c r="AQL109" s="75"/>
      <c r="AQM109" s="75"/>
      <c r="AQN109" s="204"/>
      <c r="AQO109" s="205"/>
      <c r="AQP109" s="72"/>
      <c r="AQQ109" s="70"/>
      <c r="AQR109" s="73"/>
      <c r="AQS109" s="74"/>
      <c r="AQT109" s="74"/>
      <c r="AQU109" s="62"/>
      <c r="AQV109" s="75"/>
      <c r="AQW109" s="76"/>
      <c r="AQX109" s="216"/>
      <c r="AQY109" s="75"/>
      <c r="AQZ109" s="75"/>
      <c r="ARA109" s="204"/>
      <c r="ARB109" s="205"/>
      <c r="ARC109" s="72"/>
      <c r="ARD109" s="70"/>
      <c r="ARE109" s="73"/>
      <c r="ARF109" s="74"/>
      <c r="ARG109" s="74"/>
      <c r="ARH109" s="62"/>
      <c r="ARI109" s="75"/>
      <c r="ARJ109" s="76"/>
      <c r="ARK109" s="216"/>
      <c r="ARL109" s="75"/>
      <c r="ARM109" s="75"/>
      <c r="ARN109" s="204"/>
      <c r="ARO109" s="205"/>
      <c r="ARP109" s="72"/>
      <c r="ARQ109" s="70"/>
      <c r="ARR109" s="73"/>
      <c r="ARS109" s="74"/>
      <c r="ART109" s="74"/>
      <c r="ARU109" s="62"/>
      <c r="ARV109" s="75"/>
      <c r="ARW109" s="76"/>
      <c r="ARX109" s="216"/>
      <c r="ARY109" s="75"/>
      <c r="ARZ109" s="75"/>
      <c r="ASA109" s="204"/>
      <c r="ASB109" s="205"/>
      <c r="ASC109" s="72"/>
      <c r="ASD109" s="70"/>
      <c r="ASE109" s="73"/>
      <c r="ASF109" s="74"/>
      <c r="ASG109" s="74"/>
      <c r="ASH109" s="62"/>
      <c r="ASI109" s="75"/>
      <c r="ASJ109" s="76"/>
      <c r="ASK109" s="216"/>
      <c r="ASL109" s="75"/>
      <c r="ASM109" s="75"/>
      <c r="ASN109" s="204"/>
      <c r="ASO109" s="205"/>
      <c r="ASP109" s="72"/>
      <c r="ASQ109" s="70"/>
      <c r="ASR109" s="73"/>
      <c r="ASS109" s="74"/>
      <c r="AST109" s="74"/>
      <c r="ASU109" s="62"/>
      <c r="ASV109" s="75"/>
      <c r="ASW109" s="76"/>
      <c r="ASX109" s="216"/>
      <c r="ASY109" s="75"/>
      <c r="ASZ109" s="75"/>
      <c r="ATA109" s="204"/>
      <c r="ATB109" s="205"/>
      <c r="ATC109" s="72"/>
      <c r="ATD109" s="70"/>
      <c r="ATE109" s="73"/>
      <c r="ATF109" s="74"/>
      <c r="ATG109" s="74"/>
      <c r="ATH109" s="62"/>
      <c r="ATI109" s="75"/>
      <c r="ATJ109" s="76"/>
      <c r="ATK109" s="216"/>
      <c r="ATL109" s="75"/>
      <c r="ATM109" s="75"/>
      <c r="ATN109" s="204"/>
      <c r="ATO109" s="205"/>
      <c r="ATP109" s="72"/>
      <c r="ATQ109" s="70"/>
      <c r="ATR109" s="73"/>
      <c r="ATS109" s="74"/>
      <c r="ATT109" s="74"/>
      <c r="ATU109" s="62"/>
      <c r="ATV109" s="75"/>
      <c r="ATW109" s="76"/>
      <c r="ATX109" s="216"/>
      <c r="ATY109" s="75"/>
      <c r="ATZ109" s="75"/>
      <c r="AUA109" s="204"/>
      <c r="AUB109" s="205"/>
      <c r="AUC109" s="72"/>
      <c r="AUD109" s="70"/>
      <c r="AUE109" s="73"/>
      <c r="AUF109" s="74"/>
      <c r="AUG109" s="74"/>
      <c r="AUH109" s="62"/>
      <c r="AUI109" s="75"/>
      <c r="AUJ109" s="76"/>
      <c r="AUK109" s="216"/>
      <c r="AUL109" s="75"/>
      <c r="AUM109" s="75"/>
      <c r="AUN109" s="204"/>
      <c r="AUO109" s="205"/>
      <c r="AUP109" s="72"/>
      <c r="AUQ109" s="70"/>
      <c r="AUR109" s="73"/>
      <c r="AUS109" s="74"/>
      <c r="AUT109" s="74"/>
      <c r="AUU109" s="62"/>
      <c r="AUV109" s="75"/>
      <c r="AUW109" s="76"/>
      <c r="AUX109" s="216"/>
      <c r="AUY109" s="75"/>
      <c r="AUZ109" s="75"/>
      <c r="AVA109" s="204"/>
      <c r="AVB109" s="205"/>
      <c r="AVC109" s="72"/>
      <c r="AVD109" s="70"/>
      <c r="AVE109" s="73"/>
      <c r="AVF109" s="74"/>
      <c r="AVG109" s="74"/>
      <c r="AVH109" s="62"/>
      <c r="AVI109" s="75"/>
      <c r="AVJ109" s="76"/>
      <c r="AVK109" s="216"/>
      <c r="AVL109" s="75"/>
      <c r="AVM109" s="75"/>
      <c r="AVN109" s="204"/>
      <c r="AVO109" s="205"/>
      <c r="AVP109" s="72"/>
      <c r="AVQ109" s="70"/>
      <c r="AVR109" s="73"/>
      <c r="AVS109" s="74"/>
      <c r="AVT109" s="74"/>
      <c r="AVU109" s="62"/>
      <c r="AVV109" s="75"/>
      <c r="AVW109" s="76"/>
      <c r="AVX109" s="216"/>
      <c r="AVY109" s="75"/>
      <c r="AVZ109" s="75"/>
      <c r="AWA109" s="204"/>
      <c r="AWB109" s="205"/>
      <c r="AWC109" s="72"/>
      <c r="AWD109" s="70"/>
      <c r="AWE109" s="73"/>
      <c r="AWF109" s="74"/>
      <c r="AWG109" s="74"/>
      <c r="AWH109" s="62"/>
      <c r="AWI109" s="75"/>
      <c r="AWJ109" s="76"/>
      <c r="AWK109" s="216"/>
      <c r="AWL109" s="75"/>
      <c r="AWM109" s="75"/>
      <c r="AWN109" s="204"/>
      <c r="AWO109" s="205"/>
      <c r="AWP109" s="72"/>
      <c r="AWQ109" s="70"/>
      <c r="AWR109" s="73"/>
      <c r="AWS109" s="74"/>
      <c r="AWT109" s="74"/>
      <c r="AWU109" s="62"/>
      <c r="AWV109" s="75"/>
      <c r="AWW109" s="76"/>
      <c r="AWX109" s="216"/>
      <c r="AWY109" s="75"/>
      <c r="AWZ109" s="75"/>
      <c r="AXA109" s="204"/>
      <c r="AXB109" s="205"/>
      <c r="AXC109" s="72"/>
      <c r="AXD109" s="70"/>
      <c r="AXE109" s="73"/>
      <c r="AXF109" s="74"/>
      <c r="AXG109" s="74"/>
      <c r="AXH109" s="62"/>
      <c r="AXI109" s="75"/>
      <c r="AXJ109" s="76"/>
      <c r="AXK109" s="216"/>
      <c r="AXL109" s="75"/>
      <c r="AXM109" s="75"/>
      <c r="AXN109" s="204"/>
      <c r="AXO109" s="205"/>
      <c r="AXP109" s="72"/>
      <c r="AXQ109" s="70"/>
      <c r="AXR109" s="73"/>
      <c r="AXS109" s="74"/>
      <c r="AXT109" s="74"/>
      <c r="AXU109" s="62"/>
      <c r="AXV109" s="75"/>
      <c r="AXW109" s="76"/>
      <c r="AXX109" s="216"/>
      <c r="AXY109" s="75"/>
      <c r="AXZ109" s="75"/>
      <c r="AYA109" s="204"/>
      <c r="AYB109" s="205"/>
      <c r="AYC109" s="72"/>
      <c r="AYD109" s="70"/>
      <c r="AYE109" s="73"/>
      <c r="AYF109" s="74"/>
      <c r="AYG109" s="74"/>
      <c r="AYH109" s="62"/>
      <c r="AYI109" s="75"/>
      <c r="AYJ109" s="76"/>
      <c r="AYK109" s="216"/>
      <c r="AYL109" s="75"/>
      <c r="AYM109" s="75"/>
      <c r="AYN109" s="204"/>
      <c r="AYO109" s="205"/>
      <c r="AYP109" s="72"/>
      <c r="AYQ109" s="70"/>
      <c r="AYR109" s="73"/>
      <c r="AYS109" s="74"/>
      <c r="AYT109" s="74"/>
      <c r="AYU109" s="62"/>
      <c r="AYV109" s="75"/>
      <c r="AYW109" s="76"/>
      <c r="AYX109" s="216"/>
      <c r="AYY109" s="75"/>
      <c r="AYZ109" s="75"/>
      <c r="AZA109" s="204"/>
      <c r="AZB109" s="205"/>
      <c r="AZC109" s="72"/>
      <c r="AZD109" s="70"/>
      <c r="AZE109" s="73"/>
      <c r="AZF109" s="74"/>
      <c r="AZG109" s="74"/>
      <c r="AZH109" s="62"/>
      <c r="AZI109" s="75"/>
      <c r="AZJ109" s="76"/>
      <c r="AZK109" s="216"/>
      <c r="AZL109" s="75"/>
      <c r="AZM109" s="75"/>
      <c r="AZN109" s="204"/>
      <c r="AZO109" s="205"/>
      <c r="AZP109" s="72"/>
      <c r="AZQ109" s="70"/>
      <c r="AZR109" s="73"/>
      <c r="AZS109" s="74"/>
      <c r="AZT109" s="74"/>
      <c r="AZU109" s="62"/>
      <c r="AZV109" s="75"/>
      <c r="AZW109" s="76"/>
      <c r="AZX109" s="216"/>
      <c r="AZY109" s="75"/>
      <c r="AZZ109" s="75"/>
      <c r="BAA109" s="204"/>
      <c r="BAB109" s="205"/>
      <c r="BAC109" s="72"/>
      <c r="BAD109" s="70"/>
      <c r="BAE109" s="73"/>
      <c r="BAF109" s="74"/>
      <c r="BAG109" s="74"/>
      <c r="BAH109" s="62"/>
      <c r="BAI109" s="75"/>
      <c r="BAJ109" s="76"/>
      <c r="BAK109" s="216"/>
      <c r="BAL109" s="75"/>
      <c r="BAM109" s="75"/>
      <c r="BAN109" s="204"/>
      <c r="BAO109" s="205"/>
      <c r="BAP109" s="72"/>
      <c r="BAQ109" s="70"/>
      <c r="BAR109" s="73"/>
      <c r="BAS109" s="74"/>
      <c r="BAT109" s="74"/>
      <c r="BAU109" s="62"/>
      <c r="BAV109" s="75"/>
      <c r="BAW109" s="76"/>
      <c r="BAX109" s="216"/>
      <c r="BAY109" s="75"/>
      <c r="BAZ109" s="75"/>
      <c r="BBA109" s="204"/>
      <c r="BBB109" s="205"/>
      <c r="BBC109" s="72"/>
      <c r="BBD109" s="70"/>
      <c r="BBE109" s="73"/>
      <c r="BBF109" s="74"/>
      <c r="BBG109" s="74"/>
      <c r="BBH109" s="62"/>
      <c r="BBI109" s="75"/>
      <c r="BBJ109" s="76"/>
      <c r="BBK109" s="216"/>
      <c r="BBL109" s="75"/>
      <c r="BBM109" s="75"/>
      <c r="BBN109" s="204"/>
      <c r="BBO109" s="205"/>
      <c r="BBP109" s="72"/>
      <c r="BBQ109" s="70"/>
      <c r="BBR109" s="73"/>
      <c r="BBS109" s="74"/>
      <c r="BBT109" s="74"/>
      <c r="BBU109" s="62"/>
      <c r="BBV109" s="75"/>
      <c r="BBW109" s="76"/>
      <c r="BBX109" s="216"/>
      <c r="BBY109" s="75"/>
      <c r="BBZ109" s="75"/>
      <c r="BCA109" s="204"/>
      <c r="BCB109" s="205"/>
      <c r="BCC109" s="72"/>
      <c r="BCD109" s="70"/>
      <c r="BCE109" s="73"/>
      <c r="BCF109" s="74"/>
      <c r="BCG109" s="74"/>
      <c r="BCH109" s="62"/>
      <c r="BCI109" s="75"/>
      <c r="BCJ109" s="76"/>
      <c r="BCK109" s="216"/>
      <c r="BCL109" s="75"/>
      <c r="BCM109" s="75"/>
      <c r="BCN109" s="204"/>
      <c r="BCO109" s="205"/>
      <c r="BCP109" s="72"/>
      <c r="BCQ109" s="70"/>
      <c r="BCR109" s="73"/>
      <c r="BCS109" s="74"/>
      <c r="BCT109" s="74"/>
      <c r="BCU109" s="62"/>
      <c r="BCV109" s="75"/>
      <c r="BCW109" s="76"/>
      <c r="BCX109" s="216"/>
      <c r="BCY109" s="75"/>
      <c r="BCZ109" s="75"/>
      <c r="BDA109" s="204"/>
      <c r="BDB109" s="205"/>
      <c r="BDC109" s="72"/>
      <c r="BDD109" s="70"/>
      <c r="BDE109" s="73"/>
      <c r="BDF109" s="74"/>
      <c r="BDG109" s="74"/>
      <c r="BDH109" s="62"/>
      <c r="BDI109" s="75"/>
      <c r="BDJ109" s="76"/>
      <c r="BDK109" s="216"/>
      <c r="BDL109" s="75"/>
      <c r="BDM109" s="75"/>
      <c r="BDN109" s="204"/>
      <c r="BDO109" s="205"/>
      <c r="BDP109" s="72"/>
      <c r="BDQ109" s="70"/>
      <c r="BDR109" s="73"/>
      <c r="BDS109" s="74"/>
      <c r="BDT109" s="74"/>
      <c r="BDU109" s="62"/>
      <c r="BDV109" s="75"/>
      <c r="BDW109" s="76"/>
      <c r="BDX109" s="216"/>
      <c r="BDY109" s="75"/>
      <c r="BDZ109" s="75"/>
      <c r="BEA109" s="204"/>
      <c r="BEB109" s="205"/>
      <c r="BEC109" s="72"/>
      <c r="BED109" s="70"/>
      <c r="BEE109" s="73"/>
      <c r="BEF109" s="74"/>
      <c r="BEG109" s="74"/>
      <c r="BEH109" s="62"/>
      <c r="BEI109" s="75"/>
      <c r="BEJ109" s="76"/>
      <c r="BEK109" s="216"/>
      <c r="BEL109" s="75"/>
      <c r="BEM109" s="75"/>
      <c r="BEN109" s="204"/>
      <c r="BEO109" s="205"/>
      <c r="BEP109" s="72"/>
      <c r="BEQ109" s="70"/>
      <c r="BER109" s="73"/>
      <c r="BES109" s="74"/>
      <c r="BET109" s="74"/>
      <c r="BEU109" s="62"/>
      <c r="BEV109" s="75"/>
      <c r="BEW109" s="76"/>
      <c r="BEX109" s="216"/>
      <c r="BEY109" s="75"/>
      <c r="BEZ109" s="75"/>
      <c r="BFA109" s="204"/>
      <c r="BFB109" s="205"/>
      <c r="BFC109" s="72"/>
      <c r="BFD109" s="70"/>
      <c r="BFE109" s="73"/>
      <c r="BFF109" s="74"/>
      <c r="BFG109" s="74"/>
      <c r="BFH109" s="62"/>
      <c r="BFI109" s="75"/>
      <c r="BFJ109" s="76"/>
      <c r="BFK109" s="216"/>
      <c r="BFL109" s="75"/>
      <c r="BFM109" s="75"/>
      <c r="BFN109" s="204"/>
      <c r="BFO109" s="205"/>
      <c r="BFP109" s="72"/>
      <c r="BFQ109" s="70"/>
      <c r="BFR109" s="73"/>
      <c r="BFS109" s="74"/>
      <c r="BFT109" s="74"/>
      <c r="BFU109" s="62"/>
      <c r="BFV109" s="75"/>
      <c r="BFW109" s="76"/>
      <c r="BFX109" s="216"/>
      <c r="BFY109" s="75"/>
      <c r="BFZ109" s="75"/>
      <c r="BGA109" s="204"/>
      <c r="BGB109" s="205"/>
      <c r="BGC109" s="72"/>
      <c r="BGD109" s="70"/>
      <c r="BGE109" s="73"/>
      <c r="BGF109" s="74"/>
      <c r="BGG109" s="74"/>
      <c r="BGH109" s="62"/>
      <c r="BGI109" s="75"/>
      <c r="BGJ109" s="76"/>
      <c r="BGK109" s="216"/>
      <c r="BGL109" s="75"/>
      <c r="BGM109" s="75"/>
      <c r="BGN109" s="204"/>
      <c r="BGO109" s="205"/>
      <c r="BGP109" s="72"/>
      <c r="BGQ109" s="70"/>
      <c r="BGR109" s="73"/>
      <c r="BGS109" s="74"/>
      <c r="BGT109" s="74"/>
      <c r="BGU109" s="62"/>
      <c r="BGV109" s="75"/>
      <c r="BGW109" s="76"/>
      <c r="BGX109" s="216"/>
      <c r="BGY109" s="75"/>
      <c r="BGZ109" s="75"/>
      <c r="BHA109" s="204"/>
      <c r="BHB109" s="205"/>
      <c r="BHC109" s="72"/>
      <c r="BHD109" s="70"/>
      <c r="BHE109" s="73"/>
      <c r="BHF109" s="74"/>
      <c r="BHG109" s="74"/>
      <c r="BHH109" s="62"/>
      <c r="BHI109" s="75"/>
      <c r="BHJ109" s="76"/>
      <c r="BHK109" s="216"/>
      <c r="BHL109" s="75"/>
      <c r="BHM109" s="75"/>
      <c r="BHN109" s="204"/>
      <c r="BHO109" s="205"/>
      <c r="BHP109" s="72"/>
      <c r="BHQ109" s="70"/>
      <c r="BHR109" s="73"/>
      <c r="BHS109" s="74"/>
      <c r="BHT109" s="74"/>
      <c r="BHU109" s="62"/>
      <c r="BHV109" s="75"/>
      <c r="BHW109" s="76"/>
      <c r="BHX109" s="216"/>
      <c r="BHY109" s="75"/>
      <c r="BHZ109" s="75"/>
      <c r="BIA109" s="204"/>
      <c r="BIB109" s="205"/>
      <c r="BIC109" s="72"/>
      <c r="BID109" s="70"/>
      <c r="BIE109" s="73"/>
      <c r="BIF109" s="74"/>
      <c r="BIG109" s="74"/>
      <c r="BIH109" s="62"/>
      <c r="BII109" s="75"/>
      <c r="BIJ109" s="76"/>
      <c r="BIK109" s="216"/>
      <c r="BIL109" s="75"/>
      <c r="BIM109" s="75"/>
      <c r="BIN109" s="204"/>
      <c r="BIO109" s="205"/>
      <c r="BIP109" s="72"/>
      <c r="BIQ109" s="70"/>
      <c r="BIR109" s="73"/>
      <c r="BIS109" s="74"/>
      <c r="BIT109" s="74"/>
      <c r="BIU109" s="62"/>
      <c r="BIV109" s="75"/>
      <c r="BIW109" s="76"/>
      <c r="BIX109" s="216"/>
      <c r="BIY109" s="75"/>
      <c r="BIZ109" s="75"/>
      <c r="BJA109" s="204"/>
      <c r="BJB109" s="205"/>
      <c r="BJC109" s="72"/>
      <c r="BJD109" s="70"/>
      <c r="BJE109" s="73"/>
      <c r="BJF109" s="74"/>
      <c r="BJG109" s="74"/>
      <c r="BJH109" s="62"/>
      <c r="BJI109" s="75"/>
      <c r="BJJ109" s="76"/>
      <c r="BJK109" s="216"/>
      <c r="BJL109" s="75"/>
      <c r="BJM109" s="75"/>
      <c r="BJN109" s="204"/>
      <c r="BJO109" s="205"/>
      <c r="BJP109" s="72"/>
      <c r="BJQ109" s="70"/>
      <c r="BJR109" s="73"/>
      <c r="BJS109" s="74"/>
      <c r="BJT109" s="74"/>
      <c r="BJU109" s="62"/>
      <c r="BJV109" s="75"/>
      <c r="BJW109" s="76"/>
      <c r="BJX109" s="216"/>
      <c r="BJY109" s="75"/>
      <c r="BJZ109" s="75"/>
      <c r="BKA109" s="204"/>
      <c r="BKB109" s="205"/>
      <c r="BKC109" s="72"/>
      <c r="BKD109" s="70"/>
      <c r="BKE109" s="73"/>
      <c r="BKF109" s="74"/>
      <c r="BKG109" s="74"/>
      <c r="BKH109" s="62"/>
      <c r="BKI109" s="75"/>
      <c r="BKJ109" s="76"/>
      <c r="BKK109" s="216"/>
      <c r="BKL109" s="75"/>
      <c r="BKM109" s="75"/>
      <c r="BKN109" s="204"/>
      <c r="BKO109" s="205"/>
      <c r="BKP109" s="72"/>
      <c r="BKQ109" s="70"/>
      <c r="BKR109" s="73"/>
      <c r="BKS109" s="74"/>
      <c r="BKT109" s="74"/>
      <c r="BKU109" s="62"/>
      <c r="BKV109" s="75"/>
      <c r="BKW109" s="76"/>
      <c r="BKX109" s="216"/>
      <c r="BKY109" s="75"/>
      <c r="BKZ109" s="75"/>
      <c r="BLA109" s="204"/>
      <c r="BLB109" s="205"/>
      <c r="BLC109" s="72"/>
      <c r="BLD109" s="70"/>
      <c r="BLE109" s="73"/>
      <c r="BLF109" s="74"/>
      <c r="BLG109" s="74"/>
      <c r="BLH109" s="62"/>
      <c r="BLI109" s="75"/>
      <c r="BLJ109" s="76"/>
      <c r="BLK109" s="216"/>
      <c r="BLL109" s="75"/>
      <c r="BLM109" s="75"/>
      <c r="BLN109" s="204"/>
      <c r="BLO109" s="205"/>
      <c r="BLP109" s="72"/>
      <c r="BLQ109" s="70"/>
      <c r="BLR109" s="73"/>
      <c r="BLS109" s="74"/>
      <c r="BLT109" s="74"/>
      <c r="BLU109" s="62"/>
      <c r="BLV109" s="75"/>
      <c r="BLW109" s="76"/>
      <c r="BLX109" s="216"/>
      <c r="BLY109" s="75"/>
      <c r="BLZ109" s="75"/>
      <c r="BMA109" s="204"/>
      <c r="BMB109" s="205"/>
      <c r="BMC109" s="72"/>
      <c r="BMD109" s="70"/>
      <c r="BME109" s="73"/>
      <c r="BMF109" s="74"/>
      <c r="BMG109" s="74"/>
      <c r="BMH109" s="62"/>
      <c r="BMI109" s="75"/>
      <c r="BMJ109" s="76"/>
      <c r="BMK109" s="216"/>
      <c r="BML109" s="75"/>
      <c r="BMM109" s="75"/>
      <c r="BMN109" s="204"/>
      <c r="BMO109" s="205"/>
      <c r="BMP109" s="72"/>
      <c r="BMQ109" s="70"/>
      <c r="BMR109" s="73"/>
      <c r="BMS109" s="74"/>
      <c r="BMT109" s="74"/>
      <c r="BMU109" s="62"/>
      <c r="BMV109" s="75"/>
      <c r="BMW109" s="76"/>
      <c r="BMX109" s="216"/>
      <c r="BMY109" s="75"/>
      <c r="BMZ109" s="75"/>
      <c r="BNA109" s="204"/>
      <c r="BNB109" s="205"/>
      <c r="BNC109" s="72"/>
      <c r="BND109" s="70"/>
      <c r="BNE109" s="73"/>
      <c r="BNF109" s="74"/>
      <c r="BNG109" s="74"/>
      <c r="BNH109" s="62"/>
      <c r="BNI109" s="75"/>
      <c r="BNJ109" s="76"/>
      <c r="BNK109" s="216"/>
      <c r="BNL109" s="75"/>
      <c r="BNM109" s="75"/>
      <c r="BNN109" s="204"/>
      <c r="BNO109" s="205"/>
      <c r="BNP109" s="72"/>
      <c r="BNQ109" s="70"/>
      <c r="BNR109" s="73"/>
      <c r="BNS109" s="74"/>
      <c r="BNT109" s="74"/>
      <c r="BNU109" s="62"/>
      <c r="BNV109" s="75"/>
      <c r="BNW109" s="76"/>
      <c r="BNX109" s="216"/>
      <c r="BNY109" s="75"/>
      <c r="BNZ109" s="75"/>
      <c r="BOA109" s="204"/>
      <c r="BOB109" s="205"/>
      <c r="BOC109" s="72"/>
      <c r="BOD109" s="70"/>
      <c r="BOE109" s="73"/>
      <c r="BOF109" s="74"/>
      <c r="BOG109" s="74"/>
      <c r="BOH109" s="62"/>
      <c r="BOI109" s="75"/>
      <c r="BOJ109" s="76"/>
      <c r="BOK109" s="216"/>
      <c r="BOL109" s="75"/>
      <c r="BOM109" s="75"/>
      <c r="BON109" s="204"/>
      <c r="BOO109" s="205"/>
      <c r="BOP109" s="72"/>
      <c r="BOQ109" s="70"/>
      <c r="BOR109" s="73"/>
      <c r="BOS109" s="74"/>
      <c r="BOT109" s="74"/>
      <c r="BOU109" s="62"/>
      <c r="BOV109" s="75"/>
      <c r="BOW109" s="76"/>
      <c r="BOX109" s="216"/>
      <c r="BOY109" s="75"/>
      <c r="BOZ109" s="75"/>
      <c r="BPA109" s="204"/>
      <c r="BPB109" s="205"/>
      <c r="BPC109" s="72"/>
      <c r="BPD109" s="70"/>
      <c r="BPE109" s="73"/>
      <c r="BPF109" s="74"/>
      <c r="BPG109" s="74"/>
      <c r="BPH109" s="62"/>
      <c r="BPI109" s="75"/>
      <c r="BPJ109" s="76"/>
      <c r="BPK109" s="216"/>
      <c r="BPL109" s="75"/>
      <c r="BPM109" s="75"/>
      <c r="BPN109" s="204"/>
      <c r="BPO109" s="205"/>
      <c r="BPP109" s="72"/>
      <c r="BPQ109" s="70"/>
      <c r="BPR109" s="73"/>
      <c r="BPS109" s="74"/>
      <c r="BPT109" s="74"/>
      <c r="BPU109" s="62"/>
      <c r="BPV109" s="75"/>
      <c r="BPW109" s="76"/>
      <c r="BPX109" s="216"/>
      <c r="BPY109" s="75"/>
      <c r="BPZ109" s="75"/>
      <c r="BQA109" s="204"/>
      <c r="BQB109" s="205"/>
      <c r="BQC109" s="72"/>
      <c r="BQD109" s="70"/>
      <c r="BQE109" s="73"/>
      <c r="BQF109" s="74"/>
      <c r="BQG109" s="74"/>
      <c r="BQH109" s="62"/>
      <c r="BQI109" s="75"/>
      <c r="BQJ109" s="76"/>
      <c r="BQK109" s="216"/>
      <c r="BQL109" s="75"/>
      <c r="BQM109" s="75"/>
      <c r="BQN109" s="204"/>
      <c r="BQO109" s="205"/>
      <c r="BQP109" s="72"/>
      <c r="BQQ109" s="70"/>
      <c r="BQR109" s="73"/>
      <c r="BQS109" s="74"/>
      <c r="BQT109" s="74"/>
      <c r="BQU109" s="62"/>
      <c r="BQV109" s="75"/>
      <c r="BQW109" s="76"/>
      <c r="BQX109" s="216"/>
      <c r="BQY109" s="75"/>
      <c r="BQZ109" s="75"/>
      <c r="BRA109" s="204"/>
      <c r="BRB109" s="205"/>
      <c r="BRC109" s="72"/>
      <c r="BRD109" s="70"/>
      <c r="BRE109" s="73"/>
      <c r="BRF109" s="74"/>
      <c r="BRG109" s="74"/>
      <c r="BRH109" s="62"/>
      <c r="BRI109" s="75"/>
      <c r="BRJ109" s="76"/>
      <c r="BRK109" s="216"/>
      <c r="BRL109" s="75"/>
      <c r="BRM109" s="75"/>
      <c r="BRN109" s="204"/>
      <c r="BRO109" s="205"/>
      <c r="BRP109" s="72"/>
      <c r="BRQ109" s="70"/>
      <c r="BRR109" s="73"/>
      <c r="BRS109" s="74"/>
      <c r="BRT109" s="74"/>
      <c r="BRU109" s="62"/>
      <c r="BRV109" s="75"/>
      <c r="BRW109" s="76"/>
      <c r="BRX109" s="216"/>
      <c r="BRY109" s="75"/>
      <c r="BRZ109" s="75"/>
      <c r="BSA109" s="204"/>
      <c r="BSB109" s="205"/>
      <c r="BSC109" s="72"/>
      <c r="BSD109" s="70"/>
      <c r="BSE109" s="73"/>
      <c r="BSF109" s="74"/>
      <c r="BSG109" s="74"/>
      <c r="BSH109" s="62"/>
      <c r="BSI109" s="75"/>
      <c r="BSJ109" s="76"/>
      <c r="BSK109" s="216"/>
      <c r="BSL109" s="75"/>
      <c r="BSM109" s="75"/>
      <c r="BSN109" s="204"/>
      <c r="BSO109" s="205"/>
      <c r="BSP109" s="72"/>
      <c r="BSQ109" s="70"/>
      <c r="BSR109" s="73"/>
      <c r="BSS109" s="74"/>
      <c r="BST109" s="74"/>
      <c r="BSU109" s="62"/>
      <c r="BSV109" s="75"/>
      <c r="BSW109" s="76"/>
      <c r="BSX109" s="216"/>
      <c r="BSY109" s="75"/>
      <c r="BSZ109" s="75"/>
      <c r="BTA109" s="204"/>
      <c r="BTB109" s="205"/>
      <c r="BTC109" s="72"/>
      <c r="BTD109" s="70"/>
      <c r="BTE109" s="73"/>
      <c r="BTF109" s="74"/>
      <c r="BTG109" s="74"/>
      <c r="BTH109" s="62"/>
      <c r="BTI109" s="75"/>
      <c r="BTJ109" s="76"/>
      <c r="BTK109" s="216"/>
      <c r="BTL109" s="75"/>
      <c r="BTM109" s="75"/>
      <c r="BTN109" s="204"/>
      <c r="BTO109" s="205"/>
      <c r="BTP109" s="72"/>
      <c r="BTQ109" s="70"/>
      <c r="BTR109" s="73"/>
      <c r="BTS109" s="74"/>
      <c r="BTT109" s="74"/>
      <c r="BTU109" s="62"/>
      <c r="BTV109" s="75"/>
      <c r="BTW109" s="76"/>
      <c r="BTX109" s="216"/>
      <c r="BTY109" s="75"/>
      <c r="BTZ109" s="75"/>
      <c r="BUA109" s="204"/>
      <c r="BUB109" s="205"/>
      <c r="BUC109" s="72"/>
      <c r="BUD109" s="70"/>
      <c r="BUE109" s="73"/>
      <c r="BUF109" s="74"/>
      <c r="BUG109" s="74"/>
      <c r="BUH109" s="62"/>
      <c r="BUI109" s="75"/>
      <c r="BUJ109" s="76"/>
      <c r="BUK109" s="216"/>
      <c r="BUL109" s="75"/>
      <c r="BUM109" s="75"/>
      <c r="BUN109" s="204"/>
      <c r="BUO109" s="205"/>
      <c r="BUP109" s="72"/>
      <c r="BUQ109" s="70"/>
      <c r="BUR109" s="73"/>
      <c r="BUS109" s="74"/>
      <c r="BUT109" s="74"/>
      <c r="BUU109" s="62"/>
      <c r="BUV109" s="75"/>
      <c r="BUW109" s="76"/>
      <c r="BUX109" s="216"/>
      <c r="BUY109" s="75"/>
      <c r="BUZ109" s="75"/>
      <c r="BVA109" s="204"/>
      <c r="BVB109" s="205"/>
      <c r="BVC109" s="72"/>
      <c r="BVD109" s="70"/>
      <c r="BVE109" s="73"/>
      <c r="BVF109" s="74"/>
      <c r="BVG109" s="74"/>
      <c r="BVH109" s="62"/>
      <c r="BVI109" s="75"/>
      <c r="BVJ109" s="76"/>
      <c r="BVK109" s="216"/>
      <c r="BVL109" s="75"/>
      <c r="BVM109" s="75"/>
      <c r="BVN109" s="204"/>
      <c r="BVO109" s="205"/>
      <c r="BVP109" s="72"/>
      <c r="BVQ109" s="70"/>
      <c r="BVR109" s="73"/>
      <c r="BVS109" s="74"/>
      <c r="BVT109" s="74"/>
      <c r="BVU109" s="62"/>
      <c r="BVV109" s="75"/>
      <c r="BVW109" s="76"/>
      <c r="BVX109" s="216"/>
      <c r="BVY109" s="75"/>
      <c r="BVZ109" s="75"/>
      <c r="BWA109" s="204"/>
      <c r="BWB109" s="205"/>
      <c r="BWC109" s="72"/>
      <c r="BWD109" s="70"/>
      <c r="BWE109" s="73"/>
      <c r="BWF109" s="74"/>
      <c r="BWG109" s="74"/>
      <c r="BWH109" s="62"/>
      <c r="BWI109" s="75"/>
      <c r="BWJ109" s="76"/>
      <c r="BWK109" s="216"/>
      <c r="BWL109" s="75"/>
      <c r="BWM109" s="75"/>
      <c r="BWN109" s="204"/>
      <c r="BWO109" s="205"/>
      <c r="BWP109" s="72"/>
      <c r="BWQ109" s="70"/>
      <c r="BWR109" s="73"/>
      <c r="BWS109" s="74"/>
      <c r="BWT109" s="74"/>
      <c r="BWU109" s="62"/>
      <c r="BWV109" s="75"/>
      <c r="BWW109" s="76"/>
      <c r="BWX109" s="216"/>
      <c r="BWY109" s="75"/>
      <c r="BWZ109" s="75"/>
      <c r="BXA109" s="204"/>
      <c r="BXB109" s="205"/>
      <c r="BXC109" s="72"/>
      <c r="BXD109" s="70"/>
      <c r="BXE109" s="73"/>
      <c r="BXF109" s="74"/>
      <c r="BXG109" s="74"/>
      <c r="BXH109" s="62"/>
      <c r="BXI109" s="75"/>
      <c r="BXJ109" s="76"/>
      <c r="BXK109" s="216"/>
      <c r="BXL109" s="75"/>
      <c r="BXM109" s="75"/>
      <c r="BXN109" s="204"/>
      <c r="BXO109" s="205"/>
      <c r="BXP109" s="72"/>
      <c r="BXQ109" s="70"/>
      <c r="BXR109" s="73"/>
      <c r="BXS109" s="74"/>
      <c r="BXT109" s="74"/>
      <c r="BXU109" s="62"/>
      <c r="BXV109" s="75"/>
      <c r="BXW109" s="76"/>
      <c r="BXX109" s="216"/>
      <c r="BXY109" s="75"/>
      <c r="BXZ109" s="75"/>
      <c r="BYA109" s="204"/>
      <c r="BYB109" s="205"/>
      <c r="BYC109" s="72"/>
      <c r="BYD109" s="70"/>
      <c r="BYE109" s="73"/>
      <c r="BYF109" s="74"/>
      <c r="BYG109" s="74"/>
      <c r="BYH109" s="62"/>
      <c r="BYI109" s="75"/>
      <c r="BYJ109" s="76"/>
      <c r="BYK109" s="216"/>
      <c r="BYL109" s="75"/>
      <c r="BYM109" s="75"/>
      <c r="BYN109" s="204"/>
      <c r="BYO109" s="205"/>
      <c r="BYP109" s="72"/>
      <c r="BYQ109" s="70"/>
      <c r="BYR109" s="73"/>
      <c r="BYS109" s="74"/>
      <c r="BYT109" s="74"/>
      <c r="BYU109" s="62"/>
      <c r="BYV109" s="75"/>
      <c r="BYW109" s="76"/>
      <c r="BYX109" s="216"/>
      <c r="BYY109" s="75"/>
      <c r="BYZ109" s="75"/>
      <c r="BZA109" s="204"/>
      <c r="BZB109" s="205"/>
      <c r="BZC109" s="72"/>
      <c r="BZD109" s="70"/>
      <c r="BZE109" s="73"/>
      <c r="BZF109" s="74"/>
      <c r="BZG109" s="74"/>
      <c r="BZH109" s="62"/>
      <c r="BZI109" s="75"/>
      <c r="BZJ109" s="76"/>
      <c r="BZK109" s="216"/>
      <c r="BZL109" s="75"/>
      <c r="BZM109" s="75"/>
      <c r="BZN109" s="204"/>
      <c r="BZO109" s="205"/>
      <c r="BZP109" s="72"/>
      <c r="BZQ109" s="70"/>
      <c r="BZR109" s="73"/>
      <c r="BZS109" s="74"/>
      <c r="BZT109" s="74"/>
      <c r="BZU109" s="62"/>
      <c r="BZV109" s="75"/>
      <c r="BZW109" s="76"/>
      <c r="BZX109" s="216"/>
      <c r="BZY109" s="75"/>
      <c r="BZZ109" s="75"/>
      <c r="CAA109" s="204"/>
      <c r="CAB109" s="205"/>
      <c r="CAC109" s="72"/>
      <c r="CAD109" s="70"/>
      <c r="CAE109" s="73"/>
      <c r="CAF109" s="74"/>
      <c r="CAG109" s="74"/>
      <c r="CAH109" s="62"/>
      <c r="CAI109" s="75"/>
      <c r="CAJ109" s="76"/>
      <c r="CAK109" s="216"/>
      <c r="CAL109" s="75"/>
      <c r="CAM109" s="75"/>
      <c r="CAN109" s="204"/>
      <c r="CAO109" s="205"/>
      <c r="CAP109" s="72"/>
      <c r="CAQ109" s="70"/>
      <c r="CAR109" s="73"/>
      <c r="CAS109" s="74"/>
      <c r="CAT109" s="74"/>
      <c r="CAU109" s="62"/>
      <c r="CAV109" s="75"/>
      <c r="CAW109" s="76"/>
      <c r="CAX109" s="216"/>
      <c r="CAY109" s="75"/>
      <c r="CAZ109" s="75"/>
      <c r="CBA109" s="204"/>
      <c r="CBB109" s="205"/>
      <c r="CBC109" s="72"/>
      <c r="CBD109" s="70"/>
      <c r="CBE109" s="73"/>
      <c r="CBF109" s="74"/>
      <c r="CBG109" s="74"/>
      <c r="CBH109" s="62"/>
      <c r="CBI109" s="75"/>
      <c r="CBJ109" s="76"/>
      <c r="CBK109" s="216"/>
      <c r="CBL109" s="75"/>
      <c r="CBM109" s="75"/>
      <c r="CBN109" s="204"/>
      <c r="CBO109" s="205"/>
      <c r="CBP109" s="72"/>
      <c r="CBQ109" s="70"/>
      <c r="CBR109" s="73"/>
      <c r="CBS109" s="74"/>
      <c r="CBT109" s="74"/>
      <c r="CBU109" s="62"/>
      <c r="CBV109" s="75"/>
      <c r="CBW109" s="76"/>
      <c r="CBX109" s="216"/>
      <c r="CBY109" s="75"/>
      <c r="CBZ109" s="75"/>
      <c r="CCA109" s="204"/>
      <c r="CCB109" s="205"/>
      <c r="CCC109" s="72"/>
      <c r="CCD109" s="70"/>
      <c r="CCE109" s="73"/>
      <c r="CCF109" s="74"/>
      <c r="CCG109" s="74"/>
      <c r="CCH109" s="62"/>
      <c r="CCI109" s="75"/>
      <c r="CCJ109" s="76"/>
      <c r="CCK109" s="216"/>
      <c r="CCL109" s="75"/>
      <c r="CCM109" s="75"/>
      <c r="CCN109" s="204"/>
      <c r="CCO109" s="205"/>
      <c r="CCP109" s="72"/>
      <c r="CCQ109" s="70"/>
      <c r="CCR109" s="73"/>
      <c r="CCS109" s="74"/>
      <c r="CCT109" s="74"/>
      <c r="CCU109" s="62"/>
      <c r="CCV109" s="75"/>
      <c r="CCW109" s="76"/>
      <c r="CCX109" s="216"/>
      <c r="CCY109" s="75"/>
      <c r="CCZ109" s="75"/>
      <c r="CDA109" s="204"/>
      <c r="CDB109" s="205"/>
      <c r="CDC109" s="72"/>
      <c r="CDD109" s="70"/>
      <c r="CDE109" s="73"/>
      <c r="CDF109" s="74"/>
      <c r="CDG109" s="74"/>
      <c r="CDH109" s="62"/>
      <c r="CDI109" s="75"/>
      <c r="CDJ109" s="76"/>
      <c r="CDK109" s="216"/>
      <c r="CDL109" s="75"/>
      <c r="CDM109" s="75"/>
      <c r="CDN109" s="204"/>
      <c r="CDO109" s="205"/>
      <c r="CDP109" s="72"/>
      <c r="CDQ109" s="70"/>
      <c r="CDR109" s="73"/>
      <c r="CDS109" s="74"/>
      <c r="CDT109" s="74"/>
      <c r="CDU109" s="62"/>
      <c r="CDV109" s="75"/>
      <c r="CDW109" s="76"/>
      <c r="CDX109" s="216"/>
      <c r="CDY109" s="75"/>
      <c r="CDZ109" s="75"/>
      <c r="CEA109" s="204"/>
      <c r="CEB109" s="205"/>
      <c r="CEC109" s="72"/>
      <c r="CED109" s="70"/>
      <c r="CEE109" s="73"/>
      <c r="CEF109" s="74"/>
      <c r="CEG109" s="74"/>
      <c r="CEH109" s="62"/>
      <c r="CEI109" s="75"/>
      <c r="CEJ109" s="76"/>
      <c r="CEK109" s="216"/>
      <c r="CEL109" s="75"/>
      <c r="CEM109" s="75"/>
      <c r="CEN109" s="204"/>
      <c r="CEO109" s="205"/>
      <c r="CEP109" s="72"/>
      <c r="CEQ109" s="70"/>
      <c r="CER109" s="73"/>
      <c r="CES109" s="74"/>
      <c r="CET109" s="74"/>
      <c r="CEU109" s="62"/>
      <c r="CEV109" s="75"/>
      <c r="CEW109" s="76"/>
      <c r="CEX109" s="216"/>
      <c r="CEY109" s="75"/>
      <c r="CEZ109" s="75"/>
      <c r="CFA109" s="204"/>
      <c r="CFB109" s="205"/>
      <c r="CFC109" s="72"/>
      <c r="CFD109" s="70"/>
      <c r="CFE109" s="73"/>
      <c r="CFF109" s="74"/>
      <c r="CFG109" s="74"/>
      <c r="CFH109" s="62"/>
      <c r="CFI109" s="75"/>
      <c r="CFJ109" s="76"/>
      <c r="CFK109" s="216"/>
      <c r="CFL109" s="75"/>
      <c r="CFM109" s="75"/>
      <c r="CFN109" s="204"/>
      <c r="CFO109" s="205"/>
      <c r="CFP109" s="72"/>
      <c r="CFQ109" s="70"/>
      <c r="CFR109" s="73"/>
      <c r="CFS109" s="74"/>
      <c r="CFT109" s="74"/>
      <c r="CFU109" s="62"/>
      <c r="CFV109" s="75"/>
      <c r="CFW109" s="76"/>
      <c r="CFX109" s="216"/>
      <c r="CFY109" s="75"/>
      <c r="CFZ109" s="75"/>
      <c r="CGA109" s="204"/>
      <c r="CGB109" s="205"/>
      <c r="CGC109" s="72"/>
      <c r="CGD109" s="70"/>
      <c r="CGE109" s="73"/>
      <c r="CGF109" s="74"/>
      <c r="CGG109" s="74"/>
      <c r="CGH109" s="62"/>
      <c r="CGI109" s="75"/>
      <c r="CGJ109" s="76"/>
      <c r="CGK109" s="216"/>
      <c r="CGL109" s="75"/>
      <c r="CGM109" s="75"/>
      <c r="CGN109" s="204"/>
      <c r="CGO109" s="205"/>
      <c r="CGP109" s="72"/>
      <c r="CGQ109" s="70"/>
      <c r="CGR109" s="73"/>
      <c r="CGS109" s="74"/>
      <c r="CGT109" s="74"/>
      <c r="CGU109" s="62"/>
      <c r="CGV109" s="75"/>
      <c r="CGW109" s="76"/>
      <c r="CGX109" s="216"/>
      <c r="CGY109" s="75"/>
      <c r="CGZ109" s="75"/>
      <c r="CHA109" s="204"/>
      <c r="CHB109" s="205"/>
      <c r="CHC109" s="72"/>
      <c r="CHD109" s="70"/>
      <c r="CHE109" s="73"/>
      <c r="CHF109" s="74"/>
      <c r="CHG109" s="74"/>
      <c r="CHH109" s="62"/>
      <c r="CHI109" s="75"/>
      <c r="CHJ109" s="76"/>
      <c r="CHK109" s="216"/>
      <c r="CHL109" s="75"/>
      <c r="CHM109" s="75"/>
      <c r="CHN109" s="204"/>
      <c r="CHO109" s="205"/>
      <c r="CHP109" s="72"/>
      <c r="CHQ109" s="70"/>
      <c r="CHR109" s="73"/>
      <c r="CHS109" s="74"/>
      <c r="CHT109" s="74"/>
      <c r="CHU109" s="62"/>
      <c r="CHV109" s="75"/>
      <c r="CHW109" s="76"/>
      <c r="CHX109" s="216"/>
      <c r="CHY109" s="75"/>
      <c r="CHZ109" s="75"/>
      <c r="CIA109" s="204"/>
      <c r="CIB109" s="205"/>
      <c r="CIC109" s="72"/>
      <c r="CID109" s="70"/>
      <c r="CIE109" s="73"/>
      <c r="CIF109" s="74"/>
      <c r="CIG109" s="74"/>
      <c r="CIH109" s="62"/>
      <c r="CII109" s="75"/>
      <c r="CIJ109" s="76"/>
      <c r="CIK109" s="216"/>
      <c r="CIL109" s="75"/>
      <c r="CIM109" s="75"/>
      <c r="CIN109" s="204"/>
      <c r="CIO109" s="205"/>
      <c r="CIP109" s="72"/>
      <c r="CIQ109" s="70"/>
      <c r="CIR109" s="73"/>
      <c r="CIS109" s="74"/>
      <c r="CIT109" s="74"/>
      <c r="CIU109" s="62"/>
      <c r="CIV109" s="75"/>
      <c r="CIW109" s="76"/>
      <c r="CIX109" s="216"/>
      <c r="CIY109" s="75"/>
      <c r="CIZ109" s="75"/>
      <c r="CJA109" s="204"/>
      <c r="CJB109" s="205"/>
      <c r="CJC109" s="72"/>
      <c r="CJD109" s="70"/>
      <c r="CJE109" s="73"/>
      <c r="CJF109" s="74"/>
      <c r="CJG109" s="74"/>
      <c r="CJH109" s="62"/>
      <c r="CJI109" s="75"/>
      <c r="CJJ109" s="76"/>
      <c r="CJK109" s="216"/>
      <c r="CJL109" s="75"/>
      <c r="CJM109" s="75"/>
      <c r="CJN109" s="204"/>
      <c r="CJO109" s="205"/>
      <c r="CJP109" s="72"/>
      <c r="CJQ109" s="70"/>
      <c r="CJR109" s="73"/>
      <c r="CJS109" s="74"/>
      <c r="CJT109" s="74"/>
      <c r="CJU109" s="62"/>
      <c r="CJV109" s="75"/>
      <c r="CJW109" s="76"/>
      <c r="CJX109" s="216"/>
      <c r="CJY109" s="75"/>
      <c r="CJZ109" s="75"/>
      <c r="CKA109" s="204"/>
      <c r="CKB109" s="205"/>
      <c r="CKC109" s="72"/>
      <c r="CKD109" s="70"/>
      <c r="CKE109" s="73"/>
      <c r="CKF109" s="74"/>
      <c r="CKG109" s="74"/>
      <c r="CKH109" s="62"/>
      <c r="CKI109" s="75"/>
      <c r="CKJ109" s="76"/>
      <c r="CKK109" s="216"/>
      <c r="CKL109" s="75"/>
      <c r="CKM109" s="75"/>
      <c r="CKN109" s="204"/>
      <c r="CKO109" s="205"/>
      <c r="CKP109" s="72"/>
      <c r="CKQ109" s="70"/>
      <c r="CKR109" s="73"/>
      <c r="CKS109" s="74"/>
      <c r="CKT109" s="74"/>
      <c r="CKU109" s="62"/>
      <c r="CKV109" s="75"/>
      <c r="CKW109" s="76"/>
      <c r="CKX109" s="216"/>
      <c r="CKY109" s="75"/>
      <c r="CKZ109" s="75"/>
      <c r="CLA109" s="204"/>
      <c r="CLB109" s="205"/>
      <c r="CLC109" s="72"/>
      <c r="CLD109" s="70"/>
      <c r="CLE109" s="73"/>
      <c r="CLF109" s="74"/>
      <c r="CLG109" s="74"/>
      <c r="CLH109" s="62"/>
      <c r="CLI109" s="75"/>
      <c r="CLJ109" s="76"/>
      <c r="CLK109" s="216"/>
      <c r="CLL109" s="75"/>
      <c r="CLM109" s="75"/>
      <c r="CLN109" s="204"/>
      <c r="CLO109" s="205"/>
      <c r="CLP109" s="72"/>
      <c r="CLQ109" s="70"/>
      <c r="CLR109" s="73"/>
      <c r="CLS109" s="74"/>
      <c r="CLT109" s="74"/>
      <c r="CLU109" s="62"/>
      <c r="CLV109" s="75"/>
      <c r="CLW109" s="76"/>
      <c r="CLX109" s="216"/>
      <c r="CLY109" s="75"/>
      <c r="CLZ109" s="75"/>
      <c r="CMA109" s="204"/>
      <c r="CMB109" s="205"/>
      <c r="CMC109" s="72"/>
      <c r="CMD109" s="70"/>
      <c r="CME109" s="73"/>
      <c r="CMF109" s="74"/>
      <c r="CMG109" s="74"/>
      <c r="CMH109" s="62"/>
      <c r="CMI109" s="75"/>
      <c r="CMJ109" s="76"/>
      <c r="CMK109" s="216"/>
      <c r="CML109" s="75"/>
      <c r="CMM109" s="75"/>
      <c r="CMN109" s="204"/>
      <c r="CMO109" s="205"/>
      <c r="CMP109" s="72"/>
      <c r="CMQ109" s="70"/>
      <c r="CMR109" s="73"/>
      <c r="CMS109" s="74"/>
      <c r="CMT109" s="74"/>
      <c r="CMU109" s="62"/>
      <c r="CMV109" s="75"/>
      <c r="CMW109" s="76"/>
      <c r="CMX109" s="216"/>
      <c r="CMY109" s="75"/>
      <c r="CMZ109" s="75"/>
      <c r="CNA109" s="204"/>
      <c r="CNB109" s="205"/>
      <c r="CNC109" s="72"/>
      <c r="CND109" s="70"/>
      <c r="CNE109" s="73"/>
      <c r="CNF109" s="74"/>
      <c r="CNG109" s="74"/>
      <c r="CNH109" s="62"/>
      <c r="CNI109" s="75"/>
      <c r="CNJ109" s="76"/>
      <c r="CNK109" s="216"/>
      <c r="CNL109" s="75"/>
      <c r="CNM109" s="75"/>
      <c r="CNN109" s="204"/>
      <c r="CNO109" s="205"/>
      <c r="CNP109" s="72"/>
      <c r="CNQ109" s="70"/>
      <c r="CNR109" s="73"/>
      <c r="CNS109" s="74"/>
      <c r="CNT109" s="74"/>
      <c r="CNU109" s="62"/>
      <c r="CNV109" s="75"/>
      <c r="CNW109" s="76"/>
      <c r="CNX109" s="216"/>
      <c r="CNY109" s="75"/>
      <c r="CNZ109" s="75"/>
      <c r="COA109" s="204"/>
      <c r="COB109" s="205"/>
      <c r="COC109" s="72"/>
      <c r="COD109" s="70"/>
      <c r="COE109" s="73"/>
      <c r="COF109" s="74"/>
      <c r="COG109" s="74"/>
      <c r="COH109" s="62"/>
      <c r="COI109" s="75"/>
      <c r="COJ109" s="76"/>
      <c r="COK109" s="216"/>
      <c r="COL109" s="75"/>
      <c r="COM109" s="75"/>
      <c r="CON109" s="204"/>
      <c r="COO109" s="205"/>
      <c r="COP109" s="72"/>
      <c r="COQ109" s="70"/>
      <c r="COR109" s="73"/>
      <c r="COS109" s="74"/>
      <c r="COT109" s="74"/>
      <c r="COU109" s="62"/>
      <c r="COV109" s="75"/>
      <c r="COW109" s="76"/>
      <c r="COX109" s="216"/>
      <c r="COY109" s="75"/>
      <c r="COZ109" s="75"/>
      <c r="CPA109" s="204"/>
      <c r="CPB109" s="205"/>
      <c r="CPC109" s="72"/>
      <c r="CPD109" s="70"/>
      <c r="CPE109" s="73"/>
      <c r="CPF109" s="74"/>
      <c r="CPG109" s="74"/>
      <c r="CPH109" s="62"/>
      <c r="CPI109" s="75"/>
      <c r="CPJ109" s="76"/>
      <c r="CPK109" s="216"/>
      <c r="CPL109" s="75"/>
      <c r="CPM109" s="75"/>
      <c r="CPN109" s="204"/>
      <c r="CPO109" s="205"/>
      <c r="CPP109" s="72"/>
      <c r="CPQ109" s="70"/>
      <c r="CPR109" s="73"/>
      <c r="CPS109" s="74"/>
      <c r="CPT109" s="74"/>
      <c r="CPU109" s="62"/>
      <c r="CPV109" s="75"/>
      <c r="CPW109" s="76"/>
      <c r="CPX109" s="216"/>
      <c r="CPY109" s="75"/>
      <c r="CPZ109" s="75"/>
      <c r="CQA109" s="204"/>
      <c r="CQB109" s="205"/>
      <c r="CQC109" s="72"/>
      <c r="CQD109" s="70"/>
      <c r="CQE109" s="73"/>
      <c r="CQF109" s="74"/>
      <c r="CQG109" s="74"/>
      <c r="CQH109" s="62"/>
      <c r="CQI109" s="75"/>
      <c r="CQJ109" s="76"/>
      <c r="CQK109" s="216"/>
      <c r="CQL109" s="75"/>
      <c r="CQM109" s="75"/>
      <c r="CQN109" s="204"/>
      <c r="CQO109" s="205"/>
      <c r="CQP109" s="72"/>
      <c r="CQQ109" s="70"/>
      <c r="CQR109" s="73"/>
      <c r="CQS109" s="74"/>
      <c r="CQT109" s="74"/>
      <c r="CQU109" s="62"/>
      <c r="CQV109" s="75"/>
      <c r="CQW109" s="76"/>
      <c r="CQX109" s="216"/>
      <c r="CQY109" s="75"/>
      <c r="CQZ109" s="75"/>
      <c r="CRA109" s="204"/>
      <c r="CRB109" s="205"/>
      <c r="CRC109" s="72"/>
      <c r="CRD109" s="70"/>
      <c r="CRE109" s="73"/>
      <c r="CRF109" s="74"/>
      <c r="CRG109" s="74"/>
      <c r="CRH109" s="62"/>
      <c r="CRI109" s="75"/>
      <c r="CRJ109" s="76"/>
      <c r="CRK109" s="216"/>
      <c r="CRL109" s="75"/>
      <c r="CRM109" s="75"/>
      <c r="CRN109" s="204"/>
      <c r="CRO109" s="205"/>
      <c r="CRP109" s="72"/>
      <c r="CRQ109" s="70"/>
      <c r="CRR109" s="73"/>
      <c r="CRS109" s="74"/>
      <c r="CRT109" s="74"/>
      <c r="CRU109" s="62"/>
      <c r="CRV109" s="75"/>
      <c r="CRW109" s="76"/>
      <c r="CRX109" s="216"/>
      <c r="CRY109" s="75"/>
      <c r="CRZ109" s="75"/>
      <c r="CSA109" s="204"/>
      <c r="CSB109" s="205"/>
      <c r="CSC109" s="72"/>
      <c r="CSD109" s="70"/>
      <c r="CSE109" s="73"/>
      <c r="CSF109" s="74"/>
      <c r="CSG109" s="74"/>
      <c r="CSH109" s="62"/>
      <c r="CSI109" s="75"/>
      <c r="CSJ109" s="76"/>
      <c r="CSK109" s="216"/>
      <c r="CSL109" s="75"/>
      <c r="CSM109" s="75"/>
      <c r="CSN109" s="204"/>
      <c r="CSO109" s="205"/>
      <c r="CSP109" s="72"/>
      <c r="CSQ109" s="70"/>
      <c r="CSR109" s="73"/>
      <c r="CSS109" s="74"/>
      <c r="CST109" s="74"/>
      <c r="CSU109" s="62"/>
      <c r="CSV109" s="75"/>
      <c r="CSW109" s="76"/>
      <c r="CSX109" s="216"/>
      <c r="CSY109" s="75"/>
      <c r="CSZ109" s="75"/>
      <c r="CTA109" s="204"/>
      <c r="CTB109" s="205"/>
      <c r="CTC109" s="72"/>
      <c r="CTD109" s="70"/>
      <c r="CTE109" s="73"/>
      <c r="CTF109" s="74"/>
      <c r="CTG109" s="74"/>
      <c r="CTH109" s="62"/>
      <c r="CTI109" s="75"/>
      <c r="CTJ109" s="76"/>
      <c r="CTK109" s="216"/>
      <c r="CTL109" s="75"/>
      <c r="CTM109" s="75"/>
      <c r="CTN109" s="204"/>
      <c r="CTO109" s="205"/>
      <c r="CTP109" s="72"/>
      <c r="CTQ109" s="70"/>
      <c r="CTR109" s="73"/>
      <c r="CTS109" s="74"/>
      <c r="CTT109" s="74"/>
      <c r="CTU109" s="62"/>
      <c r="CTV109" s="75"/>
      <c r="CTW109" s="76"/>
      <c r="CTX109" s="216"/>
      <c r="CTY109" s="75"/>
      <c r="CTZ109" s="75"/>
      <c r="CUA109" s="204"/>
      <c r="CUB109" s="205"/>
      <c r="CUC109" s="72"/>
      <c r="CUD109" s="70"/>
      <c r="CUE109" s="73"/>
      <c r="CUF109" s="74"/>
      <c r="CUG109" s="74"/>
      <c r="CUH109" s="62"/>
      <c r="CUI109" s="75"/>
      <c r="CUJ109" s="76"/>
      <c r="CUK109" s="216"/>
      <c r="CUL109" s="75"/>
      <c r="CUM109" s="75"/>
      <c r="CUN109" s="204"/>
      <c r="CUO109" s="205"/>
      <c r="CUP109" s="72"/>
      <c r="CUQ109" s="70"/>
      <c r="CUR109" s="73"/>
      <c r="CUS109" s="74"/>
      <c r="CUT109" s="74"/>
      <c r="CUU109" s="62"/>
      <c r="CUV109" s="75"/>
      <c r="CUW109" s="76"/>
      <c r="CUX109" s="216"/>
      <c r="CUY109" s="75"/>
      <c r="CUZ109" s="75"/>
      <c r="CVA109" s="204"/>
      <c r="CVB109" s="205"/>
      <c r="CVC109" s="72"/>
      <c r="CVD109" s="70"/>
      <c r="CVE109" s="73"/>
      <c r="CVF109" s="74"/>
      <c r="CVG109" s="74"/>
      <c r="CVH109" s="62"/>
      <c r="CVI109" s="75"/>
      <c r="CVJ109" s="76"/>
      <c r="CVK109" s="216"/>
      <c r="CVL109" s="75"/>
      <c r="CVM109" s="75"/>
      <c r="CVN109" s="204"/>
      <c r="CVO109" s="205"/>
      <c r="CVP109" s="72"/>
      <c r="CVQ109" s="70"/>
      <c r="CVR109" s="73"/>
      <c r="CVS109" s="74"/>
      <c r="CVT109" s="74"/>
      <c r="CVU109" s="62"/>
      <c r="CVV109" s="75"/>
      <c r="CVW109" s="76"/>
      <c r="CVX109" s="216"/>
      <c r="CVY109" s="75"/>
      <c r="CVZ109" s="75"/>
      <c r="CWA109" s="204"/>
      <c r="CWB109" s="205"/>
      <c r="CWC109" s="72"/>
      <c r="CWD109" s="70"/>
      <c r="CWE109" s="73"/>
      <c r="CWF109" s="74"/>
      <c r="CWG109" s="74"/>
      <c r="CWH109" s="62"/>
      <c r="CWI109" s="75"/>
      <c r="CWJ109" s="76"/>
      <c r="CWK109" s="216"/>
      <c r="CWL109" s="75"/>
      <c r="CWM109" s="75"/>
      <c r="CWN109" s="204"/>
      <c r="CWO109" s="205"/>
      <c r="CWP109" s="72"/>
      <c r="CWQ109" s="70"/>
      <c r="CWR109" s="73"/>
      <c r="CWS109" s="74"/>
      <c r="CWT109" s="74"/>
      <c r="CWU109" s="62"/>
      <c r="CWV109" s="75"/>
      <c r="CWW109" s="76"/>
      <c r="CWX109" s="216"/>
      <c r="CWY109" s="75"/>
      <c r="CWZ109" s="75"/>
      <c r="CXA109" s="204"/>
      <c r="CXB109" s="205"/>
      <c r="CXC109" s="72"/>
      <c r="CXD109" s="70"/>
      <c r="CXE109" s="73"/>
      <c r="CXF109" s="74"/>
      <c r="CXG109" s="74"/>
      <c r="CXH109" s="62"/>
      <c r="CXI109" s="75"/>
      <c r="CXJ109" s="76"/>
      <c r="CXK109" s="216"/>
      <c r="CXL109" s="75"/>
      <c r="CXM109" s="75"/>
      <c r="CXN109" s="204"/>
      <c r="CXO109" s="205"/>
      <c r="CXP109" s="72"/>
      <c r="CXQ109" s="70"/>
      <c r="CXR109" s="73"/>
      <c r="CXS109" s="74"/>
      <c r="CXT109" s="74"/>
      <c r="CXU109" s="62"/>
      <c r="CXV109" s="75"/>
      <c r="CXW109" s="76"/>
      <c r="CXX109" s="216"/>
      <c r="CXY109" s="75"/>
      <c r="CXZ109" s="75"/>
      <c r="CYA109" s="204"/>
      <c r="CYB109" s="205"/>
      <c r="CYC109" s="72"/>
      <c r="CYD109" s="70"/>
      <c r="CYE109" s="73"/>
      <c r="CYF109" s="74"/>
      <c r="CYG109" s="74"/>
      <c r="CYH109" s="62"/>
      <c r="CYI109" s="75"/>
      <c r="CYJ109" s="76"/>
      <c r="CYK109" s="216"/>
      <c r="CYL109" s="75"/>
      <c r="CYM109" s="75"/>
      <c r="CYN109" s="204"/>
      <c r="CYO109" s="205"/>
      <c r="CYP109" s="72"/>
      <c r="CYQ109" s="70"/>
      <c r="CYR109" s="73"/>
      <c r="CYS109" s="74"/>
      <c r="CYT109" s="74"/>
      <c r="CYU109" s="62"/>
      <c r="CYV109" s="75"/>
      <c r="CYW109" s="76"/>
      <c r="CYX109" s="216"/>
      <c r="CYY109" s="75"/>
      <c r="CYZ109" s="75"/>
      <c r="CZA109" s="204"/>
      <c r="CZB109" s="205"/>
      <c r="CZC109" s="72"/>
      <c r="CZD109" s="70"/>
      <c r="CZE109" s="73"/>
      <c r="CZF109" s="74"/>
      <c r="CZG109" s="74"/>
      <c r="CZH109" s="62"/>
      <c r="CZI109" s="75"/>
      <c r="CZJ109" s="76"/>
      <c r="CZK109" s="216"/>
      <c r="CZL109" s="75"/>
      <c r="CZM109" s="75"/>
      <c r="CZN109" s="204"/>
      <c r="CZO109" s="205"/>
      <c r="CZP109" s="72"/>
      <c r="CZQ109" s="70"/>
      <c r="CZR109" s="73"/>
      <c r="CZS109" s="74"/>
      <c r="CZT109" s="74"/>
      <c r="CZU109" s="62"/>
      <c r="CZV109" s="75"/>
      <c r="CZW109" s="76"/>
      <c r="CZX109" s="216"/>
      <c r="CZY109" s="75"/>
      <c r="CZZ109" s="75"/>
      <c r="DAA109" s="204"/>
      <c r="DAB109" s="205"/>
      <c r="DAC109" s="72"/>
      <c r="DAD109" s="70"/>
      <c r="DAE109" s="73"/>
      <c r="DAF109" s="74"/>
      <c r="DAG109" s="74"/>
      <c r="DAH109" s="62"/>
      <c r="DAI109" s="75"/>
      <c r="DAJ109" s="76"/>
      <c r="DAK109" s="216"/>
      <c r="DAL109" s="75"/>
      <c r="DAM109" s="75"/>
      <c r="DAN109" s="204"/>
      <c r="DAO109" s="205"/>
      <c r="DAP109" s="72"/>
      <c r="DAQ109" s="70"/>
      <c r="DAR109" s="73"/>
      <c r="DAS109" s="74"/>
      <c r="DAT109" s="74"/>
      <c r="DAU109" s="62"/>
      <c r="DAV109" s="75"/>
      <c r="DAW109" s="76"/>
      <c r="DAX109" s="216"/>
      <c r="DAY109" s="75"/>
      <c r="DAZ109" s="75"/>
      <c r="DBA109" s="204"/>
      <c r="DBB109" s="205"/>
      <c r="DBC109" s="72"/>
      <c r="DBD109" s="70"/>
      <c r="DBE109" s="73"/>
      <c r="DBF109" s="74"/>
      <c r="DBG109" s="74"/>
      <c r="DBH109" s="62"/>
      <c r="DBI109" s="75"/>
      <c r="DBJ109" s="76"/>
      <c r="DBK109" s="216"/>
      <c r="DBL109" s="75"/>
      <c r="DBM109" s="75"/>
      <c r="DBN109" s="204"/>
      <c r="DBO109" s="205"/>
      <c r="DBP109" s="72"/>
      <c r="DBQ109" s="70"/>
      <c r="DBR109" s="73"/>
      <c r="DBS109" s="74"/>
      <c r="DBT109" s="74"/>
      <c r="DBU109" s="62"/>
      <c r="DBV109" s="75"/>
      <c r="DBW109" s="76"/>
      <c r="DBX109" s="216"/>
      <c r="DBY109" s="75"/>
      <c r="DBZ109" s="75"/>
      <c r="DCA109" s="204"/>
      <c r="DCB109" s="205"/>
      <c r="DCC109" s="72"/>
      <c r="DCD109" s="70"/>
      <c r="DCE109" s="73"/>
      <c r="DCF109" s="74"/>
      <c r="DCG109" s="74"/>
      <c r="DCH109" s="62"/>
      <c r="DCI109" s="75"/>
      <c r="DCJ109" s="76"/>
      <c r="DCK109" s="216"/>
      <c r="DCL109" s="75"/>
      <c r="DCM109" s="75"/>
      <c r="DCN109" s="204"/>
      <c r="DCO109" s="205"/>
      <c r="DCP109" s="72"/>
      <c r="DCQ109" s="70"/>
      <c r="DCR109" s="73"/>
      <c r="DCS109" s="74"/>
      <c r="DCT109" s="74"/>
      <c r="DCU109" s="62"/>
      <c r="DCV109" s="75"/>
      <c r="DCW109" s="76"/>
      <c r="DCX109" s="216"/>
      <c r="DCY109" s="75"/>
      <c r="DCZ109" s="75"/>
      <c r="DDA109" s="204"/>
      <c r="DDB109" s="205"/>
      <c r="DDC109" s="72"/>
      <c r="DDD109" s="70"/>
      <c r="DDE109" s="73"/>
      <c r="DDF109" s="74"/>
      <c r="DDG109" s="74"/>
      <c r="DDH109" s="62"/>
      <c r="DDI109" s="75"/>
      <c r="DDJ109" s="76"/>
      <c r="DDK109" s="216"/>
      <c r="DDL109" s="75"/>
      <c r="DDM109" s="75"/>
      <c r="DDN109" s="204"/>
      <c r="DDO109" s="205"/>
      <c r="DDP109" s="72"/>
      <c r="DDQ109" s="70"/>
      <c r="DDR109" s="73"/>
      <c r="DDS109" s="74"/>
      <c r="DDT109" s="74"/>
      <c r="DDU109" s="62"/>
      <c r="DDV109" s="75"/>
      <c r="DDW109" s="76"/>
      <c r="DDX109" s="216"/>
      <c r="DDY109" s="75"/>
      <c r="DDZ109" s="75"/>
      <c r="DEA109" s="204"/>
      <c r="DEB109" s="205"/>
      <c r="DEC109" s="72"/>
      <c r="DED109" s="70"/>
      <c r="DEE109" s="73"/>
      <c r="DEF109" s="74"/>
      <c r="DEG109" s="74"/>
      <c r="DEH109" s="62"/>
      <c r="DEI109" s="75"/>
      <c r="DEJ109" s="76"/>
      <c r="DEK109" s="216"/>
      <c r="DEL109" s="75"/>
      <c r="DEM109" s="75"/>
      <c r="DEN109" s="204"/>
      <c r="DEO109" s="205"/>
      <c r="DEP109" s="72"/>
      <c r="DEQ109" s="70"/>
      <c r="DER109" s="73"/>
      <c r="DES109" s="74"/>
      <c r="DET109" s="74"/>
      <c r="DEU109" s="62"/>
      <c r="DEV109" s="75"/>
      <c r="DEW109" s="76"/>
      <c r="DEX109" s="216"/>
      <c r="DEY109" s="75"/>
      <c r="DEZ109" s="75"/>
      <c r="DFA109" s="204"/>
      <c r="DFB109" s="205"/>
      <c r="DFC109" s="72"/>
      <c r="DFD109" s="70"/>
      <c r="DFE109" s="73"/>
      <c r="DFF109" s="74"/>
      <c r="DFG109" s="74"/>
      <c r="DFH109" s="62"/>
      <c r="DFI109" s="75"/>
      <c r="DFJ109" s="76"/>
      <c r="DFK109" s="216"/>
      <c r="DFL109" s="75"/>
      <c r="DFM109" s="75"/>
      <c r="DFN109" s="204"/>
      <c r="DFO109" s="205"/>
      <c r="DFP109" s="72"/>
      <c r="DFQ109" s="70"/>
      <c r="DFR109" s="73"/>
      <c r="DFS109" s="74"/>
      <c r="DFT109" s="74"/>
      <c r="DFU109" s="62"/>
      <c r="DFV109" s="75"/>
      <c r="DFW109" s="76"/>
      <c r="DFX109" s="216"/>
      <c r="DFY109" s="75"/>
      <c r="DFZ109" s="75"/>
      <c r="DGA109" s="204"/>
      <c r="DGB109" s="205"/>
      <c r="DGC109" s="72"/>
      <c r="DGD109" s="70"/>
      <c r="DGE109" s="73"/>
      <c r="DGF109" s="74"/>
      <c r="DGG109" s="74"/>
      <c r="DGH109" s="62"/>
      <c r="DGI109" s="75"/>
      <c r="DGJ109" s="76"/>
      <c r="DGK109" s="216"/>
      <c r="DGL109" s="75"/>
      <c r="DGM109" s="75"/>
      <c r="DGN109" s="204"/>
      <c r="DGO109" s="205"/>
      <c r="DGP109" s="72"/>
      <c r="DGQ109" s="70"/>
      <c r="DGR109" s="73"/>
      <c r="DGS109" s="74"/>
      <c r="DGT109" s="74"/>
      <c r="DGU109" s="62"/>
      <c r="DGV109" s="75"/>
      <c r="DGW109" s="76"/>
      <c r="DGX109" s="216"/>
      <c r="DGY109" s="75"/>
      <c r="DGZ109" s="75"/>
      <c r="DHA109" s="204"/>
      <c r="DHB109" s="205"/>
      <c r="DHC109" s="72"/>
      <c r="DHD109" s="70"/>
      <c r="DHE109" s="73"/>
      <c r="DHF109" s="74"/>
      <c r="DHG109" s="74"/>
      <c r="DHH109" s="62"/>
      <c r="DHI109" s="75"/>
      <c r="DHJ109" s="76"/>
      <c r="DHK109" s="216"/>
      <c r="DHL109" s="75"/>
      <c r="DHM109" s="75"/>
      <c r="DHN109" s="204"/>
      <c r="DHO109" s="205"/>
      <c r="DHP109" s="72"/>
      <c r="DHQ109" s="70"/>
      <c r="DHR109" s="73"/>
      <c r="DHS109" s="74"/>
      <c r="DHT109" s="74"/>
      <c r="DHU109" s="62"/>
      <c r="DHV109" s="75"/>
      <c r="DHW109" s="76"/>
      <c r="DHX109" s="216"/>
      <c r="DHY109" s="75"/>
      <c r="DHZ109" s="75"/>
      <c r="DIA109" s="204"/>
      <c r="DIB109" s="205"/>
      <c r="DIC109" s="72"/>
      <c r="DID109" s="70"/>
      <c r="DIE109" s="73"/>
      <c r="DIF109" s="74"/>
      <c r="DIG109" s="74"/>
      <c r="DIH109" s="62"/>
      <c r="DII109" s="75"/>
      <c r="DIJ109" s="76"/>
      <c r="DIK109" s="216"/>
      <c r="DIL109" s="75"/>
      <c r="DIM109" s="75"/>
      <c r="DIN109" s="204"/>
      <c r="DIO109" s="205"/>
      <c r="DIP109" s="72"/>
      <c r="DIQ109" s="70"/>
      <c r="DIR109" s="73"/>
      <c r="DIS109" s="74"/>
      <c r="DIT109" s="74"/>
      <c r="DIU109" s="62"/>
      <c r="DIV109" s="75"/>
      <c r="DIW109" s="76"/>
      <c r="DIX109" s="216"/>
      <c r="DIY109" s="75"/>
      <c r="DIZ109" s="75"/>
      <c r="DJA109" s="204"/>
      <c r="DJB109" s="205"/>
      <c r="DJC109" s="72"/>
      <c r="DJD109" s="70"/>
      <c r="DJE109" s="73"/>
      <c r="DJF109" s="74"/>
      <c r="DJG109" s="74"/>
      <c r="DJH109" s="62"/>
      <c r="DJI109" s="75"/>
      <c r="DJJ109" s="76"/>
      <c r="DJK109" s="216"/>
      <c r="DJL109" s="75"/>
      <c r="DJM109" s="75"/>
      <c r="DJN109" s="204"/>
      <c r="DJO109" s="205"/>
      <c r="DJP109" s="72"/>
      <c r="DJQ109" s="70"/>
      <c r="DJR109" s="73"/>
      <c r="DJS109" s="74"/>
      <c r="DJT109" s="74"/>
      <c r="DJU109" s="62"/>
      <c r="DJV109" s="75"/>
      <c r="DJW109" s="76"/>
      <c r="DJX109" s="216"/>
      <c r="DJY109" s="75"/>
      <c r="DJZ109" s="75"/>
      <c r="DKA109" s="204"/>
      <c r="DKB109" s="205"/>
      <c r="DKC109" s="72"/>
      <c r="DKD109" s="70"/>
      <c r="DKE109" s="73"/>
      <c r="DKF109" s="74"/>
      <c r="DKG109" s="74"/>
      <c r="DKH109" s="62"/>
      <c r="DKI109" s="75"/>
      <c r="DKJ109" s="76"/>
      <c r="DKK109" s="216"/>
      <c r="DKL109" s="75"/>
      <c r="DKM109" s="75"/>
      <c r="DKN109" s="204"/>
      <c r="DKO109" s="205"/>
      <c r="DKP109" s="72"/>
      <c r="DKQ109" s="70"/>
      <c r="DKR109" s="73"/>
      <c r="DKS109" s="74"/>
      <c r="DKT109" s="74"/>
      <c r="DKU109" s="62"/>
      <c r="DKV109" s="75"/>
      <c r="DKW109" s="76"/>
      <c r="DKX109" s="216"/>
      <c r="DKY109" s="75"/>
      <c r="DKZ109" s="75"/>
      <c r="DLA109" s="204"/>
      <c r="DLB109" s="205"/>
      <c r="DLC109" s="72"/>
      <c r="DLD109" s="70"/>
      <c r="DLE109" s="73"/>
      <c r="DLF109" s="74"/>
      <c r="DLG109" s="74"/>
      <c r="DLH109" s="62"/>
      <c r="DLI109" s="75"/>
      <c r="DLJ109" s="76"/>
      <c r="DLK109" s="216"/>
      <c r="DLL109" s="75"/>
      <c r="DLM109" s="75"/>
      <c r="DLN109" s="204"/>
      <c r="DLO109" s="205"/>
      <c r="DLP109" s="72"/>
      <c r="DLQ109" s="70"/>
      <c r="DLR109" s="73"/>
      <c r="DLS109" s="74"/>
      <c r="DLT109" s="74"/>
      <c r="DLU109" s="62"/>
      <c r="DLV109" s="75"/>
      <c r="DLW109" s="76"/>
      <c r="DLX109" s="216"/>
      <c r="DLY109" s="75"/>
      <c r="DLZ109" s="75"/>
      <c r="DMA109" s="204"/>
      <c r="DMB109" s="205"/>
      <c r="DMC109" s="72"/>
      <c r="DMD109" s="70"/>
      <c r="DME109" s="73"/>
      <c r="DMF109" s="74"/>
      <c r="DMG109" s="74"/>
      <c r="DMH109" s="62"/>
      <c r="DMI109" s="75"/>
      <c r="DMJ109" s="76"/>
      <c r="DMK109" s="216"/>
      <c r="DML109" s="75"/>
      <c r="DMM109" s="75"/>
      <c r="DMN109" s="204"/>
      <c r="DMO109" s="205"/>
      <c r="DMP109" s="72"/>
      <c r="DMQ109" s="70"/>
      <c r="DMR109" s="73"/>
      <c r="DMS109" s="74"/>
      <c r="DMT109" s="74"/>
      <c r="DMU109" s="62"/>
      <c r="DMV109" s="75"/>
      <c r="DMW109" s="76"/>
      <c r="DMX109" s="216"/>
      <c r="DMY109" s="75"/>
      <c r="DMZ109" s="75"/>
      <c r="DNA109" s="204"/>
      <c r="DNB109" s="205"/>
      <c r="DNC109" s="72"/>
      <c r="DND109" s="70"/>
      <c r="DNE109" s="73"/>
      <c r="DNF109" s="74"/>
      <c r="DNG109" s="74"/>
      <c r="DNH109" s="62"/>
      <c r="DNI109" s="75"/>
      <c r="DNJ109" s="76"/>
      <c r="DNK109" s="216"/>
      <c r="DNL109" s="75"/>
      <c r="DNM109" s="75"/>
      <c r="DNN109" s="204"/>
      <c r="DNO109" s="205"/>
      <c r="DNP109" s="72"/>
      <c r="DNQ109" s="70"/>
      <c r="DNR109" s="73"/>
      <c r="DNS109" s="74"/>
      <c r="DNT109" s="74"/>
      <c r="DNU109" s="62"/>
      <c r="DNV109" s="75"/>
      <c r="DNW109" s="76"/>
      <c r="DNX109" s="216"/>
      <c r="DNY109" s="75"/>
      <c r="DNZ109" s="75"/>
      <c r="DOA109" s="204"/>
      <c r="DOB109" s="205"/>
      <c r="DOC109" s="72"/>
      <c r="DOD109" s="70"/>
      <c r="DOE109" s="73"/>
      <c r="DOF109" s="74"/>
      <c r="DOG109" s="74"/>
      <c r="DOH109" s="62"/>
      <c r="DOI109" s="75"/>
      <c r="DOJ109" s="76"/>
      <c r="DOK109" s="216"/>
      <c r="DOL109" s="75"/>
      <c r="DOM109" s="75"/>
      <c r="DON109" s="204"/>
      <c r="DOO109" s="205"/>
      <c r="DOP109" s="72"/>
      <c r="DOQ109" s="70"/>
      <c r="DOR109" s="73"/>
      <c r="DOS109" s="74"/>
      <c r="DOT109" s="74"/>
      <c r="DOU109" s="62"/>
      <c r="DOV109" s="75"/>
      <c r="DOW109" s="76"/>
      <c r="DOX109" s="216"/>
      <c r="DOY109" s="75"/>
      <c r="DOZ109" s="75"/>
      <c r="DPA109" s="204"/>
      <c r="DPB109" s="205"/>
      <c r="DPC109" s="72"/>
      <c r="DPD109" s="70"/>
      <c r="DPE109" s="73"/>
      <c r="DPF109" s="74"/>
      <c r="DPG109" s="74"/>
      <c r="DPH109" s="62"/>
      <c r="DPI109" s="75"/>
      <c r="DPJ109" s="76"/>
      <c r="DPK109" s="216"/>
      <c r="DPL109" s="75"/>
      <c r="DPM109" s="75"/>
      <c r="DPN109" s="204"/>
      <c r="DPO109" s="205"/>
      <c r="DPP109" s="72"/>
      <c r="DPQ109" s="70"/>
      <c r="DPR109" s="73"/>
      <c r="DPS109" s="74"/>
      <c r="DPT109" s="74"/>
      <c r="DPU109" s="62"/>
      <c r="DPV109" s="75"/>
      <c r="DPW109" s="76"/>
      <c r="DPX109" s="216"/>
      <c r="DPY109" s="75"/>
      <c r="DPZ109" s="75"/>
      <c r="DQA109" s="204"/>
      <c r="DQB109" s="205"/>
      <c r="DQC109" s="72"/>
      <c r="DQD109" s="70"/>
      <c r="DQE109" s="73"/>
      <c r="DQF109" s="74"/>
      <c r="DQG109" s="74"/>
      <c r="DQH109" s="62"/>
      <c r="DQI109" s="75"/>
      <c r="DQJ109" s="76"/>
      <c r="DQK109" s="216"/>
      <c r="DQL109" s="75"/>
      <c r="DQM109" s="75"/>
      <c r="DQN109" s="204"/>
      <c r="DQO109" s="205"/>
      <c r="DQP109" s="72"/>
      <c r="DQQ109" s="70"/>
      <c r="DQR109" s="73"/>
      <c r="DQS109" s="74"/>
      <c r="DQT109" s="74"/>
      <c r="DQU109" s="62"/>
      <c r="DQV109" s="75"/>
      <c r="DQW109" s="76"/>
      <c r="DQX109" s="216"/>
      <c r="DQY109" s="75"/>
      <c r="DQZ109" s="75"/>
      <c r="DRA109" s="204"/>
      <c r="DRB109" s="205"/>
      <c r="DRC109" s="72"/>
      <c r="DRD109" s="70"/>
      <c r="DRE109" s="73"/>
      <c r="DRF109" s="74"/>
      <c r="DRG109" s="74"/>
      <c r="DRH109" s="62"/>
      <c r="DRI109" s="75"/>
      <c r="DRJ109" s="76"/>
      <c r="DRK109" s="216"/>
      <c r="DRL109" s="75"/>
      <c r="DRM109" s="75"/>
      <c r="DRN109" s="204"/>
      <c r="DRO109" s="205"/>
      <c r="DRP109" s="72"/>
      <c r="DRQ109" s="70"/>
      <c r="DRR109" s="73"/>
      <c r="DRS109" s="74"/>
      <c r="DRT109" s="74"/>
      <c r="DRU109" s="62"/>
      <c r="DRV109" s="75"/>
      <c r="DRW109" s="76"/>
      <c r="DRX109" s="216"/>
      <c r="DRY109" s="75"/>
      <c r="DRZ109" s="75"/>
      <c r="DSA109" s="204"/>
      <c r="DSB109" s="205"/>
      <c r="DSC109" s="72"/>
      <c r="DSD109" s="70"/>
      <c r="DSE109" s="73"/>
      <c r="DSF109" s="74"/>
      <c r="DSG109" s="74"/>
      <c r="DSH109" s="62"/>
      <c r="DSI109" s="75"/>
      <c r="DSJ109" s="76"/>
      <c r="DSK109" s="216"/>
      <c r="DSL109" s="75"/>
      <c r="DSM109" s="75"/>
      <c r="DSN109" s="204"/>
      <c r="DSO109" s="205"/>
      <c r="DSP109" s="72"/>
      <c r="DSQ109" s="70"/>
      <c r="DSR109" s="73"/>
      <c r="DSS109" s="74"/>
      <c r="DST109" s="74"/>
      <c r="DSU109" s="62"/>
      <c r="DSV109" s="75"/>
      <c r="DSW109" s="76"/>
      <c r="DSX109" s="216"/>
      <c r="DSY109" s="75"/>
      <c r="DSZ109" s="75"/>
      <c r="DTA109" s="204"/>
      <c r="DTB109" s="205"/>
      <c r="DTC109" s="72"/>
      <c r="DTD109" s="70"/>
      <c r="DTE109" s="73"/>
      <c r="DTF109" s="74"/>
      <c r="DTG109" s="74"/>
      <c r="DTH109" s="62"/>
      <c r="DTI109" s="75"/>
      <c r="DTJ109" s="76"/>
      <c r="DTK109" s="216"/>
      <c r="DTL109" s="75"/>
      <c r="DTM109" s="75"/>
      <c r="DTN109" s="204"/>
      <c r="DTO109" s="205"/>
      <c r="DTP109" s="72"/>
      <c r="DTQ109" s="70"/>
      <c r="DTR109" s="73"/>
      <c r="DTS109" s="74"/>
      <c r="DTT109" s="74"/>
      <c r="DTU109" s="62"/>
      <c r="DTV109" s="75"/>
      <c r="DTW109" s="76"/>
      <c r="DTX109" s="216"/>
      <c r="DTY109" s="75"/>
      <c r="DTZ109" s="75"/>
      <c r="DUA109" s="204"/>
      <c r="DUB109" s="205"/>
      <c r="DUC109" s="72"/>
      <c r="DUD109" s="70"/>
      <c r="DUE109" s="73"/>
      <c r="DUF109" s="74"/>
      <c r="DUG109" s="74"/>
      <c r="DUH109" s="62"/>
      <c r="DUI109" s="75"/>
      <c r="DUJ109" s="76"/>
      <c r="DUK109" s="216"/>
      <c r="DUL109" s="75"/>
      <c r="DUM109" s="75"/>
      <c r="DUN109" s="204"/>
      <c r="DUO109" s="205"/>
      <c r="DUP109" s="72"/>
      <c r="DUQ109" s="70"/>
      <c r="DUR109" s="73"/>
      <c r="DUS109" s="74"/>
      <c r="DUT109" s="74"/>
      <c r="DUU109" s="62"/>
      <c r="DUV109" s="75"/>
      <c r="DUW109" s="76"/>
      <c r="DUX109" s="216"/>
      <c r="DUY109" s="75"/>
      <c r="DUZ109" s="75"/>
      <c r="DVA109" s="204"/>
      <c r="DVB109" s="205"/>
      <c r="DVC109" s="72"/>
      <c r="DVD109" s="70"/>
      <c r="DVE109" s="73"/>
      <c r="DVF109" s="74"/>
      <c r="DVG109" s="74"/>
      <c r="DVH109" s="62"/>
      <c r="DVI109" s="75"/>
      <c r="DVJ109" s="76"/>
      <c r="DVK109" s="216"/>
      <c r="DVL109" s="75"/>
      <c r="DVM109" s="75"/>
      <c r="DVN109" s="204"/>
      <c r="DVO109" s="205"/>
      <c r="DVP109" s="72"/>
      <c r="DVQ109" s="70"/>
      <c r="DVR109" s="73"/>
      <c r="DVS109" s="74"/>
      <c r="DVT109" s="74"/>
      <c r="DVU109" s="62"/>
      <c r="DVV109" s="75"/>
      <c r="DVW109" s="76"/>
      <c r="DVX109" s="216"/>
      <c r="DVY109" s="75"/>
      <c r="DVZ109" s="75"/>
      <c r="DWA109" s="204"/>
      <c r="DWB109" s="205"/>
      <c r="DWC109" s="72"/>
      <c r="DWD109" s="70"/>
      <c r="DWE109" s="73"/>
      <c r="DWF109" s="74"/>
      <c r="DWG109" s="74"/>
      <c r="DWH109" s="62"/>
      <c r="DWI109" s="75"/>
      <c r="DWJ109" s="76"/>
      <c r="DWK109" s="216"/>
      <c r="DWL109" s="75"/>
      <c r="DWM109" s="75"/>
      <c r="DWN109" s="204"/>
      <c r="DWO109" s="205"/>
      <c r="DWP109" s="72"/>
      <c r="DWQ109" s="70"/>
      <c r="DWR109" s="73"/>
      <c r="DWS109" s="74"/>
      <c r="DWT109" s="74"/>
      <c r="DWU109" s="62"/>
      <c r="DWV109" s="75"/>
      <c r="DWW109" s="76"/>
      <c r="DWX109" s="216"/>
      <c r="DWY109" s="75"/>
      <c r="DWZ109" s="75"/>
      <c r="DXA109" s="204"/>
      <c r="DXB109" s="205"/>
      <c r="DXC109" s="72"/>
      <c r="DXD109" s="70"/>
      <c r="DXE109" s="73"/>
      <c r="DXF109" s="74"/>
      <c r="DXG109" s="74"/>
      <c r="DXH109" s="62"/>
      <c r="DXI109" s="75"/>
      <c r="DXJ109" s="76"/>
      <c r="DXK109" s="216"/>
      <c r="DXL109" s="75"/>
      <c r="DXM109" s="75"/>
      <c r="DXN109" s="204"/>
      <c r="DXO109" s="205"/>
      <c r="DXP109" s="72"/>
      <c r="DXQ109" s="70"/>
      <c r="DXR109" s="73"/>
      <c r="DXS109" s="74"/>
      <c r="DXT109" s="74"/>
      <c r="DXU109" s="62"/>
      <c r="DXV109" s="75"/>
      <c r="DXW109" s="76"/>
      <c r="DXX109" s="216"/>
      <c r="DXY109" s="75"/>
      <c r="DXZ109" s="75"/>
      <c r="DYA109" s="204"/>
      <c r="DYB109" s="205"/>
      <c r="DYC109" s="72"/>
      <c r="DYD109" s="70"/>
      <c r="DYE109" s="73"/>
      <c r="DYF109" s="74"/>
      <c r="DYG109" s="74"/>
      <c r="DYH109" s="62"/>
      <c r="DYI109" s="75"/>
      <c r="DYJ109" s="76"/>
      <c r="DYK109" s="216"/>
      <c r="DYL109" s="75"/>
      <c r="DYM109" s="75"/>
      <c r="DYN109" s="204"/>
      <c r="DYO109" s="205"/>
      <c r="DYP109" s="72"/>
      <c r="DYQ109" s="70"/>
      <c r="DYR109" s="73"/>
      <c r="DYS109" s="74"/>
      <c r="DYT109" s="74"/>
      <c r="DYU109" s="62"/>
      <c r="DYV109" s="75"/>
      <c r="DYW109" s="76"/>
      <c r="DYX109" s="216"/>
      <c r="DYY109" s="75"/>
      <c r="DYZ109" s="75"/>
      <c r="DZA109" s="204"/>
      <c r="DZB109" s="205"/>
      <c r="DZC109" s="72"/>
      <c r="DZD109" s="70"/>
      <c r="DZE109" s="73"/>
      <c r="DZF109" s="74"/>
      <c r="DZG109" s="74"/>
      <c r="DZH109" s="62"/>
      <c r="DZI109" s="75"/>
      <c r="DZJ109" s="76"/>
      <c r="DZK109" s="216"/>
      <c r="DZL109" s="75"/>
      <c r="DZM109" s="75"/>
      <c r="DZN109" s="204"/>
      <c r="DZO109" s="205"/>
      <c r="DZP109" s="72"/>
      <c r="DZQ109" s="70"/>
      <c r="DZR109" s="73"/>
      <c r="DZS109" s="74"/>
      <c r="DZT109" s="74"/>
      <c r="DZU109" s="62"/>
      <c r="DZV109" s="75"/>
      <c r="DZW109" s="76"/>
      <c r="DZX109" s="216"/>
      <c r="DZY109" s="75"/>
      <c r="DZZ109" s="75"/>
      <c r="EAA109" s="204"/>
      <c r="EAB109" s="205"/>
      <c r="EAC109" s="72"/>
      <c r="EAD109" s="70"/>
      <c r="EAE109" s="73"/>
      <c r="EAF109" s="74"/>
      <c r="EAG109" s="74"/>
      <c r="EAH109" s="62"/>
      <c r="EAI109" s="75"/>
      <c r="EAJ109" s="76"/>
      <c r="EAK109" s="216"/>
      <c r="EAL109" s="75"/>
      <c r="EAM109" s="75"/>
      <c r="EAN109" s="204"/>
      <c r="EAO109" s="205"/>
      <c r="EAP109" s="72"/>
      <c r="EAQ109" s="70"/>
      <c r="EAR109" s="73"/>
      <c r="EAS109" s="74"/>
      <c r="EAT109" s="74"/>
      <c r="EAU109" s="62"/>
      <c r="EAV109" s="75"/>
      <c r="EAW109" s="76"/>
      <c r="EAX109" s="216"/>
      <c r="EAY109" s="75"/>
      <c r="EAZ109" s="75"/>
      <c r="EBA109" s="204"/>
      <c r="EBB109" s="205"/>
      <c r="EBC109" s="72"/>
      <c r="EBD109" s="70"/>
      <c r="EBE109" s="73"/>
      <c r="EBF109" s="74"/>
      <c r="EBG109" s="74"/>
      <c r="EBH109" s="62"/>
      <c r="EBI109" s="75"/>
      <c r="EBJ109" s="76"/>
      <c r="EBK109" s="216"/>
      <c r="EBL109" s="75"/>
      <c r="EBM109" s="75"/>
      <c r="EBN109" s="204"/>
      <c r="EBO109" s="205"/>
      <c r="EBP109" s="72"/>
      <c r="EBQ109" s="70"/>
      <c r="EBR109" s="73"/>
      <c r="EBS109" s="74"/>
      <c r="EBT109" s="74"/>
      <c r="EBU109" s="62"/>
      <c r="EBV109" s="75"/>
      <c r="EBW109" s="76"/>
      <c r="EBX109" s="216"/>
      <c r="EBY109" s="75"/>
      <c r="EBZ109" s="75"/>
      <c r="ECA109" s="204"/>
      <c r="ECB109" s="205"/>
      <c r="ECC109" s="72"/>
      <c r="ECD109" s="70"/>
      <c r="ECE109" s="73"/>
      <c r="ECF109" s="74"/>
      <c r="ECG109" s="74"/>
      <c r="ECH109" s="62"/>
      <c r="ECI109" s="75"/>
      <c r="ECJ109" s="76"/>
      <c r="ECK109" s="216"/>
      <c r="ECL109" s="75"/>
      <c r="ECM109" s="75"/>
      <c r="ECN109" s="204"/>
      <c r="ECO109" s="205"/>
      <c r="ECP109" s="72"/>
      <c r="ECQ109" s="70"/>
      <c r="ECR109" s="73"/>
      <c r="ECS109" s="74"/>
      <c r="ECT109" s="74"/>
      <c r="ECU109" s="62"/>
      <c r="ECV109" s="75"/>
      <c r="ECW109" s="76"/>
      <c r="ECX109" s="216"/>
      <c r="ECY109" s="75"/>
      <c r="ECZ109" s="75"/>
      <c r="EDA109" s="204"/>
      <c r="EDB109" s="205"/>
      <c r="EDC109" s="72"/>
      <c r="EDD109" s="70"/>
      <c r="EDE109" s="73"/>
      <c r="EDF109" s="74"/>
      <c r="EDG109" s="74"/>
      <c r="EDH109" s="62"/>
      <c r="EDI109" s="75"/>
      <c r="EDJ109" s="76"/>
      <c r="EDK109" s="216"/>
      <c r="EDL109" s="75"/>
      <c r="EDM109" s="75"/>
      <c r="EDN109" s="204"/>
      <c r="EDO109" s="205"/>
      <c r="EDP109" s="72"/>
      <c r="EDQ109" s="70"/>
      <c r="EDR109" s="73"/>
      <c r="EDS109" s="74"/>
      <c r="EDT109" s="74"/>
      <c r="EDU109" s="62"/>
      <c r="EDV109" s="75"/>
      <c r="EDW109" s="76"/>
      <c r="EDX109" s="216"/>
      <c r="EDY109" s="75"/>
      <c r="EDZ109" s="75"/>
      <c r="EEA109" s="204"/>
      <c r="EEB109" s="205"/>
      <c r="EEC109" s="72"/>
      <c r="EED109" s="70"/>
      <c r="EEE109" s="73"/>
      <c r="EEF109" s="74"/>
      <c r="EEG109" s="74"/>
      <c r="EEH109" s="62"/>
      <c r="EEI109" s="75"/>
      <c r="EEJ109" s="76"/>
      <c r="EEK109" s="216"/>
      <c r="EEL109" s="75"/>
      <c r="EEM109" s="75"/>
      <c r="EEN109" s="204"/>
      <c r="EEO109" s="205"/>
      <c r="EEP109" s="72"/>
      <c r="EEQ109" s="70"/>
      <c r="EER109" s="73"/>
      <c r="EES109" s="74"/>
      <c r="EET109" s="74"/>
      <c r="EEU109" s="62"/>
      <c r="EEV109" s="75"/>
      <c r="EEW109" s="76"/>
      <c r="EEX109" s="216"/>
      <c r="EEY109" s="75"/>
      <c r="EEZ109" s="75"/>
      <c r="EFA109" s="204"/>
      <c r="EFB109" s="205"/>
      <c r="EFC109" s="72"/>
      <c r="EFD109" s="70"/>
      <c r="EFE109" s="73"/>
      <c r="EFF109" s="74"/>
      <c r="EFG109" s="74"/>
      <c r="EFH109" s="62"/>
      <c r="EFI109" s="75"/>
      <c r="EFJ109" s="76"/>
      <c r="EFK109" s="216"/>
      <c r="EFL109" s="75"/>
      <c r="EFM109" s="75"/>
      <c r="EFN109" s="204"/>
      <c r="EFO109" s="205"/>
      <c r="EFP109" s="72"/>
      <c r="EFQ109" s="70"/>
      <c r="EFR109" s="73"/>
      <c r="EFS109" s="74"/>
      <c r="EFT109" s="74"/>
      <c r="EFU109" s="62"/>
      <c r="EFV109" s="75"/>
      <c r="EFW109" s="76"/>
      <c r="EFX109" s="216"/>
      <c r="EFY109" s="75"/>
      <c r="EFZ109" s="75"/>
      <c r="EGA109" s="204"/>
      <c r="EGB109" s="205"/>
      <c r="EGC109" s="72"/>
      <c r="EGD109" s="70"/>
      <c r="EGE109" s="73"/>
      <c r="EGF109" s="74"/>
      <c r="EGG109" s="74"/>
      <c r="EGH109" s="62"/>
      <c r="EGI109" s="75"/>
      <c r="EGJ109" s="76"/>
      <c r="EGK109" s="216"/>
      <c r="EGL109" s="75"/>
      <c r="EGM109" s="75"/>
      <c r="EGN109" s="204"/>
      <c r="EGO109" s="205"/>
      <c r="EGP109" s="72"/>
      <c r="EGQ109" s="70"/>
      <c r="EGR109" s="73"/>
      <c r="EGS109" s="74"/>
      <c r="EGT109" s="74"/>
      <c r="EGU109" s="62"/>
      <c r="EGV109" s="75"/>
      <c r="EGW109" s="76"/>
      <c r="EGX109" s="216"/>
      <c r="EGY109" s="75"/>
      <c r="EGZ109" s="75"/>
      <c r="EHA109" s="204"/>
      <c r="EHB109" s="205"/>
      <c r="EHC109" s="72"/>
      <c r="EHD109" s="70"/>
      <c r="EHE109" s="73"/>
      <c r="EHF109" s="74"/>
      <c r="EHG109" s="74"/>
      <c r="EHH109" s="62"/>
      <c r="EHI109" s="75"/>
      <c r="EHJ109" s="76"/>
      <c r="EHK109" s="216"/>
      <c r="EHL109" s="75"/>
      <c r="EHM109" s="75"/>
      <c r="EHN109" s="204"/>
      <c r="EHO109" s="205"/>
      <c r="EHP109" s="72"/>
      <c r="EHQ109" s="70"/>
      <c r="EHR109" s="73"/>
      <c r="EHS109" s="74"/>
      <c r="EHT109" s="74"/>
      <c r="EHU109" s="62"/>
      <c r="EHV109" s="75"/>
      <c r="EHW109" s="76"/>
      <c r="EHX109" s="216"/>
      <c r="EHY109" s="75"/>
      <c r="EHZ109" s="75"/>
      <c r="EIA109" s="204"/>
      <c r="EIB109" s="205"/>
      <c r="EIC109" s="72"/>
      <c r="EID109" s="70"/>
      <c r="EIE109" s="73"/>
      <c r="EIF109" s="74"/>
      <c r="EIG109" s="74"/>
      <c r="EIH109" s="62"/>
      <c r="EII109" s="75"/>
      <c r="EIJ109" s="76"/>
      <c r="EIK109" s="216"/>
      <c r="EIL109" s="75"/>
      <c r="EIM109" s="75"/>
      <c r="EIN109" s="204"/>
      <c r="EIO109" s="205"/>
      <c r="EIP109" s="72"/>
      <c r="EIQ109" s="70"/>
      <c r="EIR109" s="73"/>
      <c r="EIS109" s="74"/>
      <c r="EIT109" s="74"/>
      <c r="EIU109" s="62"/>
      <c r="EIV109" s="75"/>
      <c r="EIW109" s="76"/>
      <c r="EIX109" s="216"/>
      <c r="EIY109" s="75"/>
      <c r="EIZ109" s="75"/>
      <c r="EJA109" s="204"/>
      <c r="EJB109" s="205"/>
      <c r="EJC109" s="72"/>
      <c r="EJD109" s="70"/>
      <c r="EJE109" s="73"/>
      <c r="EJF109" s="74"/>
      <c r="EJG109" s="74"/>
      <c r="EJH109" s="62"/>
      <c r="EJI109" s="75"/>
      <c r="EJJ109" s="76"/>
      <c r="EJK109" s="216"/>
      <c r="EJL109" s="75"/>
      <c r="EJM109" s="75"/>
      <c r="EJN109" s="204"/>
      <c r="EJO109" s="205"/>
      <c r="EJP109" s="72"/>
      <c r="EJQ109" s="70"/>
      <c r="EJR109" s="73"/>
      <c r="EJS109" s="74"/>
      <c r="EJT109" s="74"/>
      <c r="EJU109" s="62"/>
      <c r="EJV109" s="75"/>
      <c r="EJW109" s="76"/>
      <c r="EJX109" s="216"/>
      <c r="EJY109" s="75"/>
      <c r="EJZ109" s="75"/>
      <c r="EKA109" s="204"/>
      <c r="EKB109" s="205"/>
      <c r="EKC109" s="72"/>
      <c r="EKD109" s="70"/>
      <c r="EKE109" s="73"/>
      <c r="EKF109" s="74"/>
      <c r="EKG109" s="74"/>
      <c r="EKH109" s="62"/>
      <c r="EKI109" s="75"/>
      <c r="EKJ109" s="76"/>
      <c r="EKK109" s="216"/>
      <c r="EKL109" s="75"/>
      <c r="EKM109" s="75"/>
      <c r="EKN109" s="204"/>
      <c r="EKO109" s="205"/>
      <c r="EKP109" s="72"/>
      <c r="EKQ109" s="70"/>
      <c r="EKR109" s="73"/>
      <c r="EKS109" s="74"/>
      <c r="EKT109" s="74"/>
      <c r="EKU109" s="62"/>
      <c r="EKV109" s="75"/>
      <c r="EKW109" s="76"/>
      <c r="EKX109" s="216"/>
      <c r="EKY109" s="75"/>
      <c r="EKZ109" s="75"/>
      <c r="ELA109" s="204"/>
      <c r="ELB109" s="205"/>
      <c r="ELC109" s="72"/>
      <c r="ELD109" s="70"/>
      <c r="ELE109" s="73"/>
      <c r="ELF109" s="74"/>
      <c r="ELG109" s="74"/>
      <c r="ELH109" s="62"/>
      <c r="ELI109" s="75"/>
      <c r="ELJ109" s="76"/>
      <c r="ELK109" s="216"/>
      <c r="ELL109" s="75"/>
      <c r="ELM109" s="75"/>
      <c r="ELN109" s="204"/>
      <c r="ELO109" s="205"/>
      <c r="ELP109" s="72"/>
      <c r="ELQ109" s="70"/>
      <c r="ELR109" s="73"/>
      <c r="ELS109" s="74"/>
      <c r="ELT109" s="74"/>
      <c r="ELU109" s="62"/>
      <c r="ELV109" s="75"/>
      <c r="ELW109" s="76"/>
      <c r="ELX109" s="216"/>
      <c r="ELY109" s="75"/>
      <c r="ELZ109" s="75"/>
      <c r="EMA109" s="204"/>
      <c r="EMB109" s="205"/>
      <c r="EMC109" s="72"/>
      <c r="EMD109" s="70"/>
      <c r="EME109" s="73"/>
      <c r="EMF109" s="74"/>
      <c r="EMG109" s="74"/>
      <c r="EMH109" s="62"/>
      <c r="EMI109" s="75"/>
      <c r="EMJ109" s="76"/>
      <c r="EMK109" s="216"/>
      <c r="EML109" s="75"/>
      <c r="EMM109" s="75"/>
      <c r="EMN109" s="204"/>
      <c r="EMO109" s="205"/>
      <c r="EMP109" s="72"/>
      <c r="EMQ109" s="70"/>
      <c r="EMR109" s="73"/>
      <c r="EMS109" s="74"/>
      <c r="EMT109" s="74"/>
      <c r="EMU109" s="62"/>
      <c r="EMV109" s="75"/>
      <c r="EMW109" s="76"/>
      <c r="EMX109" s="216"/>
      <c r="EMY109" s="75"/>
      <c r="EMZ109" s="75"/>
      <c r="ENA109" s="204"/>
      <c r="ENB109" s="205"/>
      <c r="ENC109" s="72"/>
      <c r="END109" s="70"/>
      <c r="ENE109" s="73"/>
      <c r="ENF109" s="74"/>
      <c r="ENG109" s="74"/>
      <c r="ENH109" s="62"/>
      <c r="ENI109" s="75"/>
      <c r="ENJ109" s="76"/>
      <c r="ENK109" s="216"/>
      <c r="ENL109" s="75"/>
      <c r="ENM109" s="75"/>
      <c r="ENN109" s="204"/>
      <c r="ENO109" s="205"/>
      <c r="ENP109" s="72"/>
      <c r="ENQ109" s="70"/>
      <c r="ENR109" s="73"/>
      <c r="ENS109" s="74"/>
      <c r="ENT109" s="74"/>
      <c r="ENU109" s="62"/>
      <c r="ENV109" s="75"/>
      <c r="ENW109" s="76"/>
      <c r="ENX109" s="216"/>
      <c r="ENY109" s="75"/>
      <c r="ENZ109" s="75"/>
      <c r="EOA109" s="204"/>
      <c r="EOB109" s="205"/>
      <c r="EOC109" s="72"/>
      <c r="EOD109" s="70"/>
      <c r="EOE109" s="73"/>
      <c r="EOF109" s="74"/>
      <c r="EOG109" s="74"/>
      <c r="EOH109" s="62"/>
      <c r="EOI109" s="75"/>
      <c r="EOJ109" s="76"/>
      <c r="EOK109" s="216"/>
      <c r="EOL109" s="75"/>
      <c r="EOM109" s="75"/>
      <c r="EON109" s="204"/>
      <c r="EOO109" s="205"/>
      <c r="EOP109" s="72"/>
      <c r="EOQ109" s="70"/>
      <c r="EOR109" s="73"/>
      <c r="EOS109" s="74"/>
      <c r="EOT109" s="74"/>
      <c r="EOU109" s="62"/>
      <c r="EOV109" s="75"/>
      <c r="EOW109" s="76"/>
      <c r="EOX109" s="216"/>
      <c r="EOY109" s="75"/>
      <c r="EOZ109" s="75"/>
      <c r="EPA109" s="204"/>
      <c r="EPB109" s="205"/>
      <c r="EPC109" s="72"/>
      <c r="EPD109" s="70"/>
      <c r="EPE109" s="73"/>
      <c r="EPF109" s="74"/>
      <c r="EPG109" s="74"/>
      <c r="EPH109" s="62"/>
      <c r="EPI109" s="75"/>
      <c r="EPJ109" s="76"/>
      <c r="EPK109" s="216"/>
      <c r="EPL109" s="75"/>
      <c r="EPM109" s="75"/>
      <c r="EPN109" s="204"/>
      <c r="EPO109" s="205"/>
      <c r="EPP109" s="72"/>
      <c r="EPQ109" s="70"/>
      <c r="EPR109" s="73"/>
      <c r="EPS109" s="74"/>
      <c r="EPT109" s="74"/>
      <c r="EPU109" s="62"/>
      <c r="EPV109" s="75"/>
      <c r="EPW109" s="76"/>
      <c r="EPX109" s="216"/>
      <c r="EPY109" s="75"/>
      <c r="EPZ109" s="75"/>
      <c r="EQA109" s="204"/>
      <c r="EQB109" s="205"/>
      <c r="EQC109" s="72"/>
      <c r="EQD109" s="70"/>
      <c r="EQE109" s="73"/>
      <c r="EQF109" s="74"/>
      <c r="EQG109" s="74"/>
      <c r="EQH109" s="62"/>
      <c r="EQI109" s="75"/>
      <c r="EQJ109" s="76"/>
      <c r="EQK109" s="216"/>
      <c r="EQL109" s="75"/>
      <c r="EQM109" s="75"/>
      <c r="EQN109" s="204"/>
      <c r="EQO109" s="205"/>
      <c r="EQP109" s="72"/>
      <c r="EQQ109" s="70"/>
      <c r="EQR109" s="73"/>
      <c r="EQS109" s="74"/>
      <c r="EQT109" s="74"/>
      <c r="EQU109" s="62"/>
      <c r="EQV109" s="75"/>
      <c r="EQW109" s="76"/>
      <c r="EQX109" s="216"/>
      <c r="EQY109" s="75"/>
      <c r="EQZ109" s="75"/>
      <c r="ERA109" s="204"/>
      <c r="ERB109" s="205"/>
      <c r="ERC109" s="72"/>
      <c r="ERD109" s="70"/>
      <c r="ERE109" s="73"/>
      <c r="ERF109" s="74"/>
      <c r="ERG109" s="74"/>
      <c r="ERH109" s="62"/>
      <c r="ERI109" s="75"/>
      <c r="ERJ109" s="76"/>
      <c r="ERK109" s="216"/>
      <c r="ERL109" s="75"/>
      <c r="ERM109" s="75"/>
      <c r="ERN109" s="204"/>
      <c r="ERO109" s="205"/>
      <c r="ERP109" s="72"/>
      <c r="ERQ109" s="70"/>
      <c r="ERR109" s="73"/>
      <c r="ERS109" s="74"/>
      <c r="ERT109" s="74"/>
      <c r="ERU109" s="62"/>
      <c r="ERV109" s="75"/>
      <c r="ERW109" s="76"/>
      <c r="ERX109" s="216"/>
      <c r="ERY109" s="75"/>
      <c r="ERZ109" s="75"/>
      <c r="ESA109" s="204"/>
      <c r="ESB109" s="205"/>
      <c r="ESC109" s="72"/>
      <c r="ESD109" s="70"/>
      <c r="ESE109" s="73"/>
      <c r="ESF109" s="74"/>
      <c r="ESG109" s="74"/>
      <c r="ESH109" s="62"/>
      <c r="ESI109" s="75"/>
      <c r="ESJ109" s="76"/>
      <c r="ESK109" s="216"/>
      <c r="ESL109" s="75"/>
      <c r="ESM109" s="75"/>
      <c r="ESN109" s="204"/>
      <c r="ESO109" s="205"/>
      <c r="ESP109" s="72"/>
      <c r="ESQ109" s="70"/>
      <c r="ESR109" s="73"/>
      <c r="ESS109" s="74"/>
      <c r="EST109" s="74"/>
      <c r="ESU109" s="62"/>
      <c r="ESV109" s="75"/>
      <c r="ESW109" s="76"/>
      <c r="ESX109" s="216"/>
      <c r="ESY109" s="75"/>
      <c r="ESZ109" s="75"/>
      <c r="ETA109" s="204"/>
      <c r="ETB109" s="205"/>
      <c r="ETC109" s="72"/>
      <c r="ETD109" s="70"/>
      <c r="ETE109" s="73"/>
      <c r="ETF109" s="74"/>
      <c r="ETG109" s="74"/>
      <c r="ETH109" s="62"/>
      <c r="ETI109" s="75"/>
      <c r="ETJ109" s="76"/>
      <c r="ETK109" s="216"/>
      <c r="ETL109" s="75"/>
      <c r="ETM109" s="75"/>
      <c r="ETN109" s="204"/>
      <c r="ETO109" s="205"/>
      <c r="ETP109" s="72"/>
      <c r="ETQ109" s="70"/>
      <c r="ETR109" s="73"/>
      <c r="ETS109" s="74"/>
      <c r="ETT109" s="74"/>
      <c r="ETU109" s="62"/>
      <c r="ETV109" s="75"/>
      <c r="ETW109" s="76"/>
      <c r="ETX109" s="216"/>
      <c r="ETY109" s="75"/>
      <c r="ETZ109" s="75"/>
      <c r="EUA109" s="204"/>
      <c r="EUB109" s="205"/>
      <c r="EUC109" s="72"/>
      <c r="EUD109" s="70"/>
      <c r="EUE109" s="73"/>
      <c r="EUF109" s="74"/>
      <c r="EUG109" s="74"/>
      <c r="EUH109" s="62"/>
      <c r="EUI109" s="75"/>
      <c r="EUJ109" s="76"/>
      <c r="EUK109" s="216"/>
      <c r="EUL109" s="75"/>
      <c r="EUM109" s="75"/>
      <c r="EUN109" s="204"/>
      <c r="EUO109" s="205"/>
      <c r="EUP109" s="72"/>
      <c r="EUQ109" s="70"/>
      <c r="EUR109" s="73"/>
      <c r="EUS109" s="74"/>
      <c r="EUT109" s="74"/>
      <c r="EUU109" s="62"/>
      <c r="EUV109" s="75"/>
      <c r="EUW109" s="76"/>
      <c r="EUX109" s="216"/>
      <c r="EUY109" s="75"/>
      <c r="EUZ109" s="75"/>
      <c r="EVA109" s="204"/>
      <c r="EVB109" s="205"/>
      <c r="EVC109" s="72"/>
      <c r="EVD109" s="70"/>
      <c r="EVE109" s="73"/>
      <c r="EVF109" s="74"/>
      <c r="EVG109" s="74"/>
      <c r="EVH109" s="62"/>
      <c r="EVI109" s="75"/>
      <c r="EVJ109" s="76"/>
      <c r="EVK109" s="216"/>
      <c r="EVL109" s="75"/>
      <c r="EVM109" s="75"/>
      <c r="EVN109" s="204"/>
      <c r="EVO109" s="205"/>
      <c r="EVP109" s="72"/>
      <c r="EVQ109" s="70"/>
      <c r="EVR109" s="73"/>
      <c r="EVS109" s="74"/>
      <c r="EVT109" s="74"/>
      <c r="EVU109" s="62"/>
      <c r="EVV109" s="75"/>
      <c r="EVW109" s="76"/>
      <c r="EVX109" s="216"/>
      <c r="EVY109" s="75"/>
      <c r="EVZ109" s="75"/>
      <c r="EWA109" s="204"/>
      <c r="EWB109" s="205"/>
      <c r="EWC109" s="72"/>
      <c r="EWD109" s="70"/>
      <c r="EWE109" s="73"/>
      <c r="EWF109" s="74"/>
      <c r="EWG109" s="74"/>
      <c r="EWH109" s="62"/>
      <c r="EWI109" s="75"/>
      <c r="EWJ109" s="76"/>
      <c r="EWK109" s="216"/>
      <c r="EWL109" s="75"/>
      <c r="EWM109" s="75"/>
      <c r="EWN109" s="204"/>
      <c r="EWO109" s="205"/>
      <c r="EWP109" s="72"/>
      <c r="EWQ109" s="70"/>
      <c r="EWR109" s="73"/>
      <c r="EWS109" s="74"/>
      <c r="EWT109" s="74"/>
      <c r="EWU109" s="62"/>
      <c r="EWV109" s="75"/>
      <c r="EWW109" s="76"/>
      <c r="EWX109" s="216"/>
      <c r="EWY109" s="75"/>
      <c r="EWZ109" s="75"/>
      <c r="EXA109" s="204"/>
      <c r="EXB109" s="205"/>
      <c r="EXC109" s="72"/>
      <c r="EXD109" s="70"/>
      <c r="EXE109" s="73"/>
      <c r="EXF109" s="74"/>
      <c r="EXG109" s="74"/>
      <c r="EXH109" s="62"/>
      <c r="EXI109" s="75"/>
      <c r="EXJ109" s="76"/>
      <c r="EXK109" s="216"/>
      <c r="EXL109" s="75"/>
      <c r="EXM109" s="75"/>
      <c r="EXN109" s="204"/>
      <c r="EXO109" s="205"/>
      <c r="EXP109" s="72"/>
      <c r="EXQ109" s="70"/>
      <c r="EXR109" s="73"/>
      <c r="EXS109" s="74"/>
      <c r="EXT109" s="74"/>
      <c r="EXU109" s="62"/>
      <c r="EXV109" s="75"/>
      <c r="EXW109" s="76"/>
      <c r="EXX109" s="216"/>
      <c r="EXY109" s="75"/>
      <c r="EXZ109" s="75"/>
      <c r="EYA109" s="204"/>
      <c r="EYB109" s="205"/>
      <c r="EYC109" s="72"/>
      <c r="EYD109" s="70"/>
      <c r="EYE109" s="73"/>
      <c r="EYF109" s="74"/>
      <c r="EYG109" s="74"/>
      <c r="EYH109" s="62"/>
      <c r="EYI109" s="75"/>
      <c r="EYJ109" s="76"/>
      <c r="EYK109" s="216"/>
      <c r="EYL109" s="75"/>
      <c r="EYM109" s="75"/>
      <c r="EYN109" s="204"/>
      <c r="EYO109" s="205"/>
      <c r="EYP109" s="72"/>
      <c r="EYQ109" s="70"/>
      <c r="EYR109" s="73"/>
      <c r="EYS109" s="74"/>
      <c r="EYT109" s="74"/>
      <c r="EYU109" s="62"/>
      <c r="EYV109" s="75"/>
      <c r="EYW109" s="76"/>
      <c r="EYX109" s="216"/>
      <c r="EYY109" s="75"/>
      <c r="EYZ109" s="75"/>
      <c r="EZA109" s="204"/>
      <c r="EZB109" s="205"/>
      <c r="EZC109" s="72"/>
      <c r="EZD109" s="70"/>
      <c r="EZE109" s="73"/>
      <c r="EZF109" s="74"/>
      <c r="EZG109" s="74"/>
      <c r="EZH109" s="62"/>
      <c r="EZI109" s="75"/>
      <c r="EZJ109" s="76"/>
      <c r="EZK109" s="216"/>
      <c r="EZL109" s="75"/>
      <c r="EZM109" s="75"/>
      <c r="EZN109" s="204"/>
      <c r="EZO109" s="205"/>
      <c r="EZP109" s="72"/>
      <c r="EZQ109" s="70"/>
      <c r="EZR109" s="73"/>
      <c r="EZS109" s="74"/>
      <c r="EZT109" s="74"/>
      <c r="EZU109" s="62"/>
      <c r="EZV109" s="75"/>
      <c r="EZW109" s="76"/>
      <c r="EZX109" s="216"/>
      <c r="EZY109" s="75"/>
      <c r="EZZ109" s="75"/>
      <c r="FAA109" s="204"/>
      <c r="FAB109" s="205"/>
      <c r="FAC109" s="72"/>
      <c r="FAD109" s="70"/>
      <c r="FAE109" s="73"/>
      <c r="FAF109" s="74"/>
      <c r="FAG109" s="74"/>
      <c r="FAH109" s="62"/>
      <c r="FAI109" s="75"/>
      <c r="FAJ109" s="76"/>
      <c r="FAK109" s="216"/>
      <c r="FAL109" s="75"/>
      <c r="FAM109" s="75"/>
      <c r="FAN109" s="204"/>
      <c r="FAO109" s="205"/>
      <c r="FAP109" s="72"/>
      <c r="FAQ109" s="70"/>
      <c r="FAR109" s="73"/>
      <c r="FAS109" s="74"/>
      <c r="FAT109" s="74"/>
      <c r="FAU109" s="62"/>
      <c r="FAV109" s="75"/>
      <c r="FAW109" s="76"/>
      <c r="FAX109" s="216"/>
      <c r="FAY109" s="75"/>
      <c r="FAZ109" s="75"/>
      <c r="FBA109" s="204"/>
      <c r="FBB109" s="205"/>
      <c r="FBC109" s="72"/>
      <c r="FBD109" s="70"/>
      <c r="FBE109" s="73"/>
      <c r="FBF109" s="74"/>
      <c r="FBG109" s="74"/>
      <c r="FBH109" s="62"/>
      <c r="FBI109" s="75"/>
      <c r="FBJ109" s="76"/>
      <c r="FBK109" s="216"/>
      <c r="FBL109" s="75"/>
      <c r="FBM109" s="75"/>
      <c r="FBN109" s="204"/>
      <c r="FBO109" s="205"/>
      <c r="FBP109" s="72"/>
      <c r="FBQ109" s="70"/>
      <c r="FBR109" s="73"/>
      <c r="FBS109" s="74"/>
      <c r="FBT109" s="74"/>
      <c r="FBU109" s="62"/>
      <c r="FBV109" s="75"/>
      <c r="FBW109" s="76"/>
      <c r="FBX109" s="216"/>
      <c r="FBY109" s="75"/>
      <c r="FBZ109" s="75"/>
      <c r="FCA109" s="204"/>
      <c r="FCB109" s="205"/>
      <c r="FCC109" s="72"/>
      <c r="FCD109" s="70"/>
      <c r="FCE109" s="73"/>
      <c r="FCF109" s="74"/>
      <c r="FCG109" s="74"/>
      <c r="FCH109" s="62"/>
      <c r="FCI109" s="75"/>
      <c r="FCJ109" s="76"/>
      <c r="FCK109" s="216"/>
      <c r="FCL109" s="75"/>
      <c r="FCM109" s="75"/>
      <c r="FCN109" s="204"/>
      <c r="FCO109" s="205"/>
      <c r="FCP109" s="72"/>
      <c r="FCQ109" s="70"/>
      <c r="FCR109" s="73"/>
      <c r="FCS109" s="74"/>
      <c r="FCT109" s="74"/>
      <c r="FCU109" s="62"/>
      <c r="FCV109" s="75"/>
      <c r="FCW109" s="76"/>
      <c r="FCX109" s="216"/>
      <c r="FCY109" s="75"/>
      <c r="FCZ109" s="75"/>
      <c r="FDA109" s="204"/>
      <c r="FDB109" s="205"/>
      <c r="FDC109" s="72"/>
      <c r="FDD109" s="70"/>
      <c r="FDE109" s="73"/>
      <c r="FDF109" s="74"/>
      <c r="FDG109" s="74"/>
      <c r="FDH109" s="62"/>
      <c r="FDI109" s="75"/>
      <c r="FDJ109" s="76"/>
      <c r="FDK109" s="216"/>
      <c r="FDL109" s="75"/>
      <c r="FDM109" s="75"/>
      <c r="FDN109" s="204"/>
      <c r="FDO109" s="205"/>
      <c r="FDP109" s="72"/>
      <c r="FDQ109" s="70"/>
      <c r="FDR109" s="73"/>
      <c r="FDS109" s="74"/>
      <c r="FDT109" s="74"/>
      <c r="FDU109" s="62"/>
      <c r="FDV109" s="75"/>
      <c r="FDW109" s="76"/>
      <c r="FDX109" s="216"/>
      <c r="FDY109" s="75"/>
      <c r="FDZ109" s="75"/>
      <c r="FEA109" s="204"/>
      <c r="FEB109" s="205"/>
      <c r="FEC109" s="72"/>
      <c r="FED109" s="70"/>
      <c r="FEE109" s="73"/>
      <c r="FEF109" s="74"/>
      <c r="FEG109" s="74"/>
      <c r="FEH109" s="62"/>
      <c r="FEI109" s="75"/>
      <c r="FEJ109" s="76"/>
      <c r="FEK109" s="216"/>
      <c r="FEL109" s="75"/>
      <c r="FEM109" s="75"/>
      <c r="FEN109" s="204"/>
      <c r="FEO109" s="205"/>
      <c r="FEP109" s="72"/>
      <c r="FEQ109" s="70"/>
      <c r="FER109" s="73"/>
      <c r="FES109" s="74"/>
      <c r="FET109" s="74"/>
      <c r="FEU109" s="62"/>
      <c r="FEV109" s="75"/>
      <c r="FEW109" s="76"/>
      <c r="FEX109" s="216"/>
      <c r="FEY109" s="75"/>
      <c r="FEZ109" s="75"/>
      <c r="FFA109" s="204"/>
      <c r="FFB109" s="205"/>
      <c r="FFC109" s="72"/>
      <c r="FFD109" s="70"/>
      <c r="FFE109" s="73"/>
      <c r="FFF109" s="74"/>
      <c r="FFG109" s="74"/>
      <c r="FFH109" s="62"/>
      <c r="FFI109" s="75"/>
      <c r="FFJ109" s="76"/>
      <c r="FFK109" s="216"/>
      <c r="FFL109" s="75"/>
      <c r="FFM109" s="75"/>
      <c r="FFN109" s="204"/>
      <c r="FFO109" s="205"/>
      <c r="FFP109" s="72"/>
      <c r="FFQ109" s="70"/>
      <c r="FFR109" s="73"/>
      <c r="FFS109" s="74"/>
      <c r="FFT109" s="74"/>
      <c r="FFU109" s="62"/>
      <c r="FFV109" s="75"/>
      <c r="FFW109" s="76"/>
      <c r="FFX109" s="216"/>
      <c r="FFY109" s="75"/>
      <c r="FFZ109" s="75"/>
      <c r="FGA109" s="204"/>
      <c r="FGB109" s="205"/>
      <c r="FGC109" s="72"/>
      <c r="FGD109" s="70"/>
      <c r="FGE109" s="73"/>
      <c r="FGF109" s="74"/>
      <c r="FGG109" s="74"/>
      <c r="FGH109" s="62"/>
      <c r="FGI109" s="75"/>
      <c r="FGJ109" s="76"/>
      <c r="FGK109" s="216"/>
      <c r="FGL109" s="75"/>
      <c r="FGM109" s="75"/>
      <c r="FGN109" s="204"/>
      <c r="FGO109" s="205"/>
      <c r="FGP109" s="72"/>
      <c r="FGQ109" s="70"/>
      <c r="FGR109" s="73"/>
      <c r="FGS109" s="74"/>
      <c r="FGT109" s="74"/>
      <c r="FGU109" s="62"/>
      <c r="FGV109" s="75"/>
      <c r="FGW109" s="76"/>
      <c r="FGX109" s="216"/>
      <c r="FGY109" s="75"/>
      <c r="FGZ109" s="75"/>
      <c r="FHA109" s="204"/>
      <c r="FHB109" s="205"/>
      <c r="FHC109" s="72"/>
      <c r="FHD109" s="70"/>
      <c r="FHE109" s="73"/>
      <c r="FHF109" s="74"/>
      <c r="FHG109" s="74"/>
      <c r="FHH109" s="62"/>
      <c r="FHI109" s="75"/>
      <c r="FHJ109" s="76"/>
      <c r="FHK109" s="216"/>
      <c r="FHL109" s="75"/>
      <c r="FHM109" s="75"/>
      <c r="FHN109" s="204"/>
      <c r="FHO109" s="205"/>
      <c r="FHP109" s="72"/>
      <c r="FHQ109" s="70"/>
      <c r="FHR109" s="73"/>
      <c r="FHS109" s="74"/>
      <c r="FHT109" s="74"/>
      <c r="FHU109" s="62"/>
      <c r="FHV109" s="75"/>
      <c r="FHW109" s="76"/>
      <c r="FHX109" s="216"/>
      <c r="FHY109" s="75"/>
      <c r="FHZ109" s="75"/>
      <c r="FIA109" s="204"/>
      <c r="FIB109" s="205"/>
      <c r="FIC109" s="72"/>
      <c r="FID109" s="70"/>
      <c r="FIE109" s="73"/>
      <c r="FIF109" s="74"/>
      <c r="FIG109" s="74"/>
      <c r="FIH109" s="62"/>
      <c r="FII109" s="75"/>
      <c r="FIJ109" s="76"/>
      <c r="FIK109" s="216"/>
      <c r="FIL109" s="75"/>
      <c r="FIM109" s="75"/>
      <c r="FIN109" s="204"/>
      <c r="FIO109" s="205"/>
      <c r="FIP109" s="72"/>
      <c r="FIQ109" s="70"/>
      <c r="FIR109" s="73"/>
      <c r="FIS109" s="74"/>
      <c r="FIT109" s="74"/>
      <c r="FIU109" s="62"/>
      <c r="FIV109" s="75"/>
      <c r="FIW109" s="76"/>
      <c r="FIX109" s="216"/>
      <c r="FIY109" s="75"/>
      <c r="FIZ109" s="75"/>
      <c r="FJA109" s="204"/>
      <c r="FJB109" s="205"/>
      <c r="FJC109" s="72"/>
      <c r="FJD109" s="70"/>
      <c r="FJE109" s="73"/>
      <c r="FJF109" s="74"/>
      <c r="FJG109" s="74"/>
      <c r="FJH109" s="62"/>
      <c r="FJI109" s="75"/>
      <c r="FJJ109" s="76"/>
      <c r="FJK109" s="216"/>
      <c r="FJL109" s="75"/>
      <c r="FJM109" s="75"/>
      <c r="FJN109" s="204"/>
      <c r="FJO109" s="205"/>
      <c r="FJP109" s="72"/>
      <c r="FJQ109" s="70"/>
      <c r="FJR109" s="73"/>
      <c r="FJS109" s="74"/>
      <c r="FJT109" s="74"/>
      <c r="FJU109" s="62"/>
      <c r="FJV109" s="75"/>
      <c r="FJW109" s="76"/>
      <c r="FJX109" s="216"/>
      <c r="FJY109" s="75"/>
      <c r="FJZ109" s="75"/>
      <c r="FKA109" s="204"/>
      <c r="FKB109" s="205"/>
      <c r="FKC109" s="72"/>
      <c r="FKD109" s="70"/>
      <c r="FKE109" s="73"/>
      <c r="FKF109" s="74"/>
      <c r="FKG109" s="74"/>
      <c r="FKH109" s="62"/>
      <c r="FKI109" s="75"/>
      <c r="FKJ109" s="76"/>
      <c r="FKK109" s="216"/>
      <c r="FKL109" s="75"/>
      <c r="FKM109" s="75"/>
      <c r="FKN109" s="204"/>
      <c r="FKO109" s="205"/>
      <c r="FKP109" s="72"/>
      <c r="FKQ109" s="70"/>
      <c r="FKR109" s="73"/>
      <c r="FKS109" s="74"/>
      <c r="FKT109" s="74"/>
      <c r="FKU109" s="62"/>
      <c r="FKV109" s="75"/>
      <c r="FKW109" s="76"/>
      <c r="FKX109" s="216"/>
      <c r="FKY109" s="75"/>
      <c r="FKZ109" s="75"/>
      <c r="FLA109" s="204"/>
      <c r="FLB109" s="205"/>
      <c r="FLC109" s="72"/>
      <c r="FLD109" s="70"/>
      <c r="FLE109" s="73"/>
      <c r="FLF109" s="74"/>
      <c r="FLG109" s="74"/>
      <c r="FLH109" s="62"/>
      <c r="FLI109" s="75"/>
      <c r="FLJ109" s="76"/>
      <c r="FLK109" s="216"/>
      <c r="FLL109" s="75"/>
      <c r="FLM109" s="75"/>
      <c r="FLN109" s="204"/>
      <c r="FLO109" s="205"/>
      <c r="FLP109" s="72"/>
      <c r="FLQ109" s="70"/>
      <c r="FLR109" s="73"/>
      <c r="FLS109" s="74"/>
      <c r="FLT109" s="74"/>
      <c r="FLU109" s="62"/>
      <c r="FLV109" s="75"/>
      <c r="FLW109" s="76"/>
      <c r="FLX109" s="216"/>
      <c r="FLY109" s="75"/>
      <c r="FLZ109" s="75"/>
      <c r="FMA109" s="204"/>
      <c r="FMB109" s="205"/>
      <c r="FMC109" s="72"/>
      <c r="FMD109" s="70"/>
      <c r="FME109" s="73"/>
      <c r="FMF109" s="74"/>
      <c r="FMG109" s="74"/>
      <c r="FMH109" s="62"/>
      <c r="FMI109" s="75"/>
      <c r="FMJ109" s="76"/>
      <c r="FMK109" s="216"/>
      <c r="FML109" s="75"/>
      <c r="FMM109" s="75"/>
      <c r="FMN109" s="204"/>
      <c r="FMO109" s="205"/>
      <c r="FMP109" s="72"/>
      <c r="FMQ109" s="70"/>
      <c r="FMR109" s="73"/>
      <c r="FMS109" s="74"/>
      <c r="FMT109" s="74"/>
      <c r="FMU109" s="62"/>
      <c r="FMV109" s="75"/>
      <c r="FMW109" s="76"/>
      <c r="FMX109" s="216"/>
      <c r="FMY109" s="75"/>
      <c r="FMZ109" s="75"/>
      <c r="FNA109" s="204"/>
      <c r="FNB109" s="205"/>
      <c r="FNC109" s="72"/>
      <c r="FND109" s="70"/>
      <c r="FNE109" s="73"/>
      <c r="FNF109" s="74"/>
      <c r="FNG109" s="74"/>
      <c r="FNH109" s="62"/>
      <c r="FNI109" s="75"/>
      <c r="FNJ109" s="76"/>
      <c r="FNK109" s="216"/>
      <c r="FNL109" s="75"/>
      <c r="FNM109" s="75"/>
      <c r="FNN109" s="204"/>
      <c r="FNO109" s="205"/>
      <c r="FNP109" s="72"/>
      <c r="FNQ109" s="70"/>
      <c r="FNR109" s="73"/>
      <c r="FNS109" s="74"/>
      <c r="FNT109" s="74"/>
      <c r="FNU109" s="62"/>
      <c r="FNV109" s="75"/>
      <c r="FNW109" s="76"/>
      <c r="FNX109" s="216"/>
      <c r="FNY109" s="75"/>
      <c r="FNZ109" s="75"/>
      <c r="FOA109" s="204"/>
      <c r="FOB109" s="205"/>
      <c r="FOC109" s="72"/>
      <c r="FOD109" s="70"/>
      <c r="FOE109" s="73"/>
      <c r="FOF109" s="74"/>
      <c r="FOG109" s="74"/>
      <c r="FOH109" s="62"/>
      <c r="FOI109" s="75"/>
      <c r="FOJ109" s="76"/>
      <c r="FOK109" s="216"/>
      <c r="FOL109" s="75"/>
      <c r="FOM109" s="75"/>
      <c r="FON109" s="204"/>
      <c r="FOO109" s="205"/>
      <c r="FOP109" s="72"/>
      <c r="FOQ109" s="70"/>
      <c r="FOR109" s="73"/>
      <c r="FOS109" s="74"/>
      <c r="FOT109" s="74"/>
      <c r="FOU109" s="62"/>
      <c r="FOV109" s="75"/>
      <c r="FOW109" s="76"/>
      <c r="FOX109" s="216"/>
      <c r="FOY109" s="75"/>
      <c r="FOZ109" s="75"/>
      <c r="FPA109" s="204"/>
      <c r="FPB109" s="205"/>
      <c r="FPC109" s="72"/>
      <c r="FPD109" s="70"/>
      <c r="FPE109" s="73"/>
      <c r="FPF109" s="74"/>
      <c r="FPG109" s="74"/>
      <c r="FPH109" s="62"/>
      <c r="FPI109" s="75"/>
      <c r="FPJ109" s="76"/>
      <c r="FPK109" s="216"/>
      <c r="FPL109" s="75"/>
      <c r="FPM109" s="75"/>
      <c r="FPN109" s="204"/>
      <c r="FPO109" s="205"/>
      <c r="FPP109" s="72"/>
      <c r="FPQ109" s="70"/>
      <c r="FPR109" s="73"/>
      <c r="FPS109" s="74"/>
      <c r="FPT109" s="74"/>
      <c r="FPU109" s="62"/>
      <c r="FPV109" s="75"/>
      <c r="FPW109" s="76"/>
      <c r="FPX109" s="216"/>
      <c r="FPY109" s="75"/>
      <c r="FPZ109" s="75"/>
      <c r="FQA109" s="204"/>
      <c r="FQB109" s="205"/>
      <c r="FQC109" s="72"/>
      <c r="FQD109" s="70"/>
      <c r="FQE109" s="73"/>
      <c r="FQF109" s="74"/>
      <c r="FQG109" s="74"/>
      <c r="FQH109" s="62"/>
      <c r="FQI109" s="75"/>
      <c r="FQJ109" s="76"/>
      <c r="FQK109" s="216"/>
      <c r="FQL109" s="75"/>
      <c r="FQM109" s="75"/>
      <c r="FQN109" s="204"/>
      <c r="FQO109" s="205"/>
      <c r="FQP109" s="72"/>
      <c r="FQQ109" s="70"/>
      <c r="FQR109" s="73"/>
      <c r="FQS109" s="74"/>
      <c r="FQT109" s="74"/>
      <c r="FQU109" s="62"/>
      <c r="FQV109" s="75"/>
      <c r="FQW109" s="76"/>
      <c r="FQX109" s="216"/>
      <c r="FQY109" s="75"/>
      <c r="FQZ109" s="75"/>
      <c r="FRA109" s="204"/>
      <c r="FRB109" s="205"/>
      <c r="FRC109" s="72"/>
      <c r="FRD109" s="70"/>
      <c r="FRE109" s="73"/>
      <c r="FRF109" s="74"/>
      <c r="FRG109" s="74"/>
      <c r="FRH109" s="62"/>
      <c r="FRI109" s="75"/>
      <c r="FRJ109" s="76"/>
      <c r="FRK109" s="216"/>
      <c r="FRL109" s="75"/>
      <c r="FRM109" s="75"/>
      <c r="FRN109" s="204"/>
      <c r="FRO109" s="205"/>
      <c r="FRP109" s="72"/>
      <c r="FRQ109" s="70"/>
      <c r="FRR109" s="73"/>
      <c r="FRS109" s="74"/>
      <c r="FRT109" s="74"/>
      <c r="FRU109" s="62"/>
      <c r="FRV109" s="75"/>
      <c r="FRW109" s="76"/>
      <c r="FRX109" s="216"/>
      <c r="FRY109" s="75"/>
      <c r="FRZ109" s="75"/>
      <c r="FSA109" s="204"/>
      <c r="FSB109" s="205"/>
      <c r="FSC109" s="72"/>
      <c r="FSD109" s="70"/>
      <c r="FSE109" s="73"/>
      <c r="FSF109" s="74"/>
      <c r="FSG109" s="74"/>
      <c r="FSH109" s="62"/>
      <c r="FSI109" s="75"/>
      <c r="FSJ109" s="76"/>
      <c r="FSK109" s="216"/>
      <c r="FSL109" s="75"/>
      <c r="FSM109" s="75"/>
      <c r="FSN109" s="204"/>
      <c r="FSO109" s="205"/>
      <c r="FSP109" s="72"/>
      <c r="FSQ109" s="70"/>
      <c r="FSR109" s="73"/>
      <c r="FSS109" s="74"/>
      <c r="FST109" s="74"/>
      <c r="FSU109" s="62"/>
      <c r="FSV109" s="75"/>
      <c r="FSW109" s="76"/>
      <c r="FSX109" s="216"/>
      <c r="FSY109" s="75"/>
      <c r="FSZ109" s="75"/>
      <c r="FTA109" s="204"/>
      <c r="FTB109" s="205"/>
      <c r="FTC109" s="72"/>
      <c r="FTD109" s="70"/>
      <c r="FTE109" s="73"/>
      <c r="FTF109" s="74"/>
      <c r="FTG109" s="74"/>
      <c r="FTH109" s="62"/>
      <c r="FTI109" s="75"/>
      <c r="FTJ109" s="76"/>
      <c r="FTK109" s="216"/>
      <c r="FTL109" s="75"/>
      <c r="FTM109" s="75"/>
      <c r="FTN109" s="204"/>
      <c r="FTO109" s="205"/>
      <c r="FTP109" s="72"/>
      <c r="FTQ109" s="70"/>
      <c r="FTR109" s="73"/>
      <c r="FTS109" s="74"/>
      <c r="FTT109" s="74"/>
      <c r="FTU109" s="62"/>
      <c r="FTV109" s="75"/>
      <c r="FTW109" s="76"/>
      <c r="FTX109" s="216"/>
      <c r="FTY109" s="75"/>
      <c r="FTZ109" s="75"/>
      <c r="FUA109" s="204"/>
      <c r="FUB109" s="205"/>
      <c r="FUC109" s="72"/>
      <c r="FUD109" s="70"/>
      <c r="FUE109" s="73"/>
      <c r="FUF109" s="74"/>
      <c r="FUG109" s="74"/>
      <c r="FUH109" s="62"/>
      <c r="FUI109" s="75"/>
      <c r="FUJ109" s="76"/>
      <c r="FUK109" s="216"/>
      <c r="FUL109" s="75"/>
      <c r="FUM109" s="75"/>
      <c r="FUN109" s="204"/>
      <c r="FUO109" s="205"/>
      <c r="FUP109" s="72"/>
      <c r="FUQ109" s="70"/>
      <c r="FUR109" s="73"/>
      <c r="FUS109" s="74"/>
      <c r="FUT109" s="74"/>
      <c r="FUU109" s="62"/>
      <c r="FUV109" s="75"/>
      <c r="FUW109" s="76"/>
      <c r="FUX109" s="216"/>
      <c r="FUY109" s="75"/>
      <c r="FUZ109" s="75"/>
      <c r="FVA109" s="204"/>
      <c r="FVB109" s="205"/>
      <c r="FVC109" s="72"/>
      <c r="FVD109" s="70"/>
      <c r="FVE109" s="73"/>
      <c r="FVF109" s="74"/>
      <c r="FVG109" s="74"/>
      <c r="FVH109" s="62"/>
      <c r="FVI109" s="75"/>
      <c r="FVJ109" s="76"/>
      <c r="FVK109" s="216"/>
      <c r="FVL109" s="75"/>
      <c r="FVM109" s="75"/>
      <c r="FVN109" s="204"/>
      <c r="FVO109" s="205"/>
      <c r="FVP109" s="72"/>
      <c r="FVQ109" s="70"/>
      <c r="FVR109" s="73"/>
      <c r="FVS109" s="74"/>
      <c r="FVT109" s="74"/>
      <c r="FVU109" s="62"/>
      <c r="FVV109" s="75"/>
      <c r="FVW109" s="76"/>
      <c r="FVX109" s="216"/>
      <c r="FVY109" s="75"/>
      <c r="FVZ109" s="75"/>
      <c r="FWA109" s="204"/>
      <c r="FWB109" s="205"/>
      <c r="FWC109" s="72"/>
      <c r="FWD109" s="70"/>
      <c r="FWE109" s="73"/>
      <c r="FWF109" s="74"/>
      <c r="FWG109" s="74"/>
      <c r="FWH109" s="62"/>
      <c r="FWI109" s="75"/>
      <c r="FWJ109" s="76"/>
      <c r="FWK109" s="216"/>
      <c r="FWL109" s="75"/>
      <c r="FWM109" s="75"/>
      <c r="FWN109" s="204"/>
      <c r="FWO109" s="205"/>
      <c r="FWP109" s="72"/>
      <c r="FWQ109" s="70"/>
      <c r="FWR109" s="73"/>
      <c r="FWS109" s="74"/>
      <c r="FWT109" s="74"/>
      <c r="FWU109" s="62"/>
      <c r="FWV109" s="75"/>
      <c r="FWW109" s="76"/>
      <c r="FWX109" s="216"/>
      <c r="FWY109" s="75"/>
      <c r="FWZ109" s="75"/>
      <c r="FXA109" s="204"/>
      <c r="FXB109" s="205"/>
      <c r="FXC109" s="72"/>
      <c r="FXD109" s="70"/>
      <c r="FXE109" s="73"/>
      <c r="FXF109" s="74"/>
      <c r="FXG109" s="74"/>
      <c r="FXH109" s="62"/>
      <c r="FXI109" s="75"/>
      <c r="FXJ109" s="76"/>
      <c r="FXK109" s="216"/>
      <c r="FXL109" s="75"/>
      <c r="FXM109" s="75"/>
      <c r="FXN109" s="204"/>
      <c r="FXO109" s="205"/>
      <c r="FXP109" s="72"/>
      <c r="FXQ109" s="70"/>
      <c r="FXR109" s="73"/>
      <c r="FXS109" s="74"/>
      <c r="FXT109" s="74"/>
      <c r="FXU109" s="62"/>
      <c r="FXV109" s="75"/>
      <c r="FXW109" s="76"/>
      <c r="FXX109" s="216"/>
      <c r="FXY109" s="75"/>
      <c r="FXZ109" s="75"/>
      <c r="FYA109" s="204"/>
      <c r="FYB109" s="205"/>
      <c r="FYC109" s="72"/>
      <c r="FYD109" s="70"/>
      <c r="FYE109" s="73"/>
      <c r="FYF109" s="74"/>
      <c r="FYG109" s="74"/>
      <c r="FYH109" s="62"/>
      <c r="FYI109" s="75"/>
      <c r="FYJ109" s="76"/>
      <c r="FYK109" s="216"/>
      <c r="FYL109" s="75"/>
      <c r="FYM109" s="75"/>
      <c r="FYN109" s="204"/>
      <c r="FYO109" s="205"/>
      <c r="FYP109" s="72"/>
      <c r="FYQ109" s="70"/>
      <c r="FYR109" s="73"/>
      <c r="FYS109" s="74"/>
      <c r="FYT109" s="74"/>
      <c r="FYU109" s="62"/>
      <c r="FYV109" s="75"/>
      <c r="FYW109" s="76"/>
      <c r="FYX109" s="216"/>
      <c r="FYY109" s="75"/>
      <c r="FYZ109" s="75"/>
      <c r="FZA109" s="204"/>
      <c r="FZB109" s="205"/>
      <c r="FZC109" s="72"/>
      <c r="FZD109" s="70"/>
      <c r="FZE109" s="73"/>
      <c r="FZF109" s="74"/>
      <c r="FZG109" s="74"/>
      <c r="FZH109" s="62"/>
      <c r="FZI109" s="75"/>
      <c r="FZJ109" s="76"/>
      <c r="FZK109" s="216"/>
      <c r="FZL109" s="75"/>
      <c r="FZM109" s="75"/>
      <c r="FZN109" s="204"/>
      <c r="FZO109" s="205"/>
      <c r="FZP109" s="72"/>
      <c r="FZQ109" s="70"/>
      <c r="FZR109" s="73"/>
      <c r="FZS109" s="74"/>
      <c r="FZT109" s="74"/>
      <c r="FZU109" s="62"/>
      <c r="FZV109" s="75"/>
      <c r="FZW109" s="76"/>
      <c r="FZX109" s="216"/>
      <c r="FZY109" s="75"/>
      <c r="FZZ109" s="75"/>
      <c r="GAA109" s="204"/>
      <c r="GAB109" s="205"/>
      <c r="GAC109" s="72"/>
      <c r="GAD109" s="70"/>
      <c r="GAE109" s="73"/>
      <c r="GAF109" s="74"/>
      <c r="GAG109" s="74"/>
      <c r="GAH109" s="62"/>
      <c r="GAI109" s="75"/>
      <c r="GAJ109" s="76"/>
      <c r="GAK109" s="216"/>
      <c r="GAL109" s="75"/>
      <c r="GAM109" s="75"/>
      <c r="GAN109" s="204"/>
      <c r="GAO109" s="205"/>
      <c r="GAP109" s="72"/>
      <c r="GAQ109" s="70"/>
      <c r="GAR109" s="73"/>
      <c r="GAS109" s="74"/>
      <c r="GAT109" s="74"/>
      <c r="GAU109" s="62"/>
      <c r="GAV109" s="75"/>
      <c r="GAW109" s="76"/>
      <c r="GAX109" s="216"/>
      <c r="GAY109" s="75"/>
      <c r="GAZ109" s="75"/>
      <c r="GBA109" s="204"/>
      <c r="GBB109" s="205"/>
      <c r="GBC109" s="72"/>
      <c r="GBD109" s="70"/>
      <c r="GBE109" s="73"/>
      <c r="GBF109" s="74"/>
      <c r="GBG109" s="74"/>
      <c r="GBH109" s="62"/>
      <c r="GBI109" s="75"/>
      <c r="GBJ109" s="76"/>
      <c r="GBK109" s="216"/>
      <c r="GBL109" s="75"/>
      <c r="GBM109" s="75"/>
      <c r="GBN109" s="204"/>
      <c r="GBO109" s="205"/>
      <c r="GBP109" s="72"/>
      <c r="GBQ109" s="70"/>
      <c r="GBR109" s="73"/>
      <c r="GBS109" s="74"/>
      <c r="GBT109" s="74"/>
      <c r="GBU109" s="62"/>
      <c r="GBV109" s="75"/>
      <c r="GBW109" s="76"/>
      <c r="GBX109" s="216"/>
      <c r="GBY109" s="75"/>
      <c r="GBZ109" s="75"/>
      <c r="GCA109" s="204"/>
      <c r="GCB109" s="205"/>
      <c r="GCC109" s="72"/>
      <c r="GCD109" s="70"/>
      <c r="GCE109" s="73"/>
      <c r="GCF109" s="74"/>
      <c r="GCG109" s="74"/>
      <c r="GCH109" s="62"/>
      <c r="GCI109" s="75"/>
      <c r="GCJ109" s="76"/>
      <c r="GCK109" s="216"/>
      <c r="GCL109" s="75"/>
      <c r="GCM109" s="75"/>
      <c r="GCN109" s="204"/>
      <c r="GCO109" s="205"/>
      <c r="GCP109" s="72"/>
      <c r="GCQ109" s="70"/>
      <c r="GCR109" s="73"/>
      <c r="GCS109" s="74"/>
      <c r="GCT109" s="74"/>
      <c r="GCU109" s="62"/>
      <c r="GCV109" s="75"/>
      <c r="GCW109" s="76"/>
      <c r="GCX109" s="216"/>
      <c r="GCY109" s="75"/>
      <c r="GCZ109" s="75"/>
      <c r="GDA109" s="204"/>
      <c r="GDB109" s="205"/>
      <c r="GDC109" s="72"/>
      <c r="GDD109" s="70"/>
      <c r="GDE109" s="73"/>
      <c r="GDF109" s="74"/>
      <c r="GDG109" s="74"/>
      <c r="GDH109" s="62"/>
      <c r="GDI109" s="75"/>
      <c r="GDJ109" s="76"/>
      <c r="GDK109" s="216"/>
      <c r="GDL109" s="75"/>
      <c r="GDM109" s="75"/>
      <c r="GDN109" s="204"/>
      <c r="GDO109" s="205"/>
      <c r="GDP109" s="72"/>
      <c r="GDQ109" s="70"/>
      <c r="GDR109" s="73"/>
      <c r="GDS109" s="74"/>
      <c r="GDT109" s="74"/>
      <c r="GDU109" s="62"/>
      <c r="GDV109" s="75"/>
      <c r="GDW109" s="76"/>
      <c r="GDX109" s="216"/>
      <c r="GDY109" s="75"/>
      <c r="GDZ109" s="75"/>
      <c r="GEA109" s="204"/>
      <c r="GEB109" s="205"/>
      <c r="GEC109" s="72"/>
      <c r="GED109" s="70"/>
      <c r="GEE109" s="73"/>
      <c r="GEF109" s="74"/>
      <c r="GEG109" s="74"/>
      <c r="GEH109" s="62"/>
      <c r="GEI109" s="75"/>
      <c r="GEJ109" s="76"/>
      <c r="GEK109" s="216"/>
      <c r="GEL109" s="75"/>
      <c r="GEM109" s="75"/>
      <c r="GEN109" s="204"/>
      <c r="GEO109" s="205"/>
      <c r="GEP109" s="72"/>
      <c r="GEQ109" s="70"/>
      <c r="GER109" s="73"/>
      <c r="GES109" s="74"/>
      <c r="GET109" s="74"/>
      <c r="GEU109" s="62"/>
      <c r="GEV109" s="75"/>
      <c r="GEW109" s="76"/>
      <c r="GEX109" s="216"/>
      <c r="GEY109" s="75"/>
      <c r="GEZ109" s="75"/>
      <c r="GFA109" s="204"/>
      <c r="GFB109" s="205"/>
      <c r="GFC109" s="72"/>
      <c r="GFD109" s="70"/>
      <c r="GFE109" s="73"/>
      <c r="GFF109" s="74"/>
      <c r="GFG109" s="74"/>
      <c r="GFH109" s="62"/>
      <c r="GFI109" s="75"/>
      <c r="GFJ109" s="76"/>
      <c r="GFK109" s="216"/>
      <c r="GFL109" s="75"/>
      <c r="GFM109" s="75"/>
      <c r="GFN109" s="204"/>
      <c r="GFO109" s="205"/>
      <c r="GFP109" s="72"/>
      <c r="GFQ109" s="70"/>
      <c r="GFR109" s="73"/>
      <c r="GFS109" s="74"/>
      <c r="GFT109" s="74"/>
      <c r="GFU109" s="62"/>
      <c r="GFV109" s="75"/>
      <c r="GFW109" s="76"/>
      <c r="GFX109" s="216"/>
      <c r="GFY109" s="75"/>
      <c r="GFZ109" s="75"/>
      <c r="GGA109" s="204"/>
      <c r="GGB109" s="205"/>
      <c r="GGC109" s="72"/>
      <c r="GGD109" s="70"/>
      <c r="GGE109" s="73"/>
      <c r="GGF109" s="74"/>
      <c r="GGG109" s="74"/>
      <c r="GGH109" s="62"/>
      <c r="GGI109" s="75"/>
      <c r="GGJ109" s="76"/>
      <c r="GGK109" s="216"/>
      <c r="GGL109" s="75"/>
      <c r="GGM109" s="75"/>
      <c r="GGN109" s="204"/>
      <c r="GGO109" s="205"/>
      <c r="GGP109" s="72"/>
      <c r="GGQ109" s="70"/>
      <c r="GGR109" s="73"/>
      <c r="GGS109" s="74"/>
      <c r="GGT109" s="74"/>
      <c r="GGU109" s="62"/>
      <c r="GGV109" s="75"/>
      <c r="GGW109" s="76"/>
      <c r="GGX109" s="216"/>
      <c r="GGY109" s="75"/>
      <c r="GGZ109" s="75"/>
      <c r="GHA109" s="204"/>
      <c r="GHB109" s="205"/>
      <c r="GHC109" s="72"/>
      <c r="GHD109" s="70"/>
      <c r="GHE109" s="73"/>
      <c r="GHF109" s="74"/>
      <c r="GHG109" s="74"/>
      <c r="GHH109" s="62"/>
      <c r="GHI109" s="75"/>
      <c r="GHJ109" s="76"/>
      <c r="GHK109" s="216"/>
      <c r="GHL109" s="75"/>
      <c r="GHM109" s="75"/>
      <c r="GHN109" s="204"/>
      <c r="GHO109" s="205"/>
      <c r="GHP109" s="72"/>
      <c r="GHQ109" s="70"/>
      <c r="GHR109" s="73"/>
      <c r="GHS109" s="74"/>
      <c r="GHT109" s="74"/>
      <c r="GHU109" s="62"/>
      <c r="GHV109" s="75"/>
      <c r="GHW109" s="76"/>
      <c r="GHX109" s="216"/>
      <c r="GHY109" s="75"/>
      <c r="GHZ109" s="75"/>
      <c r="GIA109" s="204"/>
      <c r="GIB109" s="205"/>
      <c r="GIC109" s="72"/>
      <c r="GID109" s="70"/>
      <c r="GIE109" s="73"/>
      <c r="GIF109" s="74"/>
      <c r="GIG109" s="74"/>
      <c r="GIH109" s="62"/>
      <c r="GII109" s="75"/>
      <c r="GIJ109" s="76"/>
      <c r="GIK109" s="216"/>
      <c r="GIL109" s="75"/>
      <c r="GIM109" s="75"/>
      <c r="GIN109" s="204"/>
      <c r="GIO109" s="205"/>
      <c r="GIP109" s="72"/>
      <c r="GIQ109" s="70"/>
      <c r="GIR109" s="73"/>
      <c r="GIS109" s="74"/>
      <c r="GIT109" s="74"/>
      <c r="GIU109" s="62"/>
      <c r="GIV109" s="75"/>
      <c r="GIW109" s="76"/>
      <c r="GIX109" s="216"/>
      <c r="GIY109" s="75"/>
      <c r="GIZ109" s="75"/>
      <c r="GJA109" s="204"/>
      <c r="GJB109" s="205"/>
      <c r="GJC109" s="72"/>
      <c r="GJD109" s="70"/>
      <c r="GJE109" s="73"/>
      <c r="GJF109" s="74"/>
      <c r="GJG109" s="74"/>
      <c r="GJH109" s="62"/>
      <c r="GJI109" s="75"/>
      <c r="GJJ109" s="76"/>
      <c r="GJK109" s="216"/>
      <c r="GJL109" s="75"/>
      <c r="GJM109" s="75"/>
      <c r="GJN109" s="204"/>
      <c r="GJO109" s="205"/>
      <c r="GJP109" s="72"/>
      <c r="GJQ109" s="70"/>
      <c r="GJR109" s="73"/>
      <c r="GJS109" s="74"/>
      <c r="GJT109" s="74"/>
      <c r="GJU109" s="62"/>
      <c r="GJV109" s="75"/>
      <c r="GJW109" s="76"/>
      <c r="GJX109" s="216"/>
      <c r="GJY109" s="75"/>
      <c r="GJZ109" s="75"/>
      <c r="GKA109" s="204"/>
      <c r="GKB109" s="205"/>
      <c r="GKC109" s="72"/>
      <c r="GKD109" s="70"/>
      <c r="GKE109" s="73"/>
      <c r="GKF109" s="74"/>
      <c r="GKG109" s="74"/>
      <c r="GKH109" s="62"/>
      <c r="GKI109" s="75"/>
      <c r="GKJ109" s="76"/>
      <c r="GKK109" s="216"/>
      <c r="GKL109" s="75"/>
      <c r="GKM109" s="75"/>
      <c r="GKN109" s="204"/>
      <c r="GKO109" s="205"/>
      <c r="GKP109" s="72"/>
      <c r="GKQ109" s="70"/>
      <c r="GKR109" s="73"/>
      <c r="GKS109" s="74"/>
      <c r="GKT109" s="74"/>
      <c r="GKU109" s="62"/>
      <c r="GKV109" s="75"/>
      <c r="GKW109" s="76"/>
      <c r="GKX109" s="216"/>
      <c r="GKY109" s="75"/>
      <c r="GKZ109" s="75"/>
      <c r="GLA109" s="204"/>
      <c r="GLB109" s="205"/>
      <c r="GLC109" s="72"/>
      <c r="GLD109" s="70"/>
      <c r="GLE109" s="73"/>
      <c r="GLF109" s="74"/>
      <c r="GLG109" s="74"/>
      <c r="GLH109" s="62"/>
      <c r="GLI109" s="75"/>
      <c r="GLJ109" s="76"/>
      <c r="GLK109" s="216"/>
      <c r="GLL109" s="75"/>
      <c r="GLM109" s="75"/>
      <c r="GLN109" s="204"/>
      <c r="GLO109" s="205"/>
      <c r="GLP109" s="72"/>
      <c r="GLQ109" s="70"/>
      <c r="GLR109" s="73"/>
      <c r="GLS109" s="74"/>
      <c r="GLT109" s="74"/>
      <c r="GLU109" s="62"/>
      <c r="GLV109" s="75"/>
      <c r="GLW109" s="76"/>
      <c r="GLX109" s="216"/>
      <c r="GLY109" s="75"/>
      <c r="GLZ109" s="75"/>
      <c r="GMA109" s="204"/>
      <c r="GMB109" s="205"/>
      <c r="GMC109" s="72"/>
      <c r="GMD109" s="70"/>
      <c r="GME109" s="73"/>
      <c r="GMF109" s="74"/>
      <c r="GMG109" s="74"/>
      <c r="GMH109" s="62"/>
      <c r="GMI109" s="75"/>
      <c r="GMJ109" s="76"/>
      <c r="GMK109" s="216"/>
      <c r="GML109" s="75"/>
      <c r="GMM109" s="75"/>
      <c r="GMN109" s="204"/>
      <c r="GMO109" s="205"/>
      <c r="GMP109" s="72"/>
      <c r="GMQ109" s="70"/>
      <c r="GMR109" s="73"/>
      <c r="GMS109" s="74"/>
      <c r="GMT109" s="74"/>
      <c r="GMU109" s="62"/>
      <c r="GMV109" s="75"/>
      <c r="GMW109" s="76"/>
      <c r="GMX109" s="216"/>
      <c r="GMY109" s="75"/>
      <c r="GMZ109" s="75"/>
      <c r="GNA109" s="204"/>
      <c r="GNB109" s="205"/>
      <c r="GNC109" s="72"/>
      <c r="GND109" s="70"/>
      <c r="GNE109" s="73"/>
      <c r="GNF109" s="74"/>
      <c r="GNG109" s="74"/>
      <c r="GNH109" s="62"/>
      <c r="GNI109" s="75"/>
      <c r="GNJ109" s="76"/>
      <c r="GNK109" s="216"/>
      <c r="GNL109" s="75"/>
      <c r="GNM109" s="75"/>
      <c r="GNN109" s="204"/>
      <c r="GNO109" s="205"/>
      <c r="GNP109" s="72"/>
      <c r="GNQ109" s="70"/>
      <c r="GNR109" s="73"/>
      <c r="GNS109" s="74"/>
      <c r="GNT109" s="74"/>
      <c r="GNU109" s="62"/>
      <c r="GNV109" s="75"/>
      <c r="GNW109" s="76"/>
      <c r="GNX109" s="216"/>
      <c r="GNY109" s="75"/>
      <c r="GNZ109" s="75"/>
      <c r="GOA109" s="204"/>
      <c r="GOB109" s="205"/>
      <c r="GOC109" s="72"/>
      <c r="GOD109" s="70"/>
      <c r="GOE109" s="73"/>
      <c r="GOF109" s="74"/>
      <c r="GOG109" s="74"/>
      <c r="GOH109" s="62"/>
      <c r="GOI109" s="75"/>
      <c r="GOJ109" s="76"/>
      <c r="GOK109" s="216"/>
      <c r="GOL109" s="75"/>
      <c r="GOM109" s="75"/>
      <c r="GON109" s="204"/>
      <c r="GOO109" s="205"/>
      <c r="GOP109" s="72"/>
      <c r="GOQ109" s="70"/>
      <c r="GOR109" s="73"/>
      <c r="GOS109" s="74"/>
      <c r="GOT109" s="74"/>
      <c r="GOU109" s="62"/>
      <c r="GOV109" s="75"/>
      <c r="GOW109" s="76"/>
      <c r="GOX109" s="216"/>
      <c r="GOY109" s="75"/>
      <c r="GOZ109" s="75"/>
      <c r="GPA109" s="204"/>
      <c r="GPB109" s="205"/>
      <c r="GPC109" s="72"/>
      <c r="GPD109" s="70"/>
      <c r="GPE109" s="73"/>
      <c r="GPF109" s="74"/>
      <c r="GPG109" s="74"/>
      <c r="GPH109" s="62"/>
      <c r="GPI109" s="75"/>
      <c r="GPJ109" s="76"/>
      <c r="GPK109" s="216"/>
      <c r="GPL109" s="75"/>
      <c r="GPM109" s="75"/>
      <c r="GPN109" s="204"/>
      <c r="GPO109" s="205"/>
      <c r="GPP109" s="72"/>
      <c r="GPQ109" s="70"/>
      <c r="GPR109" s="73"/>
      <c r="GPS109" s="74"/>
      <c r="GPT109" s="74"/>
      <c r="GPU109" s="62"/>
      <c r="GPV109" s="75"/>
      <c r="GPW109" s="76"/>
      <c r="GPX109" s="216"/>
      <c r="GPY109" s="75"/>
      <c r="GPZ109" s="75"/>
      <c r="GQA109" s="204"/>
      <c r="GQB109" s="205"/>
      <c r="GQC109" s="72"/>
      <c r="GQD109" s="70"/>
      <c r="GQE109" s="73"/>
      <c r="GQF109" s="74"/>
      <c r="GQG109" s="74"/>
      <c r="GQH109" s="62"/>
      <c r="GQI109" s="75"/>
      <c r="GQJ109" s="76"/>
      <c r="GQK109" s="216"/>
      <c r="GQL109" s="75"/>
      <c r="GQM109" s="75"/>
      <c r="GQN109" s="204"/>
      <c r="GQO109" s="205"/>
      <c r="GQP109" s="72"/>
      <c r="GQQ109" s="70"/>
      <c r="GQR109" s="73"/>
      <c r="GQS109" s="74"/>
      <c r="GQT109" s="74"/>
      <c r="GQU109" s="62"/>
      <c r="GQV109" s="75"/>
      <c r="GQW109" s="76"/>
      <c r="GQX109" s="216"/>
      <c r="GQY109" s="75"/>
      <c r="GQZ109" s="75"/>
      <c r="GRA109" s="204"/>
      <c r="GRB109" s="205"/>
      <c r="GRC109" s="72"/>
      <c r="GRD109" s="70"/>
      <c r="GRE109" s="73"/>
      <c r="GRF109" s="74"/>
      <c r="GRG109" s="74"/>
      <c r="GRH109" s="62"/>
      <c r="GRI109" s="75"/>
      <c r="GRJ109" s="76"/>
      <c r="GRK109" s="216"/>
      <c r="GRL109" s="75"/>
      <c r="GRM109" s="75"/>
      <c r="GRN109" s="204"/>
      <c r="GRO109" s="205"/>
      <c r="GRP109" s="72"/>
      <c r="GRQ109" s="70"/>
      <c r="GRR109" s="73"/>
      <c r="GRS109" s="74"/>
      <c r="GRT109" s="74"/>
      <c r="GRU109" s="62"/>
      <c r="GRV109" s="75"/>
      <c r="GRW109" s="76"/>
      <c r="GRX109" s="216"/>
      <c r="GRY109" s="75"/>
      <c r="GRZ109" s="75"/>
      <c r="GSA109" s="204"/>
      <c r="GSB109" s="205"/>
      <c r="GSC109" s="72"/>
      <c r="GSD109" s="70"/>
      <c r="GSE109" s="73"/>
      <c r="GSF109" s="74"/>
      <c r="GSG109" s="74"/>
      <c r="GSH109" s="62"/>
      <c r="GSI109" s="75"/>
      <c r="GSJ109" s="76"/>
      <c r="GSK109" s="216"/>
      <c r="GSL109" s="75"/>
      <c r="GSM109" s="75"/>
      <c r="GSN109" s="204"/>
      <c r="GSO109" s="205"/>
      <c r="GSP109" s="72"/>
      <c r="GSQ109" s="70"/>
      <c r="GSR109" s="73"/>
      <c r="GSS109" s="74"/>
      <c r="GST109" s="74"/>
      <c r="GSU109" s="62"/>
      <c r="GSV109" s="75"/>
      <c r="GSW109" s="76"/>
      <c r="GSX109" s="216"/>
      <c r="GSY109" s="75"/>
      <c r="GSZ109" s="75"/>
      <c r="GTA109" s="204"/>
      <c r="GTB109" s="205"/>
      <c r="GTC109" s="72"/>
      <c r="GTD109" s="70"/>
      <c r="GTE109" s="73"/>
      <c r="GTF109" s="74"/>
      <c r="GTG109" s="74"/>
      <c r="GTH109" s="62"/>
      <c r="GTI109" s="75"/>
      <c r="GTJ109" s="76"/>
      <c r="GTK109" s="216"/>
      <c r="GTL109" s="75"/>
      <c r="GTM109" s="75"/>
      <c r="GTN109" s="204"/>
      <c r="GTO109" s="205"/>
      <c r="GTP109" s="72"/>
      <c r="GTQ109" s="70"/>
      <c r="GTR109" s="73"/>
      <c r="GTS109" s="74"/>
      <c r="GTT109" s="74"/>
      <c r="GTU109" s="62"/>
      <c r="GTV109" s="75"/>
      <c r="GTW109" s="76"/>
      <c r="GTX109" s="216"/>
      <c r="GTY109" s="75"/>
      <c r="GTZ109" s="75"/>
      <c r="GUA109" s="204"/>
      <c r="GUB109" s="205"/>
      <c r="GUC109" s="72"/>
      <c r="GUD109" s="70"/>
      <c r="GUE109" s="73"/>
      <c r="GUF109" s="74"/>
      <c r="GUG109" s="74"/>
      <c r="GUH109" s="62"/>
      <c r="GUI109" s="75"/>
      <c r="GUJ109" s="76"/>
      <c r="GUK109" s="216"/>
      <c r="GUL109" s="75"/>
      <c r="GUM109" s="75"/>
      <c r="GUN109" s="204"/>
      <c r="GUO109" s="205"/>
      <c r="GUP109" s="72"/>
      <c r="GUQ109" s="70"/>
      <c r="GUR109" s="73"/>
      <c r="GUS109" s="74"/>
      <c r="GUT109" s="74"/>
      <c r="GUU109" s="62"/>
      <c r="GUV109" s="75"/>
      <c r="GUW109" s="76"/>
      <c r="GUX109" s="216"/>
      <c r="GUY109" s="75"/>
      <c r="GUZ109" s="75"/>
      <c r="GVA109" s="204"/>
      <c r="GVB109" s="205"/>
      <c r="GVC109" s="72"/>
      <c r="GVD109" s="70"/>
      <c r="GVE109" s="73"/>
      <c r="GVF109" s="74"/>
      <c r="GVG109" s="74"/>
      <c r="GVH109" s="62"/>
      <c r="GVI109" s="75"/>
      <c r="GVJ109" s="76"/>
      <c r="GVK109" s="216"/>
      <c r="GVL109" s="75"/>
      <c r="GVM109" s="75"/>
      <c r="GVN109" s="204"/>
      <c r="GVO109" s="205"/>
      <c r="GVP109" s="72"/>
      <c r="GVQ109" s="70"/>
      <c r="GVR109" s="73"/>
      <c r="GVS109" s="74"/>
      <c r="GVT109" s="74"/>
      <c r="GVU109" s="62"/>
      <c r="GVV109" s="75"/>
      <c r="GVW109" s="76"/>
      <c r="GVX109" s="216"/>
      <c r="GVY109" s="75"/>
      <c r="GVZ109" s="75"/>
      <c r="GWA109" s="204"/>
      <c r="GWB109" s="205"/>
      <c r="GWC109" s="72"/>
      <c r="GWD109" s="70"/>
      <c r="GWE109" s="73"/>
      <c r="GWF109" s="74"/>
      <c r="GWG109" s="74"/>
      <c r="GWH109" s="62"/>
      <c r="GWI109" s="75"/>
      <c r="GWJ109" s="76"/>
      <c r="GWK109" s="216"/>
      <c r="GWL109" s="75"/>
      <c r="GWM109" s="75"/>
      <c r="GWN109" s="204"/>
      <c r="GWO109" s="205"/>
      <c r="GWP109" s="72"/>
      <c r="GWQ109" s="70"/>
      <c r="GWR109" s="73"/>
      <c r="GWS109" s="74"/>
      <c r="GWT109" s="74"/>
      <c r="GWU109" s="62"/>
      <c r="GWV109" s="75"/>
      <c r="GWW109" s="76"/>
      <c r="GWX109" s="216"/>
      <c r="GWY109" s="75"/>
      <c r="GWZ109" s="75"/>
      <c r="GXA109" s="204"/>
      <c r="GXB109" s="205"/>
      <c r="GXC109" s="72"/>
      <c r="GXD109" s="70"/>
      <c r="GXE109" s="73"/>
      <c r="GXF109" s="74"/>
      <c r="GXG109" s="74"/>
      <c r="GXH109" s="62"/>
      <c r="GXI109" s="75"/>
      <c r="GXJ109" s="76"/>
      <c r="GXK109" s="216"/>
      <c r="GXL109" s="75"/>
      <c r="GXM109" s="75"/>
      <c r="GXN109" s="204"/>
      <c r="GXO109" s="205"/>
      <c r="GXP109" s="72"/>
      <c r="GXQ109" s="70"/>
      <c r="GXR109" s="73"/>
      <c r="GXS109" s="74"/>
      <c r="GXT109" s="74"/>
      <c r="GXU109" s="62"/>
      <c r="GXV109" s="75"/>
      <c r="GXW109" s="76"/>
      <c r="GXX109" s="216"/>
      <c r="GXY109" s="75"/>
      <c r="GXZ109" s="75"/>
      <c r="GYA109" s="204"/>
      <c r="GYB109" s="205"/>
      <c r="GYC109" s="72"/>
      <c r="GYD109" s="70"/>
      <c r="GYE109" s="73"/>
      <c r="GYF109" s="74"/>
      <c r="GYG109" s="74"/>
      <c r="GYH109" s="62"/>
      <c r="GYI109" s="75"/>
      <c r="GYJ109" s="76"/>
      <c r="GYK109" s="216"/>
      <c r="GYL109" s="75"/>
      <c r="GYM109" s="75"/>
      <c r="GYN109" s="204"/>
      <c r="GYO109" s="205"/>
      <c r="GYP109" s="72"/>
      <c r="GYQ109" s="70"/>
      <c r="GYR109" s="73"/>
      <c r="GYS109" s="74"/>
      <c r="GYT109" s="74"/>
      <c r="GYU109" s="62"/>
      <c r="GYV109" s="75"/>
      <c r="GYW109" s="76"/>
      <c r="GYX109" s="216"/>
      <c r="GYY109" s="75"/>
      <c r="GYZ109" s="75"/>
      <c r="GZA109" s="204"/>
      <c r="GZB109" s="205"/>
      <c r="GZC109" s="72"/>
      <c r="GZD109" s="70"/>
      <c r="GZE109" s="73"/>
      <c r="GZF109" s="74"/>
      <c r="GZG109" s="74"/>
      <c r="GZH109" s="62"/>
      <c r="GZI109" s="75"/>
      <c r="GZJ109" s="76"/>
      <c r="GZK109" s="216"/>
      <c r="GZL109" s="75"/>
      <c r="GZM109" s="75"/>
      <c r="GZN109" s="204"/>
      <c r="GZO109" s="205"/>
      <c r="GZP109" s="72"/>
      <c r="GZQ109" s="70"/>
      <c r="GZR109" s="73"/>
      <c r="GZS109" s="74"/>
      <c r="GZT109" s="74"/>
      <c r="GZU109" s="62"/>
      <c r="GZV109" s="75"/>
      <c r="GZW109" s="76"/>
      <c r="GZX109" s="216"/>
      <c r="GZY109" s="75"/>
      <c r="GZZ109" s="75"/>
      <c r="HAA109" s="204"/>
      <c r="HAB109" s="205"/>
      <c r="HAC109" s="72"/>
      <c r="HAD109" s="70"/>
      <c r="HAE109" s="73"/>
      <c r="HAF109" s="74"/>
      <c r="HAG109" s="74"/>
      <c r="HAH109" s="62"/>
      <c r="HAI109" s="75"/>
      <c r="HAJ109" s="76"/>
      <c r="HAK109" s="216"/>
      <c r="HAL109" s="75"/>
      <c r="HAM109" s="75"/>
      <c r="HAN109" s="204"/>
      <c r="HAO109" s="205"/>
      <c r="HAP109" s="72"/>
      <c r="HAQ109" s="70"/>
      <c r="HAR109" s="73"/>
      <c r="HAS109" s="74"/>
      <c r="HAT109" s="74"/>
      <c r="HAU109" s="62"/>
      <c r="HAV109" s="75"/>
      <c r="HAW109" s="76"/>
      <c r="HAX109" s="216"/>
      <c r="HAY109" s="75"/>
      <c r="HAZ109" s="75"/>
      <c r="HBA109" s="204"/>
      <c r="HBB109" s="205"/>
      <c r="HBC109" s="72"/>
      <c r="HBD109" s="70"/>
      <c r="HBE109" s="73"/>
      <c r="HBF109" s="74"/>
      <c r="HBG109" s="74"/>
      <c r="HBH109" s="62"/>
      <c r="HBI109" s="75"/>
      <c r="HBJ109" s="76"/>
      <c r="HBK109" s="216"/>
      <c r="HBL109" s="75"/>
      <c r="HBM109" s="75"/>
      <c r="HBN109" s="204"/>
      <c r="HBO109" s="205"/>
      <c r="HBP109" s="72"/>
      <c r="HBQ109" s="70"/>
      <c r="HBR109" s="73"/>
      <c r="HBS109" s="74"/>
      <c r="HBT109" s="74"/>
      <c r="HBU109" s="62"/>
      <c r="HBV109" s="75"/>
      <c r="HBW109" s="76"/>
      <c r="HBX109" s="216"/>
      <c r="HBY109" s="75"/>
      <c r="HBZ109" s="75"/>
      <c r="HCA109" s="204"/>
      <c r="HCB109" s="205"/>
      <c r="HCC109" s="72"/>
      <c r="HCD109" s="70"/>
      <c r="HCE109" s="73"/>
      <c r="HCF109" s="74"/>
      <c r="HCG109" s="74"/>
      <c r="HCH109" s="62"/>
      <c r="HCI109" s="75"/>
      <c r="HCJ109" s="76"/>
      <c r="HCK109" s="216"/>
      <c r="HCL109" s="75"/>
      <c r="HCM109" s="75"/>
      <c r="HCN109" s="204"/>
      <c r="HCO109" s="205"/>
      <c r="HCP109" s="72"/>
      <c r="HCQ109" s="70"/>
      <c r="HCR109" s="73"/>
      <c r="HCS109" s="74"/>
      <c r="HCT109" s="74"/>
      <c r="HCU109" s="62"/>
      <c r="HCV109" s="75"/>
      <c r="HCW109" s="76"/>
      <c r="HCX109" s="216"/>
      <c r="HCY109" s="75"/>
      <c r="HCZ109" s="75"/>
      <c r="HDA109" s="204"/>
      <c r="HDB109" s="205"/>
      <c r="HDC109" s="72"/>
      <c r="HDD109" s="70"/>
      <c r="HDE109" s="73"/>
      <c r="HDF109" s="74"/>
      <c r="HDG109" s="74"/>
      <c r="HDH109" s="62"/>
      <c r="HDI109" s="75"/>
      <c r="HDJ109" s="76"/>
      <c r="HDK109" s="216"/>
      <c r="HDL109" s="75"/>
      <c r="HDM109" s="75"/>
      <c r="HDN109" s="204"/>
      <c r="HDO109" s="205"/>
      <c r="HDP109" s="72"/>
      <c r="HDQ109" s="70"/>
      <c r="HDR109" s="73"/>
      <c r="HDS109" s="74"/>
      <c r="HDT109" s="74"/>
      <c r="HDU109" s="62"/>
      <c r="HDV109" s="75"/>
      <c r="HDW109" s="76"/>
      <c r="HDX109" s="216"/>
      <c r="HDY109" s="75"/>
      <c r="HDZ109" s="75"/>
      <c r="HEA109" s="204"/>
      <c r="HEB109" s="205"/>
      <c r="HEC109" s="72"/>
      <c r="HED109" s="70"/>
      <c r="HEE109" s="73"/>
      <c r="HEF109" s="74"/>
      <c r="HEG109" s="74"/>
      <c r="HEH109" s="62"/>
      <c r="HEI109" s="75"/>
      <c r="HEJ109" s="76"/>
      <c r="HEK109" s="216"/>
      <c r="HEL109" s="75"/>
      <c r="HEM109" s="75"/>
      <c r="HEN109" s="204"/>
      <c r="HEO109" s="205"/>
      <c r="HEP109" s="72"/>
      <c r="HEQ109" s="70"/>
      <c r="HER109" s="73"/>
      <c r="HES109" s="74"/>
      <c r="HET109" s="74"/>
      <c r="HEU109" s="62"/>
      <c r="HEV109" s="75"/>
      <c r="HEW109" s="76"/>
      <c r="HEX109" s="216"/>
      <c r="HEY109" s="75"/>
      <c r="HEZ109" s="75"/>
      <c r="HFA109" s="204"/>
      <c r="HFB109" s="205"/>
      <c r="HFC109" s="72"/>
      <c r="HFD109" s="70"/>
      <c r="HFE109" s="73"/>
      <c r="HFF109" s="74"/>
      <c r="HFG109" s="74"/>
      <c r="HFH109" s="62"/>
      <c r="HFI109" s="75"/>
      <c r="HFJ109" s="76"/>
      <c r="HFK109" s="216"/>
      <c r="HFL109" s="75"/>
      <c r="HFM109" s="75"/>
      <c r="HFN109" s="204"/>
      <c r="HFO109" s="205"/>
      <c r="HFP109" s="72"/>
      <c r="HFQ109" s="70"/>
      <c r="HFR109" s="73"/>
      <c r="HFS109" s="74"/>
      <c r="HFT109" s="74"/>
      <c r="HFU109" s="62"/>
      <c r="HFV109" s="75"/>
      <c r="HFW109" s="76"/>
      <c r="HFX109" s="216"/>
      <c r="HFY109" s="75"/>
      <c r="HFZ109" s="75"/>
      <c r="HGA109" s="204"/>
      <c r="HGB109" s="205"/>
      <c r="HGC109" s="72"/>
      <c r="HGD109" s="70"/>
      <c r="HGE109" s="73"/>
      <c r="HGF109" s="74"/>
      <c r="HGG109" s="74"/>
      <c r="HGH109" s="62"/>
      <c r="HGI109" s="75"/>
      <c r="HGJ109" s="76"/>
      <c r="HGK109" s="216"/>
      <c r="HGL109" s="75"/>
      <c r="HGM109" s="75"/>
      <c r="HGN109" s="204"/>
      <c r="HGO109" s="205"/>
      <c r="HGP109" s="72"/>
      <c r="HGQ109" s="70"/>
      <c r="HGR109" s="73"/>
      <c r="HGS109" s="74"/>
      <c r="HGT109" s="74"/>
      <c r="HGU109" s="62"/>
      <c r="HGV109" s="75"/>
      <c r="HGW109" s="76"/>
      <c r="HGX109" s="216"/>
      <c r="HGY109" s="75"/>
      <c r="HGZ109" s="75"/>
      <c r="HHA109" s="204"/>
      <c r="HHB109" s="205"/>
      <c r="HHC109" s="72"/>
      <c r="HHD109" s="70"/>
      <c r="HHE109" s="73"/>
      <c r="HHF109" s="74"/>
      <c r="HHG109" s="74"/>
      <c r="HHH109" s="62"/>
      <c r="HHI109" s="75"/>
      <c r="HHJ109" s="76"/>
      <c r="HHK109" s="216"/>
      <c r="HHL109" s="75"/>
      <c r="HHM109" s="75"/>
      <c r="HHN109" s="204"/>
      <c r="HHO109" s="205"/>
      <c r="HHP109" s="72"/>
      <c r="HHQ109" s="70"/>
      <c r="HHR109" s="73"/>
      <c r="HHS109" s="74"/>
      <c r="HHT109" s="74"/>
      <c r="HHU109" s="62"/>
      <c r="HHV109" s="75"/>
      <c r="HHW109" s="76"/>
      <c r="HHX109" s="216"/>
      <c r="HHY109" s="75"/>
      <c r="HHZ109" s="75"/>
      <c r="HIA109" s="204"/>
      <c r="HIB109" s="205"/>
      <c r="HIC109" s="72"/>
      <c r="HID109" s="70"/>
      <c r="HIE109" s="73"/>
      <c r="HIF109" s="74"/>
      <c r="HIG109" s="74"/>
      <c r="HIH109" s="62"/>
      <c r="HII109" s="75"/>
      <c r="HIJ109" s="76"/>
      <c r="HIK109" s="216"/>
      <c r="HIL109" s="75"/>
      <c r="HIM109" s="75"/>
      <c r="HIN109" s="204"/>
      <c r="HIO109" s="205"/>
      <c r="HIP109" s="72"/>
      <c r="HIQ109" s="70"/>
      <c r="HIR109" s="73"/>
      <c r="HIS109" s="74"/>
      <c r="HIT109" s="74"/>
      <c r="HIU109" s="62"/>
      <c r="HIV109" s="75"/>
      <c r="HIW109" s="76"/>
      <c r="HIX109" s="216"/>
      <c r="HIY109" s="75"/>
      <c r="HIZ109" s="75"/>
      <c r="HJA109" s="204"/>
      <c r="HJB109" s="205"/>
      <c r="HJC109" s="72"/>
      <c r="HJD109" s="70"/>
      <c r="HJE109" s="73"/>
      <c r="HJF109" s="74"/>
      <c r="HJG109" s="74"/>
      <c r="HJH109" s="62"/>
      <c r="HJI109" s="75"/>
      <c r="HJJ109" s="76"/>
      <c r="HJK109" s="216"/>
      <c r="HJL109" s="75"/>
      <c r="HJM109" s="75"/>
      <c r="HJN109" s="204"/>
      <c r="HJO109" s="205"/>
      <c r="HJP109" s="72"/>
      <c r="HJQ109" s="70"/>
      <c r="HJR109" s="73"/>
      <c r="HJS109" s="74"/>
      <c r="HJT109" s="74"/>
      <c r="HJU109" s="62"/>
      <c r="HJV109" s="75"/>
      <c r="HJW109" s="76"/>
      <c r="HJX109" s="216"/>
      <c r="HJY109" s="75"/>
      <c r="HJZ109" s="75"/>
      <c r="HKA109" s="204"/>
      <c r="HKB109" s="205"/>
      <c r="HKC109" s="72"/>
      <c r="HKD109" s="70"/>
      <c r="HKE109" s="73"/>
      <c r="HKF109" s="74"/>
      <c r="HKG109" s="74"/>
      <c r="HKH109" s="62"/>
      <c r="HKI109" s="75"/>
      <c r="HKJ109" s="76"/>
      <c r="HKK109" s="216"/>
      <c r="HKL109" s="75"/>
      <c r="HKM109" s="75"/>
      <c r="HKN109" s="204"/>
      <c r="HKO109" s="205"/>
      <c r="HKP109" s="72"/>
      <c r="HKQ109" s="70"/>
      <c r="HKR109" s="73"/>
      <c r="HKS109" s="74"/>
      <c r="HKT109" s="74"/>
      <c r="HKU109" s="62"/>
      <c r="HKV109" s="75"/>
      <c r="HKW109" s="76"/>
      <c r="HKX109" s="216"/>
      <c r="HKY109" s="75"/>
      <c r="HKZ109" s="75"/>
      <c r="HLA109" s="204"/>
      <c r="HLB109" s="205"/>
      <c r="HLC109" s="72"/>
      <c r="HLD109" s="70"/>
      <c r="HLE109" s="73"/>
      <c r="HLF109" s="74"/>
      <c r="HLG109" s="74"/>
      <c r="HLH109" s="62"/>
      <c r="HLI109" s="75"/>
      <c r="HLJ109" s="76"/>
      <c r="HLK109" s="216"/>
      <c r="HLL109" s="75"/>
      <c r="HLM109" s="75"/>
      <c r="HLN109" s="204"/>
      <c r="HLO109" s="205"/>
      <c r="HLP109" s="72"/>
      <c r="HLQ109" s="70"/>
      <c r="HLR109" s="73"/>
      <c r="HLS109" s="74"/>
      <c r="HLT109" s="74"/>
      <c r="HLU109" s="62"/>
      <c r="HLV109" s="75"/>
      <c r="HLW109" s="76"/>
      <c r="HLX109" s="216"/>
      <c r="HLY109" s="75"/>
      <c r="HLZ109" s="75"/>
      <c r="HMA109" s="204"/>
      <c r="HMB109" s="205"/>
      <c r="HMC109" s="72"/>
      <c r="HMD109" s="70"/>
      <c r="HME109" s="73"/>
      <c r="HMF109" s="74"/>
      <c r="HMG109" s="74"/>
      <c r="HMH109" s="62"/>
      <c r="HMI109" s="75"/>
      <c r="HMJ109" s="76"/>
      <c r="HMK109" s="216"/>
      <c r="HML109" s="75"/>
      <c r="HMM109" s="75"/>
      <c r="HMN109" s="204"/>
      <c r="HMO109" s="205"/>
      <c r="HMP109" s="72"/>
      <c r="HMQ109" s="70"/>
      <c r="HMR109" s="73"/>
      <c r="HMS109" s="74"/>
      <c r="HMT109" s="74"/>
      <c r="HMU109" s="62"/>
      <c r="HMV109" s="75"/>
      <c r="HMW109" s="76"/>
      <c r="HMX109" s="216"/>
      <c r="HMY109" s="75"/>
      <c r="HMZ109" s="75"/>
      <c r="HNA109" s="204"/>
      <c r="HNB109" s="205"/>
      <c r="HNC109" s="72"/>
      <c r="HND109" s="70"/>
      <c r="HNE109" s="73"/>
      <c r="HNF109" s="74"/>
      <c r="HNG109" s="74"/>
      <c r="HNH109" s="62"/>
      <c r="HNI109" s="75"/>
      <c r="HNJ109" s="76"/>
      <c r="HNK109" s="216"/>
      <c r="HNL109" s="75"/>
      <c r="HNM109" s="75"/>
      <c r="HNN109" s="204"/>
      <c r="HNO109" s="205"/>
      <c r="HNP109" s="72"/>
      <c r="HNQ109" s="70"/>
      <c r="HNR109" s="73"/>
      <c r="HNS109" s="74"/>
      <c r="HNT109" s="74"/>
      <c r="HNU109" s="62"/>
      <c r="HNV109" s="75"/>
      <c r="HNW109" s="76"/>
      <c r="HNX109" s="216"/>
      <c r="HNY109" s="75"/>
      <c r="HNZ109" s="75"/>
      <c r="HOA109" s="204"/>
      <c r="HOB109" s="205"/>
      <c r="HOC109" s="72"/>
      <c r="HOD109" s="70"/>
      <c r="HOE109" s="73"/>
      <c r="HOF109" s="74"/>
      <c r="HOG109" s="74"/>
      <c r="HOH109" s="62"/>
      <c r="HOI109" s="75"/>
      <c r="HOJ109" s="76"/>
      <c r="HOK109" s="216"/>
      <c r="HOL109" s="75"/>
      <c r="HOM109" s="75"/>
      <c r="HON109" s="204"/>
      <c r="HOO109" s="205"/>
      <c r="HOP109" s="72"/>
      <c r="HOQ109" s="70"/>
      <c r="HOR109" s="73"/>
      <c r="HOS109" s="74"/>
      <c r="HOT109" s="74"/>
      <c r="HOU109" s="62"/>
      <c r="HOV109" s="75"/>
      <c r="HOW109" s="76"/>
      <c r="HOX109" s="216"/>
      <c r="HOY109" s="75"/>
      <c r="HOZ109" s="75"/>
      <c r="HPA109" s="204"/>
      <c r="HPB109" s="205"/>
      <c r="HPC109" s="72"/>
      <c r="HPD109" s="70"/>
      <c r="HPE109" s="73"/>
      <c r="HPF109" s="74"/>
      <c r="HPG109" s="74"/>
      <c r="HPH109" s="62"/>
      <c r="HPI109" s="75"/>
      <c r="HPJ109" s="76"/>
      <c r="HPK109" s="216"/>
      <c r="HPL109" s="75"/>
      <c r="HPM109" s="75"/>
      <c r="HPN109" s="204"/>
      <c r="HPO109" s="205"/>
      <c r="HPP109" s="72"/>
      <c r="HPQ109" s="70"/>
      <c r="HPR109" s="73"/>
      <c r="HPS109" s="74"/>
      <c r="HPT109" s="74"/>
      <c r="HPU109" s="62"/>
      <c r="HPV109" s="75"/>
      <c r="HPW109" s="76"/>
      <c r="HPX109" s="216"/>
      <c r="HPY109" s="75"/>
      <c r="HPZ109" s="75"/>
      <c r="HQA109" s="204"/>
      <c r="HQB109" s="205"/>
      <c r="HQC109" s="72"/>
      <c r="HQD109" s="70"/>
      <c r="HQE109" s="73"/>
      <c r="HQF109" s="74"/>
      <c r="HQG109" s="74"/>
      <c r="HQH109" s="62"/>
      <c r="HQI109" s="75"/>
      <c r="HQJ109" s="76"/>
      <c r="HQK109" s="216"/>
      <c r="HQL109" s="75"/>
      <c r="HQM109" s="75"/>
      <c r="HQN109" s="204"/>
      <c r="HQO109" s="205"/>
      <c r="HQP109" s="72"/>
      <c r="HQQ109" s="70"/>
      <c r="HQR109" s="73"/>
      <c r="HQS109" s="74"/>
      <c r="HQT109" s="74"/>
      <c r="HQU109" s="62"/>
      <c r="HQV109" s="75"/>
      <c r="HQW109" s="76"/>
      <c r="HQX109" s="216"/>
      <c r="HQY109" s="75"/>
      <c r="HQZ109" s="75"/>
      <c r="HRA109" s="204"/>
      <c r="HRB109" s="205"/>
      <c r="HRC109" s="72"/>
      <c r="HRD109" s="70"/>
      <c r="HRE109" s="73"/>
      <c r="HRF109" s="74"/>
      <c r="HRG109" s="74"/>
      <c r="HRH109" s="62"/>
      <c r="HRI109" s="75"/>
      <c r="HRJ109" s="76"/>
      <c r="HRK109" s="216"/>
      <c r="HRL109" s="75"/>
      <c r="HRM109" s="75"/>
      <c r="HRN109" s="204"/>
      <c r="HRO109" s="205"/>
      <c r="HRP109" s="72"/>
      <c r="HRQ109" s="70"/>
      <c r="HRR109" s="73"/>
      <c r="HRS109" s="74"/>
      <c r="HRT109" s="74"/>
      <c r="HRU109" s="62"/>
      <c r="HRV109" s="75"/>
      <c r="HRW109" s="76"/>
      <c r="HRX109" s="216"/>
      <c r="HRY109" s="75"/>
      <c r="HRZ109" s="75"/>
      <c r="HSA109" s="204"/>
      <c r="HSB109" s="205"/>
      <c r="HSC109" s="72"/>
      <c r="HSD109" s="70"/>
      <c r="HSE109" s="73"/>
      <c r="HSF109" s="74"/>
      <c r="HSG109" s="74"/>
      <c r="HSH109" s="62"/>
      <c r="HSI109" s="75"/>
      <c r="HSJ109" s="76"/>
      <c r="HSK109" s="216"/>
      <c r="HSL109" s="75"/>
      <c r="HSM109" s="75"/>
      <c r="HSN109" s="204"/>
      <c r="HSO109" s="205"/>
      <c r="HSP109" s="72"/>
      <c r="HSQ109" s="70"/>
      <c r="HSR109" s="73"/>
      <c r="HSS109" s="74"/>
      <c r="HST109" s="74"/>
      <c r="HSU109" s="62"/>
      <c r="HSV109" s="75"/>
      <c r="HSW109" s="76"/>
      <c r="HSX109" s="216"/>
      <c r="HSY109" s="75"/>
      <c r="HSZ109" s="75"/>
      <c r="HTA109" s="204"/>
      <c r="HTB109" s="205"/>
      <c r="HTC109" s="72"/>
      <c r="HTD109" s="70"/>
      <c r="HTE109" s="73"/>
      <c r="HTF109" s="74"/>
      <c r="HTG109" s="74"/>
      <c r="HTH109" s="62"/>
      <c r="HTI109" s="75"/>
      <c r="HTJ109" s="76"/>
      <c r="HTK109" s="216"/>
      <c r="HTL109" s="75"/>
      <c r="HTM109" s="75"/>
      <c r="HTN109" s="204"/>
      <c r="HTO109" s="205"/>
      <c r="HTP109" s="72"/>
      <c r="HTQ109" s="70"/>
      <c r="HTR109" s="73"/>
      <c r="HTS109" s="74"/>
      <c r="HTT109" s="74"/>
      <c r="HTU109" s="62"/>
      <c r="HTV109" s="75"/>
      <c r="HTW109" s="76"/>
      <c r="HTX109" s="216"/>
      <c r="HTY109" s="75"/>
      <c r="HTZ109" s="75"/>
      <c r="HUA109" s="204"/>
      <c r="HUB109" s="205"/>
      <c r="HUC109" s="72"/>
      <c r="HUD109" s="70"/>
      <c r="HUE109" s="73"/>
      <c r="HUF109" s="74"/>
      <c r="HUG109" s="74"/>
      <c r="HUH109" s="62"/>
      <c r="HUI109" s="75"/>
      <c r="HUJ109" s="76"/>
      <c r="HUK109" s="216"/>
      <c r="HUL109" s="75"/>
      <c r="HUM109" s="75"/>
      <c r="HUN109" s="204"/>
      <c r="HUO109" s="205"/>
      <c r="HUP109" s="72"/>
      <c r="HUQ109" s="70"/>
      <c r="HUR109" s="73"/>
      <c r="HUS109" s="74"/>
      <c r="HUT109" s="74"/>
      <c r="HUU109" s="62"/>
      <c r="HUV109" s="75"/>
      <c r="HUW109" s="76"/>
      <c r="HUX109" s="216"/>
      <c r="HUY109" s="75"/>
      <c r="HUZ109" s="75"/>
      <c r="HVA109" s="204"/>
      <c r="HVB109" s="205"/>
      <c r="HVC109" s="72"/>
      <c r="HVD109" s="70"/>
      <c r="HVE109" s="73"/>
      <c r="HVF109" s="74"/>
      <c r="HVG109" s="74"/>
      <c r="HVH109" s="62"/>
      <c r="HVI109" s="75"/>
      <c r="HVJ109" s="76"/>
      <c r="HVK109" s="216"/>
      <c r="HVL109" s="75"/>
      <c r="HVM109" s="75"/>
      <c r="HVN109" s="204"/>
      <c r="HVO109" s="205"/>
      <c r="HVP109" s="72"/>
      <c r="HVQ109" s="70"/>
      <c r="HVR109" s="73"/>
      <c r="HVS109" s="74"/>
      <c r="HVT109" s="74"/>
      <c r="HVU109" s="62"/>
      <c r="HVV109" s="75"/>
      <c r="HVW109" s="76"/>
      <c r="HVX109" s="216"/>
      <c r="HVY109" s="75"/>
      <c r="HVZ109" s="75"/>
      <c r="HWA109" s="204"/>
      <c r="HWB109" s="205"/>
      <c r="HWC109" s="72"/>
      <c r="HWD109" s="70"/>
      <c r="HWE109" s="73"/>
      <c r="HWF109" s="74"/>
      <c r="HWG109" s="74"/>
      <c r="HWH109" s="62"/>
      <c r="HWI109" s="75"/>
      <c r="HWJ109" s="76"/>
      <c r="HWK109" s="216"/>
      <c r="HWL109" s="75"/>
      <c r="HWM109" s="75"/>
      <c r="HWN109" s="204"/>
      <c r="HWO109" s="205"/>
      <c r="HWP109" s="72"/>
      <c r="HWQ109" s="70"/>
      <c r="HWR109" s="73"/>
      <c r="HWS109" s="74"/>
      <c r="HWT109" s="74"/>
      <c r="HWU109" s="62"/>
      <c r="HWV109" s="75"/>
      <c r="HWW109" s="76"/>
      <c r="HWX109" s="216"/>
      <c r="HWY109" s="75"/>
      <c r="HWZ109" s="75"/>
      <c r="HXA109" s="204"/>
      <c r="HXB109" s="205"/>
      <c r="HXC109" s="72"/>
      <c r="HXD109" s="70"/>
      <c r="HXE109" s="73"/>
      <c r="HXF109" s="74"/>
      <c r="HXG109" s="74"/>
      <c r="HXH109" s="62"/>
      <c r="HXI109" s="75"/>
      <c r="HXJ109" s="76"/>
      <c r="HXK109" s="216"/>
      <c r="HXL109" s="75"/>
      <c r="HXM109" s="75"/>
      <c r="HXN109" s="204"/>
      <c r="HXO109" s="205"/>
      <c r="HXP109" s="72"/>
      <c r="HXQ109" s="70"/>
      <c r="HXR109" s="73"/>
      <c r="HXS109" s="74"/>
      <c r="HXT109" s="74"/>
      <c r="HXU109" s="62"/>
      <c r="HXV109" s="75"/>
      <c r="HXW109" s="76"/>
      <c r="HXX109" s="216"/>
      <c r="HXY109" s="75"/>
      <c r="HXZ109" s="75"/>
      <c r="HYA109" s="204"/>
      <c r="HYB109" s="205"/>
      <c r="HYC109" s="72"/>
      <c r="HYD109" s="70"/>
      <c r="HYE109" s="73"/>
      <c r="HYF109" s="74"/>
      <c r="HYG109" s="74"/>
      <c r="HYH109" s="62"/>
      <c r="HYI109" s="75"/>
      <c r="HYJ109" s="76"/>
      <c r="HYK109" s="216"/>
      <c r="HYL109" s="75"/>
      <c r="HYM109" s="75"/>
      <c r="HYN109" s="204"/>
      <c r="HYO109" s="205"/>
      <c r="HYP109" s="72"/>
      <c r="HYQ109" s="70"/>
      <c r="HYR109" s="73"/>
      <c r="HYS109" s="74"/>
      <c r="HYT109" s="74"/>
      <c r="HYU109" s="62"/>
      <c r="HYV109" s="75"/>
      <c r="HYW109" s="76"/>
      <c r="HYX109" s="216"/>
      <c r="HYY109" s="75"/>
      <c r="HYZ109" s="75"/>
      <c r="HZA109" s="204"/>
      <c r="HZB109" s="205"/>
      <c r="HZC109" s="72"/>
      <c r="HZD109" s="70"/>
      <c r="HZE109" s="73"/>
      <c r="HZF109" s="74"/>
      <c r="HZG109" s="74"/>
      <c r="HZH109" s="62"/>
      <c r="HZI109" s="75"/>
      <c r="HZJ109" s="76"/>
      <c r="HZK109" s="216"/>
      <c r="HZL109" s="75"/>
      <c r="HZM109" s="75"/>
      <c r="HZN109" s="204"/>
      <c r="HZO109" s="205"/>
      <c r="HZP109" s="72"/>
      <c r="HZQ109" s="70"/>
      <c r="HZR109" s="73"/>
      <c r="HZS109" s="74"/>
      <c r="HZT109" s="74"/>
      <c r="HZU109" s="62"/>
      <c r="HZV109" s="75"/>
      <c r="HZW109" s="76"/>
      <c r="HZX109" s="216"/>
      <c r="HZY109" s="75"/>
      <c r="HZZ109" s="75"/>
      <c r="IAA109" s="204"/>
      <c r="IAB109" s="205"/>
      <c r="IAC109" s="72"/>
      <c r="IAD109" s="70"/>
      <c r="IAE109" s="73"/>
      <c r="IAF109" s="74"/>
      <c r="IAG109" s="74"/>
      <c r="IAH109" s="62"/>
      <c r="IAI109" s="75"/>
      <c r="IAJ109" s="76"/>
      <c r="IAK109" s="216"/>
      <c r="IAL109" s="75"/>
      <c r="IAM109" s="75"/>
      <c r="IAN109" s="204"/>
      <c r="IAO109" s="205"/>
      <c r="IAP109" s="72"/>
      <c r="IAQ109" s="70"/>
      <c r="IAR109" s="73"/>
      <c r="IAS109" s="74"/>
      <c r="IAT109" s="74"/>
      <c r="IAU109" s="62"/>
      <c r="IAV109" s="75"/>
      <c r="IAW109" s="76"/>
      <c r="IAX109" s="216"/>
      <c r="IAY109" s="75"/>
      <c r="IAZ109" s="75"/>
      <c r="IBA109" s="204"/>
      <c r="IBB109" s="205"/>
      <c r="IBC109" s="72"/>
      <c r="IBD109" s="70"/>
      <c r="IBE109" s="73"/>
      <c r="IBF109" s="74"/>
      <c r="IBG109" s="74"/>
      <c r="IBH109" s="62"/>
      <c r="IBI109" s="75"/>
      <c r="IBJ109" s="76"/>
      <c r="IBK109" s="216"/>
      <c r="IBL109" s="75"/>
      <c r="IBM109" s="75"/>
      <c r="IBN109" s="204"/>
      <c r="IBO109" s="205"/>
      <c r="IBP109" s="72"/>
      <c r="IBQ109" s="70"/>
      <c r="IBR109" s="73"/>
      <c r="IBS109" s="74"/>
      <c r="IBT109" s="74"/>
      <c r="IBU109" s="62"/>
      <c r="IBV109" s="75"/>
      <c r="IBW109" s="76"/>
      <c r="IBX109" s="216"/>
      <c r="IBY109" s="75"/>
      <c r="IBZ109" s="75"/>
      <c r="ICA109" s="204"/>
      <c r="ICB109" s="205"/>
      <c r="ICC109" s="72"/>
      <c r="ICD109" s="70"/>
      <c r="ICE109" s="73"/>
      <c r="ICF109" s="74"/>
      <c r="ICG109" s="74"/>
      <c r="ICH109" s="62"/>
      <c r="ICI109" s="75"/>
      <c r="ICJ109" s="76"/>
      <c r="ICK109" s="216"/>
      <c r="ICL109" s="75"/>
      <c r="ICM109" s="75"/>
      <c r="ICN109" s="204"/>
      <c r="ICO109" s="205"/>
      <c r="ICP109" s="72"/>
      <c r="ICQ109" s="70"/>
      <c r="ICR109" s="73"/>
      <c r="ICS109" s="74"/>
      <c r="ICT109" s="74"/>
      <c r="ICU109" s="62"/>
      <c r="ICV109" s="75"/>
      <c r="ICW109" s="76"/>
      <c r="ICX109" s="216"/>
      <c r="ICY109" s="75"/>
      <c r="ICZ109" s="75"/>
      <c r="IDA109" s="204"/>
      <c r="IDB109" s="205"/>
      <c r="IDC109" s="72"/>
      <c r="IDD109" s="70"/>
      <c r="IDE109" s="73"/>
      <c r="IDF109" s="74"/>
      <c r="IDG109" s="74"/>
      <c r="IDH109" s="62"/>
      <c r="IDI109" s="75"/>
      <c r="IDJ109" s="76"/>
      <c r="IDK109" s="216"/>
      <c r="IDL109" s="75"/>
      <c r="IDM109" s="75"/>
      <c r="IDN109" s="204"/>
      <c r="IDO109" s="205"/>
      <c r="IDP109" s="72"/>
      <c r="IDQ109" s="70"/>
      <c r="IDR109" s="73"/>
      <c r="IDS109" s="74"/>
      <c r="IDT109" s="74"/>
      <c r="IDU109" s="62"/>
      <c r="IDV109" s="75"/>
      <c r="IDW109" s="76"/>
      <c r="IDX109" s="216"/>
      <c r="IDY109" s="75"/>
      <c r="IDZ109" s="75"/>
      <c r="IEA109" s="204"/>
      <c r="IEB109" s="205"/>
      <c r="IEC109" s="72"/>
      <c r="IED109" s="70"/>
      <c r="IEE109" s="73"/>
      <c r="IEF109" s="74"/>
      <c r="IEG109" s="74"/>
      <c r="IEH109" s="62"/>
      <c r="IEI109" s="75"/>
      <c r="IEJ109" s="76"/>
      <c r="IEK109" s="216"/>
      <c r="IEL109" s="75"/>
      <c r="IEM109" s="75"/>
      <c r="IEN109" s="204"/>
      <c r="IEO109" s="205"/>
      <c r="IEP109" s="72"/>
      <c r="IEQ109" s="70"/>
      <c r="IER109" s="73"/>
      <c r="IES109" s="74"/>
      <c r="IET109" s="74"/>
      <c r="IEU109" s="62"/>
      <c r="IEV109" s="75"/>
      <c r="IEW109" s="76"/>
      <c r="IEX109" s="216"/>
      <c r="IEY109" s="75"/>
      <c r="IEZ109" s="75"/>
      <c r="IFA109" s="204"/>
      <c r="IFB109" s="205"/>
      <c r="IFC109" s="72"/>
      <c r="IFD109" s="70"/>
      <c r="IFE109" s="73"/>
      <c r="IFF109" s="74"/>
      <c r="IFG109" s="74"/>
      <c r="IFH109" s="62"/>
      <c r="IFI109" s="75"/>
      <c r="IFJ109" s="76"/>
      <c r="IFK109" s="216"/>
      <c r="IFL109" s="75"/>
      <c r="IFM109" s="75"/>
      <c r="IFN109" s="204"/>
      <c r="IFO109" s="205"/>
      <c r="IFP109" s="72"/>
      <c r="IFQ109" s="70"/>
      <c r="IFR109" s="73"/>
      <c r="IFS109" s="74"/>
      <c r="IFT109" s="74"/>
      <c r="IFU109" s="62"/>
      <c r="IFV109" s="75"/>
      <c r="IFW109" s="76"/>
      <c r="IFX109" s="216"/>
      <c r="IFY109" s="75"/>
      <c r="IFZ109" s="75"/>
      <c r="IGA109" s="204"/>
      <c r="IGB109" s="205"/>
      <c r="IGC109" s="72"/>
      <c r="IGD109" s="70"/>
      <c r="IGE109" s="73"/>
      <c r="IGF109" s="74"/>
      <c r="IGG109" s="74"/>
      <c r="IGH109" s="62"/>
      <c r="IGI109" s="75"/>
      <c r="IGJ109" s="76"/>
      <c r="IGK109" s="216"/>
      <c r="IGL109" s="75"/>
      <c r="IGM109" s="75"/>
      <c r="IGN109" s="204"/>
      <c r="IGO109" s="205"/>
      <c r="IGP109" s="72"/>
      <c r="IGQ109" s="70"/>
      <c r="IGR109" s="73"/>
      <c r="IGS109" s="74"/>
      <c r="IGT109" s="74"/>
      <c r="IGU109" s="62"/>
      <c r="IGV109" s="75"/>
      <c r="IGW109" s="76"/>
      <c r="IGX109" s="216"/>
      <c r="IGY109" s="75"/>
      <c r="IGZ109" s="75"/>
      <c r="IHA109" s="204"/>
      <c r="IHB109" s="205"/>
      <c r="IHC109" s="72"/>
      <c r="IHD109" s="70"/>
      <c r="IHE109" s="73"/>
      <c r="IHF109" s="74"/>
      <c r="IHG109" s="74"/>
      <c r="IHH109" s="62"/>
      <c r="IHI109" s="75"/>
      <c r="IHJ109" s="76"/>
      <c r="IHK109" s="216"/>
      <c r="IHL109" s="75"/>
      <c r="IHM109" s="75"/>
      <c r="IHN109" s="204"/>
      <c r="IHO109" s="205"/>
      <c r="IHP109" s="72"/>
      <c r="IHQ109" s="70"/>
      <c r="IHR109" s="73"/>
      <c r="IHS109" s="74"/>
      <c r="IHT109" s="74"/>
      <c r="IHU109" s="62"/>
      <c r="IHV109" s="75"/>
      <c r="IHW109" s="76"/>
      <c r="IHX109" s="216"/>
      <c r="IHY109" s="75"/>
      <c r="IHZ109" s="75"/>
      <c r="IIA109" s="204"/>
      <c r="IIB109" s="205"/>
      <c r="IIC109" s="72"/>
      <c r="IID109" s="70"/>
      <c r="IIE109" s="73"/>
      <c r="IIF109" s="74"/>
      <c r="IIG109" s="74"/>
      <c r="IIH109" s="62"/>
      <c r="III109" s="75"/>
      <c r="IIJ109" s="76"/>
      <c r="IIK109" s="216"/>
      <c r="IIL109" s="75"/>
      <c r="IIM109" s="75"/>
      <c r="IIN109" s="204"/>
      <c r="IIO109" s="205"/>
      <c r="IIP109" s="72"/>
      <c r="IIQ109" s="70"/>
      <c r="IIR109" s="73"/>
      <c r="IIS109" s="74"/>
      <c r="IIT109" s="74"/>
      <c r="IIU109" s="62"/>
      <c r="IIV109" s="75"/>
      <c r="IIW109" s="76"/>
      <c r="IIX109" s="216"/>
      <c r="IIY109" s="75"/>
      <c r="IIZ109" s="75"/>
      <c r="IJA109" s="204"/>
      <c r="IJB109" s="205"/>
      <c r="IJC109" s="72"/>
      <c r="IJD109" s="70"/>
      <c r="IJE109" s="73"/>
      <c r="IJF109" s="74"/>
      <c r="IJG109" s="74"/>
      <c r="IJH109" s="62"/>
      <c r="IJI109" s="75"/>
      <c r="IJJ109" s="76"/>
      <c r="IJK109" s="216"/>
      <c r="IJL109" s="75"/>
      <c r="IJM109" s="75"/>
      <c r="IJN109" s="204"/>
      <c r="IJO109" s="205"/>
      <c r="IJP109" s="72"/>
      <c r="IJQ109" s="70"/>
      <c r="IJR109" s="73"/>
      <c r="IJS109" s="74"/>
      <c r="IJT109" s="74"/>
      <c r="IJU109" s="62"/>
      <c r="IJV109" s="75"/>
      <c r="IJW109" s="76"/>
      <c r="IJX109" s="216"/>
      <c r="IJY109" s="75"/>
      <c r="IJZ109" s="75"/>
      <c r="IKA109" s="204"/>
      <c r="IKB109" s="205"/>
      <c r="IKC109" s="72"/>
      <c r="IKD109" s="70"/>
      <c r="IKE109" s="73"/>
      <c r="IKF109" s="74"/>
      <c r="IKG109" s="74"/>
      <c r="IKH109" s="62"/>
      <c r="IKI109" s="75"/>
      <c r="IKJ109" s="76"/>
      <c r="IKK109" s="216"/>
      <c r="IKL109" s="75"/>
      <c r="IKM109" s="75"/>
      <c r="IKN109" s="204"/>
      <c r="IKO109" s="205"/>
      <c r="IKP109" s="72"/>
      <c r="IKQ109" s="70"/>
      <c r="IKR109" s="73"/>
      <c r="IKS109" s="74"/>
      <c r="IKT109" s="74"/>
      <c r="IKU109" s="62"/>
      <c r="IKV109" s="75"/>
      <c r="IKW109" s="76"/>
      <c r="IKX109" s="216"/>
      <c r="IKY109" s="75"/>
      <c r="IKZ109" s="75"/>
      <c r="ILA109" s="204"/>
      <c r="ILB109" s="205"/>
      <c r="ILC109" s="72"/>
      <c r="ILD109" s="70"/>
      <c r="ILE109" s="73"/>
      <c r="ILF109" s="74"/>
      <c r="ILG109" s="74"/>
      <c r="ILH109" s="62"/>
      <c r="ILI109" s="75"/>
      <c r="ILJ109" s="76"/>
      <c r="ILK109" s="216"/>
      <c r="ILL109" s="75"/>
      <c r="ILM109" s="75"/>
      <c r="ILN109" s="204"/>
      <c r="ILO109" s="205"/>
      <c r="ILP109" s="72"/>
      <c r="ILQ109" s="70"/>
      <c r="ILR109" s="73"/>
      <c r="ILS109" s="74"/>
      <c r="ILT109" s="74"/>
      <c r="ILU109" s="62"/>
      <c r="ILV109" s="75"/>
      <c r="ILW109" s="76"/>
      <c r="ILX109" s="216"/>
      <c r="ILY109" s="75"/>
      <c r="ILZ109" s="75"/>
      <c r="IMA109" s="204"/>
      <c r="IMB109" s="205"/>
      <c r="IMC109" s="72"/>
      <c r="IMD109" s="70"/>
      <c r="IME109" s="73"/>
      <c r="IMF109" s="74"/>
      <c r="IMG109" s="74"/>
      <c r="IMH109" s="62"/>
      <c r="IMI109" s="75"/>
      <c r="IMJ109" s="76"/>
      <c r="IMK109" s="216"/>
      <c r="IML109" s="75"/>
      <c r="IMM109" s="75"/>
      <c r="IMN109" s="204"/>
      <c r="IMO109" s="205"/>
      <c r="IMP109" s="72"/>
      <c r="IMQ109" s="70"/>
      <c r="IMR109" s="73"/>
      <c r="IMS109" s="74"/>
      <c r="IMT109" s="74"/>
      <c r="IMU109" s="62"/>
      <c r="IMV109" s="75"/>
      <c r="IMW109" s="76"/>
      <c r="IMX109" s="216"/>
      <c r="IMY109" s="75"/>
      <c r="IMZ109" s="75"/>
      <c r="INA109" s="204"/>
      <c r="INB109" s="205"/>
      <c r="INC109" s="72"/>
      <c r="IND109" s="70"/>
      <c r="INE109" s="73"/>
      <c r="INF109" s="74"/>
      <c r="ING109" s="74"/>
      <c r="INH109" s="62"/>
      <c r="INI109" s="75"/>
      <c r="INJ109" s="76"/>
      <c r="INK109" s="216"/>
      <c r="INL109" s="75"/>
      <c r="INM109" s="75"/>
      <c r="INN109" s="204"/>
      <c r="INO109" s="205"/>
      <c r="INP109" s="72"/>
      <c r="INQ109" s="70"/>
      <c r="INR109" s="73"/>
      <c r="INS109" s="74"/>
      <c r="INT109" s="74"/>
      <c r="INU109" s="62"/>
      <c r="INV109" s="75"/>
      <c r="INW109" s="76"/>
      <c r="INX109" s="216"/>
      <c r="INY109" s="75"/>
      <c r="INZ109" s="75"/>
      <c r="IOA109" s="204"/>
      <c r="IOB109" s="205"/>
      <c r="IOC109" s="72"/>
      <c r="IOD109" s="70"/>
      <c r="IOE109" s="73"/>
      <c r="IOF109" s="74"/>
      <c r="IOG109" s="74"/>
      <c r="IOH109" s="62"/>
      <c r="IOI109" s="75"/>
      <c r="IOJ109" s="76"/>
      <c r="IOK109" s="216"/>
      <c r="IOL109" s="75"/>
      <c r="IOM109" s="75"/>
      <c r="ION109" s="204"/>
      <c r="IOO109" s="205"/>
      <c r="IOP109" s="72"/>
      <c r="IOQ109" s="70"/>
      <c r="IOR109" s="73"/>
      <c r="IOS109" s="74"/>
      <c r="IOT109" s="74"/>
      <c r="IOU109" s="62"/>
      <c r="IOV109" s="75"/>
      <c r="IOW109" s="76"/>
      <c r="IOX109" s="216"/>
      <c r="IOY109" s="75"/>
      <c r="IOZ109" s="75"/>
      <c r="IPA109" s="204"/>
      <c r="IPB109" s="205"/>
      <c r="IPC109" s="72"/>
      <c r="IPD109" s="70"/>
      <c r="IPE109" s="73"/>
      <c r="IPF109" s="74"/>
      <c r="IPG109" s="74"/>
      <c r="IPH109" s="62"/>
      <c r="IPI109" s="75"/>
      <c r="IPJ109" s="76"/>
      <c r="IPK109" s="216"/>
      <c r="IPL109" s="75"/>
      <c r="IPM109" s="75"/>
      <c r="IPN109" s="204"/>
      <c r="IPO109" s="205"/>
      <c r="IPP109" s="72"/>
      <c r="IPQ109" s="70"/>
      <c r="IPR109" s="73"/>
      <c r="IPS109" s="74"/>
      <c r="IPT109" s="74"/>
      <c r="IPU109" s="62"/>
      <c r="IPV109" s="75"/>
      <c r="IPW109" s="76"/>
      <c r="IPX109" s="216"/>
      <c r="IPY109" s="75"/>
      <c r="IPZ109" s="75"/>
      <c r="IQA109" s="204"/>
      <c r="IQB109" s="205"/>
      <c r="IQC109" s="72"/>
      <c r="IQD109" s="70"/>
      <c r="IQE109" s="73"/>
      <c r="IQF109" s="74"/>
      <c r="IQG109" s="74"/>
      <c r="IQH109" s="62"/>
      <c r="IQI109" s="75"/>
      <c r="IQJ109" s="76"/>
      <c r="IQK109" s="216"/>
      <c r="IQL109" s="75"/>
      <c r="IQM109" s="75"/>
      <c r="IQN109" s="204"/>
      <c r="IQO109" s="205"/>
      <c r="IQP109" s="72"/>
      <c r="IQQ109" s="70"/>
      <c r="IQR109" s="73"/>
      <c r="IQS109" s="74"/>
      <c r="IQT109" s="74"/>
      <c r="IQU109" s="62"/>
      <c r="IQV109" s="75"/>
      <c r="IQW109" s="76"/>
      <c r="IQX109" s="216"/>
      <c r="IQY109" s="75"/>
      <c r="IQZ109" s="75"/>
      <c r="IRA109" s="204"/>
      <c r="IRB109" s="205"/>
      <c r="IRC109" s="72"/>
      <c r="IRD109" s="70"/>
      <c r="IRE109" s="73"/>
      <c r="IRF109" s="74"/>
      <c r="IRG109" s="74"/>
      <c r="IRH109" s="62"/>
      <c r="IRI109" s="75"/>
      <c r="IRJ109" s="76"/>
      <c r="IRK109" s="216"/>
      <c r="IRL109" s="75"/>
      <c r="IRM109" s="75"/>
      <c r="IRN109" s="204"/>
      <c r="IRO109" s="205"/>
      <c r="IRP109" s="72"/>
      <c r="IRQ109" s="70"/>
      <c r="IRR109" s="73"/>
      <c r="IRS109" s="74"/>
      <c r="IRT109" s="74"/>
      <c r="IRU109" s="62"/>
      <c r="IRV109" s="75"/>
      <c r="IRW109" s="76"/>
      <c r="IRX109" s="216"/>
      <c r="IRY109" s="75"/>
      <c r="IRZ109" s="75"/>
      <c r="ISA109" s="204"/>
      <c r="ISB109" s="205"/>
      <c r="ISC109" s="72"/>
      <c r="ISD109" s="70"/>
      <c r="ISE109" s="73"/>
      <c r="ISF109" s="74"/>
      <c r="ISG109" s="74"/>
      <c r="ISH109" s="62"/>
      <c r="ISI109" s="75"/>
      <c r="ISJ109" s="76"/>
      <c r="ISK109" s="216"/>
      <c r="ISL109" s="75"/>
      <c r="ISM109" s="75"/>
      <c r="ISN109" s="204"/>
      <c r="ISO109" s="205"/>
      <c r="ISP109" s="72"/>
      <c r="ISQ109" s="70"/>
      <c r="ISR109" s="73"/>
      <c r="ISS109" s="74"/>
      <c r="IST109" s="74"/>
      <c r="ISU109" s="62"/>
      <c r="ISV109" s="75"/>
      <c r="ISW109" s="76"/>
      <c r="ISX109" s="216"/>
      <c r="ISY109" s="75"/>
      <c r="ISZ109" s="75"/>
      <c r="ITA109" s="204"/>
      <c r="ITB109" s="205"/>
      <c r="ITC109" s="72"/>
      <c r="ITD109" s="70"/>
      <c r="ITE109" s="73"/>
      <c r="ITF109" s="74"/>
      <c r="ITG109" s="74"/>
      <c r="ITH109" s="62"/>
      <c r="ITI109" s="75"/>
      <c r="ITJ109" s="76"/>
      <c r="ITK109" s="216"/>
      <c r="ITL109" s="75"/>
      <c r="ITM109" s="75"/>
      <c r="ITN109" s="204"/>
      <c r="ITO109" s="205"/>
      <c r="ITP109" s="72"/>
      <c r="ITQ109" s="70"/>
      <c r="ITR109" s="73"/>
      <c r="ITS109" s="74"/>
      <c r="ITT109" s="74"/>
      <c r="ITU109" s="62"/>
      <c r="ITV109" s="75"/>
      <c r="ITW109" s="76"/>
      <c r="ITX109" s="216"/>
      <c r="ITY109" s="75"/>
      <c r="ITZ109" s="75"/>
      <c r="IUA109" s="204"/>
      <c r="IUB109" s="205"/>
      <c r="IUC109" s="72"/>
      <c r="IUD109" s="70"/>
      <c r="IUE109" s="73"/>
      <c r="IUF109" s="74"/>
      <c r="IUG109" s="74"/>
      <c r="IUH109" s="62"/>
      <c r="IUI109" s="75"/>
      <c r="IUJ109" s="76"/>
      <c r="IUK109" s="216"/>
      <c r="IUL109" s="75"/>
      <c r="IUM109" s="75"/>
      <c r="IUN109" s="204"/>
      <c r="IUO109" s="205"/>
      <c r="IUP109" s="72"/>
      <c r="IUQ109" s="70"/>
      <c r="IUR109" s="73"/>
      <c r="IUS109" s="74"/>
      <c r="IUT109" s="74"/>
      <c r="IUU109" s="62"/>
      <c r="IUV109" s="75"/>
      <c r="IUW109" s="76"/>
      <c r="IUX109" s="216"/>
      <c r="IUY109" s="75"/>
      <c r="IUZ109" s="75"/>
      <c r="IVA109" s="204"/>
      <c r="IVB109" s="205"/>
      <c r="IVC109" s="72"/>
      <c r="IVD109" s="70"/>
      <c r="IVE109" s="73"/>
      <c r="IVF109" s="74"/>
      <c r="IVG109" s="74"/>
      <c r="IVH109" s="62"/>
      <c r="IVI109" s="75"/>
      <c r="IVJ109" s="76"/>
      <c r="IVK109" s="216"/>
      <c r="IVL109" s="75"/>
      <c r="IVM109" s="75"/>
      <c r="IVN109" s="204"/>
      <c r="IVO109" s="205"/>
      <c r="IVP109" s="72"/>
      <c r="IVQ109" s="70"/>
      <c r="IVR109" s="73"/>
      <c r="IVS109" s="74"/>
      <c r="IVT109" s="74"/>
      <c r="IVU109" s="62"/>
      <c r="IVV109" s="75"/>
      <c r="IVW109" s="76"/>
      <c r="IVX109" s="216"/>
      <c r="IVY109" s="75"/>
      <c r="IVZ109" s="75"/>
      <c r="IWA109" s="204"/>
      <c r="IWB109" s="205"/>
      <c r="IWC109" s="72"/>
      <c r="IWD109" s="70"/>
      <c r="IWE109" s="73"/>
      <c r="IWF109" s="74"/>
      <c r="IWG109" s="74"/>
      <c r="IWH109" s="62"/>
      <c r="IWI109" s="75"/>
      <c r="IWJ109" s="76"/>
      <c r="IWK109" s="216"/>
      <c r="IWL109" s="75"/>
      <c r="IWM109" s="75"/>
      <c r="IWN109" s="204"/>
      <c r="IWO109" s="205"/>
      <c r="IWP109" s="72"/>
      <c r="IWQ109" s="70"/>
      <c r="IWR109" s="73"/>
      <c r="IWS109" s="74"/>
      <c r="IWT109" s="74"/>
      <c r="IWU109" s="62"/>
      <c r="IWV109" s="75"/>
      <c r="IWW109" s="76"/>
      <c r="IWX109" s="216"/>
      <c r="IWY109" s="75"/>
      <c r="IWZ109" s="75"/>
      <c r="IXA109" s="204"/>
      <c r="IXB109" s="205"/>
      <c r="IXC109" s="72"/>
      <c r="IXD109" s="70"/>
      <c r="IXE109" s="73"/>
      <c r="IXF109" s="74"/>
      <c r="IXG109" s="74"/>
      <c r="IXH109" s="62"/>
      <c r="IXI109" s="75"/>
      <c r="IXJ109" s="76"/>
      <c r="IXK109" s="216"/>
      <c r="IXL109" s="75"/>
      <c r="IXM109" s="75"/>
      <c r="IXN109" s="204"/>
      <c r="IXO109" s="205"/>
      <c r="IXP109" s="72"/>
      <c r="IXQ109" s="70"/>
      <c r="IXR109" s="73"/>
      <c r="IXS109" s="74"/>
      <c r="IXT109" s="74"/>
      <c r="IXU109" s="62"/>
      <c r="IXV109" s="75"/>
      <c r="IXW109" s="76"/>
      <c r="IXX109" s="216"/>
      <c r="IXY109" s="75"/>
      <c r="IXZ109" s="75"/>
      <c r="IYA109" s="204"/>
      <c r="IYB109" s="205"/>
      <c r="IYC109" s="72"/>
      <c r="IYD109" s="70"/>
      <c r="IYE109" s="73"/>
      <c r="IYF109" s="74"/>
      <c r="IYG109" s="74"/>
      <c r="IYH109" s="62"/>
      <c r="IYI109" s="75"/>
      <c r="IYJ109" s="76"/>
      <c r="IYK109" s="216"/>
      <c r="IYL109" s="75"/>
      <c r="IYM109" s="75"/>
      <c r="IYN109" s="204"/>
      <c r="IYO109" s="205"/>
      <c r="IYP109" s="72"/>
      <c r="IYQ109" s="70"/>
      <c r="IYR109" s="73"/>
      <c r="IYS109" s="74"/>
      <c r="IYT109" s="74"/>
      <c r="IYU109" s="62"/>
      <c r="IYV109" s="75"/>
      <c r="IYW109" s="76"/>
      <c r="IYX109" s="216"/>
      <c r="IYY109" s="75"/>
      <c r="IYZ109" s="75"/>
      <c r="IZA109" s="204"/>
      <c r="IZB109" s="205"/>
      <c r="IZC109" s="72"/>
      <c r="IZD109" s="70"/>
      <c r="IZE109" s="73"/>
      <c r="IZF109" s="74"/>
      <c r="IZG109" s="74"/>
      <c r="IZH109" s="62"/>
      <c r="IZI109" s="75"/>
      <c r="IZJ109" s="76"/>
      <c r="IZK109" s="216"/>
      <c r="IZL109" s="75"/>
      <c r="IZM109" s="75"/>
      <c r="IZN109" s="204"/>
      <c r="IZO109" s="205"/>
      <c r="IZP109" s="72"/>
      <c r="IZQ109" s="70"/>
      <c r="IZR109" s="73"/>
      <c r="IZS109" s="74"/>
      <c r="IZT109" s="74"/>
      <c r="IZU109" s="62"/>
      <c r="IZV109" s="75"/>
      <c r="IZW109" s="76"/>
      <c r="IZX109" s="216"/>
      <c r="IZY109" s="75"/>
      <c r="IZZ109" s="75"/>
      <c r="JAA109" s="204"/>
      <c r="JAB109" s="205"/>
      <c r="JAC109" s="72"/>
      <c r="JAD109" s="70"/>
      <c r="JAE109" s="73"/>
      <c r="JAF109" s="74"/>
      <c r="JAG109" s="74"/>
      <c r="JAH109" s="62"/>
      <c r="JAI109" s="75"/>
      <c r="JAJ109" s="76"/>
      <c r="JAK109" s="216"/>
      <c r="JAL109" s="75"/>
      <c r="JAM109" s="75"/>
      <c r="JAN109" s="204"/>
      <c r="JAO109" s="205"/>
      <c r="JAP109" s="72"/>
      <c r="JAQ109" s="70"/>
      <c r="JAR109" s="73"/>
      <c r="JAS109" s="74"/>
      <c r="JAT109" s="74"/>
      <c r="JAU109" s="62"/>
      <c r="JAV109" s="75"/>
      <c r="JAW109" s="76"/>
      <c r="JAX109" s="216"/>
      <c r="JAY109" s="75"/>
      <c r="JAZ109" s="75"/>
      <c r="JBA109" s="204"/>
      <c r="JBB109" s="205"/>
      <c r="JBC109" s="72"/>
      <c r="JBD109" s="70"/>
      <c r="JBE109" s="73"/>
      <c r="JBF109" s="74"/>
      <c r="JBG109" s="74"/>
      <c r="JBH109" s="62"/>
      <c r="JBI109" s="75"/>
      <c r="JBJ109" s="76"/>
      <c r="JBK109" s="216"/>
      <c r="JBL109" s="75"/>
      <c r="JBM109" s="75"/>
      <c r="JBN109" s="204"/>
      <c r="JBO109" s="205"/>
      <c r="JBP109" s="72"/>
      <c r="JBQ109" s="70"/>
      <c r="JBR109" s="73"/>
      <c r="JBS109" s="74"/>
      <c r="JBT109" s="74"/>
      <c r="JBU109" s="62"/>
      <c r="JBV109" s="75"/>
      <c r="JBW109" s="76"/>
      <c r="JBX109" s="216"/>
      <c r="JBY109" s="75"/>
      <c r="JBZ109" s="75"/>
      <c r="JCA109" s="204"/>
      <c r="JCB109" s="205"/>
      <c r="JCC109" s="72"/>
      <c r="JCD109" s="70"/>
      <c r="JCE109" s="73"/>
      <c r="JCF109" s="74"/>
      <c r="JCG109" s="74"/>
      <c r="JCH109" s="62"/>
      <c r="JCI109" s="75"/>
      <c r="JCJ109" s="76"/>
      <c r="JCK109" s="216"/>
      <c r="JCL109" s="75"/>
      <c r="JCM109" s="75"/>
      <c r="JCN109" s="204"/>
      <c r="JCO109" s="205"/>
      <c r="JCP109" s="72"/>
      <c r="JCQ109" s="70"/>
      <c r="JCR109" s="73"/>
      <c r="JCS109" s="74"/>
      <c r="JCT109" s="74"/>
      <c r="JCU109" s="62"/>
      <c r="JCV109" s="75"/>
      <c r="JCW109" s="76"/>
      <c r="JCX109" s="216"/>
      <c r="JCY109" s="75"/>
      <c r="JCZ109" s="75"/>
      <c r="JDA109" s="204"/>
      <c r="JDB109" s="205"/>
      <c r="JDC109" s="72"/>
      <c r="JDD109" s="70"/>
      <c r="JDE109" s="73"/>
      <c r="JDF109" s="74"/>
      <c r="JDG109" s="74"/>
      <c r="JDH109" s="62"/>
      <c r="JDI109" s="75"/>
      <c r="JDJ109" s="76"/>
      <c r="JDK109" s="216"/>
      <c r="JDL109" s="75"/>
      <c r="JDM109" s="75"/>
      <c r="JDN109" s="204"/>
      <c r="JDO109" s="205"/>
      <c r="JDP109" s="72"/>
      <c r="JDQ109" s="70"/>
      <c r="JDR109" s="73"/>
      <c r="JDS109" s="74"/>
      <c r="JDT109" s="74"/>
      <c r="JDU109" s="62"/>
      <c r="JDV109" s="75"/>
      <c r="JDW109" s="76"/>
      <c r="JDX109" s="216"/>
      <c r="JDY109" s="75"/>
      <c r="JDZ109" s="75"/>
      <c r="JEA109" s="204"/>
      <c r="JEB109" s="205"/>
      <c r="JEC109" s="72"/>
      <c r="JED109" s="70"/>
      <c r="JEE109" s="73"/>
      <c r="JEF109" s="74"/>
      <c r="JEG109" s="74"/>
      <c r="JEH109" s="62"/>
      <c r="JEI109" s="75"/>
      <c r="JEJ109" s="76"/>
      <c r="JEK109" s="216"/>
      <c r="JEL109" s="75"/>
      <c r="JEM109" s="75"/>
      <c r="JEN109" s="204"/>
      <c r="JEO109" s="205"/>
      <c r="JEP109" s="72"/>
      <c r="JEQ109" s="70"/>
      <c r="JER109" s="73"/>
      <c r="JES109" s="74"/>
      <c r="JET109" s="74"/>
      <c r="JEU109" s="62"/>
      <c r="JEV109" s="75"/>
      <c r="JEW109" s="76"/>
      <c r="JEX109" s="216"/>
      <c r="JEY109" s="75"/>
      <c r="JEZ109" s="75"/>
      <c r="JFA109" s="204"/>
      <c r="JFB109" s="205"/>
      <c r="JFC109" s="72"/>
      <c r="JFD109" s="70"/>
      <c r="JFE109" s="73"/>
      <c r="JFF109" s="74"/>
      <c r="JFG109" s="74"/>
      <c r="JFH109" s="62"/>
      <c r="JFI109" s="75"/>
      <c r="JFJ109" s="76"/>
      <c r="JFK109" s="216"/>
      <c r="JFL109" s="75"/>
      <c r="JFM109" s="75"/>
      <c r="JFN109" s="204"/>
      <c r="JFO109" s="205"/>
      <c r="JFP109" s="72"/>
      <c r="JFQ109" s="70"/>
      <c r="JFR109" s="73"/>
      <c r="JFS109" s="74"/>
      <c r="JFT109" s="74"/>
      <c r="JFU109" s="62"/>
      <c r="JFV109" s="75"/>
      <c r="JFW109" s="76"/>
      <c r="JFX109" s="216"/>
      <c r="JFY109" s="75"/>
      <c r="JFZ109" s="75"/>
      <c r="JGA109" s="204"/>
      <c r="JGB109" s="205"/>
      <c r="JGC109" s="72"/>
      <c r="JGD109" s="70"/>
      <c r="JGE109" s="73"/>
      <c r="JGF109" s="74"/>
      <c r="JGG109" s="74"/>
      <c r="JGH109" s="62"/>
      <c r="JGI109" s="75"/>
      <c r="JGJ109" s="76"/>
      <c r="JGK109" s="216"/>
      <c r="JGL109" s="75"/>
      <c r="JGM109" s="75"/>
      <c r="JGN109" s="204"/>
      <c r="JGO109" s="205"/>
      <c r="JGP109" s="72"/>
      <c r="JGQ109" s="70"/>
      <c r="JGR109" s="73"/>
      <c r="JGS109" s="74"/>
      <c r="JGT109" s="74"/>
      <c r="JGU109" s="62"/>
      <c r="JGV109" s="75"/>
      <c r="JGW109" s="76"/>
      <c r="JGX109" s="216"/>
      <c r="JGY109" s="75"/>
      <c r="JGZ109" s="75"/>
      <c r="JHA109" s="204"/>
      <c r="JHB109" s="205"/>
      <c r="JHC109" s="72"/>
      <c r="JHD109" s="70"/>
      <c r="JHE109" s="73"/>
      <c r="JHF109" s="74"/>
      <c r="JHG109" s="74"/>
      <c r="JHH109" s="62"/>
      <c r="JHI109" s="75"/>
      <c r="JHJ109" s="76"/>
      <c r="JHK109" s="216"/>
      <c r="JHL109" s="75"/>
      <c r="JHM109" s="75"/>
      <c r="JHN109" s="204"/>
      <c r="JHO109" s="205"/>
      <c r="JHP109" s="72"/>
      <c r="JHQ109" s="70"/>
      <c r="JHR109" s="73"/>
      <c r="JHS109" s="74"/>
      <c r="JHT109" s="74"/>
      <c r="JHU109" s="62"/>
      <c r="JHV109" s="75"/>
      <c r="JHW109" s="76"/>
      <c r="JHX109" s="216"/>
      <c r="JHY109" s="75"/>
      <c r="JHZ109" s="75"/>
      <c r="JIA109" s="204"/>
      <c r="JIB109" s="205"/>
      <c r="JIC109" s="72"/>
      <c r="JID109" s="70"/>
      <c r="JIE109" s="73"/>
      <c r="JIF109" s="74"/>
      <c r="JIG109" s="74"/>
      <c r="JIH109" s="62"/>
      <c r="JII109" s="75"/>
      <c r="JIJ109" s="76"/>
      <c r="JIK109" s="216"/>
      <c r="JIL109" s="75"/>
      <c r="JIM109" s="75"/>
      <c r="JIN109" s="204"/>
      <c r="JIO109" s="205"/>
      <c r="JIP109" s="72"/>
      <c r="JIQ109" s="70"/>
      <c r="JIR109" s="73"/>
      <c r="JIS109" s="74"/>
      <c r="JIT109" s="74"/>
      <c r="JIU109" s="62"/>
      <c r="JIV109" s="75"/>
      <c r="JIW109" s="76"/>
      <c r="JIX109" s="216"/>
      <c r="JIY109" s="75"/>
      <c r="JIZ109" s="75"/>
      <c r="JJA109" s="204"/>
      <c r="JJB109" s="205"/>
      <c r="JJC109" s="72"/>
      <c r="JJD109" s="70"/>
      <c r="JJE109" s="73"/>
      <c r="JJF109" s="74"/>
      <c r="JJG109" s="74"/>
      <c r="JJH109" s="62"/>
      <c r="JJI109" s="75"/>
      <c r="JJJ109" s="76"/>
      <c r="JJK109" s="216"/>
      <c r="JJL109" s="75"/>
      <c r="JJM109" s="75"/>
      <c r="JJN109" s="204"/>
      <c r="JJO109" s="205"/>
      <c r="JJP109" s="72"/>
      <c r="JJQ109" s="70"/>
      <c r="JJR109" s="73"/>
      <c r="JJS109" s="74"/>
      <c r="JJT109" s="74"/>
      <c r="JJU109" s="62"/>
      <c r="JJV109" s="75"/>
      <c r="JJW109" s="76"/>
      <c r="JJX109" s="216"/>
      <c r="JJY109" s="75"/>
      <c r="JJZ109" s="75"/>
      <c r="JKA109" s="204"/>
      <c r="JKB109" s="205"/>
      <c r="JKC109" s="72"/>
      <c r="JKD109" s="70"/>
      <c r="JKE109" s="73"/>
      <c r="JKF109" s="74"/>
      <c r="JKG109" s="74"/>
      <c r="JKH109" s="62"/>
      <c r="JKI109" s="75"/>
      <c r="JKJ109" s="76"/>
      <c r="JKK109" s="216"/>
      <c r="JKL109" s="75"/>
      <c r="JKM109" s="75"/>
      <c r="JKN109" s="204"/>
      <c r="JKO109" s="205"/>
      <c r="JKP109" s="72"/>
      <c r="JKQ109" s="70"/>
      <c r="JKR109" s="73"/>
      <c r="JKS109" s="74"/>
      <c r="JKT109" s="74"/>
      <c r="JKU109" s="62"/>
      <c r="JKV109" s="75"/>
      <c r="JKW109" s="76"/>
      <c r="JKX109" s="216"/>
      <c r="JKY109" s="75"/>
      <c r="JKZ109" s="75"/>
      <c r="JLA109" s="204"/>
      <c r="JLB109" s="205"/>
      <c r="JLC109" s="72"/>
      <c r="JLD109" s="70"/>
      <c r="JLE109" s="73"/>
      <c r="JLF109" s="74"/>
      <c r="JLG109" s="74"/>
      <c r="JLH109" s="62"/>
      <c r="JLI109" s="75"/>
      <c r="JLJ109" s="76"/>
      <c r="JLK109" s="216"/>
      <c r="JLL109" s="75"/>
      <c r="JLM109" s="75"/>
      <c r="JLN109" s="204"/>
      <c r="JLO109" s="205"/>
      <c r="JLP109" s="72"/>
      <c r="JLQ109" s="70"/>
      <c r="JLR109" s="73"/>
      <c r="JLS109" s="74"/>
      <c r="JLT109" s="74"/>
      <c r="JLU109" s="62"/>
      <c r="JLV109" s="75"/>
      <c r="JLW109" s="76"/>
      <c r="JLX109" s="216"/>
      <c r="JLY109" s="75"/>
      <c r="JLZ109" s="75"/>
      <c r="JMA109" s="204"/>
      <c r="JMB109" s="205"/>
      <c r="JMC109" s="72"/>
      <c r="JMD109" s="70"/>
      <c r="JME109" s="73"/>
      <c r="JMF109" s="74"/>
      <c r="JMG109" s="74"/>
      <c r="JMH109" s="62"/>
      <c r="JMI109" s="75"/>
      <c r="JMJ109" s="76"/>
      <c r="JMK109" s="216"/>
      <c r="JML109" s="75"/>
      <c r="JMM109" s="75"/>
      <c r="JMN109" s="204"/>
      <c r="JMO109" s="205"/>
      <c r="JMP109" s="72"/>
      <c r="JMQ109" s="70"/>
      <c r="JMR109" s="73"/>
      <c r="JMS109" s="74"/>
      <c r="JMT109" s="74"/>
      <c r="JMU109" s="62"/>
      <c r="JMV109" s="75"/>
      <c r="JMW109" s="76"/>
      <c r="JMX109" s="216"/>
      <c r="JMY109" s="75"/>
      <c r="JMZ109" s="75"/>
      <c r="JNA109" s="204"/>
      <c r="JNB109" s="205"/>
      <c r="JNC109" s="72"/>
      <c r="JND109" s="70"/>
      <c r="JNE109" s="73"/>
      <c r="JNF109" s="74"/>
      <c r="JNG109" s="74"/>
      <c r="JNH109" s="62"/>
      <c r="JNI109" s="75"/>
      <c r="JNJ109" s="76"/>
      <c r="JNK109" s="216"/>
      <c r="JNL109" s="75"/>
      <c r="JNM109" s="75"/>
      <c r="JNN109" s="204"/>
      <c r="JNO109" s="205"/>
      <c r="JNP109" s="72"/>
      <c r="JNQ109" s="70"/>
      <c r="JNR109" s="73"/>
      <c r="JNS109" s="74"/>
      <c r="JNT109" s="74"/>
      <c r="JNU109" s="62"/>
      <c r="JNV109" s="75"/>
      <c r="JNW109" s="76"/>
      <c r="JNX109" s="216"/>
      <c r="JNY109" s="75"/>
      <c r="JNZ109" s="75"/>
      <c r="JOA109" s="204"/>
      <c r="JOB109" s="205"/>
      <c r="JOC109" s="72"/>
      <c r="JOD109" s="70"/>
      <c r="JOE109" s="73"/>
      <c r="JOF109" s="74"/>
      <c r="JOG109" s="74"/>
      <c r="JOH109" s="62"/>
      <c r="JOI109" s="75"/>
      <c r="JOJ109" s="76"/>
      <c r="JOK109" s="216"/>
      <c r="JOL109" s="75"/>
      <c r="JOM109" s="75"/>
      <c r="JON109" s="204"/>
      <c r="JOO109" s="205"/>
      <c r="JOP109" s="72"/>
      <c r="JOQ109" s="70"/>
      <c r="JOR109" s="73"/>
      <c r="JOS109" s="74"/>
      <c r="JOT109" s="74"/>
      <c r="JOU109" s="62"/>
      <c r="JOV109" s="75"/>
      <c r="JOW109" s="76"/>
      <c r="JOX109" s="216"/>
      <c r="JOY109" s="75"/>
      <c r="JOZ109" s="75"/>
      <c r="JPA109" s="204"/>
      <c r="JPB109" s="205"/>
      <c r="JPC109" s="72"/>
      <c r="JPD109" s="70"/>
      <c r="JPE109" s="73"/>
      <c r="JPF109" s="74"/>
      <c r="JPG109" s="74"/>
      <c r="JPH109" s="62"/>
      <c r="JPI109" s="75"/>
      <c r="JPJ109" s="76"/>
      <c r="JPK109" s="216"/>
      <c r="JPL109" s="75"/>
      <c r="JPM109" s="75"/>
      <c r="JPN109" s="204"/>
      <c r="JPO109" s="205"/>
      <c r="JPP109" s="72"/>
      <c r="JPQ109" s="70"/>
      <c r="JPR109" s="73"/>
      <c r="JPS109" s="74"/>
      <c r="JPT109" s="74"/>
      <c r="JPU109" s="62"/>
      <c r="JPV109" s="75"/>
      <c r="JPW109" s="76"/>
      <c r="JPX109" s="216"/>
      <c r="JPY109" s="75"/>
      <c r="JPZ109" s="75"/>
      <c r="JQA109" s="204"/>
      <c r="JQB109" s="205"/>
      <c r="JQC109" s="72"/>
      <c r="JQD109" s="70"/>
      <c r="JQE109" s="73"/>
      <c r="JQF109" s="74"/>
      <c r="JQG109" s="74"/>
      <c r="JQH109" s="62"/>
      <c r="JQI109" s="75"/>
      <c r="JQJ109" s="76"/>
      <c r="JQK109" s="216"/>
      <c r="JQL109" s="75"/>
      <c r="JQM109" s="75"/>
      <c r="JQN109" s="204"/>
      <c r="JQO109" s="205"/>
      <c r="JQP109" s="72"/>
      <c r="JQQ109" s="70"/>
      <c r="JQR109" s="73"/>
      <c r="JQS109" s="74"/>
      <c r="JQT109" s="74"/>
      <c r="JQU109" s="62"/>
      <c r="JQV109" s="75"/>
      <c r="JQW109" s="76"/>
      <c r="JQX109" s="216"/>
      <c r="JQY109" s="75"/>
      <c r="JQZ109" s="75"/>
      <c r="JRA109" s="204"/>
      <c r="JRB109" s="205"/>
      <c r="JRC109" s="72"/>
      <c r="JRD109" s="70"/>
      <c r="JRE109" s="73"/>
      <c r="JRF109" s="74"/>
      <c r="JRG109" s="74"/>
      <c r="JRH109" s="62"/>
      <c r="JRI109" s="75"/>
      <c r="JRJ109" s="76"/>
      <c r="JRK109" s="216"/>
      <c r="JRL109" s="75"/>
      <c r="JRM109" s="75"/>
      <c r="JRN109" s="204"/>
      <c r="JRO109" s="205"/>
      <c r="JRP109" s="72"/>
      <c r="JRQ109" s="70"/>
      <c r="JRR109" s="73"/>
      <c r="JRS109" s="74"/>
      <c r="JRT109" s="74"/>
      <c r="JRU109" s="62"/>
      <c r="JRV109" s="75"/>
      <c r="JRW109" s="76"/>
      <c r="JRX109" s="216"/>
      <c r="JRY109" s="75"/>
      <c r="JRZ109" s="75"/>
      <c r="JSA109" s="204"/>
      <c r="JSB109" s="205"/>
      <c r="JSC109" s="72"/>
      <c r="JSD109" s="70"/>
      <c r="JSE109" s="73"/>
      <c r="JSF109" s="74"/>
      <c r="JSG109" s="74"/>
      <c r="JSH109" s="62"/>
      <c r="JSI109" s="75"/>
      <c r="JSJ109" s="76"/>
      <c r="JSK109" s="216"/>
      <c r="JSL109" s="75"/>
      <c r="JSM109" s="75"/>
      <c r="JSN109" s="204"/>
      <c r="JSO109" s="205"/>
      <c r="JSP109" s="72"/>
      <c r="JSQ109" s="70"/>
      <c r="JSR109" s="73"/>
      <c r="JSS109" s="74"/>
      <c r="JST109" s="74"/>
      <c r="JSU109" s="62"/>
      <c r="JSV109" s="75"/>
      <c r="JSW109" s="76"/>
      <c r="JSX109" s="216"/>
      <c r="JSY109" s="75"/>
      <c r="JSZ109" s="75"/>
      <c r="JTA109" s="204"/>
      <c r="JTB109" s="205"/>
      <c r="JTC109" s="72"/>
      <c r="JTD109" s="70"/>
      <c r="JTE109" s="73"/>
      <c r="JTF109" s="74"/>
      <c r="JTG109" s="74"/>
      <c r="JTH109" s="62"/>
      <c r="JTI109" s="75"/>
      <c r="JTJ109" s="76"/>
      <c r="JTK109" s="216"/>
      <c r="JTL109" s="75"/>
      <c r="JTM109" s="75"/>
      <c r="JTN109" s="204"/>
      <c r="JTO109" s="205"/>
      <c r="JTP109" s="72"/>
      <c r="JTQ109" s="70"/>
      <c r="JTR109" s="73"/>
      <c r="JTS109" s="74"/>
      <c r="JTT109" s="74"/>
      <c r="JTU109" s="62"/>
      <c r="JTV109" s="75"/>
      <c r="JTW109" s="76"/>
      <c r="JTX109" s="216"/>
      <c r="JTY109" s="75"/>
      <c r="JTZ109" s="75"/>
      <c r="JUA109" s="204"/>
      <c r="JUB109" s="205"/>
      <c r="JUC109" s="72"/>
      <c r="JUD109" s="70"/>
      <c r="JUE109" s="73"/>
      <c r="JUF109" s="74"/>
      <c r="JUG109" s="74"/>
      <c r="JUH109" s="62"/>
      <c r="JUI109" s="75"/>
      <c r="JUJ109" s="76"/>
      <c r="JUK109" s="216"/>
      <c r="JUL109" s="75"/>
      <c r="JUM109" s="75"/>
      <c r="JUN109" s="204"/>
      <c r="JUO109" s="205"/>
      <c r="JUP109" s="72"/>
      <c r="JUQ109" s="70"/>
      <c r="JUR109" s="73"/>
      <c r="JUS109" s="74"/>
      <c r="JUT109" s="74"/>
      <c r="JUU109" s="62"/>
      <c r="JUV109" s="75"/>
      <c r="JUW109" s="76"/>
      <c r="JUX109" s="216"/>
      <c r="JUY109" s="75"/>
      <c r="JUZ109" s="75"/>
      <c r="JVA109" s="204"/>
      <c r="JVB109" s="205"/>
      <c r="JVC109" s="72"/>
      <c r="JVD109" s="70"/>
      <c r="JVE109" s="73"/>
      <c r="JVF109" s="74"/>
      <c r="JVG109" s="74"/>
      <c r="JVH109" s="62"/>
      <c r="JVI109" s="75"/>
      <c r="JVJ109" s="76"/>
      <c r="JVK109" s="216"/>
      <c r="JVL109" s="75"/>
      <c r="JVM109" s="75"/>
      <c r="JVN109" s="204"/>
      <c r="JVO109" s="205"/>
      <c r="JVP109" s="72"/>
      <c r="JVQ109" s="70"/>
      <c r="JVR109" s="73"/>
      <c r="JVS109" s="74"/>
      <c r="JVT109" s="74"/>
      <c r="JVU109" s="62"/>
      <c r="JVV109" s="75"/>
      <c r="JVW109" s="76"/>
      <c r="JVX109" s="216"/>
      <c r="JVY109" s="75"/>
      <c r="JVZ109" s="75"/>
      <c r="JWA109" s="204"/>
      <c r="JWB109" s="205"/>
      <c r="JWC109" s="72"/>
      <c r="JWD109" s="70"/>
      <c r="JWE109" s="73"/>
      <c r="JWF109" s="74"/>
      <c r="JWG109" s="74"/>
      <c r="JWH109" s="62"/>
      <c r="JWI109" s="75"/>
      <c r="JWJ109" s="76"/>
      <c r="JWK109" s="216"/>
      <c r="JWL109" s="75"/>
      <c r="JWM109" s="75"/>
      <c r="JWN109" s="204"/>
      <c r="JWO109" s="205"/>
      <c r="JWP109" s="72"/>
      <c r="JWQ109" s="70"/>
      <c r="JWR109" s="73"/>
      <c r="JWS109" s="74"/>
      <c r="JWT109" s="74"/>
      <c r="JWU109" s="62"/>
      <c r="JWV109" s="75"/>
      <c r="JWW109" s="76"/>
      <c r="JWX109" s="216"/>
      <c r="JWY109" s="75"/>
      <c r="JWZ109" s="75"/>
      <c r="JXA109" s="204"/>
      <c r="JXB109" s="205"/>
      <c r="JXC109" s="72"/>
      <c r="JXD109" s="70"/>
      <c r="JXE109" s="73"/>
      <c r="JXF109" s="74"/>
      <c r="JXG109" s="74"/>
      <c r="JXH109" s="62"/>
      <c r="JXI109" s="75"/>
      <c r="JXJ109" s="76"/>
      <c r="JXK109" s="216"/>
      <c r="JXL109" s="75"/>
      <c r="JXM109" s="75"/>
      <c r="JXN109" s="204"/>
      <c r="JXO109" s="205"/>
      <c r="JXP109" s="72"/>
      <c r="JXQ109" s="70"/>
      <c r="JXR109" s="73"/>
      <c r="JXS109" s="74"/>
      <c r="JXT109" s="74"/>
      <c r="JXU109" s="62"/>
      <c r="JXV109" s="75"/>
      <c r="JXW109" s="76"/>
      <c r="JXX109" s="216"/>
      <c r="JXY109" s="75"/>
      <c r="JXZ109" s="75"/>
      <c r="JYA109" s="204"/>
      <c r="JYB109" s="205"/>
      <c r="JYC109" s="72"/>
      <c r="JYD109" s="70"/>
      <c r="JYE109" s="73"/>
      <c r="JYF109" s="74"/>
      <c r="JYG109" s="74"/>
      <c r="JYH109" s="62"/>
      <c r="JYI109" s="75"/>
      <c r="JYJ109" s="76"/>
      <c r="JYK109" s="216"/>
      <c r="JYL109" s="75"/>
      <c r="JYM109" s="75"/>
      <c r="JYN109" s="204"/>
      <c r="JYO109" s="205"/>
      <c r="JYP109" s="72"/>
      <c r="JYQ109" s="70"/>
      <c r="JYR109" s="73"/>
      <c r="JYS109" s="74"/>
      <c r="JYT109" s="74"/>
      <c r="JYU109" s="62"/>
      <c r="JYV109" s="75"/>
      <c r="JYW109" s="76"/>
      <c r="JYX109" s="216"/>
      <c r="JYY109" s="75"/>
      <c r="JYZ109" s="75"/>
      <c r="JZA109" s="204"/>
      <c r="JZB109" s="205"/>
      <c r="JZC109" s="72"/>
      <c r="JZD109" s="70"/>
      <c r="JZE109" s="73"/>
      <c r="JZF109" s="74"/>
      <c r="JZG109" s="74"/>
      <c r="JZH109" s="62"/>
      <c r="JZI109" s="75"/>
      <c r="JZJ109" s="76"/>
      <c r="JZK109" s="216"/>
      <c r="JZL109" s="75"/>
      <c r="JZM109" s="75"/>
      <c r="JZN109" s="204"/>
      <c r="JZO109" s="205"/>
      <c r="JZP109" s="72"/>
      <c r="JZQ109" s="70"/>
      <c r="JZR109" s="73"/>
      <c r="JZS109" s="74"/>
      <c r="JZT109" s="74"/>
      <c r="JZU109" s="62"/>
      <c r="JZV109" s="75"/>
      <c r="JZW109" s="76"/>
      <c r="JZX109" s="216"/>
      <c r="JZY109" s="75"/>
      <c r="JZZ109" s="75"/>
      <c r="KAA109" s="204"/>
      <c r="KAB109" s="205"/>
      <c r="KAC109" s="72"/>
      <c r="KAD109" s="70"/>
      <c r="KAE109" s="73"/>
      <c r="KAF109" s="74"/>
      <c r="KAG109" s="74"/>
      <c r="KAH109" s="62"/>
      <c r="KAI109" s="75"/>
      <c r="KAJ109" s="76"/>
      <c r="KAK109" s="216"/>
      <c r="KAL109" s="75"/>
      <c r="KAM109" s="75"/>
      <c r="KAN109" s="204"/>
      <c r="KAO109" s="205"/>
      <c r="KAP109" s="72"/>
      <c r="KAQ109" s="70"/>
      <c r="KAR109" s="73"/>
      <c r="KAS109" s="74"/>
      <c r="KAT109" s="74"/>
      <c r="KAU109" s="62"/>
      <c r="KAV109" s="75"/>
      <c r="KAW109" s="76"/>
      <c r="KAX109" s="216"/>
      <c r="KAY109" s="75"/>
      <c r="KAZ109" s="75"/>
      <c r="KBA109" s="204"/>
      <c r="KBB109" s="205"/>
      <c r="KBC109" s="72"/>
      <c r="KBD109" s="70"/>
      <c r="KBE109" s="73"/>
      <c r="KBF109" s="74"/>
      <c r="KBG109" s="74"/>
      <c r="KBH109" s="62"/>
      <c r="KBI109" s="75"/>
      <c r="KBJ109" s="76"/>
      <c r="KBK109" s="216"/>
      <c r="KBL109" s="75"/>
      <c r="KBM109" s="75"/>
      <c r="KBN109" s="204"/>
      <c r="KBO109" s="205"/>
      <c r="KBP109" s="72"/>
      <c r="KBQ109" s="70"/>
      <c r="KBR109" s="73"/>
      <c r="KBS109" s="74"/>
      <c r="KBT109" s="74"/>
      <c r="KBU109" s="62"/>
      <c r="KBV109" s="75"/>
      <c r="KBW109" s="76"/>
      <c r="KBX109" s="216"/>
      <c r="KBY109" s="75"/>
      <c r="KBZ109" s="75"/>
      <c r="KCA109" s="204"/>
      <c r="KCB109" s="205"/>
      <c r="KCC109" s="72"/>
      <c r="KCD109" s="70"/>
      <c r="KCE109" s="73"/>
      <c r="KCF109" s="74"/>
      <c r="KCG109" s="74"/>
      <c r="KCH109" s="62"/>
      <c r="KCI109" s="75"/>
      <c r="KCJ109" s="76"/>
      <c r="KCK109" s="216"/>
      <c r="KCL109" s="75"/>
      <c r="KCM109" s="75"/>
      <c r="KCN109" s="204"/>
      <c r="KCO109" s="205"/>
      <c r="KCP109" s="72"/>
      <c r="KCQ109" s="70"/>
      <c r="KCR109" s="73"/>
      <c r="KCS109" s="74"/>
      <c r="KCT109" s="74"/>
      <c r="KCU109" s="62"/>
      <c r="KCV109" s="75"/>
      <c r="KCW109" s="76"/>
      <c r="KCX109" s="216"/>
      <c r="KCY109" s="75"/>
      <c r="KCZ109" s="75"/>
      <c r="KDA109" s="204"/>
      <c r="KDB109" s="205"/>
      <c r="KDC109" s="72"/>
      <c r="KDD109" s="70"/>
      <c r="KDE109" s="73"/>
      <c r="KDF109" s="74"/>
      <c r="KDG109" s="74"/>
      <c r="KDH109" s="62"/>
      <c r="KDI109" s="75"/>
      <c r="KDJ109" s="76"/>
      <c r="KDK109" s="216"/>
      <c r="KDL109" s="75"/>
      <c r="KDM109" s="75"/>
      <c r="KDN109" s="204"/>
      <c r="KDO109" s="205"/>
      <c r="KDP109" s="72"/>
      <c r="KDQ109" s="70"/>
      <c r="KDR109" s="73"/>
      <c r="KDS109" s="74"/>
      <c r="KDT109" s="74"/>
      <c r="KDU109" s="62"/>
      <c r="KDV109" s="75"/>
      <c r="KDW109" s="76"/>
      <c r="KDX109" s="216"/>
      <c r="KDY109" s="75"/>
      <c r="KDZ109" s="75"/>
      <c r="KEA109" s="204"/>
      <c r="KEB109" s="205"/>
      <c r="KEC109" s="72"/>
      <c r="KED109" s="70"/>
      <c r="KEE109" s="73"/>
      <c r="KEF109" s="74"/>
      <c r="KEG109" s="74"/>
      <c r="KEH109" s="62"/>
      <c r="KEI109" s="75"/>
      <c r="KEJ109" s="76"/>
      <c r="KEK109" s="216"/>
      <c r="KEL109" s="75"/>
      <c r="KEM109" s="75"/>
      <c r="KEN109" s="204"/>
      <c r="KEO109" s="205"/>
      <c r="KEP109" s="72"/>
      <c r="KEQ109" s="70"/>
      <c r="KER109" s="73"/>
      <c r="KES109" s="74"/>
      <c r="KET109" s="74"/>
      <c r="KEU109" s="62"/>
      <c r="KEV109" s="75"/>
      <c r="KEW109" s="76"/>
      <c r="KEX109" s="216"/>
      <c r="KEY109" s="75"/>
      <c r="KEZ109" s="75"/>
      <c r="KFA109" s="204"/>
      <c r="KFB109" s="205"/>
      <c r="KFC109" s="72"/>
      <c r="KFD109" s="70"/>
      <c r="KFE109" s="73"/>
      <c r="KFF109" s="74"/>
      <c r="KFG109" s="74"/>
      <c r="KFH109" s="62"/>
      <c r="KFI109" s="75"/>
      <c r="KFJ109" s="76"/>
      <c r="KFK109" s="216"/>
      <c r="KFL109" s="75"/>
      <c r="KFM109" s="75"/>
      <c r="KFN109" s="204"/>
      <c r="KFO109" s="205"/>
      <c r="KFP109" s="72"/>
      <c r="KFQ109" s="70"/>
      <c r="KFR109" s="73"/>
      <c r="KFS109" s="74"/>
      <c r="KFT109" s="74"/>
      <c r="KFU109" s="62"/>
      <c r="KFV109" s="75"/>
      <c r="KFW109" s="76"/>
      <c r="KFX109" s="216"/>
      <c r="KFY109" s="75"/>
      <c r="KFZ109" s="75"/>
      <c r="KGA109" s="204"/>
      <c r="KGB109" s="205"/>
      <c r="KGC109" s="72"/>
      <c r="KGD109" s="70"/>
      <c r="KGE109" s="73"/>
      <c r="KGF109" s="74"/>
      <c r="KGG109" s="74"/>
      <c r="KGH109" s="62"/>
      <c r="KGI109" s="75"/>
      <c r="KGJ109" s="76"/>
      <c r="KGK109" s="216"/>
      <c r="KGL109" s="75"/>
      <c r="KGM109" s="75"/>
      <c r="KGN109" s="204"/>
      <c r="KGO109" s="205"/>
      <c r="KGP109" s="72"/>
      <c r="KGQ109" s="70"/>
      <c r="KGR109" s="73"/>
      <c r="KGS109" s="74"/>
      <c r="KGT109" s="74"/>
      <c r="KGU109" s="62"/>
      <c r="KGV109" s="75"/>
      <c r="KGW109" s="76"/>
      <c r="KGX109" s="216"/>
      <c r="KGY109" s="75"/>
      <c r="KGZ109" s="75"/>
      <c r="KHA109" s="204"/>
      <c r="KHB109" s="205"/>
      <c r="KHC109" s="72"/>
      <c r="KHD109" s="70"/>
      <c r="KHE109" s="73"/>
      <c r="KHF109" s="74"/>
      <c r="KHG109" s="74"/>
      <c r="KHH109" s="62"/>
      <c r="KHI109" s="75"/>
      <c r="KHJ109" s="76"/>
      <c r="KHK109" s="216"/>
      <c r="KHL109" s="75"/>
      <c r="KHM109" s="75"/>
      <c r="KHN109" s="204"/>
      <c r="KHO109" s="205"/>
      <c r="KHP109" s="72"/>
      <c r="KHQ109" s="70"/>
      <c r="KHR109" s="73"/>
      <c r="KHS109" s="74"/>
      <c r="KHT109" s="74"/>
      <c r="KHU109" s="62"/>
      <c r="KHV109" s="75"/>
      <c r="KHW109" s="76"/>
      <c r="KHX109" s="216"/>
      <c r="KHY109" s="75"/>
      <c r="KHZ109" s="75"/>
      <c r="KIA109" s="204"/>
      <c r="KIB109" s="205"/>
      <c r="KIC109" s="72"/>
      <c r="KID109" s="70"/>
      <c r="KIE109" s="73"/>
      <c r="KIF109" s="74"/>
      <c r="KIG109" s="74"/>
      <c r="KIH109" s="62"/>
      <c r="KII109" s="75"/>
      <c r="KIJ109" s="76"/>
      <c r="KIK109" s="216"/>
      <c r="KIL109" s="75"/>
      <c r="KIM109" s="75"/>
      <c r="KIN109" s="204"/>
      <c r="KIO109" s="205"/>
      <c r="KIP109" s="72"/>
      <c r="KIQ109" s="70"/>
      <c r="KIR109" s="73"/>
      <c r="KIS109" s="74"/>
      <c r="KIT109" s="74"/>
      <c r="KIU109" s="62"/>
      <c r="KIV109" s="75"/>
      <c r="KIW109" s="76"/>
      <c r="KIX109" s="216"/>
      <c r="KIY109" s="75"/>
      <c r="KIZ109" s="75"/>
      <c r="KJA109" s="204"/>
      <c r="KJB109" s="205"/>
      <c r="KJC109" s="72"/>
      <c r="KJD109" s="70"/>
      <c r="KJE109" s="73"/>
      <c r="KJF109" s="74"/>
      <c r="KJG109" s="74"/>
      <c r="KJH109" s="62"/>
      <c r="KJI109" s="75"/>
      <c r="KJJ109" s="76"/>
      <c r="KJK109" s="216"/>
      <c r="KJL109" s="75"/>
      <c r="KJM109" s="75"/>
      <c r="KJN109" s="204"/>
      <c r="KJO109" s="205"/>
      <c r="KJP109" s="72"/>
      <c r="KJQ109" s="70"/>
      <c r="KJR109" s="73"/>
      <c r="KJS109" s="74"/>
      <c r="KJT109" s="74"/>
      <c r="KJU109" s="62"/>
      <c r="KJV109" s="75"/>
      <c r="KJW109" s="76"/>
      <c r="KJX109" s="216"/>
      <c r="KJY109" s="75"/>
      <c r="KJZ109" s="75"/>
      <c r="KKA109" s="204"/>
      <c r="KKB109" s="205"/>
      <c r="KKC109" s="72"/>
      <c r="KKD109" s="70"/>
      <c r="KKE109" s="73"/>
      <c r="KKF109" s="74"/>
      <c r="KKG109" s="74"/>
      <c r="KKH109" s="62"/>
      <c r="KKI109" s="75"/>
      <c r="KKJ109" s="76"/>
      <c r="KKK109" s="216"/>
      <c r="KKL109" s="75"/>
      <c r="KKM109" s="75"/>
      <c r="KKN109" s="204"/>
      <c r="KKO109" s="205"/>
      <c r="KKP109" s="72"/>
      <c r="KKQ109" s="70"/>
      <c r="KKR109" s="73"/>
      <c r="KKS109" s="74"/>
      <c r="KKT109" s="74"/>
      <c r="KKU109" s="62"/>
      <c r="KKV109" s="75"/>
      <c r="KKW109" s="76"/>
      <c r="KKX109" s="216"/>
      <c r="KKY109" s="75"/>
      <c r="KKZ109" s="75"/>
      <c r="KLA109" s="204"/>
      <c r="KLB109" s="205"/>
      <c r="KLC109" s="72"/>
      <c r="KLD109" s="70"/>
      <c r="KLE109" s="73"/>
      <c r="KLF109" s="74"/>
      <c r="KLG109" s="74"/>
      <c r="KLH109" s="62"/>
      <c r="KLI109" s="75"/>
      <c r="KLJ109" s="76"/>
      <c r="KLK109" s="216"/>
      <c r="KLL109" s="75"/>
      <c r="KLM109" s="75"/>
      <c r="KLN109" s="204"/>
      <c r="KLO109" s="205"/>
      <c r="KLP109" s="72"/>
      <c r="KLQ109" s="70"/>
      <c r="KLR109" s="73"/>
      <c r="KLS109" s="74"/>
      <c r="KLT109" s="74"/>
      <c r="KLU109" s="62"/>
      <c r="KLV109" s="75"/>
      <c r="KLW109" s="76"/>
      <c r="KLX109" s="216"/>
      <c r="KLY109" s="75"/>
      <c r="KLZ109" s="75"/>
      <c r="KMA109" s="204"/>
      <c r="KMB109" s="205"/>
      <c r="KMC109" s="72"/>
      <c r="KMD109" s="70"/>
      <c r="KME109" s="73"/>
      <c r="KMF109" s="74"/>
      <c r="KMG109" s="74"/>
      <c r="KMH109" s="62"/>
      <c r="KMI109" s="75"/>
      <c r="KMJ109" s="76"/>
      <c r="KMK109" s="216"/>
      <c r="KML109" s="75"/>
      <c r="KMM109" s="75"/>
      <c r="KMN109" s="204"/>
      <c r="KMO109" s="205"/>
      <c r="KMP109" s="72"/>
      <c r="KMQ109" s="70"/>
      <c r="KMR109" s="73"/>
      <c r="KMS109" s="74"/>
      <c r="KMT109" s="74"/>
      <c r="KMU109" s="62"/>
      <c r="KMV109" s="75"/>
      <c r="KMW109" s="76"/>
      <c r="KMX109" s="216"/>
      <c r="KMY109" s="75"/>
      <c r="KMZ109" s="75"/>
      <c r="KNA109" s="204"/>
      <c r="KNB109" s="205"/>
      <c r="KNC109" s="72"/>
      <c r="KND109" s="70"/>
      <c r="KNE109" s="73"/>
      <c r="KNF109" s="74"/>
      <c r="KNG109" s="74"/>
      <c r="KNH109" s="62"/>
      <c r="KNI109" s="75"/>
      <c r="KNJ109" s="76"/>
      <c r="KNK109" s="216"/>
      <c r="KNL109" s="75"/>
      <c r="KNM109" s="75"/>
      <c r="KNN109" s="204"/>
      <c r="KNO109" s="205"/>
      <c r="KNP109" s="72"/>
      <c r="KNQ109" s="70"/>
      <c r="KNR109" s="73"/>
      <c r="KNS109" s="74"/>
      <c r="KNT109" s="74"/>
      <c r="KNU109" s="62"/>
      <c r="KNV109" s="75"/>
      <c r="KNW109" s="76"/>
      <c r="KNX109" s="216"/>
      <c r="KNY109" s="75"/>
      <c r="KNZ109" s="75"/>
      <c r="KOA109" s="204"/>
      <c r="KOB109" s="205"/>
      <c r="KOC109" s="72"/>
      <c r="KOD109" s="70"/>
      <c r="KOE109" s="73"/>
      <c r="KOF109" s="74"/>
      <c r="KOG109" s="74"/>
      <c r="KOH109" s="62"/>
      <c r="KOI109" s="75"/>
      <c r="KOJ109" s="76"/>
      <c r="KOK109" s="216"/>
      <c r="KOL109" s="75"/>
      <c r="KOM109" s="75"/>
      <c r="KON109" s="204"/>
      <c r="KOO109" s="205"/>
      <c r="KOP109" s="72"/>
      <c r="KOQ109" s="70"/>
      <c r="KOR109" s="73"/>
      <c r="KOS109" s="74"/>
      <c r="KOT109" s="74"/>
      <c r="KOU109" s="62"/>
      <c r="KOV109" s="75"/>
      <c r="KOW109" s="76"/>
      <c r="KOX109" s="216"/>
      <c r="KOY109" s="75"/>
      <c r="KOZ109" s="75"/>
      <c r="KPA109" s="204"/>
      <c r="KPB109" s="205"/>
      <c r="KPC109" s="72"/>
      <c r="KPD109" s="70"/>
      <c r="KPE109" s="73"/>
      <c r="KPF109" s="74"/>
      <c r="KPG109" s="74"/>
      <c r="KPH109" s="62"/>
      <c r="KPI109" s="75"/>
      <c r="KPJ109" s="76"/>
      <c r="KPK109" s="216"/>
      <c r="KPL109" s="75"/>
      <c r="KPM109" s="75"/>
      <c r="KPN109" s="204"/>
      <c r="KPO109" s="205"/>
      <c r="KPP109" s="72"/>
      <c r="KPQ109" s="70"/>
      <c r="KPR109" s="73"/>
      <c r="KPS109" s="74"/>
      <c r="KPT109" s="74"/>
      <c r="KPU109" s="62"/>
      <c r="KPV109" s="75"/>
      <c r="KPW109" s="76"/>
      <c r="KPX109" s="216"/>
      <c r="KPY109" s="75"/>
      <c r="KPZ109" s="75"/>
      <c r="KQA109" s="204"/>
      <c r="KQB109" s="205"/>
      <c r="KQC109" s="72"/>
      <c r="KQD109" s="70"/>
      <c r="KQE109" s="73"/>
      <c r="KQF109" s="74"/>
      <c r="KQG109" s="74"/>
      <c r="KQH109" s="62"/>
      <c r="KQI109" s="75"/>
      <c r="KQJ109" s="76"/>
      <c r="KQK109" s="216"/>
      <c r="KQL109" s="75"/>
      <c r="KQM109" s="75"/>
      <c r="KQN109" s="204"/>
      <c r="KQO109" s="205"/>
      <c r="KQP109" s="72"/>
      <c r="KQQ109" s="70"/>
      <c r="KQR109" s="73"/>
      <c r="KQS109" s="74"/>
      <c r="KQT109" s="74"/>
      <c r="KQU109" s="62"/>
      <c r="KQV109" s="75"/>
      <c r="KQW109" s="76"/>
      <c r="KQX109" s="216"/>
      <c r="KQY109" s="75"/>
      <c r="KQZ109" s="75"/>
      <c r="KRA109" s="204"/>
      <c r="KRB109" s="205"/>
      <c r="KRC109" s="72"/>
      <c r="KRD109" s="70"/>
      <c r="KRE109" s="73"/>
      <c r="KRF109" s="74"/>
      <c r="KRG109" s="74"/>
      <c r="KRH109" s="62"/>
      <c r="KRI109" s="75"/>
      <c r="KRJ109" s="76"/>
      <c r="KRK109" s="216"/>
      <c r="KRL109" s="75"/>
      <c r="KRM109" s="75"/>
      <c r="KRN109" s="204"/>
      <c r="KRO109" s="205"/>
      <c r="KRP109" s="72"/>
      <c r="KRQ109" s="70"/>
      <c r="KRR109" s="73"/>
      <c r="KRS109" s="74"/>
      <c r="KRT109" s="74"/>
      <c r="KRU109" s="62"/>
      <c r="KRV109" s="75"/>
      <c r="KRW109" s="76"/>
      <c r="KRX109" s="216"/>
      <c r="KRY109" s="75"/>
      <c r="KRZ109" s="75"/>
      <c r="KSA109" s="204"/>
      <c r="KSB109" s="205"/>
      <c r="KSC109" s="72"/>
      <c r="KSD109" s="70"/>
      <c r="KSE109" s="73"/>
      <c r="KSF109" s="74"/>
      <c r="KSG109" s="74"/>
      <c r="KSH109" s="62"/>
      <c r="KSI109" s="75"/>
      <c r="KSJ109" s="76"/>
      <c r="KSK109" s="216"/>
      <c r="KSL109" s="75"/>
      <c r="KSM109" s="75"/>
      <c r="KSN109" s="204"/>
      <c r="KSO109" s="205"/>
      <c r="KSP109" s="72"/>
      <c r="KSQ109" s="70"/>
      <c r="KSR109" s="73"/>
      <c r="KSS109" s="74"/>
      <c r="KST109" s="74"/>
      <c r="KSU109" s="62"/>
      <c r="KSV109" s="75"/>
      <c r="KSW109" s="76"/>
      <c r="KSX109" s="216"/>
      <c r="KSY109" s="75"/>
      <c r="KSZ109" s="75"/>
      <c r="KTA109" s="204"/>
      <c r="KTB109" s="205"/>
      <c r="KTC109" s="72"/>
      <c r="KTD109" s="70"/>
      <c r="KTE109" s="73"/>
      <c r="KTF109" s="74"/>
      <c r="KTG109" s="74"/>
      <c r="KTH109" s="62"/>
      <c r="KTI109" s="75"/>
      <c r="KTJ109" s="76"/>
      <c r="KTK109" s="216"/>
      <c r="KTL109" s="75"/>
      <c r="KTM109" s="75"/>
      <c r="KTN109" s="204"/>
      <c r="KTO109" s="205"/>
      <c r="KTP109" s="72"/>
      <c r="KTQ109" s="70"/>
      <c r="KTR109" s="73"/>
      <c r="KTS109" s="74"/>
      <c r="KTT109" s="74"/>
      <c r="KTU109" s="62"/>
      <c r="KTV109" s="75"/>
      <c r="KTW109" s="76"/>
      <c r="KTX109" s="216"/>
      <c r="KTY109" s="75"/>
      <c r="KTZ109" s="75"/>
      <c r="KUA109" s="204"/>
      <c r="KUB109" s="205"/>
      <c r="KUC109" s="72"/>
      <c r="KUD109" s="70"/>
      <c r="KUE109" s="73"/>
      <c r="KUF109" s="74"/>
      <c r="KUG109" s="74"/>
      <c r="KUH109" s="62"/>
      <c r="KUI109" s="75"/>
      <c r="KUJ109" s="76"/>
      <c r="KUK109" s="216"/>
      <c r="KUL109" s="75"/>
      <c r="KUM109" s="75"/>
      <c r="KUN109" s="204"/>
      <c r="KUO109" s="205"/>
      <c r="KUP109" s="72"/>
      <c r="KUQ109" s="70"/>
      <c r="KUR109" s="73"/>
      <c r="KUS109" s="74"/>
      <c r="KUT109" s="74"/>
      <c r="KUU109" s="62"/>
      <c r="KUV109" s="75"/>
      <c r="KUW109" s="76"/>
      <c r="KUX109" s="216"/>
      <c r="KUY109" s="75"/>
      <c r="KUZ109" s="75"/>
      <c r="KVA109" s="204"/>
      <c r="KVB109" s="205"/>
      <c r="KVC109" s="72"/>
      <c r="KVD109" s="70"/>
      <c r="KVE109" s="73"/>
      <c r="KVF109" s="74"/>
      <c r="KVG109" s="74"/>
      <c r="KVH109" s="62"/>
      <c r="KVI109" s="75"/>
      <c r="KVJ109" s="76"/>
      <c r="KVK109" s="216"/>
      <c r="KVL109" s="75"/>
      <c r="KVM109" s="75"/>
      <c r="KVN109" s="204"/>
      <c r="KVO109" s="205"/>
      <c r="KVP109" s="72"/>
      <c r="KVQ109" s="70"/>
      <c r="KVR109" s="73"/>
      <c r="KVS109" s="74"/>
      <c r="KVT109" s="74"/>
      <c r="KVU109" s="62"/>
      <c r="KVV109" s="75"/>
      <c r="KVW109" s="76"/>
      <c r="KVX109" s="216"/>
      <c r="KVY109" s="75"/>
      <c r="KVZ109" s="75"/>
      <c r="KWA109" s="204"/>
      <c r="KWB109" s="205"/>
      <c r="KWC109" s="72"/>
      <c r="KWD109" s="70"/>
      <c r="KWE109" s="73"/>
      <c r="KWF109" s="74"/>
      <c r="KWG109" s="74"/>
      <c r="KWH109" s="62"/>
      <c r="KWI109" s="75"/>
      <c r="KWJ109" s="76"/>
      <c r="KWK109" s="216"/>
      <c r="KWL109" s="75"/>
      <c r="KWM109" s="75"/>
      <c r="KWN109" s="204"/>
      <c r="KWO109" s="205"/>
      <c r="KWP109" s="72"/>
      <c r="KWQ109" s="70"/>
      <c r="KWR109" s="73"/>
      <c r="KWS109" s="74"/>
      <c r="KWT109" s="74"/>
      <c r="KWU109" s="62"/>
      <c r="KWV109" s="75"/>
      <c r="KWW109" s="76"/>
      <c r="KWX109" s="216"/>
      <c r="KWY109" s="75"/>
      <c r="KWZ109" s="75"/>
      <c r="KXA109" s="204"/>
      <c r="KXB109" s="205"/>
      <c r="KXC109" s="72"/>
      <c r="KXD109" s="70"/>
      <c r="KXE109" s="73"/>
      <c r="KXF109" s="74"/>
      <c r="KXG109" s="74"/>
      <c r="KXH109" s="62"/>
      <c r="KXI109" s="75"/>
      <c r="KXJ109" s="76"/>
      <c r="KXK109" s="216"/>
      <c r="KXL109" s="75"/>
      <c r="KXM109" s="75"/>
      <c r="KXN109" s="204"/>
      <c r="KXO109" s="205"/>
      <c r="KXP109" s="72"/>
      <c r="KXQ109" s="70"/>
      <c r="KXR109" s="73"/>
      <c r="KXS109" s="74"/>
      <c r="KXT109" s="74"/>
      <c r="KXU109" s="62"/>
      <c r="KXV109" s="75"/>
      <c r="KXW109" s="76"/>
      <c r="KXX109" s="216"/>
      <c r="KXY109" s="75"/>
      <c r="KXZ109" s="75"/>
      <c r="KYA109" s="204"/>
      <c r="KYB109" s="205"/>
      <c r="KYC109" s="72"/>
      <c r="KYD109" s="70"/>
      <c r="KYE109" s="73"/>
      <c r="KYF109" s="74"/>
      <c r="KYG109" s="74"/>
      <c r="KYH109" s="62"/>
      <c r="KYI109" s="75"/>
      <c r="KYJ109" s="76"/>
      <c r="KYK109" s="216"/>
      <c r="KYL109" s="75"/>
      <c r="KYM109" s="75"/>
      <c r="KYN109" s="204"/>
      <c r="KYO109" s="205"/>
      <c r="KYP109" s="72"/>
      <c r="KYQ109" s="70"/>
      <c r="KYR109" s="73"/>
      <c r="KYS109" s="74"/>
      <c r="KYT109" s="74"/>
      <c r="KYU109" s="62"/>
      <c r="KYV109" s="75"/>
      <c r="KYW109" s="76"/>
      <c r="KYX109" s="216"/>
      <c r="KYY109" s="75"/>
      <c r="KYZ109" s="75"/>
      <c r="KZA109" s="204"/>
      <c r="KZB109" s="205"/>
      <c r="KZC109" s="72"/>
      <c r="KZD109" s="70"/>
      <c r="KZE109" s="73"/>
      <c r="KZF109" s="74"/>
      <c r="KZG109" s="74"/>
      <c r="KZH109" s="62"/>
      <c r="KZI109" s="75"/>
      <c r="KZJ109" s="76"/>
      <c r="KZK109" s="216"/>
      <c r="KZL109" s="75"/>
      <c r="KZM109" s="75"/>
      <c r="KZN109" s="204"/>
      <c r="KZO109" s="205"/>
      <c r="KZP109" s="72"/>
      <c r="KZQ109" s="70"/>
      <c r="KZR109" s="73"/>
      <c r="KZS109" s="74"/>
      <c r="KZT109" s="74"/>
      <c r="KZU109" s="62"/>
      <c r="KZV109" s="75"/>
      <c r="KZW109" s="76"/>
      <c r="KZX109" s="216"/>
      <c r="KZY109" s="75"/>
      <c r="KZZ109" s="75"/>
      <c r="LAA109" s="204"/>
      <c r="LAB109" s="205"/>
      <c r="LAC109" s="72"/>
      <c r="LAD109" s="70"/>
      <c r="LAE109" s="73"/>
      <c r="LAF109" s="74"/>
      <c r="LAG109" s="74"/>
      <c r="LAH109" s="62"/>
      <c r="LAI109" s="75"/>
      <c r="LAJ109" s="76"/>
      <c r="LAK109" s="216"/>
      <c r="LAL109" s="75"/>
      <c r="LAM109" s="75"/>
      <c r="LAN109" s="204"/>
      <c r="LAO109" s="205"/>
      <c r="LAP109" s="72"/>
      <c r="LAQ109" s="70"/>
      <c r="LAR109" s="73"/>
      <c r="LAS109" s="74"/>
      <c r="LAT109" s="74"/>
      <c r="LAU109" s="62"/>
      <c r="LAV109" s="75"/>
      <c r="LAW109" s="76"/>
      <c r="LAX109" s="216"/>
      <c r="LAY109" s="75"/>
      <c r="LAZ109" s="75"/>
      <c r="LBA109" s="204"/>
      <c r="LBB109" s="205"/>
      <c r="LBC109" s="72"/>
      <c r="LBD109" s="70"/>
      <c r="LBE109" s="73"/>
      <c r="LBF109" s="74"/>
      <c r="LBG109" s="74"/>
      <c r="LBH109" s="62"/>
      <c r="LBI109" s="75"/>
      <c r="LBJ109" s="76"/>
      <c r="LBK109" s="216"/>
      <c r="LBL109" s="75"/>
      <c r="LBM109" s="75"/>
      <c r="LBN109" s="204"/>
      <c r="LBO109" s="205"/>
      <c r="LBP109" s="72"/>
      <c r="LBQ109" s="70"/>
      <c r="LBR109" s="73"/>
      <c r="LBS109" s="74"/>
      <c r="LBT109" s="74"/>
      <c r="LBU109" s="62"/>
      <c r="LBV109" s="75"/>
      <c r="LBW109" s="76"/>
      <c r="LBX109" s="216"/>
      <c r="LBY109" s="75"/>
      <c r="LBZ109" s="75"/>
      <c r="LCA109" s="204"/>
      <c r="LCB109" s="205"/>
      <c r="LCC109" s="72"/>
      <c r="LCD109" s="70"/>
      <c r="LCE109" s="73"/>
      <c r="LCF109" s="74"/>
      <c r="LCG109" s="74"/>
      <c r="LCH109" s="62"/>
      <c r="LCI109" s="75"/>
      <c r="LCJ109" s="76"/>
      <c r="LCK109" s="216"/>
      <c r="LCL109" s="75"/>
      <c r="LCM109" s="75"/>
      <c r="LCN109" s="204"/>
      <c r="LCO109" s="205"/>
      <c r="LCP109" s="72"/>
      <c r="LCQ109" s="70"/>
      <c r="LCR109" s="73"/>
      <c r="LCS109" s="74"/>
      <c r="LCT109" s="74"/>
      <c r="LCU109" s="62"/>
      <c r="LCV109" s="75"/>
      <c r="LCW109" s="76"/>
      <c r="LCX109" s="216"/>
      <c r="LCY109" s="75"/>
      <c r="LCZ109" s="75"/>
      <c r="LDA109" s="204"/>
      <c r="LDB109" s="205"/>
      <c r="LDC109" s="72"/>
      <c r="LDD109" s="70"/>
      <c r="LDE109" s="73"/>
      <c r="LDF109" s="74"/>
      <c r="LDG109" s="74"/>
      <c r="LDH109" s="62"/>
      <c r="LDI109" s="75"/>
      <c r="LDJ109" s="76"/>
      <c r="LDK109" s="216"/>
      <c r="LDL109" s="75"/>
      <c r="LDM109" s="75"/>
      <c r="LDN109" s="204"/>
      <c r="LDO109" s="205"/>
      <c r="LDP109" s="72"/>
      <c r="LDQ109" s="70"/>
      <c r="LDR109" s="73"/>
      <c r="LDS109" s="74"/>
      <c r="LDT109" s="74"/>
      <c r="LDU109" s="62"/>
      <c r="LDV109" s="75"/>
      <c r="LDW109" s="76"/>
      <c r="LDX109" s="216"/>
      <c r="LDY109" s="75"/>
      <c r="LDZ109" s="75"/>
      <c r="LEA109" s="204"/>
      <c r="LEB109" s="205"/>
      <c r="LEC109" s="72"/>
      <c r="LED109" s="70"/>
      <c r="LEE109" s="73"/>
      <c r="LEF109" s="74"/>
      <c r="LEG109" s="74"/>
      <c r="LEH109" s="62"/>
      <c r="LEI109" s="75"/>
      <c r="LEJ109" s="76"/>
      <c r="LEK109" s="216"/>
      <c r="LEL109" s="75"/>
      <c r="LEM109" s="75"/>
      <c r="LEN109" s="204"/>
      <c r="LEO109" s="205"/>
      <c r="LEP109" s="72"/>
      <c r="LEQ109" s="70"/>
      <c r="LER109" s="73"/>
      <c r="LES109" s="74"/>
      <c r="LET109" s="74"/>
      <c r="LEU109" s="62"/>
      <c r="LEV109" s="75"/>
      <c r="LEW109" s="76"/>
      <c r="LEX109" s="216"/>
      <c r="LEY109" s="75"/>
      <c r="LEZ109" s="75"/>
      <c r="LFA109" s="204"/>
      <c r="LFB109" s="205"/>
      <c r="LFC109" s="72"/>
      <c r="LFD109" s="70"/>
      <c r="LFE109" s="73"/>
      <c r="LFF109" s="74"/>
      <c r="LFG109" s="74"/>
      <c r="LFH109" s="62"/>
      <c r="LFI109" s="75"/>
      <c r="LFJ109" s="76"/>
      <c r="LFK109" s="216"/>
      <c r="LFL109" s="75"/>
      <c r="LFM109" s="75"/>
      <c r="LFN109" s="204"/>
      <c r="LFO109" s="205"/>
      <c r="LFP109" s="72"/>
      <c r="LFQ109" s="70"/>
      <c r="LFR109" s="73"/>
      <c r="LFS109" s="74"/>
      <c r="LFT109" s="74"/>
      <c r="LFU109" s="62"/>
      <c r="LFV109" s="75"/>
      <c r="LFW109" s="76"/>
      <c r="LFX109" s="216"/>
      <c r="LFY109" s="75"/>
      <c r="LFZ109" s="75"/>
      <c r="LGA109" s="204"/>
      <c r="LGB109" s="205"/>
      <c r="LGC109" s="72"/>
      <c r="LGD109" s="70"/>
      <c r="LGE109" s="73"/>
      <c r="LGF109" s="74"/>
      <c r="LGG109" s="74"/>
      <c r="LGH109" s="62"/>
      <c r="LGI109" s="75"/>
      <c r="LGJ109" s="76"/>
      <c r="LGK109" s="216"/>
      <c r="LGL109" s="75"/>
      <c r="LGM109" s="75"/>
      <c r="LGN109" s="204"/>
      <c r="LGO109" s="205"/>
      <c r="LGP109" s="72"/>
      <c r="LGQ109" s="70"/>
      <c r="LGR109" s="73"/>
      <c r="LGS109" s="74"/>
      <c r="LGT109" s="74"/>
      <c r="LGU109" s="62"/>
      <c r="LGV109" s="75"/>
      <c r="LGW109" s="76"/>
      <c r="LGX109" s="216"/>
      <c r="LGY109" s="75"/>
      <c r="LGZ109" s="75"/>
      <c r="LHA109" s="204"/>
      <c r="LHB109" s="205"/>
      <c r="LHC109" s="72"/>
      <c r="LHD109" s="70"/>
      <c r="LHE109" s="73"/>
      <c r="LHF109" s="74"/>
      <c r="LHG109" s="74"/>
      <c r="LHH109" s="62"/>
      <c r="LHI109" s="75"/>
      <c r="LHJ109" s="76"/>
      <c r="LHK109" s="216"/>
      <c r="LHL109" s="75"/>
      <c r="LHM109" s="75"/>
      <c r="LHN109" s="204"/>
      <c r="LHO109" s="205"/>
      <c r="LHP109" s="72"/>
      <c r="LHQ109" s="70"/>
      <c r="LHR109" s="73"/>
      <c r="LHS109" s="74"/>
      <c r="LHT109" s="74"/>
      <c r="LHU109" s="62"/>
      <c r="LHV109" s="75"/>
      <c r="LHW109" s="76"/>
      <c r="LHX109" s="216"/>
      <c r="LHY109" s="75"/>
      <c r="LHZ109" s="75"/>
      <c r="LIA109" s="204"/>
      <c r="LIB109" s="205"/>
      <c r="LIC109" s="72"/>
      <c r="LID109" s="70"/>
      <c r="LIE109" s="73"/>
      <c r="LIF109" s="74"/>
      <c r="LIG109" s="74"/>
      <c r="LIH109" s="62"/>
      <c r="LII109" s="75"/>
      <c r="LIJ109" s="76"/>
      <c r="LIK109" s="216"/>
      <c r="LIL109" s="75"/>
      <c r="LIM109" s="75"/>
      <c r="LIN109" s="204"/>
      <c r="LIO109" s="205"/>
      <c r="LIP109" s="72"/>
      <c r="LIQ109" s="70"/>
      <c r="LIR109" s="73"/>
      <c r="LIS109" s="74"/>
      <c r="LIT109" s="74"/>
      <c r="LIU109" s="62"/>
      <c r="LIV109" s="75"/>
      <c r="LIW109" s="76"/>
      <c r="LIX109" s="216"/>
      <c r="LIY109" s="75"/>
      <c r="LIZ109" s="75"/>
      <c r="LJA109" s="204"/>
      <c r="LJB109" s="205"/>
      <c r="LJC109" s="72"/>
      <c r="LJD109" s="70"/>
      <c r="LJE109" s="73"/>
      <c r="LJF109" s="74"/>
      <c r="LJG109" s="74"/>
      <c r="LJH109" s="62"/>
      <c r="LJI109" s="75"/>
      <c r="LJJ109" s="76"/>
      <c r="LJK109" s="216"/>
      <c r="LJL109" s="75"/>
      <c r="LJM109" s="75"/>
      <c r="LJN109" s="204"/>
      <c r="LJO109" s="205"/>
      <c r="LJP109" s="72"/>
      <c r="LJQ109" s="70"/>
      <c r="LJR109" s="73"/>
      <c r="LJS109" s="74"/>
      <c r="LJT109" s="74"/>
      <c r="LJU109" s="62"/>
      <c r="LJV109" s="75"/>
      <c r="LJW109" s="76"/>
      <c r="LJX109" s="216"/>
      <c r="LJY109" s="75"/>
      <c r="LJZ109" s="75"/>
      <c r="LKA109" s="204"/>
      <c r="LKB109" s="205"/>
      <c r="LKC109" s="72"/>
      <c r="LKD109" s="70"/>
      <c r="LKE109" s="73"/>
      <c r="LKF109" s="74"/>
      <c r="LKG109" s="74"/>
      <c r="LKH109" s="62"/>
      <c r="LKI109" s="75"/>
      <c r="LKJ109" s="76"/>
      <c r="LKK109" s="216"/>
      <c r="LKL109" s="75"/>
      <c r="LKM109" s="75"/>
      <c r="LKN109" s="204"/>
      <c r="LKO109" s="205"/>
      <c r="LKP109" s="72"/>
      <c r="LKQ109" s="70"/>
      <c r="LKR109" s="73"/>
      <c r="LKS109" s="74"/>
      <c r="LKT109" s="74"/>
      <c r="LKU109" s="62"/>
      <c r="LKV109" s="75"/>
      <c r="LKW109" s="76"/>
      <c r="LKX109" s="216"/>
      <c r="LKY109" s="75"/>
      <c r="LKZ109" s="75"/>
      <c r="LLA109" s="204"/>
      <c r="LLB109" s="205"/>
      <c r="LLC109" s="72"/>
      <c r="LLD109" s="70"/>
      <c r="LLE109" s="73"/>
      <c r="LLF109" s="74"/>
      <c r="LLG109" s="74"/>
      <c r="LLH109" s="62"/>
      <c r="LLI109" s="75"/>
      <c r="LLJ109" s="76"/>
      <c r="LLK109" s="216"/>
      <c r="LLL109" s="75"/>
      <c r="LLM109" s="75"/>
      <c r="LLN109" s="204"/>
      <c r="LLO109" s="205"/>
      <c r="LLP109" s="72"/>
      <c r="LLQ109" s="70"/>
      <c r="LLR109" s="73"/>
      <c r="LLS109" s="74"/>
      <c r="LLT109" s="74"/>
      <c r="LLU109" s="62"/>
      <c r="LLV109" s="75"/>
      <c r="LLW109" s="76"/>
      <c r="LLX109" s="216"/>
      <c r="LLY109" s="75"/>
      <c r="LLZ109" s="75"/>
      <c r="LMA109" s="204"/>
      <c r="LMB109" s="205"/>
      <c r="LMC109" s="72"/>
      <c r="LMD109" s="70"/>
      <c r="LME109" s="73"/>
      <c r="LMF109" s="74"/>
      <c r="LMG109" s="74"/>
      <c r="LMH109" s="62"/>
      <c r="LMI109" s="75"/>
      <c r="LMJ109" s="76"/>
      <c r="LMK109" s="216"/>
      <c r="LML109" s="75"/>
      <c r="LMM109" s="75"/>
      <c r="LMN109" s="204"/>
      <c r="LMO109" s="205"/>
      <c r="LMP109" s="72"/>
      <c r="LMQ109" s="70"/>
      <c r="LMR109" s="73"/>
      <c r="LMS109" s="74"/>
      <c r="LMT109" s="74"/>
      <c r="LMU109" s="62"/>
      <c r="LMV109" s="75"/>
      <c r="LMW109" s="76"/>
      <c r="LMX109" s="216"/>
      <c r="LMY109" s="75"/>
      <c r="LMZ109" s="75"/>
      <c r="LNA109" s="204"/>
      <c r="LNB109" s="205"/>
      <c r="LNC109" s="72"/>
      <c r="LND109" s="70"/>
      <c r="LNE109" s="73"/>
      <c r="LNF109" s="74"/>
      <c r="LNG109" s="74"/>
      <c r="LNH109" s="62"/>
      <c r="LNI109" s="75"/>
      <c r="LNJ109" s="76"/>
      <c r="LNK109" s="216"/>
      <c r="LNL109" s="75"/>
      <c r="LNM109" s="75"/>
      <c r="LNN109" s="204"/>
      <c r="LNO109" s="205"/>
      <c r="LNP109" s="72"/>
      <c r="LNQ109" s="70"/>
      <c r="LNR109" s="73"/>
      <c r="LNS109" s="74"/>
      <c r="LNT109" s="74"/>
      <c r="LNU109" s="62"/>
      <c r="LNV109" s="75"/>
      <c r="LNW109" s="76"/>
      <c r="LNX109" s="216"/>
      <c r="LNY109" s="75"/>
      <c r="LNZ109" s="75"/>
      <c r="LOA109" s="204"/>
      <c r="LOB109" s="205"/>
      <c r="LOC109" s="72"/>
      <c r="LOD109" s="70"/>
      <c r="LOE109" s="73"/>
      <c r="LOF109" s="74"/>
      <c r="LOG109" s="74"/>
      <c r="LOH109" s="62"/>
      <c r="LOI109" s="75"/>
      <c r="LOJ109" s="76"/>
      <c r="LOK109" s="216"/>
      <c r="LOL109" s="75"/>
      <c r="LOM109" s="75"/>
      <c r="LON109" s="204"/>
      <c r="LOO109" s="205"/>
      <c r="LOP109" s="72"/>
      <c r="LOQ109" s="70"/>
      <c r="LOR109" s="73"/>
      <c r="LOS109" s="74"/>
      <c r="LOT109" s="74"/>
      <c r="LOU109" s="62"/>
      <c r="LOV109" s="75"/>
      <c r="LOW109" s="76"/>
      <c r="LOX109" s="216"/>
      <c r="LOY109" s="75"/>
      <c r="LOZ109" s="75"/>
      <c r="LPA109" s="204"/>
      <c r="LPB109" s="205"/>
      <c r="LPC109" s="72"/>
      <c r="LPD109" s="70"/>
      <c r="LPE109" s="73"/>
      <c r="LPF109" s="74"/>
      <c r="LPG109" s="74"/>
      <c r="LPH109" s="62"/>
      <c r="LPI109" s="75"/>
      <c r="LPJ109" s="76"/>
      <c r="LPK109" s="216"/>
      <c r="LPL109" s="75"/>
      <c r="LPM109" s="75"/>
      <c r="LPN109" s="204"/>
      <c r="LPO109" s="205"/>
      <c r="LPP109" s="72"/>
      <c r="LPQ109" s="70"/>
      <c r="LPR109" s="73"/>
      <c r="LPS109" s="74"/>
      <c r="LPT109" s="74"/>
      <c r="LPU109" s="62"/>
      <c r="LPV109" s="75"/>
      <c r="LPW109" s="76"/>
      <c r="LPX109" s="216"/>
      <c r="LPY109" s="75"/>
      <c r="LPZ109" s="75"/>
      <c r="LQA109" s="204"/>
      <c r="LQB109" s="205"/>
      <c r="LQC109" s="72"/>
      <c r="LQD109" s="70"/>
      <c r="LQE109" s="73"/>
      <c r="LQF109" s="74"/>
      <c r="LQG109" s="74"/>
      <c r="LQH109" s="62"/>
      <c r="LQI109" s="75"/>
      <c r="LQJ109" s="76"/>
      <c r="LQK109" s="216"/>
      <c r="LQL109" s="75"/>
      <c r="LQM109" s="75"/>
      <c r="LQN109" s="204"/>
      <c r="LQO109" s="205"/>
      <c r="LQP109" s="72"/>
      <c r="LQQ109" s="70"/>
      <c r="LQR109" s="73"/>
      <c r="LQS109" s="74"/>
      <c r="LQT109" s="74"/>
      <c r="LQU109" s="62"/>
      <c r="LQV109" s="75"/>
      <c r="LQW109" s="76"/>
      <c r="LQX109" s="216"/>
      <c r="LQY109" s="75"/>
      <c r="LQZ109" s="75"/>
      <c r="LRA109" s="204"/>
      <c r="LRB109" s="205"/>
      <c r="LRC109" s="72"/>
      <c r="LRD109" s="70"/>
      <c r="LRE109" s="73"/>
      <c r="LRF109" s="74"/>
      <c r="LRG109" s="74"/>
      <c r="LRH109" s="62"/>
      <c r="LRI109" s="75"/>
      <c r="LRJ109" s="76"/>
      <c r="LRK109" s="216"/>
      <c r="LRL109" s="75"/>
      <c r="LRM109" s="75"/>
      <c r="LRN109" s="204"/>
      <c r="LRO109" s="205"/>
      <c r="LRP109" s="72"/>
      <c r="LRQ109" s="70"/>
      <c r="LRR109" s="73"/>
      <c r="LRS109" s="74"/>
      <c r="LRT109" s="74"/>
      <c r="LRU109" s="62"/>
      <c r="LRV109" s="75"/>
      <c r="LRW109" s="76"/>
      <c r="LRX109" s="216"/>
      <c r="LRY109" s="75"/>
      <c r="LRZ109" s="75"/>
      <c r="LSA109" s="204"/>
      <c r="LSB109" s="205"/>
      <c r="LSC109" s="72"/>
      <c r="LSD109" s="70"/>
      <c r="LSE109" s="73"/>
      <c r="LSF109" s="74"/>
      <c r="LSG109" s="74"/>
      <c r="LSH109" s="62"/>
      <c r="LSI109" s="75"/>
      <c r="LSJ109" s="76"/>
      <c r="LSK109" s="216"/>
      <c r="LSL109" s="75"/>
      <c r="LSM109" s="75"/>
      <c r="LSN109" s="204"/>
      <c r="LSO109" s="205"/>
      <c r="LSP109" s="72"/>
      <c r="LSQ109" s="70"/>
      <c r="LSR109" s="73"/>
      <c r="LSS109" s="74"/>
      <c r="LST109" s="74"/>
      <c r="LSU109" s="62"/>
      <c r="LSV109" s="75"/>
      <c r="LSW109" s="76"/>
      <c r="LSX109" s="216"/>
      <c r="LSY109" s="75"/>
      <c r="LSZ109" s="75"/>
      <c r="LTA109" s="204"/>
      <c r="LTB109" s="205"/>
      <c r="LTC109" s="72"/>
      <c r="LTD109" s="70"/>
      <c r="LTE109" s="73"/>
      <c r="LTF109" s="74"/>
      <c r="LTG109" s="74"/>
      <c r="LTH109" s="62"/>
      <c r="LTI109" s="75"/>
      <c r="LTJ109" s="76"/>
      <c r="LTK109" s="216"/>
      <c r="LTL109" s="75"/>
      <c r="LTM109" s="75"/>
      <c r="LTN109" s="204"/>
      <c r="LTO109" s="205"/>
      <c r="LTP109" s="72"/>
      <c r="LTQ109" s="70"/>
      <c r="LTR109" s="73"/>
      <c r="LTS109" s="74"/>
      <c r="LTT109" s="74"/>
      <c r="LTU109" s="62"/>
      <c r="LTV109" s="75"/>
      <c r="LTW109" s="76"/>
      <c r="LTX109" s="216"/>
      <c r="LTY109" s="75"/>
      <c r="LTZ109" s="75"/>
      <c r="LUA109" s="204"/>
      <c r="LUB109" s="205"/>
      <c r="LUC109" s="72"/>
      <c r="LUD109" s="70"/>
      <c r="LUE109" s="73"/>
      <c r="LUF109" s="74"/>
      <c r="LUG109" s="74"/>
      <c r="LUH109" s="62"/>
      <c r="LUI109" s="75"/>
      <c r="LUJ109" s="76"/>
      <c r="LUK109" s="216"/>
      <c r="LUL109" s="75"/>
      <c r="LUM109" s="75"/>
      <c r="LUN109" s="204"/>
      <c r="LUO109" s="205"/>
      <c r="LUP109" s="72"/>
      <c r="LUQ109" s="70"/>
      <c r="LUR109" s="73"/>
      <c r="LUS109" s="74"/>
      <c r="LUT109" s="74"/>
      <c r="LUU109" s="62"/>
      <c r="LUV109" s="75"/>
      <c r="LUW109" s="76"/>
      <c r="LUX109" s="216"/>
      <c r="LUY109" s="75"/>
      <c r="LUZ109" s="75"/>
      <c r="LVA109" s="204"/>
      <c r="LVB109" s="205"/>
      <c r="LVC109" s="72"/>
      <c r="LVD109" s="70"/>
      <c r="LVE109" s="73"/>
      <c r="LVF109" s="74"/>
      <c r="LVG109" s="74"/>
      <c r="LVH109" s="62"/>
      <c r="LVI109" s="75"/>
      <c r="LVJ109" s="76"/>
      <c r="LVK109" s="216"/>
      <c r="LVL109" s="75"/>
      <c r="LVM109" s="75"/>
      <c r="LVN109" s="204"/>
      <c r="LVO109" s="205"/>
      <c r="LVP109" s="72"/>
      <c r="LVQ109" s="70"/>
      <c r="LVR109" s="73"/>
      <c r="LVS109" s="74"/>
      <c r="LVT109" s="74"/>
      <c r="LVU109" s="62"/>
      <c r="LVV109" s="75"/>
      <c r="LVW109" s="76"/>
      <c r="LVX109" s="216"/>
      <c r="LVY109" s="75"/>
      <c r="LVZ109" s="75"/>
      <c r="LWA109" s="204"/>
      <c r="LWB109" s="205"/>
      <c r="LWC109" s="72"/>
      <c r="LWD109" s="70"/>
      <c r="LWE109" s="73"/>
      <c r="LWF109" s="74"/>
      <c r="LWG109" s="74"/>
      <c r="LWH109" s="62"/>
      <c r="LWI109" s="75"/>
      <c r="LWJ109" s="76"/>
      <c r="LWK109" s="216"/>
      <c r="LWL109" s="75"/>
      <c r="LWM109" s="75"/>
      <c r="LWN109" s="204"/>
      <c r="LWO109" s="205"/>
      <c r="LWP109" s="72"/>
      <c r="LWQ109" s="70"/>
      <c r="LWR109" s="73"/>
      <c r="LWS109" s="74"/>
      <c r="LWT109" s="74"/>
      <c r="LWU109" s="62"/>
      <c r="LWV109" s="75"/>
      <c r="LWW109" s="76"/>
      <c r="LWX109" s="216"/>
      <c r="LWY109" s="75"/>
      <c r="LWZ109" s="75"/>
      <c r="LXA109" s="204"/>
      <c r="LXB109" s="205"/>
      <c r="LXC109" s="72"/>
      <c r="LXD109" s="70"/>
      <c r="LXE109" s="73"/>
      <c r="LXF109" s="74"/>
      <c r="LXG109" s="74"/>
      <c r="LXH109" s="62"/>
      <c r="LXI109" s="75"/>
      <c r="LXJ109" s="76"/>
      <c r="LXK109" s="216"/>
      <c r="LXL109" s="75"/>
      <c r="LXM109" s="75"/>
      <c r="LXN109" s="204"/>
      <c r="LXO109" s="205"/>
      <c r="LXP109" s="72"/>
      <c r="LXQ109" s="70"/>
      <c r="LXR109" s="73"/>
      <c r="LXS109" s="74"/>
      <c r="LXT109" s="74"/>
      <c r="LXU109" s="62"/>
      <c r="LXV109" s="75"/>
      <c r="LXW109" s="76"/>
      <c r="LXX109" s="216"/>
      <c r="LXY109" s="75"/>
      <c r="LXZ109" s="75"/>
      <c r="LYA109" s="204"/>
      <c r="LYB109" s="205"/>
      <c r="LYC109" s="72"/>
      <c r="LYD109" s="70"/>
      <c r="LYE109" s="73"/>
      <c r="LYF109" s="74"/>
      <c r="LYG109" s="74"/>
      <c r="LYH109" s="62"/>
      <c r="LYI109" s="75"/>
      <c r="LYJ109" s="76"/>
      <c r="LYK109" s="216"/>
      <c r="LYL109" s="75"/>
      <c r="LYM109" s="75"/>
      <c r="LYN109" s="204"/>
      <c r="LYO109" s="205"/>
      <c r="LYP109" s="72"/>
      <c r="LYQ109" s="70"/>
      <c r="LYR109" s="73"/>
      <c r="LYS109" s="74"/>
      <c r="LYT109" s="74"/>
      <c r="LYU109" s="62"/>
      <c r="LYV109" s="75"/>
      <c r="LYW109" s="76"/>
      <c r="LYX109" s="216"/>
      <c r="LYY109" s="75"/>
      <c r="LYZ109" s="75"/>
      <c r="LZA109" s="204"/>
      <c r="LZB109" s="205"/>
      <c r="LZC109" s="72"/>
      <c r="LZD109" s="70"/>
      <c r="LZE109" s="73"/>
      <c r="LZF109" s="74"/>
      <c r="LZG109" s="74"/>
      <c r="LZH109" s="62"/>
      <c r="LZI109" s="75"/>
      <c r="LZJ109" s="76"/>
      <c r="LZK109" s="216"/>
      <c r="LZL109" s="75"/>
      <c r="LZM109" s="75"/>
      <c r="LZN109" s="204"/>
      <c r="LZO109" s="205"/>
      <c r="LZP109" s="72"/>
      <c r="LZQ109" s="70"/>
      <c r="LZR109" s="73"/>
      <c r="LZS109" s="74"/>
      <c r="LZT109" s="74"/>
      <c r="LZU109" s="62"/>
      <c r="LZV109" s="75"/>
      <c r="LZW109" s="76"/>
      <c r="LZX109" s="216"/>
      <c r="LZY109" s="75"/>
      <c r="LZZ109" s="75"/>
      <c r="MAA109" s="204"/>
      <c r="MAB109" s="205"/>
      <c r="MAC109" s="72"/>
      <c r="MAD109" s="70"/>
      <c r="MAE109" s="73"/>
      <c r="MAF109" s="74"/>
      <c r="MAG109" s="74"/>
      <c r="MAH109" s="62"/>
      <c r="MAI109" s="75"/>
      <c r="MAJ109" s="76"/>
      <c r="MAK109" s="216"/>
      <c r="MAL109" s="75"/>
      <c r="MAM109" s="75"/>
      <c r="MAN109" s="204"/>
      <c r="MAO109" s="205"/>
      <c r="MAP109" s="72"/>
      <c r="MAQ109" s="70"/>
      <c r="MAR109" s="73"/>
      <c r="MAS109" s="74"/>
      <c r="MAT109" s="74"/>
      <c r="MAU109" s="62"/>
      <c r="MAV109" s="75"/>
      <c r="MAW109" s="76"/>
      <c r="MAX109" s="216"/>
      <c r="MAY109" s="75"/>
      <c r="MAZ109" s="75"/>
      <c r="MBA109" s="204"/>
      <c r="MBB109" s="205"/>
      <c r="MBC109" s="72"/>
      <c r="MBD109" s="70"/>
      <c r="MBE109" s="73"/>
      <c r="MBF109" s="74"/>
      <c r="MBG109" s="74"/>
      <c r="MBH109" s="62"/>
      <c r="MBI109" s="75"/>
      <c r="MBJ109" s="76"/>
      <c r="MBK109" s="216"/>
      <c r="MBL109" s="75"/>
      <c r="MBM109" s="75"/>
      <c r="MBN109" s="204"/>
      <c r="MBO109" s="205"/>
      <c r="MBP109" s="72"/>
      <c r="MBQ109" s="70"/>
      <c r="MBR109" s="73"/>
      <c r="MBS109" s="74"/>
      <c r="MBT109" s="74"/>
      <c r="MBU109" s="62"/>
      <c r="MBV109" s="75"/>
      <c r="MBW109" s="76"/>
      <c r="MBX109" s="216"/>
      <c r="MBY109" s="75"/>
      <c r="MBZ109" s="75"/>
      <c r="MCA109" s="204"/>
      <c r="MCB109" s="205"/>
      <c r="MCC109" s="72"/>
      <c r="MCD109" s="70"/>
      <c r="MCE109" s="73"/>
      <c r="MCF109" s="74"/>
      <c r="MCG109" s="74"/>
      <c r="MCH109" s="62"/>
      <c r="MCI109" s="75"/>
      <c r="MCJ109" s="76"/>
      <c r="MCK109" s="216"/>
      <c r="MCL109" s="75"/>
      <c r="MCM109" s="75"/>
      <c r="MCN109" s="204"/>
      <c r="MCO109" s="205"/>
      <c r="MCP109" s="72"/>
      <c r="MCQ109" s="70"/>
      <c r="MCR109" s="73"/>
      <c r="MCS109" s="74"/>
      <c r="MCT109" s="74"/>
      <c r="MCU109" s="62"/>
      <c r="MCV109" s="75"/>
      <c r="MCW109" s="76"/>
      <c r="MCX109" s="216"/>
      <c r="MCY109" s="75"/>
      <c r="MCZ109" s="75"/>
      <c r="MDA109" s="204"/>
      <c r="MDB109" s="205"/>
      <c r="MDC109" s="72"/>
      <c r="MDD109" s="70"/>
      <c r="MDE109" s="73"/>
      <c r="MDF109" s="74"/>
      <c r="MDG109" s="74"/>
      <c r="MDH109" s="62"/>
      <c r="MDI109" s="75"/>
      <c r="MDJ109" s="76"/>
      <c r="MDK109" s="216"/>
      <c r="MDL109" s="75"/>
      <c r="MDM109" s="75"/>
      <c r="MDN109" s="204"/>
      <c r="MDO109" s="205"/>
      <c r="MDP109" s="72"/>
      <c r="MDQ109" s="70"/>
      <c r="MDR109" s="73"/>
      <c r="MDS109" s="74"/>
      <c r="MDT109" s="74"/>
      <c r="MDU109" s="62"/>
      <c r="MDV109" s="75"/>
      <c r="MDW109" s="76"/>
      <c r="MDX109" s="216"/>
      <c r="MDY109" s="75"/>
      <c r="MDZ109" s="75"/>
      <c r="MEA109" s="204"/>
      <c r="MEB109" s="205"/>
      <c r="MEC109" s="72"/>
      <c r="MED109" s="70"/>
      <c r="MEE109" s="73"/>
      <c r="MEF109" s="74"/>
      <c r="MEG109" s="74"/>
      <c r="MEH109" s="62"/>
      <c r="MEI109" s="75"/>
      <c r="MEJ109" s="76"/>
      <c r="MEK109" s="216"/>
      <c r="MEL109" s="75"/>
      <c r="MEM109" s="75"/>
      <c r="MEN109" s="204"/>
      <c r="MEO109" s="205"/>
      <c r="MEP109" s="72"/>
      <c r="MEQ109" s="70"/>
      <c r="MER109" s="73"/>
      <c r="MES109" s="74"/>
      <c r="MET109" s="74"/>
      <c r="MEU109" s="62"/>
      <c r="MEV109" s="75"/>
      <c r="MEW109" s="76"/>
      <c r="MEX109" s="216"/>
      <c r="MEY109" s="75"/>
      <c r="MEZ109" s="75"/>
      <c r="MFA109" s="204"/>
      <c r="MFB109" s="205"/>
      <c r="MFC109" s="72"/>
      <c r="MFD109" s="70"/>
      <c r="MFE109" s="73"/>
      <c r="MFF109" s="74"/>
      <c r="MFG109" s="74"/>
      <c r="MFH109" s="62"/>
      <c r="MFI109" s="75"/>
      <c r="MFJ109" s="76"/>
      <c r="MFK109" s="216"/>
      <c r="MFL109" s="75"/>
      <c r="MFM109" s="75"/>
      <c r="MFN109" s="204"/>
      <c r="MFO109" s="205"/>
      <c r="MFP109" s="72"/>
      <c r="MFQ109" s="70"/>
      <c r="MFR109" s="73"/>
      <c r="MFS109" s="74"/>
      <c r="MFT109" s="74"/>
      <c r="MFU109" s="62"/>
      <c r="MFV109" s="75"/>
      <c r="MFW109" s="76"/>
      <c r="MFX109" s="216"/>
      <c r="MFY109" s="75"/>
      <c r="MFZ109" s="75"/>
      <c r="MGA109" s="204"/>
      <c r="MGB109" s="205"/>
      <c r="MGC109" s="72"/>
      <c r="MGD109" s="70"/>
      <c r="MGE109" s="73"/>
      <c r="MGF109" s="74"/>
      <c r="MGG109" s="74"/>
      <c r="MGH109" s="62"/>
      <c r="MGI109" s="75"/>
      <c r="MGJ109" s="76"/>
      <c r="MGK109" s="216"/>
      <c r="MGL109" s="75"/>
      <c r="MGM109" s="75"/>
      <c r="MGN109" s="204"/>
      <c r="MGO109" s="205"/>
      <c r="MGP109" s="72"/>
      <c r="MGQ109" s="70"/>
      <c r="MGR109" s="73"/>
      <c r="MGS109" s="74"/>
      <c r="MGT109" s="74"/>
      <c r="MGU109" s="62"/>
      <c r="MGV109" s="75"/>
      <c r="MGW109" s="76"/>
      <c r="MGX109" s="216"/>
      <c r="MGY109" s="75"/>
      <c r="MGZ109" s="75"/>
      <c r="MHA109" s="204"/>
      <c r="MHB109" s="205"/>
      <c r="MHC109" s="72"/>
      <c r="MHD109" s="70"/>
      <c r="MHE109" s="73"/>
      <c r="MHF109" s="74"/>
      <c r="MHG109" s="74"/>
      <c r="MHH109" s="62"/>
      <c r="MHI109" s="75"/>
      <c r="MHJ109" s="76"/>
      <c r="MHK109" s="216"/>
      <c r="MHL109" s="75"/>
      <c r="MHM109" s="75"/>
      <c r="MHN109" s="204"/>
      <c r="MHO109" s="205"/>
      <c r="MHP109" s="72"/>
      <c r="MHQ109" s="70"/>
      <c r="MHR109" s="73"/>
      <c r="MHS109" s="74"/>
      <c r="MHT109" s="74"/>
      <c r="MHU109" s="62"/>
      <c r="MHV109" s="75"/>
      <c r="MHW109" s="76"/>
      <c r="MHX109" s="216"/>
      <c r="MHY109" s="75"/>
      <c r="MHZ109" s="75"/>
      <c r="MIA109" s="204"/>
      <c r="MIB109" s="205"/>
      <c r="MIC109" s="72"/>
      <c r="MID109" s="70"/>
      <c r="MIE109" s="73"/>
      <c r="MIF109" s="74"/>
      <c r="MIG109" s="74"/>
      <c r="MIH109" s="62"/>
      <c r="MII109" s="75"/>
      <c r="MIJ109" s="76"/>
      <c r="MIK109" s="216"/>
      <c r="MIL109" s="75"/>
      <c r="MIM109" s="75"/>
      <c r="MIN109" s="204"/>
      <c r="MIO109" s="205"/>
      <c r="MIP109" s="72"/>
      <c r="MIQ109" s="70"/>
      <c r="MIR109" s="73"/>
      <c r="MIS109" s="74"/>
      <c r="MIT109" s="74"/>
      <c r="MIU109" s="62"/>
      <c r="MIV109" s="75"/>
      <c r="MIW109" s="76"/>
      <c r="MIX109" s="216"/>
      <c r="MIY109" s="75"/>
      <c r="MIZ109" s="75"/>
      <c r="MJA109" s="204"/>
      <c r="MJB109" s="205"/>
      <c r="MJC109" s="72"/>
      <c r="MJD109" s="70"/>
      <c r="MJE109" s="73"/>
      <c r="MJF109" s="74"/>
      <c r="MJG109" s="74"/>
      <c r="MJH109" s="62"/>
      <c r="MJI109" s="75"/>
      <c r="MJJ109" s="76"/>
      <c r="MJK109" s="216"/>
      <c r="MJL109" s="75"/>
      <c r="MJM109" s="75"/>
      <c r="MJN109" s="204"/>
      <c r="MJO109" s="205"/>
      <c r="MJP109" s="72"/>
      <c r="MJQ109" s="70"/>
      <c r="MJR109" s="73"/>
      <c r="MJS109" s="74"/>
      <c r="MJT109" s="74"/>
      <c r="MJU109" s="62"/>
      <c r="MJV109" s="75"/>
      <c r="MJW109" s="76"/>
      <c r="MJX109" s="216"/>
      <c r="MJY109" s="75"/>
      <c r="MJZ109" s="75"/>
      <c r="MKA109" s="204"/>
      <c r="MKB109" s="205"/>
      <c r="MKC109" s="72"/>
      <c r="MKD109" s="70"/>
      <c r="MKE109" s="73"/>
      <c r="MKF109" s="74"/>
      <c r="MKG109" s="74"/>
      <c r="MKH109" s="62"/>
      <c r="MKI109" s="75"/>
      <c r="MKJ109" s="76"/>
      <c r="MKK109" s="216"/>
      <c r="MKL109" s="75"/>
      <c r="MKM109" s="75"/>
      <c r="MKN109" s="204"/>
      <c r="MKO109" s="205"/>
      <c r="MKP109" s="72"/>
      <c r="MKQ109" s="70"/>
      <c r="MKR109" s="73"/>
      <c r="MKS109" s="74"/>
      <c r="MKT109" s="74"/>
      <c r="MKU109" s="62"/>
      <c r="MKV109" s="75"/>
      <c r="MKW109" s="76"/>
      <c r="MKX109" s="216"/>
      <c r="MKY109" s="75"/>
      <c r="MKZ109" s="75"/>
      <c r="MLA109" s="204"/>
      <c r="MLB109" s="205"/>
      <c r="MLC109" s="72"/>
      <c r="MLD109" s="70"/>
      <c r="MLE109" s="73"/>
      <c r="MLF109" s="74"/>
      <c r="MLG109" s="74"/>
      <c r="MLH109" s="62"/>
      <c r="MLI109" s="75"/>
      <c r="MLJ109" s="76"/>
      <c r="MLK109" s="216"/>
      <c r="MLL109" s="75"/>
      <c r="MLM109" s="75"/>
      <c r="MLN109" s="204"/>
      <c r="MLO109" s="205"/>
      <c r="MLP109" s="72"/>
      <c r="MLQ109" s="70"/>
      <c r="MLR109" s="73"/>
      <c r="MLS109" s="74"/>
      <c r="MLT109" s="74"/>
      <c r="MLU109" s="62"/>
      <c r="MLV109" s="75"/>
      <c r="MLW109" s="76"/>
      <c r="MLX109" s="216"/>
      <c r="MLY109" s="75"/>
      <c r="MLZ109" s="75"/>
      <c r="MMA109" s="204"/>
      <c r="MMB109" s="205"/>
      <c r="MMC109" s="72"/>
      <c r="MMD109" s="70"/>
      <c r="MME109" s="73"/>
      <c r="MMF109" s="74"/>
      <c r="MMG109" s="74"/>
      <c r="MMH109" s="62"/>
      <c r="MMI109" s="75"/>
      <c r="MMJ109" s="76"/>
      <c r="MMK109" s="216"/>
      <c r="MML109" s="75"/>
      <c r="MMM109" s="75"/>
      <c r="MMN109" s="204"/>
      <c r="MMO109" s="205"/>
      <c r="MMP109" s="72"/>
      <c r="MMQ109" s="70"/>
      <c r="MMR109" s="73"/>
      <c r="MMS109" s="74"/>
      <c r="MMT109" s="74"/>
      <c r="MMU109" s="62"/>
      <c r="MMV109" s="75"/>
      <c r="MMW109" s="76"/>
      <c r="MMX109" s="216"/>
      <c r="MMY109" s="75"/>
      <c r="MMZ109" s="75"/>
      <c r="MNA109" s="204"/>
      <c r="MNB109" s="205"/>
      <c r="MNC109" s="72"/>
      <c r="MND109" s="70"/>
      <c r="MNE109" s="73"/>
      <c r="MNF109" s="74"/>
      <c r="MNG109" s="74"/>
      <c r="MNH109" s="62"/>
      <c r="MNI109" s="75"/>
      <c r="MNJ109" s="76"/>
      <c r="MNK109" s="216"/>
      <c r="MNL109" s="75"/>
      <c r="MNM109" s="75"/>
      <c r="MNN109" s="204"/>
      <c r="MNO109" s="205"/>
      <c r="MNP109" s="72"/>
      <c r="MNQ109" s="70"/>
      <c r="MNR109" s="73"/>
      <c r="MNS109" s="74"/>
      <c r="MNT109" s="74"/>
      <c r="MNU109" s="62"/>
      <c r="MNV109" s="75"/>
      <c r="MNW109" s="76"/>
      <c r="MNX109" s="216"/>
      <c r="MNY109" s="75"/>
      <c r="MNZ109" s="75"/>
      <c r="MOA109" s="204"/>
      <c r="MOB109" s="205"/>
      <c r="MOC109" s="72"/>
      <c r="MOD109" s="70"/>
      <c r="MOE109" s="73"/>
      <c r="MOF109" s="74"/>
      <c r="MOG109" s="74"/>
      <c r="MOH109" s="62"/>
      <c r="MOI109" s="75"/>
      <c r="MOJ109" s="76"/>
      <c r="MOK109" s="216"/>
      <c r="MOL109" s="75"/>
      <c r="MOM109" s="75"/>
      <c r="MON109" s="204"/>
      <c r="MOO109" s="205"/>
      <c r="MOP109" s="72"/>
      <c r="MOQ109" s="70"/>
      <c r="MOR109" s="73"/>
      <c r="MOS109" s="74"/>
      <c r="MOT109" s="74"/>
      <c r="MOU109" s="62"/>
      <c r="MOV109" s="75"/>
      <c r="MOW109" s="76"/>
      <c r="MOX109" s="216"/>
      <c r="MOY109" s="75"/>
      <c r="MOZ109" s="75"/>
      <c r="MPA109" s="204"/>
      <c r="MPB109" s="205"/>
      <c r="MPC109" s="72"/>
      <c r="MPD109" s="70"/>
      <c r="MPE109" s="73"/>
      <c r="MPF109" s="74"/>
      <c r="MPG109" s="74"/>
      <c r="MPH109" s="62"/>
      <c r="MPI109" s="75"/>
      <c r="MPJ109" s="76"/>
      <c r="MPK109" s="216"/>
      <c r="MPL109" s="75"/>
      <c r="MPM109" s="75"/>
      <c r="MPN109" s="204"/>
      <c r="MPO109" s="205"/>
      <c r="MPP109" s="72"/>
      <c r="MPQ109" s="70"/>
      <c r="MPR109" s="73"/>
      <c r="MPS109" s="74"/>
      <c r="MPT109" s="74"/>
      <c r="MPU109" s="62"/>
      <c r="MPV109" s="75"/>
      <c r="MPW109" s="76"/>
      <c r="MPX109" s="216"/>
      <c r="MPY109" s="75"/>
      <c r="MPZ109" s="75"/>
      <c r="MQA109" s="204"/>
      <c r="MQB109" s="205"/>
      <c r="MQC109" s="72"/>
      <c r="MQD109" s="70"/>
      <c r="MQE109" s="73"/>
      <c r="MQF109" s="74"/>
      <c r="MQG109" s="74"/>
      <c r="MQH109" s="62"/>
      <c r="MQI109" s="75"/>
      <c r="MQJ109" s="76"/>
      <c r="MQK109" s="216"/>
      <c r="MQL109" s="75"/>
      <c r="MQM109" s="75"/>
      <c r="MQN109" s="204"/>
      <c r="MQO109" s="205"/>
      <c r="MQP109" s="72"/>
      <c r="MQQ109" s="70"/>
      <c r="MQR109" s="73"/>
      <c r="MQS109" s="74"/>
      <c r="MQT109" s="74"/>
      <c r="MQU109" s="62"/>
      <c r="MQV109" s="75"/>
      <c r="MQW109" s="76"/>
      <c r="MQX109" s="216"/>
      <c r="MQY109" s="75"/>
      <c r="MQZ109" s="75"/>
      <c r="MRA109" s="204"/>
      <c r="MRB109" s="205"/>
      <c r="MRC109" s="72"/>
      <c r="MRD109" s="70"/>
      <c r="MRE109" s="73"/>
      <c r="MRF109" s="74"/>
      <c r="MRG109" s="74"/>
      <c r="MRH109" s="62"/>
      <c r="MRI109" s="75"/>
      <c r="MRJ109" s="76"/>
      <c r="MRK109" s="216"/>
      <c r="MRL109" s="75"/>
      <c r="MRM109" s="75"/>
      <c r="MRN109" s="204"/>
      <c r="MRO109" s="205"/>
      <c r="MRP109" s="72"/>
      <c r="MRQ109" s="70"/>
      <c r="MRR109" s="73"/>
      <c r="MRS109" s="74"/>
      <c r="MRT109" s="74"/>
      <c r="MRU109" s="62"/>
      <c r="MRV109" s="75"/>
      <c r="MRW109" s="76"/>
      <c r="MRX109" s="216"/>
      <c r="MRY109" s="75"/>
      <c r="MRZ109" s="75"/>
      <c r="MSA109" s="204"/>
      <c r="MSB109" s="205"/>
      <c r="MSC109" s="72"/>
      <c r="MSD109" s="70"/>
      <c r="MSE109" s="73"/>
      <c r="MSF109" s="74"/>
      <c r="MSG109" s="74"/>
      <c r="MSH109" s="62"/>
      <c r="MSI109" s="75"/>
      <c r="MSJ109" s="76"/>
      <c r="MSK109" s="216"/>
      <c r="MSL109" s="75"/>
      <c r="MSM109" s="75"/>
      <c r="MSN109" s="204"/>
      <c r="MSO109" s="205"/>
      <c r="MSP109" s="72"/>
      <c r="MSQ109" s="70"/>
      <c r="MSR109" s="73"/>
      <c r="MSS109" s="74"/>
      <c r="MST109" s="74"/>
      <c r="MSU109" s="62"/>
      <c r="MSV109" s="75"/>
      <c r="MSW109" s="76"/>
      <c r="MSX109" s="216"/>
      <c r="MSY109" s="75"/>
      <c r="MSZ109" s="75"/>
      <c r="MTA109" s="204"/>
      <c r="MTB109" s="205"/>
      <c r="MTC109" s="72"/>
      <c r="MTD109" s="70"/>
      <c r="MTE109" s="73"/>
      <c r="MTF109" s="74"/>
      <c r="MTG109" s="74"/>
      <c r="MTH109" s="62"/>
      <c r="MTI109" s="75"/>
      <c r="MTJ109" s="76"/>
      <c r="MTK109" s="216"/>
      <c r="MTL109" s="75"/>
      <c r="MTM109" s="75"/>
      <c r="MTN109" s="204"/>
      <c r="MTO109" s="205"/>
      <c r="MTP109" s="72"/>
      <c r="MTQ109" s="70"/>
      <c r="MTR109" s="73"/>
      <c r="MTS109" s="74"/>
      <c r="MTT109" s="74"/>
      <c r="MTU109" s="62"/>
      <c r="MTV109" s="75"/>
      <c r="MTW109" s="76"/>
      <c r="MTX109" s="216"/>
      <c r="MTY109" s="75"/>
      <c r="MTZ109" s="75"/>
      <c r="MUA109" s="204"/>
      <c r="MUB109" s="205"/>
      <c r="MUC109" s="72"/>
      <c r="MUD109" s="70"/>
      <c r="MUE109" s="73"/>
      <c r="MUF109" s="74"/>
      <c r="MUG109" s="74"/>
      <c r="MUH109" s="62"/>
      <c r="MUI109" s="75"/>
      <c r="MUJ109" s="76"/>
      <c r="MUK109" s="216"/>
      <c r="MUL109" s="75"/>
      <c r="MUM109" s="75"/>
      <c r="MUN109" s="204"/>
      <c r="MUO109" s="205"/>
      <c r="MUP109" s="72"/>
      <c r="MUQ109" s="70"/>
      <c r="MUR109" s="73"/>
      <c r="MUS109" s="74"/>
      <c r="MUT109" s="74"/>
      <c r="MUU109" s="62"/>
      <c r="MUV109" s="75"/>
      <c r="MUW109" s="76"/>
      <c r="MUX109" s="216"/>
      <c r="MUY109" s="75"/>
      <c r="MUZ109" s="75"/>
      <c r="MVA109" s="204"/>
      <c r="MVB109" s="205"/>
      <c r="MVC109" s="72"/>
      <c r="MVD109" s="70"/>
      <c r="MVE109" s="73"/>
      <c r="MVF109" s="74"/>
      <c r="MVG109" s="74"/>
      <c r="MVH109" s="62"/>
      <c r="MVI109" s="75"/>
      <c r="MVJ109" s="76"/>
      <c r="MVK109" s="216"/>
      <c r="MVL109" s="75"/>
      <c r="MVM109" s="75"/>
      <c r="MVN109" s="204"/>
      <c r="MVO109" s="205"/>
      <c r="MVP109" s="72"/>
      <c r="MVQ109" s="70"/>
      <c r="MVR109" s="73"/>
      <c r="MVS109" s="74"/>
      <c r="MVT109" s="74"/>
      <c r="MVU109" s="62"/>
      <c r="MVV109" s="75"/>
      <c r="MVW109" s="76"/>
      <c r="MVX109" s="216"/>
      <c r="MVY109" s="75"/>
      <c r="MVZ109" s="75"/>
      <c r="MWA109" s="204"/>
      <c r="MWB109" s="205"/>
      <c r="MWC109" s="72"/>
      <c r="MWD109" s="70"/>
      <c r="MWE109" s="73"/>
      <c r="MWF109" s="74"/>
      <c r="MWG109" s="74"/>
      <c r="MWH109" s="62"/>
      <c r="MWI109" s="75"/>
      <c r="MWJ109" s="76"/>
      <c r="MWK109" s="216"/>
      <c r="MWL109" s="75"/>
      <c r="MWM109" s="75"/>
      <c r="MWN109" s="204"/>
      <c r="MWO109" s="205"/>
      <c r="MWP109" s="72"/>
      <c r="MWQ109" s="70"/>
      <c r="MWR109" s="73"/>
      <c r="MWS109" s="74"/>
      <c r="MWT109" s="74"/>
      <c r="MWU109" s="62"/>
      <c r="MWV109" s="75"/>
      <c r="MWW109" s="76"/>
      <c r="MWX109" s="216"/>
      <c r="MWY109" s="75"/>
      <c r="MWZ109" s="75"/>
      <c r="MXA109" s="204"/>
      <c r="MXB109" s="205"/>
      <c r="MXC109" s="72"/>
      <c r="MXD109" s="70"/>
      <c r="MXE109" s="73"/>
      <c r="MXF109" s="74"/>
      <c r="MXG109" s="74"/>
      <c r="MXH109" s="62"/>
      <c r="MXI109" s="75"/>
      <c r="MXJ109" s="76"/>
      <c r="MXK109" s="216"/>
      <c r="MXL109" s="75"/>
      <c r="MXM109" s="75"/>
      <c r="MXN109" s="204"/>
      <c r="MXO109" s="205"/>
      <c r="MXP109" s="72"/>
      <c r="MXQ109" s="70"/>
      <c r="MXR109" s="73"/>
      <c r="MXS109" s="74"/>
      <c r="MXT109" s="74"/>
      <c r="MXU109" s="62"/>
      <c r="MXV109" s="75"/>
      <c r="MXW109" s="76"/>
      <c r="MXX109" s="216"/>
      <c r="MXY109" s="75"/>
      <c r="MXZ109" s="75"/>
      <c r="MYA109" s="204"/>
      <c r="MYB109" s="205"/>
      <c r="MYC109" s="72"/>
      <c r="MYD109" s="70"/>
      <c r="MYE109" s="73"/>
      <c r="MYF109" s="74"/>
      <c r="MYG109" s="74"/>
      <c r="MYH109" s="62"/>
      <c r="MYI109" s="75"/>
      <c r="MYJ109" s="76"/>
      <c r="MYK109" s="216"/>
      <c r="MYL109" s="75"/>
      <c r="MYM109" s="75"/>
      <c r="MYN109" s="204"/>
      <c r="MYO109" s="205"/>
      <c r="MYP109" s="72"/>
      <c r="MYQ109" s="70"/>
      <c r="MYR109" s="73"/>
      <c r="MYS109" s="74"/>
      <c r="MYT109" s="74"/>
      <c r="MYU109" s="62"/>
      <c r="MYV109" s="75"/>
      <c r="MYW109" s="76"/>
      <c r="MYX109" s="216"/>
      <c r="MYY109" s="75"/>
      <c r="MYZ109" s="75"/>
      <c r="MZA109" s="204"/>
      <c r="MZB109" s="205"/>
      <c r="MZC109" s="72"/>
      <c r="MZD109" s="70"/>
      <c r="MZE109" s="73"/>
      <c r="MZF109" s="74"/>
      <c r="MZG109" s="74"/>
      <c r="MZH109" s="62"/>
      <c r="MZI109" s="75"/>
      <c r="MZJ109" s="76"/>
      <c r="MZK109" s="216"/>
      <c r="MZL109" s="75"/>
      <c r="MZM109" s="75"/>
      <c r="MZN109" s="204"/>
      <c r="MZO109" s="205"/>
      <c r="MZP109" s="72"/>
      <c r="MZQ109" s="70"/>
      <c r="MZR109" s="73"/>
      <c r="MZS109" s="74"/>
      <c r="MZT109" s="74"/>
      <c r="MZU109" s="62"/>
      <c r="MZV109" s="75"/>
      <c r="MZW109" s="76"/>
      <c r="MZX109" s="216"/>
      <c r="MZY109" s="75"/>
      <c r="MZZ109" s="75"/>
      <c r="NAA109" s="204"/>
      <c r="NAB109" s="205"/>
      <c r="NAC109" s="72"/>
      <c r="NAD109" s="70"/>
      <c r="NAE109" s="73"/>
      <c r="NAF109" s="74"/>
      <c r="NAG109" s="74"/>
      <c r="NAH109" s="62"/>
      <c r="NAI109" s="75"/>
      <c r="NAJ109" s="76"/>
      <c r="NAK109" s="216"/>
      <c r="NAL109" s="75"/>
      <c r="NAM109" s="75"/>
      <c r="NAN109" s="204"/>
      <c r="NAO109" s="205"/>
      <c r="NAP109" s="72"/>
      <c r="NAQ109" s="70"/>
      <c r="NAR109" s="73"/>
      <c r="NAS109" s="74"/>
      <c r="NAT109" s="74"/>
      <c r="NAU109" s="62"/>
      <c r="NAV109" s="75"/>
      <c r="NAW109" s="76"/>
      <c r="NAX109" s="216"/>
      <c r="NAY109" s="75"/>
      <c r="NAZ109" s="75"/>
      <c r="NBA109" s="204"/>
      <c r="NBB109" s="205"/>
      <c r="NBC109" s="72"/>
      <c r="NBD109" s="70"/>
      <c r="NBE109" s="73"/>
      <c r="NBF109" s="74"/>
      <c r="NBG109" s="74"/>
      <c r="NBH109" s="62"/>
      <c r="NBI109" s="75"/>
      <c r="NBJ109" s="76"/>
      <c r="NBK109" s="216"/>
      <c r="NBL109" s="75"/>
      <c r="NBM109" s="75"/>
      <c r="NBN109" s="204"/>
      <c r="NBO109" s="205"/>
      <c r="NBP109" s="72"/>
      <c r="NBQ109" s="70"/>
      <c r="NBR109" s="73"/>
      <c r="NBS109" s="74"/>
      <c r="NBT109" s="74"/>
      <c r="NBU109" s="62"/>
      <c r="NBV109" s="75"/>
      <c r="NBW109" s="76"/>
      <c r="NBX109" s="216"/>
      <c r="NBY109" s="75"/>
      <c r="NBZ109" s="75"/>
      <c r="NCA109" s="204"/>
      <c r="NCB109" s="205"/>
      <c r="NCC109" s="72"/>
      <c r="NCD109" s="70"/>
      <c r="NCE109" s="73"/>
      <c r="NCF109" s="74"/>
      <c r="NCG109" s="74"/>
      <c r="NCH109" s="62"/>
      <c r="NCI109" s="75"/>
      <c r="NCJ109" s="76"/>
      <c r="NCK109" s="216"/>
      <c r="NCL109" s="75"/>
      <c r="NCM109" s="75"/>
      <c r="NCN109" s="204"/>
      <c r="NCO109" s="205"/>
      <c r="NCP109" s="72"/>
      <c r="NCQ109" s="70"/>
      <c r="NCR109" s="73"/>
      <c r="NCS109" s="74"/>
      <c r="NCT109" s="74"/>
      <c r="NCU109" s="62"/>
      <c r="NCV109" s="75"/>
      <c r="NCW109" s="76"/>
      <c r="NCX109" s="216"/>
      <c r="NCY109" s="75"/>
      <c r="NCZ109" s="75"/>
      <c r="NDA109" s="204"/>
      <c r="NDB109" s="205"/>
      <c r="NDC109" s="72"/>
      <c r="NDD109" s="70"/>
      <c r="NDE109" s="73"/>
      <c r="NDF109" s="74"/>
      <c r="NDG109" s="74"/>
      <c r="NDH109" s="62"/>
      <c r="NDI109" s="75"/>
      <c r="NDJ109" s="76"/>
      <c r="NDK109" s="216"/>
      <c r="NDL109" s="75"/>
      <c r="NDM109" s="75"/>
      <c r="NDN109" s="204"/>
      <c r="NDO109" s="205"/>
      <c r="NDP109" s="72"/>
      <c r="NDQ109" s="70"/>
      <c r="NDR109" s="73"/>
      <c r="NDS109" s="74"/>
      <c r="NDT109" s="74"/>
      <c r="NDU109" s="62"/>
      <c r="NDV109" s="75"/>
      <c r="NDW109" s="76"/>
      <c r="NDX109" s="216"/>
      <c r="NDY109" s="75"/>
      <c r="NDZ109" s="75"/>
      <c r="NEA109" s="204"/>
      <c r="NEB109" s="205"/>
      <c r="NEC109" s="72"/>
      <c r="NED109" s="70"/>
      <c r="NEE109" s="73"/>
      <c r="NEF109" s="74"/>
      <c r="NEG109" s="74"/>
      <c r="NEH109" s="62"/>
      <c r="NEI109" s="75"/>
      <c r="NEJ109" s="76"/>
      <c r="NEK109" s="216"/>
      <c r="NEL109" s="75"/>
      <c r="NEM109" s="75"/>
      <c r="NEN109" s="204"/>
      <c r="NEO109" s="205"/>
      <c r="NEP109" s="72"/>
      <c r="NEQ109" s="70"/>
      <c r="NER109" s="73"/>
      <c r="NES109" s="74"/>
      <c r="NET109" s="74"/>
      <c r="NEU109" s="62"/>
      <c r="NEV109" s="75"/>
      <c r="NEW109" s="76"/>
      <c r="NEX109" s="216"/>
      <c r="NEY109" s="75"/>
      <c r="NEZ109" s="75"/>
      <c r="NFA109" s="204"/>
      <c r="NFB109" s="205"/>
      <c r="NFC109" s="72"/>
      <c r="NFD109" s="70"/>
      <c r="NFE109" s="73"/>
      <c r="NFF109" s="74"/>
      <c r="NFG109" s="74"/>
      <c r="NFH109" s="62"/>
      <c r="NFI109" s="75"/>
      <c r="NFJ109" s="76"/>
      <c r="NFK109" s="216"/>
      <c r="NFL109" s="75"/>
      <c r="NFM109" s="75"/>
      <c r="NFN109" s="204"/>
      <c r="NFO109" s="205"/>
      <c r="NFP109" s="72"/>
      <c r="NFQ109" s="70"/>
      <c r="NFR109" s="73"/>
      <c r="NFS109" s="74"/>
      <c r="NFT109" s="74"/>
      <c r="NFU109" s="62"/>
      <c r="NFV109" s="75"/>
      <c r="NFW109" s="76"/>
      <c r="NFX109" s="216"/>
      <c r="NFY109" s="75"/>
      <c r="NFZ109" s="75"/>
      <c r="NGA109" s="204"/>
      <c r="NGB109" s="205"/>
      <c r="NGC109" s="72"/>
      <c r="NGD109" s="70"/>
      <c r="NGE109" s="73"/>
      <c r="NGF109" s="74"/>
      <c r="NGG109" s="74"/>
      <c r="NGH109" s="62"/>
      <c r="NGI109" s="75"/>
      <c r="NGJ109" s="76"/>
      <c r="NGK109" s="216"/>
      <c r="NGL109" s="75"/>
      <c r="NGM109" s="75"/>
      <c r="NGN109" s="204"/>
      <c r="NGO109" s="205"/>
      <c r="NGP109" s="72"/>
      <c r="NGQ109" s="70"/>
      <c r="NGR109" s="73"/>
      <c r="NGS109" s="74"/>
      <c r="NGT109" s="74"/>
      <c r="NGU109" s="62"/>
      <c r="NGV109" s="75"/>
      <c r="NGW109" s="76"/>
      <c r="NGX109" s="216"/>
      <c r="NGY109" s="75"/>
      <c r="NGZ109" s="75"/>
      <c r="NHA109" s="204"/>
      <c r="NHB109" s="205"/>
      <c r="NHC109" s="72"/>
      <c r="NHD109" s="70"/>
      <c r="NHE109" s="73"/>
      <c r="NHF109" s="74"/>
      <c r="NHG109" s="74"/>
      <c r="NHH109" s="62"/>
      <c r="NHI109" s="75"/>
      <c r="NHJ109" s="76"/>
      <c r="NHK109" s="216"/>
      <c r="NHL109" s="75"/>
      <c r="NHM109" s="75"/>
      <c r="NHN109" s="204"/>
      <c r="NHO109" s="205"/>
      <c r="NHP109" s="72"/>
      <c r="NHQ109" s="70"/>
      <c r="NHR109" s="73"/>
      <c r="NHS109" s="74"/>
      <c r="NHT109" s="74"/>
      <c r="NHU109" s="62"/>
      <c r="NHV109" s="75"/>
      <c r="NHW109" s="76"/>
      <c r="NHX109" s="216"/>
      <c r="NHY109" s="75"/>
      <c r="NHZ109" s="75"/>
      <c r="NIA109" s="204"/>
      <c r="NIB109" s="205"/>
      <c r="NIC109" s="72"/>
      <c r="NID109" s="70"/>
      <c r="NIE109" s="73"/>
      <c r="NIF109" s="74"/>
      <c r="NIG109" s="74"/>
      <c r="NIH109" s="62"/>
      <c r="NII109" s="75"/>
      <c r="NIJ109" s="76"/>
      <c r="NIK109" s="216"/>
      <c r="NIL109" s="75"/>
      <c r="NIM109" s="75"/>
      <c r="NIN109" s="204"/>
      <c r="NIO109" s="205"/>
      <c r="NIP109" s="72"/>
      <c r="NIQ109" s="70"/>
      <c r="NIR109" s="73"/>
      <c r="NIS109" s="74"/>
      <c r="NIT109" s="74"/>
      <c r="NIU109" s="62"/>
      <c r="NIV109" s="75"/>
      <c r="NIW109" s="76"/>
      <c r="NIX109" s="216"/>
      <c r="NIY109" s="75"/>
      <c r="NIZ109" s="75"/>
      <c r="NJA109" s="204"/>
      <c r="NJB109" s="205"/>
      <c r="NJC109" s="72"/>
      <c r="NJD109" s="70"/>
      <c r="NJE109" s="73"/>
      <c r="NJF109" s="74"/>
      <c r="NJG109" s="74"/>
      <c r="NJH109" s="62"/>
      <c r="NJI109" s="75"/>
      <c r="NJJ109" s="76"/>
      <c r="NJK109" s="216"/>
      <c r="NJL109" s="75"/>
      <c r="NJM109" s="75"/>
      <c r="NJN109" s="204"/>
      <c r="NJO109" s="205"/>
      <c r="NJP109" s="72"/>
      <c r="NJQ109" s="70"/>
      <c r="NJR109" s="73"/>
      <c r="NJS109" s="74"/>
      <c r="NJT109" s="74"/>
      <c r="NJU109" s="62"/>
      <c r="NJV109" s="75"/>
      <c r="NJW109" s="76"/>
      <c r="NJX109" s="216"/>
      <c r="NJY109" s="75"/>
      <c r="NJZ109" s="75"/>
      <c r="NKA109" s="204"/>
      <c r="NKB109" s="205"/>
      <c r="NKC109" s="72"/>
      <c r="NKD109" s="70"/>
      <c r="NKE109" s="73"/>
      <c r="NKF109" s="74"/>
      <c r="NKG109" s="74"/>
      <c r="NKH109" s="62"/>
      <c r="NKI109" s="75"/>
      <c r="NKJ109" s="76"/>
      <c r="NKK109" s="216"/>
      <c r="NKL109" s="75"/>
      <c r="NKM109" s="75"/>
      <c r="NKN109" s="204"/>
      <c r="NKO109" s="205"/>
      <c r="NKP109" s="72"/>
      <c r="NKQ109" s="70"/>
      <c r="NKR109" s="73"/>
      <c r="NKS109" s="74"/>
      <c r="NKT109" s="74"/>
      <c r="NKU109" s="62"/>
      <c r="NKV109" s="75"/>
      <c r="NKW109" s="76"/>
      <c r="NKX109" s="216"/>
      <c r="NKY109" s="75"/>
      <c r="NKZ109" s="75"/>
      <c r="NLA109" s="204"/>
      <c r="NLB109" s="205"/>
      <c r="NLC109" s="72"/>
      <c r="NLD109" s="70"/>
      <c r="NLE109" s="73"/>
      <c r="NLF109" s="74"/>
      <c r="NLG109" s="74"/>
      <c r="NLH109" s="62"/>
      <c r="NLI109" s="75"/>
      <c r="NLJ109" s="76"/>
      <c r="NLK109" s="216"/>
      <c r="NLL109" s="75"/>
      <c r="NLM109" s="75"/>
      <c r="NLN109" s="204"/>
      <c r="NLO109" s="205"/>
      <c r="NLP109" s="72"/>
      <c r="NLQ109" s="70"/>
      <c r="NLR109" s="73"/>
      <c r="NLS109" s="74"/>
      <c r="NLT109" s="74"/>
      <c r="NLU109" s="62"/>
      <c r="NLV109" s="75"/>
      <c r="NLW109" s="76"/>
      <c r="NLX109" s="216"/>
      <c r="NLY109" s="75"/>
      <c r="NLZ109" s="75"/>
      <c r="NMA109" s="204"/>
      <c r="NMB109" s="205"/>
      <c r="NMC109" s="72"/>
      <c r="NMD109" s="70"/>
      <c r="NME109" s="73"/>
      <c r="NMF109" s="74"/>
      <c r="NMG109" s="74"/>
      <c r="NMH109" s="62"/>
      <c r="NMI109" s="75"/>
      <c r="NMJ109" s="76"/>
      <c r="NMK109" s="216"/>
      <c r="NML109" s="75"/>
      <c r="NMM109" s="75"/>
      <c r="NMN109" s="204"/>
      <c r="NMO109" s="205"/>
      <c r="NMP109" s="72"/>
      <c r="NMQ109" s="70"/>
      <c r="NMR109" s="73"/>
      <c r="NMS109" s="74"/>
      <c r="NMT109" s="74"/>
      <c r="NMU109" s="62"/>
      <c r="NMV109" s="75"/>
      <c r="NMW109" s="76"/>
      <c r="NMX109" s="216"/>
      <c r="NMY109" s="75"/>
      <c r="NMZ109" s="75"/>
      <c r="NNA109" s="204"/>
      <c r="NNB109" s="205"/>
      <c r="NNC109" s="72"/>
      <c r="NND109" s="70"/>
      <c r="NNE109" s="73"/>
      <c r="NNF109" s="74"/>
      <c r="NNG109" s="74"/>
      <c r="NNH109" s="62"/>
      <c r="NNI109" s="75"/>
      <c r="NNJ109" s="76"/>
      <c r="NNK109" s="216"/>
      <c r="NNL109" s="75"/>
      <c r="NNM109" s="75"/>
      <c r="NNN109" s="204"/>
      <c r="NNO109" s="205"/>
      <c r="NNP109" s="72"/>
      <c r="NNQ109" s="70"/>
      <c r="NNR109" s="73"/>
      <c r="NNS109" s="74"/>
      <c r="NNT109" s="74"/>
      <c r="NNU109" s="62"/>
      <c r="NNV109" s="75"/>
      <c r="NNW109" s="76"/>
      <c r="NNX109" s="216"/>
      <c r="NNY109" s="75"/>
      <c r="NNZ109" s="75"/>
      <c r="NOA109" s="204"/>
      <c r="NOB109" s="205"/>
      <c r="NOC109" s="72"/>
      <c r="NOD109" s="70"/>
      <c r="NOE109" s="73"/>
      <c r="NOF109" s="74"/>
      <c r="NOG109" s="74"/>
      <c r="NOH109" s="62"/>
      <c r="NOI109" s="75"/>
      <c r="NOJ109" s="76"/>
      <c r="NOK109" s="216"/>
      <c r="NOL109" s="75"/>
      <c r="NOM109" s="75"/>
      <c r="NON109" s="204"/>
      <c r="NOO109" s="205"/>
      <c r="NOP109" s="72"/>
      <c r="NOQ109" s="70"/>
      <c r="NOR109" s="73"/>
      <c r="NOS109" s="74"/>
      <c r="NOT109" s="74"/>
      <c r="NOU109" s="62"/>
      <c r="NOV109" s="75"/>
      <c r="NOW109" s="76"/>
      <c r="NOX109" s="216"/>
      <c r="NOY109" s="75"/>
      <c r="NOZ109" s="75"/>
      <c r="NPA109" s="204"/>
      <c r="NPB109" s="205"/>
      <c r="NPC109" s="72"/>
      <c r="NPD109" s="70"/>
      <c r="NPE109" s="73"/>
      <c r="NPF109" s="74"/>
      <c r="NPG109" s="74"/>
      <c r="NPH109" s="62"/>
      <c r="NPI109" s="75"/>
      <c r="NPJ109" s="76"/>
      <c r="NPK109" s="216"/>
      <c r="NPL109" s="75"/>
      <c r="NPM109" s="75"/>
      <c r="NPN109" s="204"/>
      <c r="NPO109" s="205"/>
      <c r="NPP109" s="72"/>
      <c r="NPQ109" s="70"/>
      <c r="NPR109" s="73"/>
      <c r="NPS109" s="74"/>
      <c r="NPT109" s="74"/>
      <c r="NPU109" s="62"/>
      <c r="NPV109" s="75"/>
      <c r="NPW109" s="76"/>
      <c r="NPX109" s="216"/>
      <c r="NPY109" s="75"/>
      <c r="NPZ109" s="75"/>
      <c r="NQA109" s="204"/>
      <c r="NQB109" s="205"/>
      <c r="NQC109" s="72"/>
      <c r="NQD109" s="70"/>
      <c r="NQE109" s="73"/>
      <c r="NQF109" s="74"/>
      <c r="NQG109" s="74"/>
      <c r="NQH109" s="62"/>
      <c r="NQI109" s="75"/>
      <c r="NQJ109" s="76"/>
      <c r="NQK109" s="216"/>
      <c r="NQL109" s="75"/>
      <c r="NQM109" s="75"/>
      <c r="NQN109" s="204"/>
      <c r="NQO109" s="205"/>
      <c r="NQP109" s="72"/>
      <c r="NQQ109" s="70"/>
      <c r="NQR109" s="73"/>
      <c r="NQS109" s="74"/>
      <c r="NQT109" s="74"/>
      <c r="NQU109" s="62"/>
      <c r="NQV109" s="75"/>
      <c r="NQW109" s="76"/>
      <c r="NQX109" s="216"/>
      <c r="NQY109" s="75"/>
      <c r="NQZ109" s="75"/>
      <c r="NRA109" s="204"/>
      <c r="NRB109" s="205"/>
      <c r="NRC109" s="72"/>
      <c r="NRD109" s="70"/>
      <c r="NRE109" s="73"/>
      <c r="NRF109" s="74"/>
      <c r="NRG109" s="74"/>
      <c r="NRH109" s="62"/>
      <c r="NRI109" s="75"/>
      <c r="NRJ109" s="76"/>
      <c r="NRK109" s="216"/>
      <c r="NRL109" s="75"/>
      <c r="NRM109" s="75"/>
      <c r="NRN109" s="204"/>
      <c r="NRO109" s="205"/>
      <c r="NRP109" s="72"/>
      <c r="NRQ109" s="70"/>
      <c r="NRR109" s="73"/>
      <c r="NRS109" s="74"/>
      <c r="NRT109" s="74"/>
      <c r="NRU109" s="62"/>
      <c r="NRV109" s="75"/>
      <c r="NRW109" s="76"/>
      <c r="NRX109" s="216"/>
      <c r="NRY109" s="75"/>
      <c r="NRZ109" s="75"/>
      <c r="NSA109" s="204"/>
      <c r="NSB109" s="205"/>
      <c r="NSC109" s="72"/>
      <c r="NSD109" s="70"/>
      <c r="NSE109" s="73"/>
      <c r="NSF109" s="74"/>
      <c r="NSG109" s="74"/>
      <c r="NSH109" s="62"/>
      <c r="NSI109" s="75"/>
      <c r="NSJ109" s="76"/>
      <c r="NSK109" s="216"/>
      <c r="NSL109" s="75"/>
      <c r="NSM109" s="75"/>
      <c r="NSN109" s="204"/>
      <c r="NSO109" s="205"/>
      <c r="NSP109" s="72"/>
      <c r="NSQ109" s="70"/>
      <c r="NSR109" s="73"/>
      <c r="NSS109" s="74"/>
      <c r="NST109" s="74"/>
      <c r="NSU109" s="62"/>
      <c r="NSV109" s="75"/>
      <c r="NSW109" s="76"/>
      <c r="NSX109" s="216"/>
      <c r="NSY109" s="75"/>
      <c r="NSZ109" s="75"/>
      <c r="NTA109" s="204"/>
      <c r="NTB109" s="205"/>
      <c r="NTC109" s="72"/>
      <c r="NTD109" s="70"/>
      <c r="NTE109" s="73"/>
      <c r="NTF109" s="74"/>
      <c r="NTG109" s="74"/>
      <c r="NTH109" s="62"/>
      <c r="NTI109" s="75"/>
      <c r="NTJ109" s="76"/>
      <c r="NTK109" s="216"/>
      <c r="NTL109" s="75"/>
      <c r="NTM109" s="75"/>
      <c r="NTN109" s="204"/>
      <c r="NTO109" s="205"/>
      <c r="NTP109" s="72"/>
      <c r="NTQ109" s="70"/>
      <c r="NTR109" s="73"/>
      <c r="NTS109" s="74"/>
      <c r="NTT109" s="74"/>
      <c r="NTU109" s="62"/>
      <c r="NTV109" s="75"/>
      <c r="NTW109" s="76"/>
      <c r="NTX109" s="216"/>
      <c r="NTY109" s="75"/>
      <c r="NTZ109" s="75"/>
      <c r="NUA109" s="204"/>
      <c r="NUB109" s="205"/>
      <c r="NUC109" s="72"/>
      <c r="NUD109" s="70"/>
      <c r="NUE109" s="73"/>
      <c r="NUF109" s="74"/>
      <c r="NUG109" s="74"/>
      <c r="NUH109" s="62"/>
      <c r="NUI109" s="75"/>
      <c r="NUJ109" s="76"/>
      <c r="NUK109" s="216"/>
      <c r="NUL109" s="75"/>
      <c r="NUM109" s="75"/>
      <c r="NUN109" s="204"/>
      <c r="NUO109" s="205"/>
      <c r="NUP109" s="72"/>
      <c r="NUQ109" s="70"/>
      <c r="NUR109" s="73"/>
      <c r="NUS109" s="74"/>
      <c r="NUT109" s="74"/>
      <c r="NUU109" s="62"/>
      <c r="NUV109" s="75"/>
      <c r="NUW109" s="76"/>
      <c r="NUX109" s="216"/>
      <c r="NUY109" s="75"/>
      <c r="NUZ109" s="75"/>
      <c r="NVA109" s="204"/>
      <c r="NVB109" s="205"/>
      <c r="NVC109" s="72"/>
      <c r="NVD109" s="70"/>
      <c r="NVE109" s="73"/>
      <c r="NVF109" s="74"/>
      <c r="NVG109" s="74"/>
      <c r="NVH109" s="62"/>
      <c r="NVI109" s="75"/>
      <c r="NVJ109" s="76"/>
      <c r="NVK109" s="216"/>
      <c r="NVL109" s="75"/>
      <c r="NVM109" s="75"/>
      <c r="NVN109" s="204"/>
      <c r="NVO109" s="205"/>
      <c r="NVP109" s="72"/>
      <c r="NVQ109" s="70"/>
      <c r="NVR109" s="73"/>
      <c r="NVS109" s="74"/>
      <c r="NVT109" s="74"/>
      <c r="NVU109" s="62"/>
      <c r="NVV109" s="75"/>
      <c r="NVW109" s="76"/>
      <c r="NVX109" s="216"/>
      <c r="NVY109" s="75"/>
      <c r="NVZ109" s="75"/>
      <c r="NWA109" s="204"/>
      <c r="NWB109" s="205"/>
      <c r="NWC109" s="72"/>
      <c r="NWD109" s="70"/>
      <c r="NWE109" s="73"/>
      <c r="NWF109" s="74"/>
      <c r="NWG109" s="74"/>
      <c r="NWH109" s="62"/>
      <c r="NWI109" s="75"/>
      <c r="NWJ109" s="76"/>
      <c r="NWK109" s="216"/>
      <c r="NWL109" s="75"/>
      <c r="NWM109" s="75"/>
      <c r="NWN109" s="204"/>
      <c r="NWO109" s="205"/>
      <c r="NWP109" s="72"/>
      <c r="NWQ109" s="70"/>
      <c r="NWR109" s="73"/>
      <c r="NWS109" s="74"/>
      <c r="NWT109" s="74"/>
      <c r="NWU109" s="62"/>
      <c r="NWV109" s="75"/>
      <c r="NWW109" s="76"/>
      <c r="NWX109" s="216"/>
      <c r="NWY109" s="75"/>
      <c r="NWZ109" s="75"/>
      <c r="NXA109" s="204"/>
      <c r="NXB109" s="205"/>
      <c r="NXC109" s="72"/>
      <c r="NXD109" s="70"/>
      <c r="NXE109" s="73"/>
      <c r="NXF109" s="74"/>
      <c r="NXG109" s="74"/>
      <c r="NXH109" s="62"/>
      <c r="NXI109" s="75"/>
      <c r="NXJ109" s="76"/>
      <c r="NXK109" s="216"/>
      <c r="NXL109" s="75"/>
      <c r="NXM109" s="75"/>
      <c r="NXN109" s="204"/>
      <c r="NXO109" s="205"/>
      <c r="NXP109" s="72"/>
      <c r="NXQ109" s="70"/>
      <c r="NXR109" s="73"/>
      <c r="NXS109" s="74"/>
      <c r="NXT109" s="74"/>
      <c r="NXU109" s="62"/>
      <c r="NXV109" s="75"/>
      <c r="NXW109" s="76"/>
      <c r="NXX109" s="216"/>
      <c r="NXY109" s="75"/>
      <c r="NXZ109" s="75"/>
      <c r="NYA109" s="204"/>
      <c r="NYB109" s="205"/>
      <c r="NYC109" s="72"/>
      <c r="NYD109" s="70"/>
      <c r="NYE109" s="73"/>
      <c r="NYF109" s="74"/>
      <c r="NYG109" s="74"/>
      <c r="NYH109" s="62"/>
      <c r="NYI109" s="75"/>
      <c r="NYJ109" s="76"/>
      <c r="NYK109" s="216"/>
      <c r="NYL109" s="75"/>
      <c r="NYM109" s="75"/>
      <c r="NYN109" s="204"/>
      <c r="NYO109" s="205"/>
      <c r="NYP109" s="72"/>
      <c r="NYQ109" s="70"/>
      <c r="NYR109" s="73"/>
      <c r="NYS109" s="74"/>
      <c r="NYT109" s="74"/>
      <c r="NYU109" s="62"/>
      <c r="NYV109" s="75"/>
      <c r="NYW109" s="76"/>
      <c r="NYX109" s="216"/>
      <c r="NYY109" s="75"/>
      <c r="NYZ109" s="75"/>
      <c r="NZA109" s="204"/>
      <c r="NZB109" s="205"/>
      <c r="NZC109" s="72"/>
      <c r="NZD109" s="70"/>
      <c r="NZE109" s="73"/>
      <c r="NZF109" s="74"/>
      <c r="NZG109" s="74"/>
      <c r="NZH109" s="62"/>
      <c r="NZI109" s="75"/>
      <c r="NZJ109" s="76"/>
      <c r="NZK109" s="216"/>
      <c r="NZL109" s="75"/>
      <c r="NZM109" s="75"/>
      <c r="NZN109" s="204"/>
      <c r="NZO109" s="205"/>
      <c r="NZP109" s="72"/>
      <c r="NZQ109" s="70"/>
      <c r="NZR109" s="73"/>
      <c r="NZS109" s="74"/>
      <c r="NZT109" s="74"/>
      <c r="NZU109" s="62"/>
      <c r="NZV109" s="75"/>
      <c r="NZW109" s="76"/>
      <c r="NZX109" s="216"/>
      <c r="NZY109" s="75"/>
      <c r="NZZ109" s="75"/>
      <c r="OAA109" s="204"/>
      <c r="OAB109" s="205"/>
      <c r="OAC109" s="72"/>
      <c r="OAD109" s="70"/>
      <c r="OAE109" s="73"/>
      <c r="OAF109" s="74"/>
      <c r="OAG109" s="74"/>
      <c r="OAH109" s="62"/>
      <c r="OAI109" s="75"/>
      <c r="OAJ109" s="76"/>
      <c r="OAK109" s="216"/>
      <c r="OAL109" s="75"/>
      <c r="OAM109" s="75"/>
      <c r="OAN109" s="204"/>
      <c r="OAO109" s="205"/>
      <c r="OAP109" s="72"/>
      <c r="OAQ109" s="70"/>
      <c r="OAR109" s="73"/>
      <c r="OAS109" s="74"/>
      <c r="OAT109" s="74"/>
      <c r="OAU109" s="62"/>
      <c r="OAV109" s="75"/>
      <c r="OAW109" s="76"/>
      <c r="OAX109" s="216"/>
      <c r="OAY109" s="75"/>
      <c r="OAZ109" s="75"/>
      <c r="OBA109" s="204"/>
      <c r="OBB109" s="205"/>
      <c r="OBC109" s="72"/>
      <c r="OBD109" s="70"/>
      <c r="OBE109" s="73"/>
      <c r="OBF109" s="74"/>
      <c r="OBG109" s="74"/>
      <c r="OBH109" s="62"/>
      <c r="OBI109" s="75"/>
      <c r="OBJ109" s="76"/>
      <c r="OBK109" s="216"/>
      <c r="OBL109" s="75"/>
      <c r="OBM109" s="75"/>
      <c r="OBN109" s="204"/>
      <c r="OBO109" s="205"/>
      <c r="OBP109" s="72"/>
      <c r="OBQ109" s="70"/>
      <c r="OBR109" s="73"/>
      <c r="OBS109" s="74"/>
      <c r="OBT109" s="74"/>
      <c r="OBU109" s="62"/>
      <c r="OBV109" s="75"/>
      <c r="OBW109" s="76"/>
      <c r="OBX109" s="216"/>
      <c r="OBY109" s="75"/>
      <c r="OBZ109" s="75"/>
      <c r="OCA109" s="204"/>
      <c r="OCB109" s="205"/>
      <c r="OCC109" s="72"/>
      <c r="OCD109" s="70"/>
      <c r="OCE109" s="73"/>
      <c r="OCF109" s="74"/>
      <c r="OCG109" s="74"/>
      <c r="OCH109" s="62"/>
      <c r="OCI109" s="75"/>
      <c r="OCJ109" s="76"/>
      <c r="OCK109" s="216"/>
      <c r="OCL109" s="75"/>
      <c r="OCM109" s="75"/>
      <c r="OCN109" s="204"/>
      <c r="OCO109" s="205"/>
      <c r="OCP109" s="72"/>
      <c r="OCQ109" s="70"/>
      <c r="OCR109" s="73"/>
      <c r="OCS109" s="74"/>
      <c r="OCT109" s="74"/>
      <c r="OCU109" s="62"/>
      <c r="OCV109" s="75"/>
      <c r="OCW109" s="76"/>
      <c r="OCX109" s="216"/>
      <c r="OCY109" s="75"/>
      <c r="OCZ109" s="75"/>
      <c r="ODA109" s="204"/>
      <c r="ODB109" s="205"/>
      <c r="ODC109" s="72"/>
      <c r="ODD109" s="70"/>
      <c r="ODE109" s="73"/>
      <c r="ODF109" s="74"/>
      <c r="ODG109" s="74"/>
      <c r="ODH109" s="62"/>
      <c r="ODI109" s="75"/>
      <c r="ODJ109" s="76"/>
      <c r="ODK109" s="216"/>
      <c r="ODL109" s="75"/>
      <c r="ODM109" s="75"/>
      <c r="ODN109" s="204"/>
      <c r="ODO109" s="205"/>
      <c r="ODP109" s="72"/>
      <c r="ODQ109" s="70"/>
      <c r="ODR109" s="73"/>
      <c r="ODS109" s="74"/>
      <c r="ODT109" s="74"/>
      <c r="ODU109" s="62"/>
      <c r="ODV109" s="75"/>
      <c r="ODW109" s="76"/>
      <c r="ODX109" s="216"/>
      <c r="ODY109" s="75"/>
      <c r="ODZ109" s="75"/>
      <c r="OEA109" s="204"/>
      <c r="OEB109" s="205"/>
      <c r="OEC109" s="72"/>
      <c r="OED109" s="70"/>
      <c r="OEE109" s="73"/>
      <c r="OEF109" s="74"/>
      <c r="OEG109" s="74"/>
      <c r="OEH109" s="62"/>
      <c r="OEI109" s="75"/>
      <c r="OEJ109" s="76"/>
      <c r="OEK109" s="216"/>
      <c r="OEL109" s="75"/>
      <c r="OEM109" s="75"/>
      <c r="OEN109" s="204"/>
      <c r="OEO109" s="205"/>
      <c r="OEP109" s="72"/>
      <c r="OEQ109" s="70"/>
      <c r="OER109" s="73"/>
      <c r="OES109" s="74"/>
      <c r="OET109" s="74"/>
      <c r="OEU109" s="62"/>
      <c r="OEV109" s="75"/>
      <c r="OEW109" s="76"/>
      <c r="OEX109" s="216"/>
      <c r="OEY109" s="75"/>
      <c r="OEZ109" s="75"/>
      <c r="OFA109" s="204"/>
      <c r="OFB109" s="205"/>
      <c r="OFC109" s="72"/>
      <c r="OFD109" s="70"/>
      <c r="OFE109" s="73"/>
      <c r="OFF109" s="74"/>
      <c r="OFG109" s="74"/>
      <c r="OFH109" s="62"/>
      <c r="OFI109" s="75"/>
      <c r="OFJ109" s="76"/>
      <c r="OFK109" s="216"/>
      <c r="OFL109" s="75"/>
      <c r="OFM109" s="75"/>
      <c r="OFN109" s="204"/>
      <c r="OFO109" s="205"/>
      <c r="OFP109" s="72"/>
      <c r="OFQ109" s="70"/>
      <c r="OFR109" s="73"/>
      <c r="OFS109" s="74"/>
      <c r="OFT109" s="74"/>
      <c r="OFU109" s="62"/>
      <c r="OFV109" s="75"/>
      <c r="OFW109" s="76"/>
      <c r="OFX109" s="216"/>
      <c r="OFY109" s="75"/>
      <c r="OFZ109" s="75"/>
      <c r="OGA109" s="204"/>
      <c r="OGB109" s="205"/>
      <c r="OGC109" s="72"/>
      <c r="OGD109" s="70"/>
      <c r="OGE109" s="73"/>
      <c r="OGF109" s="74"/>
      <c r="OGG109" s="74"/>
      <c r="OGH109" s="62"/>
      <c r="OGI109" s="75"/>
      <c r="OGJ109" s="76"/>
      <c r="OGK109" s="216"/>
      <c r="OGL109" s="75"/>
      <c r="OGM109" s="75"/>
      <c r="OGN109" s="204"/>
      <c r="OGO109" s="205"/>
      <c r="OGP109" s="72"/>
      <c r="OGQ109" s="70"/>
      <c r="OGR109" s="73"/>
      <c r="OGS109" s="74"/>
      <c r="OGT109" s="74"/>
      <c r="OGU109" s="62"/>
      <c r="OGV109" s="75"/>
      <c r="OGW109" s="76"/>
      <c r="OGX109" s="216"/>
      <c r="OGY109" s="75"/>
      <c r="OGZ109" s="75"/>
      <c r="OHA109" s="204"/>
      <c r="OHB109" s="205"/>
      <c r="OHC109" s="72"/>
      <c r="OHD109" s="70"/>
      <c r="OHE109" s="73"/>
      <c r="OHF109" s="74"/>
      <c r="OHG109" s="74"/>
      <c r="OHH109" s="62"/>
      <c r="OHI109" s="75"/>
      <c r="OHJ109" s="76"/>
      <c r="OHK109" s="216"/>
      <c r="OHL109" s="75"/>
      <c r="OHM109" s="75"/>
      <c r="OHN109" s="204"/>
      <c r="OHO109" s="205"/>
      <c r="OHP109" s="72"/>
      <c r="OHQ109" s="70"/>
      <c r="OHR109" s="73"/>
      <c r="OHS109" s="74"/>
      <c r="OHT109" s="74"/>
      <c r="OHU109" s="62"/>
      <c r="OHV109" s="75"/>
      <c r="OHW109" s="76"/>
      <c r="OHX109" s="216"/>
      <c r="OHY109" s="75"/>
      <c r="OHZ109" s="75"/>
      <c r="OIA109" s="204"/>
      <c r="OIB109" s="205"/>
      <c r="OIC109" s="72"/>
      <c r="OID109" s="70"/>
      <c r="OIE109" s="73"/>
      <c r="OIF109" s="74"/>
      <c r="OIG109" s="74"/>
      <c r="OIH109" s="62"/>
      <c r="OII109" s="75"/>
      <c r="OIJ109" s="76"/>
      <c r="OIK109" s="216"/>
      <c r="OIL109" s="75"/>
      <c r="OIM109" s="75"/>
      <c r="OIN109" s="204"/>
      <c r="OIO109" s="205"/>
      <c r="OIP109" s="72"/>
      <c r="OIQ109" s="70"/>
      <c r="OIR109" s="73"/>
      <c r="OIS109" s="74"/>
      <c r="OIT109" s="74"/>
      <c r="OIU109" s="62"/>
      <c r="OIV109" s="75"/>
      <c r="OIW109" s="76"/>
      <c r="OIX109" s="216"/>
      <c r="OIY109" s="75"/>
      <c r="OIZ109" s="75"/>
      <c r="OJA109" s="204"/>
      <c r="OJB109" s="205"/>
      <c r="OJC109" s="72"/>
      <c r="OJD109" s="70"/>
      <c r="OJE109" s="73"/>
      <c r="OJF109" s="74"/>
      <c r="OJG109" s="74"/>
      <c r="OJH109" s="62"/>
      <c r="OJI109" s="75"/>
      <c r="OJJ109" s="76"/>
      <c r="OJK109" s="216"/>
      <c r="OJL109" s="75"/>
      <c r="OJM109" s="75"/>
      <c r="OJN109" s="204"/>
      <c r="OJO109" s="205"/>
      <c r="OJP109" s="72"/>
      <c r="OJQ109" s="70"/>
      <c r="OJR109" s="73"/>
      <c r="OJS109" s="74"/>
      <c r="OJT109" s="74"/>
      <c r="OJU109" s="62"/>
      <c r="OJV109" s="75"/>
      <c r="OJW109" s="76"/>
      <c r="OJX109" s="216"/>
      <c r="OJY109" s="75"/>
      <c r="OJZ109" s="75"/>
      <c r="OKA109" s="204"/>
      <c r="OKB109" s="205"/>
      <c r="OKC109" s="72"/>
      <c r="OKD109" s="70"/>
      <c r="OKE109" s="73"/>
      <c r="OKF109" s="74"/>
      <c r="OKG109" s="74"/>
      <c r="OKH109" s="62"/>
      <c r="OKI109" s="75"/>
      <c r="OKJ109" s="76"/>
      <c r="OKK109" s="216"/>
      <c r="OKL109" s="75"/>
      <c r="OKM109" s="75"/>
      <c r="OKN109" s="204"/>
      <c r="OKO109" s="205"/>
      <c r="OKP109" s="72"/>
      <c r="OKQ109" s="70"/>
      <c r="OKR109" s="73"/>
      <c r="OKS109" s="74"/>
      <c r="OKT109" s="74"/>
      <c r="OKU109" s="62"/>
      <c r="OKV109" s="75"/>
      <c r="OKW109" s="76"/>
      <c r="OKX109" s="216"/>
      <c r="OKY109" s="75"/>
      <c r="OKZ109" s="75"/>
      <c r="OLA109" s="204"/>
      <c r="OLB109" s="205"/>
      <c r="OLC109" s="72"/>
      <c r="OLD109" s="70"/>
      <c r="OLE109" s="73"/>
      <c r="OLF109" s="74"/>
      <c r="OLG109" s="74"/>
      <c r="OLH109" s="62"/>
      <c r="OLI109" s="75"/>
      <c r="OLJ109" s="76"/>
      <c r="OLK109" s="216"/>
      <c r="OLL109" s="75"/>
      <c r="OLM109" s="75"/>
      <c r="OLN109" s="204"/>
      <c r="OLO109" s="205"/>
      <c r="OLP109" s="72"/>
      <c r="OLQ109" s="70"/>
      <c r="OLR109" s="73"/>
      <c r="OLS109" s="74"/>
      <c r="OLT109" s="74"/>
      <c r="OLU109" s="62"/>
      <c r="OLV109" s="75"/>
      <c r="OLW109" s="76"/>
      <c r="OLX109" s="216"/>
      <c r="OLY109" s="75"/>
      <c r="OLZ109" s="75"/>
      <c r="OMA109" s="204"/>
      <c r="OMB109" s="205"/>
      <c r="OMC109" s="72"/>
      <c r="OMD109" s="70"/>
      <c r="OME109" s="73"/>
      <c r="OMF109" s="74"/>
      <c r="OMG109" s="74"/>
      <c r="OMH109" s="62"/>
      <c r="OMI109" s="75"/>
      <c r="OMJ109" s="76"/>
      <c r="OMK109" s="216"/>
      <c r="OML109" s="75"/>
      <c r="OMM109" s="75"/>
      <c r="OMN109" s="204"/>
      <c r="OMO109" s="205"/>
      <c r="OMP109" s="72"/>
      <c r="OMQ109" s="70"/>
      <c r="OMR109" s="73"/>
      <c r="OMS109" s="74"/>
      <c r="OMT109" s="74"/>
      <c r="OMU109" s="62"/>
      <c r="OMV109" s="75"/>
      <c r="OMW109" s="76"/>
      <c r="OMX109" s="216"/>
      <c r="OMY109" s="75"/>
      <c r="OMZ109" s="75"/>
      <c r="ONA109" s="204"/>
      <c r="ONB109" s="205"/>
      <c r="ONC109" s="72"/>
      <c r="OND109" s="70"/>
      <c r="ONE109" s="73"/>
      <c r="ONF109" s="74"/>
      <c r="ONG109" s="74"/>
      <c r="ONH109" s="62"/>
      <c r="ONI109" s="75"/>
      <c r="ONJ109" s="76"/>
      <c r="ONK109" s="216"/>
      <c r="ONL109" s="75"/>
      <c r="ONM109" s="75"/>
      <c r="ONN109" s="204"/>
      <c r="ONO109" s="205"/>
      <c r="ONP109" s="72"/>
      <c r="ONQ109" s="70"/>
      <c r="ONR109" s="73"/>
      <c r="ONS109" s="74"/>
      <c r="ONT109" s="74"/>
      <c r="ONU109" s="62"/>
      <c r="ONV109" s="75"/>
      <c r="ONW109" s="76"/>
      <c r="ONX109" s="216"/>
      <c r="ONY109" s="75"/>
      <c r="ONZ109" s="75"/>
      <c r="OOA109" s="204"/>
      <c r="OOB109" s="205"/>
      <c r="OOC109" s="72"/>
      <c r="OOD109" s="70"/>
      <c r="OOE109" s="73"/>
      <c r="OOF109" s="74"/>
      <c r="OOG109" s="74"/>
      <c r="OOH109" s="62"/>
      <c r="OOI109" s="75"/>
      <c r="OOJ109" s="76"/>
      <c r="OOK109" s="216"/>
      <c r="OOL109" s="75"/>
      <c r="OOM109" s="75"/>
      <c r="OON109" s="204"/>
      <c r="OOO109" s="205"/>
      <c r="OOP109" s="72"/>
      <c r="OOQ109" s="70"/>
      <c r="OOR109" s="73"/>
      <c r="OOS109" s="74"/>
      <c r="OOT109" s="74"/>
      <c r="OOU109" s="62"/>
      <c r="OOV109" s="75"/>
      <c r="OOW109" s="76"/>
      <c r="OOX109" s="216"/>
      <c r="OOY109" s="75"/>
      <c r="OOZ109" s="75"/>
      <c r="OPA109" s="204"/>
      <c r="OPB109" s="205"/>
      <c r="OPC109" s="72"/>
      <c r="OPD109" s="70"/>
      <c r="OPE109" s="73"/>
      <c r="OPF109" s="74"/>
      <c r="OPG109" s="74"/>
      <c r="OPH109" s="62"/>
      <c r="OPI109" s="75"/>
      <c r="OPJ109" s="76"/>
      <c r="OPK109" s="216"/>
      <c r="OPL109" s="75"/>
      <c r="OPM109" s="75"/>
      <c r="OPN109" s="204"/>
      <c r="OPO109" s="205"/>
      <c r="OPP109" s="72"/>
      <c r="OPQ109" s="70"/>
      <c r="OPR109" s="73"/>
      <c r="OPS109" s="74"/>
      <c r="OPT109" s="74"/>
      <c r="OPU109" s="62"/>
      <c r="OPV109" s="75"/>
      <c r="OPW109" s="76"/>
      <c r="OPX109" s="216"/>
      <c r="OPY109" s="75"/>
      <c r="OPZ109" s="75"/>
      <c r="OQA109" s="204"/>
      <c r="OQB109" s="205"/>
      <c r="OQC109" s="72"/>
      <c r="OQD109" s="70"/>
      <c r="OQE109" s="73"/>
      <c r="OQF109" s="74"/>
      <c r="OQG109" s="74"/>
      <c r="OQH109" s="62"/>
      <c r="OQI109" s="75"/>
      <c r="OQJ109" s="76"/>
      <c r="OQK109" s="216"/>
      <c r="OQL109" s="75"/>
      <c r="OQM109" s="75"/>
      <c r="OQN109" s="204"/>
      <c r="OQO109" s="205"/>
      <c r="OQP109" s="72"/>
      <c r="OQQ109" s="70"/>
      <c r="OQR109" s="73"/>
      <c r="OQS109" s="74"/>
      <c r="OQT109" s="74"/>
      <c r="OQU109" s="62"/>
      <c r="OQV109" s="75"/>
      <c r="OQW109" s="76"/>
      <c r="OQX109" s="216"/>
      <c r="OQY109" s="75"/>
      <c r="OQZ109" s="75"/>
      <c r="ORA109" s="204"/>
      <c r="ORB109" s="205"/>
      <c r="ORC109" s="72"/>
      <c r="ORD109" s="70"/>
      <c r="ORE109" s="73"/>
      <c r="ORF109" s="74"/>
      <c r="ORG109" s="74"/>
      <c r="ORH109" s="62"/>
      <c r="ORI109" s="75"/>
      <c r="ORJ109" s="76"/>
      <c r="ORK109" s="216"/>
      <c r="ORL109" s="75"/>
      <c r="ORM109" s="75"/>
      <c r="ORN109" s="204"/>
      <c r="ORO109" s="205"/>
      <c r="ORP109" s="72"/>
      <c r="ORQ109" s="70"/>
      <c r="ORR109" s="73"/>
      <c r="ORS109" s="74"/>
      <c r="ORT109" s="74"/>
      <c r="ORU109" s="62"/>
      <c r="ORV109" s="75"/>
      <c r="ORW109" s="76"/>
      <c r="ORX109" s="216"/>
      <c r="ORY109" s="75"/>
      <c r="ORZ109" s="75"/>
      <c r="OSA109" s="204"/>
      <c r="OSB109" s="205"/>
      <c r="OSC109" s="72"/>
      <c r="OSD109" s="70"/>
      <c r="OSE109" s="73"/>
      <c r="OSF109" s="74"/>
      <c r="OSG109" s="74"/>
      <c r="OSH109" s="62"/>
      <c r="OSI109" s="75"/>
      <c r="OSJ109" s="76"/>
      <c r="OSK109" s="216"/>
      <c r="OSL109" s="75"/>
      <c r="OSM109" s="75"/>
      <c r="OSN109" s="204"/>
      <c r="OSO109" s="205"/>
      <c r="OSP109" s="72"/>
      <c r="OSQ109" s="70"/>
      <c r="OSR109" s="73"/>
      <c r="OSS109" s="74"/>
      <c r="OST109" s="74"/>
      <c r="OSU109" s="62"/>
      <c r="OSV109" s="75"/>
      <c r="OSW109" s="76"/>
      <c r="OSX109" s="216"/>
      <c r="OSY109" s="75"/>
      <c r="OSZ109" s="75"/>
      <c r="OTA109" s="204"/>
      <c r="OTB109" s="205"/>
      <c r="OTC109" s="72"/>
      <c r="OTD109" s="70"/>
      <c r="OTE109" s="73"/>
      <c r="OTF109" s="74"/>
      <c r="OTG109" s="74"/>
      <c r="OTH109" s="62"/>
      <c r="OTI109" s="75"/>
      <c r="OTJ109" s="76"/>
      <c r="OTK109" s="216"/>
      <c r="OTL109" s="75"/>
      <c r="OTM109" s="75"/>
      <c r="OTN109" s="204"/>
      <c r="OTO109" s="205"/>
      <c r="OTP109" s="72"/>
      <c r="OTQ109" s="70"/>
      <c r="OTR109" s="73"/>
      <c r="OTS109" s="74"/>
      <c r="OTT109" s="74"/>
      <c r="OTU109" s="62"/>
      <c r="OTV109" s="75"/>
      <c r="OTW109" s="76"/>
      <c r="OTX109" s="216"/>
      <c r="OTY109" s="75"/>
      <c r="OTZ109" s="75"/>
      <c r="OUA109" s="204"/>
      <c r="OUB109" s="205"/>
      <c r="OUC109" s="72"/>
      <c r="OUD109" s="70"/>
      <c r="OUE109" s="73"/>
      <c r="OUF109" s="74"/>
      <c r="OUG109" s="74"/>
      <c r="OUH109" s="62"/>
      <c r="OUI109" s="75"/>
      <c r="OUJ109" s="76"/>
      <c r="OUK109" s="216"/>
      <c r="OUL109" s="75"/>
      <c r="OUM109" s="75"/>
      <c r="OUN109" s="204"/>
      <c r="OUO109" s="205"/>
      <c r="OUP109" s="72"/>
      <c r="OUQ109" s="70"/>
      <c r="OUR109" s="73"/>
      <c r="OUS109" s="74"/>
      <c r="OUT109" s="74"/>
      <c r="OUU109" s="62"/>
      <c r="OUV109" s="75"/>
      <c r="OUW109" s="76"/>
      <c r="OUX109" s="216"/>
      <c r="OUY109" s="75"/>
      <c r="OUZ109" s="75"/>
      <c r="OVA109" s="204"/>
      <c r="OVB109" s="205"/>
      <c r="OVC109" s="72"/>
      <c r="OVD109" s="70"/>
      <c r="OVE109" s="73"/>
      <c r="OVF109" s="74"/>
      <c r="OVG109" s="74"/>
      <c r="OVH109" s="62"/>
      <c r="OVI109" s="75"/>
      <c r="OVJ109" s="76"/>
      <c r="OVK109" s="216"/>
      <c r="OVL109" s="75"/>
      <c r="OVM109" s="75"/>
      <c r="OVN109" s="204"/>
      <c r="OVO109" s="205"/>
      <c r="OVP109" s="72"/>
      <c r="OVQ109" s="70"/>
      <c r="OVR109" s="73"/>
      <c r="OVS109" s="74"/>
      <c r="OVT109" s="74"/>
      <c r="OVU109" s="62"/>
      <c r="OVV109" s="75"/>
      <c r="OVW109" s="76"/>
      <c r="OVX109" s="216"/>
      <c r="OVY109" s="75"/>
      <c r="OVZ109" s="75"/>
      <c r="OWA109" s="204"/>
      <c r="OWB109" s="205"/>
      <c r="OWC109" s="72"/>
      <c r="OWD109" s="70"/>
      <c r="OWE109" s="73"/>
      <c r="OWF109" s="74"/>
      <c r="OWG109" s="74"/>
      <c r="OWH109" s="62"/>
      <c r="OWI109" s="75"/>
      <c r="OWJ109" s="76"/>
      <c r="OWK109" s="216"/>
      <c r="OWL109" s="75"/>
      <c r="OWM109" s="75"/>
      <c r="OWN109" s="204"/>
      <c r="OWO109" s="205"/>
      <c r="OWP109" s="72"/>
      <c r="OWQ109" s="70"/>
      <c r="OWR109" s="73"/>
      <c r="OWS109" s="74"/>
      <c r="OWT109" s="74"/>
      <c r="OWU109" s="62"/>
      <c r="OWV109" s="75"/>
      <c r="OWW109" s="76"/>
      <c r="OWX109" s="216"/>
      <c r="OWY109" s="75"/>
      <c r="OWZ109" s="75"/>
      <c r="OXA109" s="204"/>
      <c r="OXB109" s="205"/>
      <c r="OXC109" s="72"/>
      <c r="OXD109" s="70"/>
      <c r="OXE109" s="73"/>
      <c r="OXF109" s="74"/>
      <c r="OXG109" s="74"/>
      <c r="OXH109" s="62"/>
      <c r="OXI109" s="75"/>
      <c r="OXJ109" s="76"/>
      <c r="OXK109" s="216"/>
      <c r="OXL109" s="75"/>
      <c r="OXM109" s="75"/>
      <c r="OXN109" s="204"/>
      <c r="OXO109" s="205"/>
      <c r="OXP109" s="72"/>
      <c r="OXQ109" s="70"/>
      <c r="OXR109" s="73"/>
      <c r="OXS109" s="74"/>
      <c r="OXT109" s="74"/>
      <c r="OXU109" s="62"/>
      <c r="OXV109" s="75"/>
      <c r="OXW109" s="76"/>
      <c r="OXX109" s="216"/>
      <c r="OXY109" s="75"/>
      <c r="OXZ109" s="75"/>
      <c r="OYA109" s="204"/>
      <c r="OYB109" s="205"/>
      <c r="OYC109" s="72"/>
      <c r="OYD109" s="70"/>
      <c r="OYE109" s="73"/>
      <c r="OYF109" s="74"/>
      <c r="OYG109" s="74"/>
      <c r="OYH109" s="62"/>
      <c r="OYI109" s="75"/>
      <c r="OYJ109" s="76"/>
      <c r="OYK109" s="216"/>
      <c r="OYL109" s="75"/>
      <c r="OYM109" s="75"/>
      <c r="OYN109" s="204"/>
      <c r="OYO109" s="205"/>
      <c r="OYP109" s="72"/>
      <c r="OYQ109" s="70"/>
      <c r="OYR109" s="73"/>
      <c r="OYS109" s="74"/>
      <c r="OYT109" s="74"/>
      <c r="OYU109" s="62"/>
      <c r="OYV109" s="75"/>
      <c r="OYW109" s="76"/>
      <c r="OYX109" s="216"/>
      <c r="OYY109" s="75"/>
      <c r="OYZ109" s="75"/>
      <c r="OZA109" s="204"/>
      <c r="OZB109" s="205"/>
      <c r="OZC109" s="72"/>
      <c r="OZD109" s="70"/>
      <c r="OZE109" s="73"/>
      <c r="OZF109" s="74"/>
      <c r="OZG109" s="74"/>
      <c r="OZH109" s="62"/>
      <c r="OZI109" s="75"/>
      <c r="OZJ109" s="76"/>
      <c r="OZK109" s="216"/>
      <c r="OZL109" s="75"/>
      <c r="OZM109" s="75"/>
      <c r="OZN109" s="204"/>
      <c r="OZO109" s="205"/>
      <c r="OZP109" s="72"/>
      <c r="OZQ109" s="70"/>
      <c r="OZR109" s="73"/>
      <c r="OZS109" s="74"/>
      <c r="OZT109" s="74"/>
      <c r="OZU109" s="62"/>
      <c r="OZV109" s="75"/>
      <c r="OZW109" s="76"/>
      <c r="OZX109" s="216"/>
      <c r="OZY109" s="75"/>
      <c r="OZZ109" s="75"/>
      <c r="PAA109" s="204"/>
      <c r="PAB109" s="205"/>
      <c r="PAC109" s="72"/>
      <c r="PAD109" s="70"/>
      <c r="PAE109" s="73"/>
      <c r="PAF109" s="74"/>
      <c r="PAG109" s="74"/>
      <c r="PAH109" s="62"/>
      <c r="PAI109" s="75"/>
      <c r="PAJ109" s="76"/>
      <c r="PAK109" s="216"/>
      <c r="PAL109" s="75"/>
      <c r="PAM109" s="75"/>
      <c r="PAN109" s="204"/>
      <c r="PAO109" s="205"/>
      <c r="PAP109" s="72"/>
      <c r="PAQ109" s="70"/>
      <c r="PAR109" s="73"/>
      <c r="PAS109" s="74"/>
      <c r="PAT109" s="74"/>
      <c r="PAU109" s="62"/>
      <c r="PAV109" s="75"/>
      <c r="PAW109" s="76"/>
      <c r="PAX109" s="216"/>
      <c r="PAY109" s="75"/>
      <c r="PAZ109" s="75"/>
      <c r="PBA109" s="204"/>
      <c r="PBB109" s="205"/>
      <c r="PBC109" s="72"/>
      <c r="PBD109" s="70"/>
      <c r="PBE109" s="73"/>
      <c r="PBF109" s="74"/>
      <c r="PBG109" s="74"/>
      <c r="PBH109" s="62"/>
      <c r="PBI109" s="75"/>
      <c r="PBJ109" s="76"/>
      <c r="PBK109" s="216"/>
      <c r="PBL109" s="75"/>
      <c r="PBM109" s="75"/>
      <c r="PBN109" s="204"/>
      <c r="PBO109" s="205"/>
      <c r="PBP109" s="72"/>
      <c r="PBQ109" s="70"/>
      <c r="PBR109" s="73"/>
      <c r="PBS109" s="74"/>
      <c r="PBT109" s="74"/>
      <c r="PBU109" s="62"/>
      <c r="PBV109" s="75"/>
      <c r="PBW109" s="76"/>
      <c r="PBX109" s="216"/>
      <c r="PBY109" s="75"/>
      <c r="PBZ109" s="75"/>
      <c r="PCA109" s="204"/>
      <c r="PCB109" s="205"/>
      <c r="PCC109" s="72"/>
      <c r="PCD109" s="70"/>
      <c r="PCE109" s="73"/>
      <c r="PCF109" s="74"/>
      <c r="PCG109" s="74"/>
      <c r="PCH109" s="62"/>
      <c r="PCI109" s="75"/>
      <c r="PCJ109" s="76"/>
      <c r="PCK109" s="216"/>
      <c r="PCL109" s="75"/>
      <c r="PCM109" s="75"/>
      <c r="PCN109" s="204"/>
      <c r="PCO109" s="205"/>
      <c r="PCP109" s="72"/>
      <c r="PCQ109" s="70"/>
      <c r="PCR109" s="73"/>
      <c r="PCS109" s="74"/>
      <c r="PCT109" s="74"/>
      <c r="PCU109" s="62"/>
      <c r="PCV109" s="75"/>
      <c r="PCW109" s="76"/>
      <c r="PCX109" s="216"/>
      <c r="PCY109" s="75"/>
      <c r="PCZ109" s="75"/>
      <c r="PDA109" s="204"/>
      <c r="PDB109" s="205"/>
      <c r="PDC109" s="72"/>
      <c r="PDD109" s="70"/>
      <c r="PDE109" s="73"/>
      <c r="PDF109" s="74"/>
      <c r="PDG109" s="74"/>
      <c r="PDH109" s="62"/>
      <c r="PDI109" s="75"/>
      <c r="PDJ109" s="76"/>
      <c r="PDK109" s="216"/>
      <c r="PDL109" s="75"/>
      <c r="PDM109" s="75"/>
      <c r="PDN109" s="204"/>
      <c r="PDO109" s="205"/>
      <c r="PDP109" s="72"/>
      <c r="PDQ109" s="70"/>
      <c r="PDR109" s="73"/>
      <c r="PDS109" s="74"/>
      <c r="PDT109" s="74"/>
      <c r="PDU109" s="62"/>
      <c r="PDV109" s="75"/>
      <c r="PDW109" s="76"/>
      <c r="PDX109" s="216"/>
      <c r="PDY109" s="75"/>
      <c r="PDZ109" s="75"/>
      <c r="PEA109" s="204"/>
      <c r="PEB109" s="205"/>
      <c r="PEC109" s="72"/>
      <c r="PED109" s="70"/>
      <c r="PEE109" s="73"/>
      <c r="PEF109" s="74"/>
      <c r="PEG109" s="74"/>
      <c r="PEH109" s="62"/>
      <c r="PEI109" s="75"/>
      <c r="PEJ109" s="76"/>
      <c r="PEK109" s="216"/>
      <c r="PEL109" s="75"/>
      <c r="PEM109" s="75"/>
      <c r="PEN109" s="204"/>
      <c r="PEO109" s="205"/>
      <c r="PEP109" s="72"/>
      <c r="PEQ109" s="70"/>
      <c r="PER109" s="73"/>
      <c r="PES109" s="74"/>
      <c r="PET109" s="74"/>
      <c r="PEU109" s="62"/>
      <c r="PEV109" s="75"/>
      <c r="PEW109" s="76"/>
      <c r="PEX109" s="216"/>
      <c r="PEY109" s="75"/>
      <c r="PEZ109" s="75"/>
      <c r="PFA109" s="204"/>
      <c r="PFB109" s="205"/>
      <c r="PFC109" s="72"/>
      <c r="PFD109" s="70"/>
      <c r="PFE109" s="73"/>
      <c r="PFF109" s="74"/>
      <c r="PFG109" s="74"/>
      <c r="PFH109" s="62"/>
      <c r="PFI109" s="75"/>
      <c r="PFJ109" s="76"/>
      <c r="PFK109" s="216"/>
      <c r="PFL109" s="75"/>
      <c r="PFM109" s="75"/>
      <c r="PFN109" s="204"/>
      <c r="PFO109" s="205"/>
      <c r="PFP109" s="72"/>
      <c r="PFQ109" s="70"/>
      <c r="PFR109" s="73"/>
      <c r="PFS109" s="74"/>
      <c r="PFT109" s="74"/>
      <c r="PFU109" s="62"/>
      <c r="PFV109" s="75"/>
      <c r="PFW109" s="76"/>
      <c r="PFX109" s="216"/>
      <c r="PFY109" s="75"/>
      <c r="PFZ109" s="75"/>
      <c r="PGA109" s="204"/>
      <c r="PGB109" s="205"/>
      <c r="PGC109" s="72"/>
      <c r="PGD109" s="70"/>
      <c r="PGE109" s="73"/>
      <c r="PGF109" s="74"/>
      <c r="PGG109" s="74"/>
      <c r="PGH109" s="62"/>
      <c r="PGI109" s="75"/>
      <c r="PGJ109" s="76"/>
      <c r="PGK109" s="216"/>
      <c r="PGL109" s="75"/>
      <c r="PGM109" s="75"/>
      <c r="PGN109" s="204"/>
      <c r="PGO109" s="205"/>
      <c r="PGP109" s="72"/>
      <c r="PGQ109" s="70"/>
      <c r="PGR109" s="73"/>
      <c r="PGS109" s="74"/>
      <c r="PGT109" s="74"/>
      <c r="PGU109" s="62"/>
      <c r="PGV109" s="75"/>
      <c r="PGW109" s="76"/>
      <c r="PGX109" s="216"/>
      <c r="PGY109" s="75"/>
      <c r="PGZ109" s="75"/>
      <c r="PHA109" s="204"/>
      <c r="PHB109" s="205"/>
      <c r="PHC109" s="72"/>
      <c r="PHD109" s="70"/>
      <c r="PHE109" s="73"/>
      <c r="PHF109" s="74"/>
      <c r="PHG109" s="74"/>
      <c r="PHH109" s="62"/>
      <c r="PHI109" s="75"/>
      <c r="PHJ109" s="76"/>
      <c r="PHK109" s="216"/>
      <c r="PHL109" s="75"/>
      <c r="PHM109" s="75"/>
      <c r="PHN109" s="204"/>
      <c r="PHO109" s="205"/>
      <c r="PHP109" s="72"/>
      <c r="PHQ109" s="70"/>
      <c r="PHR109" s="73"/>
      <c r="PHS109" s="74"/>
      <c r="PHT109" s="74"/>
      <c r="PHU109" s="62"/>
      <c r="PHV109" s="75"/>
      <c r="PHW109" s="76"/>
      <c r="PHX109" s="216"/>
      <c r="PHY109" s="75"/>
      <c r="PHZ109" s="75"/>
      <c r="PIA109" s="204"/>
      <c r="PIB109" s="205"/>
      <c r="PIC109" s="72"/>
      <c r="PID109" s="70"/>
      <c r="PIE109" s="73"/>
      <c r="PIF109" s="74"/>
      <c r="PIG109" s="74"/>
      <c r="PIH109" s="62"/>
      <c r="PII109" s="75"/>
      <c r="PIJ109" s="76"/>
      <c r="PIK109" s="216"/>
      <c r="PIL109" s="75"/>
      <c r="PIM109" s="75"/>
      <c r="PIN109" s="204"/>
      <c r="PIO109" s="205"/>
      <c r="PIP109" s="72"/>
      <c r="PIQ109" s="70"/>
      <c r="PIR109" s="73"/>
      <c r="PIS109" s="74"/>
      <c r="PIT109" s="74"/>
      <c r="PIU109" s="62"/>
      <c r="PIV109" s="75"/>
      <c r="PIW109" s="76"/>
      <c r="PIX109" s="216"/>
      <c r="PIY109" s="75"/>
      <c r="PIZ109" s="75"/>
      <c r="PJA109" s="204"/>
      <c r="PJB109" s="205"/>
      <c r="PJC109" s="72"/>
      <c r="PJD109" s="70"/>
      <c r="PJE109" s="73"/>
      <c r="PJF109" s="74"/>
      <c r="PJG109" s="74"/>
      <c r="PJH109" s="62"/>
      <c r="PJI109" s="75"/>
      <c r="PJJ109" s="76"/>
      <c r="PJK109" s="216"/>
      <c r="PJL109" s="75"/>
      <c r="PJM109" s="75"/>
      <c r="PJN109" s="204"/>
      <c r="PJO109" s="205"/>
      <c r="PJP109" s="72"/>
      <c r="PJQ109" s="70"/>
      <c r="PJR109" s="73"/>
      <c r="PJS109" s="74"/>
      <c r="PJT109" s="74"/>
      <c r="PJU109" s="62"/>
      <c r="PJV109" s="75"/>
      <c r="PJW109" s="76"/>
      <c r="PJX109" s="216"/>
      <c r="PJY109" s="75"/>
      <c r="PJZ109" s="75"/>
      <c r="PKA109" s="204"/>
      <c r="PKB109" s="205"/>
      <c r="PKC109" s="72"/>
      <c r="PKD109" s="70"/>
      <c r="PKE109" s="73"/>
      <c r="PKF109" s="74"/>
      <c r="PKG109" s="74"/>
      <c r="PKH109" s="62"/>
      <c r="PKI109" s="75"/>
      <c r="PKJ109" s="76"/>
      <c r="PKK109" s="216"/>
      <c r="PKL109" s="75"/>
      <c r="PKM109" s="75"/>
      <c r="PKN109" s="204"/>
      <c r="PKO109" s="205"/>
      <c r="PKP109" s="72"/>
      <c r="PKQ109" s="70"/>
      <c r="PKR109" s="73"/>
      <c r="PKS109" s="74"/>
      <c r="PKT109" s="74"/>
      <c r="PKU109" s="62"/>
      <c r="PKV109" s="75"/>
      <c r="PKW109" s="76"/>
      <c r="PKX109" s="216"/>
      <c r="PKY109" s="75"/>
      <c r="PKZ109" s="75"/>
      <c r="PLA109" s="204"/>
      <c r="PLB109" s="205"/>
      <c r="PLC109" s="72"/>
      <c r="PLD109" s="70"/>
      <c r="PLE109" s="73"/>
      <c r="PLF109" s="74"/>
      <c r="PLG109" s="74"/>
      <c r="PLH109" s="62"/>
      <c r="PLI109" s="75"/>
      <c r="PLJ109" s="76"/>
      <c r="PLK109" s="216"/>
      <c r="PLL109" s="75"/>
      <c r="PLM109" s="75"/>
      <c r="PLN109" s="204"/>
      <c r="PLO109" s="205"/>
      <c r="PLP109" s="72"/>
      <c r="PLQ109" s="70"/>
      <c r="PLR109" s="73"/>
      <c r="PLS109" s="74"/>
      <c r="PLT109" s="74"/>
      <c r="PLU109" s="62"/>
      <c r="PLV109" s="75"/>
      <c r="PLW109" s="76"/>
      <c r="PLX109" s="216"/>
      <c r="PLY109" s="75"/>
      <c r="PLZ109" s="75"/>
      <c r="PMA109" s="204"/>
      <c r="PMB109" s="205"/>
      <c r="PMC109" s="72"/>
      <c r="PMD109" s="70"/>
      <c r="PME109" s="73"/>
      <c r="PMF109" s="74"/>
      <c r="PMG109" s="74"/>
      <c r="PMH109" s="62"/>
      <c r="PMI109" s="75"/>
      <c r="PMJ109" s="76"/>
      <c r="PMK109" s="216"/>
      <c r="PML109" s="75"/>
      <c r="PMM109" s="75"/>
      <c r="PMN109" s="204"/>
      <c r="PMO109" s="205"/>
      <c r="PMP109" s="72"/>
      <c r="PMQ109" s="70"/>
      <c r="PMR109" s="73"/>
      <c r="PMS109" s="74"/>
      <c r="PMT109" s="74"/>
      <c r="PMU109" s="62"/>
      <c r="PMV109" s="75"/>
      <c r="PMW109" s="76"/>
      <c r="PMX109" s="216"/>
      <c r="PMY109" s="75"/>
      <c r="PMZ109" s="75"/>
      <c r="PNA109" s="204"/>
      <c r="PNB109" s="205"/>
      <c r="PNC109" s="72"/>
      <c r="PND109" s="70"/>
      <c r="PNE109" s="73"/>
      <c r="PNF109" s="74"/>
      <c r="PNG109" s="74"/>
      <c r="PNH109" s="62"/>
      <c r="PNI109" s="75"/>
      <c r="PNJ109" s="76"/>
      <c r="PNK109" s="216"/>
      <c r="PNL109" s="75"/>
      <c r="PNM109" s="75"/>
      <c r="PNN109" s="204"/>
      <c r="PNO109" s="205"/>
      <c r="PNP109" s="72"/>
      <c r="PNQ109" s="70"/>
      <c r="PNR109" s="73"/>
      <c r="PNS109" s="74"/>
      <c r="PNT109" s="74"/>
      <c r="PNU109" s="62"/>
      <c r="PNV109" s="75"/>
      <c r="PNW109" s="76"/>
      <c r="PNX109" s="216"/>
      <c r="PNY109" s="75"/>
      <c r="PNZ109" s="75"/>
      <c r="POA109" s="204"/>
      <c r="POB109" s="205"/>
      <c r="POC109" s="72"/>
      <c r="POD109" s="70"/>
      <c r="POE109" s="73"/>
      <c r="POF109" s="74"/>
      <c r="POG109" s="74"/>
      <c r="POH109" s="62"/>
      <c r="POI109" s="75"/>
      <c r="POJ109" s="76"/>
      <c r="POK109" s="216"/>
      <c r="POL109" s="75"/>
      <c r="POM109" s="75"/>
      <c r="PON109" s="204"/>
      <c r="POO109" s="205"/>
      <c r="POP109" s="72"/>
      <c r="POQ109" s="70"/>
      <c r="POR109" s="73"/>
      <c r="POS109" s="74"/>
      <c r="POT109" s="74"/>
      <c r="POU109" s="62"/>
      <c r="POV109" s="75"/>
      <c r="POW109" s="76"/>
      <c r="POX109" s="216"/>
      <c r="POY109" s="75"/>
      <c r="POZ109" s="75"/>
      <c r="PPA109" s="204"/>
      <c r="PPB109" s="205"/>
      <c r="PPC109" s="72"/>
      <c r="PPD109" s="70"/>
      <c r="PPE109" s="73"/>
      <c r="PPF109" s="74"/>
      <c r="PPG109" s="74"/>
      <c r="PPH109" s="62"/>
      <c r="PPI109" s="75"/>
      <c r="PPJ109" s="76"/>
      <c r="PPK109" s="216"/>
      <c r="PPL109" s="75"/>
      <c r="PPM109" s="75"/>
      <c r="PPN109" s="204"/>
      <c r="PPO109" s="205"/>
      <c r="PPP109" s="72"/>
      <c r="PPQ109" s="70"/>
      <c r="PPR109" s="73"/>
      <c r="PPS109" s="74"/>
      <c r="PPT109" s="74"/>
      <c r="PPU109" s="62"/>
      <c r="PPV109" s="75"/>
      <c r="PPW109" s="76"/>
      <c r="PPX109" s="216"/>
      <c r="PPY109" s="75"/>
      <c r="PPZ109" s="75"/>
      <c r="PQA109" s="204"/>
      <c r="PQB109" s="205"/>
      <c r="PQC109" s="72"/>
      <c r="PQD109" s="70"/>
      <c r="PQE109" s="73"/>
      <c r="PQF109" s="74"/>
      <c r="PQG109" s="74"/>
      <c r="PQH109" s="62"/>
      <c r="PQI109" s="75"/>
      <c r="PQJ109" s="76"/>
      <c r="PQK109" s="216"/>
      <c r="PQL109" s="75"/>
      <c r="PQM109" s="75"/>
      <c r="PQN109" s="204"/>
      <c r="PQO109" s="205"/>
      <c r="PQP109" s="72"/>
      <c r="PQQ109" s="70"/>
      <c r="PQR109" s="73"/>
      <c r="PQS109" s="74"/>
      <c r="PQT109" s="74"/>
      <c r="PQU109" s="62"/>
      <c r="PQV109" s="75"/>
      <c r="PQW109" s="76"/>
      <c r="PQX109" s="216"/>
      <c r="PQY109" s="75"/>
      <c r="PQZ109" s="75"/>
      <c r="PRA109" s="204"/>
      <c r="PRB109" s="205"/>
      <c r="PRC109" s="72"/>
      <c r="PRD109" s="70"/>
      <c r="PRE109" s="73"/>
      <c r="PRF109" s="74"/>
      <c r="PRG109" s="74"/>
      <c r="PRH109" s="62"/>
      <c r="PRI109" s="75"/>
      <c r="PRJ109" s="76"/>
      <c r="PRK109" s="216"/>
      <c r="PRL109" s="75"/>
      <c r="PRM109" s="75"/>
      <c r="PRN109" s="204"/>
      <c r="PRO109" s="205"/>
      <c r="PRP109" s="72"/>
      <c r="PRQ109" s="70"/>
      <c r="PRR109" s="73"/>
      <c r="PRS109" s="74"/>
      <c r="PRT109" s="74"/>
      <c r="PRU109" s="62"/>
      <c r="PRV109" s="75"/>
      <c r="PRW109" s="76"/>
      <c r="PRX109" s="216"/>
      <c r="PRY109" s="75"/>
      <c r="PRZ109" s="75"/>
      <c r="PSA109" s="204"/>
      <c r="PSB109" s="205"/>
      <c r="PSC109" s="72"/>
      <c r="PSD109" s="70"/>
      <c r="PSE109" s="73"/>
      <c r="PSF109" s="74"/>
      <c r="PSG109" s="74"/>
      <c r="PSH109" s="62"/>
      <c r="PSI109" s="75"/>
      <c r="PSJ109" s="76"/>
      <c r="PSK109" s="216"/>
      <c r="PSL109" s="75"/>
      <c r="PSM109" s="75"/>
      <c r="PSN109" s="204"/>
      <c r="PSO109" s="205"/>
      <c r="PSP109" s="72"/>
      <c r="PSQ109" s="70"/>
      <c r="PSR109" s="73"/>
      <c r="PSS109" s="74"/>
      <c r="PST109" s="74"/>
      <c r="PSU109" s="62"/>
      <c r="PSV109" s="75"/>
      <c r="PSW109" s="76"/>
      <c r="PSX109" s="216"/>
      <c r="PSY109" s="75"/>
      <c r="PSZ109" s="75"/>
      <c r="PTA109" s="204"/>
      <c r="PTB109" s="205"/>
      <c r="PTC109" s="72"/>
      <c r="PTD109" s="70"/>
      <c r="PTE109" s="73"/>
      <c r="PTF109" s="74"/>
      <c r="PTG109" s="74"/>
      <c r="PTH109" s="62"/>
      <c r="PTI109" s="75"/>
      <c r="PTJ109" s="76"/>
      <c r="PTK109" s="216"/>
      <c r="PTL109" s="75"/>
      <c r="PTM109" s="75"/>
      <c r="PTN109" s="204"/>
      <c r="PTO109" s="205"/>
      <c r="PTP109" s="72"/>
      <c r="PTQ109" s="70"/>
      <c r="PTR109" s="73"/>
      <c r="PTS109" s="74"/>
      <c r="PTT109" s="74"/>
      <c r="PTU109" s="62"/>
      <c r="PTV109" s="75"/>
      <c r="PTW109" s="76"/>
      <c r="PTX109" s="216"/>
      <c r="PTY109" s="75"/>
      <c r="PTZ109" s="75"/>
      <c r="PUA109" s="204"/>
      <c r="PUB109" s="205"/>
      <c r="PUC109" s="72"/>
      <c r="PUD109" s="70"/>
      <c r="PUE109" s="73"/>
      <c r="PUF109" s="74"/>
      <c r="PUG109" s="74"/>
      <c r="PUH109" s="62"/>
      <c r="PUI109" s="75"/>
      <c r="PUJ109" s="76"/>
      <c r="PUK109" s="216"/>
      <c r="PUL109" s="75"/>
      <c r="PUM109" s="75"/>
      <c r="PUN109" s="204"/>
      <c r="PUO109" s="205"/>
      <c r="PUP109" s="72"/>
      <c r="PUQ109" s="70"/>
      <c r="PUR109" s="73"/>
      <c r="PUS109" s="74"/>
      <c r="PUT109" s="74"/>
      <c r="PUU109" s="62"/>
      <c r="PUV109" s="75"/>
      <c r="PUW109" s="76"/>
      <c r="PUX109" s="216"/>
      <c r="PUY109" s="75"/>
      <c r="PUZ109" s="75"/>
      <c r="PVA109" s="204"/>
      <c r="PVB109" s="205"/>
      <c r="PVC109" s="72"/>
      <c r="PVD109" s="70"/>
      <c r="PVE109" s="73"/>
      <c r="PVF109" s="74"/>
      <c r="PVG109" s="74"/>
      <c r="PVH109" s="62"/>
      <c r="PVI109" s="75"/>
      <c r="PVJ109" s="76"/>
      <c r="PVK109" s="216"/>
      <c r="PVL109" s="75"/>
      <c r="PVM109" s="75"/>
      <c r="PVN109" s="204"/>
      <c r="PVO109" s="205"/>
      <c r="PVP109" s="72"/>
      <c r="PVQ109" s="70"/>
      <c r="PVR109" s="73"/>
      <c r="PVS109" s="74"/>
      <c r="PVT109" s="74"/>
      <c r="PVU109" s="62"/>
      <c r="PVV109" s="75"/>
      <c r="PVW109" s="76"/>
      <c r="PVX109" s="216"/>
      <c r="PVY109" s="75"/>
      <c r="PVZ109" s="75"/>
      <c r="PWA109" s="204"/>
      <c r="PWB109" s="205"/>
      <c r="PWC109" s="72"/>
      <c r="PWD109" s="70"/>
      <c r="PWE109" s="73"/>
      <c r="PWF109" s="74"/>
      <c r="PWG109" s="74"/>
      <c r="PWH109" s="62"/>
      <c r="PWI109" s="75"/>
      <c r="PWJ109" s="76"/>
      <c r="PWK109" s="216"/>
      <c r="PWL109" s="75"/>
      <c r="PWM109" s="75"/>
      <c r="PWN109" s="204"/>
      <c r="PWO109" s="205"/>
      <c r="PWP109" s="72"/>
      <c r="PWQ109" s="70"/>
      <c r="PWR109" s="73"/>
      <c r="PWS109" s="74"/>
      <c r="PWT109" s="74"/>
      <c r="PWU109" s="62"/>
      <c r="PWV109" s="75"/>
      <c r="PWW109" s="76"/>
      <c r="PWX109" s="216"/>
      <c r="PWY109" s="75"/>
      <c r="PWZ109" s="75"/>
      <c r="PXA109" s="204"/>
      <c r="PXB109" s="205"/>
      <c r="PXC109" s="72"/>
      <c r="PXD109" s="70"/>
      <c r="PXE109" s="73"/>
      <c r="PXF109" s="74"/>
      <c r="PXG109" s="74"/>
      <c r="PXH109" s="62"/>
      <c r="PXI109" s="75"/>
      <c r="PXJ109" s="76"/>
      <c r="PXK109" s="216"/>
      <c r="PXL109" s="75"/>
      <c r="PXM109" s="75"/>
      <c r="PXN109" s="204"/>
      <c r="PXO109" s="205"/>
      <c r="PXP109" s="72"/>
      <c r="PXQ109" s="70"/>
      <c r="PXR109" s="73"/>
      <c r="PXS109" s="74"/>
      <c r="PXT109" s="74"/>
      <c r="PXU109" s="62"/>
      <c r="PXV109" s="75"/>
      <c r="PXW109" s="76"/>
      <c r="PXX109" s="216"/>
      <c r="PXY109" s="75"/>
      <c r="PXZ109" s="75"/>
      <c r="PYA109" s="204"/>
      <c r="PYB109" s="205"/>
      <c r="PYC109" s="72"/>
      <c r="PYD109" s="70"/>
      <c r="PYE109" s="73"/>
      <c r="PYF109" s="74"/>
      <c r="PYG109" s="74"/>
      <c r="PYH109" s="62"/>
      <c r="PYI109" s="75"/>
      <c r="PYJ109" s="76"/>
      <c r="PYK109" s="216"/>
      <c r="PYL109" s="75"/>
      <c r="PYM109" s="75"/>
      <c r="PYN109" s="204"/>
      <c r="PYO109" s="205"/>
      <c r="PYP109" s="72"/>
      <c r="PYQ109" s="70"/>
      <c r="PYR109" s="73"/>
      <c r="PYS109" s="74"/>
      <c r="PYT109" s="74"/>
      <c r="PYU109" s="62"/>
      <c r="PYV109" s="75"/>
      <c r="PYW109" s="76"/>
      <c r="PYX109" s="216"/>
      <c r="PYY109" s="75"/>
      <c r="PYZ109" s="75"/>
      <c r="PZA109" s="204"/>
      <c r="PZB109" s="205"/>
      <c r="PZC109" s="72"/>
      <c r="PZD109" s="70"/>
      <c r="PZE109" s="73"/>
      <c r="PZF109" s="74"/>
      <c r="PZG109" s="74"/>
      <c r="PZH109" s="62"/>
      <c r="PZI109" s="75"/>
      <c r="PZJ109" s="76"/>
      <c r="PZK109" s="216"/>
      <c r="PZL109" s="75"/>
      <c r="PZM109" s="75"/>
      <c r="PZN109" s="204"/>
      <c r="PZO109" s="205"/>
      <c r="PZP109" s="72"/>
      <c r="PZQ109" s="70"/>
      <c r="PZR109" s="73"/>
      <c r="PZS109" s="74"/>
      <c r="PZT109" s="74"/>
      <c r="PZU109" s="62"/>
      <c r="PZV109" s="75"/>
      <c r="PZW109" s="76"/>
      <c r="PZX109" s="216"/>
      <c r="PZY109" s="75"/>
      <c r="PZZ109" s="75"/>
      <c r="QAA109" s="204"/>
      <c r="QAB109" s="205"/>
      <c r="QAC109" s="72"/>
      <c r="QAD109" s="70"/>
      <c r="QAE109" s="73"/>
      <c r="QAF109" s="74"/>
      <c r="QAG109" s="74"/>
      <c r="QAH109" s="62"/>
      <c r="QAI109" s="75"/>
      <c r="QAJ109" s="76"/>
      <c r="QAK109" s="216"/>
      <c r="QAL109" s="75"/>
      <c r="QAM109" s="75"/>
      <c r="QAN109" s="204"/>
      <c r="QAO109" s="205"/>
      <c r="QAP109" s="72"/>
      <c r="QAQ109" s="70"/>
      <c r="QAR109" s="73"/>
      <c r="QAS109" s="74"/>
      <c r="QAT109" s="74"/>
      <c r="QAU109" s="62"/>
      <c r="QAV109" s="75"/>
      <c r="QAW109" s="76"/>
      <c r="QAX109" s="216"/>
      <c r="QAY109" s="75"/>
      <c r="QAZ109" s="75"/>
      <c r="QBA109" s="204"/>
      <c r="QBB109" s="205"/>
      <c r="QBC109" s="72"/>
      <c r="QBD109" s="70"/>
      <c r="QBE109" s="73"/>
      <c r="QBF109" s="74"/>
      <c r="QBG109" s="74"/>
      <c r="QBH109" s="62"/>
      <c r="QBI109" s="75"/>
      <c r="QBJ109" s="76"/>
      <c r="QBK109" s="216"/>
      <c r="QBL109" s="75"/>
      <c r="QBM109" s="75"/>
      <c r="QBN109" s="204"/>
      <c r="QBO109" s="205"/>
      <c r="QBP109" s="72"/>
      <c r="QBQ109" s="70"/>
      <c r="QBR109" s="73"/>
      <c r="QBS109" s="74"/>
      <c r="QBT109" s="74"/>
      <c r="QBU109" s="62"/>
      <c r="QBV109" s="75"/>
      <c r="QBW109" s="76"/>
      <c r="QBX109" s="216"/>
      <c r="QBY109" s="75"/>
      <c r="QBZ109" s="75"/>
      <c r="QCA109" s="204"/>
      <c r="QCB109" s="205"/>
      <c r="QCC109" s="72"/>
      <c r="QCD109" s="70"/>
      <c r="QCE109" s="73"/>
      <c r="QCF109" s="74"/>
      <c r="QCG109" s="74"/>
      <c r="QCH109" s="62"/>
      <c r="QCI109" s="75"/>
      <c r="QCJ109" s="76"/>
      <c r="QCK109" s="216"/>
      <c r="QCL109" s="75"/>
      <c r="QCM109" s="75"/>
      <c r="QCN109" s="204"/>
      <c r="QCO109" s="205"/>
      <c r="QCP109" s="72"/>
      <c r="QCQ109" s="70"/>
      <c r="QCR109" s="73"/>
      <c r="QCS109" s="74"/>
      <c r="QCT109" s="74"/>
      <c r="QCU109" s="62"/>
      <c r="QCV109" s="75"/>
      <c r="QCW109" s="76"/>
      <c r="QCX109" s="216"/>
      <c r="QCY109" s="75"/>
      <c r="QCZ109" s="75"/>
      <c r="QDA109" s="204"/>
      <c r="QDB109" s="205"/>
      <c r="QDC109" s="72"/>
      <c r="QDD109" s="70"/>
      <c r="QDE109" s="73"/>
      <c r="QDF109" s="74"/>
      <c r="QDG109" s="74"/>
      <c r="QDH109" s="62"/>
      <c r="QDI109" s="75"/>
      <c r="QDJ109" s="76"/>
      <c r="QDK109" s="216"/>
      <c r="QDL109" s="75"/>
      <c r="QDM109" s="75"/>
      <c r="QDN109" s="204"/>
      <c r="QDO109" s="205"/>
      <c r="QDP109" s="72"/>
      <c r="QDQ109" s="70"/>
      <c r="QDR109" s="73"/>
      <c r="QDS109" s="74"/>
      <c r="QDT109" s="74"/>
      <c r="QDU109" s="62"/>
      <c r="QDV109" s="75"/>
      <c r="QDW109" s="76"/>
      <c r="QDX109" s="216"/>
      <c r="QDY109" s="75"/>
      <c r="QDZ109" s="75"/>
      <c r="QEA109" s="204"/>
      <c r="QEB109" s="205"/>
      <c r="QEC109" s="72"/>
      <c r="QED109" s="70"/>
      <c r="QEE109" s="73"/>
      <c r="QEF109" s="74"/>
      <c r="QEG109" s="74"/>
      <c r="QEH109" s="62"/>
      <c r="QEI109" s="75"/>
      <c r="QEJ109" s="76"/>
      <c r="QEK109" s="216"/>
      <c r="QEL109" s="75"/>
      <c r="QEM109" s="75"/>
      <c r="QEN109" s="204"/>
      <c r="QEO109" s="205"/>
      <c r="QEP109" s="72"/>
      <c r="QEQ109" s="70"/>
      <c r="QER109" s="73"/>
      <c r="QES109" s="74"/>
      <c r="QET109" s="74"/>
      <c r="QEU109" s="62"/>
      <c r="QEV109" s="75"/>
      <c r="QEW109" s="76"/>
      <c r="QEX109" s="216"/>
      <c r="QEY109" s="75"/>
      <c r="QEZ109" s="75"/>
      <c r="QFA109" s="204"/>
      <c r="QFB109" s="205"/>
      <c r="QFC109" s="72"/>
      <c r="QFD109" s="70"/>
      <c r="QFE109" s="73"/>
      <c r="QFF109" s="74"/>
      <c r="QFG109" s="74"/>
      <c r="QFH109" s="62"/>
      <c r="QFI109" s="75"/>
      <c r="QFJ109" s="76"/>
      <c r="QFK109" s="216"/>
      <c r="QFL109" s="75"/>
      <c r="QFM109" s="75"/>
      <c r="QFN109" s="204"/>
      <c r="QFO109" s="205"/>
      <c r="QFP109" s="72"/>
      <c r="QFQ109" s="70"/>
      <c r="QFR109" s="73"/>
      <c r="QFS109" s="74"/>
      <c r="QFT109" s="74"/>
      <c r="QFU109" s="62"/>
      <c r="QFV109" s="75"/>
      <c r="QFW109" s="76"/>
      <c r="QFX109" s="216"/>
      <c r="QFY109" s="75"/>
      <c r="QFZ109" s="75"/>
      <c r="QGA109" s="204"/>
      <c r="QGB109" s="205"/>
      <c r="QGC109" s="72"/>
      <c r="QGD109" s="70"/>
      <c r="QGE109" s="73"/>
      <c r="QGF109" s="74"/>
      <c r="QGG109" s="74"/>
      <c r="QGH109" s="62"/>
      <c r="QGI109" s="75"/>
      <c r="QGJ109" s="76"/>
      <c r="QGK109" s="216"/>
      <c r="QGL109" s="75"/>
      <c r="QGM109" s="75"/>
      <c r="QGN109" s="204"/>
      <c r="QGO109" s="205"/>
      <c r="QGP109" s="72"/>
      <c r="QGQ109" s="70"/>
      <c r="QGR109" s="73"/>
      <c r="QGS109" s="74"/>
      <c r="QGT109" s="74"/>
      <c r="QGU109" s="62"/>
      <c r="QGV109" s="75"/>
      <c r="QGW109" s="76"/>
      <c r="QGX109" s="216"/>
      <c r="QGY109" s="75"/>
      <c r="QGZ109" s="75"/>
      <c r="QHA109" s="204"/>
      <c r="QHB109" s="205"/>
      <c r="QHC109" s="72"/>
      <c r="QHD109" s="70"/>
      <c r="QHE109" s="73"/>
      <c r="QHF109" s="74"/>
      <c r="QHG109" s="74"/>
      <c r="QHH109" s="62"/>
      <c r="QHI109" s="75"/>
      <c r="QHJ109" s="76"/>
      <c r="QHK109" s="216"/>
      <c r="QHL109" s="75"/>
      <c r="QHM109" s="75"/>
      <c r="QHN109" s="204"/>
      <c r="QHO109" s="205"/>
      <c r="QHP109" s="72"/>
      <c r="QHQ109" s="70"/>
      <c r="QHR109" s="73"/>
      <c r="QHS109" s="74"/>
      <c r="QHT109" s="74"/>
      <c r="QHU109" s="62"/>
      <c r="QHV109" s="75"/>
      <c r="QHW109" s="76"/>
      <c r="QHX109" s="216"/>
      <c r="QHY109" s="75"/>
      <c r="QHZ109" s="75"/>
      <c r="QIA109" s="204"/>
      <c r="QIB109" s="205"/>
      <c r="QIC109" s="72"/>
      <c r="QID109" s="70"/>
      <c r="QIE109" s="73"/>
      <c r="QIF109" s="74"/>
      <c r="QIG109" s="74"/>
      <c r="QIH109" s="62"/>
      <c r="QII109" s="75"/>
      <c r="QIJ109" s="76"/>
      <c r="QIK109" s="216"/>
      <c r="QIL109" s="75"/>
      <c r="QIM109" s="75"/>
      <c r="QIN109" s="204"/>
      <c r="QIO109" s="205"/>
      <c r="QIP109" s="72"/>
      <c r="QIQ109" s="70"/>
      <c r="QIR109" s="73"/>
      <c r="QIS109" s="74"/>
      <c r="QIT109" s="74"/>
      <c r="QIU109" s="62"/>
      <c r="QIV109" s="75"/>
      <c r="QIW109" s="76"/>
      <c r="QIX109" s="216"/>
      <c r="QIY109" s="75"/>
      <c r="QIZ109" s="75"/>
      <c r="QJA109" s="204"/>
      <c r="QJB109" s="205"/>
      <c r="QJC109" s="72"/>
      <c r="QJD109" s="70"/>
      <c r="QJE109" s="73"/>
      <c r="QJF109" s="74"/>
      <c r="QJG109" s="74"/>
      <c r="QJH109" s="62"/>
      <c r="QJI109" s="75"/>
      <c r="QJJ109" s="76"/>
      <c r="QJK109" s="216"/>
      <c r="QJL109" s="75"/>
      <c r="QJM109" s="75"/>
      <c r="QJN109" s="204"/>
      <c r="QJO109" s="205"/>
      <c r="QJP109" s="72"/>
      <c r="QJQ109" s="70"/>
      <c r="QJR109" s="73"/>
      <c r="QJS109" s="74"/>
      <c r="QJT109" s="74"/>
      <c r="QJU109" s="62"/>
      <c r="QJV109" s="75"/>
      <c r="QJW109" s="76"/>
      <c r="QJX109" s="216"/>
      <c r="QJY109" s="75"/>
      <c r="QJZ109" s="75"/>
      <c r="QKA109" s="204"/>
      <c r="QKB109" s="205"/>
      <c r="QKC109" s="72"/>
      <c r="QKD109" s="70"/>
      <c r="QKE109" s="73"/>
      <c r="QKF109" s="74"/>
      <c r="QKG109" s="74"/>
      <c r="QKH109" s="62"/>
      <c r="QKI109" s="75"/>
      <c r="QKJ109" s="76"/>
      <c r="QKK109" s="216"/>
      <c r="QKL109" s="75"/>
      <c r="QKM109" s="75"/>
      <c r="QKN109" s="204"/>
      <c r="QKO109" s="205"/>
      <c r="QKP109" s="72"/>
      <c r="QKQ109" s="70"/>
      <c r="QKR109" s="73"/>
      <c r="QKS109" s="74"/>
      <c r="QKT109" s="74"/>
      <c r="QKU109" s="62"/>
      <c r="QKV109" s="75"/>
      <c r="QKW109" s="76"/>
      <c r="QKX109" s="216"/>
      <c r="QKY109" s="75"/>
      <c r="QKZ109" s="75"/>
      <c r="QLA109" s="204"/>
      <c r="QLB109" s="205"/>
      <c r="QLC109" s="72"/>
      <c r="QLD109" s="70"/>
      <c r="QLE109" s="73"/>
      <c r="QLF109" s="74"/>
      <c r="QLG109" s="74"/>
      <c r="QLH109" s="62"/>
      <c r="QLI109" s="75"/>
      <c r="QLJ109" s="76"/>
      <c r="QLK109" s="216"/>
      <c r="QLL109" s="75"/>
      <c r="QLM109" s="75"/>
      <c r="QLN109" s="204"/>
      <c r="QLO109" s="205"/>
      <c r="QLP109" s="72"/>
      <c r="QLQ109" s="70"/>
      <c r="QLR109" s="73"/>
      <c r="QLS109" s="74"/>
      <c r="QLT109" s="74"/>
      <c r="QLU109" s="62"/>
      <c r="QLV109" s="75"/>
      <c r="QLW109" s="76"/>
      <c r="QLX109" s="216"/>
      <c r="QLY109" s="75"/>
      <c r="QLZ109" s="75"/>
      <c r="QMA109" s="204"/>
      <c r="QMB109" s="205"/>
      <c r="QMC109" s="72"/>
      <c r="QMD109" s="70"/>
      <c r="QME109" s="73"/>
      <c r="QMF109" s="74"/>
      <c r="QMG109" s="74"/>
      <c r="QMH109" s="62"/>
      <c r="QMI109" s="75"/>
      <c r="QMJ109" s="76"/>
      <c r="QMK109" s="216"/>
      <c r="QML109" s="75"/>
      <c r="QMM109" s="75"/>
      <c r="QMN109" s="204"/>
      <c r="QMO109" s="205"/>
      <c r="QMP109" s="72"/>
      <c r="QMQ109" s="70"/>
      <c r="QMR109" s="73"/>
      <c r="QMS109" s="74"/>
      <c r="QMT109" s="74"/>
      <c r="QMU109" s="62"/>
      <c r="QMV109" s="75"/>
      <c r="QMW109" s="76"/>
      <c r="QMX109" s="216"/>
      <c r="QMY109" s="75"/>
      <c r="QMZ109" s="75"/>
      <c r="QNA109" s="204"/>
      <c r="QNB109" s="205"/>
      <c r="QNC109" s="72"/>
      <c r="QND109" s="70"/>
      <c r="QNE109" s="73"/>
      <c r="QNF109" s="74"/>
      <c r="QNG109" s="74"/>
      <c r="QNH109" s="62"/>
      <c r="QNI109" s="75"/>
      <c r="QNJ109" s="76"/>
      <c r="QNK109" s="216"/>
      <c r="QNL109" s="75"/>
      <c r="QNM109" s="75"/>
      <c r="QNN109" s="204"/>
      <c r="QNO109" s="205"/>
      <c r="QNP109" s="72"/>
      <c r="QNQ109" s="70"/>
      <c r="QNR109" s="73"/>
      <c r="QNS109" s="74"/>
      <c r="QNT109" s="74"/>
      <c r="QNU109" s="62"/>
      <c r="QNV109" s="75"/>
      <c r="QNW109" s="76"/>
      <c r="QNX109" s="216"/>
      <c r="QNY109" s="75"/>
      <c r="QNZ109" s="75"/>
      <c r="QOA109" s="204"/>
      <c r="QOB109" s="205"/>
      <c r="QOC109" s="72"/>
      <c r="QOD109" s="70"/>
      <c r="QOE109" s="73"/>
      <c r="QOF109" s="74"/>
      <c r="QOG109" s="74"/>
      <c r="QOH109" s="62"/>
      <c r="QOI109" s="75"/>
      <c r="QOJ109" s="76"/>
      <c r="QOK109" s="216"/>
      <c r="QOL109" s="75"/>
      <c r="QOM109" s="75"/>
      <c r="QON109" s="204"/>
      <c r="QOO109" s="205"/>
      <c r="QOP109" s="72"/>
      <c r="QOQ109" s="70"/>
      <c r="QOR109" s="73"/>
      <c r="QOS109" s="74"/>
      <c r="QOT109" s="74"/>
      <c r="QOU109" s="62"/>
      <c r="QOV109" s="75"/>
      <c r="QOW109" s="76"/>
      <c r="QOX109" s="216"/>
      <c r="QOY109" s="75"/>
      <c r="QOZ109" s="75"/>
      <c r="QPA109" s="204"/>
      <c r="QPB109" s="205"/>
      <c r="QPC109" s="72"/>
      <c r="QPD109" s="70"/>
      <c r="QPE109" s="73"/>
      <c r="QPF109" s="74"/>
      <c r="QPG109" s="74"/>
      <c r="QPH109" s="62"/>
      <c r="QPI109" s="75"/>
      <c r="QPJ109" s="76"/>
      <c r="QPK109" s="216"/>
      <c r="QPL109" s="75"/>
      <c r="QPM109" s="75"/>
      <c r="QPN109" s="204"/>
      <c r="QPO109" s="205"/>
      <c r="QPP109" s="72"/>
      <c r="QPQ109" s="70"/>
      <c r="QPR109" s="73"/>
      <c r="QPS109" s="74"/>
      <c r="QPT109" s="74"/>
      <c r="QPU109" s="62"/>
      <c r="QPV109" s="75"/>
      <c r="QPW109" s="76"/>
      <c r="QPX109" s="216"/>
      <c r="QPY109" s="75"/>
      <c r="QPZ109" s="75"/>
      <c r="QQA109" s="204"/>
      <c r="QQB109" s="205"/>
      <c r="QQC109" s="72"/>
      <c r="QQD109" s="70"/>
      <c r="QQE109" s="73"/>
      <c r="QQF109" s="74"/>
      <c r="QQG109" s="74"/>
      <c r="QQH109" s="62"/>
      <c r="QQI109" s="75"/>
      <c r="QQJ109" s="76"/>
      <c r="QQK109" s="216"/>
      <c r="QQL109" s="75"/>
      <c r="QQM109" s="75"/>
      <c r="QQN109" s="204"/>
      <c r="QQO109" s="205"/>
      <c r="QQP109" s="72"/>
      <c r="QQQ109" s="70"/>
      <c r="QQR109" s="73"/>
      <c r="QQS109" s="74"/>
      <c r="QQT109" s="74"/>
      <c r="QQU109" s="62"/>
      <c r="QQV109" s="75"/>
      <c r="QQW109" s="76"/>
      <c r="QQX109" s="216"/>
      <c r="QQY109" s="75"/>
      <c r="QQZ109" s="75"/>
      <c r="QRA109" s="204"/>
      <c r="QRB109" s="205"/>
      <c r="QRC109" s="72"/>
      <c r="QRD109" s="70"/>
      <c r="QRE109" s="73"/>
      <c r="QRF109" s="74"/>
      <c r="QRG109" s="74"/>
      <c r="QRH109" s="62"/>
      <c r="QRI109" s="75"/>
      <c r="QRJ109" s="76"/>
      <c r="QRK109" s="216"/>
      <c r="QRL109" s="75"/>
      <c r="QRM109" s="75"/>
      <c r="QRN109" s="204"/>
      <c r="QRO109" s="205"/>
      <c r="QRP109" s="72"/>
      <c r="QRQ109" s="70"/>
      <c r="QRR109" s="73"/>
      <c r="QRS109" s="74"/>
      <c r="QRT109" s="74"/>
      <c r="QRU109" s="62"/>
      <c r="QRV109" s="75"/>
      <c r="QRW109" s="76"/>
      <c r="QRX109" s="216"/>
      <c r="QRY109" s="75"/>
      <c r="QRZ109" s="75"/>
      <c r="QSA109" s="204"/>
      <c r="QSB109" s="205"/>
      <c r="QSC109" s="72"/>
      <c r="QSD109" s="70"/>
      <c r="QSE109" s="73"/>
      <c r="QSF109" s="74"/>
      <c r="QSG109" s="74"/>
      <c r="QSH109" s="62"/>
      <c r="QSI109" s="75"/>
      <c r="QSJ109" s="76"/>
      <c r="QSK109" s="216"/>
      <c r="QSL109" s="75"/>
      <c r="QSM109" s="75"/>
      <c r="QSN109" s="204"/>
      <c r="QSO109" s="205"/>
      <c r="QSP109" s="72"/>
      <c r="QSQ109" s="70"/>
      <c r="QSR109" s="73"/>
      <c r="QSS109" s="74"/>
      <c r="QST109" s="74"/>
      <c r="QSU109" s="62"/>
      <c r="QSV109" s="75"/>
      <c r="QSW109" s="76"/>
      <c r="QSX109" s="216"/>
      <c r="QSY109" s="75"/>
      <c r="QSZ109" s="75"/>
      <c r="QTA109" s="204"/>
      <c r="QTB109" s="205"/>
      <c r="QTC109" s="72"/>
      <c r="QTD109" s="70"/>
      <c r="QTE109" s="73"/>
      <c r="QTF109" s="74"/>
      <c r="QTG109" s="74"/>
      <c r="QTH109" s="62"/>
      <c r="QTI109" s="75"/>
      <c r="QTJ109" s="76"/>
      <c r="QTK109" s="216"/>
      <c r="QTL109" s="75"/>
      <c r="QTM109" s="75"/>
      <c r="QTN109" s="204"/>
      <c r="QTO109" s="205"/>
      <c r="QTP109" s="72"/>
      <c r="QTQ109" s="70"/>
      <c r="QTR109" s="73"/>
      <c r="QTS109" s="74"/>
      <c r="QTT109" s="74"/>
      <c r="QTU109" s="62"/>
      <c r="QTV109" s="75"/>
      <c r="QTW109" s="76"/>
      <c r="QTX109" s="216"/>
      <c r="QTY109" s="75"/>
      <c r="QTZ109" s="75"/>
      <c r="QUA109" s="204"/>
      <c r="QUB109" s="205"/>
      <c r="QUC109" s="72"/>
      <c r="QUD109" s="70"/>
      <c r="QUE109" s="73"/>
      <c r="QUF109" s="74"/>
      <c r="QUG109" s="74"/>
      <c r="QUH109" s="62"/>
      <c r="QUI109" s="75"/>
      <c r="QUJ109" s="76"/>
      <c r="QUK109" s="216"/>
      <c r="QUL109" s="75"/>
      <c r="QUM109" s="75"/>
      <c r="QUN109" s="204"/>
      <c r="QUO109" s="205"/>
      <c r="QUP109" s="72"/>
      <c r="QUQ109" s="70"/>
      <c r="QUR109" s="73"/>
      <c r="QUS109" s="74"/>
      <c r="QUT109" s="74"/>
      <c r="QUU109" s="62"/>
      <c r="QUV109" s="75"/>
      <c r="QUW109" s="76"/>
      <c r="QUX109" s="216"/>
      <c r="QUY109" s="75"/>
      <c r="QUZ109" s="75"/>
      <c r="QVA109" s="204"/>
      <c r="QVB109" s="205"/>
      <c r="QVC109" s="72"/>
      <c r="QVD109" s="70"/>
      <c r="QVE109" s="73"/>
      <c r="QVF109" s="74"/>
      <c r="QVG109" s="74"/>
      <c r="QVH109" s="62"/>
      <c r="QVI109" s="75"/>
      <c r="QVJ109" s="76"/>
      <c r="QVK109" s="216"/>
      <c r="QVL109" s="75"/>
      <c r="QVM109" s="75"/>
      <c r="QVN109" s="204"/>
      <c r="QVO109" s="205"/>
      <c r="QVP109" s="72"/>
      <c r="QVQ109" s="70"/>
      <c r="QVR109" s="73"/>
      <c r="QVS109" s="74"/>
      <c r="QVT109" s="74"/>
      <c r="QVU109" s="62"/>
      <c r="QVV109" s="75"/>
      <c r="QVW109" s="76"/>
      <c r="QVX109" s="216"/>
      <c r="QVY109" s="75"/>
      <c r="QVZ109" s="75"/>
      <c r="QWA109" s="204"/>
      <c r="QWB109" s="205"/>
      <c r="QWC109" s="72"/>
      <c r="QWD109" s="70"/>
      <c r="QWE109" s="73"/>
      <c r="QWF109" s="74"/>
      <c r="QWG109" s="74"/>
      <c r="QWH109" s="62"/>
      <c r="QWI109" s="75"/>
      <c r="QWJ109" s="76"/>
      <c r="QWK109" s="216"/>
      <c r="QWL109" s="75"/>
      <c r="QWM109" s="75"/>
      <c r="QWN109" s="204"/>
      <c r="QWO109" s="205"/>
      <c r="QWP109" s="72"/>
      <c r="QWQ109" s="70"/>
      <c r="QWR109" s="73"/>
      <c r="QWS109" s="74"/>
      <c r="QWT109" s="74"/>
      <c r="QWU109" s="62"/>
      <c r="QWV109" s="75"/>
      <c r="QWW109" s="76"/>
      <c r="QWX109" s="216"/>
      <c r="QWY109" s="75"/>
      <c r="QWZ109" s="75"/>
      <c r="QXA109" s="204"/>
      <c r="QXB109" s="205"/>
      <c r="QXC109" s="72"/>
      <c r="QXD109" s="70"/>
      <c r="QXE109" s="73"/>
      <c r="QXF109" s="74"/>
      <c r="QXG109" s="74"/>
      <c r="QXH109" s="62"/>
      <c r="QXI109" s="75"/>
      <c r="QXJ109" s="76"/>
      <c r="QXK109" s="216"/>
      <c r="QXL109" s="75"/>
      <c r="QXM109" s="75"/>
      <c r="QXN109" s="204"/>
      <c r="QXO109" s="205"/>
      <c r="QXP109" s="72"/>
      <c r="QXQ109" s="70"/>
      <c r="QXR109" s="73"/>
      <c r="QXS109" s="74"/>
      <c r="QXT109" s="74"/>
      <c r="QXU109" s="62"/>
      <c r="QXV109" s="75"/>
      <c r="QXW109" s="76"/>
      <c r="QXX109" s="216"/>
      <c r="QXY109" s="75"/>
      <c r="QXZ109" s="75"/>
      <c r="QYA109" s="204"/>
      <c r="QYB109" s="205"/>
      <c r="QYC109" s="72"/>
      <c r="QYD109" s="70"/>
      <c r="QYE109" s="73"/>
      <c r="QYF109" s="74"/>
      <c r="QYG109" s="74"/>
      <c r="QYH109" s="62"/>
      <c r="QYI109" s="75"/>
      <c r="QYJ109" s="76"/>
      <c r="QYK109" s="216"/>
      <c r="QYL109" s="75"/>
      <c r="QYM109" s="75"/>
      <c r="QYN109" s="204"/>
      <c r="QYO109" s="205"/>
      <c r="QYP109" s="72"/>
      <c r="QYQ109" s="70"/>
      <c r="QYR109" s="73"/>
      <c r="QYS109" s="74"/>
      <c r="QYT109" s="74"/>
      <c r="QYU109" s="62"/>
      <c r="QYV109" s="75"/>
      <c r="QYW109" s="76"/>
      <c r="QYX109" s="216"/>
      <c r="QYY109" s="75"/>
      <c r="QYZ109" s="75"/>
      <c r="QZA109" s="204"/>
      <c r="QZB109" s="205"/>
      <c r="QZC109" s="72"/>
      <c r="QZD109" s="70"/>
      <c r="QZE109" s="73"/>
      <c r="QZF109" s="74"/>
      <c r="QZG109" s="74"/>
      <c r="QZH109" s="62"/>
      <c r="QZI109" s="75"/>
      <c r="QZJ109" s="76"/>
      <c r="QZK109" s="216"/>
      <c r="QZL109" s="75"/>
      <c r="QZM109" s="75"/>
      <c r="QZN109" s="204"/>
      <c r="QZO109" s="205"/>
      <c r="QZP109" s="72"/>
      <c r="QZQ109" s="70"/>
      <c r="QZR109" s="73"/>
      <c r="QZS109" s="74"/>
      <c r="QZT109" s="74"/>
      <c r="QZU109" s="62"/>
      <c r="QZV109" s="75"/>
      <c r="QZW109" s="76"/>
      <c r="QZX109" s="216"/>
      <c r="QZY109" s="75"/>
      <c r="QZZ109" s="75"/>
      <c r="RAA109" s="204"/>
      <c r="RAB109" s="205"/>
      <c r="RAC109" s="72"/>
      <c r="RAD109" s="70"/>
      <c r="RAE109" s="73"/>
      <c r="RAF109" s="74"/>
      <c r="RAG109" s="74"/>
      <c r="RAH109" s="62"/>
      <c r="RAI109" s="75"/>
      <c r="RAJ109" s="76"/>
      <c r="RAK109" s="216"/>
      <c r="RAL109" s="75"/>
      <c r="RAM109" s="75"/>
      <c r="RAN109" s="204"/>
      <c r="RAO109" s="205"/>
      <c r="RAP109" s="72"/>
      <c r="RAQ109" s="70"/>
      <c r="RAR109" s="73"/>
      <c r="RAS109" s="74"/>
      <c r="RAT109" s="74"/>
      <c r="RAU109" s="62"/>
      <c r="RAV109" s="75"/>
      <c r="RAW109" s="76"/>
      <c r="RAX109" s="216"/>
      <c r="RAY109" s="75"/>
      <c r="RAZ109" s="75"/>
      <c r="RBA109" s="204"/>
      <c r="RBB109" s="205"/>
      <c r="RBC109" s="72"/>
      <c r="RBD109" s="70"/>
      <c r="RBE109" s="73"/>
      <c r="RBF109" s="74"/>
      <c r="RBG109" s="74"/>
      <c r="RBH109" s="62"/>
      <c r="RBI109" s="75"/>
      <c r="RBJ109" s="76"/>
      <c r="RBK109" s="216"/>
      <c r="RBL109" s="75"/>
      <c r="RBM109" s="75"/>
      <c r="RBN109" s="204"/>
      <c r="RBO109" s="205"/>
      <c r="RBP109" s="72"/>
      <c r="RBQ109" s="70"/>
      <c r="RBR109" s="73"/>
      <c r="RBS109" s="74"/>
      <c r="RBT109" s="74"/>
      <c r="RBU109" s="62"/>
      <c r="RBV109" s="75"/>
      <c r="RBW109" s="76"/>
      <c r="RBX109" s="216"/>
      <c r="RBY109" s="75"/>
      <c r="RBZ109" s="75"/>
      <c r="RCA109" s="204"/>
      <c r="RCB109" s="205"/>
      <c r="RCC109" s="72"/>
      <c r="RCD109" s="70"/>
      <c r="RCE109" s="73"/>
      <c r="RCF109" s="74"/>
      <c r="RCG109" s="74"/>
      <c r="RCH109" s="62"/>
      <c r="RCI109" s="75"/>
      <c r="RCJ109" s="76"/>
      <c r="RCK109" s="216"/>
      <c r="RCL109" s="75"/>
      <c r="RCM109" s="75"/>
      <c r="RCN109" s="204"/>
      <c r="RCO109" s="205"/>
      <c r="RCP109" s="72"/>
      <c r="RCQ109" s="70"/>
      <c r="RCR109" s="73"/>
      <c r="RCS109" s="74"/>
      <c r="RCT109" s="74"/>
      <c r="RCU109" s="62"/>
      <c r="RCV109" s="75"/>
      <c r="RCW109" s="76"/>
      <c r="RCX109" s="216"/>
      <c r="RCY109" s="75"/>
      <c r="RCZ109" s="75"/>
      <c r="RDA109" s="204"/>
      <c r="RDB109" s="205"/>
      <c r="RDC109" s="72"/>
      <c r="RDD109" s="70"/>
      <c r="RDE109" s="73"/>
      <c r="RDF109" s="74"/>
      <c r="RDG109" s="74"/>
      <c r="RDH109" s="62"/>
      <c r="RDI109" s="75"/>
      <c r="RDJ109" s="76"/>
      <c r="RDK109" s="216"/>
      <c r="RDL109" s="75"/>
      <c r="RDM109" s="75"/>
      <c r="RDN109" s="204"/>
      <c r="RDO109" s="205"/>
      <c r="RDP109" s="72"/>
      <c r="RDQ109" s="70"/>
      <c r="RDR109" s="73"/>
      <c r="RDS109" s="74"/>
      <c r="RDT109" s="74"/>
      <c r="RDU109" s="62"/>
      <c r="RDV109" s="75"/>
      <c r="RDW109" s="76"/>
      <c r="RDX109" s="216"/>
      <c r="RDY109" s="75"/>
      <c r="RDZ109" s="75"/>
      <c r="REA109" s="204"/>
      <c r="REB109" s="205"/>
      <c r="REC109" s="72"/>
      <c r="RED109" s="70"/>
      <c r="REE109" s="73"/>
      <c r="REF109" s="74"/>
      <c r="REG109" s="74"/>
      <c r="REH109" s="62"/>
      <c r="REI109" s="75"/>
      <c r="REJ109" s="76"/>
      <c r="REK109" s="216"/>
      <c r="REL109" s="75"/>
      <c r="REM109" s="75"/>
      <c r="REN109" s="204"/>
      <c r="REO109" s="205"/>
      <c r="REP109" s="72"/>
      <c r="REQ109" s="70"/>
      <c r="RER109" s="73"/>
      <c r="RES109" s="74"/>
      <c r="RET109" s="74"/>
      <c r="REU109" s="62"/>
      <c r="REV109" s="75"/>
      <c r="REW109" s="76"/>
      <c r="REX109" s="216"/>
      <c r="REY109" s="75"/>
      <c r="REZ109" s="75"/>
      <c r="RFA109" s="204"/>
      <c r="RFB109" s="205"/>
      <c r="RFC109" s="72"/>
      <c r="RFD109" s="70"/>
      <c r="RFE109" s="73"/>
      <c r="RFF109" s="74"/>
      <c r="RFG109" s="74"/>
      <c r="RFH109" s="62"/>
      <c r="RFI109" s="75"/>
      <c r="RFJ109" s="76"/>
      <c r="RFK109" s="216"/>
      <c r="RFL109" s="75"/>
      <c r="RFM109" s="75"/>
      <c r="RFN109" s="204"/>
      <c r="RFO109" s="205"/>
      <c r="RFP109" s="72"/>
      <c r="RFQ109" s="70"/>
      <c r="RFR109" s="73"/>
      <c r="RFS109" s="74"/>
      <c r="RFT109" s="74"/>
      <c r="RFU109" s="62"/>
      <c r="RFV109" s="75"/>
      <c r="RFW109" s="76"/>
      <c r="RFX109" s="216"/>
      <c r="RFY109" s="75"/>
      <c r="RFZ109" s="75"/>
      <c r="RGA109" s="204"/>
      <c r="RGB109" s="205"/>
      <c r="RGC109" s="72"/>
      <c r="RGD109" s="70"/>
      <c r="RGE109" s="73"/>
      <c r="RGF109" s="74"/>
      <c r="RGG109" s="74"/>
      <c r="RGH109" s="62"/>
      <c r="RGI109" s="75"/>
      <c r="RGJ109" s="76"/>
      <c r="RGK109" s="216"/>
      <c r="RGL109" s="75"/>
      <c r="RGM109" s="75"/>
      <c r="RGN109" s="204"/>
      <c r="RGO109" s="205"/>
      <c r="RGP109" s="72"/>
      <c r="RGQ109" s="70"/>
      <c r="RGR109" s="73"/>
      <c r="RGS109" s="74"/>
      <c r="RGT109" s="74"/>
      <c r="RGU109" s="62"/>
      <c r="RGV109" s="75"/>
      <c r="RGW109" s="76"/>
      <c r="RGX109" s="216"/>
      <c r="RGY109" s="75"/>
      <c r="RGZ109" s="75"/>
      <c r="RHA109" s="204"/>
      <c r="RHB109" s="205"/>
      <c r="RHC109" s="72"/>
      <c r="RHD109" s="70"/>
      <c r="RHE109" s="73"/>
      <c r="RHF109" s="74"/>
      <c r="RHG109" s="74"/>
      <c r="RHH109" s="62"/>
      <c r="RHI109" s="75"/>
      <c r="RHJ109" s="76"/>
      <c r="RHK109" s="216"/>
      <c r="RHL109" s="75"/>
      <c r="RHM109" s="75"/>
      <c r="RHN109" s="204"/>
      <c r="RHO109" s="205"/>
      <c r="RHP109" s="72"/>
      <c r="RHQ109" s="70"/>
      <c r="RHR109" s="73"/>
      <c r="RHS109" s="74"/>
      <c r="RHT109" s="74"/>
      <c r="RHU109" s="62"/>
      <c r="RHV109" s="75"/>
      <c r="RHW109" s="76"/>
      <c r="RHX109" s="216"/>
      <c r="RHY109" s="75"/>
      <c r="RHZ109" s="75"/>
      <c r="RIA109" s="204"/>
      <c r="RIB109" s="205"/>
      <c r="RIC109" s="72"/>
      <c r="RID109" s="70"/>
      <c r="RIE109" s="73"/>
      <c r="RIF109" s="74"/>
      <c r="RIG109" s="74"/>
      <c r="RIH109" s="62"/>
      <c r="RII109" s="75"/>
      <c r="RIJ109" s="76"/>
      <c r="RIK109" s="216"/>
      <c r="RIL109" s="75"/>
      <c r="RIM109" s="75"/>
      <c r="RIN109" s="204"/>
      <c r="RIO109" s="205"/>
      <c r="RIP109" s="72"/>
      <c r="RIQ109" s="70"/>
      <c r="RIR109" s="73"/>
      <c r="RIS109" s="74"/>
      <c r="RIT109" s="74"/>
      <c r="RIU109" s="62"/>
      <c r="RIV109" s="75"/>
      <c r="RIW109" s="76"/>
      <c r="RIX109" s="216"/>
      <c r="RIY109" s="75"/>
      <c r="RIZ109" s="75"/>
      <c r="RJA109" s="204"/>
      <c r="RJB109" s="205"/>
      <c r="RJC109" s="72"/>
      <c r="RJD109" s="70"/>
      <c r="RJE109" s="73"/>
      <c r="RJF109" s="74"/>
      <c r="RJG109" s="74"/>
      <c r="RJH109" s="62"/>
      <c r="RJI109" s="75"/>
      <c r="RJJ109" s="76"/>
      <c r="RJK109" s="216"/>
      <c r="RJL109" s="75"/>
      <c r="RJM109" s="75"/>
      <c r="RJN109" s="204"/>
      <c r="RJO109" s="205"/>
      <c r="RJP109" s="72"/>
      <c r="RJQ109" s="70"/>
      <c r="RJR109" s="73"/>
      <c r="RJS109" s="74"/>
      <c r="RJT109" s="74"/>
      <c r="RJU109" s="62"/>
      <c r="RJV109" s="75"/>
      <c r="RJW109" s="76"/>
      <c r="RJX109" s="216"/>
      <c r="RJY109" s="75"/>
      <c r="RJZ109" s="75"/>
      <c r="RKA109" s="204"/>
      <c r="RKB109" s="205"/>
      <c r="RKC109" s="72"/>
      <c r="RKD109" s="70"/>
      <c r="RKE109" s="73"/>
      <c r="RKF109" s="74"/>
      <c r="RKG109" s="74"/>
      <c r="RKH109" s="62"/>
      <c r="RKI109" s="75"/>
      <c r="RKJ109" s="76"/>
      <c r="RKK109" s="216"/>
      <c r="RKL109" s="75"/>
      <c r="RKM109" s="75"/>
      <c r="RKN109" s="204"/>
      <c r="RKO109" s="205"/>
      <c r="RKP109" s="72"/>
      <c r="RKQ109" s="70"/>
      <c r="RKR109" s="73"/>
      <c r="RKS109" s="74"/>
      <c r="RKT109" s="74"/>
      <c r="RKU109" s="62"/>
      <c r="RKV109" s="75"/>
      <c r="RKW109" s="76"/>
      <c r="RKX109" s="216"/>
      <c r="RKY109" s="75"/>
      <c r="RKZ109" s="75"/>
      <c r="RLA109" s="204"/>
      <c r="RLB109" s="205"/>
      <c r="RLC109" s="72"/>
      <c r="RLD109" s="70"/>
      <c r="RLE109" s="73"/>
      <c r="RLF109" s="74"/>
      <c r="RLG109" s="74"/>
      <c r="RLH109" s="62"/>
      <c r="RLI109" s="75"/>
      <c r="RLJ109" s="76"/>
      <c r="RLK109" s="216"/>
      <c r="RLL109" s="75"/>
      <c r="RLM109" s="75"/>
      <c r="RLN109" s="204"/>
      <c r="RLO109" s="205"/>
      <c r="RLP109" s="72"/>
      <c r="RLQ109" s="70"/>
      <c r="RLR109" s="73"/>
      <c r="RLS109" s="74"/>
      <c r="RLT109" s="74"/>
      <c r="RLU109" s="62"/>
      <c r="RLV109" s="75"/>
      <c r="RLW109" s="76"/>
      <c r="RLX109" s="216"/>
      <c r="RLY109" s="75"/>
      <c r="RLZ109" s="75"/>
      <c r="RMA109" s="204"/>
      <c r="RMB109" s="205"/>
      <c r="RMC109" s="72"/>
      <c r="RMD109" s="70"/>
      <c r="RME109" s="73"/>
      <c r="RMF109" s="74"/>
      <c r="RMG109" s="74"/>
      <c r="RMH109" s="62"/>
      <c r="RMI109" s="75"/>
      <c r="RMJ109" s="76"/>
      <c r="RMK109" s="216"/>
      <c r="RML109" s="75"/>
      <c r="RMM109" s="75"/>
      <c r="RMN109" s="204"/>
      <c r="RMO109" s="205"/>
      <c r="RMP109" s="72"/>
      <c r="RMQ109" s="70"/>
      <c r="RMR109" s="73"/>
      <c r="RMS109" s="74"/>
      <c r="RMT109" s="74"/>
      <c r="RMU109" s="62"/>
      <c r="RMV109" s="75"/>
      <c r="RMW109" s="76"/>
      <c r="RMX109" s="216"/>
      <c r="RMY109" s="75"/>
      <c r="RMZ109" s="75"/>
      <c r="RNA109" s="204"/>
      <c r="RNB109" s="205"/>
      <c r="RNC109" s="72"/>
      <c r="RND109" s="70"/>
      <c r="RNE109" s="73"/>
      <c r="RNF109" s="74"/>
      <c r="RNG109" s="74"/>
      <c r="RNH109" s="62"/>
      <c r="RNI109" s="75"/>
      <c r="RNJ109" s="76"/>
      <c r="RNK109" s="216"/>
      <c r="RNL109" s="75"/>
      <c r="RNM109" s="75"/>
      <c r="RNN109" s="204"/>
      <c r="RNO109" s="205"/>
      <c r="RNP109" s="72"/>
      <c r="RNQ109" s="70"/>
      <c r="RNR109" s="73"/>
      <c r="RNS109" s="74"/>
      <c r="RNT109" s="74"/>
      <c r="RNU109" s="62"/>
      <c r="RNV109" s="75"/>
      <c r="RNW109" s="76"/>
      <c r="RNX109" s="216"/>
      <c r="RNY109" s="75"/>
      <c r="RNZ109" s="75"/>
      <c r="ROA109" s="204"/>
      <c r="ROB109" s="205"/>
      <c r="ROC109" s="72"/>
      <c r="ROD109" s="70"/>
      <c r="ROE109" s="73"/>
      <c r="ROF109" s="74"/>
      <c r="ROG109" s="74"/>
      <c r="ROH109" s="62"/>
      <c r="ROI109" s="75"/>
      <c r="ROJ109" s="76"/>
      <c r="ROK109" s="216"/>
      <c r="ROL109" s="75"/>
      <c r="ROM109" s="75"/>
      <c r="RON109" s="204"/>
      <c r="ROO109" s="205"/>
      <c r="ROP109" s="72"/>
      <c r="ROQ109" s="70"/>
      <c r="ROR109" s="73"/>
      <c r="ROS109" s="74"/>
      <c r="ROT109" s="74"/>
      <c r="ROU109" s="62"/>
      <c r="ROV109" s="75"/>
      <c r="ROW109" s="76"/>
      <c r="ROX109" s="216"/>
      <c r="ROY109" s="75"/>
      <c r="ROZ109" s="75"/>
      <c r="RPA109" s="204"/>
      <c r="RPB109" s="205"/>
      <c r="RPC109" s="72"/>
      <c r="RPD109" s="70"/>
      <c r="RPE109" s="73"/>
      <c r="RPF109" s="74"/>
      <c r="RPG109" s="74"/>
      <c r="RPH109" s="62"/>
      <c r="RPI109" s="75"/>
      <c r="RPJ109" s="76"/>
      <c r="RPK109" s="216"/>
      <c r="RPL109" s="75"/>
      <c r="RPM109" s="75"/>
      <c r="RPN109" s="204"/>
      <c r="RPO109" s="205"/>
      <c r="RPP109" s="72"/>
      <c r="RPQ109" s="70"/>
      <c r="RPR109" s="73"/>
      <c r="RPS109" s="74"/>
      <c r="RPT109" s="74"/>
      <c r="RPU109" s="62"/>
      <c r="RPV109" s="75"/>
      <c r="RPW109" s="76"/>
      <c r="RPX109" s="216"/>
      <c r="RPY109" s="75"/>
      <c r="RPZ109" s="75"/>
      <c r="RQA109" s="204"/>
      <c r="RQB109" s="205"/>
      <c r="RQC109" s="72"/>
      <c r="RQD109" s="70"/>
      <c r="RQE109" s="73"/>
      <c r="RQF109" s="74"/>
      <c r="RQG109" s="74"/>
      <c r="RQH109" s="62"/>
      <c r="RQI109" s="75"/>
      <c r="RQJ109" s="76"/>
      <c r="RQK109" s="216"/>
      <c r="RQL109" s="75"/>
      <c r="RQM109" s="75"/>
      <c r="RQN109" s="204"/>
      <c r="RQO109" s="205"/>
      <c r="RQP109" s="72"/>
      <c r="RQQ109" s="70"/>
      <c r="RQR109" s="73"/>
      <c r="RQS109" s="74"/>
      <c r="RQT109" s="74"/>
      <c r="RQU109" s="62"/>
      <c r="RQV109" s="75"/>
      <c r="RQW109" s="76"/>
      <c r="RQX109" s="216"/>
      <c r="RQY109" s="75"/>
      <c r="RQZ109" s="75"/>
      <c r="RRA109" s="204"/>
      <c r="RRB109" s="205"/>
      <c r="RRC109" s="72"/>
      <c r="RRD109" s="70"/>
      <c r="RRE109" s="73"/>
      <c r="RRF109" s="74"/>
      <c r="RRG109" s="74"/>
      <c r="RRH109" s="62"/>
      <c r="RRI109" s="75"/>
      <c r="RRJ109" s="76"/>
      <c r="RRK109" s="216"/>
      <c r="RRL109" s="75"/>
      <c r="RRM109" s="75"/>
      <c r="RRN109" s="204"/>
      <c r="RRO109" s="205"/>
      <c r="RRP109" s="72"/>
      <c r="RRQ109" s="70"/>
      <c r="RRR109" s="73"/>
      <c r="RRS109" s="74"/>
      <c r="RRT109" s="74"/>
      <c r="RRU109" s="62"/>
      <c r="RRV109" s="75"/>
      <c r="RRW109" s="76"/>
      <c r="RRX109" s="216"/>
      <c r="RRY109" s="75"/>
      <c r="RRZ109" s="75"/>
      <c r="RSA109" s="204"/>
      <c r="RSB109" s="205"/>
      <c r="RSC109" s="72"/>
      <c r="RSD109" s="70"/>
      <c r="RSE109" s="73"/>
      <c r="RSF109" s="74"/>
      <c r="RSG109" s="74"/>
      <c r="RSH109" s="62"/>
      <c r="RSI109" s="75"/>
      <c r="RSJ109" s="76"/>
      <c r="RSK109" s="216"/>
      <c r="RSL109" s="75"/>
      <c r="RSM109" s="75"/>
      <c r="RSN109" s="204"/>
      <c r="RSO109" s="205"/>
      <c r="RSP109" s="72"/>
      <c r="RSQ109" s="70"/>
      <c r="RSR109" s="73"/>
      <c r="RSS109" s="74"/>
      <c r="RST109" s="74"/>
      <c r="RSU109" s="62"/>
      <c r="RSV109" s="75"/>
      <c r="RSW109" s="76"/>
      <c r="RSX109" s="216"/>
      <c r="RSY109" s="75"/>
      <c r="RSZ109" s="75"/>
      <c r="RTA109" s="204"/>
      <c r="RTB109" s="205"/>
      <c r="RTC109" s="72"/>
      <c r="RTD109" s="70"/>
      <c r="RTE109" s="73"/>
      <c r="RTF109" s="74"/>
      <c r="RTG109" s="74"/>
      <c r="RTH109" s="62"/>
      <c r="RTI109" s="75"/>
      <c r="RTJ109" s="76"/>
      <c r="RTK109" s="216"/>
      <c r="RTL109" s="75"/>
      <c r="RTM109" s="75"/>
      <c r="RTN109" s="204"/>
      <c r="RTO109" s="205"/>
      <c r="RTP109" s="72"/>
      <c r="RTQ109" s="70"/>
      <c r="RTR109" s="73"/>
      <c r="RTS109" s="74"/>
      <c r="RTT109" s="74"/>
      <c r="RTU109" s="62"/>
      <c r="RTV109" s="75"/>
      <c r="RTW109" s="76"/>
      <c r="RTX109" s="216"/>
      <c r="RTY109" s="75"/>
      <c r="RTZ109" s="75"/>
      <c r="RUA109" s="204"/>
      <c r="RUB109" s="205"/>
      <c r="RUC109" s="72"/>
      <c r="RUD109" s="70"/>
      <c r="RUE109" s="73"/>
      <c r="RUF109" s="74"/>
      <c r="RUG109" s="74"/>
      <c r="RUH109" s="62"/>
      <c r="RUI109" s="75"/>
      <c r="RUJ109" s="76"/>
      <c r="RUK109" s="216"/>
      <c r="RUL109" s="75"/>
      <c r="RUM109" s="75"/>
      <c r="RUN109" s="204"/>
      <c r="RUO109" s="205"/>
      <c r="RUP109" s="72"/>
      <c r="RUQ109" s="70"/>
      <c r="RUR109" s="73"/>
      <c r="RUS109" s="74"/>
      <c r="RUT109" s="74"/>
      <c r="RUU109" s="62"/>
      <c r="RUV109" s="75"/>
      <c r="RUW109" s="76"/>
      <c r="RUX109" s="216"/>
      <c r="RUY109" s="75"/>
      <c r="RUZ109" s="75"/>
      <c r="RVA109" s="204"/>
      <c r="RVB109" s="205"/>
      <c r="RVC109" s="72"/>
      <c r="RVD109" s="70"/>
      <c r="RVE109" s="73"/>
      <c r="RVF109" s="74"/>
      <c r="RVG109" s="74"/>
      <c r="RVH109" s="62"/>
      <c r="RVI109" s="75"/>
      <c r="RVJ109" s="76"/>
      <c r="RVK109" s="216"/>
      <c r="RVL109" s="75"/>
      <c r="RVM109" s="75"/>
      <c r="RVN109" s="204"/>
      <c r="RVO109" s="205"/>
      <c r="RVP109" s="72"/>
      <c r="RVQ109" s="70"/>
      <c r="RVR109" s="73"/>
      <c r="RVS109" s="74"/>
      <c r="RVT109" s="74"/>
      <c r="RVU109" s="62"/>
      <c r="RVV109" s="75"/>
      <c r="RVW109" s="76"/>
      <c r="RVX109" s="216"/>
      <c r="RVY109" s="75"/>
      <c r="RVZ109" s="75"/>
      <c r="RWA109" s="204"/>
      <c r="RWB109" s="205"/>
      <c r="RWC109" s="72"/>
      <c r="RWD109" s="70"/>
      <c r="RWE109" s="73"/>
      <c r="RWF109" s="74"/>
      <c r="RWG109" s="74"/>
      <c r="RWH109" s="62"/>
      <c r="RWI109" s="75"/>
      <c r="RWJ109" s="76"/>
      <c r="RWK109" s="216"/>
      <c r="RWL109" s="75"/>
      <c r="RWM109" s="75"/>
      <c r="RWN109" s="204"/>
      <c r="RWO109" s="205"/>
      <c r="RWP109" s="72"/>
      <c r="RWQ109" s="70"/>
      <c r="RWR109" s="73"/>
      <c r="RWS109" s="74"/>
      <c r="RWT109" s="74"/>
      <c r="RWU109" s="62"/>
      <c r="RWV109" s="75"/>
      <c r="RWW109" s="76"/>
      <c r="RWX109" s="216"/>
      <c r="RWY109" s="75"/>
      <c r="RWZ109" s="75"/>
      <c r="RXA109" s="204"/>
      <c r="RXB109" s="205"/>
      <c r="RXC109" s="72"/>
      <c r="RXD109" s="70"/>
      <c r="RXE109" s="73"/>
      <c r="RXF109" s="74"/>
      <c r="RXG109" s="74"/>
      <c r="RXH109" s="62"/>
      <c r="RXI109" s="75"/>
      <c r="RXJ109" s="76"/>
      <c r="RXK109" s="216"/>
      <c r="RXL109" s="75"/>
      <c r="RXM109" s="75"/>
      <c r="RXN109" s="204"/>
      <c r="RXO109" s="205"/>
      <c r="RXP109" s="72"/>
      <c r="RXQ109" s="70"/>
      <c r="RXR109" s="73"/>
      <c r="RXS109" s="74"/>
      <c r="RXT109" s="74"/>
      <c r="RXU109" s="62"/>
      <c r="RXV109" s="75"/>
      <c r="RXW109" s="76"/>
      <c r="RXX109" s="216"/>
      <c r="RXY109" s="75"/>
      <c r="RXZ109" s="75"/>
      <c r="RYA109" s="204"/>
      <c r="RYB109" s="205"/>
      <c r="RYC109" s="72"/>
      <c r="RYD109" s="70"/>
      <c r="RYE109" s="73"/>
      <c r="RYF109" s="74"/>
      <c r="RYG109" s="74"/>
      <c r="RYH109" s="62"/>
      <c r="RYI109" s="75"/>
      <c r="RYJ109" s="76"/>
      <c r="RYK109" s="216"/>
      <c r="RYL109" s="75"/>
      <c r="RYM109" s="75"/>
      <c r="RYN109" s="204"/>
      <c r="RYO109" s="205"/>
      <c r="RYP109" s="72"/>
      <c r="RYQ109" s="70"/>
      <c r="RYR109" s="73"/>
      <c r="RYS109" s="74"/>
      <c r="RYT109" s="74"/>
      <c r="RYU109" s="62"/>
      <c r="RYV109" s="75"/>
      <c r="RYW109" s="76"/>
      <c r="RYX109" s="216"/>
      <c r="RYY109" s="75"/>
      <c r="RYZ109" s="75"/>
      <c r="RZA109" s="204"/>
      <c r="RZB109" s="205"/>
      <c r="RZC109" s="72"/>
      <c r="RZD109" s="70"/>
      <c r="RZE109" s="73"/>
      <c r="RZF109" s="74"/>
      <c r="RZG109" s="74"/>
      <c r="RZH109" s="62"/>
      <c r="RZI109" s="75"/>
      <c r="RZJ109" s="76"/>
      <c r="RZK109" s="216"/>
      <c r="RZL109" s="75"/>
      <c r="RZM109" s="75"/>
      <c r="RZN109" s="204"/>
      <c r="RZO109" s="205"/>
      <c r="RZP109" s="72"/>
      <c r="RZQ109" s="70"/>
      <c r="RZR109" s="73"/>
      <c r="RZS109" s="74"/>
      <c r="RZT109" s="74"/>
      <c r="RZU109" s="62"/>
      <c r="RZV109" s="75"/>
      <c r="RZW109" s="76"/>
      <c r="RZX109" s="216"/>
      <c r="RZY109" s="75"/>
      <c r="RZZ109" s="75"/>
      <c r="SAA109" s="204"/>
      <c r="SAB109" s="205"/>
      <c r="SAC109" s="72"/>
      <c r="SAD109" s="70"/>
      <c r="SAE109" s="73"/>
      <c r="SAF109" s="74"/>
      <c r="SAG109" s="74"/>
      <c r="SAH109" s="62"/>
      <c r="SAI109" s="75"/>
      <c r="SAJ109" s="76"/>
      <c r="SAK109" s="216"/>
      <c r="SAL109" s="75"/>
      <c r="SAM109" s="75"/>
      <c r="SAN109" s="204"/>
      <c r="SAO109" s="205"/>
      <c r="SAP109" s="72"/>
      <c r="SAQ109" s="70"/>
      <c r="SAR109" s="73"/>
      <c r="SAS109" s="74"/>
      <c r="SAT109" s="74"/>
      <c r="SAU109" s="62"/>
      <c r="SAV109" s="75"/>
      <c r="SAW109" s="76"/>
      <c r="SAX109" s="216"/>
      <c r="SAY109" s="75"/>
      <c r="SAZ109" s="75"/>
      <c r="SBA109" s="204"/>
      <c r="SBB109" s="205"/>
      <c r="SBC109" s="72"/>
      <c r="SBD109" s="70"/>
      <c r="SBE109" s="73"/>
      <c r="SBF109" s="74"/>
      <c r="SBG109" s="74"/>
      <c r="SBH109" s="62"/>
      <c r="SBI109" s="75"/>
      <c r="SBJ109" s="76"/>
      <c r="SBK109" s="216"/>
      <c r="SBL109" s="75"/>
      <c r="SBM109" s="75"/>
      <c r="SBN109" s="204"/>
      <c r="SBO109" s="205"/>
      <c r="SBP109" s="72"/>
      <c r="SBQ109" s="70"/>
      <c r="SBR109" s="73"/>
      <c r="SBS109" s="74"/>
      <c r="SBT109" s="74"/>
      <c r="SBU109" s="62"/>
      <c r="SBV109" s="75"/>
      <c r="SBW109" s="76"/>
      <c r="SBX109" s="216"/>
      <c r="SBY109" s="75"/>
      <c r="SBZ109" s="75"/>
      <c r="SCA109" s="204"/>
      <c r="SCB109" s="205"/>
      <c r="SCC109" s="72"/>
      <c r="SCD109" s="70"/>
      <c r="SCE109" s="73"/>
      <c r="SCF109" s="74"/>
      <c r="SCG109" s="74"/>
      <c r="SCH109" s="62"/>
      <c r="SCI109" s="75"/>
      <c r="SCJ109" s="76"/>
      <c r="SCK109" s="216"/>
      <c r="SCL109" s="75"/>
      <c r="SCM109" s="75"/>
      <c r="SCN109" s="204"/>
      <c r="SCO109" s="205"/>
      <c r="SCP109" s="72"/>
      <c r="SCQ109" s="70"/>
      <c r="SCR109" s="73"/>
      <c r="SCS109" s="74"/>
      <c r="SCT109" s="74"/>
      <c r="SCU109" s="62"/>
      <c r="SCV109" s="75"/>
      <c r="SCW109" s="76"/>
      <c r="SCX109" s="216"/>
      <c r="SCY109" s="75"/>
      <c r="SCZ109" s="75"/>
      <c r="SDA109" s="204"/>
      <c r="SDB109" s="205"/>
      <c r="SDC109" s="72"/>
      <c r="SDD109" s="70"/>
      <c r="SDE109" s="73"/>
      <c r="SDF109" s="74"/>
      <c r="SDG109" s="74"/>
      <c r="SDH109" s="62"/>
      <c r="SDI109" s="75"/>
      <c r="SDJ109" s="76"/>
      <c r="SDK109" s="216"/>
      <c r="SDL109" s="75"/>
      <c r="SDM109" s="75"/>
      <c r="SDN109" s="204"/>
      <c r="SDO109" s="205"/>
      <c r="SDP109" s="72"/>
      <c r="SDQ109" s="70"/>
      <c r="SDR109" s="73"/>
      <c r="SDS109" s="74"/>
      <c r="SDT109" s="74"/>
      <c r="SDU109" s="62"/>
      <c r="SDV109" s="75"/>
      <c r="SDW109" s="76"/>
      <c r="SDX109" s="216"/>
      <c r="SDY109" s="75"/>
      <c r="SDZ109" s="75"/>
      <c r="SEA109" s="204"/>
      <c r="SEB109" s="205"/>
      <c r="SEC109" s="72"/>
      <c r="SED109" s="70"/>
      <c r="SEE109" s="73"/>
      <c r="SEF109" s="74"/>
      <c r="SEG109" s="74"/>
      <c r="SEH109" s="62"/>
      <c r="SEI109" s="75"/>
      <c r="SEJ109" s="76"/>
      <c r="SEK109" s="216"/>
      <c r="SEL109" s="75"/>
      <c r="SEM109" s="75"/>
      <c r="SEN109" s="204"/>
      <c r="SEO109" s="205"/>
      <c r="SEP109" s="72"/>
      <c r="SEQ109" s="70"/>
      <c r="SER109" s="73"/>
      <c r="SES109" s="74"/>
      <c r="SET109" s="74"/>
      <c r="SEU109" s="62"/>
      <c r="SEV109" s="75"/>
      <c r="SEW109" s="76"/>
      <c r="SEX109" s="216"/>
      <c r="SEY109" s="75"/>
      <c r="SEZ109" s="75"/>
      <c r="SFA109" s="204"/>
      <c r="SFB109" s="205"/>
      <c r="SFC109" s="72"/>
      <c r="SFD109" s="70"/>
      <c r="SFE109" s="73"/>
      <c r="SFF109" s="74"/>
      <c r="SFG109" s="74"/>
      <c r="SFH109" s="62"/>
      <c r="SFI109" s="75"/>
      <c r="SFJ109" s="76"/>
      <c r="SFK109" s="216"/>
      <c r="SFL109" s="75"/>
      <c r="SFM109" s="75"/>
      <c r="SFN109" s="204"/>
      <c r="SFO109" s="205"/>
      <c r="SFP109" s="72"/>
      <c r="SFQ109" s="70"/>
      <c r="SFR109" s="73"/>
      <c r="SFS109" s="74"/>
      <c r="SFT109" s="74"/>
      <c r="SFU109" s="62"/>
      <c r="SFV109" s="75"/>
      <c r="SFW109" s="76"/>
      <c r="SFX109" s="216"/>
      <c r="SFY109" s="75"/>
      <c r="SFZ109" s="75"/>
      <c r="SGA109" s="204"/>
      <c r="SGB109" s="205"/>
      <c r="SGC109" s="72"/>
      <c r="SGD109" s="70"/>
      <c r="SGE109" s="73"/>
      <c r="SGF109" s="74"/>
      <c r="SGG109" s="74"/>
      <c r="SGH109" s="62"/>
      <c r="SGI109" s="75"/>
      <c r="SGJ109" s="76"/>
      <c r="SGK109" s="216"/>
      <c r="SGL109" s="75"/>
      <c r="SGM109" s="75"/>
      <c r="SGN109" s="204"/>
      <c r="SGO109" s="205"/>
      <c r="SGP109" s="72"/>
      <c r="SGQ109" s="70"/>
      <c r="SGR109" s="73"/>
      <c r="SGS109" s="74"/>
      <c r="SGT109" s="74"/>
      <c r="SGU109" s="62"/>
      <c r="SGV109" s="75"/>
      <c r="SGW109" s="76"/>
      <c r="SGX109" s="216"/>
      <c r="SGY109" s="75"/>
      <c r="SGZ109" s="75"/>
      <c r="SHA109" s="204"/>
      <c r="SHB109" s="205"/>
      <c r="SHC109" s="72"/>
      <c r="SHD109" s="70"/>
      <c r="SHE109" s="73"/>
      <c r="SHF109" s="74"/>
      <c r="SHG109" s="74"/>
      <c r="SHH109" s="62"/>
      <c r="SHI109" s="75"/>
      <c r="SHJ109" s="76"/>
      <c r="SHK109" s="216"/>
      <c r="SHL109" s="75"/>
      <c r="SHM109" s="75"/>
      <c r="SHN109" s="204"/>
      <c r="SHO109" s="205"/>
      <c r="SHP109" s="72"/>
      <c r="SHQ109" s="70"/>
      <c r="SHR109" s="73"/>
      <c r="SHS109" s="74"/>
      <c r="SHT109" s="74"/>
      <c r="SHU109" s="62"/>
      <c r="SHV109" s="75"/>
      <c r="SHW109" s="76"/>
      <c r="SHX109" s="216"/>
      <c r="SHY109" s="75"/>
      <c r="SHZ109" s="75"/>
      <c r="SIA109" s="204"/>
      <c r="SIB109" s="205"/>
      <c r="SIC109" s="72"/>
      <c r="SID109" s="70"/>
      <c r="SIE109" s="73"/>
      <c r="SIF109" s="74"/>
      <c r="SIG109" s="74"/>
      <c r="SIH109" s="62"/>
      <c r="SII109" s="75"/>
      <c r="SIJ109" s="76"/>
      <c r="SIK109" s="216"/>
      <c r="SIL109" s="75"/>
      <c r="SIM109" s="75"/>
      <c r="SIN109" s="204"/>
      <c r="SIO109" s="205"/>
      <c r="SIP109" s="72"/>
      <c r="SIQ109" s="70"/>
      <c r="SIR109" s="73"/>
      <c r="SIS109" s="74"/>
      <c r="SIT109" s="74"/>
      <c r="SIU109" s="62"/>
      <c r="SIV109" s="75"/>
      <c r="SIW109" s="76"/>
      <c r="SIX109" s="216"/>
      <c r="SIY109" s="75"/>
      <c r="SIZ109" s="75"/>
      <c r="SJA109" s="204"/>
      <c r="SJB109" s="205"/>
      <c r="SJC109" s="72"/>
      <c r="SJD109" s="70"/>
      <c r="SJE109" s="73"/>
      <c r="SJF109" s="74"/>
      <c r="SJG109" s="74"/>
      <c r="SJH109" s="62"/>
      <c r="SJI109" s="75"/>
      <c r="SJJ109" s="76"/>
      <c r="SJK109" s="216"/>
      <c r="SJL109" s="75"/>
      <c r="SJM109" s="75"/>
      <c r="SJN109" s="204"/>
      <c r="SJO109" s="205"/>
      <c r="SJP109" s="72"/>
      <c r="SJQ109" s="70"/>
      <c r="SJR109" s="73"/>
      <c r="SJS109" s="74"/>
      <c r="SJT109" s="74"/>
      <c r="SJU109" s="62"/>
      <c r="SJV109" s="75"/>
      <c r="SJW109" s="76"/>
      <c r="SJX109" s="216"/>
      <c r="SJY109" s="75"/>
      <c r="SJZ109" s="75"/>
      <c r="SKA109" s="204"/>
      <c r="SKB109" s="205"/>
      <c r="SKC109" s="72"/>
      <c r="SKD109" s="70"/>
      <c r="SKE109" s="73"/>
      <c r="SKF109" s="74"/>
      <c r="SKG109" s="74"/>
      <c r="SKH109" s="62"/>
      <c r="SKI109" s="75"/>
      <c r="SKJ109" s="76"/>
      <c r="SKK109" s="216"/>
      <c r="SKL109" s="75"/>
      <c r="SKM109" s="75"/>
      <c r="SKN109" s="204"/>
      <c r="SKO109" s="205"/>
      <c r="SKP109" s="72"/>
      <c r="SKQ109" s="70"/>
      <c r="SKR109" s="73"/>
      <c r="SKS109" s="74"/>
      <c r="SKT109" s="74"/>
      <c r="SKU109" s="62"/>
      <c r="SKV109" s="75"/>
      <c r="SKW109" s="76"/>
      <c r="SKX109" s="216"/>
      <c r="SKY109" s="75"/>
      <c r="SKZ109" s="75"/>
      <c r="SLA109" s="204"/>
      <c r="SLB109" s="205"/>
      <c r="SLC109" s="72"/>
      <c r="SLD109" s="70"/>
      <c r="SLE109" s="73"/>
      <c r="SLF109" s="74"/>
      <c r="SLG109" s="74"/>
      <c r="SLH109" s="62"/>
      <c r="SLI109" s="75"/>
      <c r="SLJ109" s="76"/>
      <c r="SLK109" s="216"/>
      <c r="SLL109" s="75"/>
      <c r="SLM109" s="75"/>
      <c r="SLN109" s="204"/>
      <c r="SLO109" s="205"/>
      <c r="SLP109" s="72"/>
      <c r="SLQ109" s="70"/>
      <c r="SLR109" s="73"/>
      <c r="SLS109" s="74"/>
      <c r="SLT109" s="74"/>
      <c r="SLU109" s="62"/>
      <c r="SLV109" s="75"/>
      <c r="SLW109" s="76"/>
      <c r="SLX109" s="216"/>
      <c r="SLY109" s="75"/>
      <c r="SLZ109" s="75"/>
      <c r="SMA109" s="204"/>
      <c r="SMB109" s="205"/>
      <c r="SMC109" s="72"/>
      <c r="SMD109" s="70"/>
      <c r="SME109" s="73"/>
      <c r="SMF109" s="74"/>
      <c r="SMG109" s="74"/>
      <c r="SMH109" s="62"/>
      <c r="SMI109" s="75"/>
      <c r="SMJ109" s="76"/>
      <c r="SMK109" s="216"/>
      <c r="SML109" s="75"/>
      <c r="SMM109" s="75"/>
      <c r="SMN109" s="204"/>
      <c r="SMO109" s="205"/>
      <c r="SMP109" s="72"/>
      <c r="SMQ109" s="70"/>
      <c r="SMR109" s="73"/>
      <c r="SMS109" s="74"/>
      <c r="SMT109" s="74"/>
      <c r="SMU109" s="62"/>
      <c r="SMV109" s="75"/>
      <c r="SMW109" s="76"/>
      <c r="SMX109" s="216"/>
      <c r="SMY109" s="75"/>
      <c r="SMZ109" s="75"/>
      <c r="SNA109" s="204"/>
      <c r="SNB109" s="205"/>
      <c r="SNC109" s="72"/>
      <c r="SND109" s="70"/>
      <c r="SNE109" s="73"/>
      <c r="SNF109" s="74"/>
      <c r="SNG109" s="74"/>
      <c r="SNH109" s="62"/>
      <c r="SNI109" s="75"/>
      <c r="SNJ109" s="76"/>
      <c r="SNK109" s="216"/>
      <c r="SNL109" s="75"/>
      <c r="SNM109" s="75"/>
      <c r="SNN109" s="204"/>
      <c r="SNO109" s="205"/>
      <c r="SNP109" s="72"/>
      <c r="SNQ109" s="70"/>
      <c r="SNR109" s="73"/>
      <c r="SNS109" s="74"/>
      <c r="SNT109" s="74"/>
      <c r="SNU109" s="62"/>
      <c r="SNV109" s="75"/>
      <c r="SNW109" s="76"/>
      <c r="SNX109" s="216"/>
      <c r="SNY109" s="75"/>
      <c r="SNZ109" s="75"/>
      <c r="SOA109" s="204"/>
      <c r="SOB109" s="205"/>
      <c r="SOC109" s="72"/>
      <c r="SOD109" s="70"/>
      <c r="SOE109" s="73"/>
      <c r="SOF109" s="74"/>
      <c r="SOG109" s="74"/>
      <c r="SOH109" s="62"/>
      <c r="SOI109" s="75"/>
      <c r="SOJ109" s="76"/>
      <c r="SOK109" s="216"/>
      <c r="SOL109" s="75"/>
      <c r="SOM109" s="75"/>
      <c r="SON109" s="204"/>
      <c r="SOO109" s="205"/>
      <c r="SOP109" s="72"/>
      <c r="SOQ109" s="70"/>
      <c r="SOR109" s="73"/>
      <c r="SOS109" s="74"/>
      <c r="SOT109" s="74"/>
      <c r="SOU109" s="62"/>
      <c r="SOV109" s="75"/>
      <c r="SOW109" s="76"/>
      <c r="SOX109" s="216"/>
      <c r="SOY109" s="75"/>
      <c r="SOZ109" s="75"/>
      <c r="SPA109" s="204"/>
      <c r="SPB109" s="205"/>
      <c r="SPC109" s="72"/>
      <c r="SPD109" s="70"/>
      <c r="SPE109" s="73"/>
      <c r="SPF109" s="74"/>
      <c r="SPG109" s="74"/>
      <c r="SPH109" s="62"/>
      <c r="SPI109" s="75"/>
      <c r="SPJ109" s="76"/>
      <c r="SPK109" s="216"/>
      <c r="SPL109" s="75"/>
      <c r="SPM109" s="75"/>
      <c r="SPN109" s="204"/>
      <c r="SPO109" s="205"/>
      <c r="SPP109" s="72"/>
      <c r="SPQ109" s="70"/>
      <c r="SPR109" s="73"/>
      <c r="SPS109" s="74"/>
      <c r="SPT109" s="74"/>
      <c r="SPU109" s="62"/>
      <c r="SPV109" s="75"/>
      <c r="SPW109" s="76"/>
      <c r="SPX109" s="216"/>
      <c r="SPY109" s="75"/>
      <c r="SPZ109" s="75"/>
      <c r="SQA109" s="204"/>
      <c r="SQB109" s="205"/>
      <c r="SQC109" s="72"/>
      <c r="SQD109" s="70"/>
      <c r="SQE109" s="73"/>
      <c r="SQF109" s="74"/>
      <c r="SQG109" s="74"/>
      <c r="SQH109" s="62"/>
      <c r="SQI109" s="75"/>
      <c r="SQJ109" s="76"/>
      <c r="SQK109" s="216"/>
      <c r="SQL109" s="75"/>
      <c r="SQM109" s="75"/>
      <c r="SQN109" s="204"/>
      <c r="SQO109" s="205"/>
      <c r="SQP109" s="72"/>
      <c r="SQQ109" s="70"/>
      <c r="SQR109" s="73"/>
      <c r="SQS109" s="74"/>
      <c r="SQT109" s="74"/>
      <c r="SQU109" s="62"/>
      <c r="SQV109" s="75"/>
      <c r="SQW109" s="76"/>
      <c r="SQX109" s="216"/>
      <c r="SQY109" s="75"/>
      <c r="SQZ109" s="75"/>
      <c r="SRA109" s="204"/>
      <c r="SRB109" s="205"/>
      <c r="SRC109" s="72"/>
      <c r="SRD109" s="70"/>
      <c r="SRE109" s="73"/>
      <c r="SRF109" s="74"/>
      <c r="SRG109" s="74"/>
      <c r="SRH109" s="62"/>
      <c r="SRI109" s="75"/>
      <c r="SRJ109" s="76"/>
      <c r="SRK109" s="216"/>
      <c r="SRL109" s="75"/>
      <c r="SRM109" s="75"/>
      <c r="SRN109" s="204"/>
      <c r="SRO109" s="205"/>
      <c r="SRP109" s="72"/>
      <c r="SRQ109" s="70"/>
      <c r="SRR109" s="73"/>
      <c r="SRS109" s="74"/>
      <c r="SRT109" s="74"/>
      <c r="SRU109" s="62"/>
      <c r="SRV109" s="75"/>
      <c r="SRW109" s="76"/>
      <c r="SRX109" s="216"/>
      <c r="SRY109" s="75"/>
      <c r="SRZ109" s="75"/>
      <c r="SSA109" s="204"/>
      <c r="SSB109" s="205"/>
      <c r="SSC109" s="72"/>
      <c r="SSD109" s="70"/>
      <c r="SSE109" s="73"/>
      <c r="SSF109" s="74"/>
      <c r="SSG109" s="74"/>
      <c r="SSH109" s="62"/>
      <c r="SSI109" s="75"/>
      <c r="SSJ109" s="76"/>
      <c r="SSK109" s="216"/>
      <c r="SSL109" s="75"/>
      <c r="SSM109" s="75"/>
      <c r="SSN109" s="204"/>
      <c r="SSO109" s="205"/>
      <c r="SSP109" s="72"/>
      <c r="SSQ109" s="70"/>
      <c r="SSR109" s="73"/>
      <c r="SSS109" s="74"/>
      <c r="SST109" s="74"/>
      <c r="SSU109" s="62"/>
      <c r="SSV109" s="75"/>
      <c r="SSW109" s="76"/>
      <c r="SSX109" s="216"/>
      <c r="SSY109" s="75"/>
      <c r="SSZ109" s="75"/>
      <c r="STA109" s="204"/>
      <c r="STB109" s="205"/>
      <c r="STC109" s="72"/>
      <c r="STD109" s="70"/>
      <c r="STE109" s="73"/>
      <c r="STF109" s="74"/>
      <c r="STG109" s="74"/>
      <c r="STH109" s="62"/>
      <c r="STI109" s="75"/>
      <c r="STJ109" s="76"/>
      <c r="STK109" s="216"/>
      <c r="STL109" s="75"/>
      <c r="STM109" s="75"/>
      <c r="STN109" s="204"/>
      <c r="STO109" s="205"/>
      <c r="STP109" s="72"/>
      <c r="STQ109" s="70"/>
      <c r="STR109" s="73"/>
      <c r="STS109" s="74"/>
      <c r="STT109" s="74"/>
      <c r="STU109" s="62"/>
      <c r="STV109" s="75"/>
      <c r="STW109" s="76"/>
      <c r="STX109" s="216"/>
      <c r="STY109" s="75"/>
      <c r="STZ109" s="75"/>
      <c r="SUA109" s="204"/>
      <c r="SUB109" s="205"/>
      <c r="SUC109" s="72"/>
      <c r="SUD109" s="70"/>
      <c r="SUE109" s="73"/>
      <c r="SUF109" s="74"/>
      <c r="SUG109" s="74"/>
      <c r="SUH109" s="62"/>
      <c r="SUI109" s="75"/>
      <c r="SUJ109" s="76"/>
      <c r="SUK109" s="216"/>
      <c r="SUL109" s="75"/>
      <c r="SUM109" s="75"/>
      <c r="SUN109" s="204"/>
      <c r="SUO109" s="205"/>
      <c r="SUP109" s="72"/>
      <c r="SUQ109" s="70"/>
      <c r="SUR109" s="73"/>
      <c r="SUS109" s="74"/>
      <c r="SUT109" s="74"/>
      <c r="SUU109" s="62"/>
      <c r="SUV109" s="75"/>
      <c r="SUW109" s="76"/>
      <c r="SUX109" s="216"/>
      <c r="SUY109" s="75"/>
      <c r="SUZ109" s="75"/>
      <c r="SVA109" s="204"/>
      <c r="SVB109" s="205"/>
      <c r="SVC109" s="72"/>
      <c r="SVD109" s="70"/>
      <c r="SVE109" s="73"/>
      <c r="SVF109" s="74"/>
      <c r="SVG109" s="74"/>
      <c r="SVH109" s="62"/>
      <c r="SVI109" s="75"/>
      <c r="SVJ109" s="76"/>
      <c r="SVK109" s="216"/>
      <c r="SVL109" s="75"/>
      <c r="SVM109" s="75"/>
      <c r="SVN109" s="204"/>
      <c r="SVO109" s="205"/>
      <c r="SVP109" s="72"/>
      <c r="SVQ109" s="70"/>
      <c r="SVR109" s="73"/>
      <c r="SVS109" s="74"/>
      <c r="SVT109" s="74"/>
      <c r="SVU109" s="62"/>
      <c r="SVV109" s="75"/>
      <c r="SVW109" s="76"/>
      <c r="SVX109" s="216"/>
      <c r="SVY109" s="75"/>
      <c r="SVZ109" s="75"/>
      <c r="SWA109" s="204"/>
      <c r="SWB109" s="205"/>
      <c r="SWC109" s="72"/>
      <c r="SWD109" s="70"/>
      <c r="SWE109" s="73"/>
      <c r="SWF109" s="74"/>
      <c r="SWG109" s="74"/>
      <c r="SWH109" s="62"/>
      <c r="SWI109" s="75"/>
      <c r="SWJ109" s="76"/>
      <c r="SWK109" s="216"/>
      <c r="SWL109" s="75"/>
      <c r="SWM109" s="75"/>
      <c r="SWN109" s="204"/>
      <c r="SWO109" s="205"/>
      <c r="SWP109" s="72"/>
      <c r="SWQ109" s="70"/>
      <c r="SWR109" s="73"/>
      <c r="SWS109" s="74"/>
      <c r="SWT109" s="74"/>
      <c r="SWU109" s="62"/>
      <c r="SWV109" s="75"/>
      <c r="SWW109" s="76"/>
      <c r="SWX109" s="216"/>
      <c r="SWY109" s="75"/>
      <c r="SWZ109" s="75"/>
      <c r="SXA109" s="204"/>
      <c r="SXB109" s="205"/>
      <c r="SXC109" s="72"/>
      <c r="SXD109" s="70"/>
      <c r="SXE109" s="73"/>
      <c r="SXF109" s="74"/>
      <c r="SXG109" s="74"/>
      <c r="SXH109" s="62"/>
      <c r="SXI109" s="75"/>
      <c r="SXJ109" s="76"/>
      <c r="SXK109" s="216"/>
      <c r="SXL109" s="75"/>
      <c r="SXM109" s="75"/>
      <c r="SXN109" s="204"/>
      <c r="SXO109" s="205"/>
      <c r="SXP109" s="72"/>
      <c r="SXQ109" s="70"/>
      <c r="SXR109" s="73"/>
      <c r="SXS109" s="74"/>
      <c r="SXT109" s="74"/>
      <c r="SXU109" s="62"/>
      <c r="SXV109" s="75"/>
      <c r="SXW109" s="76"/>
      <c r="SXX109" s="216"/>
      <c r="SXY109" s="75"/>
      <c r="SXZ109" s="75"/>
      <c r="SYA109" s="204"/>
      <c r="SYB109" s="205"/>
      <c r="SYC109" s="72"/>
      <c r="SYD109" s="70"/>
      <c r="SYE109" s="73"/>
      <c r="SYF109" s="74"/>
      <c r="SYG109" s="74"/>
      <c r="SYH109" s="62"/>
      <c r="SYI109" s="75"/>
      <c r="SYJ109" s="76"/>
      <c r="SYK109" s="216"/>
      <c r="SYL109" s="75"/>
      <c r="SYM109" s="75"/>
      <c r="SYN109" s="204"/>
      <c r="SYO109" s="205"/>
      <c r="SYP109" s="72"/>
      <c r="SYQ109" s="70"/>
      <c r="SYR109" s="73"/>
      <c r="SYS109" s="74"/>
      <c r="SYT109" s="74"/>
      <c r="SYU109" s="62"/>
      <c r="SYV109" s="75"/>
      <c r="SYW109" s="76"/>
      <c r="SYX109" s="216"/>
      <c r="SYY109" s="75"/>
      <c r="SYZ109" s="75"/>
      <c r="SZA109" s="204"/>
      <c r="SZB109" s="205"/>
      <c r="SZC109" s="72"/>
      <c r="SZD109" s="70"/>
      <c r="SZE109" s="73"/>
      <c r="SZF109" s="74"/>
      <c r="SZG109" s="74"/>
      <c r="SZH109" s="62"/>
      <c r="SZI109" s="75"/>
      <c r="SZJ109" s="76"/>
      <c r="SZK109" s="216"/>
      <c r="SZL109" s="75"/>
      <c r="SZM109" s="75"/>
      <c r="SZN109" s="204"/>
      <c r="SZO109" s="205"/>
      <c r="SZP109" s="72"/>
      <c r="SZQ109" s="70"/>
      <c r="SZR109" s="73"/>
      <c r="SZS109" s="74"/>
      <c r="SZT109" s="74"/>
      <c r="SZU109" s="62"/>
      <c r="SZV109" s="75"/>
      <c r="SZW109" s="76"/>
      <c r="SZX109" s="216"/>
      <c r="SZY109" s="75"/>
      <c r="SZZ109" s="75"/>
      <c r="TAA109" s="204"/>
      <c r="TAB109" s="205"/>
      <c r="TAC109" s="72"/>
      <c r="TAD109" s="70"/>
      <c r="TAE109" s="73"/>
      <c r="TAF109" s="74"/>
      <c r="TAG109" s="74"/>
      <c r="TAH109" s="62"/>
      <c r="TAI109" s="75"/>
      <c r="TAJ109" s="76"/>
      <c r="TAK109" s="216"/>
      <c r="TAL109" s="75"/>
      <c r="TAM109" s="75"/>
      <c r="TAN109" s="204"/>
      <c r="TAO109" s="205"/>
      <c r="TAP109" s="72"/>
      <c r="TAQ109" s="70"/>
      <c r="TAR109" s="73"/>
      <c r="TAS109" s="74"/>
      <c r="TAT109" s="74"/>
      <c r="TAU109" s="62"/>
      <c r="TAV109" s="75"/>
      <c r="TAW109" s="76"/>
      <c r="TAX109" s="216"/>
      <c r="TAY109" s="75"/>
      <c r="TAZ109" s="75"/>
      <c r="TBA109" s="204"/>
      <c r="TBB109" s="205"/>
      <c r="TBC109" s="72"/>
      <c r="TBD109" s="70"/>
      <c r="TBE109" s="73"/>
      <c r="TBF109" s="74"/>
      <c r="TBG109" s="74"/>
      <c r="TBH109" s="62"/>
      <c r="TBI109" s="75"/>
      <c r="TBJ109" s="76"/>
      <c r="TBK109" s="216"/>
      <c r="TBL109" s="75"/>
      <c r="TBM109" s="75"/>
      <c r="TBN109" s="204"/>
      <c r="TBO109" s="205"/>
      <c r="TBP109" s="72"/>
      <c r="TBQ109" s="70"/>
      <c r="TBR109" s="73"/>
      <c r="TBS109" s="74"/>
      <c r="TBT109" s="74"/>
      <c r="TBU109" s="62"/>
      <c r="TBV109" s="75"/>
      <c r="TBW109" s="76"/>
      <c r="TBX109" s="216"/>
      <c r="TBY109" s="75"/>
      <c r="TBZ109" s="75"/>
      <c r="TCA109" s="204"/>
      <c r="TCB109" s="205"/>
      <c r="TCC109" s="72"/>
      <c r="TCD109" s="70"/>
      <c r="TCE109" s="73"/>
      <c r="TCF109" s="74"/>
      <c r="TCG109" s="74"/>
      <c r="TCH109" s="62"/>
      <c r="TCI109" s="75"/>
      <c r="TCJ109" s="76"/>
      <c r="TCK109" s="216"/>
      <c r="TCL109" s="75"/>
      <c r="TCM109" s="75"/>
      <c r="TCN109" s="204"/>
      <c r="TCO109" s="205"/>
      <c r="TCP109" s="72"/>
      <c r="TCQ109" s="70"/>
      <c r="TCR109" s="73"/>
      <c r="TCS109" s="74"/>
      <c r="TCT109" s="74"/>
      <c r="TCU109" s="62"/>
      <c r="TCV109" s="75"/>
      <c r="TCW109" s="76"/>
      <c r="TCX109" s="216"/>
      <c r="TCY109" s="75"/>
      <c r="TCZ109" s="75"/>
      <c r="TDA109" s="204"/>
      <c r="TDB109" s="205"/>
      <c r="TDC109" s="72"/>
      <c r="TDD109" s="70"/>
      <c r="TDE109" s="73"/>
      <c r="TDF109" s="74"/>
      <c r="TDG109" s="74"/>
      <c r="TDH109" s="62"/>
      <c r="TDI109" s="75"/>
      <c r="TDJ109" s="76"/>
      <c r="TDK109" s="216"/>
      <c r="TDL109" s="75"/>
      <c r="TDM109" s="75"/>
      <c r="TDN109" s="204"/>
      <c r="TDO109" s="205"/>
      <c r="TDP109" s="72"/>
      <c r="TDQ109" s="70"/>
      <c r="TDR109" s="73"/>
      <c r="TDS109" s="74"/>
      <c r="TDT109" s="74"/>
      <c r="TDU109" s="62"/>
      <c r="TDV109" s="75"/>
      <c r="TDW109" s="76"/>
      <c r="TDX109" s="216"/>
      <c r="TDY109" s="75"/>
      <c r="TDZ109" s="75"/>
      <c r="TEA109" s="204"/>
      <c r="TEB109" s="205"/>
      <c r="TEC109" s="72"/>
      <c r="TED109" s="70"/>
      <c r="TEE109" s="73"/>
      <c r="TEF109" s="74"/>
      <c r="TEG109" s="74"/>
      <c r="TEH109" s="62"/>
      <c r="TEI109" s="75"/>
      <c r="TEJ109" s="76"/>
      <c r="TEK109" s="216"/>
      <c r="TEL109" s="75"/>
      <c r="TEM109" s="75"/>
      <c r="TEN109" s="204"/>
      <c r="TEO109" s="205"/>
      <c r="TEP109" s="72"/>
      <c r="TEQ109" s="70"/>
      <c r="TER109" s="73"/>
      <c r="TES109" s="74"/>
      <c r="TET109" s="74"/>
      <c r="TEU109" s="62"/>
      <c r="TEV109" s="75"/>
      <c r="TEW109" s="76"/>
      <c r="TEX109" s="216"/>
      <c r="TEY109" s="75"/>
      <c r="TEZ109" s="75"/>
      <c r="TFA109" s="204"/>
      <c r="TFB109" s="205"/>
      <c r="TFC109" s="72"/>
      <c r="TFD109" s="70"/>
      <c r="TFE109" s="73"/>
      <c r="TFF109" s="74"/>
      <c r="TFG109" s="74"/>
      <c r="TFH109" s="62"/>
      <c r="TFI109" s="75"/>
      <c r="TFJ109" s="76"/>
      <c r="TFK109" s="216"/>
      <c r="TFL109" s="75"/>
      <c r="TFM109" s="75"/>
      <c r="TFN109" s="204"/>
      <c r="TFO109" s="205"/>
      <c r="TFP109" s="72"/>
      <c r="TFQ109" s="70"/>
      <c r="TFR109" s="73"/>
      <c r="TFS109" s="74"/>
      <c r="TFT109" s="74"/>
      <c r="TFU109" s="62"/>
      <c r="TFV109" s="75"/>
      <c r="TFW109" s="76"/>
      <c r="TFX109" s="216"/>
      <c r="TFY109" s="75"/>
      <c r="TFZ109" s="75"/>
      <c r="TGA109" s="204"/>
      <c r="TGB109" s="205"/>
      <c r="TGC109" s="72"/>
      <c r="TGD109" s="70"/>
      <c r="TGE109" s="73"/>
      <c r="TGF109" s="74"/>
      <c r="TGG109" s="74"/>
      <c r="TGH109" s="62"/>
      <c r="TGI109" s="75"/>
      <c r="TGJ109" s="76"/>
      <c r="TGK109" s="216"/>
      <c r="TGL109" s="75"/>
      <c r="TGM109" s="75"/>
      <c r="TGN109" s="204"/>
      <c r="TGO109" s="205"/>
      <c r="TGP109" s="72"/>
      <c r="TGQ109" s="70"/>
      <c r="TGR109" s="73"/>
      <c r="TGS109" s="74"/>
      <c r="TGT109" s="74"/>
      <c r="TGU109" s="62"/>
      <c r="TGV109" s="75"/>
      <c r="TGW109" s="76"/>
      <c r="TGX109" s="216"/>
      <c r="TGY109" s="75"/>
      <c r="TGZ109" s="75"/>
      <c r="THA109" s="204"/>
      <c r="THB109" s="205"/>
      <c r="THC109" s="72"/>
      <c r="THD109" s="70"/>
      <c r="THE109" s="73"/>
      <c r="THF109" s="74"/>
      <c r="THG109" s="74"/>
      <c r="THH109" s="62"/>
      <c r="THI109" s="75"/>
      <c r="THJ109" s="76"/>
      <c r="THK109" s="216"/>
      <c r="THL109" s="75"/>
      <c r="THM109" s="75"/>
      <c r="THN109" s="204"/>
      <c r="THO109" s="205"/>
      <c r="THP109" s="72"/>
      <c r="THQ109" s="70"/>
      <c r="THR109" s="73"/>
      <c r="THS109" s="74"/>
      <c r="THT109" s="74"/>
      <c r="THU109" s="62"/>
      <c r="THV109" s="75"/>
      <c r="THW109" s="76"/>
      <c r="THX109" s="216"/>
      <c r="THY109" s="75"/>
      <c r="THZ109" s="75"/>
      <c r="TIA109" s="204"/>
      <c r="TIB109" s="205"/>
      <c r="TIC109" s="72"/>
      <c r="TID109" s="70"/>
      <c r="TIE109" s="73"/>
      <c r="TIF109" s="74"/>
      <c r="TIG109" s="74"/>
      <c r="TIH109" s="62"/>
      <c r="TII109" s="75"/>
      <c r="TIJ109" s="76"/>
      <c r="TIK109" s="216"/>
      <c r="TIL109" s="75"/>
      <c r="TIM109" s="75"/>
      <c r="TIN109" s="204"/>
      <c r="TIO109" s="205"/>
      <c r="TIP109" s="72"/>
      <c r="TIQ109" s="70"/>
      <c r="TIR109" s="73"/>
      <c r="TIS109" s="74"/>
      <c r="TIT109" s="74"/>
      <c r="TIU109" s="62"/>
      <c r="TIV109" s="75"/>
      <c r="TIW109" s="76"/>
      <c r="TIX109" s="216"/>
      <c r="TIY109" s="75"/>
      <c r="TIZ109" s="75"/>
      <c r="TJA109" s="204"/>
      <c r="TJB109" s="205"/>
      <c r="TJC109" s="72"/>
      <c r="TJD109" s="70"/>
      <c r="TJE109" s="73"/>
      <c r="TJF109" s="74"/>
      <c r="TJG109" s="74"/>
      <c r="TJH109" s="62"/>
      <c r="TJI109" s="75"/>
      <c r="TJJ109" s="76"/>
      <c r="TJK109" s="216"/>
      <c r="TJL109" s="75"/>
      <c r="TJM109" s="75"/>
      <c r="TJN109" s="204"/>
      <c r="TJO109" s="205"/>
      <c r="TJP109" s="72"/>
      <c r="TJQ109" s="70"/>
      <c r="TJR109" s="73"/>
      <c r="TJS109" s="74"/>
      <c r="TJT109" s="74"/>
      <c r="TJU109" s="62"/>
      <c r="TJV109" s="75"/>
      <c r="TJW109" s="76"/>
      <c r="TJX109" s="216"/>
      <c r="TJY109" s="75"/>
      <c r="TJZ109" s="75"/>
      <c r="TKA109" s="204"/>
      <c r="TKB109" s="205"/>
      <c r="TKC109" s="72"/>
      <c r="TKD109" s="70"/>
      <c r="TKE109" s="73"/>
      <c r="TKF109" s="74"/>
      <c r="TKG109" s="74"/>
      <c r="TKH109" s="62"/>
      <c r="TKI109" s="75"/>
      <c r="TKJ109" s="76"/>
      <c r="TKK109" s="216"/>
      <c r="TKL109" s="75"/>
      <c r="TKM109" s="75"/>
      <c r="TKN109" s="204"/>
      <c r="TKO109" s="205"/>
      <c r="TKP109" s="72"/>
      <c r="TKQ109" s="70"/>
      <c r="TKR109" s="73"/>
      <c r="TKS109" s="74"/>
      <c r="TKT109" s="74"/>
      <c r="TKU109" s="62"/>
      <c r="TKV109" s="75"/>
      <c r="TKW109" s="76"/>
      <c r="TKX109" s="216"/>
      <c r="TKY109" s="75"/>
      <c r="TKZ109" s="75"/>
      <c r="TLA109" s="204"/>
      <c r="TLB109" s="205"/>
      <c r="TLC109" s="72"/>
      <c r="TLD109" s="70"/>
      <c r="TLE109" s="73"/>
      <c r="TLF109" s="74"/>
      <c r="TLG109" s="74"/>
      <c r="TLH109" s="62"/>
      <c r="TLI109" s="75"/>
      <c r="TLJ109" s="76"/>
      <c r="TLK109" s="216"/>
      <c r="TLL109" s="75"/>
      <c r="TLM109" s="75"/>
      <c r="TLN109" s="204"/>
      <c r="TLO109" s="205"/>
      <c r="TLP109" s="72"/>
      <c r="TLQ109" s="70"/>
      <c r="TLR109" s="73"/>
      <c r="TLS109" s="74"/>
      <c r="TLT109" s="74"/>
      <c r="TLU109" s="62"/>
      <c r="TLV109" s="75"/>
      <c r="TLW109" s="76"/>
      <c r="TLX109" s="216"/>
      <c r="TLY109" s="75"/>
      <c r="TLZ109" s="75"/>
      <c r="TMA109" s="204"/>
      <c r="TMB109" s="205"/>
      <c r="TMC109" s="72"/>
      <c r="TMD109" s="70"/>
      <c r="TME109" s="73"/>
      <c r="TMF109" s="74"/>
      <c r="TMG109" s="74"/>
      <c r="TMH109" s="62"/>
      <c r="TMI109" s="75"/>
      <c r="TMJ109" s="76"/>
      <c r="TMK109" s="216"/>
      <c r="TML109" s="75"/>
      <c r="TMM109" s="75"/>
      <c r="TMN109" s="204"/>
      <c r="TMO109" s="205"/>
      <c r="TMP109" s="72"/>
      <c r="TMQ109" s="70"/>
      <c r="TMR109" s="73"/>
      <c r="TMS109" s="74"/>
      <c r="TMT109" s="74"/>
      <c r="TMU109" s="62"/>
      <c r="TMV109" s="75"/>
      <c r="TMW109" s="76"/>
      <c r="TMX109" s="216"/>
      <c r="TMY109" s="75"/>
      <c r="TMZ109" s="75"/>
      <c r="TNA109" s="204"/>
      <c r="TNB109" s="205"/>
      <c r="TNC109" s="72"/>
      <c r="TND109" s="70"/>
      <c r="TNE109" s="73"/>
      <c r="TNF109" s="74"/>
      <c r="TNG109" s="74"/>
      <c r="TNH109" s="62"/>
      <c r="TNI109" s="75"/>
      <c r="TNJ109" s="76"/>
      <c r="TNK109" s="216"/>
      <c r="TNL109" s="75"/>
      <c r="TNM109" s="75"/>
      <c r="TNN109" s="204"/>
      <c r="TNO109" s="205"/>
      <c r="TNP109" s="72"/>
      <c r="TNQ109" s="70"/>
      <c r="TNR109" s="73"/>
      <c r="TNS109" s="74"/>
      <c r="TNT109" s="74"/>
      <c r="TNU109" s="62"/>
      <c r="TNV109" s="75"/>
      <c r="TNW109" s="76"/>
      <c r="TNX109" s="216"/>
      <c r="TNY109" s="75"/>
      <c r="TNZ109" s="75"/>
      <c r="TOA109" s="204"/>
      <c r="TOB109" s="205"/>
      <c r="TOC109" s="72"/>
      <c r="TOD109" s="70"/>
      <c r="TOE109" s="73"/>
      <c r="TOF109" s="74"/>
      <c r="TOG109" s="74"/>
      <c r="TOH109" s="62"/>
      <c r="TOI109" s="75"/>
      <c r="TOJ109" s="76"/>
      <c r="TOK109" s="216"/>
      <c r="TOL109" s="75"/>
      <c r="TOM109" s="75"/>
      <c r="TON109" s="204"/>
      <c r="TOO109" s="205"/>
      <c r="TOP109" s="72"/>
      <c r="TOQ109" s="70"/>
      <c r="TOR109" s="73"/>
      <c r="TOS109" s="74"/>
      <c r="TOT109" s="74"/>
      <c r="TOU109" s="62"/>
      <c r="TOV109" s="75"/>
      <c r="TOW109" s="76"/>
      <c r="TOX109" s="216"/>
      <c r="TOY109" s="75"/>
      <c r="TOZ109" s="75"/>
      <c r="TPA109" s="204"/>
      <c r="TPB109" s="205"/>
      <c r="TPC109" s="72"/>
      <c r="TPD109" s="70"/>
      <c r="TPE109" s="73"/>
      <c r="TPF109" s="74"/>
      <c r="TPG109" s="74"/>
      <c r="TPH109" s="62"/>
      <c r="TPI109" s="75"/>
      <c r="TPJ109" s="76"/>
      <c r="TPK109" s="216"/>
      <c r="TPL109" s="75"/>
      <c r="TPM109" s="75"/>
      <c r="TPN109" s="204"/>
      <c r="TPO109" s="205"/>
      <c r="TPP109" s="72"/>
      <c r="TPQ109" s="70"/>
      <c r="TPR109" s="73"/>
      <c r="TPS109" s="74"/>
      <c r="TPT109" s="74"/>
      <c r="TPU109" s="62"/>
      <c r="TPV109" s="75"/>
      <c r="TPW109" s="76"/>
      <c r="TPX109" s="216"/>
      <c r="TPY109" s="75"/>
      <c r="TPZ109" s="75"/>
      <c r="TQA109" s="204"/>
      <c r="TQB109" s="205"/>
      <c r="TQC109" s="72"/>
      <c r="TQD109" s="70"/>
      <c r="TQE109" s="73"/>
      <c r="TQF109" s="74"/>
      <c r="TQG109" s="74"/>
      <c r="TQH109" s="62"/>
      <c r="TQI109" s="75"/>
      <c r="TQJ109" s="76"/>
      <c r="TQK109" s="216"/>
      <c r="TQL109" s="75"/>
      <c r="TQM109" s="75"/>
      <c r="TQN109" s="204"/>
      <c r="TQO109" s="205"/>
      <c r="TQP109" s="72"/>
      <c r="TQQ109" s="70"/>
      <c r="TQR109" s="73"/>
      <c r="TQS109" s="74"/>
      <c r="TQT109" s="74"/>
      <c r="TQU109" s="62"/>
      <c r="TQV109" s="75"/>
      <c r="TQW109" s="76"/>
      <c r="TQX109" s="216"/>
      <c r="TQY109" s="75"/>
      <c r="TQZ109" s="75"/>
      <c r="TRA109" s="204"/>
      <c r="TRB109" s="205"/>
      <c r="TRC109" s="72"/>
      <c r="TRD109" s="70"/>
      <c r="TRE109" s="73"/>
      <c r="TRF109" s="74"/>
      <c r="TRG109" s="74"/>
      <c r="TRH109" s="62"/>
      <c r="TRI109" s="75"/>
      <c r="TRJ109" s="76"/>
      <c r="TRK109" s="216"/>
      <c r="TRL109" s="75"/>
      <c r="TRM109" s="75"/>
      <c r="TRN109" s="204"/>
      <c r="TRO109" s="205"/>
      <c r="TRP109" s="72"/>
      <c r="TRQ109" s="70"/>
      <c r="TRR109" s="73"/>
      <c r="TRS109" s="74"/>
      <c r="TRT109" s="74"/>
      <c r="TRU109" s="62"/>
      <c r="TRV109" s="75"/>
      <c r="TRW109" s="76"/>
      <c r="TRX109" s="216"/>
      <c r="TRY109" s="75"/>
      <c r="TRZ109" s="75"/>
      <c r="TSA109" s="204"/>
      <c r="TSB109" s="205"/>
      <c r="TSC109" s="72"/>
      <c r="TSD109" s="70"/>
      <c r="TSE109" s="73"/>
      <c r="TSF109" s="74"/>
      <c r="TSG109" s="74"/>
      <c r="TSH109" s="62"/>
      <c r="TSI109" s="75"/>
      <c r="TSJ109" s="76"/>
      <c r="TSK109" s="216"/>
      <c r="TSL109" s="75"/>
      <c r="TSM109" s="75"/>
      <c r="TSN109" s="204"/>
      <c r="TSO109" s="205"/>
      <c r="TSP109" s="72"/>
      <c r="TSQ109" s="70"/>
      <c r="TSR109" s="73"/>
      <c r="TSS109" s="74"/>
      <c r="TST109" s="74"/>
      <c r="TSU109" s="62"/>
      <c r="TSV109" s="75"/>
      <c r="TSW109" s="76"/>
      <c r="TSX109" s="216"/>
      <c r="TSY109" s="75"/>
      <c r="TSZ109" s="75"/>
      <c r="TTA109" s="204"/>
      <c r="TTB109" s="205"/>
      <c r="TTC109" s="72"/>
      <c r="TTD109" s="70"/>
      <c r="TTE109" s="73"/>
      <c r="TTF109" s="74"/>
      <c r="TTG109" s="74"/>
      <c r="TTH109" s="62"/>
      <c r="TTI109" s="75"/>
      <c r="TTJ109" s="76"/>
      <c r="TTK109" s="216"/>
      <c r="TTL109" s="75"/>
      <c r="TTM109" s="75"/>
      <c r="TTN109" s="204"/>
      <c r="TTO109" s="205"/>
      <c r="TTP109" s="72"/>
      <c r="TTQ109" s="70"/>
      <c r="TTR109" s="73"/>
      <c r="TTS109" s="74"/>
      <c r="TTT109" s="74"/>
      <c r="TTU109" s="62"/>
      <c r="TTV109" s="75"/>
      <c r="TTW109" s="76"/>
      <c r="TTX109" s="216"/>
      <c r="TTY109" s="75"/>
      <c r="TTZ109" s="75"/>
      <c r="TUA109" s="204"/>
      <c r="TUB109" s="205"/>
      <c r="TUC109" s="72"/>
      <c r="TUD109" s="70"/>
      <c r="TUE109" s="73"/>
      <c r="TUF109" s="74"/>
      <c r="TUG109" s="74"/>
      <c r="TUH109" s="62"/>
      <c r="TUI109" s="75"/>
      <c r="TUJ109" s="76"/>
      <c r="TUK109" s="216"/>
      <c r="TUL109" s="75"/>
      <c r="TUM109" s="75"/>
      <c r="TUN109" s="204"/>
      <c r="TUO109" s="205"/>
      <c r="TUP109" s="72"/>
      <c r="TUQ109" s="70"/>
      <c r="TUR109" s="73"/>
      <c r="TUS109" s="74"/>
      <c r="TUT109" s="74"/>
      <c r="TUU109" s="62"/>
      <c r="TUV109" s="75"/>
      <c r="TUW109" s="76"/>
      <c r="TUX109" s="216"/>
      <c r="TUY109" s="75"/>
      <c r="TUZ109" s="75"/>
      <c r="TVA109" s="204"/>
      <c r="TVB109" s="205"/>
      <c r="TVC109" s="72"/>
      <c r="TVD109" s="70"/>
      <c r="TVE109" s="73"/>
      <c r="TVF109" s="74"/>
      <c r="TVG109" s="74"/>
      <c r="TVH109" s="62"/>
      <c r="TVI109" s="75"/>
      <c r="TVJ109" s="76"/>
      <c r="TVK109" s="216"/>
      <c r="TVL109" s="75"/>
      <c r="TVM109" s="75"/>
      <c r="TVN109" s="204"/>
      <c r="TVO109" s="205"/>
      <c r="TVP109" s="72"/>
      <c r="TVQ109" s="70"/>
      <c r="TVR109" s="73"/>
      <c r="TVS109" s="74"/>
      <c r="TVT109" s="74"/>
      <c r="TVU109" s="62"/>
      <c r="TVV109" s="75"/>
      <c r="TVW109" s="76"/>
      <c r="TVX109" s="216"/>
      <c r="TVY109" s="75"/>
      <c r="TVZ109" s="75"/>
      <c r="TWA109" s="204"/>
      <c r="TWB109" s="205"/>
      <c r="TWC109" s="72"/>
      <c r="TWD109" s="70"/>
      <c r="TWE109" s="73"/>
      <c r="TWF109" s="74"/>
      <c r="TWG109" s="74"/>
      <c r="TWH109" s="62"/>
      <c r="TWI109" s="75"/>
      <c r="TWJ109" s="76"/>
      <c r="TWK109" s="216"/>
      <c r="TWL109" s="75"/>
      <c r="TWM109" s="75"/>
      <c r="TWN109" s="204"/>
      <c r="TWO109" s="205"/>
      <c r="TWP109" s="72"/>
      <c r="TWQ109" s="70"/>
      <c r="TWR109" s="73"/>
      <c r="TWS109" s="74"/>
      <c r="TWT109" s="74"/>
      <c r="TWU109" s="62"/>
      <c r="TWV109" s="75"/>
      <c r="TWW109" s="76"/>
      <c r="TWX109" s="216"/>
      <c r="TWY109" s="75"/>
      <c r="TWZ109" s="75"/>
      <c r="TXA109" s="204"/>
      <c r="TXB109" s="205"/>
      <c r="TXC109" s="72"/>
      <c r="TXD109" s="70"/>
      <c r="TXE109" s="73"/>
      <c r="TXF109" s="74"/>
      <c r="TXG109" s="74"/>
      <c r="TXH109" s="62"/>
      <c r="TXI109" s="75"/>
      <c r="TXJ109" s="76"/>
      <c r="TXK109" s="216"/>
      <c r="TXL109" s="75"/>
      <c r="TXM109" s="75"/>
      <c r="TXN109" s="204"/>
      <c r="TXO109" s="205"/>
      <c r="TXP109" s="72"/>
      <c r="TXQ109" s="70"/>
      <c r="TXR109" s="73"/>
      <c r="TXS109" s="74"/>
      <c r="TXT109" s="74"/>
      <c r="TXU109" s="62"/>
      <c r="TXV109" s="75"/>
      <c r="TXW109" s="76"/>
      <c r="TXX109" s="216"/>
      <c r="TXY109" s="75"/>
      <c r="TXZ109" s="75"/>
      <c r="TYA109" s="204"/>
      <c r="TYB109" s="205"/>
      <c r="TYC109" s="72"/>
      <c r="TYD109" s="70"/>
      <c r="TYE109" s="73"/>
      <c r="TYF109" s="74"/>
      <c r="TYG109" s="74"/>
      <c r="TYH109" s="62"/>
      <c r="TYI109" s="75"/>
      <c r="TYJ109" s="76"/>
      <c r="TYK109" s="216"/>
      <c r="TYL109" s="75"/>
      <c r="TYM109" s="75"/>
      <c r="TYN109" s="204"/>
      <c r="TYO109" s="205"/>
      <c r="TYP109" s="72"/>
      <c r="TYQ109" s="70"/>
      <c r="TYR109" s="73"/>
      <c r="TYS109" s="74"/>
      <c r="TYT109" s="74"/>
      <c r="TYU109" s="62"/>
      <c r="TYV109" s="75"/>
      <c r="TYW109" s="76"/>
      <c r="TYX109" s="216"/>
      <c r="TYY109" s="75"/>
      <c r="TYZ109" s="75"/>
      <c r="TZA109" s="204"/>
      <c r="TZB109" s="205"/>
      <c r="TZC109" s="72"/>
      <c r="TZD109" s="70"/>
      <c r="TZE109" s="73"/>
      <c r="TZF109" s="74"/>
      <c r="TZG109" s="74"/>
      <c r="TZH109" s="62"/>
      <c r="TZI109" s="75"/>
      <c r="TZJ109" s="76"/>
      <c r="TZK109" s="216"/>
      <c r="TZL109" s="75"/>
      <c r="TZM109" s="75"/>
      <c r="TZN109" s="204"/>
      <c r="TZO109" s="205"/>
      <c r="TZP109" s="72"/>
      <c r="TZQ109" s="70"/>
      <c r="TZR109" s="73"/>
      <c r="TZS109" s="74"/>
      <c r="TZT109" s="74"/>
      <c r="TZU109" s="62"/>
      <c r="TZV109" s="75"/>
      <c r="TZW109" s="76"/>
      <c r="TZX109" s="216"/>
      <c r="TZY109" s="75"/>
      <c r="TZZ109" s="75"/>
      <c r="UAA109" s="204"/>
      <c r="UAB109" s="205"/>
      <c r="UAC109" s="72"/>
      <c r="UAD109" s="70"/>
      <c r="UAE109" s="73"/>
      <c r="UAF109" s="74"/>
      <c r="UAG109" s="74"/>
      <c r="UAH109" s="62"/>
      <c r="UAI109" s="75"/>
      <c r="UAJ109" s="76"/>
      <c r="UAK109" s="216"/>
      <c r="UAL109" s="75"/>
      <c r="UAM109" s="75"/>
      <c r="UAN109" s="204"/>
      <c r="UAO109" s="205"/>
      <c r="UAP109" s="72"/>
      <c r="UAQ109" s="70"/>
      <c r="UAR109" s="73"/>
      <c r="UAS109" s="74"/>
      <c r="UAT109" s="74"/>
      <c r="UAU109" s="62"/>
      <c r="UAV109" s="75"/>
      <c r="UAW109" s="76"/>
      <c r="UAX109" s="216"/>
      <c r="UAY109" s="75"/>
      <c r="UAZ109" s="75"/>
      <c r="UBA109" s="204"/>
      <c r="UBB109" s="205"/>
      <c r="UBC109" s="72"/>
      <c r="UBD109" s="70"/>
      <c r="UBE109" s="73"/>
      <c r="UBF109" s="74"/>
      <c r="UBG109" s="74"/>
      <c r="UBH109" s="62"/>
      <c r="UBI109" s="75"/>
      <c r="UBJ109" s="76"/>
      <c r="UBK109" s="216"/>
      <c r="UBL109" s="75"/>
      <c r="UBM109" s="75"/>
      <c r="UBN109" s="204"/>
      <c r="UBO109" s="205"/>
      <c r="UBP109" s="72"/>
      <c r="UBQ109" s="70"/>
      <c r="UBR109" s="73"/>
      <c r="UBS109" s="74"/>
      <c r="UBT109" s="74"/>
      <c r="UBU109" s="62"/>
      <c r="UBV109" s="75"/>
      <c r="UBW109" s="76"/>
      <c r="UBX109" s="216"/>
      <c r="UBY109" s="75"/>
      <c r="UBZ109" s="75"/>
      <c r="UCA109" s="204"/>
      <c r="UCB109" s="205"/>
      <c r="UCC109" s="72"/>
      <c r="UCD109" s="70"/>
      <c r="UCE109" s="73"/>
      <c r="UCF109" s="74"/>
      <c r="UCG109" s="74"/>
      <c r="UCH109" s="62"/>
      <c r="UCI109" s="75"/>
      <c r="UCJ109" s="76"/>
      <c r="UCK109" s="216"/>
      <c r="UCL109" s="75"/>
      <c r="UCM109" s="75"/>
      <c r="UCN109" s="204"/>
      <c r="UCO109" s="205"/>
      <c r="UCP109" s="72"/>
      <c r="UCQ109" s="70"/>
      <c r="UCR109" s="73"/>
      <c r="UCS109" s="74"/>
      <c r="UCT109" s="74"/>
      <c r="UCU109" s="62"/>
      <c r="UCV109" s="75"/>
      <c r="UCW109" s="76"/>
      <c r="UCX109" s="216"/>
      <c r="UCY109" s="75"/>
      <c r="UCZ109" s="75"/>
      <c r="UDA109" s="204"/>
      <c r="UDB109" s="205"/>
      <c r="UDC109" s="72"/>
      <c r="UDD109" s="70"/>
      <c r="UDE109" s="73"/>
      <c r="UDF109" s="74"/>
      <c r="UDG109" s="74"/>
      <c r="UDH109" s="62"/>
      <c r="UDI109" s="75"/>
      <c r="UDJ109" s="76"/>
      <c r="UDK109" s="216"/>
      <c r="UDL109" s="75"/>
      <c r="UDM109" s="75"/>
      <c r="UDN109" s="204"/>
      <c r="UDO109" s="205"/>
      <c r="UDP109" s="72"/>
      <c r="UDQ109" s="70"/>
      <c r="UDR109" s="73"/>
      <c r="UDS109" s="74"/>
      <c r="UDT109" s="74"/>
      <c r="UDU109" s="62"/>
      <c r="UDV109" s="75"/>
      <c r="UDW109" s="76"/>
      <c r="UDX109" s="216"/>
      <c r="UDY109" s="75"/>
      <c r="UDZ109" s="75"/>
      <c r="UEA109" s="204"/>
      <c r="UEB109" s="205"/>
      <c r="UEC109" s="72"/>
      <c r="UED109" s="70"/>
      <c r="UEE109" s="73"/>
      <c r="UEF109" s="74"/>
      <c r="UEG109" s="74"/>
      <c r="UEH109" s="62"/>
      <c r="UEI109" s="75"/>
      <c r="UEJ109" s="76"/>
      <c r="UEK109" s="216"/>
      <c r="UEL109" s="75"/>
      <c r="UEM109" s="75"/>
      <c r="UEN109" s="204"/>
      <c r="UEO109" s="205"/>
      <c r="UEP109" s="72"/>
      <c r="UEQ109" s="70"/>
      <c r="UER109" s="73"/>
      <c r="UES109" s="74"/>
      <c r="UET109" s="74"/>
      <c r="UEU109" s="62"/>
      <c r="UEV109" s="75"/>
      <c r="UEW109" s="76"/>
      <c r="UEX109" s="216"/>
      <c r="UEY109" s="75"/>
      <c r="UEZ109" s="75"/>
      <c r="UFA109" s="204"/>
      <c r="UFB109" s="205"/>
      <c r="UFC109" s="72"/>
      <c r="UFD109" s="70"/>
      <c r="UFE109" s="73"/>
      <c r="UFF109" s="74"/>
      <c r="UFG109" s="74"/>
      <c r="UFH109" s="62"/>
      <c r="UFI109" s="75"/>
      <c r="UFJ109" s="76"/>
      <c r="UFK109" s="216"/>
      <c r="UFL109" s="75"/>
      <c r="UFM109" s="75"/>
      <c r="UFN109" s="204"/>
      <c r="UFO109" s="205"/>
      <c r="UFP109" s="72"/>
      <c r="UFQ109" s="70"/>
      <c r="UFR109" s="73"/>
      <c r="UFS109" s="74"/>
      <c r="UFT109" s="74"/>
      <c r="UFU109" s="62"/>
      <c r="UFV109" s="75"/>
      <c r="UFW109" s="76"/>
      <c r="UFX109" s="216"/>
      <c r="UFY109" s="75"/>
      <c r="UFZ109" s="75"/>
      <c r="UGA109" s="204"/>
      <c r="UGB109" s="205"/>
      <c r="UGC109" s="72"/>
      <c r="UGD109" s="70"/>
      <c r="UGE109" s="73"/>
      <c r="UGF109" s="74"/>
      <c r="UGG109" s="74"/>
      <c r="UGH109" s="62"/>
      <c r="UGI109" s="75"/>
      <c r="UGJ109" s="76"/>
      <c r="UGK109" s="216"/>
      <c r="UGL109" s="75"/>
      <c r="UGM109" s="75"/>
      <c r="UGN109" s="204"/>
      <c r="UGO109" s="205"/>
      <c r="UGP109" s="72"/>
      <c r="UGQ109" s="70"/>
      <c r="UGR109" s="73"/>
      <c r="UGS109" s="74"/>
      <c r="UGT109" s="74"/>
      <c r="UGU109" s="62"/>
      <c r="UGV109" s="75"/>
      <c r="UGW109" s="76"/>
      <c r="UGX109" s="216"/>
      <c r="UGY109" s="75"/>
      <c r="UGZ109" s="75"/>
      <c r="UHA109" s="204"/>
      <c r="UHB109" s="205"/>
      <c r="UHC109" s="72"/>
      <c r="UHD109" s="70"/>
      <c r="UHE109" s="73"/>
      <c r="UHF109" s="74"/>
      <c r="UHG109" s="74"/>
      <c r="UHH109" s="62"/>
      <c r="UHI109" s="75"/>
      <c r="UHJ109" s="76"/>
      <c r="UHK109" s="216"/>
      <c r="UHL109" s="75"/>
      <c r="UHM109" s="75"/>
      <c r="UHN109" s="204"/>
      <c r="UHO109" s="205"/>
      <c r="UHP109" s="72"/>
      <c r="UHQ109" s="70"/>
      <c r="UHR109" s="73"/>
      <c r="UHS109" s="74"/>
      <c r="UHT109" s="74"/>
      <c r="UHU109" s="62"/>
      <c r="UHV109" s="75"/>
      <c r="UHW109" s="76"/>
      <c r="UHX109" s="216"/>
      <c r="UHY109" s="75"/>
      <c r="UHZ109" s="75"/>
      <c r="UIA109" s="204"/>
      <c r="UIB109" s="205"/>
      <c r="UIC109" s="72"/>
      <c r="UID109" s="70"/>
      <c r="UIE109" s="73"/>
      <c r="UIF109" s="74"/>
      <c r="UIG109" s="74"/>
      <c r="UIH109" s="62"/>
      <c r="UII109" s="75"/>
      <c r="UIJ109" s="76"/>
      <c r="UIK109" s="216"/>
      <c r="UIL109" s="75"/>
      <c r="UIM109" s="75"/>
      <c r="UIN109" s="204"/>
      <c r="UIO109" s="205"/>
      <c r="UIP109" s="72"/>
      <c r="UIQ109" s="70"/>
      <c r="UIR109" s="73"/>
      <c r="UIS109" s="74"/>
      <c r="UIT109" s="74"/>
      <c r="UIU109" s="62"/>
      <c r="UIV109" s="75"/>
      <c r="UIW109" s="76"/>
      <c r="UIX109" s="216"/>
      <c r="UIY109" s="75"/>
      <c r="UIZ109" s="75"/>
      <c r="UJA109" s="204"/>
      <c r="UJB109" s="205"/>
      <c r="UJC109" s="72"/>
      <c r="UJD109" s="70"/>
      <c r="UJE109" s="73"/>
      <c r="UJF109" s="74"/>
      <c r="UJG109" s="74"/>
      <c r="UJH109" s="62"/>
      <c r="UJI109" s="75"/>
      <c r="UJJ109" s="76"/>
      <c r="UJK109" s="216"/>
      <c r="UJL109" s="75"/>
      <c r="UJM109" s="75"/>
      <c r="UJN109" s="204"/>
      <c r="UJO109" s="205"/>
      <c r="UJP109" s="72"/>
      <c r="UJQ109" s="70"/>
      <c r="UJR109" s="73"/>
      <c r="UJS109" s="74"/>
      <c r="UJT109" s="74"/>
      <c r="UJU109" s="62"/>
      <c r="UJV109" s="75"/>
      <c r="UJW109" s="76"/>
      <c r="UJX109" s="216"/>
      <c r="UJY109" s="75"/>
      <c r="UJZ109" s="75"/>
      <c r="UKA109" s="204"/>
      <c r="UKB109" s="205"/>
      <c r="UKC109" s="72"/>
      <c r="UKD109" s="70"/>
      <c r="UKE109" s="73"/>
      <c r="UKF109" s="74"/>
      <c r="UKG109" s="74"/>
      <c r="UKH109" s="62"/>
      <c r="UKI109" s="75"/>
      <c r="UKJ109" s="76"/>
      <c r="UKK109" s="216"/>
      <c r="UKL109" s="75"/>
      <c r="UKM109" s="75"/>
      <c r="UKN109" s="204"/>
      <c r="UKO109" s="205"/>
      <c r="UKP109" s="72"/>
      <c r="UKQ109" s="70"/>
      <c r="UKR109" s="73"/>
      <c r="UKS109" s="74"/>
      <c r="UKT109" s="74"/>
      <c r="UKU109" s="62"/>
      <c r="UKV109" s="75"/>
      <c r="UKW109" s="76"/>
      <c r="UKX109" s="216"/>
      <c r="UKY109" s="75"/>
      <c r="UKZ109" s="75"/>
      <c r="ULA109" s="204"/>
      <c r="ULB109" s="205"/>
      <c r="ULC109" s="72"/>
      <c r="ULD109" s="70"/>
      <c r="ULE109" s="73"/>
      <c r="ULF109" s="74"/>
      <c r="ULG109" s="74"/>
      <c r="ULH109" s="62"/>
      <c r="ULI109" s="75"/>
      <c r="ULJ109" s="76"/>
      <c r="ULK109" s="216"/>
      <c r="ULL109" s="75"/>
      <c r="ULM109" s="75"/>
      <c r="ULN109" s="204"/>
      <c r="ULO109" s="205"/>
      <c r="ULP109" s="72"/>
      <c r="ULQ109" s="70"/>
      <c r="ULR109" s="73"/>
      <c r="ULS109" s="74"/>
      <c r="ULT109" s="74"/>
      <c r="ULU109" s="62"/>
      <c r="ULV109" s="75"/>
      <c r="ULW109" s="76"/>
      <c r="ULX109" s="216"/>
      <c r="ULY109" s="75"/>
      <c r="ULZ109" s="75"/>
      <c r="UMA109" s="204"/>
      <c r="UMB109" s="205"/>
      <c r="UMC109" s="72"/>
      <c r="UMD109" s="70"/>
      <c r="UME109" s="73"/>
      <c r="UMF109" s="74"/>
      <c r="UMG109" s="74"/>
      <c r="UMH109" s="62"/>
      <c r="UMI109" s="75"/>
      <c r="UMJ109" s="76"/>
      <c r="UMK109" s="216"/>
      <c r="UML109" s="75"/>
      <c r="UMM109" s="75"/>
      <c r="UMN109" s="204"/>
      <c r="UMO109" s="205"/>
      <c r="UMP109" s="72"/>
      <c r="UMQ109" s="70"/>
      <c r="UMR109" s="73"/>
      <c r="UMS109" s="74"/>
      <c r="UMT109" s="74"/>
      <c r="UMU109" s="62"/>
      <c r="UMV109" s="75"/>
      <c r="UMW109" s="76"/>
      <c r="UMX109" s="216"/>
      <c r="UMY109" s="75"/>
      <c r="UMZ109" s="75"/>
      <c r="UNA109" s="204"/>
      <c r="UNB109" s="205"/>
      <c r="UNC109" s="72"/>
      <c r="UND109" s="70"/>
      <c r="UNE109" s="73"/>
      <c r="UNF109" s="74"/>
      <c r="UNG109" s="74"/>
      <c r="UNH109" s="62"/>
      <c r="UNI109" s="75"/>
      <c r="UNJ109" s="76"/>
      <c r="UNK109" s="216"/>
      <c r="UNL109" s="75"/>
      <c r="UNM109" s="75"/>
      <c r="UNN109" s="204"/>
      <c r="UNO109" s="205"/>
      <c r="UNP109" s="72"/>
      <c r="UNQ109" s="70"/>
      <c r="UNR109" s="73"/>
      <c r="UNS109" s="74"/>
      <c r="UNT109" s="74"/>
      <c r="UNU109" s="62"/>
      <c r="UNV109" s="75"/>
      <c r="UNW109" s="76"/>
      <c r="UNX109" s="216"/>
      <c r="UNY109" s="75"/>
      <c r="UNZ109" s="75"/>
      <c r="UOA109" s="204"/>
      <c r="UOB109" s="205"/>
      <c r="UOC109" s="72"/>
      <c r="UOD109" s="70"/>
      <c r="UOE109" s="73"/>
      <c r="UOF109" s="74"/>
      <c r="UOG109" s="74"/>
      <c r="UOH109" s="62"/>
      <c r="UOI109" s="75"/>
      <c r="UOJ109" s="76"/>
      <c r="UOK109" s="216"/>
      <c r="UOL109" s="75"/>
      <c r="UOM109" s="75"/>
      <c r="UON109" s="204"/>
      <c r="UOO109" s="205"/>
      <c r="UOP109" s="72"/>
      <c r="UOQ109" s="70"/>
      <c r="UOR109" s="73"/>
      <c r="UOS109" s="74"/>
      <c r="UOT109" s="74"/>
      <c r="UOU109" s="62"/>
      <c r="UOV109" s="75"/>
      <c r="UOW109" s="76"/>
      <c r="UOX109" s="216"/>
      <c r="UOY109" s="75"/>
      <c r="UOZ109" s="75"/>
      <c r="UPA109" s="204"/>
      <c r="UPB109" s="205"/>
      <c r="UPC109" s="72"/>
      <c r="UPD109" s="70"/>
      <c r="UPE109" s="73"/>
      <c r="UPF109" s="74"/>
      <c r="UPG109" s="74"/>
      <c r="UPH109" s="62"/>
      <c r="UPI109" s="75"/>
      <c r="UPJ109" s="76"/>
      <c r="UPK109" s="216"/>
      <c r="UPL109" s="75"/>
      <c r="UPM109" s="75"/>
      <c r="UPN109" s="204"/>
      <c r="UPO109" s="205"/>
      <c r="UPP109" s="72"/>
      <c r="UPQ109" s="70"/>
      <c r="UPR109" s="73"/>
      <c r="UPS109" s="74"/>
      <c r="UPT109" s="74"/>
      <c r="UPU109" s="62"/>
      <c r="UPV109" s="75"/>
      <c r="UPW109" s="76"/>
      <c r="UPX109" s="216"/>
      <c r="UPY109" s="75"/>
      <c r="UPZ109" s="75"/>
      <c r="UQA109" s="204"/>
      <c r="UQB109" s="205"/>
      <c r="UQC109" s="72"/>
      <c r="UQD109" s="70"/>
      <c r="UQE109" s="73"/>
      <c r="UQF109" s="74"/>
      <c r="UQG109" s="74"/>
      <c r="UQH109" s="62"/>
      <c r="UQI109" s="75"/>
      <c r="UQJ109" s="76"/>
      <c r="UQK109" s="216"/>
      <c r="UQL109" s="75"/>
      <c r="UQM109" s="75"/>
      <c r="UQN109" s="204"/>
      <c r="UQO109" s="205"/>
      <c r="UQP109" s="72"/>
      <c r="UQQ109" s="70"/>
      <c r="UQR109" s="73"/>
      <c r="UQS109" s="74"/>
      <c r="UQT109" s="74"/>
      <c r="UQU109" s="62"/>
      <c r="UQV109" s="75"/>
      <c r="UQW109" s="76"/>
      <c r="UQX109" s="216"/>
      <c r="UQY109" s="75"/>
      <c r="UQZ109" s="75"/>
      <c r="URA109" s="204"/>
      <c r="URB109" s="205"/>
      <c r="URC109" s="72"/>
      <c r="URD109" s="70"/>
      <c r="URE109" s="73"/>
      <c r="URF109" s="74"/>
      <c r="URG109" s="74"/>
      <c r="URH109" s="62"/>
      <c r="URI109" s="75"/>
      <c r="URJ109" s="76"/>
      <c r="URK109" s="216"/>
      <c r="URL109" s="75"/>
      <c r="URM109" s="75"/>
      <c r="URN109" s="204"/>
      <c r="URO109" s="205"/>
      <c r="URP109" s="72"/>
      <c r="URQ109" s="70"/>
      <c r="URR109" s="73"/>
      <c r="URS109" s="74"/>
      <c r="URT109" s="74"/>
      <c r="URU109" s="62"/>
      <c r="URV109" s="75"/>
      <c r="URW109" s="76"/>
      <c r="URX109" s="216"/>
      <c r="URY109" s="75"/>
      <c r="URZ109" s="75"/>
      <c r="USA109" s="204"/>
      <c r="USB109" s="205"/>
      <c r="USC109" s="72"/>
      <c r="USD109" s="70"/>
      <c r="USE109" s="73"/>
      <c r="USF109" s="74"/>
      <c r="USG109" s="74"/>
      <c r="USH109" s="62"/>
      <c r="USI109" s="75"/>
      <c r="USJ109" s="76"/>
      <c r="USK109" s="216"/>
      <c r="USL109" s="75"/>
      <c r="USM109" s="75"/>
      <c r="USN109" s="204"/>
      <c r="USO109" s="205"/>
      <c r="USP109" s="72"/>
      <c r="USQ109" s="70"/>
      <c r="USR109" s="73"/>
      <c r="USS109" s="74"/>
      <c r="UST109" s="74"/>
      <c r="USU109" s="62"/>
      <c r="USV109" s="75"/>
      <c r="USW109" s="76"/>
      <c r="USX109" s="216"/>
      <c r="USY109" s="75"/>
      <c r="USZ109" s="75"/>
      <c r="UTA109" s="204"/>
      <c r="UTB109" s="205"/>
      <c r="UTC109" s="72"/>
      <c r="UTD109" s="70"/>
      <c r="UTE109" s="73"/>
      <c r="UTF109" s="74"/>
      <c r="UTG109" s="74"/>
      <c r="UTH109" s="62"/>
      <c r="UTI109" s="75"/>
      <c r="UTJ109" s="76"/>
      <c r="UTK109" s="216"/>
      <c r="UTL109" s="75"/>
      <c r="UTM109" s="75"/>
      <c r="UTN109" s="204"/>
      <c r="UTO109" s="205"/>
      <c r="UTP109" s="72"/>
      <c r="UTQ109" s="70"/>
      <c r="UTR109" s="73"/>
      <c r="UTS109" s="74"/>
      <c r="UTT109" s="74"/>
      <c r="UTU109" s="62"/>
      <c r="UTV109" s="75"/>
      <c r="UTW109" s="76"/>
      <c r="UTX109" s="216"/>
      <c r="UTY109" s="75"/>
      <c r="UTZ109" s="75"/>
      <c r="UUA109" s="204"/>
      <c r="UUB109" s="205"/>
      <c r="UUC109" s="72"/>
      <c r="UUD109" s="70"/>
      <c r="UUE109" s="73"/>
      <c r="UUF109" s="74"/>
      <c r="UUG109" s="74"/>
      <c r="UUH109" s="62"/>
      <c r="UUI109" s="75"/>
      <c r="UUJ109" s="76"/>
      <c r="UUK109" s="216"/>
      <c r="UUL109" s="75"/>
      <c r="UUM109" s="75"/>
      <c r="UUN109" s="204"/>
      <c r="UUO109" s="205"/>
      <c r="UUP109" s="72"/>
      <c r="UUQ109" s="70"/>
      <c r="UUR109" s="73"/>
      <c r="UUS109" s="74"/>
      <c r="UUT109" s="74"/>
      <c r="UUU109" s="62"/>
      <c r="UUV109" s="75"/>
      <c r="UUW109" s="76"/>
      <c r="UUX109" s="216"/>
      <c r="UUY109" s="75"/>
      <c r="UUZ109" s="75"/>
      <c r="UVA109" s="204"/>
      <c r="UVB109" s="205"/>
      <c r="UVC109" s="72"/>
      <c r="UVD109" s="70"/>
      <c r="UVE109" s="73"/>
      <c r="UVF109" s="74"/>
      <c r="UVG109" s="74"/>
      <c r="UVH109" s="62"/>
      <c r="UVI109" s="75"/>
      <c r="UVJ109" s="76"/>
      <c r="UVK109" s="216"/>
      <c r="UVL109" s="75"/>
      <c r="UVM109" s="75"/>
      <c r="UVN109" s="204"/>
      <c r="UVO109" s="205"/>
      <c r="UVP109" s="72"/>
      <c r="UVQ109" s="70"/>
      <c r="UVR109" s="73"/>
      <c r="UVS109" s="74"/>
      <c r="UVT109" s="74"/>
      <c r="UVU109" s="62"/>
      <c r="UVV109" s="75"/>
      <c r="UVW109" s="76"/>
      <c r="UVX109" s="216"/>
      <c r="UVY109" s="75"/>
      <c r="UVZ109" s="75"/>
      <c r="UWA109" s="204"/>
      <c r="UWB109" s="205"/>
      <c r="UWC109" s="72"/>
      <c r="UWD109" s="70"/>
      <c r="UWE109" s="73"/>
      <c r="UWF109" s="74"/>
      <c r="UWG109" s="74"/>
      <c r="UWH109" s="62"/>
      <c r="UWI109" s="75"/>
      <c r="UWJ109" s="76"/>
      <c r="UWK109" s="216"/>
      <c r="UWL109" s="75"/>
      <c r="UWM109" s="75"/>
      <c r="UWN109" s="204"/>
      <c r="UWO109" s="205"/>
      <c r="UWP109" s="72"/>
      <c r="UWQ109" s="70"/>
      <c r="UWR109" s="73"/>
      <c r="UWS109" s="74"/>
      <c r="UWT109" s="74"/>
      <c r="UWU109" s="62"/>
      <c r="UWV109" s="75"/>
      <c r="UWW109" s="76"/>
      <c r="UWX109" s="216"/>
      <c r="UWY109" s="75"/>
      <c r="UWZ109" s="75"/>
      <c r="UXA109" s="204"/>
      <c r="UXB109" s="205"/>
      <c r="UXC109" s="72"/>
      <c r="UXD109" s="70"/>
      <c r="UXE109" s="73"/>
      <c r="UXF109" s="74"/>
      <c r="UXG109" s="74"/>
      <c r="UXH109" s="62"/>
      <c r="UXI109" s="75"/>
      <c r="UXJ109" s="76"/>
      <c r="UXK109" s="216"/>
      <c r="UXL109" s="75"/>
      <c r="UXM109" s="75"/>
      <c r="UXN109" s="204"/>
      <c r="UXO109" s="205"/>
      <c r="UXP109" s="72"/>
      <c r="UXQ109" s="70"/>
      <c r="UXR109" s="73"/>
      <c r="UXS109" s="74"/>
      <c r="UXT109" s="74"/>
      <c r="UXU109" s="62"/>
      <c r="UXV109" s="75"/>
      <c r="UXW109" s="76"/>
      <c r="UXX109" s="216"/>
      <c r="UXY109" s="75"/>
      <c r="UXZ109" s="75"/>
      <c r="UYA109" s="204"/>
      <c r="UYB109" s="205"/>
      <c r="UYC109" s="72"/>
      <c r="UYD109" s="70"/>
      <c r="UYE109" s="73"/>
      <c r="UYF109" s="74"/>
      <c r="UYG109" s="74"/>
      <c r="UYH109" s="62"/>
      <c r="UYI109" s="75"/>
      <c r="UYJ109" s="76"/>
      <c r="UYK109" s="216"/>
      <c r="UYL109" s="75"/>
      <c r="UYM109" s="75"/>
      <c r="UYN109" s="204"/>
      <c r="UYO109" s="205"/>
      <c r="UYP109" s="72"/>
      <c r="UYQ109" s="70"/>
      <c r="UYR109" s="73"/>
      <c r="UYS109" s="74"/>
      <c r="UYT109" s="74"/>
      <c r="UYU109" s="62"/>
      <c r="UYV109" s="75"/>
      <c r="UYW109" s="76"/>
      <c r="UYX109" s="216"/>
      <c r="UYY109" s="75"/>
      <c r="UYZ109" s="75"/>
      <c r="UZA109" s="204"/>
      <c r="UZB109" s="205"/>
      <c r="UZC109" s="72"/>
      <c r="UZD109" s="70"/>
      <c r="UZE109" s="73"/>
      <c r="UZF109" s="74"/>
      <c r="UZG109" s="74"/>
      <c r="UZH109" s="62"/>
      <c r="UZI109" s="75"/>
      <c r="UZJ109" s="76"/>
      <c r="UZK109" s="216"/>
      <c r="UZL109" s="75"/>
      <c r="UZM109" s="75"/>
      <c r="UZN109" s="204"/>
      <c r="UZO109" s="205"/>
      <c r="UZP109" s="72"/>
      <c r="UZQ109" s="70"/>
      <c r="UZR109" s="73"/>
      <c r="UZS109" s="74"/>
      <c r="UZT109" s="74"/>
      <c r="UZU109" s="62"/>
      <c r="UZV109" s="75"/>
      <c r="UZW109" s="76"/>
      <c r="UZX109" s="216"/>
      <c r="UZY109" s="75"/>
      <c r="UZZ109" s="75"/>
      <c r="VAA109" s="204"/>
      <c r="VAB109" s="205"/>
      <c r="VAC109" s="72"/>
      <c r="VAD109" s="70"/>
      <c r="VAE109" s="73"/>
      <c r="VAF109" s="74"/>
      <c r="VAG109" s="74"/>
      <c r="VAH109" s="62"/>
      <c r="VAI109" s="75"/>
      <c r="VAJ109" s="76"/>
      <c r="VAK109" s="216"/>
      <c r="VAL109" s="75"/>
      <c r="VAM109" s="75"/>
      <c r="VAN109" s="204"/>
      <c r="VAO109" s="205"/>
      <c r="VAP109" s="72"/>
      <c r="VAQ109" s="70"/>
      <c r="VAR109" s="73"/>
      <c r="VAS109" s="74"/>
      <c r="VAT109" s="74"/>
      <c r="VAU109" s="62"/>
      <c r="VAV109" s="75"/>
      <c r="VAW109" s="76"/>
      <c r="VAX109" s="216"/>
      <c r="VAY109" s="75"/>
      <c r="VAZ109" s="75"/>
      <c r="VBA109" s="204"/>
      <c r="VBB109" s="205"/>
      <c r="VBC109" s="72"/>
      <c r="VBD109" s="70"/>
      <c r="VBE109" s="73"/>
      <c r="VBF109" s="74"/>
      <c r="VBG109" s="74"/>
      <c r="VBH109" s="62"/>
      <c r="VBI109" s="75"/>
      <c r="VBJ109" s="76"/>
      <c r="VBK109" s="216"/>
      <c r="VBL109" s="75"/>
      <c r="VBM109" s="75"/>
      <c r="VBN109" s="204"/>
      <c r="VBO109" s="205"/>
      <c r="VBP109" s="72"/>
      <c r="VBQ109" s="70"/>
      <c r="VBR109" s="73"/>
      <c r="VBS109" s="74"/>
      <c r="VBT109" s="74"/>
      <c r="VBU109" s="62"/>
      <c r="VBV109" s="75"/>
      <c r="VBW109" s="76"/>
      <c r="VBX109" s="216"/>
      <c r="VBY109" s="75"/>
      <c r="VBZ109" s="75"/>
      <c r="VCA109" s="204"/>
      <c r="VCB109" s="205"/>
      <c r="VCC109" s="72"/>
      <c r="VCD109" s="70"/>
      <c r="VCE109" s="73"/>
      <c r="VCF109" s="74"/>
      <c r="VCG109" s="74"/>
      <c r="VCH109" s="62"/>
      <c r="VCI109" s="75"/>
      <c r="VCJ109" s="76"/>
      <c r="VCK109" s="216"/>
      <c r="VCL109" s="75"/>
      <c r="VCM109" s="75"/>
      <c r="VCN109" s="204"/>
      <c r="VCO109" s="205"/>
      <c r="VCP109" s="72"/>
      <c r="VCQ109" s="70"/>
      <c r="VCR109" s="73"/>
      <c r="VCS109" s="74"/>
      <c r="VCT109" s="74"/>
      <c r="VCU109" s="62"/>
      <c r="VCV109" s="75"/>
      <c r="VCW109" s="76"/>
      <c r="VCX109" s="216"/>
      <c r="VCY109" s="75"/>
      <c r="VCZ109" s="75"/>
      <c r="VDA109" s="204"/>
      <c r="VDB109" s="205"/>
      <c r="VDC109" s="72"/>
      <c r="VDD109" s="70"/>
      <c r="VDE109" s="73"/>
      <c r="VDF109" s="74"/>
      <c r="VDG109" s="74"/>
      <c r="VDH109" s="62"/>
      <c r="VDI109" s="75"/>
      <c r="VDJ109" s="76"/>
      <c r="VDK109" s="216"/>
      <c r="VDL109" s="75"/>
      <c r="VDM109" s="75"/>
      <c r="VDN109" s="204"/>
      <c r="VDO109" s="205"/>
      <c r="VDP109" s="72"/>
      <c r="VDQ109" s="70"/>
      <c r="VDR109" s="73"/>
      <c r="VDS109" s="74"/>
      <c r="VDT109" s="74"/>
      <c r="VDU109" s="62"/>
      <c r="VDV109" s="75"/>
      <c r="VDW109" s="76"/>
      <c r="VDX109" s="216"/>
      <c r="VDY109" s="75"/>
      <c r="VDZ109" s="75"/>
      <c r="VEA109" s="204"/>
      <c r="VEB109" s="205"/>
      <c r="VEC109" s="72"/>
      <c r="VED109" s="70"/>
      <c r="VEE109" s="73"/>
      <c r="VEF109" s="74"/>
      <c r="VEG109" s="74"/>
      <c r="VEH109" s="62"/>
      <c r="VEI109" s="75"/>
      <c r="VEJ109" s="76"/>
      <c r="VEK109" s="216"/>
      <c r="VEL109" s="75"/>
      <c r="VEM109" s="75"/>
      <c r="VEN109" s="204"/>
      <c r="VEO109" s="205"/>
      <c r="VEP109" s="72"/>
      <c r="VEQ109" s="70"/>
      <c r="VER109" s="73"/>
      <c r="VES109" s="74"/>
      <c r="VET109" s="74"/>
      <c r="VEU109" s="62"/>
      <c r="VEV109" s="75"/>
      <c r="VEW109" s="76"/>
      <c r="VEX109" s="216"/>
      <c r="VEY109" s="75"/>
      <c r="VEZ109" s="75"/>
      <c r="VFA109" s="204"/>
      <c r="VFB109" s="205"/>
      <c r="VFC109" s="72"/>
      <c r="VFD109" s="70"/>
      <c r="VFE109" s="73"/>
      <c r="VFF109" s="74"/>
      <c r="VFG109" s="74"/>
      <c r="VFH109" s="62"/>
      <c r="VFI109" s="75"/>
      <c r="VFJ109" s="76"/>
      <c r="VFK109" s="216"/>
      <c r="VFL109" s="75"/>
      <c r="VFM109" s="75"/>
      <c r="VFN109" s="204"/>
      <c r="VFO109" s="205"/>
      <c r="VFP109" s="72"/>
      <c r="VFQ109" s="70"/>
      <c r="VFR109" s="73"/>
      <c r="VFS109" s="74"/>
      <c r="VFT109" s="74"/>
      <c r="VFU109" s="62"/>
      <c r="VFV109" s="75"/>
      <c r="VFW109" s="76"/>
      <c r="VFX109" s="216"/>
      <c r="VFY109" s="75"/>
      <c r="VFZ109" s="75"/>
      <c r="VGA109" s="204"/>
      <c r="VGB109" s="205"/>
      <c r="VGC109" s="72"/>
      <c r="VGD109" s="70"/>
      <c r="VGE109" s="73"/>
      <c r="VGF109" s="74"/>
      <c r="VGG109" s="74"/>
      <c r="VGH109" s="62"/>
      <c r="VGI109" s="75"/>
      <c r="VGJ109" s="76"/>
      <c r="VGK109" s="216"/>
      <c r="VGL109" s="75"/>
      <c r="VGM109" s="75"/>
      <c r="VGN109" s="204"/>
      <c r="VGO109" s="205"/>
      <c r="VGP109" s="72"/>
      <c r="VGQ109" s="70"/>
      <c r="VGR109" s="73"/>
      <c r="VGS109" s="74"/>
      <c r="VGT109" s="74"/>
      <c r="VGU109" s="62"/>
      <c r="VGV109" s="75"/>
      <c r="VGW109" s="76"/>
      <c r="VGX109" s="216"/>
      <c r="VGY109" s="75"/>
      <c r="VGZ109" s="75"/>
      <c r="VHA109" s="204"/>
      <c r="VHB109" s="205"/>
      <c r="VHC109" s="72"/>
      <c r="VHD109" s="70"/>
      <c r="VHE109" s="73"/>
      <c r="VHF109" s="74"/>
      <c r="VHG109" s="74"/>
      <c r="VHH109" s="62"/>
      <c r="VHI109" s="75"/>
      <c r="VHJ109" s="76"/>
      <c r="VHK109" s="216"/>
      <c r="VHL109" s="75"/>
      <c r="VHM109" s="75"/>
      <c r="VHN109" s="204"/>
      <c r="VHO109" s="205"/>
      <c r="VHP109" s="72"/>
      <c r="VHQ109" s="70"/>
      <c r="VHR109" s="73"/>
      <c r="VHS109" s="74"/>
      <c r="VHT109" s="74"/>
      <c r="VHU109" s="62"/>
      <c r="VHV109" s="75"/>
      <c r="VHW109" s="76"/>
      <c r="VHX109" s="216"/>
      <c r="VHY109" s="75"/>
      <c r="VHZ109" s="75"/>
      <c r="VIA109" s="204"/>
      <c r="VIB109" s="205"/>
      <c r="VIC109" s="72"/>
      <c r="VID109" s="70"/>
      <c r="VIE109" s="73"/>
      <c r="VIF109" s="74"/>
      <c r="VIG109" s="74"/>
      <c r="VIH109" s="62"/>
      <c r="VII109" s="75"/>
      <c r="VIJ109" s="76"/>
      <c r="VIK109" s="216"/>
      <c r="VIL109" s="75"/>
      <c r="VIM109" s="75"/>
      <c r="VIN109" s="204"/>
      <c r="VIO109" s="205"/>
      <c r="VIP109" s="72"/>
      <c r="VIQ109" s="70"/>
      <c r="VIR109" s="73"/>
      <c r="VIS109" s="74"/>
      <c r="VIT109" s="74"/>
      <c r="VIU109" s="62"/>
      <c r="VIV109" s="75"/>
      <c r="VIW109" s="76"/>
      <c r="VIX109" s="216"/>
      <c r="VIY109" s="75"/>
      <c r="VIZ109" s="75"/>
      <c r="VJA109" s="204"/>
      <c r="VJB109" s="205"/>
      <c r="VJC109" s="72"/>
      <c r="VJD109" s="70"/>
      <c r="VJE109" s="73"/>
      <c r="VJF109" s="74"/>
      <c r="VJG109" s="74"/>
      <c r="VJH109" s="62"/>
      <c r="VJI109" s="75"/>
      <c r="VJJ109" s="76"/>
      <c r="VJK109" s="216"/>
      <c r="VJL109" s="75"/>
      <c r="VJM109" s="75"/>
      <c r="VJN109" s="204"/>
      <c r="VJO109" s="205"/>
      <c r="VJP109" s="72"/>
      <c r="VJQ109" s="70"/>
      <c r="VJR109" s="73"/>
      <c r="VJS109" s="74"/>
      <c r="VJT109" s="74"/>
      <c r="VJU109" s="62"/>
      <c r="VJV109" s="75"/>
      <c r="VJW109" s="76"/>
      <c r="VJX109" s="216"/>
      <c r="VJY109" s="75"/>
      <c r="VJZ109" s="75"/>
      <c r="VKA109" s="204"/>
      <c r="VKB109" s="205"/>
      <c r="VKC109" s="72"/>
      <c r="VKD109" s="70"/>
      <c r="VKE109" s="73"/>
      <c r="VKF109" s="74"/>
      <c r="VKG109" s="74"/>
      <c r="VKH109" s="62"/>
      <c r="VKI109" s="75"/>
      <c r="VKJ109" s="76"/>
      <c r="VKK109" s="216"/>
      <c r="VKL109" s="75"/>
      <c r="VKM109" s="75"/>
      <c r="VKN109" s="204"/>
      <c r="VKO109" s="205"/>
      <c r="VKP109" s="72"/>
      <c r="VKQ109" s="70"/>
      <c r="VKR109" s="73"/>
      <c r="VKS109" s="74"/>
      <c r="VKT109" s="74"/>
      <c r="VKU109" s="62"/>
      <c r="VKV109" s="75"/>
      <c r="VKW109" s="76"/>
      <c r="VKX109" s="216"/>
      <c r="VKY109" s="75"/>
      <c r="VKZ109" s="75"/>
      <c r="VLA109" s="204"/>
      <c r="VLB109" s="205"/>
      <c r="VLC109" s="72"/>
      <c r="VLD109" s="70"/>
      <c r="VLE109" s="73"/>
      <c r="VLF109" s="74"/>
      <c r="VLG109" s="74"/>
      <c r="VLH109" s="62"/>
      <c r="VLI109" s="75"/>
      <c r="VLJ109" s="76"/>
      <c r="VLK109" s="216"/>
      <c r="VLL109" s="75"/>
      <c r="VLM109" s="75"/>
      <c r="VLN109" s="204"/>
      <c r="VLO109" s="205"/>
      <c r="VLP109" s="72"/>
      <c r="VLQ109" s="70"/>
      <c r="VLR109" s="73"/>
      <c r="VLS109" s="74"/>
      <c r="VLT109" s="74"/>
      <c r="VLU109" s="62"/>
      <c r="VLV109" s="75"/>
      <c r="VLW109" s="76"/>
      <c r="VLX109" s="216"/>
      <c r="VLY109" s="75"/>
      <c r="VLZ109" s="75"/>
      <c r="VMA109" s="204"/>
      <c r="VMB109" s="205"/>
      <c r="VMC109" s="72"/>
      <c r="VMD109" s="70"/>
      <c r="VME109" s="73"/>
      <c r="VMF109" s="74"/>
      <c r="VMG109" s="74"/>
      <c r="VMH109" s="62"/>
      <c r="VMI109" s="75"/>
      <c r="VMJ109" s="76"/>
      <c r="VMK109" s="216"/>
      <c r="VML109" s="75"/>
      <c r="VMM109" s="75"/>
      <c r="VMN109" s="204"/>
      <c r="VMO109" s="205"/>
      <c r="VMP109" s="72"/>
      <c r="VMQ109" s="70"/>
      <c r="VMR109" s="73"/>
      <c r="VMS109" s="74"/>
      <c r="VMT109" s="74"/>
      <c r="VMU109" s="62"/>
      <c r="VMV109" s="75"/>
      <c r="VMW109" s="76"/>
      <c r="VMX109" s="216"/>
      <c r="VMY109" s="75"/>
      <c r="VMZ109" s="75"/>
      <c r="VNA109" s="204"/>
      <c r="VNB109" s="205"/>
      <c r="VNC109" s="72"/>
      <c r="VND109" s="70"/>
      <c r="VNE109" s="73"/>
      <c r="VNF109" s="74"/>
      <c r="VNG109" s="74"/>
      <c r="VNH109" s="62"/>
      <c r="VNI109" s="75"/>
      <c r="VNJ109" s="76"/>
      <c r="VNK109" s="216"/>
      <c r="VNL109" s="75"/>
      <c r="VNM109" s="75"/>
      <c r="VNN109" s="204"/>
      <c r="VNO109" s="205"/>
      <c r="VNP109" s="72"/>
      <c r="VNQ109" s="70"/>
      <c r="VNR109" s="73"/>
      <c r="VNS109" s="74"/>
      <c r="VNT109" s="74"/>
      <c r="VNU109" s="62"/>
      <c r="VNV109" s="75"/>
      <c r="VNW109" s="76"/>
      <c r="VNX109" s="216"/>
      <c r="VNY109" s="75"/>
      <c r="VNZ109" s="75"/>
      <c r="VOA109" s="204"/>
      <c r="VOB109" s="205"/>
      <c r="VOC109" s="72"/>
      <c r="VOD109" s="70"/>
      <c r="VOE109" s="73"/>
      <c r="VOF109" s="74"/>
      <c r="VOG109" s="74"/>
      <c r="VOH109" s="62"/>
      <c r="VOI109" s="75"/>
      <c r="VOJ109" s="76"/>
      <c r="VOK109" s="216"/>
      <c r="VOL109" s="75"/>
      <c r="VOM109" s="75"/>
      <c r="VON109" s="204"/>
      <c r="VOO109" s="205"/>
      <c r="VOP109" s="72"/>
      <c r="VOQ109" s="70"/>
      <c r="VOR109" s="73"/>
      <c r="VOS109" s="74"/>
      <c r="VOT109" s="74"/>
      <c r="VOU109" s="62"/>
      <c r="VOV109" s="75"/>
      <c r="VOW109" s="76"/>
      <c r="VOX109" s="216"/>
      <c r="VOY109" s="75"/>
      <c r="VOZ109" s="75"/>
      <c r="VPA109" s="204"/>
      <c r="VPB109" s="205"/>
      <c r="VPC109" s="72"/>
      <c r="VPD109" s="70"/>
      <c r="VPE109" s="73"/>
      <c r="VPF109" s="74"/>
      <c r="VPG109" s="74"/>
      <c r="VPH109" s="62"/>
      <c r="VPI109" s="75"/>
      <c r="VPJ109" s="76"/>
      <c r="VPK109" s="216"/>
      <c r="VPL109" s="75"/>
      <c r="VPM109" s="75"/>
      <c r="VPN109" s="204"/>
      <c r="VPO109" s="205"/>
      <c r="VPP109" s="72"/>
      <c r="VPQ109" s="70"/>
      <c r="VPR109" s="73"/>
      <c r="VPS109" s="74"/>
      <c r="VPT109" s="74"/>
      <c r="VPU109" s="62"/>
      <c r="VPV109" s="75"/>
      <c r="VPW109" s="76"/>
      <c r="VPX109" s="216"/>
      <c r="VPY109" s="75"/>
      <c r="VPZ109" s="75"/>
      <c r="VQA109" s="204"/>
      <c r="VQB109" s="205"/>
      <c r="VQC109" s="72"/>
      <c r="VQD109" s="70"/>
      <c r="VQE109" s="73"/>
      <c r="VQF109" s="74"/>
      <c r="VQG109" s="74"/>
      <c r="VQH109" s="62"/>
      <c r="VQI109" s="75"/>
      <c r="VQJ109" s="76"/>
      <c r="VQK109" s="216"/>
      <c r="VQL109" s="75"/>
      <c r="VQM109" s="75"/>
      <c r="VQN109" s="204"/>
      <c r="VQO109" s="205"/>
      <c r="VQP109" s="72"/>
      <c r="VQQ109" s="70"/>
      <c r="VQR109" s="73"/>
      <c r="VQS109" s="74"/>
      <c r="VQT109" s="74"/>
      <c r="VQU109" s="62"/>
      <c r="VQV109" s="75"/>
      <c r="VQW109" s="76"/>
      <c r="VQX109" s="216"/>
      <c r="VQY109" s="75"/>
      <c r="VQZ109" s="75"/>
      <c r="VRA109" s="204"/>
      <c r="VRB109" s="205"/>
      <c r="VRC109" s="72"/>
      <c r="VRD109" s="70"/>
      <c r="VRE109" s="73"/>
      <c r="VRF109" s="74"/>
      <c r="VRG109" s="74"/>
      <c r="VRH109" s="62"/>
      <c r="VRI109" s="75"/>
      <c r="VRJ109" s="76"/>
      <c r="VRK109" s="216"/>
      <c r="VRL109" s="75"/>
      <c r="VRM109" s="75"/>
      <c r="VRN109" s="204"/>
      <c r="VRO109" s="205"/>
      <c r="VRP109" s="72"/>
      <c r="VRQ109" s="70"/>
      <c r="VRR109" s="73"/>
      <c r="VRS109" s="74"/>
      <c r="VRT109" s="74"/>
      <c r="VRU109" s="62"/>
      <c r="VRV109" s="75"/>
      <c r="VRW109" s="76"/>
      <c r="VRX109" s="216"/>
      <c r="VRY109" s="75"/>
      <c r="VRZ109" s="75"/>
      <c r="VSA109" s="204"/>
      <c r="VSB109" s="205"/>
      <c r="VSC109" s="72"/>
      <c r="VSD109" s="70"/>
      <c r="VSE109" s="73"/>
      <c r="VSF109" s="74"/>
      <c r="VSG109" s="74"/>
      <c r="VSH109" s="62"/>
      <c r="VSI109" s="75"/>
      <c r="VSJ109" s="76"/>
      <c r="VSK109" s="216"/>
      <c r="VSL109" s="75"/>
      <c r="VSM109" s="75"/>
      <c r="VSN109" s="204"/>
      <c r="VSO109" s="205"/>
      <c r="VSP109" s="72"/>
      <c r="VSQ109" s="70"/>
      <c r="VSR109" s="73"/>
      <c r="VSS109" s="74"/>
      <c r="VST109" s="74"/>
      <c r="VSU109" s="62"/>
      <c r="VSV109" s="75"/>
      <c r="VSW109" s="76"/>
      <c r="VSX109" s="216"/>
      <c r="VSY109" s="75"/>
      <c r="VSZ109" s="75"/>
      <c r="VTA109" s="204"/>
      <c r="VTB109" s="205"/>
      <c r="VTC109" s="72"/>
      <c r="VTD109" s="70"/>
      <c r="VTE109" s="73"/>
      <c r="VTF109" s="74"/>
      <c r="VTG109" s="74"/>
      <c r="VTH109" s="62"/>
      <c r="VTI109" s="75"/>
      <c r="VTJ109" s="76"/>
      <c r="VTK109" s="216"/>
      <c r="VTL109" s="75"/>
      <c r="VTM109" s="75"/>
      <c r="VTN109" s="204"/>
      <c r="VTO109" s="205"/>
      <c r="VTP109" s="72"/>
      <c r="VTQ109" s="70"/>
      <c r="VTR109" s="73"/>
      <c r="VTS109" s="74"/>
      <c r="VTT109" s="74"/>
      <c r="VTU109" s="62"/>
      <c r="VTV109" s="75"/>
      <c r="VTW109" s="76"/>
      <c r="VTX109" s="216"/>
      <c r="VTY109" s="75"/>
      <c r="VTZ109" s="75"/>
      <c r="VUA109" s="204"/>
      <c r="VUB109" s="205"/>
      <c r="VUC109" s="72"/>
      <c r="VUD109" s="70"/>
      <c r="VUE109" s="73"/>
      <c r="VUF109" s="74"/>
      <c r="VUG109" s="74"/>
      <c r="VUH109" s="62"/>
      <c r="VUI109" s="75"/>
      <c r="VUJ109" s="76"/>
      <c r="VUK109" s="216"/>
      <c r="VUL109" s="75"/>
      <c r="VUM109" s="75"/>
      <c r="VUN109" s="204"/>
      <c r="VUO109" s="205"/>
      <c r="VUP109" s="72"/>
      <c r="VUQ109" s="70"/>
      <c r="VUR109" s="73"/>
      <c r="VUS109" s="74"/>
      <c r="VUT109" s="74"/>
      <c r="VUU109" s="62"/>
      <c r="VUV109" s="75"/>
      <c r="VUW109" s="76"/>
      <c r="VUX109" s="216"/>
      <c r="VUY109" s="75"/>
      <c r="VUZ109" s="75"/>
      <c r="VVA109" s="204"/>
      <c r="VVB109" s="205"/>
      <c r="VVC109" s="72"/>
      <c r="VVD109" s="70"/>
      <c r="VVE109" s="73"/>
      <c r="VVF109" s="74"/>
      <c r="VVG109" s="74"/>
      <c r="VVH109" s="62"/>
      <c r="VVI109" s="75"/>
      <c r="VVJ109" s="76"/>
      <c r="VVK109" s="216"/>
      <c r="VVL109" s="75"/>
      <c r="VVM109" s="75"/>
      <c r="VVN109" s="204"/>
      <c r="VVO109" s="205"/>
      <c r="VVP109" s="72"/>
      <c r="VVQ109" s="70"/>
      <c r="VVR109" s="73"/>
      <c r="VVS109" s="74"/>
      <c r="VVT109" s="74"/>
      <c r="VVU109" s="62"/>
      <c r="VVV109" s="75"/>
      <c r="VVW109" s="76"/>
      <c r="VVX109" s="216"/>
      <c r="VVY109" s="75"/>
      <c r="VVZ109" s="75"/>
      <c r="VWA109" s="204"/>
      <c r="VWB109" s="205"/>
      <c r="VWC109" s="72"/>
      <c r="VWD109" s="70"/>
      <c r="VWE109" s="73"/>
      <c r="VWF109" s="74"/>
      <c r="VWG109" s="74"/>
      <c r="VWH109" s="62"/>
      <c r="VWI109" s="75"/>
      <c r="VWJ109" s="76"/>
      <c r="VWK109" s="216"/>
      <c r="VWL109" s="75"/>
      <c r="VWM109" s="75"/>
      <c r="VWN109" s="204"/>
      <c r="VWO109" s="205"/>
      <c r="VWP109" s="72"/>
      <c r="VWQ109" s="70"/>
      <c r="VWR109" s="73"/>
      <c r="VWS109" s="74"/>
      <c r="VWT109" s="74"/>
      <c r="VWU109" s="62"/>
      <c r="VWV109" s="75"/>
      <c r="VWW109" s="76"/>
      <c r="VWX109" s="216"/>
      <c r="VWY109" s="75"/>
      <c r="VWZ109" s="75"/>
      <c r="VXA109" s="204"/>
      <c r="VXB109" s="205"/>
      <c r="VXC109" s="72"/>
      <c r="VXD109" s="70"/>
      <c r="VXE109" s="73"/>
      <c r="VXF109" s="74"/>
      <c r="VXG109" s="74"/>
      <c r="VXH109" s="62"/>
      <c r="VXI109" s="75"/>
      <c r="VXJ109" s="76"/>
      <c r="VXK109" s="216"/>
      <c r="VXL109" s="75"/>
      <c r="VXM109" s="75"/>
      <c r="VXN109" s="204"/>
      <c r="VXO109" s="205"/>
      <c r="VXP109" s="72"/>
      <c r="VXQ109" s="70"/>
      <c r="VXR109" s="73"/>
      <c r="VXS109" s="74"/>
      <c r="VXT109" s="74"/>
      <c r="VXU109" s="62"/>
      <c r="VXV109" s="75"/>
      <c r="VXW109" s="76"/>
      <c r="VXX109" s="216"/>
      <c r="VXY109" s="75"/>
      <c r="VXZ109" s="75"/>
      <c r="VYA109" s="204"/>
      <c r="VYB109" s="205"/>
      <c r="VYC109" s="72"/>
      <c r="VYD109" s="70"/>
      <c r="VYE109" s="73"/>
      <c r="VYF109" s="74"/>
      <c r="VYG109" s="74"/>
      <c r="VYH109" s="62"/>
      <c r="VYI109" s="75"/>
      <c r="VYJ109" s="76"/>
      <c r="VYK109" s="216"/>
      <c r="VYL109" s="75"/>
      <c r="VYM109" s="75"/>
      <c r="VYN109" s="204"/>
      <c r="VYO109" s="205"/>
      <c r="VYP109" s="72"/>
      <c r="VYQ109" s="70"/>
      <c r="VYR109" s="73"/>
      <c r="VYS109" s="74"/>
      <c r="VYT109" s="74"/>
      <c r="VYU109" s="62"/>
      <c r="VYV109" s="75"/>
      <c r="VYW109" s="76"/>
      <c r="VYX109" s="216"/>
      <c r="VYY109" s="75"/>
      <c r="VYZ109" s="75"/>
      <c r="VZA109" s="204"/>
      <c r="VZB109" s="205"/>
      <c r="VZC109" s="72"/>
      <c r="VZD109" s="70"/>
      <c r="VZE109" s="73"/>
      <c r="VZF109" s="74"/>
      <c r="VZG109" s="74"/>
      <c r="VZH109" s="62"/>
      <c r="VZI109" s="75"/>
      <c r="VZJ109" s="76"/>
      <c r="VZK109" s="216"/>
      <c r="VZL109" s="75"/>
      <c r="VZM109" s="75"/>
      <c r="VZN109" s="204"/>
      <c r="VZO109" s="205"/>
      <c r="VZP109" s="72"/>
      <c r="VZQ109" s="70"/>
      <c r="VZR109" s="73"/>
      <c r="VZS109" s="74"/>
      <c r="VZT109" s="74"/>
      <c r="VZU109" s="62"/>
      <c r="VZV109" s="75"/>
      <c r="VZW109" s="76"/>
      <c r="VZX109" s="216"/>
      <c r="VZY109" s="75"/>
      <c r="VZZ109" s="75"/>
      <c r="WAA109" s="204"/>
      <c r="WAB109" s="205"/>
      <c r="WAC109" s="72"/>
      <c r="WAD109" s="70"/>
      <c r="WAE109" s="73"/>
      <c r="WAF109" s="74"/>
      <c r="WAG109" s="74"/>
      <c r="WAH109" s="62"/>
      <c r="WAI109" s="75"/>
      <c r="WAJ109" s="76"/>
      <c r="WAK109" s="216"/>
      <c r="WAL109" s="75"/>
      <c r="WAM109" s="75"/>
      <c r="WAN109" s="204"/>
      <c r="WAO109" s="205"/>
      <c r="WAP109" s="72"/>
      <c r="WAQ109" s="70"/>
      <c r="WAR109" s="73"/>
      <c r="WAS109" s="74"/>
      <c r="WAT109" s="74"/>
      <c r="WAU109" s="62"/>
      <c r="WAV109" s="75"/>
      <c r="WAW109" s="76"/>
      <c r="WAX109" s="216"/>
      <c r="WAY109" s="75"/>
      <c r="WAZ109" s="75"/>
      <c r="WBA109" s="204"/>
      <c r="WBB109" s="205"/>
      <c r="WBC109" s="72"/>
      <c r="WBD109" s="70"/>
      <c r="WBE109" s="73"/>
      <c r="WBF109" s="74"/>
      <c r="WBG109" s="74"/>
      <c r="WBH109" s="62"/>
      <c r="WBI109" s="75"/>
      <c r="WBJ109" s="76"/>
      <c r="WBK109" s="216"/>
      <c r="WBL109" s="75"/>
      <c r="WBM109" s="75"/>
      <c r="WBN109" s="204"/>
      <c r="WBO109" s="205"/>
      <c r="WBP109" s="72"/>
      <c r="WBQ109" s="70"/>
      <c r="WBR109" s="73"/>
      <c r="WBS109" s="74"/>
      <c r="WBT109" s="74"/>
      <c r="WBU109" s="62"/>
      <c r="WBV109" s="75"/>
      <c r="WBW109" s="76"/>
      <c r="WBX109" s="216"/>
      <c r="WBY109" s="75"/>
      <c r="WBZ109" s="75"/>
      <c r="WCA109" s="204"/>
      <c r="WCB109" s="205"/>
      <c r="WCC109" s="72"/>
      <c r="WCD109" s="70"/>
      <c r="WCE109" s="73"/>
      <c r="WCF109" s="74"/>
      <c r="WCG109" s="74"/>
      <c r="WCH109" s="62"/>
      <c r="WCI109" s="75"/>
      <c r="WCJ109" s="76"/>
      <c r="WCK109" s="216"/>
      <c r="WCL109" s="75"/>
      <c r="WCM109" s="75"/>
      <c r="WCN109" s="204"/>
      <c r="WCO109" s="205"/>
      <c r="WCP109" s="72"/>
      <c r="WCQ109" s="70"/>
      <c r="WCR109" s="73"/>
      <c r="WCS109" s="74"/>
      <c r="WCT109" s="74"/>
      <c r="WCU109" s="62"/>
      <c r="WCV109" s="75"/>
      <c r="WCW109" s="76"/>
      <c r="WCX109" s="216"/>
      <c r="WCY109" s="75"/>
      <c r="WCZ109" s="75"/>
      <c r="WDA109" s="204"/>
      <c r="WDB109" s="205"/>
      <c r="WDC109" s="72"/>
      <c r="WDD109" s="70"/>
      <c r="WDE109" s="73"/>
      <c r="WDF109" s="74"/>
      <c r="WDG109" s="74"/>
      <c r="WDH109" s="62"/>
      <c r="WDI109" s="75"/>
      <c r="WDJ109" s="76"/>
      <c r="WDK109" s="216"/>
      <c r="WDL109" s="75"/>
      <c r="WDM109" s="75"/>
      <c r="WDN109" s="204"/>
      <c r="WDO109" s="205"/>
      <c r="WDP109" s="72"/>
      <c r="WDQ109" s="70"/>
      <c r="WDR109" s="73"/>
      <c r="WDS109" s="74"/>
      <c r="WDT109" s="74"/>
      <c r="WDU109" s="62"/>
      <c r="WDV109" s="75"/>
      <c r="WDW109" s="76"/>
      <c r="WDX109" s="216"/>
      <c r="WDY109" s="75"/>
      <c r="WDZ109" s="75"/>
      <c r="WEA109" s="204"/>
      <c r="WEB109" s="205"/>
      <c r="WEC109" s="72"/>
      <c r="WED109" s="70"/>
      <c r="WEE109" s="73"/>
      <c r="WEF109" s="74"/>
      <c r="WEG109" s="74"/>
      <c r="WEH109" s="62"/>
      <c r="WEI109" s="75"/>
      <c r="WEJ109" s="76"/>
      <c r="WEK109" s="216"/>
      <c r="WEL109" s="75"/>
      <c r="WEM109" s="75"/>
      <c r="WEN109" s="204"/>
      <c r="WEO109" s="205"/>
      <c r="WEP109" s="72"/>
      <c r="WEQ109" s="70"/>
      <c r="WER109" s="73"/>
      <c r="WES109" s="74"/>
      <c r="WET109" s="74"/>
      <c r="WEU109" s="62"/>
      <c r="WEV109" s="75"/>
      <c r="WEW109" s="76"/>
      <c r="WEX109" s="216"/>
      <c r="WEY109" s="75"/>
      <c r="WEZ109" s="75"/>
      <c r="WFA109" s="204"/>
      <c r="WFB109" s="205"/>
      <c r="WFC109" s="72"/>
      <c r="WFD109" s="70"/>
      <c r="WFE109" s="73"/>
      <c r="WFF109" s="74"/>
      <c r="WFG109" s="74"/>
      <c r="WFH109" s="62"/>
      <c r="WFI109" s="75"/>
      <c r="WFJ109" s="76"/>
      <c r="WFK109" s="216"/>
      <c r="WFL109" s="75"/>
      <c r="WFM109" s="75"/>
      <c r="WFN109" s="204"/>
      <c r="WFO109" s="205"/>
      <c r="WFP109" s="72"/>
      <c r="WFQ109" s="70"/>
      <c r="WFR109" s="73"/>
      <c r="WFS109" s="74"/>
      <c r="WFT109" s="74"/>
      <c r="WFU109" s="62"/>
      <c r="WFV109" s="75"/>
      <c r="WFW109" s="76"/>
      <c r="WFX109" s="216"/>
      <c r="WFY109" s="75"/>
      <c r="WFZ109" s="75"/>
      <c r="WGA109" s="204"/>
      <c r="WGB109" s="205"/>
      <c r="WGC109" s="72"/>
      <c r="WGD109" s="70"/>
      <c r="WGE109" s="73"/>
      <c r="WGF109" s="74"/>
      <c r="WGG109" s="74"/>
      <c r="WGH109" s="62"/>
      <c r="WGI109" s="75"/>
      <c r="WGJ109" s="76"/>
      <c r="WGK109" s="216"/>
      <c r="WGL109" s="75"/>
      <c r="WGM109" s="75"/>
      <c r="WGN109" s="204"/>
      <c r="WGO109" s="205"/>
      <c r="WGP109" s="72"/>
      <c r="WGQ109" s="70"/>
      <c r="WGR109" s="73"/>
      <c r="WGS109" s="74"/>
      <c r="WGT109" s="74"/>
      <c r="WGU109" s="62"/>
      <c r="WGV109" s="75"/>
      <c r="WGW109" s="76"/>
      <c r="WGX109" s="216"/>
      <c r="WGY109" s="75"/>
      <c r="WGZ109" s="75"/>
      <c r="WHA109" s="204"/>
      <c r="WHB109" s="205"/>
      <c r="WHC109" s="72"/>
      <c r="WHD109" s="70"/>
      <c r="WHE109" s="73"/>
      <c r="WHF109" s="74"/>
      <c r="WHG109" s="74"/>
      <c r="WHH109" s="62"/>
      <c r="WHI109" s="75"/>
      <c r="WHJ109" s="76"/>
      <c r="WHK109" s="216"/>
      <c r="WHL109" s="75"/>
      <c r="WHM109" s="75"/>
      <c r="WHN109" s="204"/>
      <c r="WHO109" s="205"/>
      <c r="WHP109" s="72"/>
      <c r="WHQ109" s="70"/>
      <c r="WHR109" s="73"/>
      <c r="WHS109" s="74"/>
      <c r="WHT109" s="74"/>
      <c r="WHU109" s="62"/>
      <c r="WHV109" s="75"/>
      <c r="WHW109" s="76"/>
      <c r="WHX109" s="216"/>
      <c r="WHY109" s="75"/>
      <c r="WHZ109" s="75"/>
      <c r="WIA109" s="204"/>
      <c r="WIB109" s="205"/>
      <c r="WIC109" s="72"/>
      <c r="WID109" s="70"/>
      <c r="WIE109" s="73"/>
      <c r="WIF109" s="74"/>
      <c r="WIG109" s="74"/>
      <c r="WIH109" s="62"/>
      <c r="WII109" s="75"/>
      <c r="WIJ109" s="76"/>
      <c r="WIK109" s="216"/>
      <c r="WIL109" s="75"/>
      <c r="WIM109" s="75"/>
      <c r="WIN109" s="204"/>
      <c r="WIO109" s="205"/>
      <c r="WIP109" s="72"/>
      <c r="WIQ109" s="70"/>
      <c r="WIR109" s="73"/>
      <c r="WIS109" s="74"/>
      <c r="WIT109" s="74"/>
      <c r="WIU109" s="62"/>
      <c r="WIV109" s="75"/>
      <c r="WIW109" s="76"/>
      <c r="WIX109" s="216"/>
      <c r="WIY109" s="75"/>
      <c r="WIZ109" s="75"/>
      <c r="WJA109" s="204"/>
      <c r="WJB109" s="205"/>
      <c r="WJC109" s="72"/>
      <c r="WJD109" s="70"/>
      <c r="WJE109" s="73"/>
      <c r="WJF109" s="74"/>
      <c r="WJG109" s="74"/>
      <c r="WJH109" s="62"/>
      <c r="WJI109" s="75"/>
      <c r="WJJ109" s="76"/>
      <c r="WJK109" s="216"/>
      <c r="WJL109" s="75"/>
      <c r="WJM109" s="75"/>
      <c r="WJN109" s="204"/>
      <c r="WJO109" s="205"/>
      <c r="WJP109" s="72"/>
      <c r="WJQ109" s="70"/>
      <c r="WJR109" s="73"/>
      <c r="WJS109" s="74"/>
      <c r="WJT109" s="74"/>
      <c r="WJU109" s="62"/>
      <c r="WJV109" s="75"/>
      <c r="WJW109" s="76"/>
      <c r="WJX109" s="216"/>
      <c r="WJY109" s="75"/>
      <c r="WJZ109" s="75"/>
      <c r="WKA109" s="204"/>
      <c r="WKB109" s="205"/>
      <c r="WKC109" s="72"/>
      <c r="WKD109" s="70"/>
      <c r="WKE109" s="73"/>
      <c r="WKF109" s="74"/>
      <c r="WKG109" s="74"/>
      <c r="WKH109" s="62"/>
      <c r="WKI109" s="75"/>
      <c r="WKJ109" s="76"/>
      <c r="WKK109" s="216"/>
      <c r="WKL109" s="75"/>
      <c r="WKM109" s="75"/>
      <c r="WKN109" s="204"/>
      <c r="WKO109" s="205"/>
      <c r="WKP109" s="72"/>
      <c r="WKQ109" s="70"/>
      <c r="WKR109" s="73"/>
      <c r="WKS109" s="74"/>
      <c r="WKT109" s="74"/>
      <c r="WKU109" s="62"/>
      <c r="WKV109" s="75"/>
      <c r="WKW109" s="76"/>
      <c r="WKX109" s="216"/>
      <c r="WKY109" s="75"/>
      <c r="WKZ109" s="75"/>
      <c r="WLA109" s="204"/>
      <c r="WLB109" s="205"/>
      <c r="WLC109" s="72"/>
      <c r="WLD109" s="70"/>
      <c r="WLE109" s="73"/>
      <c r="WLF109" s="74"/>
      <c r="WLG109" s="74"/>
      <c r="WLH109" s="62"/>
      <c r="WLI109" s="75"/>
      <c r="WLJ109" s="76"/>
      <c r="WLK109" s="216"/>
      <c r="WLL109" s="75"/>
      <c r="WLM109" s="75"/>
      <c r="WLN109" s="204"/>
      <c r="WLO109" s="205"/>
      <c r="WLP109" s="72"/>
      <c r="WLQ109" s="70"/>
      <c r="WLR109" s="73"/>
      <c r="WLS109" s="74"/>
      <c r="WLT109" s="74"/>
      <c r="WLU109" s="62"/>
      <c r="WLV109" s="75"/>
      <c r="WLW109" s="76"/>
      <c r="WLX109" s="216"/>
      <c r="WLY109" s="75"/>
      <c r="WLZ109" s="75"/>
      <c r="WMA109" s="204"/>
      <c r="WMB109" s="205"/>
      <c r="WMC109" s="72"/>
      <c r="WMD109" s="70"/>
      <c r="WME109" s="73"/>
      <c r="WMF109" s="74"/>
      <c r="WMG109" s="74"/>
      <c r="WMH109" s="62"/>
      <c r="WMI109" s="75"/>
      <c r="WMJ109" s="76"/>
      <c r="WMK109" s="216"/>
      <c r="WML109" s="75"/>
      <c r="WMM109" s="75"/>
      <c r="WMN109" s="204"/>
      <c r="WMO109" s="205"/>
      <c r="WMP109" s="72"/>
      <c r="WMQ109" s="70"/>
      <c r="WMR109" s="73"/>
      <c r="WMS109" s="74"/>
      <c r="WMT109" s="74"/>
      <c r="WMU109" s="62"/>
      <c r="WMV109" s="75"/>
      <c r="WMW109" s="76"/>
      <c r="WMX109" s="216"/>
      <c r="WMY109" s="75"/>
      <c r="WMZ109" s="75"/>
      <c r="WNA109" s="204"/>
      <c r="WNB109" s="205"/>
      <c r="WNC109" s="72"/>
      <c r="WND109" s="70"/>
      <c r="WNE109" s="73"/>
      <c r="WNF109" s="74"/>
      <c r="WNG109" s="74"/>
      <c r="WNH109" s="62"/>
      <c r="WNI109" s="75"/>
      <c r="WNJ109" s="76"/>
      <c r="WNK109" s="216"/>
      <c r="WNL109" s="75"/>
      <c r="WNM109" s="75"/>
      <c r="WNN109" s="204"/>
      <c r="WNO109" s="205"/>
      <c r="WNP109" s="72"/>
      <c r="WNQ109" s="70"/>
      <c r="WNR109" s="73"/>
      <c r="WNS109" s="74"/>
      <c r="WNT109" s="74"/>
      <c r="WNU109" s="62"/>
      <c r="WNV109" s="75"/>
      <c r="WNW109" s="76"/>
      <c r="WNX109" s="216"/>
      <c r="WNY109" s="75"/>
      <c r="WNZ109" s="75"/>
      <c r="WOA109" s="204"/>
      <c r="WOB109" s="205"/>
      <c r="WOC109" s="72"/>
      <c r="WOD109" s="70"/>
      <c r="WOE109" s="73"/>
      <c r="WOF109" s="74"/>
      <c r="WOG109" s="74"/>
      <c r="WOH109" s="62"/>
      <c r="WOI109" s="75"/>
      <c r="WOJ109" s="76"/>
      <c r="WOK109" s="216"/>
      <c r="WOL109" s="75"/>
      <c r="WOM109" s="75"/>
      <c r="WON109" s="204"/>
      <c r="WOO109" s="205"/>
      <c r="WOP109" s="72"/>
      <c r="WOQ109" s="70"/>
      <c r="WOR109" s="73"/>
      <c r="WOS109" s="74"/>
      <c r="WOT109" s="74"/>
      <c r="WOU109" s="62"/>
      <c r="WOV109" s="75"/>
      <c r="WOW109" s="76"/>
      <c r="WOX109" s="216"/>
      <c r="WOY109" s="75"/>
      <c r="WOZ109" s="75"/>
      <c r="WPA109" s="204"/>
      <c r="WPB109" s="205"/>
      <c r="WPC109" s="72"/>
      <c r="WPD109" s="70"/>
      <c r="WPE109" s="73"/>
      <c r="WPF109" s="74"/>
      <c r="WPG109" s="74"/>
      <c r="WPH109" s="62"/>
      <c r="WPI109" s="75"/>
      <c r="WPJ109" s="76"/>
      <c r="WPK109" s="216"/>
      <c r="WPL109" s="75"/>
      <c r="WPM109" s="75"/>
      <c r="WPN109" s="204"/>
      <c r="WPO109" s="205"/>
      <c r="WPP109" s="72"/>
      <c r="WPQ109" s="70"/>
      <c r="WPR109" s="73"/>
      <c r="WPS109" s="74"/>
      <c r="WPT109" s="74"/>
      <c r="WPU109" s="62"/>
      <c r="WPV109" s="75"/>
      <c r="WPW109" s="76"/>
      <c r="WPX109" s="216"/>
      <c r="WPY109" s="75"/>
      <c r="WPZ109" s="75"/>
      <c r="WQA109" s="204"/>
      <c r="WQB109" s="205"/>
      <c r="WQC109" s="72"/>
      <c r="WQD109" s="70"/>
      <c r="WQE109" s="73"/>
      <c r="WQF109" s="74"/>
      <c r="WQG109" s="74"/>
      <c r="WQH109" s="62"/>
      <c r="WQI109" s="75"/>
      <c r="WQJ109" s="76"/>
      <c r="WQK109" s="216"/>
      <c r="WQL109" s="75"/>
      <c r="WQM109" s="75"/>
      <c r="WQN109" s="204"/>
      <c r="WQO109" s="205"/>
      <c r="WQP109" s="72"/>
      <c r="WQQ109" s="70"/>
      <c r="WQR109" s="73"/>
      <c r="WQS109" s="74"/>
      <c r="WQT109" s="74"/>
      <c r="WQU109" s="62"/>
      <c r="WQV109" s="75"/>
      <c r="WQW109" s="76"/>
      <c r="WQX109" s="216"/>
      <c r="WQY109" s="75"/>
      <c r="WQZ109" s="75"/>
      <c r="WRA109" s="204"/>
      <c r="WRB109" s="205"/>
      <c r="WRC109" s="72"/>
      <c r="WRD109" s="70"/>
      <c r="WRE109" s="73"/>
      <c r="WRF109" s="74"/>
      <c r="WRG109" s="74"/>
      <c r="WRH109" s="62"/>
      <c r="WRI109" s="75"/>
      <c r="WRJ109" s="76"/>
      <c r="WRK109" s="216"/>
      <c r="WRL109" s="75"/>
      <c r="WRM109" s="75"/>
      <c r="WRN109" s="204"/>
      <c r="WRO109" s="205"/>
      <c r="WRP109" s="72"/>
      <c r="WRQ109" s="70"/>
      <c r="WRR109" s="73"/>
      <c r="WRS109" s="74"/>
      <c r="WRT109" s="74"/>
      <c r="WRU109" s="62"/>
      <c r="WRV109" s="75"/>
      <c r="WRW109" s="76"/>
      <c r="WRX109" s="216"/>
      <c r="WRY109" s="75"/>
      <c r="WRZ109" s="75"/>
      <c r="WSA109" s="204"/>
      <c r="WSB109" s="205"/>
      <c r="WSC109" s="72"/>
      <c r="WSD109" s="70"/>
      <c r="WSE109" s="73"/>
      <c r="WSF109" s="74"/>
      <c r="WSG109" s="74"/>
      <c r="WSH109" s="62"/>
      <c r="WSI109" s="75"/>
      <c r="WSJ109" s="76"/>
      <c r="WSK109" s="216"/>
      <c r="WSL109" s="75"/>
      <c r="WSM109" s="75"/>
      <c r="WSN109" s="204"/>
      <c r="WSO109" s="205"/>
      <c r="WSP109" s="72"/>
      <c r="WSQ109" s="70"/>
      <c r="WSR109" s="73"/>
      <c r="WSS109" s="74"/>
      <c r="WST109" s="74"/>
      <c r="WSU109" s="62"/>
      <c r="WSV109" s="75"/>
      <c r="WSW109" s="76"/>
      <c r="WSX109" s="216"/>
      <c r="WSY109" s="75"/>
      <c r="WSZ109" s="75"/>
      <c r="WTA109" s="204"/>
      <c r="WTB109" s="205"/>
      <c r="WTC109" s="72"/>
      <c r="WTD109" s="70"/>
      <c r="WTE109" s="73"/>
      <c r="WTF109" s="74"/>
      <c r="WTG109" s="74"/>
      <c r="WTH109" s="62"/>
      <c r="WTI109" s="75"/>
      <c r="WTJ109" s="76"/>
      <c r="WTK109" s="216"/>
      <c r="WTL109" s="75"/>
      <c r="WTM109" s="75"/>
      <c r="WTN109" s="204"/>
      <c r="WTO109" s="205"/>
      <c r="WTP109" s="72"/>
      <c r="WTQ109" s="70"/>
      <c r="WTR109" s="73"/>
      <c r="WTS109" s="74"/>
      <c r="WTT109" s="74"/>
      <c r="WTU109" s="62"/>
      <c r="WTV109" s="75"/>
      <c r="WTW109" s="76"/>
      <c r="WTX109" s="216"/>
      <c r="WTY109" s="75"/>
      <c r="WTZ109" s="75"/>
      <c r="WUA109" s="204"/>
      <c r="WUB109" s="205"/>
      <c r="WUC109" s="72"/>
      <c r="WUD109" s="70"/>
      <c r="WUE109" s="73"/>
      <c r="WUF109" s="74"/>
      <c r="WUG109" s="74"/>
      <c r="WUH109" s="62"/>
      <c r="WUI109" s="75"/>
      <c r="WUJ109" s="76"/>
      <c r="WUK109" s="216"/>
      <c r="WUL109" s="75"/>
      <c r="WUM109" s="75"/>
      <c r="WUN109" s="204"/>
      <c r="WUO109" s="205"/>
      <c r="WUP109" s="72"/>
      <c r="WUQ109" s="70"/>
      <c r="WUR109" s="73"/>
      <c r="WUS109" s="74"/>
      <c r="WUT109" s="74"/>
      <c r="WUU109" s="62"/>
      <c r="WUV109" s="75"/>
      <c r="WUW109" s="76"/>
      <c r="WUX109" s="216"/>
      <c r="WUY109" s="75"/>
      <c r="WUZ109" s="75"/>
      <c r="WVA109" s="204"/>
      <c r="WVB109" s="205"/>
      <c r="WVC109" s="72"/>
      <c r="WVD109" s="70"/>
      <c r="WVE109" s="73"/>
      <c r="WVF109" s="74"/>
      <c r="WVG109" s="74"/>
      <c r="WVH109" s="62"/>
      <c r="WVI109" s="75"/>
      <c r="WVJ109" s="76"/>
      <c r="WVK109" s="216"/>
      <c r="WVL109" s="75"/>
      <c r="WVM109" s="75"/>
      <c r="WVN109" s="204"/>
      <c r="WVO109" s="205"/>
      <c r="WVP109" s="72"/>
      <c r="WVQ109" s="70"/>
      <c r="WVR109" s="73"/>
      <c r="WVS109" s="74"/>
      <c r="WVT109" s="74"/>
      <c r="WVU109" s="62"/>
      <c r="WVV109" s="75"/>
      <c r="WVW109" s="76"/>
      <c r="WVX109" s="216"/>
      <c r="WVY109" s="75"/>
      <c r="WVZ109" s="75"/>
      <c r="WWA109" s="204"/>
      <c r="WWB109" s="205"/>
      <c r="WWC109" s="72"/>
      <c r="WWD109" s="70"/>
      <c r="WWE109" s="73"/>
      <c r="WWF109" s="74"/>
      <c r="WWG109" s="74"/>
      <c r="WWH109" s="62"/>
      <c r="WWI109" s="75"/>
      <c r="WWJ109" s="76"/>
      <c r="WWK109" s="216"/>
      <c r="WWL109" s="75"/>
      <c r="WWM109" s="75"/>
      <c r="WWN109" s="204"/>
      <c r="WWO109" s="205"/>
      <c r="WWP109" s="72"/>
      <c r="WWQ109" s="70"/>
      <c r="WWR109" s="73"/>
      <c r="WWS109" s="74"/>
      <c r="WWT109" s="74"/>
      <c r="WWU109" s="62"/>
      <c r="WWV109" s="75"/>
      <c r="WWW109" s="76"/>
      <c r="WWX109" s="216"/>
      <c r="WWY109" s="75"/>
      <c r="WWZ109" s="75"/>
      <c r="WXA109" s="204"/>
      <c r="WXB109" s="205"/>
      <c r="WXC109" s="72"/>
      <c r="WXD109" s="70"/>
      <c r="WXE109" s="73"/>
      <c r="WXF109" s="74"/>
      <c r="WXG109" s="74"/>
      <c r="WXH109" s="62"/>
      <c r="WXI109" s="75"/>
      <c r="WXJ109" s="76"/>
      <c r="WXK109" s="216"/>
      <c r="WXL109" s="75"/>
      <c r="WXM109" s="75"/>
      <c r="WXN109" s="204"/>
      <c r="WXO109" s="205"/>
      <c r="WXP109" s="72"/>
      <c r="WXQ109" s="70"/>
      <c r="WXR109" s="73"/>
      <c r="WXS109" s="74"/>
      <c r="WXT109" s="74"/>
      <c r="WXU109" s="62"/>
      <c r="WXV109" s="75"/>
      <c r="WXW109" s="76"/>
      <c r="WXX109" s="216"/>
      <c r="WXY109" s="75"/>
      <c r="WXZ109" s="75"/>
      <c r="WYA109" s="204"/>
      <c r="WYB109" s="205"/>
      <c r="WYC109" s="72"/>
      <c r="WYD109" s="70"/>
      <c r="WYE109" s="73"/>
      <c r="WYF109" s="74"/>
      <c r="WYG109" s="74"/>
      <c r="WYH109" s="62"/>
      <c r="WYI109" s="75"/>
      <c r="WYJ109" s="76"/>
      <c r="WYK109" s="216"/>
      <c r="WYL109" s="75"/>
      <c r="WYM109" s="75"/>
      <c r="WYN109" s="204"/>
      <c r="WYO109" s="205"/>
      <c r="WYP109" s="72"/>
      <c r="WYQ109" s="70"/>
      <c r="WYR109" s="73"/>
      <c r="WYS109" s="74"/>
      <c r="WYT109" s="74"/>
      <c r="WYU109" s="62"/>
      <c r="WYV109" s="75"/>
      <c r="WYW109" s="76"/>
      <c r="WYX109" s="216"/>
      <c r="WYY109" s="75"/>
      <c r="WYZ109" s="75"/>
      <c r="WZA109" s="204"/>
      <c r="WZB109" s="205"/>
      <c r="WZC109" s="72"/>
      <c r="WZD109" s="70"/>
      <c r="WZE109" s="73"/>
      <c r="WZF109" s="74"/>
      <c r="WZG109" s="74"/>
      <c r="WZH109" s="62"/>
      <c r="WZI109" s="75"/>
      <c r="WZJ109" s="76"/>
      <c r="WZK109" s="216"/>
      <c r="WZL109" s="75"/>
      <c r="WZM109" s="75"/>
      <c r="WZN109" s="204"/>
      <c r="WZO109" s="205"/>
      <c r="WZP109" s="72"/>
      <c r="WZQ109" s="70"/>
      <c r="WZR109" s="73"/>
      <c r="WZS109" s="74"/>
      <c r="WZT109" s="74"/>
      <c r="WZU109" s="62"/>
      <c r="WZV109" s="75"/>
      <c r="WZW109" s="76"/>
      <c r="WZX109" s="216"/>
      <c r="WZY109" s="75"/>
      <c r="WZZ109" s="75"/>
      <c r="XAA109" s="204"/>
      <c r="XAB109" s="205"/>
      <c r="XAC109" s="72"/>
      <c r="XAD109" s="70"/>
      <c r="XAE109" s="73"/>
      <c r="XAF109" s="74"/>
      <c r="XAG109" s="74"/>
      <c r="XAH109" s="62"/>
      <c r="XAI109" s="75"/>
      <c r="XAJ109" s="76"/>
      <c r="XAK109" s="216"/>
      <c r="XAL109" s="75"/>
      <c r="XAM109" s="75"/>
      <c r="XAN109" s="204"/>
      <c r="XAO109" s="205"/>
      <c r="XAP109" s="72"/>
      <c r="XAQ109" s="70"/>
      <c r="XAR109" s="73"/>
      <c r="XAS109" s="74"/>
      <c r="XAT109" s="74"/>
      <c r="XAU109" s="62"/>
      <c r="XAV109" s="75"/>
      <c r="XAW109" s="76"/>
      <c r="XAX109" s="216"/>
      <c r="XAY109" s="75"/>
      <c r="XAZ109" s="75"/>
      <c r="XBA109" s="204"/>
      <c r="XBB109" s="205"/>
      <c r="XBC109" s="72"/>
      <c r="XBD109" s="70"/>
      <c r="XBE109" s="73"/>
      <c r="XBF109" s="74"/>
      <c r="XBG109" s="74"/>
      <c r="XBH109" s="62"/>
      <c r="XBI109" s="75"/>
      <c r="XBJ109" s="76"/>
      <c r="XBK109" s="216"/>
      <c r="XBL109" s="75"/>
      <c r="XBM109" s="75"/>
      <c r="XBN109" s="204"/>
      <c r="XBO109" s="205"/>
      <c r="XBP109" s="72"/>
      <c r="XBQ109" s="70"/>
      <c r="XBR109" s="73"/>
      <c r="XBS109" s="74"/>
      <c r="XBT109" s="74"/>
      <c r="XBU109" s="62"/>
      <c r="XBV109" s="75"/>
      <c r="XBW109" s="76"/>
      <c r="XBX109" s="216"/>
      <c r="XBY109" s="75"/>
      <c r="XBZ109" s="75"/>
      <c r="XCA109" s="204"/>
      <c r="XCB109" s="205"/>
      <c r="XCC109" s="72"/>
      <c r="XCD109" s="70"/>
      <c r="XCE109" s="73"/>
      <c r="XCF109" s="74"/>
      <c r="XCG109" s="74"/>
      <c r="XCH109" s="62"/>
      <c r="XCI109" s="75"/>
      <c r="XCJ109" s="76"/>
      <c r="XCK109" s="216"/>
      <c r="XCL109" s="75"/>
      <c r="XCM109" s="75"/>
      <c r="XCN109" s="204"/>
      <c r="XCO109" s="205"/>
      <c r="XCP109" s="72"/>
      <c r="XCQ109" s="70"/>
      <c r="XCR109" s="73"/>
      <c r="XCS109" s="74"/>
      <c r="XCT109" s="74"/>
      <c r="XCU109" s="62"/>
      <c r="XCV109" s="75"/>
      <c r="XCW109" s="76"/>
      <c r="XCX109" s="216"/>
      <c r="XCY109" s="75"/>
      <c r="XCZ109" s="75"/>
      <c r="XDA109" s="204"/>
      <c r="XDB109" s="205"/>
      <c r="XDC109" s="72"/>
      <c r="XDD109" s="70"/>
      <c r="XDE109" s="73"/>
      <c r="XDF109" s="74"/>
      <c r="XDG109" s="74"/>
      <c r="XDH109" s="62"/>
      <c r="XDI109" s="75"/>
      <c r="XDJ109" s="76"/>
      <c r="XDK109" s="216"/>
      <c r="XDL109" s="75"/>
      <c r="XDM109" s="75"/>
      <c r="XDN109" s="204"/>
      <c r="XDO109" s="205"/>
      <c r="XDP109" s="72"/>
      <c r="XDQ109" s="70"/>
      <c r="XDR109" s="73"/>
      <c r="XDS109" s="74"/>
      <c r="XDT109" s="74"/>
      <c r="XDU109" s="62"/>
      <c r="XDV109" s="75"/>
      <c r="XDW109" s="76"/>
      <c r="XDX109" s="216"/>
      <c r="XDY109" s="75"/>
      <c r="XDZ109" s="75"/>
      <c r="XEA109" s="204"/>
      <c r="XEB109" s="205"/>
      <c r="XEC109" s="72"/>
      <c r="XED109" s="70"/>
      <c r="XEE109" s="73"/>
      <c r="XEF109" s="74"/>
      <c r="XEG109" s="74"/>
      <c r="XEH109" s="62"/>
      <c r="XEI109" s="75"/>
      <c r="XEJ109" s="76"/>
      <c r="XEK109" s="216"/>
      <c r="XEL109" s="75"/>
      <c r="XEM109" s="75"/>
      <c r="XEN109" s="204"/>
      <c r="XEO109" s="205"/>
      <c r="XEP109" s="72"/>
      <c r="XEQ109" s="70"/>
      <c r="XER109" s="73"/>
      <c r="XES109" s="74"/>
      <c r="XET109" s="74"/>
      <c r="XEU109" s="62"/>
      <c r="XEV109" s="75"/>
      <c r="XEW109" s="76"/>
      <c r="XEX109" s="216"/>
      <c r="XEY109" s="75"/>
      <c r="XEZ109" s="75"/>
      <c r="XFA109" s="204"/>
      <c r="XFB109" s="205"/>
      <c r="XFC109" s="72"/>
      <c r="XFD109" s="70"/>
    </row>
    <row r="110" spans="1:16384" s="80" customFormat="1" hidden="1" x14ac:dyDescent="0.35">
      <c r="A110" s="207">
        <f t="shared" si="41"/>
        <v>259.8116976</v>
      </c>
      <c r="B110" s="43">
        <v>6098056</v>
      </c>
      <c r="C110" s="208" t="s">
        <v>112</v>
      </c>
      <c r="D110" s="99"/>
      <c r="E110" s="209"/>
      <c r="F110" s="161">
        <f t="shared" si="42"/>
        <v>46142.557731374065</v>
      </c>
      <c r="G110" s="161">
        <f t="shared" si="43"/>
        <v>46142.557731374065</v>
      </c>
      <c r="H110" s="168">
        <f>$I$69*O110</f>
        <v>18.072599999999998</v>
      </c>
      <c r="I110" s="171">
        <f t="shared" si="37"/>
        <v>0</v>
      </c>
      <c r="J110" s="170">
        <f>$I$70</f>
        <v>0.59899999999999998</v>
      </c>
      <c r="K110" s="99"/>
      <c r="L110" s="171">
        <f t="shared" si="38"/>
        <v>0</v>
      </c>
      <c r="M110" s="171">
        <f t="shared" si="39"/>
        <v>0</v>
      </c>
      <c r="N110" s="53">
        <f t="shared" si="40"/>
        <v>259.8116976</v>
      </c>
      <c r="O110" s="54">
        <f t="shared" si="44"/>
        <v>1</v>
      </c>
      <c r="P110" s="72"/>
      <c r="Q110" s="69">
        <v>0</v>
      </c>
      <c r="R110" s="69">
        <f t="shared" si="54"/>
        <v>0</v>
      </c>
      <c r="S110" s="18">
        <v>0</v>
      </c>
      <c r="T110" s="69"/>
      <c r="U110" s="62"/>
      <c r="V110" s="75"/>
      <c r="W110" s="76"/>
      <c r="X110" s="216"/>
      <c r="Y110" s="75"/>
      <c r="Z110" s="75"/>
      <c r="AA110" s="204"/>
      <c r="AB110" s="205"/>
      <c r="AC110" s="72"/>
      <c r="AD110" s="70"/>
      <c r="AE110" s="73"/>
      <c r="AF110" s="74"/>
      <c r="AG110" s="74"/>
      <c r="AH110" s="62"/>
      <c r="AI110" s="75"/>
      <c r="AJ110" s="76"/>
      <c r="AK110" s="216"/>
      <c r="AL110" s="75"/>
      <c r="AM110" s="75"/>
      <c r="AN110" s="204"/>
      <c r="AO110" s="205"/>
      <c r="AP110" s="72"/>
      <c r="AQ110" s="70"/>
      <c r="AR110" s="73"/>
      <c r="AS110" s="74"/>
      <c r="AT110" s="74"/>
      <c r="AU110" s="62"/>
      <c r="AV110" s="75"/>
      <c r="AW110" s="76"/>
      <c r="AX110" s="216"/>
      <c r="AY110" s="75"/>
      <c r="AZ110" s="75"/>
      <c r="BA110" s="204"/>
      <c r="BB110" s="205"/>
      <c r="BC110" s="72"/>
      <c r="BD110" s="70"/>
      <c r="BE110" s="73"/>
      <c r="BF110" s="74"/>
      <c r="BG110" s="74"/>
      <c r="BH110" s="62"/>
      <c r="BI110" s="75"/>
      <c r="BJ110" s="76"/>
      <c r="BK110" s="216"/>
      <c r="BL110" s="75"/>
      <c r="BM110" s="75"/>
      <c r="BN110" s="204"/>
      <c r="BO110" s="205"/>
      <c r="BP110" s="72"/>
      <c r="BQ110" s="70"/>
      <c r="BR110" s="73"/>
      <c r="BS110" s="74"/>
      <c r="BT110" s="74"/>
      <c r="BU110" s="62"/>
      <c r="BV110" s="75"/>
      <c r="BW110" s="76"/>
      <c r="BX110" s="216"/>
      <c r="BY110" s="75"/>
      <c r="BZ110" s="75"/>
      <c r="CA110" s="204"/>
      <c r="CB110" s="205"/>
      <c r="CC110" s="72"/>
      <c r="CD110" s="70"/>
      <c r="CE110" s="73"/>
      <c r="CF110" s="74"/>
      <c r="CG110" s="74"/>
      <c r="CH110" s="62"/>
      <c r="CI110" s="75"/>
      <c r="CJ110" s="76"/>
      <c r="CK110" s="216"/>
      <c r="CL110" s="75"/>
      <c r="CM110" s="75"/>
      <c r="CN110" s="204"/>
      <c r="CO110" s="205"/>
      <c r="CP110" s="72"/>
      <c r="CQ110" s="70"/>
      <c r="CR110" s="73"/>
      <c r="CS110" s="74"/>
      <c r="CT110" s="74"/>
      <c r="CU110" s="62"/>
      <c r="CV110" s="75"/>
      <c r="CW110" s="76"/>
      <c r="CX110" s="216"/>
      <c r="CY110" s="75"/>
      <c r="CZ110" s="75"/>
      <c r="DA110" s="204"/>
      <c r="DB110" s="205"/>
      <c r="DC110" s="72"/>
      <c r="DD110" s="70"/>
      <c r="DE110" s="73"/>
      <c r="DF110" s="74"/>
      <c r="DG110" s="74"/>
      <c r="DH110" s="62"/>
      <c r="DI110" s="75"/>
      <c r="DJ110" s="76"/>
      <c r="DK110" s="216"/>
      <c r="DL110" s="75"/>
      <c r="DM110" s="75"/>
      <c r="DN110" s="204"/>
      <c r="DO110" s="205"/>
      <c r="DP110" s="72"/>
      <c r="DQ110" s="70"/>
      <c r="DR110" s="73"/>
      <c r="DS110" s="74"/>
      <c r="DT110" s="74"/>
      <c r="DU110" s="62"/>
      <c r="DV110" s="75"/>
      <c r="DW110" s="76"/>
      <c r="DX110" s="216"/>
      <c r="DY110" s="75"/>
      <c r="DZ110" s="75"/>
      <c r="EA110" s="204"/>
      <c r="EB110" s="205"/>
      <c r="EC110" s="72"/>
      <c r="ED110" s="70"/>
      <c r="EE110" s="73"/>
      <c r="EF110" s="74"/>
      <c r="EG110" s="74"/>
      <c r="EH110" s="62"/>
      <c r="EI110" s="75"/>
      <c r="EJ110" s="76"/>
      <c r="EK110" s="216"/>
      <c r="EL110" s="75"/>
      <c r="EM110" s="75"/>
      <c r="EN110" s="204"/>
      <c r="EO110" s="205"/>
      <c r="EP110" s="72"/>
      <c r="EQ110" s="70"/>
      <c r="ER110" s="73"/>
      <c r="ES110" s="74"/>
      <c r="ET110" s="74"/>
      <c r="EU110" s="62"/>
      <c r="EV110" s="75"/>
      <c r="EW110" s="76"/>
      <c r="EX110" s="216"/>
      <c r="EY110" s="75"/>
      <c r="EZ110" s="75"/>
      <c r="FA110" s="204"/>
      <c r="FB110" s="205"/>
      <c r="FC110" s="72"/>
      <c r="FD110" s="70"/>
      <c r="FE110" s="73"/>
      <c r="FF110" s="74"/>
      <c r="FG110" s="74"/>
      <c r="FH110" s="62"/>
      <c r="FI110" s="75"/>
      <c r="FJ110" s="76"/>
      <c r="FK110" s="216"/>
      <c r="FL110" s="75"/>
      <c r="FM110" s="75"/>
      <c r="FN110" s="204"/>
      <c r="FO110" s="205"/>
      <c r="FP110" s="72"/>
      <c r="FQ110" s="70"/>
      <c r="FR110" s="73"/>
      <c r="FS110" s="74"/>
      <c r="FT110" s="74"/>
      <c r="FU110" s="62"/>
      <c r="FV110" s="75"/>
      <c r="FW110" s="76"/>
      <c r="FX110" s="216"/>
      <c r="FY110" s="75"/>
      <c r="FZ110" s="75"/>
      <c r="GA110" s="204"/>
      <c r="GB110" s="205"/>
      <c r="GC110" s="72"/>
      <c r="GD110" s="70"/>
      <c r="GE110" s="73"/>
      <c r="GF110" s="74"/>
      <c r="GG110" s="74"/>
      <c r="GH110" s="62"/>
      <c r="GI110" s="75"/>
      <c r="GJ110" s="76"/>
      <c r="GK110" s="216"/>
      <c r="GL110" s="75"/>
      <c r="GM110" s="75"/>
      <c r="GN110" s="204"/>
      <c r="GO110" s="205"/>
      <c r="GP110" s="72"/>
      <c r="GQ110" s="70"/>
      <c r="GR110" s="73"/>
      <c r="GS110" s="74"/>
      <c r="GT110" s="74"/>
      <c r="GU110" s="62"/>
      <c r="GV110" s="75"/>
      <c r="GW110" s="76"/>
      <c r="GX110" s="216"/>
      <c r="GY110" s="75"/>
      <c r="GZ110" s="75"/>
      <c r="HA110" s="204"/>
      <c r="HB110" s="205"/>
      <c r="HC110" s="72"/>
      <c r="HD110" s="70"/>
      <c r="HE110" s="73"/>
      <c r="HF110" s="74"/>
      <c r="HG110" s="74"/>
      <c r="HH110" s="62"/>
      <c r="HI110" s="75"/>
      <c r="HJ110" s="76"/>
      <c r="HK110" s="216"/>
      <c r="HL110" s="75"/>
      <c r="HM110" s="75"/>
      <c r="HN110" s="204"/>
      <c r="HO110" s="205"/>
      <c r="HP110" s="72"/>
      <c r="HQ110" s="70"/>
      <c r="HR110" s="73"/>
      <c r="HS110" s="74"/>
      <c r="HT110" s="74"/>
      <c r="HU110" s="62"/>
      <c r="HV110" s="75"/>
      <c r="HW110" s="76"/>
      <c r="HX110" s="216"/>
      <c r="HY110" s="75"/>
      <c r="HZ110" s="75"/>
      <c r="IA110" s="204"/>
      <c r="IB110" s="205"/>
      <c r="IC110" s="72"/>
      <c r="ID110" s="70"/>
      <c r="IE110" s="73"/>
      <c r="IF110" s="74"/>
      <c r="IG110" s="74"/>
      <c r="IH110" s="62"/>
      <c r="II110" s="75"/>
      <c r="IJ110" s="76"/>
      <c r="IK110" s="216"/>
      <c r="IL110" s="75"/>
      <c r="IM110" s="75"/>
      <c r="IN110" s="204"/>
      <c r="IO110" s="205"/>
      <c r="IP110" s="72"/>
      <c r="IQ110" s="70"/>
      <c r="IR110" s="73"/>
      <c r="IS110" s="74"/>
      <c r="IT110" s="74"/>
      <c r="IU110" s="62"/>
      <c r="IV110" s="75"/>
      <c r="IW110" s="76"/>
      <c r="IX110" s="216"/>
      <c r="IY110" s="75"/>
      <c r="IZ110" s="75"/>
      <c r="JA110" s="204"/>
      <c r="JB110" s="205"/>
      <c r="JC110" s="72"/>
      <c r="JD110" s="70"/>
      <c r="JE110" s="73"/>
      <c r="JF110" s="74"/>
      <c r="JG110" s="74"/>
      <c r="JH110" s="62"/>
      <c r="JI110" s="75"/>
      <c r="JJ110" s="76"/>
      <c r="JK110" s="216"/>
      <c r="JL110" s="75"/>
      <c r="JM110" s="75"/>
      <c r="JN110" s="204"/>
      <c r="JO110" s="205"/>
      <c r="JP110" s="72"/>
      <c r="JQ110" s="70"/>
      <c r="JR110" s="73"/>
      <c r="JS110" s="74"/>
      <c r="JT110" s="74"/>
      <c r="JU110" s="62"/>
      <c r="JV110" s="75"/>
      <c r="JW110" s="76"/>
      <c r="JX110" s="216"/>
      <c r="JY110" s="75"/>
      <c r="JZ110" s="75"/>
      <c r="KA110" s="204"/>
      <c r="KB110" s="205"/>
      <c r="KC110" s="72"/>
      <c r="KD110" s="70"/>
      <c r="KE110" s="73"/>
      <c r="KF110" s="74"/>
      <c r="KG110" s="74"/>
      <c r="KH110" s="62"/>
      <c r="KI110" s="75"/>
      <c r="KJ110" s="76"/>
      <c r="KK110" s="216"/>
      <c r="KL110" s="75"/>
      <c r="KM110" s="75"/>
      <c r="KN110" s="204"/>
      <c r="KO110" s="205"/>
      <c r="KP110" s="72"/>
      <c r="KQ110" s="70"/>
      <c r="KR110" s="73"/>
      <c r="KS110" s="74"/>
      <c r="KT110" s="74"/>
      <c r="KU110" s="62"/>
      <c r="KV110" s="75"/>
      <c r="KW110" s="76"/>
      <c r="KX110" s="216"/>
      <c r="KY110" s="75"/>
      <c r="KZ110" s="75"/>
      <c r="LA110" s="204"/>
      <c r="LB110" s="205"/>
      <c r="LC110" s="72"/>
      <c r="LD110" s="70"/>
      <c r="LE110" s="73"/>
      <c r="LF110" s="74"/>
      <c r="LG110" s="74"/>
      <c r="LH110" s="62"/>
      <c r="LI110" s="75"/>
      <c r="LJ110" s="76"/>
      <c r="LK110" s="216"/>
      <c r="LL110" s="75"/>
      <c r="LM110" s="75"/>
      <c r="LN110" s="204"/>
      <c r="LO110" s="205"/>
      <c r="LP110" s="72"/>
      <c r="LQ110" s="70"/>
      <c r="LR110" s="73"/>
      <c r="LS110" s="74"/>
      <c r="LT110" s="74"/>
      <c r="LU110" s="62"/>
      <c r="LV110" s="75"/>
      <c r="LW110" s="76"/>
      <c r="LX110" s="216"/>
      <c r="LY110" s="75"/>
      <c r="LZ110" s="75"/>
      <c r="MA110" s="204"/>
      <c r="MB110" s="205"/>
      <c r="MC110" s="72"/>
      <c r="MD110" s="70"/>
      <c r="ME110" s="73"/>
      <c r="MF110" s="74"/>
      <c r="MG110" s="74"/>
      <c r="MH110" s="62"/>
      <c r="MI110" s="75"/>
      <c r="MJ110" s="76"/>
      <c r="MK110" s="216"/>
      <c r="ML110" s="75"/>
      <c r="MM110" s="75"/>
      <c r="MN110" s="204"/>
      <c r="MO110" s="205"/>
      <c r="MP110" s="72"/>
      <c r="MQ110" s="70"/>
      <c r="MR110" s="73"/>
      <c r="MS110" s="74"/>
      <c r="MT110" s="74"/>
      <c r="MU110" s="62"/>
      <c r="MV110" s="75"/>
      <c r="MW110" s="76"/>
      <c r="MX110" s="216"/>
      <c r="MY110" s="75"/>
      <c r="MZ110" s="75"/>
      <c r="NA110" s="204"/>
      <c r="NB110" s="205"/>
      <c r="NC110" s="72"/>
      <c r="ND110" s="70"/>
      <c r="NE110" s="73"/>
      <c r="NF110" s="74"/>
      <c r="NG110" s="74"/>
      <c r="NH110" s="62"/>
      <c r="NI110" s="75"/>
      <c r="NJ110" s="76"/>
      <c r="NK110" s="216"/>
      <c r="NL110" s="75"/>
      <c r="NM110" s="75"/>
      <c r="NN110" s="204"/>
      <c r="NO110" s="205"/>
      <c r="NP110" s="72"/>
      <c r="NQ110" s="70"/>
      <c r="NR110" s="73"/>
      <c r="NS110" s="74"/>
      <c r="NT110" s="74"/>
      <c r="NU110" s="62"/>
      <c r="NV110" s="75"/>
      <c r="NW110" s="76"/>
      <c r="NX110" s="216"/>
      <c r="NY110" s="75"/>
      <c r="NZ110" s="75"/>
      <c r="OA110" s="204"/>
      <c r="OB110" s="205"/>
      <c r="OC110" s="72"/>
      <c r="OD110" s="70"/>
      <c r="OE110" s="73"/>
      <c r="OF110" s="74"/>
      <c r="OG110" s="74"/>
      <c r="OH110" s="62"/>
      <c r="OI110" s="75"/>
      <c r="OJ110" s="76"/>
      <c r="OK110" s="216"/>
      <c r="OL110" s="75"/>
      <c r="OM110" s="75"/>
      <c r="ON110" s="204"/>
      <c r="OO110" s="205"/>
      <c r="OP110" s="72"/>
      <c r="OQ110" s="70"/>
      <c r="OR110" s="73"/>
      <c r="OS110" s="74"/>
      <c r="OT110" s="74"/>
      <c r="OU110" s="62"/>
      <c r="OV110" s="75"/>
      <c r="OW110" s="76"/>
      <c r="OX110" s="216"/>
      <c r="OY110" s="75"/>
      <c r="OZ110" s="75"/>
      <c r="PA110" s="204"/>
      <c r="PB110" s="205"/>
      <c r="PC110" s="72"/>
      <c r="PD110" s="70"/>
      <c r="PE110" s="73"/>
      <c r="PF110" s="74"/>
      <c r="PG110" s="74"/>
      <c r="PH110" s="62"/>
      <c r="PI110" s="75"/>
      <c r="PJ110" s="76"/>
      <c r="PK110" s="216"/>
      <c r="PL110" s="75"/>
      <c r="PM110" s="75"/>
      <c r="PN110" s="204"/>
      <c r="PO110" s="205"/>
      <c r="PP110" s="72"/>
      <c r="PQ110" s="70"/>
      <c r="PR110" s="73"/>
      <c r="PS110" s="74"/>
      <c r="PT110" s="74"/>
      <c r="PU110" s="62"/>
      <c r="PV110" s="75"/>
      <c r="PW110" s="76"/>
      <c r="PX110" s="216"/>
      <c r="PY110" s="75"/>
      <c r="PZ110" s="75"/>
      <c r="QA110" s="204"/>
      <c r="QB110" s="205"/>
      <c r="QC110" s="72"/>
      <c r="QD110" s="70"/>
      <c r="QE110" s="73"/>
      <c r="QF110" s="74"/>
      <c r="QG110" s="74"/>
      <c r="QH110" s="62"/>
      <c r="QI110" s="75"/>
      <c r="QJ110" s="76"/>
      <c r="QK110" s="216"/>
      <c r="QL110" s="75"/>
      <c r="QM110" s="75"/>
      <c r="QN110" s="204"/>
      <c r="QO110" s="205"/>
      <c r="QP110" s="72"/>
      <c r="QQ110" s="70"/>
      <c r="QR110" s="73"/>
      <c r="QS110" s="74"/>
      <c r="QT110" s="74"/>
      <c r="QU110" s="62"/>
      <c r="QV110" s="75"/>
      <c r="QW110" s="76"/>
      <c r="QX110" s="216"/>
      <c r="QY110" s="75"/>
      <c r="QZ110" s="75"/>
      <c r="RA110" s="204"/>
      <c r="RB110" s="205"/>
      <c r="RC110" s="72"/>
      <c r="RD110" s="70"/>
      <c r="RE110" s="73"/>
      <c r="RF110" s="74"/>
      <c r="RG110" s="74"/>
      <c r="RH110" s="62"/>
      <c r="RI110" s="75"/>
      <c r="RJ110" s="76"/>
      <c r="RK110" s="216"/>
      <c r="RL110" s="75"/>
      <c r="RM110" s="75"/>
      <c r="RN110" s="204"/>
      <c r="RO110" s="205"/>
      <c r="RP110" s="72"/>
      <c r="RQ110" s="70"/>
      <c r="RR110" s="73"/>
      <c r="RS110" s="74"/>
      <c r="RT110" s="74"/>
      <c r="RU110" s="62"/>
      <c r="RV110" s="75"/>
      <c r="RW110" s="76"/>
      <c r="RX110" s="216"/>
      <c r="RY110" s="75"/>
      <c r="RZ110" s="75"/>
      <c r="SA110" s="204"/>
      <c r="SB110" s="205"/>
      <c r="SC110" s="72"/>
      <c r="SD110" s="70"/>
      <c r="SE110" s="73"/>
      <c r="SF110" s="74"/>
      <c r="SG110" s="74"/>
      <c r="SH110" s="62"/>
      <c r="SI110" s="75"/>
      <c r="SJ110" s="76"/>
      <c r="SK110" s="216"/>
      <c r="SL110" s="75"/>
      <c r="SM110" s="75"/>
      <c r="SN110" s="204"/>
      <c r="SO110" s="205"/>
      <c r="SP110" s="72"/>
      <c r="SQ110" s="70"/>
      <c r="SR110" s="73"/>
      <c r="SS110" s="74"/>
      <c r="ST110" s="74"/>
      <c r="SU110" s="62"/>
      <c r="SV110" s="75"/>
      <c r="SW110" s="76"/>
      <c r="SX110" s="216"/>
      <c r="SY110" s="75"/>
      <c r="SZ110" s="75"/>
      <c r="TA110" s="204"/>
      <c r="TB110" s="205"/>
      <c r="TC110" s="72"/>
      <c r="TD110" s="70"/>
      <c r="TE110" s="73"/>
      <c r="TF110" s="74"/>
      <c r="TG110" s="74"/>
      <c r="TH110" s="62"/>
      <c r="TI110" s="75"/>
      <c r="TJ110" s="76"/>
      <c r="TK110" s="216"/>
      <c r="TL110" s="75"/>
      <c r="TM110" s="75"/>
      <c r="TN110" s="204"/>
      <c r="TO110" s="205"/>
      <c r="TP110" s="72"/>
      <c r="TQ110" s="70"/>
      <c r="TR110" s="73"/>
      <c r="TS110" s="74"/>
      <c r="TT110" s="74"/>
      <c r="TU110" s="62"/>
      <c r="TV110" s="75"/>
      <c r="TW110" s="76"/>
      <c r="TX110" s="216"/>
      <c r="TY110" s="75"/>
      <c r="TZ110" s="75"/>
      <c r="UA110" s="204"/>
      <c r="UB110" s="205"/>
      <c r="UC110" s="72"/>
      <c r="UD110" s="70"/>
      <c r="UE110" s="73"/>
      <c r="UF110" s="74"/>
      <c r="UG110" s="74"/>
      <c r="UH110" s="62"/>
      <c r="UI110" s="75"/>
      <c r="UJ110" s="76"/>
      <c r="UK110" s="216"/>
      <c r="UL110" s="75"/>
      <c r="UM110" s="75"/>
      <c r="UN110" s="204"/>
      <c r="UO110" s="205"/>
      <c r="UP110" s="72"/>
      <c r="UQ110" s="70"/>
      <c r="UR110" s="73"/>
      <c r="US110" s="74"/>
      <c r="UT110" s="74"/>
      <c r="UU110" s="62"/>
      <c r="UV110" s="75"/>
      <c r="UW110" s="76"/>
      <c r="UX110" s="216"/>
      <c r="UY110" s="75"/>
      <c r="UZ110" s="75"/>
      <c r="VA110" s="204"/>
      <c r="VB110" s="205"/>
      <c r="VC110" s="72"/>
      <c r="VD110" s="70"/>
      <c r="VE110" s="73"/>
      <c r="VF110" s="74"/>
      <c r="VG110" s="74"/>
      <c r="VH110" s="62"/>
      <c r="VI110" s="75"/>
      <c r="VJ110" s="76"/>
      <c r="VK110" s="216"/>
      <c r="VL110" s="75"/>
      <c r="VM110" s="75"/>
      <c r="VN110" s="204"/>
      <c r="VO110" s="205"/>
      <c r="VP110" s="72"/>
      <c r="VQ110" s="70"/>
      <c r="VR110" s="73"/>
      <c r="VS110" s="74"/>
      <c r="VT110" s="74"/>
      <c r="VU110" s="62"/>
      <c r="VV110" s="75"/>
      <c r="VW110" s="76"/>
      <c r="VX110" s="216"/>
      <c r="VY110" s="75"/>
      <c r="VZ110" s="75"/>
      <c r="WA110" s="204"/>
      <c r="WB110" s="205"/>
      <c r="WC110" s="72"/>
      <c r="WD110" s="70"/>
      <c r="WE110" s="73"/>
      <c r="WF110" s="74"/>
      <c r="WG110" s="74"/>
      <c r="WH110" s="62"/>
      <c r="WI110" s="75"/>
      <c r="WJ110" s="76"/>
      <c r="WK110" s="216"/>
      <c r="WL110" s="75"/>
      <c r="WM110" s="75"/>
      <c r="WN110" s="204"/>
      <c r="WO110" s="205"/>
      <c r="WP110" s="72"/>
      <c r="WQ110" s="70"/>
      <c r="WR110" s="73"/>
      <c r="WS110" s="74"/>
      <c r="WT110" s="74"/>
      <c r="WU110" s="62"/>
      <c r="WV110" s="75"/>
      <c r="WW110" s="76"/>
      <c r="WX110" s="216"/>
      <c r="WY110" s="75"/>
      <c r="WZ110" s="75"/>
      <c r="XA110" s="204"/>
      <c r="XB110" s="205"/>
      <c r="XC110" s="72"/>
      <c r="XD110" s="70"/>
      <c r="XE110" s="73"/>
      <c r="XF110" s="74"/>
      <c r="XG110" s="74"/>
      <c r="XH110" s="62"/>
      <c r="XI110" s="75"/>
      <c r="XJ110" s="76"/>
      <c r="XK110" s="216"/>
      <c r="XL110" s="75"/>
      <c r="XM110" s="75"/>
      <c r="XN110" s="204"/>
      <c r="XO110" s="205"/>
      <c r="XP110" s="72"/>
      <c r="XQ110" s="70"/>
      <c r="XR110" s="73"/>
      <c r="XS110" s="74"/>
      <c r="XT110" s="74"/>
      <c r="XU110" s="62"/>
      <c r="XV110" s="75"/>
      <c r="XW110" s="76"/>
      <c r="XX110" s="216"/>
      <c r="XY110" s="75"/>
      <c r="XZ110" s="75"/>
      <c r="YA110" s="204"/>
      <c r="YB110" s="205"/>
      <c r="YC110" s="72"/>
      <c r="YD110" s="70"/>
      <c r="YE110" s="73"/>
      <c r="YF110" s="74"/>
      <c r="YG110" s="74"/>
      <c r="YH110" s="62"/>
      <c r="YI110" s="75"/>
      <c r="YJ110" s="76"/>
      <c r="YK110" s="216"/>
      <c r="YL110" s="75"/>
      <c r="YM110" s="75"/>
      <c r="YN110" s="204"/>
      <c r="YO110" s="205"/>
      <c r="YP110" s="72"/>
      <c r="YQ110" s="70"/>
      <c r="YR110" s="73"/>
      <c r="YS110" s="74"/>
      <c r="YT110" s="74"/>
      <c r="YU110" s="62"/>
      <c r="YV110" s="75"/>
      <c r="YW110" s="76"/>
      <c r="YX110" s="216"/>
      <c r="YY110" s="75"/>
      <c r="YZ110" s="75"/>
      <c r="ZA110" s="204"/>
      <c r="ZB110" s="205"/>
      <c r="ZC110" s="72"/>
      <c r="ZD110" s="70"/>
      <c r="ZE110" s="73"/>
      <c r="ZF110" s="74"/>
      <c r="ZG110" s="74"/>
      <c r="ZH110" s="62"/>
      <c r="ZI110" s="75"/>
      <c r="ZJ110" s="76"/>
      <c r="ZK110" s="216"/>
      <c r="ZL110" s="75"/>
      <c r="ZM110" s="75"/>
      <c r="ZN110" s="204"/>
      <c r="ZO110" s="205"/>
      <c r="ZP110" s="72"/>
      <c r="ZQ110" s="70"/>
      <c r="ZR110" s="73"/>
      <c r="ZS110" s="74"/>
      <c r="ZT110" s="74"/>
      <c r="ZU110" s="62"/>
      <c r="ZV110" s="75"/>
      <c r="ZW110" s="76"/>
      <c r="ZX110" s="216"/>
      <c r="ZY110" s="75"/>
      <c r="ZZ110" s="75"/>
      <c r="AAA110" s="204"/>
      <c r="AAB110" s="205"/>
      <c r="AAC110" s="72"/>
      <c r="AAD110" s="70"/>
      <c r="AAE110" s="73"/>
      <c r="AAF110" s="74"/>
      <c r="AAG110" s="74"/>
      <c r="AAH110" s="62"/>
      <c r="AAI110" s="75"/>
      <c r="AAJ110" s="76"/>
      <c r="AAK110" s="216"/>
      <c r="AAL110" s="75"/>
      <c r="AAM110" s="75"/>
      <c r="AAN110" s="204"/>
      <c r="AAO110" s="205"/>
      <c r="AAP110" s="72"/>
      <c r="AAQ110" s="70"/>
      <c r="AAR110" s="73"/>
      <c r="AAS110" s="74"/>
      <c r="AAT110" s="74"/>
      <c r="AAU110" s="62"/>
      <c r="AAV110" s="75"/>
      <c r="AAW110" s="76"/>
      <c r="AAX110" s="216"/>
      <c r="AAY110" s="75"/>
      <c r="AAZ110" s="75"/>
      <c r="ABA110" s="204"/>
      <c r="ABB110" s="205"/>
      <c r="ABC110" s="72"/>
      <c r="ABD110" s="70"/>
      <c r="ABE110" s="73"/>
      <c r="ABF110" s="74"/>
      <c r="ABG110" s="74"/>
      <c r="ABH110" s="62"/>
      <c r="ABI110" s="75"/>
      <c r="ABJ110" s="76"/>
      <c r="ABK110" s="216"/>
      <c r="ABL110" s="75"/>
      <c r="ABM110" s="75"/>
      <c r="ABN110" s="204"/>
      <c r="ABO110" s="205"/>
      <c r="ABP110" s="72"/>
      <c r="ABQ110" s="70"/>
      <c r="ABR110" s="73"/>
      <c r="ABS110" s="74"/>
      <c r="ABT110" s="74"/>
      <c r="ABU110" s="62"/>
      <c r="ABV110" s="75"/>
      <c r="ABW110" s="76"/>
      <c r="ABX110" s="216"/>
      <c r="ABY110" s="75"/>
      <c r="ABZ110" s="75"/>
      <c r="ACA110" s="204"/>
      <c r="ACB110" s="205"/>
      <c r="ACC110" s="72"/>
      <c r="ACD110" s="70"/>
      <c r="ACE110" s="73"/>
      <c r="ACF110" s="74"/>
      <c r="ACG110" s="74"/>
      <c r="ACH110" s="62"/>
      <c r="ACI110" s="75"/>
      <c r="ACJ110" s="76"/>
      <c r="ACK110" s="216"/>
      <c r="ACL110" s="75"/>
      <c r="ACM110" s="75"/>
      <c r="ACN110" s="204"/>
      <c r="ACO110" s="205"/>
      <c r="ACP110" s="72"/>
      <c r="ACQ110" s="70"/>
      <c r="ACR110" s="73"/>
      <c r="ACS110" s="74"/>
      <c r="ACT110" s="74"/>
      <c r="ACU110" s="62"/>
      <c r="ACV110" s="75"/>
      <c r="ACW110" s="76"/>
      <c r="ACX110" s="216"/>
      <c r="ACY110" s="75"/>
      <c r="ACZ110" s="75"/>
      <c r="ADA110" s="204"/>
      <c r="ADB110" s="205"/>
      <c r="ADC110" s="72"/>
      <c r="ADD110" s="70"/>
      <c r="ADE110" s="73"/>
      <c r="ADF110" s="74"/>
      <c r="ADG110" s="74"/>
      <c r="ADH110" s="62"/>
      <c r="ADI110" s="75"/>
      <c r="ADJ110" s="76"/>
      <c r="ADK110" s="216"/>
      <c r="ADL110" s="75"/>
      <c r="ADM110" s="75"/>
      <c r="ADN110" s="204"/>
      <c r="ADO110" s="205"/>
      <c r="ADP110" s="72"/>
      <c r="ADQ110" s="70"/>
      <c r="ADR110" s="73"/>
      <c r="ADS110" s="74"/>
      <c r="ADT110" s="74"/>
      <c r="ADU110" s="62"/>
      <c r="ADV110" s="75"/>
      <c r="ADW110" s="76"/>
      <c r="ADX110" s="216"/>
      <c r="ADY110" s="75"/>
      <c r="ADZ110" s="75"/>
      <c r="AEA110" s="204"/>
      <c r="AEB110" s="205"/>
      <c r="AEC110" s="72"/>
      <c r="AED110" s="70"/>
      <c r="AEE110" s="73"/>
      <c r="AEF110" s="74"/>
      <c r="AEG110" s="74"/>
      <c r="AEH110" s="62"/>
      <c r="AEI110" s="75"/>
      <c r="AEJ110" s="76"/>
      <c r="AEK110" s="216"/>
      <c r="AEL110" s="75"/>
      <c r="AEM110" s="75"/>
      <c r="AEN110" s="204"/>
      <c r="AEO110" s="205"/>
      <c r="AEP110" s="72"/>
      <c r="AEQ110" s="70"/>
      <c r="AER110" s="73"/>
      <c r="AES110" s="74"/>
      <c r="AET110" s="74"/>
      <c r="AEU110" s="62"/>
      <c r="AEV110" s="75"/>
      <c r="AEW110" s="76"/>
      <c r="AEX110" s="216"/>
      <c r="AEY110" s="75"/>
      <c r="AEZ110" s="75"/>
      <c r="AFA110" s="204"/>
      <c r="AFB110" s="205"/>
      <c r="AFC110" s="72"/>
      <c r="AFD110" s="70"/>
      <c r="AFE110" s="73"/>
      <c r="AFF110" s="74"/>
      <c r="AFG110" s="74"/>
      <c r="AFH110" s="62"/>
      <c r="AFI110" s="75"/>
      <c r="AFJ110" s="76"/>
      <c r="AFK110" s="216"/>
      <c r="AFL110" s="75"/>
      <c r="AFM110" s="75"/>
      <c r="AFN110" s="204"/>
      <c r="AFO110" s="205"/>
      <c r="AFP110" s="72"/>
      <c r="AFQ110" s="70"/>
      <c r="AFR110" s="73"/>
      <c r="AFS110" s="74"/>
      <c r="AFT110" s="74"/>
      <c r="AFU110" s="62"/>
      <c r="AFV110" s="75"/>
      <c r="AFW110" s="76"/>
      <c r="AFX110" s="216"/>
      <c r="AFY110" s="75"/>
      <c r="AFZ110" s="75"/>
      <c r="AGA110" s="204"/>
      <c r="AGB110" s="205"/>
      <c r="AGC110" s="72"/>
      <c r="AGD110" s="70"/>
      <c r="AGE110" s="73"/>
      <c r="AGF110" s="74"/>
      <c r="AGG110" s="74"/>
      <c r="AGH110" s="62"/>
      <c r="AGI110" s="75"/>
      <c r="AGJ110" s="76"/>
      <c r="AGK110" s="216"/>
      <c r="AGL110" s="75"/>
      <c r="AGM110" s="75"/>
      <c r="AGN110" s="204"/>
      <c r="AGO110" s="205"/>
      <c r="AGP110" s="72"/>
      <c r="AGQ110" s="70"/>
      <c r="AGR110" s="73"/>
      <c r="AGS110" s="74"/>
      <c r="AGT110" s="74"/>
      <c r="AGU110" s="62"/>
      <c r="AGV110" s="75"/>
      <c r="AGW110" s="76"/>
      <c r="AGX110" s="216"/>
      <c r="AGY110" s="75"/>
      <c r="AGZ110" s="75"/>
      <c r="AHA110" s="204"/>
      <c r="AHB110" s="205"/>
      <c r="AHC110" s="72"/>
      <c r="AHD110" s="70"/>
      <c r="AHE110" s="73"/>
      <c r="AHF110" s="74"/>
      <c r="AHG110" s="74"/>
      <c r="AHH110" s="62"/>
      <c r="AHI110" s="75"/>
      <c r="AHJ110" s="76"/>
      <c r="AHK110" s="216"/>
      <c r="AHL110" s="75"/>
      <c r="AHM110" s="75"/>
      <c r="AHN110" s="204"/>
      <c r="AHO110" s="205"/>
      <c r="AHP110" s="72"/>
      <c r="AHQ110" s="70"/>
      <c r="AHR110" s="73"/>
      <c r="AHS110" s="74"/>
      <c r="AHT110" s="74"/>
      <c r="AHU110" s="62"/>
      <c r="AHV110" s="75"/>
      <c r="AHW110" s="76"/>
      <c r="AHX110" s="216"/>
      <c r="AHY110" s="75"/>
      <c r="AHZ110" s="75"/>
      <c r="AIA110" s="204"/>
      <c r="AIB110" s="205"/>
      <c r="AIC110" s="72"/>
      <c r="AID110" s="70"/>
      <c r="AIE110" s="73"/>
      <c r="AIF110" s="74"/>
      <c r="AIG110" s="74"/>
      <c r="AIH110" s="62"/>
      <c r="AII110" s="75"/>
      <c r="AIJ110" s="76"/>
      <c r="AIK110" s="216"/>
      <c r="AIL110" s="75"/>
      <c r="AIM110" s="75"/>
      <c r="AIN110" s="204"/>
      <c r="AIO110" s="205"/>
      <c r="AIP110" s="72"/>
      <c r="AIQ110" s="70"/>
      <c r="AIR110" s="73"/>
      <c r="AIS110" s="74"/>
      <c r="AIT110" s="74"/>
      <c r="AIU110" s="62"/>
      <c r="AIV110" s="75"/>
      <c r="AIW110" s="76"/>
      <c r="AIX110" s="216"/>
      <c r="AIY110" s="75"/>
      <c r="AIZ110" s="75"/>
      <c r="AJA110" s="204"/>
      <c r="AJB110" s="205"/>
      <c r="AJC110" s="72"/>
      <c r="AJD110" s="70"/>
      <c r="AJE110" s="73"/>
      <c r="AJF110" s="74"/>
      <c r="AJG110" s="74"/>
      <c r="AJH110" s="62"/>
      <c r="AJI110" s="75"/>
      <c r="AJJ110" s="76"/>
      <c r="AJK110" s="216"/>
      <c r="AJL110" s="75"/>
      <c r="AJM110" s="75"/>
      <c r="AJN110" s="204"/>
      <c r="AJO110" s="205"/>
      <c r="AJP110" s="72"/>
      <c r="AJQ110" s="70"/>
      <c r="AJR110" s="73"/>
      <c r="AJS110" s="74"/>
      <c r="AJT110" s="74"/>
      <c r="AJU110" s="62"/>
      <c r="AJV110" s="75"/>
      <c r="AJW110" s="76"/>
      <c r="AJX110" s="216"/>
      <c r="AJY110" s="75"/>
      <c r="AJZ110" s="75"/>
      <c r="AKA110" s="204"/>
      <c r="AKB110" s="205"/>
      <c r="AKC110" s="72"/>
      <c r="AKD110" s="70"/>
      <c r="AKE110" s="73"/>
      <c r="AKF110" s="74"/>
      <c r="AKG110" s="74"/>
      <c r="AKH110" s="62"/>
      <c r="AKI110" s="75"/>
      <c r="AKJ110" s="76"/>
      <c r="AKK110" s="216"/>
      <c r="AKL110" s="75"/>
      <c r="AKM110" s="75"/>
      <c r="AKN110" s="204"/>
      <c r="AKO110" s="205"/>
      <c r="AKP110" s="72"/>
      <c r="AKQ110" s="70"/>
      <c r="AKR110" s="73"/>
      <c r="AKS110" s="74"/>
      <c r="AKT110" s="74"/>
      <c r="AKU110" s="62"/>
      <c r="AKV110" s="75"/>
      <c r="AKW110" s="76"/>
      <c r="AKX110" s="216"/>
      <c r="AKY110" s="75"/>
      <c r="AKZ110" s="75"/>
      <c r="ALA110" s="204"/>
      <c r="ALB110" s="205"/>
      <c r="ALC110" s="72"/>
      <c r="ALD110" s="70"/>
      <c r="ALE110" s="73"/>
      <c r="ALF110" s="74"/>
      <c r="ALG110" s="74"/>
      <c r="ALH110" s="62"/>
      <c r="ALI110" s="75"/>
      <c r="ALJ110" s="76"/>
      <c r="ALK110" s="216"/>
      <c r="ALL110" s="75"/>
      <c r="ALM110" s="75"/>
      <c r="ALN110" s="204"/>
      <c r="ALO110" s="205"/>
      <c r="ALP110" s="72"/>
      <c r="ALQ110" s="70"/>
      <c r="ALR110" s="73"/>
      <c r="ALS110" s="74"/>
      <c r="ALT110" s="74"/>
      <c r="ALU110" s="62"/>
      <c r="ALV110" s="75"/>
      <c r="ALW110" s="76"/>
      <c r="ALX110" s="216"/>
      <c r="ALY110" s="75"/>
      <c r="ALZ110" s="75"/>
      <c r="AMA110" s="204"/>
      <c r="AMB110" s="205"/>
      <c r="AMC110" s="72"/>
      <c r="AMD110" s="70"/>
      <c r="AME110" s="73"/>
      <c r="AMF110" s="74"/>
      <c r="AMG110" s="74"/>
      <c r="AMH110" s="62"/>
      <c r="AMI110" s="75"/>
      <c r="AMJ110" s="76"/>
      <c r="AMK110" s="216"/>
      <c r="AML110" s="75"/>
      <c r="AMM110" s="75"/>
      <c r="AMN110" s="204"/>
      <c r="AMO110" s="205"/>
      <c r="AMP110" s="72"/>
      <c r="AMQ110" s="70"/>
      <c r="AMR110" s="73"/>
      <c r="AMS110" s="74"/>
      <c r="AMT110" s="74"/>
      <c r="AMU110" s="62"/>
      <c r="AMV110" s="75"/>
      <c r="AMW110" s="76"/>
      <c r="AMX110" s="216"/>
      <c r="AMY110" s="75"/>
      <c r="AMZ110" s="75"/>
      <c r="ANA110" s="204"/>
      <c r="ANB110" s="205"/>
      <c r="ANC110" s="72"/>
      <c r="AND110" s="70"/>
      <c r="ANE110" s="73"/>
      <c r="ANF110" s="74"/>
      <c r="ANG110" s="74"/>
      <c r="ANH110" s="62"/>
      <c r="ANI110" s="75"/>
      <c r="ANJ110" s="76"/>
      <c r="ANK110" s="216"/>
      <c r="ANL110" s="75"/>
      <c r="ANM110" s="75"/>
      <c r="ANN110" s="204"/>
      <c r="ANO110" s="205"/>
      <c r="ANP110" s="72"/>
      <c r="ANQ110" s="70"/>
      <c r="ANR110" s="73"/>
      <c r="ANS110" s="74"/>
      <c r="ANT110" s="74"/>
      <c r="ANU110" s="62"/>
      <c r="ANV110" s="75"/>
      <c r="ANW110" s="76"/>
      <c r="ANX110" s="216"/>
      <c r="ANY110" s="75"/>
      <c r="ANZ110" s="75"/>
      <c r="AOA110" s="204"/>
      <c r="AOB110" s="205"/>
      <c r="AOC110" s="72"/>
      <c r="AOD110" s="70"/>
      <c r="AOE110" s="73"/>
      <c r="AOF110" s="74"/>
      <c r="AOG110" s="74"/>
      <c r="AOH110" s="62"/>
      <c r="AOI110" s="75"/>
      <c r="AOJ110" s="76"/>
      <c r="AOK110" s="216"/>
      <c r="AOL110" s="75"/>
      <c r="AOM110" s="75"/>
      <c r="AON110" s="204"/>
      <c r="AOO110" s="205"/>
      <c r="AOP110" s="72"/>
      <c r="AOQ110" s="70"/>
      <c r="AOR110" s="73"/>
      <c r="AOS110" s="74"/>
      <c r="AOT110" s="74"/>
      <c r="AOU110" s="62"/>
      <c r="AOV110" s="75"/>
      <c r="AOW110" s="76"/>
      <c r="AOX110" s="216"/>
      <c r="AOY110" s="75"/>
      <c r="AOZ110" s="75"/>
      <c r="APA110" s="204"/>
      <c r="APB110" s="205"/>
      <c r="APC110" s="72"/>
      <c r="APD110" s="70"/>
      <c r="APE110" s="73"/>
      <c r="APF110" s="74"/>
      <c r="APG110" s="74"/>
      <c r="APH110" s="62"/>
      <c r="API110" s="75"/>
      <c r="APJ110" s="76"/>
      <c r="APK110" s="216"/>
      <c r="APL110" s="75"/>
      <c r="APM110" s="75"/>
      <c r="APN110" s="204"/>
      <c r="APO110" s="205"/>
      <c r="APP110" s="72"/>
      <c r="APQ110" s="70"/>
      <c r="APR110" s="73"/>
      <c r="APS110" s="74"/>
      <c r="APT110" s="74"/>
      <c r="APU110" s="62"/>
      <c r="APV110" s="75"/>
      <c r="APW110" s="76"/>
      <c r="APX110" s="216"/>
      <c r="APY110" s="75"/>
      <c r="APZ110" s="75"/>
      <c r="AQA110" s="204"/>
      <c r="AQB110" s="205"/>
      <c r="AQC110" s="72"/>
      <c r="AQD110" s="70"/>
      <c r="AQE110" s="73"/>
      <c r="AQF110" s="74"/>
      <c r="AQG110" s="74"/>
      <c r="AQH110" s="62"/>
      <c r="AQI110" s="75"/>
      <c r="AQJ110" s="76"/>
      <c r="AQK110" s="216"/>
      <c r="AQL110" s="75"/>
      <c r="AQM110" s="75"/>
      <c r="AQN110" s="204"/>
      <c r="AQO110" s="205"/>
      <c r="AQP110" s="72"/>
      <c r="AQQ110" s="70"/>
      <c r="AQR110" s="73"/>
      <c r="AQS110" s="74"/>
      <c r="AQT110" s="74"/>
      <c r="AQU110" s="62"/>
      <c r="AQV110" s="75"/>
      <c r="AQW110" s="76"/>
      <c r="AQX110" s="216"/>
      <c r="AQY110" s="75"/>
      <c r="AQZ110" s="75"/>
      <c r="ARA110" s="204"/>
      <c r="ARB110" s="205"/>
      <c r="ARC110" s="72"/>
      <c r="ARD110" s="70"/>
      <c r="ARE110" s="73"/>
      <c r="ARF110" s="74"/>
      <c r="ARG110" s="74"/>
      <c r="ARH110" s="62"/>
      <c r="ARI110" s="75"/>
      <c r="ARJ110" s="76"/>
      <c r="ARK110" s="216"/>
      <c r="ARL110" s="75"/>
      <c r="ARM110" s="75"/>
      <c r="ARN110" s="204"/>
      <c r="ARO110" s="205"/>
      <c r="ARP110" s="72"/>
      <c r="ARQ110" s="70"/>
      <c r="ARR110" s="73"/>
      <c r="ARS110" s="74"/>
      <c r="ART110" s="74"/>
      <c r="ARU110" s="62"/>
      <c r="ARV110" s="75"/>
      <c r="ARW110" s="76"/>
      <c r="ARX110" s="216"/>
      <c r="ARY110" s="75"/>
      <c r="ARZ110" s="75"/>
      <c r="ASA110" s="204"/>
      <c r="ASB110" s="205"/>
      <c r="ASC110" s="72"/>
      <c r="ASD110" s="70"/>
      <c r="ASE110" s="73"/>
      <c r="ASF110" s="74"/>
      <c r="ASG110" s="74"/>
      <c r="ASH110" s="62"/>
      <c r="ASI110" s="75"/>
      <c r="ASJ110" s="76"/>
      <c r="ASK110" s="216"/>
      <c r="ASL110" s="75"/>
      <c r="ASM110" s="75"/>
      <c r="ASN110" s="204"/>
      <c r="ASO110" s="205"/>
      <c r="ASP110" s="72"/>
      <c r="ASQ110" s="70"/>
      <c r="ASR110" s="73"/>
      <c r="ASS110" s="74"/>
      <c r="AST110" s="74"/>
      <c r="ASU110" s="62"/>
      <c r="ASV110" s="75"/>
      <c r="ASW110" s="76"/>
      <c r="ASX110" s="216"/>
      <c r="ASY110" s="75"/>
      <c r="ASZ110" s="75"/>
      <c r="ATA110" s="204"/>
      <c r="ATB110" s="205"/>
      <c r="ATC110" s="72"/>
      <c r="ATD110" s="70"/>
      <c r="ATE110" s="73"/>
      <c r="ATF110" s="74"/>
      <c r="ATG110" s="74"/>
      <c r="ATH110" s="62"/>
      <c r="ATI110" s="75"/>
      <c r="ATJ110" s="76"/>
      <c r="ATK110" s="216"/>
      <c r="ATL110" s="75"/>
      <c r="ATM110" s="75"/>
      <c r="ATN110" s="204"/>
      <c r="ATO110" s="205"/>
      <c r="ATP110" s="72"/>
      <c r="ATQ110" s="70"/>
      <c r="ATR110" s="73"/>
      <c r="ATS110" s="74"/>
      <c r="ATT110" s="74"/>
      <c r="ATU110" s="62"/>
      <c r="ATV110" s="75"/>
      <c r="ATW110" s="76"/>
      <c r="ATX110" s="216"/>
      <c r="ATY110" s="75"/>
      <c r="ATZ110" s="75"/>
      <c r="AUA110" s="204"/>
      <c r="AUB110" s="205"/>
      <c r="AUC110" s="72"/>
      <c r="AUD110" s="70"/>
      <c r="AUE110" s="73"/>
      <c r="AUF110" s="74"/>
      <c r="AUG110" s="74"/>
      <c r="AUH110" s="62"/>
      <c r="AUI110" s="75"/>
      <c r="AUJ110" s="76"/>
      <c r="AUK110" s="216"/>
      <c r="AUL110" s="75"/>
      <c r="AUM110" s="75"/>
      <c r="AUN110" s="204"/>
      <c r="AUO110" s="205"/>
      <c r="AUP110" s="72"/>
      <c r="AUQ110" s="70"/>
      <c r="AUR110" s="73"/>
      <c r="AUS110" s="74"/>
      <c r="AUT110" s="74"/>
      <c r="AUU110" s="62"/>
      <c r="AUV110" s="75"/>
      <c r="AUW110" s="76"/>
      <c r="AUX110" s="216"/>
      <c r="AUY110" s="75"/>
      <c r="AUZ110" s="75"/>
      <c r="AVA110" s="204"/>
      <c r="AVB110" s="205"/>
      <c r="AVC110" s="72"/>
      <c r="AVD110" s="70"/>
      <c r="AVE110" s="73"/>
      <c r="AVF110" s="74"/>
      <c r="AVG110" s="74"/>
      <c r="AVH110" s="62"/>
      <c r="AVI110" s="75"/>
      <c r="AVJ110" s="76"/>
      <c r="AVK110" s="216"/>
      <c r="AVL110" s="75"/>
      <c r="AVM110" s="75"/>
      <c r="AVN110" s="204"/>
      <c r="AVO110" s="205"/>
      <c r="AVP110" s="72"/>
      <c r="AVQ110" s="70"/>
      <c r="AVR110" s="73"/>
      <c r="AVS110" s="74"/>
      <c r="AVT110" s="74"/>
      <c r="AVU110" s="62"/>
      <c r="AVV110" s="75"/>
      <c r="AVW110" s="76"/>
      <c r="AVX110" s="216"/>
      <c r="AVY110" s="75"/>
      <c r="AVZ110" s="75"/>
      <c r="AWA110" s="204"/>
      <c r="AWB110" s="205"/>
      <c r="AWC110" s="72"/>
      <c r="AWD110" s="70"/>
      <c r="AWE110" s="73"/>
      <c r="AWF110" s="74"/>
      <c r="AWG110" s="74"/>
      <c r="AWH110" s="62"/>
      <c r="AWI110" s="75"/>
      <c r="AWJ110" s="76"/>
      <c r="AWK110" s="216"/>
      <c r="AWL110" s="75"/>
      <c r="AWM110" s="75"/>
      <c r="AWN110" s="204"/>
      <c r="AWO110" s="205"/>
      <c r="AWP110" s="72"/>
      <c r="AWQ110" s="70"/>
      <c r="AWR110" s="73"/>
      <c r="AWS110" s="74"/>
      <c r="AWT110" s="74"/>
      <c r="AWU110" s="62"/>
      <c r="AWV110" s="75"/>
      <c r="AWW110" s="76"/>
      <c r="AWX110" s="216"/>
      <c r="AWY110" s="75"/>
      <c r="AWZ110" s="75"/>
      <c r="AXA110" s="204"/>
      <c r="AXB110" s="205"/>
      <c r="AXC110" s="72"/>
      <c r="AXD110" s="70"/>
      <c r="AXE110" s="73"/>
      <c r="AXF110" s="74"/>
      <c r="AXG110" s="74"/>
      <c r="AXH110" s="62"/>
      <c r="AXI110" s="75"/>
      <c r="AXJ110" s="76"/>
      <c r="AXK110" s="216"/>
      <c r="AXL110" s="75"/>
      <c r="AXM110" s="75"/>
      <c r="AXN110" s="204"/>
      <c r="AXO110" s="205"/>
      <c r="AXP110" s="72"/>
      <c r="AXQ110" s="70"/>
      <c r="AXR110" s="73"/>
      <c r="AXS110" s="74"/>
      <c r="AXT110" s="74"/>
      <c r="AXU110" s="62"/>
      <c r="AXV110" s="75"/>
      <c r="AXW110" s="76"/>
      <c r="AXX110" s="216"/>
      <c r="AXY110" s="75"/>
      <c r="AXZ110" s="75"/>
      <c r="AYA110" s="204"/>
      <c r="AYB110" s="205"/>
      <c r="AYC110" s="72"/>
      <c r="AYD110" s="70"/>
      <c r="AYE110" s="73"/>
      <c r="AYF110" s="74"/>
      <c r="AYG110" s="74"/>
      <c r="AYH110" s="62"/>
      <c r="AYI110" s="75"/>
      <c r="AYJ110" s="76"/>
      <c r="AYK110" s="216"/>
      <c r="AYL110" s="75"/>
      <c r="AYM110" s="75"/>
      <c r="AYN110" s="204"/>
      <c r="AYO110" s="205"/>
      <c r="AYP110" s="72"/>
      <c r="AYQ110" s="70"/>
      <c r="AYR110" s="73"/>
      <c r="AYS110" s="74"/>
      <c r="AYT110" s="74"/>
      <c r="AYU110" s="62"/>
      <c r="AYV110" s="75"/>
      <c r="AYW110" s="76"/>
      <c r="AYX110" s="216"/>
      <c r="AYY110" s="75"/>
      <c r="AYZ110" s="75"/>
      <c r="AZA110" s="204"/>
      <c r="AZB110" s="205"/>
      <c r="AZC110" s="72"/>
      <c r="AZD110" s="70"/>
      <c r="AZE110" s="73"/>
      <c r="AZF110" s="74"/>
      <c r="AZG110" s="74"/>
      <c r="AZH110" s="62"/>
      <c r="AZI110" s="75"/>
      <c r="AZJ110" s="76"/>
      <c r="AZK110" s="216"/>
      <c r="AZL110" s="75"/>
      <c r="AZM110" s="75"/>
      <c r="AZN110" s="204"/>
      <c r="AZO110" s="205"/>
      <c r="AZP110" s="72"/>
      <c r="AZQ110" s="70"/>
      <c r="AZR110" s="73"/>
      <c r="AZS110" s="74"/>
      <c r="AZT110" s="74"/>
      <c r="AZU110" s="62"/>
      <c r="AZV110" s="75"/>
      <c r="AZW110" s="76"/>
      <c r="AZX110" s="216"/>
      <c r="AZY110" s="75"/>
      <c r="AZZ110" s="75"/>
      <c r="BAA110" s="204"/>
      <c r="BAB110" s="205"/>
      <c r="BAC110" s="72"/>
      <c r="BAD110" s="70"/>
      <c r="BAE110" s="73"/>
      <c r="BAF110" s="74"/>
      <c r="BAG110" s="74"/>
      <c r="BAH110" s="62"/>
      <c r="BAI110" s="75"/>
      <c r="BAJ110" s="76"/>
      <c r="BAK110" s="216"/>
      <c r="BAL110" s="75"/>
      <c r="BAM110" s="75"/>
      <c r="BAN110" s="204"/>
      <c r="BAO110" s="205"/>
      <c r="BAP110" s="72"/>
      <c r="BAQ110" s="70"/>
      <c r="BAR110" s="73"/>
      <c r="BAS110" s="74"/>
      <c r="BAT110" s="74"/>
      <c r="BAU110" s="62"/>
      <c r="BAV110" s="75"/>
      <c r="BAW110" s="76"/>
      <c r="BAX110" s="216"/>
      <c r="BAY110" s="75"/>
      <c r="BAZ110" s="75"/>
      <c r="BBA110" s="204"/>
      <c r="BBB110" s="205"/>
      <c r="BBC110" s="72"/>
      <c r="BBD110" s="70"/>
      <c r="BBE110" s="73"/>
      <c r="BBF110" s="74"/>
      <c r="BBG110" s="74"/>
      <c r="BBH110" s="62"/>
      <c r="BBI110" s="75"/>
      <c r="BBJ110" s="76"/>
      <c r="BBK110" s="216"/>
      <c r="BBL110" s="75"/>
      <c r="BBM110" s="75"/>
      <c r="BBN110" s="204"/>
      <c r="BBO110" s="205"/>
      <c r="BBP110" s="72"/>
      <c r="BBQ110" s="70"/>
      <c r="BBR110" s="73"/>
      <c r="BBS110" s="74"/>
      <c r="BBT110" s="74"/>
      <c r="BBU110" s="62"/>
      <c r="BBV110" s="75"/>
      <c r="BBW110" s="76"/>
      <c r="BBX110" s="216"/>
      <c r="BBY110" s="75"/>
      <c r="BBZ110" s="75"/>
      <c r="BCA110" s="204"/>
      <c r="BCB110" s="205"/>
      <c r="BCC110" s="72"/>
      <c r="BCD110" s="70"/>
      <c r="BCE110" s="73"/>
      <c r="BCF110" s="74"/>
      <c r="BCG110" s="74"/>
      <c r="BCH110" s="62"/>
      <c r="BCI110" s="75"/>
      <c r="BCJ110" s="76"/>
      <c r="BCK110" s="216"/>
      <c r="BCL110" s="75"/>
      <c r="BCM110" s="75"/>
      <c r="BCN110" s="204"/>
      <c r="BCO110" s="205"/>
      <c r="BCP110" s="72"/>
      <c r="BCQ110" s="70"/>
      <c r="BCR110" s="73"/>
      <c r="BCS110" s="74"/>
      <c r="BCT110" s="74"/>
      <c r="BCU110" s="62"/>
      <c r="BCV110" s="75"/>
      <c r="BCW110" s="76"/>
      <c r="BCX110" s="216"/>
      <c r="BCY110" s="75"/>
      <c r="BCZ110" s="75"/>
      <c r="BDA110" s="204"/>
      <c r="BDB110" s="205"/>
      <c r="BDC110" s="72"/>
      <c r="BDD110" s="70"/>
      <c r="BDE110" s="73"/>
      <c r="BDF110" s="74"/>
      <c r="BDG110" s="74"/>
      <c r="BDH110" s="62"/>
      <c r="BDI110" s="75"/>
      <c r="BDJ110" s="76"/>
      <c r="BDK110" s="216"/>
      <c r="BDL110" s="75"/>
      <c r="BDM110" s="75"/>
      <c r="BDN110" s="204"/>
      <c r="BDO110" s="205"/>
      <c r="BDP110" s="72"/>
      <c r="BDQ110" s="70"/>
      <c r="BDR110" s="73"/>
      <c r="BDS110" s="74"/>
      <c r="BDT110" s="74"/>
      <c r="BDU110" s="62"/>
      <c r="BDV110" s="75"/>
      <c r="BDW110" s="76"/>
      <c r="BDX110" s="216"/>
      <c r="BDY110" s="75"/>
      <c r="BDZ110" s="75"/>
      <c r="BEA110" s="204"/>
      <c r="BEB110" s="205"/>
      <c r="BEC110" s="72"/>
      <c r="BED110" s="70"/>
      <c r="BEE110" s="73"/>
      <c r="BEF110" s="74"/>
      <c r="BEG110" s="74"/>
      <c r="BEH110" s="62"/>
      <c r="BEI110" s="75"/>
      <c r="BEJ110" s="76"/>
      <c r="BEK110" s="216"/>
      <c r="BEL110" s="75"/>
      <c r="BEM110" s="75"/>
      <c r="BEN110" s="204"/>
      <c r="BEO110" s="205"/>
      <c r="BEP110" s="72"/>
      <c r="BEQ110" s="70"/>
      <c r="BER110" s="73"/>
      <c r="BES110" s="74"/>
      <c r="BET110" s="74"/>
      <c r="BEU110" s="62"/>
      <c r="BEV110" s="75"/>
      <c r="BEW110" s="76"/>
      <c r="BEX110" s="216"/>
      <c r="BEY110" s="75"/>
      <c r="BEZ110" s="75"/>
      <c r="BFA110" s="204"/>
      <c r="BFB110" s="205"/>
      <c r="BFC110" s="72"/>
      <c r="BFD110" s="70"/>
      <c r="BFE110" s="73"/>
      <c r="BFF110" s="74"/>
      <c r="BFG110" s="74"/>
      <c r="BFH110" s="62"/>
      <c r="BFI110" s="75"/>
      <c r="BFJ110" s="76"/>
      <c r="BFK110" s="216"/>
      <c r="BFL110" s="75"/>
      <c r="BFM110" s="75"/>
      <c r="BFN110" s="204"/>
      <c r="BFO110" s="205"/>
      <c r="BFP110" s="72"/>
      <c r="BFQ110" s="70"/>
      <c r="BFR110" s="73"/>
      <c r="BFS110" s="74"/>
      <c r="BFT110" s="74"/>
      <c r="BFU110" s="62"/>
      <c r="BFV110" s="75"/>
      <c r="BFW110" s="76"/>
      <c r="BFX110" s="216"/>
      <c r="BFY110" s="75"/>
      <c r="BFZ110" s="75"/>
      <c r="BGA110" s="204"/>
      <c r="BGB110" s="205"/>
      <c r="BGC110" s="72"/>
      <c r="BGD110" s="70"/>
      <c r="BGE110" s="73"/>
      <c r="BGF110" s="74"/>
      <c r="BGG110" s="74"/>
      <c r="BGH110" s="62"/>
      <c r="BGI110" s="75"/>
      <c r="BGJ110" s="76"/>
      <c r="BGK110" s="216"/>
      <c r="BGL110" s="75"/>
      <c r="BGM110" s="75"/>
      <c r="BGN110" s="204"/>
      <c r="BGO110" s="205"/>
      <c r="BGP110" s="72"/>
      <c r="BGQ110" s="70"/>
      <c r="BGR110" s="73"/>
      <c r="BGS110" s="74"/>
      <c r="BGT110" s="74"/>
      <c r="BGU110" s="62"/>
      <c r="BGV110" s="75"/>
      <c r="BGW110" s="76"/>
      <c r="BGX110" s="216"/>
      <c r="BGY110" s="75"/>
      <c r="BGZ110" s="75"/>
      <c r="BHA110" s="204"/>
      <c r="BHB110" s="205"/>
      <c r="BHC110" s="72"/>
      <c r="BHD110" s="70"/>
      <c r="BHE110" s="73"/>
      <c r="BHF110" s="74"/>
      <c r="BHG110" s="74"/>
      <c r="BHH110" s="62"/>
      <c r="BHI110" s="75"/>
      <c r="BHJ110" s="76"/>
      <c r="BHK110" s="216"/>
      <c r="BHL110" s="75"/>
      <c r="BHM110" s="75"/>
      <c r="BHN110" s="204"/>
      <c r="BHO110" s="205"/>
      <c r="BHP110" s="72"/>
      <c r="BHQ110" s="70"/>
      <c r="BHR110" s="73"/>
      <c r="BHS110" s="74"/>
      <c r="BHT110" s="74"/>
      <c r="BHU110" s="62"/>
      <c r="BHV110" s="75"/>
      <c r="BHW110" s="76"/>
      <c r="BHX110" s="216"/>
      <c r="BHY110" s="75"/>
      <c r="BHZ110" s="75"/>
      <c r="BIA110" s="204"/>
      <c r="BIB110" s="205"/>
      <c r="BIC110" s="72"/>
      <c r="BID110" s="70"/>
      <c r="BIE110" s="73"/>
      <c r="BIF110" s="74"/>
      <c r="BIG110" s="74"/>
      <c r="BIH110" s="62"/>
      <c r="BII110" s="75"/>
      <c r="BIJ110" s="76"/>
      <c r="BIK110" s="216"/>
      <c r="BIL110" s="75"/>
      <c r="BIM110" s="75"/>
      <c r="BIN110" s="204"/>
      <c r="BIO110" s="205"/>
      <c r="BIP110" s="72"/>
      <c r="BIQ110" s="70"/>
      <c r="BIR110" s="73"/>
      <c r="BIS110" s="74"/>
      <c r="BIT110" s="74"/>
      <c r="BIU110" s="62"/>
      <c r="BIV110" s="75"/>
      <c r="BIW110" s="76"/>
      <c r="BIX110" s="216"/>
      <c r="BIY110" s="75"/>
      <c r="BIZ110" s="75"/>
      <c r="BJA110" s="204"/>
      <c r="BJB110" s="205"/>
      <c r="BJC110" s="72"/>
      <c r="BJD110" s="70"/>
      <c r="BJE110" s="73"/>
      <c r="BJF110" s="74"/>
      <c r="BJG110" s="74"/>
      <c r="BJH110" s="62"/>
      <c r="BJI110" s="75"/>
      <c r="BJJ110" s="76"/>
      <c r="BJK110" s="216"/>
      <c r="BJL110" s="75"/>
      <c r="BJM110" s="75"/>
      <c r="BJN110" s="204"/>
      <c r="BJO110" s="205"/>
      <c r="BJP110" s="72"/>
      <c r="BJQ110" s="70"/>
      <c r="BJR110" s="73"/>
      <c r="BJS110" s="74"/>
      <c r="BJT110" s="74"/>
      <c r="BJU110" s="62"/>
      <c r="BJV110" s="75"/>
      <c r="BJW110" s="76"/>
      <c r="BJX110" s="216"/>
      <c r="BJY110" s="75"/>
      <c r="BJZ110" s="75"/>
      <c r="BKA110" s="204"/>
      <c r="BKB110" s="205"/>
      <c r="BKC110" s="72"/>
      <c r="BKD110" s="70"/>
      <c r="BKE110" s="73"/>
      <c r="BKF110" s="74"/>
      <c r="BKG110" s="74"/>
      <c r="BKH110" s="62"/>
      <c r="BKI110" s="75"/>
      <c r="BKJ110" s="76"/>
      <c r="BKK110" s="216"/>
      <c r="BKL110" s="75"/>
      <c r="BKM110" s="75"/>
      <c r="BKN110" s="204"/>
      <c r="BKO110" s="205"/>
      <c r="BKP110" s="72"/>
      <c r="BKQ110" s="70"/>
      <c r="BKR110" s="73"/>
      <c r="BKS110" s="74"/>
      <c r="BKT110" s="74"/>
      <c r="BKU110" s="62"/>
      <c r="BKV110" s="75"/>
      <c r="BKW110" s="76"/>
      <c r="BKX110" s="216"/>
      <c r="BKY110" s="75"/>
      <c r="BKZ110" s="75"/>
      <c r="BLA110" s="204"/>
      <c r="BLB110" s="205"/>
      <c r="BLC110" s="72"/>
      <c r="BLD110" s="70"/>
      <c r="BLE110" s="73"/>
      <c r="BLF110" s="74"/>
      <c r="BLG110" s="74"/>
      <c r="BLH110" s="62"/>
      <c r="BLI110" s="75"/>
      <c r="BLJ110" s="76"/>
      <c r="BLK110" s="216"/>
      <c r="BLL110" s="75"/>
      <c r="BLM110" s="75"/>
      <c r="BLN110" s="204"/>
      <c r="BLO110" s="205"/>
      <c r="BLP110" s="72"/>
      <c r="BLQ110" s="70"/>
      <c r="BLR110" s="73"/>
      <c r="BLS110" s="74"/>
      <c r="BLT110" s="74"/>
      <c r="BLU110" s="62"/>
      <c r="BLV110" s="75"/>
      <c r="BLW110" s="76"/>
      <c r="BLX110" s="216"/>
      <c r="BLY110" s="75"/>
      <c r="BLZ110" s="75"/>
      <c r="BMA110" s="204"/>
      <c r="BMB110" s="205"/>
      <c r="BMC110" s="72"/>
      <c r="BMD110" s="70"/>
      <c r="BME110" s="73"/>
      <c r="BMF110" s="74"/>
      <c r="BMG110" s="74"/>
      <c r="BMH110" s="62"/>
      <c r="BMI110" s="75"/>
      <c r="BMJ110" s="76"/>
      <c r="BMK110" s="216"/>
      <c r="BML110" s="75"/>
      <c r="BMM110" s="75"/>
      <c r="BMN110" s="204"/>
      <c r="BMO110" s="205"/>
      <c r="BMP110" s="72"/>
      <c r="BMQ110" s="70"/>
      <c r="BMR110" s="73"/>
      <c r="BMS110" s="74"/>
      <c r="BMT110" s="74"/>
      <c r="BMU110" s="62"/>
      <c r="BMV110" s="75"/>
      <c r="BMW110" s="76"/>
      <c r="BMX110" s="216"/>
      <c r="BMY110" s="75"/>
      <c r="BMZ110" s="75"/>
      <c r="BNA110" s="204"/>
      <c r="BNB110" s="205"/>
      <c r="BNC110" s="72"/>
      <c r="BND110" s="70"/>
      <c r="BNE110" s="73"/>
      <c r="BNF110" s="74"/>
      <c r="BNG110" s="74"/>
      <c r="BNH110" s="62"/>
      <c r="BNI110" s="75"/>
      <c r="BNJ110" s="76"/>
      <c r="BNK110" s="216"/>
      <c r="BNL110" s="75"/>
      <c r="BNM110" s="75"/>
      <c r="BNN110" s="204"/>
      <c r="BNO110" s="205"/>
      <c r="BNP110" s="72"/>
      <c r="BNQ110" s="70"/>
      <c r="BNR110" s="73"/>
      <c r="BNS110" s="74"/>
      <c r="BNT110" s="74"/>
      <c r="BNU110" s="62"/>
      <c r="BNV110" s="75"/>
      <c r="BNW110" s="76"/>
      <c r="BNX110" s="216"/>
      <c r="BNY110" s="75"/>
      <c r="BNZ110" s="75"/>
      <c r="BOA110" s="204"/>
      <c r="BOB110" s="205"/>
      <c r="BOC110" s="72"/>
      <c r="BOD110" s="70"/>
      <c r="BOE110" s="73"/>
      <c r="BOF110" s="74"/>
      <c r="BOG110" s="74"/>
      <c r="BOH110" s="62"/>
      <c r="BOI110" s="75"/>
      <c r="BOJ110" s="76"/>
      <c r="BOK110" s="216"/>
      <c r="BOL110" s="75"/>
      <c r="BOM110" s="75"/>
      <c r="BON110" s="204"/>
      <c r="BOO110" s="205"/>
      <c r="BOP110" s="72"/>
      <c r="BOQ110" s="70"/>
      <c r="BOR110" s="73"/>
      <c r="BOS110" s="74"/>
      <c r="BOT110" s="74"/>
      <c r="BOU110" s="62"/>
      <c r="BOV110" s="75"/>
      <c r="BOW110" s="76"/>
      <c r="BOX110" s="216"/>
      <c r="BOY110" s="75"/>
      <c r="BOZ110" s="75"/>
      <c r="BPA110" s="204"/>
      <c r="BPB110" s="205"/>
      <c r="BPC110" s="72"/>
      <c r="BPD110" s="70"/>
      <c r="BPE110" s="73"/>
      <c r="BPF110" s="74"/>
      <c r="BPG110" s="74"/>
      <c r="BPH110" s="62"/>
      <c r="BPI110" s="75"/>
      <c r="BPJ110" s="76"/>
      <c r="BPK110" s="216"/>
      <c r="BPL110" s="75"/>
      <c r="BPM110" s="75"/>
      <c r="BPN110" s="204"/>
      <c r="BPO110" s="205"/>
      <c r="BPP110" s="72"/>
      <c r="BPQ110" s="70"/>
      <c r="BPR110" s="73"/>
      <c r="BPS110" s="74"/>
      <c r="BPT110" s="74"/>
      <c r="BPU110" s="62"/>
      <c r="BPV110" s="75"/>
      <c r="BPW110" s="76"/>
      <c r="BPX110" s="216"/>
      <c r="BPY110" s="75"/>
      <c r="BPZ110" s="75"/>
      <c r="BQA110" s="204"/>
      <c r="BQB110" s="205"/>
      <c r="BQC110" s="72"/>
      <c r="BQD110" s="70"/>
      <c r="BQE110" s="73"/>
      <c r="BQF110" s="74"/>
      <c r="BQG110" s="74"/>
      <c r="BQH110" s="62"/>
      <c r="BQI110" s="75"/>
      <c r="BQJ110" s="76"/>
      <c r="BQK110" s="216"/>
      <c r="BQL110" s="75"/>
      <c r="BQM110" s="75"/>
      <c r="BQN110" s="204"/>
      <c r="BQO110" s="205"/>
      <c r="BQP110" s="72"/>
      <c r="BQQ110" s="70"/>
      <c r="BQR110" s="73"/>
      <c r="BQS110" s="74"/>
      <c r="BQT110" s="74"/>
      <c r="BQU110" s="62"/>
      <c r="BQV110" s="75"/>
      <c r="BQW110" s="76"/>
      <c r="BQX110" s="216"/>
      <c r="BQY110" s="75"/>
      <c r="BQZ110" s="75"/>
      <c r="BRA110" s="204"/>
      <c r="BRB110" s="205"/>
      <c r="BRC110" s="72"/>
      <c r="BRD110" s="70"/>
      <c r="BRE110" s="73"/>
      <c r="BRF110" s="74"/>
      <c r="BRG110" s="74"/>
      <c r="BRH110" s="62"/>
      <c r="BRI110" s="75"/>
      <c r="BRJ110" s="76"/>
      <c r="BRK110" s="216"/>
      <c r="BRL110" s="75"/>
      <c r="BRM110" s="75"/>
      <c r="BRN110" s="204"/>
      <c r="BRO110" s="205"/>
      <c r="BRP110" s="72"/>
      <c r="BRQ110" s="70"/>
      <c r="BRR110" s="73"/>
      <c r="BRS110" s="74"/>
      <c r="BRT110" s="74"/>
      <c r="BRU110" s="62"/>
      <c r="BRV110" s="75"/>
      <c r="BRW110" s="76"/>
      <c r="BRX110" s="216"/>
      <c r="BRY110" s="75"/>
      <c r="BRZ110" s="75"/>
      <c r="BSA110" s="204"/>
      <c r="BSB110" s="205"/>
      <c r="BSC110" s="72"/>
      <c r="BSD110" s="70"/>
      <c r="BSE110" s="73"/>
      <c r="BSF110" s="74"/>
      <c r="BSG110" s="74"/>
      <c r="BSH110" s="62"/>
      <c r="BSI110" s="75"/>
      <c r="BSJ110" s="76"/>
      <c r="BSK110" s="216"/>
      <c r="BSL110" s="75"/>
      <c r="BSM110" s="75"/>
      <c r="BSN110" s="204"/>
      <c r="BSO110" s="205"/>
      <c r="BSP110" s="72"/>
      <c r="BSQ110" s="70"/>
      <c r="BSR110" s="73"/>
      <c r="BSS110" s="74"/>
      <c r="BST110" s="74"/>
      <c r="BSU110" s="62"/>
      <c r="BSV110" s="75"/>
      <c r="BSW110" s="76"/>
      <c r="BSX110" s="216"/>
      <c r="BSY110" s="75"/>
      <c r="BSZ110" s="75"/>
      <c r="BTA110" s="204"/>
      <c r="BTB110" s="205"/>
      <c r="BTC110" s="72"/>
      <c r="BTD110" s="70"/>
      <c r="BTE110" s="73"/>
      <c r="BTF110" s="74"/>
      <c r="BTG110" s="74"/>
      <c r="BTH110" s="62"/>
      <c r="BTI110" s="75"/>
      <c r="BTJ110" s="76"/>
      <c r="BTK110" s="216"/>
      <c r="BTL110" s="75"/>
      <c r="BTM110" s="75"/>
      <c r="BTN110" s="204"/>
      <c r="BTO110" s="205"/>
      <c r="BTP110" s="72"/>
      <c r="BTQ110" s="70"/>
      <c r="BTR110" s="73"/>
      <c r="BTS110" s="74"/>
      <c r="BTT110" s="74"/>
      <c r="BTU110" s="62"/>
      <c r="BTV110" s="75"/>
      <c r="BTW110" s="76"/>
      <c r="BTX110" s="216"/>
      <c r="BTY110" s="75"/>
      <c r="BTZ110" s="75"/>
      <c r="BUA110" s="204"/>
      <c r="BUB110" s="205"/>
      <c r="BUC110" s="72"/>
      <c r="BUD110" s="70"/>
      <c r="BUE110" s="73"/>
      <c r="BUF110" s="74"/>
      <c r="BUG110" s="74"/>
      <c r="BUH110" s="62"/>
      <c r="BUI110" s="75"/>
      <c r="BUJ110" s="76"/>
      <c r="BUK110" s="216"/>
      <c r="BUL110" s="75"/>
      <c r="BUM110" s="75"/>
      <c r="BUN110" s="204"/>
      <c r="BUO110" s="205"/>
      <c r="BUP110" s="72"/>
      <c r="BUQ110" s="70"/>
      <c r="BUR110" s="73"/>
      <c r="BUS110" s="74"/>
      <c r="BUT110" s="74"/>
      <c r="BUU110" s="62"/>
      <c r="BUV110" s="75"/>
      <c r="BUW110" s="76"/>
      <c r="BUX110" s="216"/>
      <c r="BUY110" s="75"/>
      <c r="BUZ110" s="75"/>
      <c r="BVA110" s="204"/>
      <c r="BVB110" s="205"/>
      <c r="BVC110" s="72"/>
      <c r="BVD110" s="70"/>
      <c r="BVE110" s="73"/>
      <c r="BVF110" s="74"/>
      <c r="BVG110" s="74"/>
      <c r="BVH110" s="62"/>
      <c r="BVI110" s="75"/>
      <c r="BVJ110" s="76"/>
      <c r="BVK110" s="216"/>
      <c r="BVL110" s="75"/>
      <c r="BVM110" s="75"/>
      <c r="BVN110" s="204"/>
      <c r="BVO110" s="205"/>
      <c r="BVP110" s="72"/>
      <c r="BVQ110" s="70"/>
      <c r="BVR110" s="73"/>
      <c r="BVS110" s="74"/>
      <c r="BVT110" s="74"/>
      <c r="BVU110" s="62"/>
      <c r="BVV110" s="75"/>
      <c r="BVW110" s="76"/>
      <c r="BVX110" s="216"/>
      <c r="BVY110" s="75"/>
      <c r="BVZ110" s="75"/>
      <c r="BWA110" s="204"/>
      <c r="BWB110" s="205"/>
      <c r="BWC110" s="72"/>
      <c r="BWD110" s="70"/>
      <c r="BWE110" s="73"/>
      <c r="BWF110" s="74"/>
      <c r="BWG110" s="74"/>
      <c r="BWH110" s="62"/>
      <c r="BWI110" s="75"/>
      <c r="BWJ110" s="76"/>
      <c r="BWK110" s="216"/>
      <c r="BWL110" s="75"/>
      <c r="BWM110" s="75"/>
      <c r="BWN110" s="204"/>
      <c r="BWO110" s="205"/>
      <c r="BWP110" s="72"/>
      <c r="BWQ110" s="70"/>
      <c r="BWR110" s="73"/>
      <c r="BWS110" s="74"/>
      <c r="BWT110" s="74"/>
      <c r="BWU110" s="62"/>
      <c r="BWV110" s="75"/>
      <c r="BWW110" s="76"/>
      <c r="BWX110" s="216"/>
      <c r="BWY110" s="75"/>
      <c r="BWZ110" s="75"/>
      <c r="BXA110" s="204"/>
      <c r="BXB110" s="205"/>
      <c r="BXC110" s="72"/>
      <c r="BXD110" s="70"/>
      <c r="BXE110" s="73"/>
      <c r="BXF110" s="74"/>
      <c r="BXG110" s="74"/>
      <c r="BXH110" s="62"/>
      <c r="BXI110" s="75"/>
      <c r="BXJ110" s="76"/>
      <c r="BXK110" s="216"/>
      <c r="BXL110" s="75"/>
      <c r="BXM110" s="75"/>
      <c r="BXN110" s="204"/>
      <c r="BXO110" s="205"/>
      <c r="BXP110" s="72"/>
      <c r="BXQ110" s="70"/>
      <c r="BXR110" s="73"/>
      <c r="BXS110" s="74"/>
      <c r="BXT110" s="74"/>
      <c r="BXU110" s="62"/>
      <c r="BXV110" s="75"/>
      <c r="BXW110" s="76"/>
      <c r="BXX110" s="216"/>
      <c r="BXY110" s="75"/>
      <c r="BXZ110" s="75"/>
      <c r="BYA110" s="204"/>
      <c r="BYB110" s="205"/>
      <c r="BYC110" s="72"/>
      <c r="BYD110" s="70"/>
      <c r="BYE110" s="73"/>
      <c r="BYF110" s="74"/>
      <c r="BYG110" s="74"/>
      <c r="BYH110" s="62"/>
      <c r="BYI110" s="75"/>
      <c r="BYJ110" s="76"/>
      <c r="BYK110" s="216"/>
      <c r="BYL110" s="75"/>
      <c r="BYM110" s="75"/>
      <c r="BYN110" s="204"/>
      <c r="BYO110" s="205"/>
      <c r="BYP110" s="72"/>
      <c r="BYQ110" s="70"/>
      <c r="BYR110" s="73"/>
      <c r="BYS110" s="74"/>
      <c r="BYT110" s="74"/>
      <c r="BYU110" s="62"/>
      <c r="BYV110" s="75"/>
      <c r="BYW110" s="76"/>
      <c r="BYX110" s="216"/>
      <c r="BYY110" s="75"/>
      <c r="BYZ110" s="75"/>
      <c r="BZA110" s="204"/>
      <c r="BZB110" s="205"/>
      <c r="BZC110" s="72"/>
      <c r="BZD110" s="70"/>
      <c r="BZE110" s="73"/>
      <c r="BZF110" s="74"/>
      <c r="BZG110" s="74"/>
      <c r="BZH110" s="62"/>
      <c r="BZI110" s="75"/>
      <c r="BZJ110" s="76"/>
      <c r="BZK110" s="216"/>
      <c r="BZL110" s="75"/>
      <c r="BZM110" s="75"/>
      <c r="BZN110" s="204"/>
      <c r="BZO110" s="205"/>
      <c r="BZP110" s="72"/>
      <c r="BZQ110" s="70"/>
      <c r="BZR110" s="73"/>
      <c r="BZS110" s="74"/>
      <c r="BZT110" s="74"/>
      <c r="BZU110" s="62"/>
      <c r="BZV110" s="75"/>
      <c r="BZW110" s="76"/>
      <c r="BZX110" s="216"/>
      <c r="BZY110" s="75"/>
      <c r="BZZ110" s="75"/>
      <c r="CAA110" s="204"/>
      <c r="CAB110" s="205"/>
      <c r="CAC110" s="72"/>
      <c r="CAD110" s="70"/>
      <c r="CAE110" s="73"/>
      <c r="CAF110" s="74"/>
      <c r="CAG110" s="74"/>
      <c r="CAH110" s="62"/>
      <c r="CAI110" s="75"/>
      <c r="CAJ110" s="76"/>
      <c r="CAK110" s="216"/>
      <c r="CAL110" s="75"/>
      <c r="CAM110" s="75"/>
      <c r="CAN110" s="204"/>
      <c r="CAO110" s="205"/>
      <c r="CAP110" s="72"/>
      <c r="CAQ110" s="70"/>
      <c r="CAR110" s="73"/>
      <c r="CAS110" s="74"/>
      <c r="CAT110" s="74"/>
      <c r="CAU110" s="62"/>
      <c r="CAV110" s="75"/>
      <c r="CAW110" s="76"/>
      <c r="CAX110" s="216"/>
      <c r="CAY110" s="75"/>
      <c r="CAZ110" s="75"/>
      <c r="CBA110" s="204"/>
      <c r="CBB110" s="205"/>
      <c r="CBC110" s="72"/>
      <c r="CBD110" s="70"/>
      <c r="CBE110" s="73"/>
      <c r="CBF110" s="74"/>
      <c r="CBG110" s="74"/>
      <c r="CBH110" s="62"/>
      <c r="CBI110" s="75"/>
      <c r="CBJ110" s="76"/>
      <c r="CBK110" s="216"/>
      <c r="CBL110" s="75"/>
      <c r="CBM110" s="75"/>
      <c r="CBN110" s="204"/>
      <c r="CBO110" s="205"/>
      <c r="CBP110" s="72"/>
      <c r="CBQ110" s="70"/>
      <c r="CBR110" s="73"/>
      <c r="CBS110" s="74"/>
      <c r="CBT110" s="74"/>
      <c r="CBU110" s="62"/>
      <c r="CBV110" s="75"/>
      <c r="CBW110" s="76"/>
      <c r="CBX110" s="216"/>
      <c r="CBY110" s="75"/>
      <c r="CBZ110" s="75"/>
      <c r="CCA110" s="204"/>
      <c r="CCB110" s="205"/>
      <c r="CCC110" s="72"/>
      <c r="CCD110" s="70"/>
      <c r="CCE110" s="73"/>
      <c r="CCF110" s="74"/>
      <c r="CCG110" s="74"/>
      <c r="CCH110" s="62"/>
      <c r="CCI110" s="75"/>
      <c r="CCJ110" s="76"/>
      <c r="CCK110" s="216"/>
      <c r="CCL110" s="75"/>
      <c r="CCM110" s="75"/>
      <c r="CCN110" s="204"/>
      <c r="CCO110" s="205"/>
      <c r="CCP110" s="72"/>
      <c r="CCQ110" s="70"/>
      <c r="CCR110" s="73"/>
      <c r="CCS110" s="74"/>
      <c r="CCT110" s="74"/>
      <c r="CCU110" s="62"/>
      <c r="CCV110" s="75"/>
      <c r="CCW110" s="76"/>
      <c r="CCX110" s="216"/>
      <c r="CCY110" s="75"/>
      <c r="CCZ110" s="75"/>
      <c r="CDA110" s="204"/>
      <c r="CDB110" s="205"/>
      <c r="CDC110" s="72"/>
      <c r="CDD110" s="70"/>
      <c r="CDE110" s="73"/>
      <c r="CDF110" s="74"/>
      <c r="CDG110" s="74"/>
      <c r="CDH110" s="62"/>
      <c r="CDI110" s="75"/>
      <c r="CDJ110" s="76"/>
      <c r="CDK110" s="216"/>
      <c r="CDL110" s="75"/>
      <c r="CDM110" s="75"/>
      <c r="CDN110" s="204"/>
      <c r="CDO110" s="205"/>
      <c r="CDP110" s="72"/>
      <c r="CDQ110" s="70"/>
      <c r="CDR110" s="73"/>
      <c r="CDS110" s="74"/>
      <c r="CDT110" s="74"/>
      <c r="CDU110" s="62"/>
      <c r="CDV110" s="75"/>
      <c r="CDW110" s="76"/>
      <c r="CDX110" s="216"/>
      <c r="CDY110" s="75"/>
      <c r="CDZ110" s="75"/>
      <c r="CEA110" s="204"/>
      <c r="CEB110" s="205"/>
      <c r="CEC110" s="72"/>
      <c r="CED110" s="70"/>
      <c r="CEE110" s="73"/>
      <c r="CEF110" s="74"/>
      <c r="CEG110" s="74"/>
      <c r="CEH110" s="62"/>
      <c r="CEI110" s="75"/>
      <c r="CEJ110" s="76"/>
      <c r="CEK110" s="216"/>
      <c r="CEL110" s="75"/>
      <c r="CEM110" s="75"/>
      <c r="CEN110" s="204"/>
      <c r="CEO110" s="205"/>
      <c r="CEP110" s="72"/>
      <c r="CEQ110" s="70"/>
      <c r="CER110" s="73"/>
      <c r="CES110" s="74"/>
      <c r="CET110" s="74"/>
      <c r="CEU110" s="62"/>
      <c r="CEV110" s="75"/>
      <c r="CEW110" s="76"/>
      <c r="CEX110" s="216"/>
      <c r="CEY110" s="75"/>
      <c r="CEZ110" s="75"/>
      <c r="CFA110" s="204"/>
      <c r="CFB110" s="205"/>
      <c r="CFC110" s="72"/>
      <c r="CFD110" s="70"/>
      <c r="CFE110" s="73"/>
      <c r="CFF110" s="74"/>
      <c r="CFG110" s="74"/>
      <c r="CFH110" s="62"/>
      <c r="CFI110" s="75"/>
      <c r="CFJ110" s="76"/>
      <c r="CFK110" s="216"/>
      <c r="CFL110" s="75"/>
      <c r="CFM110" s="75"/>
      <c r="CFN110" s="204"/>
      <c r="CFO110" s="205"/>
      <c r="CFP110" s="72"/>
      <c r="CFQ110" s="70"/>
      <c r="CFR110" s="73"/>
      <c r="CFS110" s="74"/>
      <c r="CFT110" s="74"/>
      <c r="CFU110" s="62"/>
      <c r="CFV110" s="75"/>
      <c r="CFW110" s="76"/>
      <c r="CFX110" s="216"/>
      <c r="CFY110" s="75"/>
      <c r="CFZ110" s="75"/>
      <c r="CGA110" s="204"/>
      <c r="CGB110" s="205"/>
      <c r="CGC110" s="72"/>
      <c r="CGD110" s="70"/>
      <c r="CGE110" s="73"/>
      <c r="CGF110" s="74"/>
      <c r="CGG110" s="74"/>
      <c r="CGH110" s="62"/>
      <c r="CGI110" s="75"/>
      <c r="CGJ110" s="76"/>
      <c r="CGK110" s="216"/>
      <c r="CGL110" s="75"/>
      <c r="CGM110" s="75"/>
      <c r="CGN110" s="204"/>
      <c r="CGO110" s="205"/>
      <c r="CGP110" s="72"/>
      <c r="CGQ110" s="70"/>
      <c r="CGR110" s="73"/>
      <c r="CGS110" s="74"/>
      <c r="CGT110" s="74"/>
      <c r="CGU110" s="62"/>
      <c r="CGV110" s="75"/>
      <c r="CGW110" s="76"/>
      <c r="CGX110" s="216"/>
      <c r="CGY110" s="75"/>
      <c r="CGZ110" s="75"/>
      <c r="CHA110" s="204"/>
      <c r="CHB110" s="205"/>
      <c r="CHC110" s="72"/>
      <c r="CHD110" s="70"/>
      <c r="CHE110" s="73"/>
      <c r="CHF110" s="74"/>
      <c r="CHG110" s="74"/>
      <c r="CHH110" s="62"/>
      <c r="CHI110" s="75"/>
      <c r="CHJ110" s="76"/>
      <c r="CHK110" s="216"/>
      <c r="CHL110" s="75"/>
      <c r="CHM110" s="75"/>
      <c r="CHN110" s="204"/>
      <c r="CHO110" s="205"/>
      <c r="CHP110" s="72"/>
      <c r="CHQ110" s="70"/>
      <c r="CHR110" s="73"/>
      <c r="CHS110" s="74"/>
      <c r="CHT110" s="74"/>
      <c r="CHU110" s="62"/>
      <c r="CHV110" s="75"/>
      <c r="CHW110" s="76"/>
      <c r="CHX110" s="216"/>
      <c r="CHY110" s="75"/>
      <c r="CHZ110" s="75"/>
      <c r="CIA110" s="204"/>
      <c r="CIB110" s="205"/>
      <c r="CIC110" s="72"/>
      <c r="CID110" s="70"/>
      <c r="CIE110" s="73"/>
      <c r="CIF110" s="74"/>
      <c r="CIG110" s="74"/>
      <c r="CIH110" s="62"/>
      <c r="CII110" s="75"/>
      <c r="CIJ110" s="76"/>
      <c r="CIK110" s="216"/>
      <c r="CIL110" s="75"/>
      <c r="CIM110" s="75"/>
      <c r="CIN110" s="204"/>
      <c r="CIO110" s="205"/>
      <c r="CIP110" s="72"/>
      <c r="CIQ110" s="70"/>
      <c r="CIR110" s="73"/>
      <c r="CIS110" s="74"/>
      <c r="CIT110" s="74"/>
      <c r="CIU110" s="62"/>
      <c r="CIV110" s="75"/>
      <c r="CIW110" s="76"/>
      <c r="CIX110" s="216"/>
      <c r="CIY110" s="75"/>
      <c r="CIZ110" s="75"/>
      <c r="CJA110" s="204"/>
      <c r="CJB110" s="205"/>
      <c r="CJC110" s="72"/>
      <c r="CJD110" s="70"/>
      <c r="CJE110" s="73"/>
      <c r="CJF110" s="74"/>
      <c r="CJG110" s="74"/>
      <c r="CJH110" s="62"/>
      <c r="CJI110" s="75"/>
      <c r="CJJ110" s="76"/>
      <c r="CJK110" s="216"/>
      <c r="CJL110" s="75"/>
      <c r="CJM110" s="75"/>
      <c r="CJN110" s="204"/>
      <c r="CJO110" s="205"/>
      <c r="CJP110" s="72"/>
      <c r="CJQ110" s="70"/>
      <c r="CJR110" s="73"/>
      <c r="CJS110" s="74"/>
      <c r="CJT110" s="74"/>
      <c r="CJU110" s="62"/>
      <c r="CJV110" s="75"/>
      <c r="CJW110" s="76"/>
      <c r="CJX110" s="216"/>
      <c r="CJY110" s="75"/>
      <c r="CJZ110" s="75"/>
      <c r="CKA110" s="204"/>
      <c r="CKB110" s="205"/>
      <c r="CKC110" s="72"/>
      <c r="CKD110" s="70"/>
      <c r="CKE110" s="73"/>
      <c r="CKF110" s="74"/>
      <c r="CKG110" s="74"/>
      <c r="CKH110" s="62"/>
      <c r="CKI110" s="75"/>
      <c r="CKJ110" s="76"/>
      <c r="CKK110" s="216"/>
      <c r="CKL110" s="75"/>
      <c r="CKM110" s="75"/>
      <c r="CKN110" s="204"/>
      <c r="CKO110" s="205"/>
      <c r="CKP110" s="72"/>
      <c r="CKQ110" s="70"/>
      <c r="CKR110" s="73"/>
      <c r="CKS110" s="74"/>
      <c r="CKT110" s="74"/>
      <c r="CKU110" s="62"/>
      <c r="CKV110" s="75"/>
      <c r="CKW110" s="76"/>
      <c r="CKX110" s="216"/>
      <c r="CKY110" s="75"/>
      <c r="CKZ110" s="75"/>
      <c r="CLA110" s="204"/>
      <c r="CLB110" s="205"/>
      <c r="CLC110" s="72"/>
      <c r="CLD110" s="70"/>
      <c r="CLE110" s="73"/>
      <c r="CLF110" s="74"/>
      <c r="CLG110" s="74"/>
      <c r="CLH110" s="62"/>
      <c r="CLI110" s="75"/>
      <c r="CLJ110" s="76"/>
      <c r="CLK110" s="216"/>
      <c r="CLL110" s="75"/>
      <c r="CLM110" s="75"/>
      <c r="CLN110" s="204"/>
      <c r="CLO110" s="205"/>
      <c r="CLP110" s="72"/>
      <c r="CLQ110" s="70"/>
      <c r="CLR110" s="73"/>
      <c r="CLS110" s="74"/>
      <c r="CLT110" s="74"/>
      <c r="CLU110" s="62"/>
      <c r="CLV110" s="75"/>
      <c r="CLW110" s="76"/>
      <c r="CLX110" s="216"/>
      <c r="CLY110" s="75"/>
      <c r="CLZ110" s="75"/>
      <c r="CMA110" s="204"/>
      <c r="CMB110" s="205"/>
      <c r="CMC110" s="72"/>
      <c r="CMD110" s="70"/>
      <c r="CME110" s="73"/>
      <c r="CMF110" s="74"/>
      <c r="CMG110" s="74"/>
      <c r="CMH110" s="62"/>
      <c r="CMI110" s="75"/>
      <c r="CMJ110" s="76"/>
      <c r="CMK110" s="216"/>
      <c r="CML110" s="75"/>
      <c r="CMM110" s="75"/>
      <c r="CMN110" s="204"/>
      <c r="CMO110" s="205"/>
      <c r="CMP110" s="72"/>
      <c r="CMQ110" s="70"/>
      <c r="CMR110" s="73"/>
      <c r="CMS110" s="74"/>
      <c r="CMT110" s="74"/>
      <c r="CMU110" s="62"/>
      <c r="CMV110" s="75"/>
      <c r="CMW110" s="76"/>
      <c r="CMX110" s="216"/>
      <c r="CMY110" s="75"/>
      <c r="CMZ110" s="75"/>
      <c r="CNA110" s="204"/>
      <c r="CNB110" s="205"/>
      <c r="CNC110" s="72"/>
      <c r="CND110" s="70"/>
      <c r="CNE110" s="73"/>
      <c r="CNF110" s="74"/>
      <c r="CNG110" s="74"/>
      <c r="CNH110" s="62"/>
      <c r="CNI110" s="75"/>
      <c r="CNJ110" s="76"/>
      <c r="CNK110" s="216"/>
      <c r="CNL110" s="75"/>
      <c r="CNM110" s="75"/>
      <c r="CNN110" s="204"/>
      <c r="CNO110" s="205"/>
      <c r="CNP110" s="72"/>
      <c r="CNQ110" s="70"/>
      <c r="CNR110" s="73"/>
      <c r="CNS110" s="74"/>
      <c r="CNT110" s="74"/>
      <c r="CNU110" s="62"/>
      <c r="CNV110" s="75"/>
      <c r="CNW110" s="76"/>
      <c r="CNX110" s="216"/>
      <c r="CNY110" s="75"/>
      <c r="CNZ110" s="75"/>
      <c r="COA110" s="204"/>
      <c r="COB110" s="205"/>
      <c r="COC110" s="72"/>
      <c r="COD110" s="70"/>
      <c r="COE110" s="73"/>
      <c r="COF110" s="74"/>
      <c r="COG110" s="74"/>
      <c r="COH110" s="62"/>
      <c r="COI110" s="75"/>
      <c r="COJ110" s="76"/>
      <c r="COK110" s="216"/>
      <c r="COL110" s="75"/>
      <c r="COM110" s="75"/>
      <c r="CON110" s="204"/>
      <c r="COO110" s="205"/>
      <c r="COP110" s="72"/>
      <c r="COQ110" s="70"/>
      <c r="COR110" s="73"/>
      <c r="COS110" s="74"/>
      <c r="COT110" s="74"/>
      <c r="COU110" s="62"/>
      <c r="COV110" s="75"/>
      <c r="COW110" s="76"/>
      <c r="COX110" s="216"/>
      <c r="COY110" s="75"/>
      <c r="COZ110" s="75"/>
      <c r="CPA110" s="204"/>
      <c r="CPB110" s="205"/>
      <c r="CPC110" s="72"/>
      <c r="CPD110" s="70"/>
      <c r="CPE110" s="73"/>
      <c r="CPF110" s="74"/>
      <c r="CPG110" s="74"/>
      <c r="CPH110" s="62"/>
      <c r="CPI110" s="75"/>
      <c r="CPJ110" s="76"/>
      <c r="CPK110" s="216"/>
      <c r="CPL110" s="75"/>
      <c r="CPM110" s="75"/>
      <c r="CPN110" s="204"/>
      <c r="CPO110" s="205"/>
      <c r="CPP110" s="72"/>
      <c r="CPQ110" s="70"/>
      <c r="CPR110" s="73"/>
      <c r="CPS110" s="74"/>
      <c r="CPT110" s="74"/>
      <c r="CPU110" s="62"/>
      <c r="CPV110" s="75"/>
      <c r="CPW110" s="76"/>
      <c r="CPX110" s="216"/>
      <c r="CPY110" s="75"/>
      <c r="CPZ110" s="75"/>
      <c r="CQA110" s="204"/>
      <c r="CQB110" s="205"/>
      <c r="CQC110" s="72"/>
      <c r="CQD110" s="70"/>
      <c r="CQE110" s="73"/>
      <c r="CQF110" s="74"/>
      <c r="CQG110" s="74"/>
      <c r="CQH110" s="62"/>
      <c r="CQI110" s="75"/>
      <c r="CQJ110" s="76"/>
      <c r="CQK110" s="216"/>
      <c r="CQL110" s="75"/>
      <c r="CQM110" s="75"/>
      <c r="CQN110" s="204"/>
      <c r="CQO110" s="205"/>
      <c r="CQP110" s="72"/>
      <c r="CQQ110" s="70"/>
      <c r="CQR110" s="73"/>
      <c r="CQS110" s="74"/>
      <c r="CQT110" s="74"/>
      <c r="CQU110" s="62"/>
      <c r="CQV110" s="75"/>
      <c r="CQW110" s="76"/>
      <c r="CQX110" s="216"/>
      <c r="CQY110" s="75"/>
      <c r="CQZ110" s="75"/>
      <c r="CRA110" s="204"/>
      <c r="CRB110" s="205"/>
      <c r="CRC110" s="72"/>
      <c r="CRD110" s="70"/>
      <c r="CRE110" s="73"/>
      <c r="CRF110" s="74"/>
      <c r="CRG110" s="74"/>
      <c r="CRH110" s="62"/>
      <c r="CRI110" s="75"/>
      <c r="CRJ110" s="76"/>
      <c r="CRK110" s="216"/>
      <c r="CRL110" s="75"/>
      <c r="CRM110" s="75"/>
      <c r="CRN110" s="204"/>
      <c r="CRO110" s="205"/>
      <c r="CRP110" s="72"/>
      <c r="CRQ110" s="70"/>
      <c r="CRR110" s="73"/>
      <c r="CRS110" s="74"/>
      <c r="CRT110" s="74"/>
      <c r="CRU110" s="62"/>
      <c r="CRV110" s="75"/>
      <c r="CRW110" s="76"/>
      <c r="CRX110" s="216"/>
      <c r="CRY110" s="75"/>
      <c r="CRZ110" s="75"/>
      <c r="CSA110" s="204"/>
      <c r="CSB110" s="205"/>
      <c r="CSC110" s="72"/>
      <c r="CSD110" s="70"/>
      <c r="CSE110" s="73"/>
      <c r="CSF110" s="74"/>
      <c r="CSG110" s="74"/>
      <c r="CSH110" s="62"/>
      <c r="CSI110" s="75"/>
      <c r="CSJ110" s="76"/>
      <c r="CSK110" s="216"/>
      <c r="CSL110" s="75"/>
      <c r="CSM110" s="75"/>
      <c r="CSN110" s="204"/>
      <c r="CSO110" s="205"/>
      <c r="CSP110" s="72"/>
      <c r="CSQ110" s="70"/>
      <c r="CSR110" s="73"/>
      <c r="CSS110" s="74"/>
      <c r="CST110" s="74"/>
      <c r="CSU110" s="62"/>
      <c r="CSV110" s="75"/>
      <c r="CSW110" s="76"/>
      <c r="CSX110" s="216"/>
      <c r="CSY110" s="75"/>
      <c r="CSZ110" s="75"/>
      <c r="CTA110" s="204"/>
      <c r="CTB110" s="205"/>
      <c r="CTC110" s="72"/>
      <c r="CTD110" s="70"/>
      <c r="CTE110" s="73"/>
      <c r="CTF110" s="74"/>
      <c r="CTG110" s="74"/>
      <c r="CTH110" s="62"/>
      <c r="CTI110" s="75"/>
      <c r="CTJ110" s="76"/>
      <c r="CTK110" s="216"/>
      <c r="CTL110" s="75"/>
      <c r="CTM110" s="75"/>
      <c r="CTN110" s="204"/>
      <c r="CTO110" s="205"/>
      <c r="CTP110" s="72"/>
      <c r="CTQ110" s="70"/>
      <c r="CTR110" s="73"/>
      <c r="CTS110" s="74"/>
      <c r="CTT110" s="74"/>
      <c r="CTU110" s="62"/>
      <c r="CTV110" s="75"/>
      <c r="CTW110" s="76"/>
      <c r="CTX110" s="216"/>
      <c r="CTY110" s="75"/>
      <c r="CTZ110" s="75"/>
      <c r="CUA110" s="204"/>
      <c r="CUB110" s="205"/>
      <c r="CUC110" s="72"/>
      <c r="CUD110" s="70"/>
      <c r="CUE110" s="73"/>
      <c r="CUF110" s="74"/>
      <c r="CUG110" s="74"/>
      <c r="CUH110" s="62"/>
      <c r="CUI110" s="75"/>
      <c r="CUJ110" s="76"/>
      <c r="CUK110" s="216"/>
      <c r="CUL110" s="75"/>
      <c r="CUM110" s="75"/>
      <c r="CUN110" s="204"/>
      <c r="CUO110" s="205"/>
      <c r="CUP110" s="72"/>
      <c r="CUQ110" s="70"/>
      <c r="CUR110" s="73"/>
      <c r="CUS110" s="74"/>
      <c r="CUT110" s="74"/>
      <c r="CUU110" s="62"/>
      <c r="CUV110" s="75"/>
      <c r="CUW110" s="76"/>
      <c r="CUX110" s="216"/>
      <c r="CUY110" s="75"/>
      <c r="CUZ110" s="75"/>
      <c r="CVA110" s="204"/>
      <c r="CVB110" s="205"/>
      <c r="CVC110" s="72"/>
      <c r="CVD110" s="70"/>
      <c r="CVE110" s="73"/>
      <c r="CVF110" s="74"/>
      <c r="CVG110" s="74"/>
      <c r="CVH110" s="62"/>
      <c r="CVI110" s="75"/>
      <c r="CVJ110" s="76"/>
      <c r="CVK110" s="216"/>
      <c r="CVL110" s="75"/>
      <c r="CVM110" s="75"/>
      <c r="CVN110" s="204"/>
      <c r="CVO110" s="205"/>
      <c r="CVP110" s="72"/>
      <c r="CVQ110" s="70"/>
      <c r="CVR110" s="73"/>
      <c r="CVS110" s="74"/>
      <c r="CVT110" s="74"/>
      <c r="CVU110" s="62"/>
      <c r="CVV110" s="75"/>
      <c r="CVW110" s="76"/>
      <c r="CVX110" s="216"/>
      <c r="CVY110" s="75"/>
      <c r="CVZ110" s="75"/>
      <c r="CWA110" s="204"/>
      <c r="CWB110" s="205"/>
      <c r="CWC110" s="72"/>
      <c r="CWD110" s="70"/>
      <c r="CWE110" s="73"/>
      <c r="CWF110" s="74"/>
      <c r="CWG110" s="74"/>
      <c r="CWH110" s="62"/>
      <c r="CWI110" s="75"/>
      <c r="CWJ110" s="76"/>
      <c r="CWK110" s="216"/>
      <c r="CWL110" s="75"/>
      <c r="CWM110" s="75"/>
      <c r="CWN110" s="204"/>
      <c r="CWO110" s="205"/>
      <c r="CWP110" s="72"/>
      <c r="CWQ110" s="70"/>
      <c r="CWR110" s="73"/>
      <c r="CWS110" s="74"/>
      <c r="CWT110" s="74"/>
      <c r="CWU110" s="62"/>
      <c r="CWV110" s="75"/>
      <c r="CWW110" s="76"/>
      <c r="CWX110" s="216"/>
      <c r="CWY110" s="75"/>
      <c r="CWZ110" s="75"/>
      <c r="CXA110" s="204"/>
      <c r="CXB110" s="205"/>
      <c r="CXC110" s="72"/>
      <c r="CXD110" s="70"/>
      <c r="CXE110" s="73"/>
      <c r="CXF110" s="74"/>
      <c r="CXG110" s="74"/>
      <c r="CXH110" s="62"/>
      <c r="CXI110" s="75"/>
      <c r="CXJ110" s="76"/>
      <c r="CXK110" s="216"/>
      <c r="CXL110" s="75"/>
      <c r="CXM110" s="75"/>
      <c r="CXN110" s="204"/>
      <c r="CXO110" s="205"/>
      <c r="CXP110" s="72"/>
      <c r="CXQ110" s="70"/>
      <c r="CXR110" s="73"/>
      <c r="CXS110" s="74"/>
      <c r="CXT110" s="74"/>
      <c r="CXU110" s="62"/>
      <c r="CXV110" s="75"/>
      <c r="CXW110" s="76"/>
      <c r="CXX110" s="216"/>
      <c r="CXY110" s="75"/>
      <c r="CXZ110" s="75"/>
      <c r="CYA110" s="204"/>
      <c r="CYB110" s="205"/>
      <c r="CYC110" s="72"/>
      <c r="CYD110" s="70"/>
      <c r="CYE110" s="73"/>
      <c r="CYF110" s="74"/>
      <c r="CYG110" s="74"/>
      <c r="CYH110" s="62"/>
      <c r="CYI110" s="75"/>
      <c r="CYJ110" s="76"/>
      <c r="CYK110" s="216"/>
      <c r="CYL110" s="75"/>
      <c r="CYM110" s="75"/>
      <c r="CYN110" s="204"/>
      <c r="CYO110" s="205"/>
      <c r="CYP110" s="72"/>
      <c r="CYQ110" s="70"/>
      <c r="CYR110" s="73"/>
      <c r="CYS110" s="74"/>
      <c r="CYT110" s="74"/>
      <c r="CYU110" s="62"/>
      <c r="CYV110" s="75"/>
      <c r="CYW110" s="76"/>
      <c r="CYX110" s="216"/>
      <c r="CYY110" s="75"/>
      <c r="CYZ110" s="75"/>
      <c r="CZA110" s="204"/>
      <c r="CZB110" s="205"/>
      <c r="CZC110" s="72"/>
      <c r="CZD110" s="70"/>
      <c r="CZE110" s="73"/>
      <c r="CZF110" s="74"/>
      <c r="CZG110" s="74"/>
      <c r="CZH110" s="62"/>
      <c r="CZI110" s="75"/>
      <c r="CZJ110" s="76"/>
      <c r="CZK110" s="216"/>
      <c r="CZL110" s="75"/>
      <c r="CZM110" s="75"/>
      <c r="CZN110" s="204"/>
      <c r="CZO110" s="205"/>
      <c r="CZP110" s="72"/>
      <c r="CZQ110" s="70"/>
      <c r="CZR110" s="73"/>
      <c r="CZS110" s="74"/>
      <c r="CZT110" s="74"/>
      <c r="CZU110" s="62"/>
      <c r="CZV110" s="75"/>
      <c r="CZW110" s="76"/>
      <c r="CZX110" s="216"/>
      <c r="CZY110" s="75"/>
      <c r="CZZ110" s="75"/>
      <c r="DAA110" s="204"/>
      <c r="DAB110" s="205"/>
      <c r="DAC110" s="72"/>
      <c r="DAD110" s="70"/>
      <c r="DAE110" s="73"/>
      <c r="DAF110" s="74"/>
      <c r="DAG110" s="74"/>
      <c r="DAH110" s="62"/>
      <c r="DAI110" s="75"/>
      <c r="DAJ110" s="76"/>
      <c r="DAK110" s="216"/>
      <c r="DAL110" s="75"/>
      <c r="DAM110" s="75"/>
      <c r="DAN110" s="204"/>
      <c r="DAO110" s="205"/>
      <c r="DAP110" s="72"/>
      <c r="DAQ110" s="70"/>
      <c r="DAR110" s="73"/>
      <c r="DAS110" s="74"/>
      <c r="DAT110" s="74"/>
      <c r="DAU110" s="62"/>
      <c r="DAV110" s="75"/>
      <c r="DAW110" s="76"/>
      <c r="DAX110" s="216"/>
      <c r="DAY110" s="75"/>
      <c r="DAZ110" s="75"/>
      <c r="DBA110" s="204"/>
      <c r="DBB110" s="205"/>
      <c r="DBC110" s="72"/>
      <c r="DBD110" s="70"/>
      <c r="DBE110" s="73"/>
      <c r="DBF110" s="74"/>
      <c r="DBG110" s="74"/>
      <c r="DBH110" s="62"/>
      <c r="DBI110" s="75"/>
      <c r="DBJ110" s="76"/>
      <c r="DBK110" s="216"/>
      <c r="DBL110" s="75"/>
      <c r="DBM110" s="75"/>
      <c r="DBN110" s="204"/>
      <c r="DBO110" s="205"/>
      <c r="DBP110" s="72"/>
      <c r="DBQ110" s="70"/>
      <c r="DBR110" s="73"/>
      <c r="DBS110" s="74"/>
      <c r="DBT110" s="74"/>
      <c r="DBU110" s="62"/>
      <c r="DBV110" s="75"/>
      <c r="DBW110" s="76"/>
      <c r="DBX110" s="216"/>
      <c r="DBY110" s="75"/>
      <c r="DBZ110" s="75"/>
      <c r="DCA110" s="204"/>
      <c r="DCB110" s="205"/>
      <c r="DCC110" s="72"/>
      <c r="DCD110" s="70"/>
      <c r="DCE110" s="73"/>
      <c r="DCF110" s="74"/>
      <c r="DCG110" s="74"/>
      <c r="DCH110" s="62"/>
      <c r="DCI110" s="75"/>
      <c r="DCJ110" s="76"/>
      <c r="DCK110" s="216"/>
      <c r="DCL110" s="75"/>
      <c r="DCM110" s="75"/>
      <c r="DCN110" s="204"/>
      <c r="DCO110" s="205"/>
      <c r="DCP110" s="72"/>
      <c r="DCQ110" s="70"/>
      <c r="DCR110" s="73"/>
      <c r="DCS110" s="74"/>
      <c r="DCT110" s="74"/>
      <c r="DCU110" s="62"/>
      <c r="DCV110" s="75"/>
      <c r="DCW110" s="76"/>
      <c r="DCX110" s="216"/>
      <c r="DCY110" s="75"/>
      <c r="DCZ110" s="75"/>
      <c r="DDA110" s="204"/>
      <c r="DDB110" s="205"/>
      <c r="DDC110" s="72"/>
      <c r="DDD110" s="70"/>
      <c r="DDE110" s="73"/>
      <c r="DDF110" s="74"/>
      <c r="DDG110" s="74"/>
      <c r="DDH110" s="62"/>
      <c r="DDI110" s="75"/>
      <c r="DDJ110" s="76"/>
      <c r="DDK110" s="216"/>
      <c r="DDL110" s="75"/>
      <c r="DDM110" s="75"/>
      <c r="DDN110" s="204"/>
      <c r="DDO110" s="205"/>
      <c r="DDP110" s="72"/>
      <c r="DDQ110" s="70"/>
      <c r="DDR110" s="73"/>
      <c r="DDS110" s="74"/>
      <c r="DDT110" s="74"/>
      <c r="DDU110" s="62"/>
      <c r="DDV110" s="75"/>
      <c r="DDW110" s="76"/>
      <c r="DDX110" s="216"/>
      <c r="DDY110" s="75"/>
      <c r="DDZ110" s="75"/>
      <c r="DEA110" s="204"/>
      <c r="DEB110" s="205"/>
      <c r="DEC110" s="72"/>
      <c r="DED110" s="70"/>
      <c r="DEE110" s="73"/>
      <c r="DEF110" s="74"/>
      <c r="DEG110" s="74"/>
      <c r="DEH110" s="62"/>
      <c r="DEI110" s="75"/>
      <c r="DEJ110" s="76"/>
      <c r="DEK110" s="216"/>
      <c r="DEL110" s="75"/>
      <c r="DEM110" s="75"/>
      <c r="DEN110" s="204"/>
      <c r="DEO110" s="205"/>
      <c r="DEP110" s="72"/>
      <c r="DEQ110" s="70"/>
      <c r="DER110" s="73"/>
      <c r="DES110" s="74"/>
      <c r="DET110" s="74"/>
      <c r="DEU110" s="62"/>
      <c r="DEV110" s="75"/>
      <c r="DEW110" s="76"/>
      <c r="DEX110" s="216"/>
      <c r="DEY110" s="75"/>
      <c r="DEZ110" s="75"/>
      <c r="DFA110" s="204"/>
      <c r="DFB110" s="205"/>
      <c r="DFC110" s="72"/>
      <c r="DFD110" s="70"/>
      <c r="DFE110" s="73"/>
      <c r="DFF110" s="74"/>
      <c r="DFG110" s="74"/>
      <c r="DFH110" s="62"/>
      <c r="DFI110" s="75"/>
      <c r="DFJ110" s="76"/>
      <c r="DFK110" s="216"/>
      <c r="DFL110" s="75"/>
      <c r="DFM110" s="75"/>
      <c r="DFN110" s="204"/>
      <c r="DFO110" s="205"/>
      <c r="DFP110" s="72"/>
      <c r="DFQ110" s="70"/>
      <c r="DFR110" s="73"/>
      <c r="DFS110" s="74"/>
      <c r="DFT110" s="74"/>
      <c r="DFU110" s="62"/>
      <c r="DFV110" s="75"/>
      <c r="DFW110" s="76"/>
      <c r="DFX110" s="216"/>
      <c r="DFY110" s="75"/>
      <c r="DFZ110" s="75"/>
      <c r="DGA110" s="204"/>
      <c r="DGB110" s="205"/>
      <c r="DGC110" s="72"/>
      <c r="DGD110" s="70"/>
      <c r="DGE110" s="73"/>
      <c r="DGF110" s="74"/>
      <c r="DGG110" s="74"/>
      <c r="DGH110" s="62"/>
      <c r="DGI110" s="75"/>
      <c r="DGJ110" s="76"/>
      <c r="DGK110" s="216"/>
      <c r="DGL110" s="75"/>
      <c r="DGM110" s="75"/>
      <c r="DGN110" s="204"/>
      <c r="DGO110" s="205"/>
      <c r="DGP110" s="72"/>
      <c r="DGQ110" s="70"/>
      <c r="DGR110" s="73"/>
      <c r="DGS110" s="74"/>
      <c r="DGT110" s="74"/>
      <c r="DGU110" s="62"/>
      <c r="DGV110" s="75"/>
      <c r="DGW110" s="76"/>
      <c r="DGX110" s="216"/>
      <c r="DGY110" s="75"/>
      <c r="DGZ110" s="75"/>
      <c r="DHA110" s="204"/>
      <c r="DHB110" s="205"/>
      <c r="DHC110" s="72"/>
      <c r="DHD110" s="70"/>
      <c r="DHE110" s="73"/>
      <c r="DHF110" s="74"/>
      <c r="DHG110" s="74"/>
      <c r="DHH110" s="62"/>
      <c r="DHI110" s="75"/>
      <c r="DHJ110" s="76"/>
      <c r="DHK110" s="216"/>
      <c r="DHL110" s="75"/>
      <c r="DHM110" s="75"/>
      <c r="DHN110" s="204"/>
      <c r="DHO110" s="205"/>
      <c r="DHP110" s="72"/>
      <c r="DHQ110" s="70"/>
      <c r="DHR110" s="73"/>
      <c r="DHS110" s="74"/>
      <c r="DHT110" s="74"/>
      <c r="DHU110" s="62"/>
      <c r="DHV110" s="75"/>
      <c r="DHW110" s="76"/>
      <c r="DHX110" s="216"/>
      <c r="DHY110" s="75"/>
      <c r="DHZ110" s="75"/>
      <c r="DIA110" s="204"/>
      <c r="DIB110" s="205"/>
      <c r="DIC110" s="72"/>
      <c r="DID110" s="70"/>
      <c r="DIE110" s="73"/>
      <c r="DIF110" s="74"/>
      <c r="DIG110" s="74"/>
      <c r="DIH110" s="62"/>
      <c r="DII110" s="75"/>
      <c r="DIJ110" s="76"/>
      <c r="DIK110" s="216"/>
      <c r="DIL110" s="75"/>
      <c r="DIM110" s="75"/>
      <c r="DIN110" s="204"/>
      <c r="DIO110" s="205"/>
      <c r="DIP110" s="72"/>
      <c r="DIQ110" s="70"/>
      <c r="DIR110" s="73"/>
      <c r="DIS110" s="74"/>
      <c r="DIT110" s="74"/>
      <c r="DIU110" s="62"/>
      <c r="DIV110" s="75"/>
      <c r="DIW110" s="76"/>
      <c r="DIX110" s="216"/>
      <c r="DIY110" s="75"/>
      <c r="DIZ110" s="75"/>
      <c r="DJA110" s="204"/>
      <c r="DJB110" s="205"/>
      <c r="DJC110" s="72"/>
      <c r="DJD110" s="70"/>
      <c r="DJE110" s="73"/>
      <c r="DJF110" s="74"/>
      <c r="DJG110" s="74"/>
      <c r="DJH110" s="62"/>
      <c r="DJI110" s="75"/>
      <c r="DJJ110" s="76"/>
      <c r="DJK110" s="216"/>
      <c r="DJL110" s="75"/>
      <c r="DJM110" s="75"/>
      <c r="DJN110" s="204"/>
      <c r="DJO110" s="205"/>
      <c r="DJP110" s="72"/>
      <c r="DJQ110" s="70"/>
      <c r="DJR110" s="73"/>
      <c r="DJS110" s="74"/>
      <c r="DJT110" s="74"/>
      <c r="DJU110" s="62"/>
      <c r="DJV110" s="75"/>
      <c r="DJW110" s="76"/>
      <c r="DJX110" s="216"/>
      <c r="DJY110" s="75"/>
      <c r="DJZ110" s="75"/>
      <c r="DKA110" s="204"/>
      <c r="DKB110" s="205"/>
      <c r="DKC110" s="72"/>
      <c r="DKD110" s="70"/>
      <c r="DKE110" s="73"/>
      <c r="DKF110" s="74"/>
      <c r="DKG110" s="74"/>
      <c r="DKH110" s="62"/>
      <c r="DKI110" s="75"/>
      <c r="DKJ110" s="76"/>
      <c r="DKK110" s="216"/>
      <c r="DKL110" s="75"/>
      <c r="DKM110" s="75"/>
      <c r="DKN110" s="204"/>
      <c r="DKO110" s="205"/>
      <c r="DKP110" s="72"/>
      <c r="DKQ110" s="70"/>
      <c r="DKR110" s="73"/>
      <c r="DKS110" s="74"/>
      <c r="DKT110" s="74"/>
      <c r="DKU110" s="62"/>
      <c r="DKV110" s="75"/>
      <c r="DKW110" s="76"/>
      <c r="DKX110" s="216"/>
      <c r="DKY110" s="75"/>
      <c r="DKZ110" s="75"/>
      <c r="DLA110" s="204"/>
      <c r="DLB110" s="205"/>
      <c r="DLC110" s="72"/>
      <c r="DLD110" s="70"/>
      <c r="DLE110" s="73"/>
      <c r="DLF110" s="74"/>
      <c r="DLG110" s="74"/>
      <c r="DLH110" s="62"/>
      <c r="DLI110" s="75"/>
      <c r="DLJ110" s="76"/>
      <c r="DLK110" s="216"/>
      <c r="DLL110" s="75"/>
      <c r="DLM110" s="75"/>
      <c r="DLN110" s="204"/>
      <c r="DLO110" s="205"/>
      <c r="DLP110" s="72"/>
      <c r="DLQ110" s="70"/>
      <c r="DLR110" s="73"/>
      <c r="DLS110" s="74"/>
      <c r="DLT110" s="74"/>
      <c r="DLU110" s="62"/>
      <c r="DLV110" s="75"/>
      <c r="DLW110" s="76"/>
      <c r="DLX110" s="216"/>
      <c r="DLY110" s="75"/>
      <c r="DLZ110" s="75"/>
      <c r="DMA110" s="204"/>
      <c r="DMB110" s="205"/>
      <c r="DMC110" s="72"/>
      <c r="DMD110" s="70"/>
      <c r="DME110" s="73"/>
      <c r="DMF110" s="74"/>
      <c r="DMG110" s="74"/>
      <c r="DMH110" s="62"/>
      <c r="DMI110" s="75"/>
      <c r="DMJ110" s="76"/>
      <c r="DMK110" s="216"/>
      <c r="DML110" s="75"/>
      <c r="DMM110" s="75"/>
      <c r="DMN110" s="204"/>
      <c r="DMO110" s="205"/>
      <c r="DMP110" s="72"/>
      <c r="DMQ110" s="70"/>
      <c r="DMR110" s="73"/>
      <c r="DMS110" s="74"/>
      <c r="DMT110" s="74"/>
      <c r="DMU110" s="62"/>
      <c r="DMV110" s="75"/>
      <c r="DMW110" s="76"/>
      <c r="DMX110" s="216"/>
      <c r="DMY110" s="75"/>
      <c r="DMZ110" s="75"/>
      <c r="DNA110" s="204"/>
      <c r="DNB110" s="205"/>
      <c r="DNC110" s="72"/>
      <c r="DND110" s="70"/>
      <c r="DNE110" s="73"/>
      <c r="DNF110" s="74"/>
      <c r="DNG110" s="74"/>
      <c r="DNH110" s="62"/>
      <c r="DNI110" s="75"/>
      <c r="DNJ110" s="76"/>
      <c r="DNK110" s="216"/>
      <c r="DNL110" s="75"/>
      <c r="DNM110" s="75"/>
      <c r="DNN110" s="204"/>
      <c r="DNO110" s="205"/>
      <c r="DNP110" s="72"/>
      <c r="DNQ110" s="70"/>
      <c r="DNR110" s="73"/>
      <c r="DNS110" s="74"/>
      <c r="DNT110" s="74"/>
      <c r="DNU110" s="62"/>
      <c r="DNV110" s="75"/>
      <c r="DNW110" s="76"/>
      <c r="DNX110" s="216"/>
      <c r="DNY110" s="75"/>
      <c r="DNZ110" s="75"/>
      <c r="DOA110" s="204"/>
      <c r="DOB110" s="205"/>
      <c r="DOC110" s="72"/>
      <c r="DOD110" s="70"/>
      <c r="DOE110" s="73"/>
      <c r="DOF110" s="74"/>
      <c r="DOG110" s="74"/>
      <c r="DOH110" s="62"/>
      <c r="DOI110" s="75"/>
      <c r="DOJ110" s="76"/>
      <c r="DOK110" s="216"/>
      <c r="DOL110" s="75"/>
      <c r="DOM110" s="75"/>
      <c r="DON110" s="204"/>
      <c r="DOO110" s="205"/>
      <c r="DOP110" s="72"/>
      <c r="DOQ110" s="70"/>
      <c r="DOR110" s="73"/>
      <c r="DOS110" s="74"/>
      <c r="DOT110" s="74"/>
      <c r="DOU110" s="62"/>
      <c r="DOV110" s="75"/>
      <c r="DOW110" s="76"/>
      <c r="DOX110" s="216"/>
      <c r="DOY110" s="75"/>
      <c r="DOZ110" s="75"/>
      <c r="DPA110" s="204"/>
      <c r="DPB110" s="205"/>
      <c r="DPC110" s="72"/>
      <c r="DPD110" s="70"/>
      <c r="DPE110" s="73"/>
      <c r="DPF110" s="74"/>
      <c r="DPG110" s="74"/>
      <c r="DPH110" s="62"/>
      <c r="DPI110" s="75"/>
      <c r="DPJ110" s="76"/>
      <c r="DPK110" s="216"/>
      <c r="DPL110" s="75"/>
      <c r="DPM110" s="75"/>
      <c r="DPN110" s="204"/>
      <c r="DPO110" s="205"/>
      <c r="DPP110" s="72"/>
      <c r="DPQ110" s="70"/>
      <c r="DPR110" s="73"/>
      <c r="DPS110" s="74"/>
      <c r="DPT110" s="74"/>
      <c r="DPU110" s="62"/>
      <c r="DPV110" s="75"/>
      <c r="DPW110" s="76"/>
      <c r="DPX110" s="216"/>
      <c r="DPY110" s="75"/>
      <c r="DPZ110" s="75"/>
      <c r="DQA110" s="204"/>
      <c r="DQB110" s="205"/>
      <c r="DQC110" s="72"/>
      <c r="DQD110" s="70"/>
      <c r="DQE110" s="73"/>
      <c r="DQF110" s="74"/>
      <c r="DQG110" s="74"/>
      <c r="DQH110" s="62"/>
      <c r="DQI110" s="75"/>
      <c r="DQJ110" s="76"/>
      <c r="DQK110" s="216"/>
      <c r="DQL110" s="75"/>
      <c r="DQM110" s="75"/>
      <c r="DQN110" s="204"/>
      <c r="DQO110" s="205"/>
      <c r="DQP110" s="72"/>
      <c r="DQQ110" s="70"/>
      <c r="DQR110" s="73"/>
      <c r="DQS110" s="74"/>
      <c r="DQT110" s="74"/>
      <c r="DQU110" s="62"/>
      <c r="DQV110" s="75"/>
      <c r="DQW110" s="76"/>
      <c r="DQX110" s="216"/>
      <c r="DQY110" s="75"/>
      <c r="DQZ110" s="75"/>
      <c r="DRA110" s="204"/>
      <c r="DRB110" s="205"/>
      <c r="DRC110" s="72"/>
      <c r="DRD110" s="70"/>
      <c r="DRE110" s="73"/>
      <c r="DRF110" s="74"/>
      <c r="DRG110" s="74"/>
      <c r="DRH110" s="62"/>
      <c r="DRI110" s="75"/>
      <c r="DRJ110" s="76"/>
      <c r="DRK110" s="216"/>
      <c r="DRL110" s="75"/>
      <c r="DRM110" s="75"/>
      <c r="DRN110" s="204"/>
      <c r="DRO110" s="205"/>
      <c r="DRP110" s="72"/>
      <c r="DRQ110" s="70"/>
      <c r="DRR110" s="73"/>
      <c r="DRS110" s="74"/>
      <c r="DRT110" s="74"/>
      <c r="DRU110" s="62"/>
      <c r="DRV110" s="75"/>
      <c r="DRW110" s="76"/>
      <c r="DRX110" s="216"/>
      <c r="DRY110" s="75"/>
      <c r="DRZ110" s="75"/>
      <c r="DSA110" s="204"/>
      <c r="DSB110" s="205"/>
      <c r="DSC110" s="72"/>
      <c r="DSD110" s="70"/>
      <c r="DSE110" s="73"/>
      <c r="DSF110" s="74"/>
      <c r="DSG110" s="74"/>
      <c r="DSH110" s="62"/>
      <c r="DSI110" s="75"/>
      <c r="DSJ110" s="76"/>
      <c r="DSK110" s="216"/>
      <c r="DSL110" s="75"/>
      <c r="DSM110" s="75"/>
      <c r="DSN110" s="204"/>
      <c r="DSO110" s="205"/>
      <c r="DSP110" s="72"/>
      <c r="DSQ110" s="70"/>
      <c r="DSR110" s="73"/>
      <c r="DSS110" s="74"/>
      <c r="DST110" s="74"/>
      <c r="DSU110" s="62"/>
      <c r="DSV110" s="75"/>
      <c r="DSW110" s="76"/>
      <c r="DSX110" s="216"/>
      <c r="DSY110" s="75"/>
      <c r="DSZ110" s="75"/>
      <c r="DTA110" s="204"/>
      <c r="DTB110" s="205"/>
      <c r="DTC110" s="72"/>
      <c r="DTD110" s="70"/>
      <c r="DTE110" s="73"/>
      <c r="DTF110" s="74"/>
      <c r="DTG110" s="74"/>
      <c r="DTH110" s="62"/>
      <c r="DTI110" s="75"/>
      <c r="DTJ110" s="76"/>
      <c r="DTK110" s="216"/>
      <c r="DTL110" s="75"/>
      <c r="DTM110" s="75"/>
      <c r="DTN110" s="204"/>
      <c r="DTO110" s="205"/>
      <c r="DTP110" s="72"/>
      <c r="DTQ110" s="70"/>
      <c r="DTR110" s="73"/>
      <c r="DTS110" s="74"/>
      <c r="DTT110" s="74"/>
      <c r="DTU110" s="62"/>
      <c r="DTV110" s="75"/>
      <c r="DTW110" s="76"/>
      <c r="DTX110" s="216"/>
      <c r="DTY110" s="75"/>
      <c r="DTZ110" s="75"/>
      <c r="DUA110" s="204"/>
      <c r="DUB110" s="205"/>
      <c r="DUC110" s="72"/>
      <c r="DUD110" s="70"/>
      <c r="DUE110" s="73"/>
      <c r="DUF110" s="74"/>
      <c r="DUG110" s="74"/>
      <c r="DUH110" s="62"/>
      <c r="DUI110" s="75"/>
      <c r="DUJ110" s="76"/>
      <c r="DUK110" s="216"/>
      <c r="DUL110" s="75"/>
      <c r="DUM110" s="75"/>
      <c r="DUN110" s="204"/>
      <c r="DUO110" s="205"/>
      <c r="DUP110" s="72"/>
      <c r="DUQ110" s="70"/>
      <c r="DUR110" s="73"/>
      <c r="DUS110" s="74"/>
      <c r="DUT110" s="74"/>
      <c r="DUU110" s="62"/>
      <c r="DUV110" s="75"/>
      <c r="DUW110" s="76"/>
      <c r="DUX110" s="216"/>
      <c r="DUY110" s="75"/>
      <c r="DUZ110" s="75"/>
      <c r="DVA110" s="204"/>
      <c r="DVB110" s="205"/>
      <c r="DVC110" s="72"/>
      <c r="DVD110" s="70"/>
      <c r="DVE110" s="73"/>
      <c r="DVF110" s="74"/>
      <c r="DVG110" s="74"/>
      <c r="DVH110" s="62"/>
      <c r="DVI110" s="75"/>
      <c r="DVJ110" s="76"/>
      <c r="DVK110" s="216"/>
      <c r="DVL110" s="75"/>
      <c r="DVM110" s="75"/>
      <c r="DVN110" s="204"/>
      <c r="DVO110" s="205"/>
      <c r="DVP110" s="72"/>
      <c r="DVQ110" s="70"/>
      <c r="DVR110" s="73"/>
      <c r="DVS110" s="74"/>
      <c r="DVT110" s="74"/>
      <c r="DVU110" s="62"/>
      <c r="DVV110" s="75"/>
      <c r="DVW110" s="76"/>
      <c r="DVX110" s="216"/>
      <c r="DVY110" s="75"/>
      <c r="DVZ110" s="75"/>
      <c r="DWA110" s="204"/>
      <c r="DWB110" s="205"/>
      <c r="DWC110" s="72"/>
      <c r="DWD110" s="70"/>
      <c r="DWE110" s="73"/>
      <c r="DWF110" s="74"/>
      <c r="DWG110" s="74"/>
      <c r="DWH110" s="62"/>
      <c r="DWI110" s="75"/>
      <c r="DWJ110" s="76"/>
      <c r="DWK110" s="216"/>
      <c r="DWL110" s="75"/>
      <c r="DWM110" s="75"/>
      <c r="DWN110" s="204"/>
      <c r="DWO110" s="205"/>
      <c r="DWP110" s="72"/>
      <c r="DWQ110" s="70"/>
      <c r="DWR110" s="73"/>
      <c r="DWS110" s="74"/>
      <c r="DWT110" s="74"/>
      <c r="DWU110" s="62"/>
      <c r="DWV110" s="75"/>
      <c r="DWW110" s="76"/>
      <c r="DWX110" s="216"/>
      <c r="DWY110" s="75"/>
      <c r="DWZ110" s="75"/>
      <c r="DXA110" s="204"/>
      <c r="DXB110" s="205"/>
      <c r="DXC110" s="72"/>
      <c r="DXD110" s="70"/>
      <c r="DXE110" s="73"/>
      <c r="DXF110" s="74"/>
      <c r="DXG110" s="74"/>
      <c r="DXH110" s="62"/>
      <c r="DXI110" s="75"/>
      <c r="DXJ110" s="76"/>
      <c r="DXK110" s="216"/>
      <c r="DXL110" s="75"/>
      <c r="DXM110" s="75"/>
      <c r="DXN110" s="204"/>
      <c r="DXO110" s="205"/>
      <c r="DXP110" s="72"/>
      <c r="DXQ110" s="70"/>
      <c r="DXR110" s="73"/>
      <c r="DXS110" s="74"/>
      <c r="DXT110" s="74"/>
      <c r="DXU110" s="62"/>
      <c r="DXV110" s="75"/>
      <c r="DXW110" s="76"/>
      <c r="DXX110" s="216"/>
      <c r="DXY110" s="75"/>
      <c r="DXZ110" s="75"/>
      <c r="DYA110" s="204"/>
      <c r="DYB110" s="205"/>
      <c r="DYC110" s="72"/>
      <c r="DYD110" s="70"/>
      <c r="DYE110" s="73"/>
      <c r="DYF110" s="74"/>
      <c r="DYG110" s="74"/>
      <c r="DYH110" s="62"/>
      <c r="DYI110" s="75"/>
      <c r="DYJ110" s="76"/>
      <c r="DYK110" s="216"/>
      <c r="DYL110" s="75"/>
      <c r="DYM110" s="75"/>
      <c r="DYN110" s="204"/>
      <c r="DYO110" s="205"/>
      <c r="DYP110" s="72"/>
      <c r="DYQ110" s="70"/>
      <c r="DYR110" s="73"/>
      <c r="DYS110" s="74"/>
      <c r="DYT110" s="74"/>
      <c r="DYU110" s="62"/>
      <c r="DYV110" s="75"/>
      <c r="DYW110" s="76"/>
      <c r="DYX110" s="216"/>
      <c r="DYY110" s="75"/>
      <c r="DYZ110" s="75"/>
      <c r="DZA110" s="204"/>
      <c r="DZB110" s="205"/>
      <c r="DZC110" s="72"/>
      <c r="DZD110" s="70"/>
      <c r="DZE110" s="73"/>
      <c r="DZF110" s="74"/>
      <c r="DZG110" s="74"/>
      <c r="DZH110" s="62"/>
      <c r="DZI110" s="75"/>
      <c r="DZJ110" s="76"/>
      <c r="DZK110" s="216"/>
      <c r="DZL110" s="75"/>
      <c r="DZM110" s="75"/>
      <c r="DZN110" s="204"/>
      <c r="DZO110" s="205"/>
      <c r="DZP110" s="72"/>
      <c r="DZQ110" s="70"/>
      <c r="DZR110" s="73"/>
      <c r="DZS110" s="74"/>
      <c r="DZT110" s="74"/>
      <c r="DZU110" s="62"/>
      <c r="DZV110" s="75"/>
      <c r="DZW110" s="76"/>
      <c r="DZX110" s="216"/>
      <c r="DZY110" s="75"/>
      <c r="DZZ110" s="75"/>
      <c r="EAA110" s="204"/>
      <c r="EAB110" s="205"/>
      <c r="EAC110" s="72"/>
      <c r="EAD110" s="70"/>
      <c r="EAE110" s="73"/>
      <c r="EAF110" s="74"/>
      <c r="EAG110" s="74"/>
      <c r="EAH110" s="62"/>
      <c r="EAI110" s="75"/>
      <c r="EAJ110" s="76"/>
      <c r="EAK110" s="216"/>
      <c r="EAL110" s="75"/>
      <c r="EAM110" s="75"/>
      <c r="EAN110" s="204"/>
      <c r="EAO110" s="205"/>
      <c r="EAP110" s="72"/>
      <c r="EAQ110" s="70"/>
      <c r="EAR110" s="73"/>
      <c r="EAS110" s="74"/>
      <c r="EAT110" s="74"/>
      <c r="EAU110" s="62"/>
      <c r="EAV110" s="75"/>
      <c r="EAW110" s="76"/>
      <c r="EAX110" s="216"/>
      <c r="EAY110" s="75"/>
      <c r="EAZ110" s="75"/>
      <c r="EBA110" s="204"/>
      <c r="EBB110" s="205"/>
      <c r="EBC110" s="72"/>
      <c r="EBD110" s="70"/>
      <c r="EBE110" s="73"/>
      <c r="EBF110" s="74"/>
      <c r="EBG110" s="74"/>
      <c r="EBH110" s="62"/>
      <c r="EBI110" s="75"/>
      <c r="EBJ110" s="76"/>
      <c r="EBK110" s="216"/>
      <c r="EBL110" s="75"/>
      <c r="EBM110" s="75"/>
      <c r="EBN110" s="204"/>
      <c r="EBO110" s="205"/>
      <c r="EBP110" s="72"/>
      <c r="EBQ110" s="70"/>
      <c r="EBR110" s="73"/>
      <c r="EBS110" s="74"/>
      <c r="EBT110" s="74"/>
      <c r="EBU110" s="62"/>
      <c r="EBV110" s="75"/>
      <c r="EBW110" s="76"/>
      <c r="EBX110" s="216"/>
      <c r="EBY110" s="75"/>
      <c r="EBZ110" s="75"/>
      <c r="ECA110" s="204"/>
      <c r="ECB110" s="205"/>
      <c r="ECC110" s="72"/>
      <c r="ECD110" s="70"/>
      <c r="ECE110" s="73"/>
      <c r="ECF110" s="74"/>
      <c r="ECG110" s="74"/>
      <c r="ECH110" s="62"/>
      <c r="ECI110" s="75"/>
      <c r="ECJ110" s="76"/>
      <c r="ECK110" s="216"/>
      <c r="ECL110" s="75"/>
      <c r="ECM110" s="75"/>
      <c r="ECN110" s="204"/>
      <c r="ECO110" s="205"/>
      <c r="ECP110" s="72"/>
      <c r="ECQ110" s="70"/>
      <c r="ECR110" s="73"/>
      <c r="ECS110" s="74"/>
      <c r="ECT110" s="74"/>
      <c r="ECU110" s="62"/>
      <c r="ECV110" s="75"/>
      <c r="ECW110" s="76"/>
      <c r="ECX110" s="216"/>
      <c r="ECY110" s="75"/>
      <c r="ECZ110" s="75"/>
      <c r="EDA110" s="204"/>
      <c r="EDB110" s="205"/>
      <c r="EDC110" s="72"/>
      <c r="EDD110" s="70"/>
      <c r="EDE110" s="73"/>
      <c r="EDF110" s="74"/>
      <c r="EDG110" s="74"/>
      <c r="EDH110" s="62"/>
      <c r="EDI110" s="75"/>
      <c r="EDJ110" s="76"/>
      <c r="EDK110" s="216"/>
      <c r="EDL110" s="75"/>
      <c r="EDM110" s="75"/>
      <c r="EDN110" s="204"/>
      <c r="EDO110" s="205"/>
      <c r="EDP110" s="72"/>
      <c r="EDQ110" s="70"/>
      <c r="EDR110" s="73"/>
      <c r="EDS110" s="74"/>
      <c r="EDT110" s="74"/>
      <c r="EDU110" s="62"/>
      <c r="EDV110" s="75"/>
      <c r="EDW110" s="76"/>
      <c r="EDX110" s="216"/>
      <c r="EDY110" s="75"/>
      <c r="EDZ110" s="75"/>
      <c r="EEA110" s="204"/>
      <c r="EEB110" s="205"/>
      <c r="EEC110" s="72"/>
      <c r="EED110" s="70"/>
      <c r="EEE110" s="73"/>
      <c r="EEF110" s="74"/>
      <c r="EEG110" s="74"/>
      <c r="EEH110" s="62"/>
      <c r="EEI110" s="75"/>
      <c r="EEJ110" s="76"/>
      <c r="EEK110" s="216"/>
      <c r="EEL110" s="75"/>
      <c r="EEM110" s="75"/>
      <c r="EEN110" s="204"/>
      <c r="EEO110" s="205"/>
      <c r="EEP110" s="72"/>
      <c r="EEQ110" s="70"/>
      <c r="EER110" s="73"/>
      <c r="EES110" s="74"/>
      <c r="EET110" s="74"/>
      <c r="EEU110" s="62"/>
      <c r="EEV110" s="75"/>
      <c r="EEW110" s="76"/>
      <c r="EEX110" s="216"/>
      <c r="EEY110" s="75"/>
      <c r="EEZ110" s="75"/>
      <c r="EFA110" s="204"/>
      <c r="EFB110" s="205"/>
      <c r="EFC110" s="72"/>
      <c r="EFD110" s="70"/>
      <c r="EFE110" s="73"/>
      <c r="EFF110" s="74"/>
      <c r="EFG110" s="74"/>
      <c r="EFH110" s="62"/>
      <c r="EFI110" s="75"/>
      <c r="EFJ110" s="76"/>
      <c r="EFK110" s="216"/>
      <c r="EFL110" s="75"/>
      <c r="EFM110" s="75"/>
      <c r="EFN110" s="204"/>
      <c r="EFO110" s="205"/>
      <c r="EFP110" s="72"/>
      <c r="EFQ110" s="70"/>
      <c r="EFR110" s="73"/>
      <c r="EFS110" s="74"/>
      <c r="EFT110" s="74"/>
      <c r="EFU110" s="62"/>
      <c r="EFV110" s="75"/>
      <c r="EFW110" s="76"/>
      <c r="EFX110" s="216"/>
      <c r="EFY110" s="75"/>
      <c r="EFZ110" s="75"/>
      <c r="EGA110" s="204"/>
      <c r="EGB110" s="205"/>
      <c r="EGC110" s="72"/>
      <c r="EGD110" s="70"/>
      <c r="EGE110" s="73"/>
      <c r="EGF110" s="74"/>
      <c r="EGG110" s="74"/>
      <c r="EGH110" s="62"/>
      <c r="EGI110" s="75"/>
      <c r="EGJ110" s="76"/>
      <c r="EGK110" s="216"/>
      <c r="EGL110" s="75"/>
      <c r="EGM110" s="75"/>
      <c r="EGN110" s="204"/>
      <c r="EGO110" s="205"/>
      <c r="EGP110" s="72"/>
      <c r="EGQ110" s="70"/>
      <c r="EGR110" s="73"/>
      <c r="EGS110" s="74"/>
      <c r="EGT110" s="74"/>
      <c r="EGU110" s="62"/>
      <c r="EGV110" s="75"/>
      <c r="EGW110" s="76"/>
      <c r="EGX110" s="216"/>
      <c r="EGY110" s="75"/>
      <c r="EGZ110" s="75"/>
      <c r="EHA110" s="204"/>
      <c r="EHB110" s="205"/>
      <c r="EHC110" s="72"/>
      <c r="EHD110" s="70"/>
      <c r="EHE110" s="73"/>
      <c r="EHF110" s="74"/>
      <c r="EHG110" s="74"/>
      <c r="EHH110" s="62"/>
      <c r="EHI110" s="75"/>
      <c r="EHJ110" s="76"/>
      <c r="EHK110" s="216"/>
      <c r="EHL110" s="75"/>
      <c r="EHM110" s="75"/>
      <c r="EHN110" s="204"/>
      <c r="EHO110" s="205"/>
      <c r="EHP110" s="72"/>
      <c r="EHQ110" s="70"/>
      <c r="EHR110" s="73"/>
      <c r="EHS110" s="74"/>
      <c r="EHT110" s="74"/>
      <c r="EHU110" s="62"/>
      <c r="EHV110" s="75"/>
      <c r="EHW110" s="76"/>
      <c r="EHX110" s="216"/>
      <c r="EHY110" s="75"/>
      <c r="EHZ110" s="75"/>
      <c r="EIA110" s="204"/>
      <c r="EIB110" s="205"/>
      <c r="EIC110" s="72"/>
      <c r="EID110" s="70"/>
      <c r="EIE110" s="73"/>
      <c r="EIF110" s="74"/>
      <c r="EIG110" s="74"/>
      <c r="EIH110" s="62"/>
      <c r="EII110" s="75"/>
      <c r="EIJ110" s="76"/>
      <c r="EIK110" s="216"/>
      <c r="EIL110" s="75"/>
      <c r="EIM110" s="75"/>
      <c r="EIN110" s="204"/>
      <c r="EIO110" s="205"/>
      <c r="EIP110" s="72"/>
      <c r="EIQ110" s="70"/>
      <c r="EIR110" s="73"/>
      <c r="EIS110" s="74"/>
      <c r="EIT110" s="74"/>
      <c r="EIU110" s="62"/>
      <c r="EIV110" s="75"/>
      <c r="EIW110" s="76"/>
      <c r="EIX110" s="216"/>
      <c r="EIY110" s="75"/>
      <c r="EIZ110" s="75"/>
      <c r="EJA110" s="204"/>
      <c r="EJB110" s="205"/>
      <c r="EJC110" s="72"/>
      <c r="EJD110" s="70"/>
      <c r="EJE110" s="73"/>
      <c r="EJF110" s="74"/>
      <c r="EJG110" s="74"/>
      <c r="EJH110" s="62"/>
      <c r="EJI110" s="75"/>
      <c r="EJJ110" s="76"/>
      <c r="EJK110" s="216"/>
      <c r="EJL110" s="75"/>
      <c r="EJM110" s="75"/>
      <c r="EJN110" s="204"/>
      <c r="EJO110" s="205"/>
      <c r="EJP110" s="72"/>
      <c r="EJQ110" s="70"/>
      <c r="EJR110" s="73"/>
      <c r="EJS110" s="74"/>
      <c r="EJT110" s="74"/>
      <c r="EJU110" s="62"/>
      <c r="EJV110" s="75"/>
      <c r="EJW110" s="76"/>
      <c r="EJX110" s="216"/>
      <c r="EJY110" s="75"/>
      <c r="EJZ110" s="75"/>
      <c r="EKA110" s="204"/>
      <c r="EKB110" s="205"/>
      <c r="EKC110" s="72"/>
      <c r="EKD110" s="70"/>
      <c r="EKE110" s="73"/>
      <c r="EKF110" s="74"/>
      <c r="EKG110" s="74"/>
      <c r="EKH110" s="62"/>
      <c r="EKI110" s="75"/>
      <c r="EKJ110" s="76"/>
      <c r="EKK110" s="216"/>
      <c r="EKL110" s="75"/>
      <c r="EKM110" s="75"/>
      <c r="EKN110" s="204"/>
      <c r="EKO110" s="205"/>
      <c r="EKP110" s="72"/>
      <c r="EKQ110" s="70"/>
      <c r="EKR110" s="73"/>
      <c r="EKS110" s="74"/>
      <c r="EKT110" s="74"/>
      <c r="EKU110" s="62"/>
      <c r="EKV110" s="75"/>
      <c r="EKW110" s="76"/>
      <c r="EKX110" s="216"/>
      <c r="EKY110" s="75"/>
      <c r="EKZ110" s="75"/>
      <c r="ELA110" s="204"/>
      <c r="ELB110" s="205"/>
      <c r="ELC110" s="72"/>
      <c r="ELD110" s="70"/>
      <c r="ELE110" s="73"/>
      <c r="ELF110" s="74"/>
      <c r="ELG110" s="74"/>
      <c r="ELH110" s="62"/>
      <c r="ELI110" s="75"/>
      <c r="ELJ110" s="76"/>
      <c r="ELK110" s="216"/>
      <c r="ELL110" s="75"/>
      <c r="ELM110" s="75"/>
      <c r="ELN110" s="204"/>
      <c r="ELO110" s="205"/>
      <c r="ELP110" s="72"/>
      <c r="ELQ110" s="70"/>
      <c r="ELR110" s="73"/>
      <c r="ELS110" s="74"/>
      <c r="ELT110" s="74"/>
      <c r="ELU110" s="62"/>
      <c r="ELV110" s="75"/>
      <c r="ELW110" s="76"/>
      <c r="ELX110" s="216"/>
      <c r="ELY110" s="75"/>
      <c r="ELZ110" s="75"/>
      <c r="EMA110" s="204"/>
      <c r="EMB110" s="205"/>
      <c r="EMC110" s="72"/>
      <c r="EMD110" s="70"/>
      <c r="EME110" s="73"/>
      <c r="EMF110" s="74"/>
      <c r="EMG110" s="74"/>
      <c r="EMH110" s="62"/>
      <c r="EMI110" s="75"/>
      <c r="EMJ110" s="76"/>
      <c r="EMK110" s="216"/>
      <c r="EML110" s="75"/>
      <c r="EMM110" s="75"/>
      <c r="EMN110" s="204"/>
      <c r="EMO110" s="205"/>
      <c r="EMP110" s="72"/>
      <c r="EMQ110" s="70"/>
      <c r="EMR110" s="73"/>
      <c r="EMS110" s="74"/>
      <c r="EMT110" s="74"/>
      <c r="EMU110" s="62"/>
      <c r="EMV110" s="75"/>
      <c r="EMW110" s="76"/>
      <c r="EMX110" s="216"/>
      <c r="EMY110" s="75"/>
      <c r="EMZ110" s="75"/>
      <c r="ENA110" s="204"/>
      <c r="ENB110" s="205"/>
      <c r="ENC110" s="72"/>
      <c r="END110" s="70"/>
      <c r="ENE110" s="73"/>
      <c r="ENF110" s="74"/>
      <c r="ENG110" s="74"/>
      <c r="ENH110" s="62"/>
      <c r="ENI110" s="75"/>
      <c r="ENJ110" s="76"/>
      <c r="ENK110" s="216"/>
      <c r="ENL110" s="75"/>
      <c r="ENM110" s="75"/>
      <c r="ENN110" s="204"/>
      <c r="ENO110" s="205"/>
      <c r="ENP110" s="72"/>
      <c r="ENQ110" s="70"/>
      <c r="ENR110" s="73"/>
      <c r="ENS110" s="74"/>
      <c r="ENT110" s="74"/>
      <c r="ENU110" s="62"/>
      <c r="ENV110" s="75"/>
      <c r="ENW110" s="76"/>
      <c r="ENX110" s="216"/>
      <c r="ENY110" s="75"/>
      <c r="ENZ110" s="75"/>
      <c r="EOA110" s="204"/>
      <c r="EOB110" s="205"/>
      <c r="EOC110" s="72"/>
      <c r="EOD110" s="70"/>
      <c r="EOE110" s="73"/>
      <c r="EOF110" s="74"/>
      <c r="EOG110" s="74"/>
      <c r="EOH110" s="62"/>
      <c r="EOI110" s="75"/>
      <c r="EOJ110" s="76"/>
      <c r="EOK110" s="216"/>
      <c r="EOL110" s="75"/>
      <c r="EOM110" s="75"/>
      <c r="EON110" s="204"/>
      <c r="EOO110" s="205"/>
      <c r="EOP110" s="72"/>
      <c r="EOQ110" s="70"/>
      <c r="EOR110" s="73"/>
      <c r="EOS110" s="74"/>
      <c r="EOT110" s="74"/>
      <c r="EOU110" s="62"/>
      <c r="EOV110" s="75"/>
      <c r="EOW110" s="76"/>
      <c r="EOX110" s="216"/>
      <c r="EOY110" s="75"/>
      <c r="EOZ110" s="75"/>
      <c r="EPA110" s="204"/>
      <c r="EPB110" s="205"/>
      <c r="EPC110" s="72"/>
      <c r="EPD110" s="70"/>
      <c r="EPE110" s="73"/>
      <c r="EPF110" s="74"/>
      <c r="EPG110" s="74"/>
      <c r="EPH110" s="62"/>
      <c r="EPI110" s="75"/>
      <c r="EPJ110" s="76"/>
      <c r="EPK110" s="216"/>
      <c r="EPL110" s="75"/>
      <c r="EPM110" s="75"/>
      <c r="EPN110" s="204"/>
      <c r="EPO110" s="205"/>
      <c r="EPP110" s="72"/>
      <c r="EPQ110" s="70"/>
      <c r="EPR110" s="73"/>
      <c r="EPS110" s="74"/>
      <c r="EPT110" s="74"/>
      <c r="EPU110" s="62"/>
      <c r="EPV110" s="75"/>
      <c r="EPW110" s="76"/>
      <c r="EPX110" s="216"/>
      <c r="EPY110" s="75"/>
      <c r="EPZ110" s="75"/>
      <c r="EQA110" s="204"/>
      <c r="EQB110" s="205"/>
      <c r="EQC110" s="72"/>
      <c r="EQD110" s="70"/>
      <c r="EQE110" s="73"/>
      <c r="EQF110" s="74"/>
      <c r="EQG110" s="74"/>
      <c r="EQH110" s="62"/>
      <c r="EQI110" s="75"/>
      <c r="EQJ110" s="76"/>
      <c r="EQK110" s="216"/>
      <c r="EQL110" s="75"/>
      <c r="EQM110" s="75"/>
      <c r="EQN110" s="204"/>
      <c r="EQO110" s="205"/>
      <c r="EQP110" s="72"/>
      <c r="EQQ110" s="70"/>
      <c r="EQR110" s="73"/>
      <c r="EQS110" s="74"/>
      <c r="EQT110" s="74"/>
      <c r="EQU110" s="62"/>
      <c r="EQV110" s="75"/>
      <c r="EQW110" s="76"/>
      <c r="EQX110" s="216"/>
      <c r="EQY110" s="75"/>
      <c r="EQZ110" s="75"/>
      <c r="ERA110" s="204"/>
      <c r="ERB110" s="205"/>
      <c r="ERC110" s="72"/>
      <c r="ERD110" s="70"/>
      <c r="ERE110" s="73"/>
      <c r="ERF110" s="74"/>
      <c r="ERG110" s="74"/>
      <c r="ERH110" s="62"/>
      <c r="ERI110" s="75"/>
      <c r="ERJ110" s="76"/>
      <c r="ERK110" s="216"/>
      <c r="ERL110" s="75"/>
      <c r="ERM110" s="75"/>
      <c r="ERN110" s="204"/>
      <c r="ERO110" s="205"/>
      <c r="ERP110" s="72"/>
      <c r="ERQ110" s="70"/>
      <c r="ERR110" s="73"/>
      <c r="ERS110" s="74"/>
      <c r="ERT110" s="74"/>
      <c r="ERU110" s="62"/>
      <c r="ERV110" s="75"/>
      <c r="ERW110" s="76"/>
      <c r="ERX110" s="216"/>
      <c r="ERY110" s="75"/>
      <c r="ERZ110" s="75"/>
      <c r="ESA110" s="204"/>
      <c r="ESB110" s="205"/>
      <c r="ESC110" s="72"/>
      <c r="ESD110" s="70"/>
      <c r="ESE110" s="73"/>
      <c r="ESF110" s="74"/>
      <c r="ESG110" s="74"/>
      <c r="ESH110" s="62"/>
      <c r="ESI110" s="75"/>
      <c r="ESJ110" s="76"/>
      <c r="ESK110" s="216"/>
      <c r="ESL110" s="75"/>
      <c r="ESM110" s="75"/>
      <c r="ESN110" s="204"/>
      <c r="ESO110" s="205"/>
      <c r="ESP110" s="72"/>
      <c r="ESQ110" s="70"/>
      <c r="ESR110" s="73"/>
      <c r="ESS110" s="74"/>
      <c r="EST110" s="74"/>
      <c r="ESU110" s="62"/>
      <c r="ESV110" s="75"/>
      <c r="ESW110" s="76"/>
      <c r="ESX110" s="216"/>
      <c r="ESY110" s="75"/>
      <c r="ESZ110" s="75"/>
      <c r="ETA110" s="204"/>
      <c r="ETB110" s="205"/>
      <c r="ETC110" s="72"/>
      <c r="ETD110" s="70"/>
      <c r="ETE110" s="73"/>
      <c r="ETF110" s="74"/>
      <c r="ETG110" s="74"/>
      <c r="ETH110" s="62"/>
      <c r="ETI110" s="75"/>
      <c r="ETJ110" s="76"/>
      <c r="ETK110" s="216"/>
      <c r="ETL110" s="75"/>
      <c r="ETM110" s="75"/>
      <c r="ETN110" s="204"/>
      <c r="ETO110" s="205"/>
      <c r="ETP110" s="72"/>
      <c r="ETQ110" s="70"/>
      <c r="ETR110" s="73"/>
      <c r="ETS110" s="74"/>
      <c r="ETT110" s="74"/>
      <c r="ETU110" s="62"/>
      <c r="ETV110" s="75"/>
      <c r="ETW110" s="76"/>
      <c r="ETX110" s="216"/>
      <c r="ETY110" s="75"/>
      <c r="ETZ110" s="75"/>
      <c r="EUA110" s="204"/>
      <c r="EUB110" s="205"/>
      <c r="EUC110" s="72"/>
      <c r="EUD110" s="70"/>
      <c r="EUE110" s="73"/>
      <c r="EUF110" s="74"/>
      <c r="EUG110" s="74"/>
      <c r="EUH110" s="62"/>
      <c r="EUI110" s="75"/>
      <c r="EUJ110" s="76"/>
      <c r="EUK110" s="216"/>
      <c r="EUL110" s="75"/>
      <c r="EUM110" s="75"/>
      <c r="EUN110" s="204"/>
      <c r="EUO110" s="205"/>
      <c r="EUP110" s="72"/>
      <c r="EUQ110" s="70"/>
      <c r="EUR110" s="73"/>
      <c r="EUS110" s="74"/>
      <c r="EUT110" s="74"/>
      <c r="EUU110" s="62"/>
      <c r="EUV110" s="75"/>
      <c r="EUW110" s="76"/>
      <c r="EUX110" s="216"/>
      <c r="EUY110" s="75"/>
      <c r="EUZ110" s="75"/>
      <c r="EVA110" s="204"/>
      <c r="EVB110" s="205"/>
      <c r="EVC110" s="72"/>
      <c r="EVD110" s="70"/>
      <c r="EVE110" s="73"/>
      <c r="EVF110" s="74"/>
      <c r="EVG110" s="74"/>
      <c r="EVH110" s="62"/>
      <c r="EVI110" s="75"/>
      <c r="EVJ110" s="76"/>
      <c r="EVK110" s="216"/>
      <c r="EVL110" s="75"/>
      <c r="EVM110" s="75"/>
      <c r="EVN110" s="204"/>
      <c r="EVO110" s="205"/>
      <c r="EVP110" s="72"/>
      <c r="EVQ110" s="70"/>
      <c r="EVR110" s="73"/>
      <c r="EVS110" s="74"/>
      <c r="EVT110" s="74"/>
      <c r="EVU110" s="62"/>
      <c r="EVV110" s="75"/>
      <c r="EVW110" s="76"/>
      <c r="EVX110" s="216"/>
      <c r="EVY110" s="75"/>
      <c r="EVZ110" s="75"/>
      <c r="EWA110" s="204"/>
      <c r="EWB110" s="205"/>
      <c r="EWC110" s="72"/>
      <c r="EWD110" s="70"/>
      <c r="EWE110" s="73"/>
      <c r="EWF110" s="74"/>
      <c r="EWG110" s="74"/>
      <c r="EWH110" s="62"/>
      <c r="EWI110" s="75"/>
      <c r="EWJ110" s="76"/>
      <c r="EWK110" s="216"/>
      <c r="EWL110" s="75"/>
      <c r="EWM110" s="75"/>
      <c r="EWN110" s="204"/>
      <c r="EWO110" s="205"/>
      <c r="EWP110" s="72"/>
      <c r="EWQ110" s="70"/>
      <c r="EWR110" s="73"/>
      <c r="EWS110" s="74"/>
      <c r="EWT110" s="74"/>
      <c r="EWU110" s="62"/>
      <c r="EWV110" s="75"/>
      <c r="EWW110" s="76"/>
      <c r="EWX110" s="216"/>
      <c r="EWY110" s="75"/>
      <c r="EWZ110" s="75"/>
      <c r="EXA110" s="204"/>
      <c r="EXB110" s="205"/>
      <c r="EXC110" s="72"/>
      <c r="EXD110" s="70"/>
      <c r="EXE110" s="73"/>
      <c r="EXF110" s="74"/>
      <c r="EXG110" s="74"/>
      <c r="EXH110" s="62"/>
      <c r="EXI110" s="75"/>
      <c r="EXJ110" s="76"/>
      <c r="EXK110" s="216"/>
      <c r="EXL110" s="75"/>
      <c r="EXM110" s="75"/>
      <c r="EXN110" s="204"/>
      <c r="EXO110" s="205"/>
      <c r="EXP110" s="72"/>
      <c r="EXQ110" s="70"/>
      <c r="EXR110" s="73"/>
      <c r="EXS110" s="74"/>
      <c r="EXT110" s="74"/>
      <c r="EXU110" s="62"/>
      <c r="EXV110" s="75"/>
      <c r="EXW110" s="76"/>
      <c r="EXX110" s="216"/>
      <c r="EXY110" s="75"/>
      <c r="EXZ110" s="75"/>
      <c r="EYA110" s="204"/>
      <c r="EYB110" s="205"/>
      <c r="EYC110" s="72"/>
      <c r="EYD110" s="70"/>
      <c r="EYE110" s="73"/>
      <c r="EYF110" s="74"/>
      <c r="EYG110" s="74"/>
      <c r="EYH110" s="62"/>
      <c r="EYI110" s="75"/>
      <c r="EYJ110" s="76"/>
      <c r="EYK110" s="216"/>
      <c r="EYL110" s="75"/>
      <c r="EYM110" s="75"/>
      <c r="EYN110" s="204"/>
      <c r="EYO110" s="205"/>
      <c r="EYP110" s="72"/>
      <c r="EYQ110" s="70"/>
      <c r="EYR110" s="73"/>
      <c r="EYS110" s="74"/>
      <c r="EYT110" s="74"/>
      <c r="EYU110" s="62"/>
      <c r="EYV110" s="75"/>
      <c r="EYW110" s="76"/>
      <c r="EYX110" s="216"/>
      <c r="EYY110" s="75"/>
      <c r="EYZ110" s="75"/>
      <c r="EZA110" s="204"/>
      <c r="EZB110" s="205"/>
      <c r="EZC110" s="72"/>
      <c r="EZD110" s="70"/>
      <c r="EZE110" s="73"/>
      <c r="EZF110" s="74"/>
      <c r="EZG110" s="74"/>
      <c r="EZH110" s="62"/>
      <c r="EZI110" s="75"/>
      <c r="EZJ110" s="76"/>
      <c r="EZK110" s="216"/>
      <c r="EZL110" s="75"/>
      <c r="EZM110" s="75"/>
      <c r="EZN110" s="204"/>
      <c r="EZO110" s="205"/>
      <c r="EZP110" s="72"/>
      <c r="EZQ110" s="70"/>
      <c r="EZR110" s="73"/>
      <c r="EZS110" s="74"/>
      <c r="EZT110" s="74"/>
      <c r="EZU110" s="62"/>
      <c r="EZV110" s="75"/>
      <c r="EZW110" s="76"/>
      <c r="EZX110" s="216"/>
      <c r="EZY110" s="75"/>
      <c r="EZZ110" s="75"/>
      <c r="FAA110" s="204"/>
      <c r="FAB110" s="205"/>
      <c r="FAC110" s="72"/>
      <c r="FAD110" s="70"/>
      <c r="FAE110" s="73"/>
      <c r="FAF110" s="74"/>
      <c r="FAG110" s="74"/>
      <c r="FAH110" s="62"/>
      <c r="FAI110" s="75"/>
      <c r="FAJ110" s="76"/>
      <c r="FAK110" s="216"/>
      <c r="FAL110" s="75"/>
      <c r="FAM110" s="75"/>
      <c r="FAN110" s="204"/>
      <c r="FAO110" s="205"/>
      <c r="FAP110" s="72"/>
      <c r="FAQ110" s="70"/>
      <c r="FAR110" s="73"/>
      <c r="FAS110" s="74"/>
      <c r="FAT110" s="74"/>
      <c r="FAU110" s="62"/>
      <c r="FAV110" s="75"/>
      <c r="FAW110" s="76"/>
      <c r="FAX110" s="216"/>
      <c r="FAY110" s="75"/>
      <c r="FAZ110" s="75"/>
      <c r="FBA110" s="204"/>
      <c r="FBB110" s="205"/>
      <c r="FBC110" s="72"/>
      <c r="FBD110" s="70"/>
      <c r="FBE110" s="73"/>
      <c r="FBF110" s="74"/>
      <c r="FBG110" s="74"/>
      <c r="FBH110" s="62"/>
      <c r="FBI110" s="75"/>
      <c r="FBJ110" s="76"/>
      <c r="FBK110" s="216"/>
      <c r="FBL110" s="75"/>
      <c r="FBM110" s="75"/>
      <c r="FBN110" s="204"/>
      <c r="FBO110" s="205"/>
      <c r="FBP110" s="72"/>
      <c r="FBQ110" s="70"/>
      <c r="FBR110" s="73"/>
      <c r="FBS110" s="74"/>
      <c r="FBT110" s="74"/>
      <c r="FBU110" s="62"/>
      <c r="FBV110" s="75"/>
      <c r="FBW110" s="76"/>
      <c r="FBX110" s="216"/>
      <c r="FBY110" s="75"/>
      <c r="FBZ110" s="75"/>
      <c r="FCA110" s="204"/>
      <c r="FCB110" s="205"/>
      <c r="FCC110" s="72"/>
      <c r="FCD110" s="70"/>
      <c r="FCE110" s="73"/>
      <c r="FCF110" s="74"/>
      <c r="FCG110" s="74"/>
      <c r="FCH110" s="62"/>
      <c r="FCI110" s="75"/>
      <c r="FCJ110" s="76"/>
      <c r="FCK110" s="216"/>
      <c r="FCL110" s="75"/>
      <c r="FCM110" s="75"/>
      <c r="FCN110" s="204"/>
      <c r="FCO110" s="205"/>
      <c r="FCP110" s="72"/>
      <c r="FCQ110" s="70"/>
      <c r="FCR110" s="73"/>
      <c r="FCS110" s="74"/>
      <c r="FCT110" s="74"/>
      <c r="FCU110" s="62"/>
      <c r="FCV110" s="75"/>
      <c r="FCW110" s="76"/>
      <c r="FCX110" s="216"/>
      <c r="FCY110" s="75"/>
      <c r="FCZ110" s="75"/>
      <c r="FDA110" s="204"/>
      <c r="FDB110" s="205"/>
      <c r="FDC110" s="72"/>
      <c r="FDD110" s="70"/>
      <c r="FDE110" s="73"/>
      <c r="FDF110" s="74"/>
      <c r="FDG110" s="74"/>
      <c r="FDH110" s="62"/>
      <c r="FDI110" s="75"/>
      <c r="FDJ110" s="76"/>
      <c r="FDK110" s="216"/>
      <c r="FDL110" s="75"/>
      <c r="FDM110" s="75"/>
      <c r="FDN110" s="204"/>
      <c r="FDO110" s="205"/>
      <c r="FDP110" s="72"/>
      <c r="FDQ110" s="70"/>
      <c r="FDR110" s="73"/>
      <c r="FDS110" s="74"/>
      <c r="FDT110" s="74"/>
      <c r="FDU110" s="62"/>
      <c r="FDV110" s="75"/>
      <c r="FDW110" s="76"/>
      <c r="FDX110" s="216"/>
      <c r="FDY110" s="75"/>
      <c r="FDZ110" s="75"/>
      <c r="FEA110" s="204"/>
      <c r="FEB110" s="205"/>
      <c r="FEC110" s="72"/>
      <c r="FED110" s="70"/>
      <c r="FEE110" s="73"/>
      <c r="FEF110" s="74"/>
      <c r="FEG110" s="74"/>
      <c r="FEH110" s="62"/>
      <c r="FEI110" s="75"/>
      <c r="FEJ110" s="76"/>
      <c r="FEK110" s="216"/>
      <c r="FEL110" s="75"/>
      <c r="FEM110" s="75"/>
      <c r="FEN110" s="204"/>
      <c r="FEO110" s="205"/>
      <c r="FEP110" s="72"/>
      <c r="FEQ110" s="70"/>
      <c r="FER110" s="73"/>
      <c r="FES110" s="74"/>
      <c r="FET110" s="74"/>
      <c r="FEU110" s="62"/>
      <c r="FEV110" s="75"/>
      <c r="FEW110" s="76"/>
      <c r="FEX110" s="216"/>
      <c r="FEY110" s="75"/>
      <c r="FEZ110" s="75"/>
      <c r="FFA110" s="204"/>
      <c r="FFB110" s="205"/>
      <c r="FFC110" s="72"/>
      <c r="FFD110" s="70"/>
      <c r="FFE110" s="73"/>
      <c r="FFF110" s="74"/>
      <c r="FFG110" s="74"/>
      <c r="FFH110" s="62"/>
      <c r="FFI110" s="75"/>
      <c r="FFJ110" s="76"/>
      <c r="FFK110" s="216"/>
      <c r="FFL110" s="75"/>
      <c r="FFM110" s="75"/>
      <c r="FFN110" s="204"/>
      <c r="FFO110" s="205"/>
      <c r="FFP110" s="72"/>
      <c r="FFQ110" s="70"/>
      <c r="FFR110" s="73"/>
      <c r="FFS110" s="74"/>
      <c r="FFT110" s="74"/>
      <c r="FFU110" s="62"/>
      <c r="FFV110" s="75"/>
      <c r="FFW110" s="76"/>
      <c r="FFX110" s="216"/>
      <c r="FFY110" s="75"/>
      <c r="FFZ110" s="75"/>
      <c r="FGA110" s="204"/>
      <c r="FGB110" s="205"/>
      <c r="FGC110" s="72"/>
      <c r="FGD110" s="70"/>
      <c r="FGE110" s="73"/>
      <c r="FGF110" s="74"/>
      <c r="FGG110" s="74"/>
      <c r="FGH110" s="62"/>
      <c r="FGI110" s="75"/>
      <c r="FGJ110" s="76"/>
      <c r="FGK110" s="216"/>
      <c r="FGL110" s="75"/>
      <c r="FGM110" s="75"/>
      <c r="FGN110" s="204"/>
      <c r="FGO110" s="205"/>
      <c r="FGP110" s="72"/>
      <c r="FGQ110" s="70"/>
      <c r="FGR110" s="73"/>
      <c r="FGS110" s="74"/>
      <c r="FGT110" s="74"/>
      <c r="FGU110" s="62"/>
      <c r="FGV110" s="75"/>
      <c r="FGW110" s="76"/>
      <c r="FGX110" s="216"/>
      <c r="FGY110" s="75"/>
      <c r="FGZ110" s="75"/>
      <c r="FHA110" s="204"/>
      <c r="FHB110" s="205"/>
      <c r="FHC110" s="72"/>
      <c r="FHD110" s="70"/>
      <c r="FHE110" s="73"/>
      <c r="FHF110" s="74"/>
      <c r="FHG110" s="74"/>
      <c r="FHH110" s="62"/>
      <c r="FHI110" s="75"/>
      <c r="FHJ110" s="76"/>
      <c r="FHK110" s="216"/>
      <c r="FHL110" s="75"/>
      <c r="FHM110" s="75"/>
      <c r="FHN110" s="204"/>
      <c r="FHO110" s="205"/>
      <c r="FHP110" s="72"/>
      <c r="FHQ110" s="70"/>
      <c r="FHR110" s="73"/>
      <c r="FHS110" s="74"/>
      <c r="FHT110" s="74"/>
      <c r="FHU110" s="62"/>
      <c r="FHV110" s="75"/>
      <c r="FHW110" s="76"/>
      <c r="FHX110" s="216"/>
      <c r="FHY110" s="75"/>
      <c r="FHZ110" s="75"/>
      <c r="FIA110" s="204"/>
      <c r="FIB110" s="205"/>
      <c r="FIC110" s="72"/>
      <c r="FID110" s="70"/>
      <c r="FIE110" s="73"/>
      <c r="FIF110" s="74"/>
      <c r="FIG110" s="74"/>
      <c r="FIH110" s="62"/>
      <c r="FII110" s="75"/>
      <c r="FIJ110" s="76"/>
      <c r="FIK110" s="216"/>
      <c r="FIL110" s="75"/>
      <c r="FIM110" s="75"/>
      <c r="FIN110" s="204"/>
      <c r="FIO110" s="205"/>
      <c r="FIP110" s="72"/>
      <c r="FIQ110" s="70"/>
      <c r="FIR110" s="73"/>
      <c r="FIS110" s="74"/>
      <c r="FIT110" s="74"/>
      <c r="FIU110" s="62"/>
      <c r="FIV110" s="75"/>
      <c r="FIW110" s="76"/>
      <c r="FIX110" s="216"/>
      <c r="FIY110" s="75"/>
      <c r="FIZ110" s="75"/>
      <c r="FJA110" s="204"/>
      <c r="FJB110" s="205"/>
      <c r="FJC110" s="72"/>
      <c r="FJD110" s="70"/>
      <c r="FJE110" s="73"/>
      <c r="FJF110" s="74"/>
      <c r="FJG110" s="74"/>
      <c r="FJH110" s="62"/>
      <c r="FJI110" s="75"/>
      <c r="FJJ110" s="76"/>
      <c r="FJK110" s="216"/>
      <c r="FJL110" s="75"/>
      <c r="FJM110" s="75"/>
      <c r="FJN110" s="204"/>
      <c r="FJO110" s="205"/>
      <c r="FJP110" s="72"/>
      <c r="FJQ110" s="70"/>
      <c r="FJR110" s="73"/>
      <c r="FJS110" s="74"/>
      <c r="FJT110" s="74"/>
      <c r="FJU110" s="62"/>
      <c r="FJV110" s="75"/>
      <c r="FJW110" s="76"/>
      <c r="FJX110" s="216"/>
      <c r="FJY110" s="75"/>
      <c r="FJZ110" s="75"/>
      <c r="FKA110" s="204"/>
      <c r="FKB110" s="205"/>
      <c r="FKC110" s="72"/>
      <c r="FKD110" s="70"/>
      <c r="FKE110" s="73"/>
      <c r="FKF110" s="74"/>
      <c r="FKG110" s="74"/>
      <c r="FKH110" s="62"/>
      <c r="FKI110" s="75"/>
      <c r="FKJ110" s="76"/>
      <c r="FKK110" s="216"/>
      <c r="FKL110" s="75"/>
      <c r="FKM110" s="75"/>
      <c r="FKN110" s="204"/>
      <c r="FKO110" s="205"/>
      <c r="FKP110" s="72"/>
      <c r="FKQ110" s="70"/>
      <c r="FKR110" s="73"/>
      <c r="FKS110" s="74"/>
      <c r="FKT110" s="74"/>
      <c r="FKU110" s="62"/>
      <c r="FKV110" s="75"/>
      <c r="FKW110" s="76"/>
      <c r="FKX110" s="216"/>
      <c r="FKY110" s="75"/>
      <c r="FKZ110" s="75"/>
      <c r="FLA110" s="204"/>
      <c r="FLB110" s="205"/>
      <c r="FLC110" s="72"/>
      <c r="FLD110" s="70"/>
      <c r="FLE110" s="73"/>
      <c r="FLF110" s="74"/>
      <c r="FLG110" s="74"/>
      <c r="FLH110" s="62"/>
      <c r="FLI110" s="75"/>
      <c r="FLJ110" s="76"/>
      <c r="FLK110" s="216"/>
      <c r="FLL110" s="75"/>
      <c r="FLM110" s="75"/>
      <c r="FLN110" s="204"/>
      <c r="FLO110" s="205"/>
      <c r="FLP110" s="72"/>
      <c r="FLQ110" s="70"/>
      <c r="FLR110" s="73"/>
      <c r="FLS110" s="74"/>
      <c r="FLT110" s="74"/>
      <c r="FLU110" s="62"/>
      <c r="FLV110" s="75"/>
      <c r="FLW110" s="76"/>
      <c r="FLX110" s="216"/>
      <c r="FLY110" s="75"/>
      <c r="FLZ110" s="75"/>
      <c r="FMA110" s="204"/>
      <c r="FMB110" s="205"/>
      <c r="FMC110" s="72"/>
      <c r="FMD110" s="70"/>
      <c r="FME110" s="73"/>
      <c r="FMF110" s="74"/>
      <c r="FMG110" s="74"/>
      <c r="FMH110" s="62"/>
      <c r="FMI110" s="75"/>
      <c r="FMJ110" s="76"/>
      <c r="FMK110" s="216"/>
      <c r="FML110" s="75"/>
      <c r="FMM110" s="75"/>
      <c r="FMN110" s="204"/>
      <c r="FMO110" s="205"/>
      <c r="FMP110" s="72"/>
      <c r="FMQ110" s="70"/>
      <c r="FMR110" s="73"/>
      <c r="FMS110" s="74"/>
      <c r="FMT110" s="74"/>
      <c r="FMU110" s="62"/>
      <c r="FMV110" s="75"/>
      <c r="FMW110" s="76"/>
      <c r="FMX110" s="216"/>
      <c r="FMY110" s="75"/>
      <c r="FMZ110" s="75"/>
      <c r="FNA110" s="204"/>
      <c r="FNB110" s="205"/>
      <c r="FNC110" s="72"/>
      <c r="FND110" s="70"/>
      <c r="FNE110" s="73"/>
      <c r="FNF110" s="74"/>
      <c r="FNG110" s="74"/>
      <c r="FNH110" s="62"/>
      <c r="FNI110" s="75"/>
      <c r="FNJ110" s="76"/>
      <c r="FNK110" s="216"/>
      <c r="FNL110" s="75"/>
      <c r="FNM110" s="75"/>
      <c r="FNN110" s="204"/>
      <c r="FNO110" s="205"/>
      <c r="FNP110" s="72"/>
      <c r="FNQ110" s="70"/>
      <c r="FNR110" s="73"/>
      <c r="FNS110" s="74"/>
      <c r="FNT110" s="74"/>
      <c r="FNU110" s="62"/>
      <c r="FNV110" s="75"/>
      <c r="FNW110" s="76"/>
      <c r="FNX110" s="216"/>
      <c r="FNY110" s="75"/>
      <c r="FNZ110" s="75"/>
      <c r="FOA110" s="204"/>
      <c r="FOB110" s="205"/>
      <c r="FOC110" s="72"/>
      <c r="FOD110" s="70"/>
      <c r="FOE110" s="73"/>
      <c r="FOF110" s="74"/>
      <c r="FOG110" s="74"/>
      <c r="FOH110" s="62"/>
      <c r="FOI110" s="75"/>
      <c r="FOJ110" s="76"/>
      <c r="FOK110" s="216"/>
      <c r="FOL110" s="75"/>
      <c r="FOM110" s="75"/>
      <c r="FON110" s="204"/>
      <c r="FOO110" s="205"/>
      <c r="FOP110" s="72"/>
      <c r="FOQ110" s="70"/>
      <c r="FOR110" s="73"/>
      <c r="FOS110" s="74"/>
      <c r="FOT110" s="74"/>
      <c r="FOU110" s="62"/>
      <c r="FOV110" s="75"/>
      <c r="FOW110" s="76"/>
      <c r="FOX110" s="216"/>
      <c r="FOY110" s="75"/>
      <c r="FOZ110" s="75"/>
      <c r="FPA110" s="204"/>
      <c r="FPB110" s="205"/>
      <c r="FPC110" s="72"/>
      <c r="FPD110" s="70"/>
      <c r="FPE110" s="73"/>
      <c r="FPF110" s="74"/>
      <c r="FPG110" s="74"/>
      <c r="FPH110" s="62"/>
      <c r="FPI110" s="75"/>
      <c r="FPJ110" s="76"/>
      <c r="FPK110" s="216"/>
      <c r="FPL110" s="75"/>
      <c r="FPM110" s="75"/>
      <c r="FPN110" s="204"/>
      <c r="FPO110" s="205"/>
      <c r="FPP110" s="72"/>
      <c r="FPQ110" s="70"/>
      <c r="FPR110" s="73"/>
      <c r="FPS110" s="74"/>
      <c r="FPT110" s="74"/>
      <c r="FPU110" s="62"/>
      <c r="FPV110" s="75"/>
      <c r="FPW110" s="76"/>
      <c r="FPX110" s="216"/>
      <c r="FPY110" s="75"/>
      <c r="FPZ110" s="75"/>
      <c r="FQA110" s="204"/>
      <c r="FQB110" s="205"/>
      <c r="FQC110" s="72"/>
      <c r="FQD110" s="70"/>
      <c r="FQE110" s="73"/>
      <c r="FQF110" s="74"/>
      <c r="FQG110" s="74"/>
      <c r="FQH110" s="62"/>
      <c r="FQI110" s="75"/>
      <c r="FQJ110" s="76"/>
      <c r="FQK110" s="216"/>
      <c r="FQL110" s="75"/>
      <c r="FQM110" s="75"/>
      <c r="FQN110" s="204"/>
      <c r="FQO110" s="205"/>
      <c r="FQP110" s="72"/>
      <c r="FQQ110" s="70"/>
      <c r="FQR110" s="73"/>
      <c r="FQS110" s="74"/>
      <c r="FQT110" s="74"/>
      <c r="FQU110" s="62"/>
      <c r="FQV110" s="75"/>
      <c r="FQW110" s="76"/>
      <c r="FQX110" s="216"/>
      <c r="FQY110" s="75"/>
      <c r="FQZ110" s="75"/>
      <c r="FRA110" s="204"/>
      <c r="FRB110" s="205"/>
      <c r="FRC110" s="72"/>
      <c r="FRD110" s="70"/>
      <c r="FRE110" s="73"/>
      <c r="FRF110" s="74"/>
      <c r="FRG110" s="74"/>
      <c r="FRH110" s="62"/>
      <c r="FRI110" s="75"/>
      <c r="FRJ110" s="76"/>
      <c r="FRK110" s="216"/>
      <c r="FRL110" s="75"/>
      <c r="FRM110" s="75"/>
      <c r="FRN110" s="204"/>
      <c r="FRO110" s="205"/>
      <c r="FRP110" s="72"/>
      <c r="FRQ110" s="70"/>
      <c r="FRR110" s="73"/>
      <c r="FRS110" s="74"/>
      <c r="FRT110" s="74"/>
      <c r="FRU110" s="62"/>
      <c r="FRV110" s="75"/>
      <c r="FRW110" s="76"/>
      <c r="FRX110" s="216"/>
      <c r="FRY110" s="75"/>
      <c r="FRZ110" s="75"/>
      <c r="FSA110" s="204"/>
      <c r="FSB110" s="205"/>
      <c r="FSC110" s="72"/>
      <c r="FSD110" s="70"/>
      <c r="FSE110" s="73"/>
      <c r="FSF110" s="74"/>
      <c r="FSG110" s="74"/>
      <c r="FSH110" s="62"/>
      <c r="FSI110" s="75"/>
      <c r="FSJ110" s="76"/>
      <c r="FSK110" s="216"/>
      <c r="FSL110" s="75"/>
      <c r="FSM110" s="75"/>
      <c r="FSN110" s="204"/>
      <c r="FSO110" s="205"/>
      <c r="FSP110" s="72"/>
      <c r="FSQ110" s="70"/>
      <c r="FSR110" s="73"/>
      <c r="FSS110" s="74"/>
      <c r="FST110" s="74"/>
      <c r="FSU110" s="62"/>
      <c r="FSV110" s="75"/>
      <c r="FSW110" s="76"/>
      <c r="FSX110" s="216"/>
      <c r="FSY110" s="75"/>
      <c r="FSZ110" s="75"/>
      <c r="FTA110" s="204"/>
      <c r="FTB110" s="205"/>
      <c r="FTC110" s="72"/>
      <c r="FTD110" s="70"/>
      <c r="FTE110" s="73"/>
      <c r="FTF110" s="74"/>
      <c r="FTG110" s="74"/>
      <c r="FTH110" s="62"/>
      <c r="FTI110" s="75"/>
      <c r="FTJ110" s="76"/>
      <c r="FTK110" s="216"/>
      <c r="FTL110" s="75"/>
      <c r="FTM110" s="75"/>
      <c r="FTN110" s="204"/>
      <c r="FTO110" s="205"/>
      <c r="FTP110" s="72"/>
      <c r="FTQ110" s="70"/>
      <c r="FTR110" s="73"/>
      <c r="FTS110" s="74"/>
      <c r="FTT110" s="74"/>
      <c r="FTU110" s="62"/>
      <c r="FTV110" s="75"/>
      <c r="FTW110" s="76"/>
      <c r="FTX110" s="216"/>
      <c r="FTY110" s="75"/>
      <c r="FTZ110" s="75"/>
      <c r="FUA110" s="204"/>
      <c r="FUB110" s="205"/>
      <c r="FUC110" s="72"/>
      <c r="FUD110" s="70"/>
      <c r="FUE110" s="73"/>
      <c r="FUF110" s="74"/>
      <c r="FUG110" s="74"/>
      <c r="FUH110" s="62"/>
      <c r="FUI110" s="75"/>
      <c r="FUJ110" s="76"/>
      <c r="FUK110" s="216"/>
      <c r="FUL110" s="75"/>
      <c r="FUM110" s="75"/>
      <c r="FUN110" s="204"/>
      <c r="FUO110" s="205"/>
      <c r="FUP110" s="72"/>
      <c r="FUQ110" s="70"/>
      <c r="FUR110" s="73"/>
      <c r="FUS110" s="74"/>
      <c r="FUT110" s="74"/>
      <c r="FUU110" s="62"/>
      <c r="FUV110" s="75"/>
      <c r="FUW110" s="76"/>
      <c r="FUX110" s="216"/>
      <c r="FUY110" s="75"/>
      <c r="FUZ110" s="75"/>
      <c r="FVA110" s="204"/>
      <c r="FVB110" s="205"/>
      <c r="FVC110" s="72"/>
      <c r="FVD110" s="70"/>
      <c r="FVE110" s="73"/>
      <c r="FVF110" s="74"/>
      <c r="FVG110" s="74"/>
      <c r="FVH110" s="62"/>
      <c r="FVI110" s="75"/>
      <c r="FVJ110" s="76"/>
      <c r="FVK110" s="216"/>
      <c r="FVL110" s="75"/>
      <c r="FVM110" s="75"/>
      <c r="FVN110" s="204"/>
      <c r="FVO110" s="205"/>
      <c r="FVP110" s="72"/>
      <c r="FVQ110" s="70"/>
      <c r="FVR110" s="73"/>
      <c r="FVS110" s="74"/>
      <c r="FVT110" s="74"/>
      <c r="FVU110" s="62"/>
      <c r="FVV110" s="75"/>
      <c r="FVW110" s="76"/>
      <c r="FVX110" s="216"/>
      <c r="FVY110" s="75"/>
      <c r="FVZ110" s="75"/>
      <c r="FWA110" s="204"/>
      <c r="FWB110" s="205"/>
      <c r="FWC110" s="72"/>
      <c r="FWD110" s="70"/>
      <c r="FWE110" s="73"/>
      <c r="FWF110" s="74"/>
      <c r="FWG110" s="74"/>
      <c r="FWH110" s="62"/>
      <c r="FWI110" s="75"/>
      <c r="FWJ110" s="76"/>
      <c r="FWK110" s="216"/>
      <c r="FWL110" s="75"/>
      <c r="FWM110" s="75"/>
      <c r="FWN110" s="204"/>
      <c r="FWO110" s="205"/>
      <c r="FWP110" s="72"/>
      <c r="FWQ110" s="70"/>
      <c r="FWR110" s="73"/>
      <c r="FWS110" s="74"/>
      <c r="FWT110" s="74"/>
      <c r="FWU110" s="62"/>
      <c r="FWV110" s="75"/>
      <c r="FWW110" s="76"/>
      <c r="FWX110" s="216"/>
      <c r="FWY110" s="75"/>
      <c r="FWZ110" s="75"/>
      <c r="FXA110" s="204"/>
      <c r="FXB110" s="205"/>
      <c r="FXC110" s="72"/>
      <c r="FXD110" s="70"/>
      <c r="FXE110" s="73"/>
      <c r="FXF110" s="74"/>
      <c r="FXG110" s="74"/>
      <c r="FXH110" s="62"/>
      <c r="FXI110" s="75"/>
      <c r="FXJ110" s="76"/>
      <c r="FXK110" s="216"/>
      <c r="FXL110" s="75"/>
      <c r="FXM110" s="75"/>
      <c r="FXN110" s="204"/>
      <c r="FXO110" s="205"/>
      <c r="FXP110" s="72"/>
      <c r="FXQ110" s="70"/>
      <c r="FXR110" s="73"/>
      <c r="FXS110" s="74"/>
      <c r="FXT110" s="74"/>
      <c r="FXU110" s="62"/>
      <c r="FXV110" s="75"/>
      <c r="FXW110" s="76"/>
      <c r="FXX110" s="216"/>
      <c r="FXY110" s="75"/>
      <c r="FXZ110" s="75"/>
      <c r="FYA110" s="204"/>
      <c r="FYB110" s="205"/>
      <c r="FYC110" s="72"/>
      <c r="FYD110" s="70"/>
      <c r="FYE110" s="73"/>
      <c r="FYF110" s="74"/>
      <c r="FYG110" s="74"/>
      <c r="FYH110" s="62"/>
      <c r="FYI110" s="75"/>
      <c r="FYJ110" s="76"/>
      <c r="FYK110" s="216"/>
      <c r="FYL110" s="75"/>
      <c r="FYM110" s="75"/>
      <c r="FYN110" s="204"/>
      <c r="FYO110" s="205"/>
      <c r="FYP110" s="72"/>
      <c r="FYQ110" s="70"/>
      <c r="FYR110" s="73"/>
      <c r="FYS110" s="74"/>
      <c r="FYT110" s="74"/>
      <c r="FYU110" s="62"/>
      <c r="FYV110" s="75"/>
      <c r="FYW110" s="76"/>
      <c r="FYX110" s="216"/>
      <c r="FYY110" s="75"/>
      <c r="FYZ110" s="75"/>
      <c r="FZA110" s="204"/>
      <c r="FZB110" s="205"/>
      <c r="FZC110" s="72"/>
      <c r="FZD110" s="70"/>
      <c r="FZE110" s="73"/>
      <c r="FZF110" s="74"/>
      <c r="FZG110" s="74"/>
      <c r="FZH110" s="62"/>
      <c r="FZI110" s="75"/>
      <c r="FZJ110" s="76"/>
      <c r="FZK110" s="216"/>
      <c r="FZL110" s="75"/>
      <c r="FZM110" s="75"/>
      <c r="FZN110" s="204"/>
      <c r="FZO110" s="205"/>
      <c r="FZP110" s="72"/>
      <c r="FZQ110" s="70"/>
      <c r="FZR110" s="73"/>
      <c r="FZS110" s="74"/>
      <c r="FZT110" s="74"/>
      <c r="FZU110" s="62"/>
      <c r="FZV110" s="75"/>
      <c r="FZW110" s="76"/>
      <c r="FZX110" s="216"/>
      <c r="FZY110" s="75"/>
      <c r="FZZ110" s="75"/>
      <c r="GAA110" s="204"/>
      <c r="GAB110" s="205"/>
      <c r="GAC110" s="72"/>
      <c r="GAD110" s="70"/>
      <c r="GAE110" s="73"/>
      <c r="GAF110" s="74"/>
      <c r="GAG110" s="74"/>
      <c r="GAH110" s="62"/>
      <c r="GAI110" s="75"/>
      <c r="GAJ110" s="76"/>
      <c r="GAK110" s="216"/>
      <c r="GAL110" s="75"/>
      <c r="GAM110" s="75"/>
      <c r="GAN110" s="204"/>
      <c r="GAO110" s="205"/>
      <c r="GAP110" s="72"/>
      <c r="GAQ110" s="70"/>
      <c r="GAR110" s="73"/>
      <c r="GAS110" s="74"/>
      <c r="GAT110" s="74"/>
      <c r="GAU110" s="62"/>
      <c r="GAV110" s="75"/>
      <c r="GAW110" s="76"/>
      <c r="GAX110" s="216"/>
      <c r="GAY110" s="75"/>
      <c r="GAZ110" s="75"/>
      <c r="GBA110" s="204"/>
      <c r="GBB110" s="205"/>
      <c r="GBC110" s="72"/>
      <c r="GBD110" s="70"/>
      <c r="GBE110" s="73"/>
      <c r="GBF110" s="74"/>
      <c r="GBG110" s="74"/>
      <c r="GBH110" s="62"/>
      <c r="GBI110" s="75"/>
      <c r="GBJ110" s="76"/>
      <c r="GBK110" s="216"/>
      <c r="GBL110" s="75"/>
      <c r="GBM110" s="75"/>
      <c r="GBN110" s="204"/>
      <c r="GBO110" s="205"/>
      <c r="GBP110" s="72"/>
      <c r="GBQ110" s="70"/>
      <c r="GBR110" s="73"/>
      <c r="GBS110" s="74"/>
      <c r="GBT110" s="74"/>
      <c r="GBU110" s="62"/>
      <c r="GBV110" s="75"/>
      <c r="GBW110" s="76"/>
      <c r="GBX110" s="216"/>
      <c r="GBY110" s="75"/>
      <c r="GBZ110" s="75"/>
      <c r="GCA110" s="204"/>
      <c r="GCB110" s="205"/>
      <c r="GCC110" s="72"/>
      <c r="GCD110" s="70"/>
      <c r="GCE110" s="73"/>
      <c r="GCF110" s="74"/>
      <c r="GCG110" s="74"/>
      <c r="GCH110" s="62"/>
      <c r="GCI110" s="75"/>
      <c r="GCJ110" s="76"/>
      <c r="GCK110" s="216"/>
      <c r="GCL110" s="75"/>
      <c r="GCM110" s="75"/>
      <c r="GCN110" s="204"/>
      <c r="GCO110" s="205"/>
      <c r="GCP110" s="72"/>
      <c r="GCQ110" s="70"/>
      <c r="GCR110" s="73"/>
      <c r="GCS110" s="74"/>
      <c r="GCT110" s="74"/>
      <c r="GCU110" s="62"/>
      <c r="GCV110" s="75"/>
      <c r="GCW110" s="76"/>
      <c r="GCX110" s="216"/>
      <c r="GCY110" s="75"/>
      <c r="GCZ110" s="75"/>
      <c r="GDA110" s="204"/>
      <c r="GDB110" s="205"/>
      <c r="GDC110" s="72"/>
      <c r="GDD110" s="70"/>
      <c r="GDE110" s="73"/>
      <c r="GDF110" s="74"/>
      <c r="GDG110" s="74"/>
      <c r="GDH110" s="62"/>
      <c r="GDI110" s="75"/>
      <c r="GDJ110" s="76"/>
      <c r="GDK110" s="216"/>
      <c r="GDL110" s="75"/>
      <c r="GDM110" s="75"/>
      <c r="GDN110" s="204"/>
      <c r="GDO110" s="205"/>
      <c r="GDP110" s="72"/>
      <c r="GDQ110" s="70"/>
      <c r="GDR110" s="73"/>
      <c r="GDS110" s="74"/>
      <c r="GDT110" s="74"/>
      <c r="GDU110" s="62"/>
      <c r="GDV110" s="75"/>
      <c r="GDW110" s="76"/>
      <c r="GDX110" s="216"/>
      <c r="GDY110" s="75"/>
      <c r="GDZ110" s="75"/>
      <c r="GEA110" s="204"/>
      <c r="GEB110" s="205"/>
      <c r="GEC110" s="72"/>
      <c r="GED110" s="70"/>
      <c r="GEE110" s="73"/>
      <c r="GEF110" s="74"/>
      <c r="GEG110" s="74"/>
      <c r="GEH110" s="62"/>
      <c r="GEI110" s="75"/>
      <c r="GEJ110" s="76"/>
      <c r="GEK110" s="216"/>
      <c r="GEL110" s="75"/>
      <c r="GEM110" s="75"/>
      <c r="GEN110" s="204"/>
      <c r="GEO110" s="205"/>
      <c r="GEP110" s="72"/>
      <c r="GEQ110" s="70"/>
      <c r="GER110" s="73"/>
      <c r="GES110" s="74"/>
      <c r="GET110" s="74"/>
      <c r="GEU110" s="62"/>
      <c r="GEV110" s="75"/>
      <c r="GEW110" s="76"/>
      <c r="GEX110" s="216"/>
      <c r="GEY110" s="75"/>
      <c r="GEZ110" s="75"/>
      <c r="GFA110" s="204"/>
      <c r="GFB110" s="205"/>
      <c r="GFC110" s="72"/>
      <c r="GFD110" s="70"/>
      <c r="GFE110" s="73"/>
      <c r="GFF110" s="74"/>
      <c r="GFG110" s="74"/>
      <c r="GFH110" s="62"/>
      <c r="GFI110" s="75"/>
      <c r="GFJ110" s="76"/>
      <c r="GFK110" s="216"/>
      <c r="GFL110" s="75"/>
      <c r="GFM110" s="75"/>
      <c r="GFN110" s="204"/>
      <c r="GFO110" s="205"/>
      <c r="GFP110" s="72"/>
      <c r="GFQ110" s="70"/>
      <c r="GFR110" s="73"/>
      <c r="GFS110" s="74"/>
      <c r="GFT110" s="74"/>
      <c r="GFU110" s="62"/>
      <c r="GFV110" s="75"/>
      <c r="GFW110" s="76"/>
      <c r="GFX110" s="216"/>
      <c r="GFY110" s="75"/>
      <c r="GFZ110" s="75"/>
      <c r="GGA110" s="204"/>
      <c r="GGB110" s="205"/>
      <c r="GGC110" s="72"/>
      <c r="GGD110" s="70"/>
      <c r="GGE110" s="73"/>
      <c r="GGF110" s="74"/>
      <c r="GGG110" s="74"/>
      <c r="GGH110" s="62"/>
      <c r="GGI110" s="75"/>
      <c r="GGJ110" s="76"/>
      <c r="GGK110" s="216"/>
      <c r="GGL110" s="75"/>
      <c r="GGM110" s="75"/>
      <c r="GGN110" s="204"/>
      <c r="GGO110" s="205"/>
      <c r="GGP110" s="72"/>
      <c r="GGQ110" s="70"/>
      <c r="GGR110" s="73"/>
      <c r="GGS110" s="74"/>
      <c r="GGT110" s="74"/>
      <c r="GGU110" s="62"/>
      <c r="GGV110" s="75"/>
      <c r="GGW110" s="76"/>
      <c r="GGX110" s="216"/>
      <c r="GGY110" s="75"/>
      <c r="GGZ110" s="75"/>
      <c r="GHA110" s="204"/>
      <c r="GHB110" s="205"/>
      <c r="GHC110" s="72"/>
      <c r="GHD110" s="70"/>
      <c r="GHE110" s="73"/>
      <c r="GHF110" s="74"/>
      <c r="GHG110" s="74"/>
      <c r="GHH110" s="62"/>
      <c r="GHI110" s="75"/>
      <c r="GHJ110" s="76"/>
      <c r="GHK110" s="216"/>
      <c r="GHL110" s="75"/>
      <c r="GHM110" s="75"/>
      <c r="GHN110" s="204"/>
      <c r="GHO110" s="205"/>
      <c r="GHP110" s="72"/>
      <c r="GHQ110" s="70"/>
      <c r="GHR110" s="73"/>
      <c r="GHS110" s="74"/>
      <c r="GHT110" s="74"/>
      <c r="GHU110" s="62"/>
      <c r="GHV110" s="75"/>
      <c r="GHW110" s="76"/>
      <c r="GHX110" s="216"/>
      <c r="GHY110" s="75"/>
      <c r="GHZ110" s="75"/>
      <c r="GIA110" s="204"/>
      <c r="GIB110" s="205"/>
      <c r="GIC110" s="72"/>
      <c r="GID110" s="70"/>
      <c r="GIE110" s="73"/>
      <c r="GIF110" s="74"/>
      <c r="GIG110" s="74"/>
      <c r="GIH110" s="62"/>
      <c r="GII110" s="75"/>
      <c r="GIJ110" s="76"/>
      <c r="GIK110" s="216"/>
      <c r="GIL110" s="75"/>
      <c r="GIM110" s="75"/>
      <c r="GIN110" s="204"/>
      <c r="GIO110" s="205"/>
      <c r="GIP110" s="72"/>
      <c r="GIQ110" s="70"/>
      <c r="GIR110" s="73"/>
      <c r="GIS110" s="74"/>
      <c r="GIT110" s="74"/>
      <c r="GIU110" s="62"/>
      <c r="GIV110" s="75"/>
      <c r="GIW110" s="76"/>
      <c r="GIX110" s="216"/>
      <c r="GIY110" s="75"/>
      <c r="GIZ110" s="75"/>
      <c r="GJA110" s="204"/>
      <c r="GJB110" s="205"/>
      <c r="GJC110" s="72"/>
      <c r="GJD110" s="70"/>
      <c r="GJE110" s="73"/>
      <c r="GJF110" s="74"/>
      <c r="GJG110" s="74"/>
      <c r="GJH110" s="62"/>
      <c r="GJI110" s="75"/>
      <c r="GJJ110" s="76"/>
      <c r="GJK110" s="216"/>
      <c r="GJL110" s="75"/>
      <c r="GJM110" s="75"/>
      <c r="GJN110" s="204"/>
      <c r="GJO110" s="205"/>
      <c r="GJP110" s="72"/>
      <c r="GJQ110" s="70"/>
      <c r="GJR110" s="73"/>
      <c r="GJS110" s="74"/>
      <c r="GJT110" s="74"/>
      <c r="GJU110" s="62"/>
      <c r="GJV110" s="75"/>
      <c r="GJW110" s="76"/>
      <c r="GJX110" s="216"/>
      <c r="GJY110" s="75"/>
      <c r="GJZ110" s="75"/>
      <c r="GKA110" s="204"/>
      <c r="GKB110" s="205"/>
      <c r="GKC110" s="72"/>
      <c r="GKD110" s="70"/>
      <c r="GKE110" s="73"/>
      <c r="GKF110" s="74"/>
      <c r="GKG110" s="74"/>
      <c r="GKH110" s="62"/>
      <c r="GKI110" s="75"/>
      <c r="GKJ110" s="76"/>
      <c r="GKK110" s="216"/>
      <c r="GKL110" s="75"/>
      <c r="GKM110" s="75"/>
      <c r="GKN110" s="204"/>
      <c r="GKO110" s="205"/>
      <c r="GKP110" s="72"/>
      <c r="GKQ110" s="70"/>
      <c r="GKR110" s="73"/>
      <c r="GKS110" s="74"/>
      <c r="GKT110" s="74"/>
      <c r="GKU110" s="62"/>
      <c r="GKV110" s="75"/>
      <c r="GKW110" s="76"/>
      <c r="GKX110" s="216"/>
      <c r="GKY110" s="75"/>
      <c r="GKZ110" s="75"/>
      <c r="GLA110" s="204"/>
      <c r="GLB110" s="205"/>
      <c r="GLC110" s="72"/>
      <c r="GLD110" s="70"/>
      <c r="GLE110" s="73"/>
      <c r="GLF110" s="74"/>
      <c r="GLG110" s="74"/>
      <c r="GLH110" s="62"/>
      <c r="GLI110" s="75"/>
      <c r="GLJ110" s="76"/>
      <c r="GLK110" s="216"/>
      <c r="GLL110" s="75"/>
      <c r="GLM110" s="75"/>
      <c r="GLN110" s="204"/>
      <c r="GLO110" s="205"/>
      <c r="GLP110" s="72"/>
      <c r="GLQ110" s="70"/>
      <c r="GLR110" s="73"/>
      <c r="GLS110" s="74"/>
      <c r="GLT110" s="74"/>
      <c r="GLU110" s="62"/>
      <c r="GLV110" s="75"/>
      <c r="GLW110" s="76"/>
      <c r="GLX110" s="216"/>
      <c r="GLY110" s="75"/>
      <c r="GLZ110" s="75"/>
      <c r="GMA110" s="204"/>
      <c r="GMB110" s="205"/>
      <c r="GMC110" s="72"/>
      <c r="GMD110" s="70"/>
      <c r="GME110" s="73"/>
      <c r="GMF110" s="74"/>
      <c r="GMG110" s="74"/>
      <c r="GMH110" s="62"/>
      <c r="GMI110" s="75"/>
      <c r="GMJ110" s="76"/>
      <c r="GMK110" s="216"/>
      <c r="GML110" s="75"/>
      <c r="GMM110" s="75"/>
      <c r="GMN110" s="204"/>
      <c r="GMO110" s="205"/>
      <c r="GMP110" s="72"/>
      <c r="GMQ110" s="70"/>
      <c r="GMR110" s="73"/>
      <c r="GMS110" s="74"/>
      <c r="GMT110" s="74"/>
      <c r="GMU110" s="62"/>
      <c r="GMV110" s="75"/>
      <c r="GMW110" s="76"/>
      <c r="GMX110" s="216"/>
      <c r="GMY110" s="75"/>
      <c r="GMZ110" s="75"/>
      <c r="GNA110" s="204"/>
      <c r="GNB110" s="205"/>
      <c r="GNC110" s="72"/>
      <c r="GND110" s="70"/>
      <c r="GNE110" s="73"/>
      <c r="GNF110" s="74"/>
      <c r="GNG110" s="74"/>
      <c r="GNH110" s="62"/>
      <c r="GNI110" s="75"/>
      <c r="GNJ110" s="76"/>
      <c r="GNK110" s="216"/>
      <c r="GNL110" s="75"/>
      <c r="GNM110" s="75"/>
      <c r="GNN110" s="204"/>
      <c r="GNO110" s="205"/>
      <c r="GNP110" s="72"/>
      <c r="GNQ110" s="70"/>
      <c r="GNR110" s="73"/>
      <c r="GNS110" s="74"/>
      <c r="GNT110" s="74"/>
      <c r="GNU110" s="62"/>
      <c r="GNV110" s="75"/>
      <c r="GNW110" s="76"/>
      <c r="GNX110" s="216"/>
      <c r="GNY110" s="75"/>
      <c r="GNZ110" s="75"/>
      <c r="GOA110" s="204"/>
      <c r="GOB110" s="205"/>
      <c r="GOC110" s="72"/>
      <c r="GOD110" s="70"/>
      <c r="GOE110" s="73"/>
      <c r="GOF110" s="74"/>
      <c r="GOG110" s="74"/>
      <c r="GOH110" s="62"/>
      <c r="GOI110" s="75"/>
      <c r="GOJ110" s="76"/>
      <c r="GOK110" s="216"/>
      <c r="GOL110" s="75"/>
      <c r="GOM110" s="75"/>
      <c r="GON110" s="204"/>
      <c r="GOO110" s="205"/>
      <c r="GOP110" s="72"/>
      <c r="GOQ110" s="70"/>
      <c r="GOR110" s="73"/>
      <c r="GOS110" s="74"/>
      <c r="GOT110" s="74"/>
      <c r="GOU110" s="62"/>
      <c r="GOV110" s="75"/>
      <c r="GOW110" s="76"/>
      <c r="GOX110" s="216"/>
      <c r="GOY110" s="75"/>
      <c r="GOZ110" s="75"/>
      <c r="GPA110" s="204"/>
      <c r="GPB110" s="205"/>
      <c r="GPC110" s="72"/>
      <c r="GPD110" s="70"/>
      <c r="GPE110" s="73"/>
      <c r="GPF110" s="74"/>
      <c r="GPG110" s="74"/>
      <c r="GPH110" s="62"/>
      <c r="GPI110" s="75"/>
      <c r="GPJ110" s="76"/>
      <c r="GPK110" s="216"/>
      <c r="GPL110" s="75"/>
      <c r="GPM110" s="75"/>
      <c r="GPN110" s="204"/>
      <c r="GPO110" s="205"/>
      <c r="GPP110" s="72"/>
      <c r="GPQ110" s="70"/>
      <c r="GPR110" s="73"/>
      <c r="GPS110" s="74"/>
      <c r="GPT110" s="74"/>
      <c r="GPU110" s="62"/>
      <c r="GPV110" s="75"/>
      <c r="GPW110" s="76"/>
      <c r="GPX110" s="216"/>
      <c r="GPY110" s="75"/>
      <c r="GPZ110" s="75"/>
      <c r="GQA110" s="204"/>
      <c r="GQB110" s="205"/>
      <c r="GQC110" s="72"/>
      <c r="GQD110" s="70"/>
      <c r="GQE110" s="73"/>
      <c r="GQF110" s="74"/>
      <c r="GQG110" s="74"/>
      <c r="GQH110" s="62"/>
      <c r="GQI110" s="75"/>
      <c r="GQJ110" s="76"/>
      <c r="GQK110" s="216"/>
      <c r="GQL110" s="75"/>
      <c r="GQM110" s="75"/>
      <c r="GQN110" s="204"/>
      <c r="GQO110" s="205"/>
      <c r="GQP110" s="72"/>
      <c r="GQQ110" s="70"/>
      <c r="GQR110" s="73"/>
      <c r="GQS110" s="74"/>
      <c r="GQT110" s="74"/>
      <c r="GQU110" s="62"/>
      <c r="GQV110" s="75"/>
      <c r="GQW110" s="76"/>
      <c r="GQX110" s="216"/>
      <c r="GQY110" s="75"/>
      <c r="GQZ110" s="75"/>
      <c r="GRA110" s="204"/>
      <c r="GRB110" s="205"/>
      <c r="GRC110" s="72"/>
      <c r="GRD110" s="70"/>
      <c r="GRE110" s="73"/>
      <c r="GRF110" s="74"/>
      <c r="GRG110" s="74"/>
      <c r="GRH110" s="62"/>
      <c r="GRI110" s="75"/>
      <c r="GRJ110" s="76"/>
      <c r="GRK110" s="216"/>
      <c r="GRL110" s="75"/>
      <c r="GRM110" s="75"/>
      <c r="GRN110" s="204"/>
      <c r="GRO110" s="205"/>
      <c r="GRP110" s="72"/>
      <c r="GRQ110" s="70"/>
      <c r="GRR110" s="73"/>
      <c r="GRS110" s="74"/>
      <c r="GRT110" s="74"/>
      <c r="GRU110" s="62"/>
      <c r="GRV110" s="75"/>
      <c r="GRW110" s="76"/>
      <c r="GRX110" s="216"/>
      <c r="GRY110" s="75"/>
      <c r="GRZ110" s="75"/>
      <c r="GSA110" s="204"/>
      <c r="GSB110" s="205"/>
      <c r="GSC110" s="72"/>
      <c r="GSD110" s="70"/>
      <c r="GSE110" s="73"/>
      <c r="GSF110" s="74"/>
      <c r="GSG110" s="74"/>
      <c r="GSH110" s="62"/>
      <c r="GSI110" s="75"/>
      <c r="GSJ110" s="76"/>
      <c r="GSK110" s="216"/>
      <c r="GSL110" s="75"/>
      <c r="GSM110" s="75"/>
      <c r="GSN110" s="204"/>
      <c r="GSO110" s="205"/>
      <c r="GSP110" s="72"/>
      <c r="GSQ110" s="70"/>
      <c r="GSR110" s="73"/>
      <c r="GSS110" s="74"/>
      <c r="GST110" s="74"/>
      <c r="GSU110" s="62"/>
      <c r="GSV110" s="75"/>
      <c r="GSW110" s="76"/>
      <c r="GSX110" s="216"/>
      <c r="GSY110" s="75"/>
      <c r="GSZ110" s="75"/>
      <c r="GTA110" s="204"/>
      <c r="GTB110" s="205"/>
      <c r="GTC110" s="72"/>
      <c r="GTD110" s="70"/>
      <c r="GTE110" s="73"/>
      <c r="GTF110" s="74"/>
      <c r="GTG110" s="74"/>
      <c r="GTH110" s="62"/>
      <c r="GTI110" s="75"/>
      <c r="GTJ110" s="76"/>
      <c r="GTK110" s="216"/>
      <c r="GTL110" s="75"/>
      <c r="GTM110" s="75"/>
      <c r="GTN110" s="204"/>
      <c r="GTO110" s="205"/>
      <c r="GTP110" s="72"/>
      <c r="GTQ110" s="70"/>
      <c r="GTR110" s="73"/>
      <c r="GTS110" s="74"/>
      <c r="GTT110" s="74"/>
      <c r="GTU110" s="62"/>
      <c r="GTV110" s="75"/>
      <c r="GTW110" s="76"/>
      <c r="GTX110" s="216"/>
      <c r="GTY110" s="75"/>
      <c r="GTZ110" s="75"/>
      <c r="GUA110" s="204"/>
      <c r="GUB110" s="205"/>
      <c r="GUC110" s="72"/>
      <c r="GUD110" s="70"/>
      <c r="GUE110" s="73"/>
      <c r="GUF110" s="74"/>
      <c r="GUG110" s="74"/>
      <c r="GUH110" s="62"/>
      <c r="GUI110" s="75"/>
      <c r="GUJ110" s="76"/>
      <c r="GUK110" s="216"/>
      <c r="GUL110" s="75"/>
      <c r="GUM110" s="75"/>
      <c r="GUN110" s="204"/>
      <c r="GUO110" s="205"/>
      <c r="GUP110" s="72"/>
      <c r="GUQ110" s="70"/>
      <c r="GUR110" s="73"/>
      <c r="GUS110" s="74"/>
      <c r="GUT110" s="74"/>
      <c r="GUU110" s="62"/>
      <c r="GUV110" s="75"/>
      <c r="GUW110" s="76"/>
      <c r="GUX110" s="216"/>
      <c r="GUY110" s="75"/>
      <c r="GUZ110" s="75"/>
      <c r="GVA110" s="204"/>
      <c r="GVB110" s="205"/>
      <c r="GVC110" s="72"/>
      <c r="GVD110" s="70"/>
      <c r="GVE110" s="73"/>
      <c r="GVF110" s="74"/>
      <c r="GVG110" s="74"/>
      <c r="GVH110" s="62"/>
      <c r="GVI110" s="75"/>
      <c r="GVJ110" s="76"/>
      <c r="GVK110" s="216"/>
      <c r="GVL110" s="75"/>
      <c r="GVM110" s="75"/>
      <c r="GVN110" s="204"/>
      <c r="GVO110" s="205"/>
      <c r="GVP110" s="72"/>
      <c r="GVQ110" s="70"/>
      <c r="GVR110" s="73"/>
      <c r="GVS110" s="74"/>
      <c r="GVT110" s="74"/>
      <c r="GVU110" s="62"/>
      <c r="GVV110" s="75"/>
      <c r="GVW110" s="76"/>
      <c r="GVX110" s="216"/>
      <c r="GVY110" s="75"/>
      <c r="GVZ110" s="75"/>
      <c r="GWA110" s="204"/>
      <c r="GWB110" s="205"/>
      <c r="GWC110" s="72"/>
      <c r="GWD110" s="70"/>
      <c r="GWE110" s="73"/>
      <c r="GWF110" s="74"/>
      <c r="GWG110" s="74"/>
      <c r="GWH110" s="62"/>
      <c r="GWI110" s="75"/>
      <c r="GWJ110" s="76"/>
      <c r="GWK110" s="216"/>
      <c r="GWL110" s="75"/>
      <c r="GWM110" s="75"/>
      <c r="GWN110" s="204"/>
      <c r="GWO110" s="205"/>
      <c r="GWP110" s="72"/>
      <c r="GWQ110" s="70"/>
      <c r="GWR110" s="73"/>
      <c r="GWS110" s="74"/>
      <c r="GWT110" s="74"/>
      <c r="GWU110" s="62"/>
      <c r="GWV110" s="75"/>
      <c r="GWW110" s="76"/>
      <c r="GWX110" s="216"/>
      <c r="GWY110" s="75"/>
      <c r="GWZ110" s="75"/>
      <c r="GXA110" s="204"/>
      <c r="GXB110" s="205"/>
      <c r="GXC110" s="72"/>
      <c r="GXD110" s="70"/>
      <c r="GXE110" s="73"/>
      <c r="GXF110" s="74"/>
      <c r="GXG110" s="74"/>
      <c r="GXH110" s="62"/>
      <c r="GXI110" s="75"/>
      <c r="GXJ110" s="76"/>
      <c r="GXK110" s="216"/>
      <c r="GXL110" s="75"/>
      <c r="GXM110" s="75"/>
      <c r="GXN110" s="204"/>
      <c r="GXO110" s="205"/>
      <c r="GXP110" s="72"/>
      <c r="GXQ110" s="70"/>
      <c r="GXR110" s="73"/>
      <c r="GXS110" s="74"/>
      <c r="GXT110" s="74"/>
      <c r="GXU110" s="62"/>
      <c r="GXV110" s="75"/>
      <c r="GXW110" s="76"/>
      <c r="GXX110" s="216"/>
      <c r="GXY110" s="75"/>
      <c r="GXZ110" s="75"/>
      <c r="GYA110" s="204"/>
      <c r="GYB110" s="205"/>
      <c r="GYC110" s="72"/>
      <c r="GYD110" s="70"/>
      <c r="GYE110" s="73"/>
      <c r="GYF110" s="74"/>
      <c r="GYG110" s="74"/>
      <c r="GYH110" s="62"/>
      <c r="GYI110" s="75"/>
      <c r="GYJ110" s="76"/>
      <c r="GYK110" s="216"/>
      <c r="GYL110" s="75"/>
      <c r="GYM110" s="75"/>
      <c r="GYN110" s="204"/>
      <c r="GYO110" s="205"/>
      <c r="GYP110" s="72"/>
      <c r="GYQ110" s="70"/>
      <c r="GYR110" s="73"/>
      <c r="GYS110" s="74"/>
      <c r="GYT110" s="74"/>
      <c r="GYU110" s="62"/>
      <c r="GYV110" s="75"/>
      <c r="GYW110" s="76"/>
      <c r="GYX110" s="216"/>
      <c r="GYY110" s="75"/>
      <c r="GYZ110" s="75"/>
      <c r="GZA110" s="204"/>
      <c r="GZB110" s="205"/>
      <c r="GZC110" s="72"/>
      <c r="GZD110" s="70"/>
      <c r="GZE110" s="73"/>
      <c r="GZF110" s="74"/>
      <c r="GZG110" s="74"/>
      <c r="GZH110" s="62"/>
      <c r="GZI110" s="75"/>
      <c r="GZJ110" s="76"/>
      <c r="GZK110" s="216"/>
      <c r="GZL110" s="75"/>
      <c r="GZM110" s="75"/>
      <c r="GZN110" s="204"/>
      <c r="GZO110" s="205"/>
      <c r="GZP110" s="72"/>
      <c r="GZQ110" s="70"/>
      <c r="GZR110" s="73"/>
      <c r="GZS110" s="74"/>
      <c r="GZT110" s="74"/>
      <c r="GZU110" s="62"/>
      <c r="GZV110" s="75"/>
      <c r="GZW110" s="76"/>
      <c r="GZX110" s="216"/>
      <c r="GZY110" s="75"/>
      <c r="GZZ110" s="75"/>
      <c r="HAA110" s="204"/>
      <c r="HAB110" s="205"/>
      <c r="HAC110" s="72"/>
      <c r="HAD110" s="70"/>
      <c r="HAE110" s="73"/>
      <c r="HAF110" s="74"/>
      <c r="HAG110" s="74"/>
      <c r="HAH110" s="62"/>
      <c r="HAI110" s="75"/>
      <c r="HAJ110" s="76"/>
      <c r="HAK110" s="216"/>
      <c r="HAL110" s="75"/>
      <c r="HAM110" s="75"/>
      <c r="HAN110" s="204"/>
      <c r="HAO110" s="205"/>
      <c r="HAP110" s="72"/>
      <c r="HAQ110" s="70"/>
      <c r="HAR110" s="73"/>
      <c r="HAS110" s="74"/>
      <c r="HAT110" s="74"/>
      <c r="HAU110" s="62"/>
      <c r="HAV110" s="75"/>
      <c r="HAW110" s="76"/>
      <c r="HAX110" s="216"/>
      <c r="HAY110" s="75"/>
      <c r="HAZ110" s="75"/>
      <c r="HBA110" s="204"/>
      <c r="HBB110" s="205"/>
      <c r="HBC110" s="72"/>
      <c r="HBD110" s="70"/>
      <c r="HBE110" s="73"/>
      <c r="HBF110" s="74"/>
      <c r="HBG110" s="74"/>
      <c r="HBH110" s="62"/>
      <c r="HBI110" s="75"/>
      <c r="HBJ110" s="76"/>
      <c r="HBK110" s="216"/>
      <c r="HBL110" s="75"/>
      <c r="HBM110" s="75"/>
      <c r="HBN110" s="204"/>
      <c r="HBO110" s="205"/>
      <c r="HBP110" s="72"/>
      <c r="HBQ110" s="70"/>
      <c r="HBR110" s="73"/>
      <c r="HBS110" s="74"/>
      <c r="HBT110" s="74"/>
      <c r="HBU110" s="62"/>
      <c r="HBV110" s="75"/>
      <c r="HBW110" s="76"/>
      <c r="HBX110" s="216"/>
      <c r="HBY110" s="75"/>
      <c r="HBZ110" s="75"/>
      <c r="HCA110" s="204"/>
      <c r="HCB110" s="205"/>
      <c r="HCC110" s="72"/>
      <c r="HCD110" s="70"/>
      <c r="HCE110" s="73"/>
      <c r="HCF110" s="74"/>
      <c r="HCG110" s="74"/>
      <c r="HCH110" s="62"/>
      <c r="HCI110" s="75"/>
      <c r="HCJ110" s="76"/>
      <c r="HCK110" s="216"/>
      <c r="HCL110" s="75"/>
      <c r="HCM110" s="75"/>
      <c r="HCN110" s="204"/>
      <c r="HCO110" s="205"/>
      <c r="HCP110" s="72"/>
      <c r="HCQ110" s="70"/>
      <c r="HCR110" s="73"/>
      <c r="HCS110" s="74"/>
      <c r="HCT110" s="74"/>
      <c r="HCU110" s="62"/>
      <c r="HCV110" s="75"/>
      <c r="HCW110" s="76"/>
      <c r="HCX110" s="216"/>
      <c r="HCY110" s="75"/>
      <c r="HCZ110" s="75"/>
      <c r="HDA110" s="204"/>
      <c r="HDB110" s="205"/>
      <c r="HDC110" s="72"/>
      <c r="HDD110" s="70"/>
      <c r="HDE110" s="73"/>
      <c r="HDF110" s="74"/>
      <c r="HDG110" s="74"/>
      <c r="HDH110" s="62"/>
      <c r="HDI110" s="75"/>
      <c r="HDJ110" s="76"/>
      <c r="HDK110" s="216"/>
      <c r="HDL110" s="75"/>
      <c r="HDM110" s="75"/>
      <c r="HDN110" s="204"/>
      <c r="HDO110" s="205"/>
      <c r="HDP110" s="72"/>
      <c r="HDQ110" s="70"/>
      <c r="HDR110" s="73"/>
      <c r="HDS110" s="74"/>
      <c r="HDT110" s="74"/>
      <c r="HDU110" s="62"/>
      <c r="HDV110" s="75"/>
      <c r="HDW110" s="76"/>
      <c r="HDX110" s="216"/>
      <c r="HDY110" s="75"/>
      <c r="HDZ110" s="75"/>
      <c r="HEA110" s="204"/>
      <c r="HEB110" s="205"/>
      <c r="HEC110" s="72"/>
      <c r="HED110" s="70"/>
      <c r="HEE110" s="73"/>
      <c r="HEF110" s="74"/>
      <c r="HEG110" s="74"/>
      <c r="HEH110" s="62"/>
      <c r="HEI110" s="75"/>
      <c r="HEJ110" s="76"/>
      <c r="HEK110" s="216"/>
      <c r="HEL110" s="75"/>
      <c r="HEM110" s="75"/>
      <c r="HEN110" s="204"/>
      <c r="HEO110" s="205"/>
      <c r="HEP110" s="72"/>
      <c r="HEQ110" s="70"/>
      <c r="HER110" s="73"/>
      <c r="HES110" s="74"/>
      <c r="HET110" s="74"/>
      <c r="HEU110" s="62"/>
      <c r="HEV110" s="75"/>
      <c r="HEW110" s="76"/>
      <c r="HEX110" s="216"/>
      <c r="HEY110" s="75"/>
      <c r="HEZ110" s="75"/>
      <c r="HFA110" s="204"/>
      <c r="HFB110" s="205"/>
      <c r="HFC110" s="72"/>
      <c r="HFD110" s="70"/>
      <c r="HFE110" s="73"/>
      <c r="HFF110" s="74"/>
      <c r="HFG110" s="74"/>
      <c r="HFH110" s="62"/>
      <c r="HFI110" s="75"/>
      <c r="HFJ110" s="76"/>
      <c r="HFK110" s="216"/>
      <c r="HFL110" s="75"/>
      <c r="HFM110" s="75"/>
      <c r="HFN110" s="204"/>
      <c r="HFO110" s="205"/>
      <c r="HFP110" s="72"/>
      <c r="HFQ110" s="70"/>
      <c r="HFR110" s="73"/>
      <c r="HFS110" s="74"/>
      <c r="HFT110" s="74"/>
      <c r="HFU110" s="62"/>
      <c r="HFV110" s="75"/>
      <c r="HFW110" s="76"/>
      <c r="HFX110" s="216"/>
      <c r="HFY110" s="75"/>
      <c r="HFZ110" s="75"/>
      <c r="HGA110" s="204"/>
      <c r="HGB110" s="205"/>
      <c r="HGC110" s="72"/>
      <c r="HGD110" s="70"/>
      <c r="HGE110" s="73"/>
      <c r="HGF110" s="74"/>
      <c r="HGG110" s="74"/>
      <c r="HGH110" s="62"/>
      <c r="HGI110" s="75"/>
      <c r="HGJ110" s="76"/>
      <c r="HGK110" s="216"/>
      <c r="HGL110" s="75"/>
      <c r="HGM110" s="75"/>
      <c r="HGN110" s="204"/>
      <c r="HGO110" s="205"/>
      <c r="HGP110" s="72"/>
      <c r="HGQ110" s="70"/>
      <c r="HGR110" s="73"/>
      <c r="HGS110" s="74"/>
      <c r="HGT110" s="74"/>
      <c r="HGU110" s="62"/>
      <c r="HGV110" s="75"/>
      <c r="HGW110" s="76"/>
      <c r="HGX110" s="216"/>
      <c r="HGY110" s="75"/>
      <c r="HGZ110" s="75"/>
      <c r="HHA110" s="204"/>
      <c r="HHB110" s="205"/>
      <c r="HHC110" s="72"/>
      <c r="HHD110" s="70"/>
      <c r="HHE110" s="73"/>
      <c r="HHF110" s="74"/>
      <c r="HHG110" s="74"/>
      <c r="HHH110" s="62"/>
      <c r="HHI110" s="75"/>
      <c r="HHJ110" s="76"/>
      <c r="HHK110" s="216"/>
      <c r="HHL110" s="75"/>
      <c r="HHM110" s="75"/>
      <c r="HHN110" s="204"/>
      <c r="HHO110" s="205"/>
      <c r="HHP110" s="72"/>
      <c r="HHQ110" s="70"/>
      <c r="HHR110" s="73"/>
      <c r="HHS110" s="74"/>
      <c r="HHT110" s="74"/>
      <c r="HHU110" s="62"/>
      <c r="HHV110" s="75"/>
      <c r="HHW110" s="76"/>
      <c r="HHX110" s="216"/>
      <c r="HHY110" s="75"/>
      <c r="HHZ110" s="75"/>
      <c r="HIA110" s="204"/>
      <c r="HIB110" s="205"/>
      <c r="HIC110" s="72"/>
      <c r="HID110" s="70"/>
      <c r="HIE110" s="73"/>
      <c r="HIF110" s="74"/>
      <c r="HIG110" s="74"/>
      <c r="HIH110" s="62"/>
      <c r="HII110" s="75"/>
      <c r="HIJ110" s="76"/>
      <c r="HIK110" s="216"/>
      <c r="HIL110" s="75"/>
      <c r="HIM110" s="75"/>
      <c r="HIN110" s="204"/>
      <c r="HIO110" s="205"/>
      <c r="HIP110" s="72"/>
      <c r="HIQ110" s="70"/>
      <c r="HIR110" s="73"/>
      <c r="HIS110" s="74"/>
      <c r="HIT110" s="74"/>
      <c r="HIU110" s="62"/>
      <c r="HIV110" s="75"/>
      <c r="HIW110" s="76"/>
      <c r="HIX110" s="216"/>
      <c r="HIY110" s="75"/>
      <c r="HIZ110" s="75"/>
      <c r="HJA110" s="204"/>
      <c r="HJB110" s="205"/>
      <c r="HJC110" s="72"/>
      <c r="HJD110" s="70"/>
      <c r="HJE110" s="73"/>
      <c r="HJF110" s="74"/>
      <c r="HJG110" s="74"/>
      <c r="HJH110" s="62"/>
      <c r="HJI110" s="75"/>
      <c r="HJJ110" s="76"/>
      <c r="HJK110" s="216"/>
      <c r="HJL110" s="75"/>
      <c r="HJM110" s="75"/>
      <c r="HJN110" s="204"/>
      <c r="HJO110" s="205"/>
      <c r="HJP110" s="72"/>
      <c r="HJQ110" s="70"/>
      <c r="HJR110" s="73"/>
      <c r="HJS110" s="74"/>
      <c r="HJT110" s="74"/>
      <c r="HJU110" s="62"/>
      <c r="HJV110" s="75"/>
      <c r="HJW110" s="76"/>
      <c r="HJX110" s="216"/>
      <c r="HJY110" s="75"/>
      <c r="HJZ110" s="75"/>
      <c r="HKA110" s="204"/>
      <c r="HKB110" s="205"/>
      <c r="HKC110" s="72"/>
      <c r="HKD110" s="70"/>
      <c r="HKE110" s="73"/>
      <c r="HKF110" s="74"/>
      <c r="HKG110" s="74"/>
      <c r="HKH110" s="62"/>
      <c r="HKI110" s="75"/>
      <c r="HKJ110" s="76"/>
      <c r="HKK110" s="216"/>
      <c r="HKL110" s="75"/>
      <c r="HKM110" s="75"/>
      <c r="HKN110" s="204"/>
      <c r="HKO110" s="205"/>
      <c r="HKP110" s="72"/>
      <c r="HKQ110" s="70"/>
      <c r="HKR110" s="73"/>
      <c r="HKS110" s="74"/>
      <c r="HKT110" s="74"/>
      <c r="HKU110" s="62"/>
      <c r="HKV110" s="75"/>
      <c r="HKW110" s="76"/>
      <c r="HKX110" s="216"/>
      <c r="HKY110" s="75"/>
      <c r="HKZ110" s="75"/>
      <c r="HLA110" s="204"/>
      <c r="HLB110" s="205"/>
      <c r="HLC110" s="72"/>
      <c r="HLD110" s="70"/>
      <c r="HLE110" s="73"/>
      <c r="HLF110" s="74"/>
      <c r="HLG110" s="74"/>
      <c r="HLH110" s="62"/>
      <c r="HLI110" s="75"/>
      <c r="HLJ110" s="76"/>
      <c r="HLK110" s="216"/>
      <c r="HLL110" s="75"/>
      <c r="HLM110" s="75"/>
      <c r="HLN110" s="204"/>
      <c r="HLO110" s="205"/>
      <c r="HLP110" s="72"/>
      <c r="HLQ110" s="70"/>
      <c r="HLR110" s="73"/>
      <c r="HLS110" s="74"/>
      <c r="HLT110" s="74"/>
      <c r="HLU110" s="62"/>
      <c r="HLV110" s="75"/>
      <c r="HLW110" s="76"/>
      <c r="HLX110" s="216"/>
      <c r="HLY110" s="75"/>
      <c r="HLZ110" s="75"/>
      <c r="HMA110" s="204"/>
      <c r="HMB110" s="205"/>
      <c r="HMC110" s="72"/>
      <c r="HMD110" s="70"/>
      <c r="HME110" s="73"/>
      <c r="HMF110" s="74"/>
      <c r="HMG110" s="74"/>
      <c r="HMH110" s="62"/>
      <c r="HMI110" s="75"/>
      <c r="HMJ110" s="76"/>
      <c r="HMK110" s="216"/>
      <c r="HML110" s="75"/>
      <c r="HMM110" s="75"/>
      <c r="HMN110" s="204"/>
      <c r="HMO110" s="205"/>
      <c r="HMP110" s="72"/>
      <c r="HMQ110" s="70"/>
      <c r="HMR110" s="73"/>
      <c r="HMS110" s="74"/>
      <c r="HMT110" s="74"/>
      <c r="HMU110" s="62"/>
      <c r="HMV110" s="75"/>
      <c r="HMW110" s="76"/>
      <c r="HMX110" s="216"/>
      <c r="HMY110" s="75"/>
      <c r="HMZ110" s="75"/>
      <c r="HNA110" s="204"/>
      <c r="HNB110" s="205"/>
      <c r="HNC110" s="72"/>
      <c r="HND110" s="70"/>
      <c r="HNE110" s="73"/>
      <c r="HNF110" s="74"/>
      <c r="HNG110" s="74"/>
      <c r="HNH110" s="62"/>
      <c r="HNI110" s="75"/>
      <c r="HNJ110" s="76"/>
      <c r="HNK110" s="216"/>
      <c r="HNL110" s="75"/>
      <c r="HNM110" s="75"/>
      <c r="HNN110" s="204"/>
      <c r="HNO110" s="205"/>
      <c r="HNP110" s="72"/>
      <c r="HNQ110" s="70"/>
      <c r="HNR110" s="73"/>
      <c r="HNS110" s="74"/>
      <c r="HNT110" s="74"/>
      <c r="HNU110" s="62"/>
      <c r="HNV110" s="75"/>
      <c r="HNW110" s="76"/>
      <c r="HNX110" s="216"/>
      <c r="HNY110" s="75"/>
      <c r="HNZ110" s="75"/>
      <c r="HOA110" s="204"/>
      <c r="HOB110" s="205"/>
      <c r="HOC110" s="72"/>
      <c r="HOD110" s="70"/>
      <c r="HOE110" s="73"/>
      <c r="HOF110" s="74"/>
      <c r="HOG110" s="74"/>
      <c r="HOH110" s="62"/>
      <c r="HOI110" s="75"/>
      <c r="HOJ110" s="76"/>
      <c r="HOK110" s="216"/>
      <c r="HOL110" s="75"/>
      <c r="HOM110" s="75"/>
      <c r="HON110" s="204"/>
      <c r="HOO110" s="205"/>
      <c r="HOP110" s="72"/>
      <c r="HOQ110" s="70"/>
      <c r="HOR110" s="73"/>
      <c r="HOS110" s="74"/>
      <c r="HOT110" s="74"/>
      <c r="HOU110" s="62"/>
      <c r="HOV110" s="75"/>
      <c r="HOW110" s="76"/>
      <c r="HOX110" s="216"/>
      <c r="HOY110" s="75"/>
      <c r="HOZ110" s="75"/>
      <c r="HPA110" s="204"/>
      <c r="HPB110" s="205"/>
      <c r="HPC110" s="72"/>
      <c r="HPD110" s="70"/>
      <c r="HPE110" s="73"/>
      <c r="HPF110" s="74"/>
      <c r="HPG110" s="74"/>
      <c r="HPH110" s="62"/>
      <c r="HPI110" s="75"/>
      <c r="HPJ110" s="76"/>
      <c r="HPK110" s="216"/>
      <c r="HPL110" s="75"/>
      <c r="HPM110" s="75"/>
      <c r="HPN110" s="204"/>
      <c r="HPO110" s="205"/>
      <c r="HPP110" s="72"/>
      <c r="HPQ110" s="70"/>
      <c r="HPR110" s="73"/>
      <c r="HPS110" s="74"/>
      <c r="HPT110" s="74"/>
      <c r="HPU110" s="62"/>
      <c r="HPV110" s="75"/>
      <c r="HPW110" s="76"/>
      <c r="HPX110" s="216"/>
      <c r="HPY110" s="75"/>
      <c r="HPZ110" s="75"/>
      <c r="HQA110" s="204"/>
      <c r="HQB110" s="205"/>
      <c r="HQC110" s="72"/>
      <c r="HQD110" s="70"/>
      <c r="HQE110" s="73"/>
      <c r="HQF110" s="74"/>
      <c r="HQG110" s="74"/>
      <c r="HQH110" s="62"/>
      <c r="HQI110" s="75"/>
      <c r="HQJ110" s="76"/>
      <c r="HQK110" s="216"/>
      <c r="HQL110" s="75"/>
      <c r="HQM110" s="75"/>
      <c r="HQN110" s="204"/>
      <c r="HQO110" s="205"/>
      <c r="HQP110" s="72"/>
      <c r="HQQ110" s="70"/>
      <c r="HQR110" s="73"/>
      <c r="HQS110" s="74"/>
      <c r="HQT110" s="74"/>
      <c r="HQU110" s="62"/>
      <c r="HQV110" s="75"/>
      <c r="HQW110" s="76"/>
      <c r="HQX110" s="216"/>
      <c r="HQY110" s="75"/>
      <c r="HQZ110" s="75"/>
      <c r="HRA110" s="204"/>
      <c r="HRB110" s="205"/>
      <c r="HRC110" s="72"/>
      <c r="HRD110" s="70"/>
      <c r="HRE110" s="73"/>
      <c r="HRF110" s="74"/>
      <c r="HRG110" s="74"/>
      <c r="HRH110" s="62"/>
      <c r="HRI110" s="75"/>
      <c r="HRJ110" s="76"/>
      <c r="HRK110" s="216"/>
      <c r="HRL110" s="75"/>
      <c r="HRM110" s="75"/>
      <c r="HRN110" s="204"/>
      <c r="HRO110" s="205"/>
      <c r="HRP110" s="72"/>
      <c r="HRQ110" s="70"/>
      <c r="HRR110" s="73"/>
      <c r="HRS110" s="74"/>
      <c r="HRT110" s="74"/>
      <c r="HRU110" s="62"/>
      <c r="HRV110" s="75"/>
      <c r="HRW110" s="76"/>
      <c r="HRX110" s="216"/>
      <c r="HRY110" s="75"/>
      <c r="HRZ110" s="75"/>
      <c r="HSA110" s="204"/>
      <c r="HSB110" s="205"/>
      <c r="HSC110" s="72"/>
      <c r="HSD110" s="70"/>
      <c r="HSE110" s="73"/>
      <c r="HSF110" s="74"/>
      <c r="HSG110" s="74"/>
      <c r="HSH110" s="62"/>
      <c r="HSI110" s="75"/>
      <c r="HSJ110" s="76"/>
      <c r="HSK110" s="216"/>
      <c r="HSL110" s="75"/>
      <c r="HSM110" s="75"/>
      <c r="HSN110" s="204"/>
      <c r="HSO110" s="205"/>
      <c r="HSP110" s="72"/>
      <c r="HSQ110" s="70"/>
      <c r="HSR110" s="73"/>
      <c r="HSS110" s="74"/>
      <c r="HST110" s="74"/>
      <c r="HSU110" s="62"/>
      <c r="HSV110" s="75"/>
      <c r="HSW110" s="76"/>
      <c r="HSX110" s="216"/>
      <c r="HSY110" s="75"/>
      <c r="HSZ110" s="75"/>
      <c r="HTA110" s="204"/>
      <c r="HTB110" s="205"/>
      <c r="HTC110" s="72"/>
      <c r="HTD110" s="70"/>
      <c r="HTE110" s="73"/>
      <c r="HTF110" s="74"/>
      <c r="HTG110" s="74"/>
      <c r="HTH110" s="62"/>
      <c r="HTI110" s="75"/>
      <c r="HTJ110" s="76"/>
      <c r="HTK110" s="216"/>
      <c r="HTL110" s="75"/>
      <c r="HTM110" s="75"/>
      <c r="HTN110" s="204"/>
      <c r="HTO110" s="205"/>
      <c r="HTP110" s="72"/>
      <c r="HTQ110" s="70"/>
      <c r="HTR110" s="73"/>
      <c r="HTS110" s="74"/>
      <c r="HTT110" s="74"/>
      <c r="HTU110" s="62"/>
      <c r="HTV110" s="75"/>
      <c r="HTW110" s="76"/>
      <c r="HTX110" s="216"/>
      <c r="HTY110" s="75"/>
      <c r="HTZ110" s="75"/>
      <c r="HUA110" s="204"/>
      <c r="HUB110" s="205"/>
      <c r="HUC110" s="72"/>
      <c r="HUD110" s="70"/>
      <c r="HUE110" s="73"/>
      <c r="HUF110" s="74"/>
      <c r="HUG110" s="74"/>
      <c r="HUH110" s="62"/>
      <c r="HUI110" s="75"/>
      <c r="HUJ110" s="76"/>
      <c r="HUK110" s="216"/>
      <c r="HUL110" s="75"/>
      <c r="HUM110" s="75"/>
      <c r="HUN110" s="204"/>
      <c r="HUO110" s="205"/>
      <c r="HUP110" s="72"/>
      <c r="HUQ110" s="70"/>
      <c r="HUR110" s="73"/>
      <c r="HUS110" s="74"/>
      <c r="HUT110" s="74"/>
      <c r="HUU110" s="62"/>
      <c r="HUV110" s="75"/>
      <c r="HUW110" s="76"/>
      <c r="HUX110" s="216"/>
      <c r="HUY110" s="75"/>
      <c r="HUZ110" s="75"/>
      <c r="HVA110" s="204"/>
      <c r="HVB110" s="205"/>
      <c r="HVC110" s="72"/>
      <c r="HVD110" s="70"/>
      <c r="HVE110" s="73"/>
      <c r="HVF110" s="74"/>
      <c r="HVG110" s="74"/>
      <c r="HVH110" s="62"/>
      <c r="HVI110" s="75"/>
      <c r="HVJ110" s="76"/>
      <c r="HVK110" s="216"/>
      <c r="HVL110" s="75"/>
      <c r="HVM110" s="75"/>
      <c r="HVN110" s="204"/>
      <c r="HVO110" s="205"/>
      <c r="HVP110" s="72"/>
      <c r="HVQ110" s="70"/>
      <c r="HVR110" s="73"/>
      <c r="HVS110" s="74"/>
      <c r="HVT110" s="74"/>
      <c r="HVU110" s="62"/>
      <c r="HVV110" s="75"/>
      <c r="HVW110" s="76"/>
      <c r="HVX110" s="216"/>
      <c r="HVY110" s="75"/>
      <c r="HVZ110" s="75"/>
      <c r="HWA110" s="204"/>
      <c r="HWB110" s="205"/>
      <c r="HWC110" s="72"/>
      <c r="HWD110" s="70"/>
      <c r="HWE110" s="73"/>
      <c r="HWF110" s="74"/>
      <c r="HWG110" s="74"/>
      <c r="HWH110" s="62"/>
      <c r="HWI110" s="75"/>
      <c r="HWJ110" s="76"/>
      <c r="HWK110" s="216"/>
      <c r="HWL110" s="75"/>
      <c r="HWM110" s="75"/>
      <c r="HWN110" s="204"/>
      <c r="HWO110" s="205"/>
      <c r="HWP110" s="72"/>
      <c r="HWQ110" s="70"/>
      <c r="HWR110" s="73"/>
      <c r="HWS110" s="74"/>
      <c r="HWT110" s="74"/>
      <c r="HWU110" s="62"/>
      <c r="HWV110" s="75"/>
      <c r="HWW110" s="76"/>
      <c r="HWX110" s="216"/>
      <c r="HWY110" s="75"/>
      <c r="HWZ110" s="75"/>
      <c r="HXA110" s="204"/>
      <c r="HXB110" s="205"/>
      <c r="HXC110" s="72"/>
      <c r="HXD110" s="70"/>
      <c r="HXE110" s="73"/>
      <c r="HXF110" s="74"/>
      <c r="HXG110" s="74"/>
      <c r="HXH110" s="62"/>
      <c r="HXI110" s="75"/>
      <c r="HXJ110" s="76"/>
      <c r="HXK110" s="216"/>
      <c r="HXL110" s="75"/>
      <c r="HXM110" s="75"/>
      <c r="HXN110" s="204"/>
      <c r="HXO110" s="205"/>
      <c r="HXP110" s="72"/>
      <c r="HXQ110" s="70"/>
      <c r="HXR110" s="73"/>
      <c r="HXS110" s="74"/>
      <c r="HXT110" s="74"/>
      <c r="HXU110" s="62"/>
      <c r="HXV110" s="75"/>
      <c r="HXW110" s="76"/>
      <c r="HXX110" s="216"/>
      <c r="HXY110" s="75"/>
      <c r="HXZ110" s="75"/>
      <c r="HYA110" s="204"/>
      <c r="HYB110" s="205"/>
      <c r="HYC110" s="72"/>
      <c r="HYD110" s="70"/>
      <c r="HYE110" s="73"/>
      <c r="HYF110" s="74"/>
      <c r="HYG110" s="74"/>
      <c r="HYH110" s="62"/>
      <c r="HYI110" s="75"/>
      <c r="HYJ110" s="76"/>
      <c r="HYK110" s="216"/>
      <c r="HYL110" s="75"/>
      <c r="HYM110" s="75"/>
      <c r="HYN110" s="204"/>
      <c r="HYO110" s="205"/>
      <c r="HYP110" s="72"/>
      <c r="HYQ110" s="70"/>
      <c r="HYR110" s="73"/>
      <c r="HYS110" s="74"/>
      <c r="HYT110" s="74"/>
      <c r="HYU110" s="62"/>
      <c r="HYV110" s="75"/>
      <c r="HYW110" s="76"/>
      <c r="HYX110" s="216"/>
      <c r="HYY110" s="75"/>
      <c r="HYZ110" s="75"/>
      <c r="HZA110" s="204"/>
      <c r="HZB110" s="205"/>
      <c r="HZC110" s="72"/>
      <c r="HZD110" s="70"/>
      <c r="HZE110" s="73"/>
      <c r="HZF110" s="74"/>
      <c r="HZG110" s="74"/>
      <c r="HZH110" s="62"/>
      <c r="HZI110" s="75"/>
      <c r="HZJ110" s="76"/>
      <c r="HZK110" s="216"/>
      <c r="HZL110" s="75"/>
      <c r="HZM110" s="75"/>
      <c r="HZN110" s="204"/>
      <c r="HZO110" s="205"/>
      <c r="HZP110" s="72"/>
      <c r="HZQ110" s="70"/>
      <c r="HZR110" s="73"/>
      <c r="HZS110" s="74"/>
      <c r="HZT110" s="74"/>
      <c r="HZU110" s="62"/>
      <c r="HZV110" s="75"/>
      <c r="HZW110" s="76"/>
      <c r="HZX110" s="216"/>
      <c r="HZY110" s="75"/>
      <c r="HZZ110" s="75"/>
      <c r="IAA110" s="204"/>
      <c r="IAB110" s="205"/>
      <c r="IAC110" s="72"/>
      <c r="IAD110" s="70"/>
      <c r="IAE110" s="73"/>
      <c r="IAF110" s="74"/>
      <c r="IAG110" s="74"/>
      <c r="IAH110" s="62"/>
      <c r="IAI110" s="75"/>
      <c r="IAJ110" s="76"/>
      <c r="IAK110" s="216"/>
      <c r="IAL110" s="75"/>
      <c r="IAM110" s="75"/>
      <c r="IAN110" s="204"/>
      <c r="IAO110" s="205"/>
      <c r="IAP110" s="72"/>
      <c r="IAQ110" s="70"/>
      <c r="IAR110" s="73"/>
      <c r="IAS110" s="74"/>
      <c r="IAT110" s="74"/>
      <c r="IAU110" s="62"/>
      <c r="IAV110" s="75"/>
      <c r="IAW110" s="76"/>
      <c r="IAX110" s="216"/>
      <c r="IAY110" s="75"/>
      <c r="IAZ110" s="75"/>
      <c r="IBA110" s="204"/>
      <c r="IBB110" s="205"/>
      <c r="IBC110" s="72"/>
      <c r="IBD110" s="70"/>
      <c r="IBE110" s="73"/>
      <c r="IBF110" s="74"/>
      <c r="IBG110" s="74"/>
      <c r="IBH110" s="62"/>
      <c r="IBI110" s="75"/>
      <c r="IBJ110" s="76"/>
      <c r="IBK110" s="216"/>
      <c r="IBL110" s="75"/>
      <c r="IBM110" s="75"/>
      <c r="IBN110" s="204"/>
      <c r="IBO110" s="205"/>
      <c r="IBP110" s="72"/>
      <c r="IBQ110" s="70"/>
      <c r="IBR110" s="73"/>
      <c r="IBS110" s="74"/>
      <c r="IBT110" s="74"/>
      <c r="IBU110" s="62"/>
      <c r="IBV110" s="75"/>
      <c r="IBW110" s="76"/>
      <c r="IBX110" s="216"/>
      <c r="IBY110" s="75"/>
      <c r="IBZ110" s="75"/>
      <c r="ICA110" s="204"/>
      <c r="ICB110" s="205"/>
      <c r="ICC110" s="72"/>
      <c r="ICD110" s="70"/>
      <c r="ICE110" s="73"/>
      <c r="ICF110" s="74"/>
      <c r="ICG110" s="74"/>
      <c r="ICH110" s="62"/>
      <c r="ICI110" s="75"/>
      <c r="ICJ110" s="76"/>
      <c r="ICK110" s="216"/>
      <c r="ICL110" s="75"/>
      <c r="ICM110" s="75"/>
      <c r="ICN110" s="204"/>
      <c r="ICO110" s="205"/>
      <c r="ICP110" s="72"/>
      <c r="ICQ110" s="70"/>
      <c r="ICR110" s="73"/>
      <c r="ICS110" s="74"/>
      <c r="ICT110" s="74"/>
      <c r="ICU110" s="62"/>
      <c r="ICV110" s="75"/>
      <c r="ICW110" s="76"/>
      <c r="ICX110" s="216"/>
      <c r="ICY110" s="75"/>
      <c r="ICZ110" s="75"/>
      <c r="IDA110" s="204"/>
      <c r="IDB110" s="205"/>
      <c r="IDC110" s="72"/>
      <c r="IDD110" s="70"/>
      <c r="IDE110" s="73"/>
      <c r="IDF110" s="74"/>
      <c r="IDG110" s="74"/>
      <c r="IDH110" s="62"/>
      <c r="IDI110" s="75"/>
      <c r="IDJ110" s="76"/>
      <c r="IDK110" s="216"/>
      <c r="IDL110" s="75"/>
      <c r="IDM110" s="75"/>
      <c r="IDN110" s="204"/>
      <c r="IDO110" s="205"/>
      <c r="IDP110" s="72"/>
      <c r="IDQ110" s="70"/>
      <c r="IDR110" s="73"/>
      <c r="IDS110" s="74"/>
      <c r="IDT110" s="74"/>
      <c r="IDU110" s="62"/>
      <c r="IDV110" s="75"/>
      <c r="IDW110" s="76"/>
      <c r="IDX110" s="216"/>
      <c r="IDY110" s="75"/>
      <c r="IDZ110" s="75"/>
      <c r="IEA110" s="204"/>
      <c r="IEB110" s="205"/>
      <c r="IEC110" s="72"/>
      <c r="IED110" s="70"/>
      <c r="IEE110" s="73"/>
      <c r="IEF110" s="74"/>
      <c r="IEG110" s="74"/>
      <c r="IEH110" s="62"/>
      <c r="IEI110" s="75"/>
      <c r="IEJ110" s="76"/>
      <c r="IEK110" s="216"/>
      <c r="IEL110" s="75"/>
      <c r="IEM110" s="75"/>
      <c r="IEN110" s="204"/>
      <c r="IEO110" s="205"/>
      <c r="IEP110" s="72"/>
      <c r="IEQ110" s="70"/>
      <c r="IER110" s="73"/>
      <c r="IES110" s="74"/>
      <c r="IET110" s="74"/>
      <c r="IEU110" s="62"/>
      <c r="IEV110" s="75"/>
      <c r="IEW110" s="76"/>
      <c r="IEX110" s="216"/>
      <c r="IEY110" s="75"/>
      <c r="IEZ110" s="75"/>
      <c r="IFA110" s="204"/>
      <c r="IFB110" s="205"/>
      <c r="IFC110" s="72"/>
      <c r="IFD110" s="70"/>
      <c r="IFE110" s="73"/>
      <c r="IFF110" s="74"/>
      <c r="IFG110" s="74"/>
      <c r="IFH110" s="62"/>
      <c r="IFI110" s="75"/>
      <c r="IFJ110" s="76"/>
      <c r="IFK110" s="216"/>
      <c r="IFL110" s="75"/>
      <c r="IFM110" s="75"/>
      <c r="IFN110" s="204"/>
      <c r="IFO110" s="205"/>
      <c r="IFP110" s="72"/>
      <c r="IFQ110" s="70"/>
      <c r="IFR110" s="73"/>
      <c r="IFS110" s="74"/>
      <c r="IFT110" s="74"/>
      <c r="IFU110" s="62"/>
      <c r="IFV110" s="75"/>
      <c r="IFW110" s="76"/>
      <c r="IFX110" s="216"/>
      <c r="IFY110" s="75"/>
      <c r="IFZ110" s="75"/>
      <c r="IGA110" s="204"/>
      <c r="IGB110" s="205"/>
      <c r="IGC110" s="72"/>
      <c r="IGD110" s="70"/>
      <c r="IGE110" s="73"/>
      <c r="IGF110" s="74"/>
      <c r="IGG110" s="74"/>
      <c r="IGH110" s="62"/>
      <c r="IGI110" s="75"/>
      <c r="IGJ110" s="76"/>
      <c r="IGK110" s="216"/>
      <c r="IGL110" s="75"/>
      <c r="IGM110" s="75"/>
      <c r="IGN110" s="204"/>
      <c r="IGO110" s="205"/>
      <c r="IGP110" s="72"/>
      <c r="IGQ110" s="70"/>
      <c r="IGR110" s="73"/>
      <c r="IGS110" s="74"/>
      <c r="IGT110" s="74"/>
      <c r="IGU110" s="62"/>
      <c r="IGV110" s="75"/>
      <c r="IGW110" s="76"/>
      <c r="IGX110" s="216"/>
      <c r="IGY110" s="75"/>
      <c r="IGZ110" s="75"/>
      <c r="IHA110" s="204"/>
      <c r="IHB110" s="205"/>
      <c r="IHC110" s="72"/>
      <c r="IHD110" s="70"/>
      <c r="IHE110" s="73"/>
      <c r="IHF110" s="74"/>
      <c r="IHG110" s="74"/>
      <c r="IHH110" s="62"/>
      <c r="IHI110" s="75"/>
      <c r="IHJ110" s="76"/>
      <c r="IHK110" s="216"/>
      <c r="IHL110" s="75"/>
      <c r="IHM110" s="75"/>
      <c r="IHN110" s="204"/>
      <c r="IHO110" s="205"/>
      <c r="IHP110" s="72"/>
      <c r="IHQ110" s="70"/>
      <c r="IHR110" s="73"/>
      <c r="IHS110" s="74"/>
      <c r="IHT110" s="74"/>
      <c r="IHU110" s="62"/>
      <c r="IHV110" s="75"/>
      <c r="IHW110" s="76"/>
      <c r="IHX110" s="216"/>
      <c r="IHY110" s="75"/>
      <c r="IHZ110" s="75"/>
      <c r="IIA110" s="204"/>
      <c r="IIB110" s="205"/>
      <c r="IIC110" s="72"/>
      <c r="IID110" s="70"/>
      <c r="IIE110" s="73"/>
      <c r="IIF110" s="74"/>
      <c r="IIG110" s="74"/>
      <c r="IIH110" s="62"/>
      <c r="III110" s="75"/>
      <c r="IIJ110" s="76"/>
      <c r="IIK110" s="216"/>
      <c r="IIL110" s="75"/>
      <c r="IIM110" s="75"/>
      <c r="IIN110" s="204"/>
      <c r="IIO110" s="205"/>
      <c r="IIP110" s="72"/>
      <c r="IIQ110" s="70"/>
      <c r="IIR110" s="73"/>
      <c r="IIS110" s="74"/>
      <c r="IIT110" s="74"/>
      <c r="IIU110" s="62"/>
      <c r="IIV110" s="75"/>
      <c r="IIW110" s="76"/>
      <c r="IIX110" s="216"/>
      <c r="IIY110" s="75"/>
      <c r="IIZ110" s="75"/>
      <c r="IJA110" s="204"/>
      <c r="IJB110" s="205"/>
      <c r="IJC110" s="72"/>
      <c r="IJD110" s="70"/>
      <c r="IJE110" s="73"/>
      <c r="IJF110" s="74"/>
      <c r="IJG110" s="74"/>
      <c r="IJH110" s="62"/>
      <c r="IJI110" s="75"/>
      <c r="IJJ110" s="76"/>
      <c r="IJK110" s="216"/>
      <c r="IJL110" s="75"/>
      <c r="IJM110" s="75"/>
      <c r="IJN110" s="204"/>
      <c r="IJO110" s="205"/>
      <c r="IJP110" s="72"/>
      <c r="IJQ110" s="70"/>
      <c r="IJR110" s="73"/>
      <c r="IJS110" s="74"/>
      <c r="IJT110" s="74"/>
      <c r="IJU110" s="62"/>
      <c r="IJV110" s="75"/>
      <c r="IJW110" s="76"/>
      <c r="IJX110" s="216"/>
      <c r="IJY110" s="75"/>
      <c r="IJZ110" s="75"/>
      <c r="IKA110" s="204"/>
      <c r="IKB110" s="205"/>
      <c r="IKC110" s="72"/>
      <c r="IKD110" s="70"/>
      <c r="IKE110" s="73"/>
      <c r="IKF110" s="74"/>
      <c r="IKG110" s="74"/>
      <c r="IKH110" s="62"/>
      <c r="IKI110" s="75"/>
      <c r="IKJ110" s="76"/>
      <c r="IKK110" s="216"/>
      <c r="IKL110" s="75"/>
      <c r="IKM110" s="75"/>
      <c r="IKN110" s="204"/>
      <c r="IKO110" s="205"/>
      <c r="IKP110" s="72"/>
      <c r="IKQ110" s="70"/>
      <c r="IKR110" s="73"/>
      <c r="IKS110" s="74"/>
      <c r="IKT110" s="74"/>
      <c r="IKU110" s="62"/>
      <c r="IKV110" s="75"/>
      <c r="IKW110" s="76"/>
      <c r="IKX110" s="216"/>
      <c r="IKY110" s="75"/>
      <c r="IKZ110" s="75"/>
      <c r="ILA110" s="204"/>
      <c r="ILB110" s="205"/>
      <c r="ILC110" s="72"/>
      <c r="ILD110" s="70"/>
      <c r="ILE110" s="73"/>
      <c r="ILF110" s="74"/>
      <c r="ILG110" s="74"/>
      <c r="ILH110" s="62"/>
      <c r="ILI110" s="75"/>
      <c r="ILJ110" s="76"/>
      <c r="ILK110" s="216"/>
      <c r="ILL110" s="75"/>
      <c r="ILM110" s="75"/>
      <c r="ILN110" s="204"/>
      <c r="ILO110" s="205"/>
      <c r="ILP110" s="72"/>
      <c r="ILQ110" s="70"/>
      <c r="ILR110" s="73"/>
      <c r="ILS110" s="74"/>
      <c r="ILT110" s="74"/>
      <c r="ILU110" s="62"/>
      <c r="ILV110" s="75"/>
      <c r="ILW110" s="76"/>
      <c r="ILX110" s="216"/>
      <c r="ILY110" s="75"/>
      <c r="ILZ110" s="75"/>
      <c r="IMA110" s="204"/>
      <c r="IMB110" s="205"/>
      <c r="IMC110" s="72"/>
      <c r="IMD110" s="70"/>
      <c r="IME110" s="73"/>
      <c r="IMF110" s="74"/>
      <c r="IMG110" s="74"/>
      <c r="IMH110" s="62"/>
      <c r="IMI110" s="75"/>
      <c r="IMJ110" s="76"/>
      <c r="IMK110" s="216"/>
      <c r="IML110" s="75"/>
      <c r="IMM110" s="75"/>
      <c r="IMN110" s="204"/>
      <c r="IMO110" s="205"/>
      <c r="IMP110" s="72"/>
      <c r="IMQ110" s="70"/>
      <c r="IMR110" s="73"/>
      <c r="IMS110" s="74"/>
      <c r="IMT110" s="74"/>
      <c r="IMU110" s="62"/>
      <c r="IMV110" s="75"/>
      <c r="IMW110" s="76"/>
      <c r="IMX110" s="216"/>
      <c r="IMY110" s="75"/>
      <c r="IMZ110" s="75"/>
      <c r="INA110" s="204"/>
      <c r="INB110" s="205"/>
      <c r="INC110" s="72"/>
      <c r="IND110" s="70"/>
      <c r="INE110" s="73"/>
      <c r="INF110" s="74"/>
      <c r="ING110" s="74"/>
      <c r="INH110" s="62"/>
      <c r="INI110" s="75"/>
      <c r="INJ110" s="76"/>
      <c r="INK110" s="216"/>
      <c r="INL110" s="75"/>
      <c r="INM110" s="75"/>
      <c r="INN110" s="204"/>
      <c r="INO110" s="205"/>
      <c r="INP110" s="72"/>
      <c r="INQ110" s="70"/>
      <c r="INR110" s="73"/>
      <c r="INS110" s="74"/>
      <c r="INT110" s="74"/>
      <c r="INU110" s="62"/>
      <c r="INV110" s="75"/>
      <c r="INW110" s="76"/>
      <c r="INX110" s="216"/>
      <c r="INY110" s="75"/>
      <c r="INZ110" s="75"/>
      <c r="IOA110" s="204"/>
      <c r="IOB110" s="205"/>
      <c r="IOC110" s="72"/>
      <c r="IOD110" s="70"/>
      <c r="IOE110" s="73"/>
      <c r="IOF110" s="74"/>
      <c r="IOG110" s="74"/>
      <c r="IOH110" s="62"/>
      <c r="IOI110" s="75"/>
      <c r="IOJ110" s="76"/>
      <c r="IOK110" s="216"/>
      <c r="IOL110" s="75"/>
      <c r="IOM110" s="75"/>
      <c r="ION110" s="204"/>
      <c r="IOO110" s="205"/>
      <c r="IOP110" s="72"/>
      <c r="IOQ110" s="70"/>
      <c r="IOR110" s="73"/>
      <c r="IOS110" s="74"/>
      <c r="IOT110" s="74"/>
      <c r="IOU110" s="62"/>
      <c r="IOV110" s="75"/>
      <c r="IOW110" s="76"/>
      <c r="IOX110" s="216"/>
      <c r="IOY110" s="75"/>
      <c r="IOZ110" s="75"/>
      <c r="IPA110" s="204"/>
      <c r="IPB110" s="205"/>
      <c r="IPC110" s="72"/>
      <c r="IPD110" s="70"/>
      <c r="IPE110" s="73"/>
      <c r="IPF110" s="74"/>
      <c r="IPG110" s="74"/>
      <c r="IPH110" s="62"/>
      <c r="IPI110" s="75"/>
      <c r="IPJ110" s="76"/>
      <c r="IPK110" s="216"/>
      <c r="IPL110" s="75"/>
      <c r="IPM110" s="75"/>
      <c r="IPN110" s="204"/>
      <c r="IPO110" s="205"/>
      <c r="IPP110" s="72"/>
      <c r="IPQ110" s="70"/>
      <c r="IPR110" s="73"/>
      <c r="IPS110" s="74"/>
      <c r="IPT110" s="74"/>
      <c r="IPU110" s="62"/>
      <c r="IPV110" s="75"/>
      <c r="IPW110" s="76"/>
      <c r="IPX110" s="216"/>
      <c r="IPY110" s="75"/>
      <c r="IPZ110" s="75"/>
      <c r="IQA110" s="204"/>
      <c r="IQB110" s="205"/>
      <c r="IQC110" s="72"/>
      <c r="IQD110" s="70"/>
      <c r="IQE110" s="73"/>
      <c r="IQF110" s="74"/>
      <c r="IQG110" s="74"/>
      <c r="IQH110" s="62"/>
      <c r="IQI110" s="75"/>
      <c r="IQJ110" s="76"/>
      <c r="IQK110" s="216"/>
      <c r="IQL110" s="75"/>
      <c r="IQM110" s="75"/>
      <c r="IQN110" s="204"/>
      <c r="IQO110" s="205"/>
      <c r="IQP110" s="72"/>
      <c r="IQQ110" s="70"/>
      <c r="IQR110" s="73"/>
      <c r="IQS110" s="74"/>
      <c r="IQT110" s="74"/>
      <c r="IQU110" s="62"/>
      <c r="IQV110" s="75"/>
      <c r="IQW110" s="76"/>
      <c r="IQX110" s="216"/>
      <c r="IQY110" s="75"/>
      <c r="IQZ110" s="75"/>
      <c r="IRA110" s="204"/>
      <c r="IRB110" s="205"/>
      <c r="IRC110" s="72"/>
      <c r="IRD110" s="70"/>
      <c r="IRE110" s="73"/>
      <c r="IRF110" s="74"/>
      <c r="IRG110" s="74"/>
      <c r="IRH110" s="62"/>
      <c r="IRI110" s="75"/>
      <c r="IRJ110" s="76"/>
      <c r="IRK110" s="216"/>
      <c r="IRL110" s="75"/>
      <c r="IRM110" s="75"/>
      <c r="IRN110" s="204"/>
      <c r="IRO110" s="205"/>
      <c r="IRP110" s="72"/>
      <c r="IRQ110" s="70"/>
      <c r="IRR110" s="73"/>
      <c r="IRS110" s="74"/>
      <c r="IRT110" s="74"/>
      <c r="IRU110" s="62"/>
      <c r="IRV110" s="75"/>
      <c r="IRW110" s="76"/>
      <c r="IRX110" s="216"/>
      <c r="IRY110" s="75"/>
      <c r="IRZ110" s="75"/>
      <c r="ISA110" s="204"/>
      <c r="ISB110" s="205"/>
      <c r="ISC110" s="72"/>
      <c r="ISD110" s="70"/>
      <c r="ISE110" s="73"/>
      <c r="ISF110" s="74"/>
      <c r="ISG110" s="74"/>
      <c r="ISH110" s="62"/>
      <c r="ISI110" s="75"/>
      <c r="ISJ110" s="76"/>
      <c r="ISK110" s="216"/>
      <c r="ISL110" s="75"/>
      <c r="ISM110" s="75"/>
      <c r="ISN110" s="204"/>
      <c r="ISO110" s="205"/>
      <c r="ISP110" s="72"/>
      <c r="ISQ110" s="70"/>
      <c r="ISR110" s="73"/>
      <c r="ISS110" s="74"/>
      <c r="IST110" s="74"/>
      <c r="ISU110" s="62"/>
      <c r="ISV110" s="75"/>
      <c r="ISW110" s="76"/>
      <c r="ISX110" s="216"/>
      <c r="ISY110" s="75"/>
      <c r="ISZ110" s="75"/>
      <c r="ITA110" s="204"/>
      <c r="ITB110" s="205"/>
      <c r="ITC110" s="72"/>
      <c r="ITD110" s="70"/>
      <c r="ITE110" s="73"/>
      <c r="ITF110" s="74"/>
      <c r="ITG110" s="74"/>
      <c r="ITH110" s="62"/>
      <c r="ITI110" s="75"/>
      <c r="ITJ110" s="76"/>
      <c r="ITK110" s="216"/>
      <c r="ITL110" s="75"/>
      <c r="ITM110" s="75"/>
      <c r="ITN110" s="204"/>
      <c r="ITO110" s="205"/>
      <c r="ITP110" s="72"/>
      <c r="ITQ110" s="70"/>
      <c r="ITR110" s="73"/>
      <c r="ITS110" s="74"/>
      <c r="ITT110" s="74"/>
      <c r="ITU110" s="62"/>
      <c r="ITV110" s="75"/>
      <c r="ITW110" s="76"/>
      <c r="ITX110" s="216"/>
      <c r="ITY110" s="75"/>
      <c r="ITZ110" s="75"/>
      <c r="IUA110" s="204"/>
      <c r="IUB110" s="205"/>
      <c r="IUC110" s="72"/>
      <c r="IUD110" s="70"/>
      <c r="IUE110" s="73"/>
      <c r="IUF110" s="74"/>
      <c r="IUG110" s="74"/>
      <c r="IUH110" s="62"/>
      <c r="IUI110" s="75"/>
      <c r="IUJ110" s="76"/>
      <c r="IUK110" s="216"/>
      <c r="IUL110" s="75"/>
      <c r="IUM110" s="75"/>
      <c r="IUN110" s="204"/>
      <c r="IUO110" s="205"/>
      <c r="IUP110" s="72"/>
      <c r="IUQ110" s="70"/>
      <c r="IUR110" s="73"/>
      <c r="IUS110" s="74"/>
      <c r="IUT110" s="74"/>
      <c r="IUU110" s="62"/>
      <c r="IUV110" s="75"/>
      <c r="IUW110" s="76"/>
      <c r="IUX110" s="216"/>
      <c r="IUY110" s="75"/>
      <c r="IUZ110" s="75"/>
      <c r="IVA110" s="204"/>
      <c r="IVB110" s="205"/>
      <c r="IVC110" s="72"/>
      <c r="IVD110" s="70"/>
      <c r="IVE110" s="73"/>
      <c r="IVF110" s="74"/>
      <c r="IVG110" s="74"/>
      <c r="IVH110" s="62"/>
      <c r="IVI110" s="75"/>
      <c r="IVJ110" s="76"/>
      <c r="IVK110" s="216"/>
      <c r="IVL110" s="75"/>
      <c r="IVM110" s="75"/>
      <c r="IVN110" s="204"/>
      <c r="IVO110" s="205"/>
      <c r="IVP110" s="72"/>
      <c r="IVQ110" s="70"/>
      <c r="IVR110" s="73"/>
      <c r="IVS110" s="74"/>
      <c r="IVT110" s="74"/>
      <c r="IVU110" s="62"/>
      <c r="IVV110" s="75"/>
      <c r="IVW110" s="76"/>
      <c r="IVX110" s="216"/>
      <c r="IVY110" s="75"/>
      <c r="IVZ110" s="75"/>
      <c r="IWA110" s="204"/>
      <c r="IWB110" s="205"/>
      <c r="IWC110" s="72"/>
      <c r="IWD110" s="70"/>
      <c r="IWE110" s="73"/>
      <c r="IWF110" s="74"/>
      <c r="IWG110" s="74"/>
      <c r="IWH110" s="62"/>
      <c r="IWI110" s="75"/>
      <c r="IWJ110" s="76"/>
      <c r="IWK110" s="216"/>
      <c r="IWL110" s="75"/>
      <c r="IWM110" s="75"/>
      <c r="IWN110" s="204"/>
      <c r="IWO110" s="205"/>
      <c r="IWP110" s="72"/>
      <c r="IWQ110" s="70"/>
      <c r="IWR110" s="73"/>
      <c r="IWS110" s="74"/>
      <c r="IWT110" s="74"/>
      <c r="IWU110" s="62"/>
      <c r="IWV110" s="75"/>
      <c r="IWW110" s="76"/>
      <c r="IWX110" s="216"/>
      <c r="IWY110" s="75"/>
      <c r="IWZ110" s="75"/>
      <c r="IXA110" s="204"/>
      <c r="IXB110" s="205"/>
      <c r="IXC110" s="72"/>
      <c r="IXD110" s="70"/>
      <c r="IXE110" s="73"/>
      <c r="IXF110" s="74"/>
      <c r="IXG110" s="74"/>
      <c r="IXH110" s="62"/>
      <c r="IXI110" s="75"/>
      <c r="IXJ110" s="76"/>
      <c r="IXK110" s="216"/>
      <c r="IXL110" s="75"/>
      <c r="IXM110" s="75"/>
      <c r="IXN110" s="204"/>
      <c r="IXO110" s="205"/>
      <c r="IXP110" s="72"/>
      <c r="IXQ110" s="70"/>
      <c r="IXR110" s="73"/>
      <c r="IXS110" s="74"/>
      <c r="IXT110" s="74"/>
      <c r="IXU110" s="62"/>
      <c r="IXV110" s="75"/>
      <c r="IXW110" s="76"/>
      <c r="IXX110" s="216"/>
      <c r="IXY110" s="75"/>
      <c r="IXZ110" s="75"/>
      <c r="IYA110" s="204"/>
      <c r="IYB110" s="205"/>
      <c r="IYC110" s="72"/>
      <c r="IYD110" s="70"/>
      <c r="IYE110" s="73"/>
      <c r="IYF110" s="74"/>
      <c r="IYG110" s="74"/>
      <c r="IYH110" s="62"/>
      <c r="IYI110" s="75"/>
      <c r="IYJ110" s="76"/>
      <c r="IYK110" s="216"/>
      <c r="IYL110" s="75"/>
      <c r="IYM110" s="75"/>
      <c r="IYN110" s="204"/>
      <c r="IYO110" s="205"/>
      <c r="IYP110" s="72"/>
      <c r="IYQ110" s="70"/>
      <c r="IYR110" s="73"/>
      <c r="IYS110" s="74"/>
      <c r="IYT110" s="74"/>
      <c r="IYU110" s="62"/>
      <c r="IYV110" s="75"/>
      <c r="IYW110" s="76"/>
      <c r="IYX110" s="216"/>
      <c r="IYY110" s="75"/>
      <c r="IYZ110" s="75"/>
      <c r="IZA110" s="204"/>
      <c r="IZB110" s="205"/>
      <c r="IZC110" s="72"/>
      <c r="IZD110" s="70"/>
      <c r="IZE110" s="73"/>
      <c r="IZF110" s="74"/>
      <c r="IZG110" s="74"/>
      <c r="IZH110" s="62"/>
      <c r="IZI110" s="75"/>
      <c r="IZJ110" s="76"/>
      <c r="IZK110" s="216"/>
      <c r="IZL110" s="75"/>
      <c r="IZM110" s="75"/>
      <c r="IZN110" s="204"/>
      <c r="IZO110" s="205"/>
      <c r="IZP110" s="72"/>
      <c r="IZQ110" s="70"/>
      <c r="IZR110" s="73"/>
      <c r="IZS110" s="74"/>
      <c r="IZT110" s="74"/>
      <c r="IZU110" s="62"/>
      <c r="IZV110" s="75"/>
      <c r="IZW110" s="76"/>
      <c r="IZX110" s="216"/>
      <c r="IZY110" s="75"/>
      <c r="IZZ110" s="75"/>
      <c r="JAA110" s="204"/>
      <c r="JAB110" s="205"/>
      <c r="JAC110" s="72"/>
      <c r="JAD110" s="70"/>
      <c r="JAE110" s="73"/>
      <c r="JAF110" s="74"/>
      <c r="JAG110" s="74"/>
      <c r="JAH110" s="62"/>
      <c r="JAI110" s="75"/>
      <c r="JAJ110" s="76"/>
      <c r="JAK110" s="216"/>
      <c r="JAL110" s="75"/>
      <c r="JAM110" s="75"/>
      <c r="JAN110" s="204"/>
      <c r="JAO110" s="205"/>
      <c r="JAP110" s="72"/>
      <c r="JAQ110" s="70"/>
      <c r="JAR110" s="73"/>
      <c r="JAS110" s="74"/>
      <c r="JAT110" s="74"/>
      <c r="JAU110" s="62"/>
      <c r="JAV110" s="75"/>
      <c r="JAW110" s="76"/>
      <c r="JAX110" s="216"/>
      <c r="JAY110" s="75"/>
      <c r="JAZ110" s="75"/>
      <c r="JBA110" s="204"/>
      <c r="JBB110" s="205"/>
      <c r="JBC110" s="72"/>
      <c r="JBD110" s="70"/>
      <c r="JBE110" s="73"/>
      <c r="JBF110" s="74"/>
      <c r="JBG110" s="74"/>
      <c r="JBH110" s="62"/>
      <c r="JBI110" s="75"/>
      <c r="JBJ110" s="76"/>
      <c r="JBK110" s="216"/>
      <c r="JBL110" s="75"/>
      <c r="JBM110" s="75"/>
      <c r="JBN110" s="204"/>
      <c r="JBO110" s="205"/>
      <c r="JBP110" s="72"/>
      <c r="JBQ110" s="70"/>
      <c r="JBR110" s="73"/>
      <c r="JBS110" s="74"/>
      <c r="JBT110" s="74"/>
      <c r="JBU110" s="62"/>
      <c r="JBV110" s="75"/>
      <c r="JBW110" s="76"/>
      <c r="JBX110" s="216"/>
      <c r="JBY110" s="75"/>
      <c r="JBZ110" s="75"/>
      <c r="JCA110" s="204"/>
      <c r="JCB110" s="205"/>
      <c r="JCC110" s="72"/>
      <c r="JCD110" s="70"/>
      <c r="JCE110" s="73"/>
      <c r="JCF110" s="74"/>
      <c r="JCG110" s="74"/>
      <c r="JCH110" s="62"/>
      <c r="JCI110" s="75"/>
      <c r="JCJ110" s="76"/>
      <c r="JCK110" s="216"/>
      <c r="JCL110" s="75"/>
      <c r="JCM110" s="75"/>
      <c r="JCN110" s="204"/>
      <c r="JCO110" s="205"/>
      <c r="JCP110" s="72"/>
      <c r="JCQ110" s="70"/>
      <c r="JCR110" s="73"/>
      <c r="JCS110" s="74"/>
      <c r="JCT110" s="74"/>
      <c r="JCU110" s="62"/>
      <c r="JCV110" s="75"/>
      <c r="JCW110" s="76"/>
      <c r="JCX110" s="216"/>
      <c r="JCY110" s="75"/>
      <c r="JCZ110" s="75"/>
      <c r="JDA110" s="204"/>
      <c r="JDB110" s="205"/>
      <c r="JDC110" s="72"/>
      <c r="JDD110" s="70"/>
      <c r="JDE110" s="73"/>
      <c r="JDF110" s="74"/>
      <c r="JDG110" s="74"/>
      <c r="JDH110" s="62"/>
      <c r="JDI110" s="75"/>
      <c r="JDJ110" s="76"/>
      <c r="JDK110" s="216"/>
      <c r="JDL110" s="75"/>
      <c r="JDM110" s="75"/>
      <c r="JDN110" s="204"/>
      <c r="JDO110" s="205"/>
      <c r="JDP110" s="72"/>
      <c r="JDQ110" s="70"/>
      <c r="JDR110" s="73"/>
      <c r="JDS110" s="74"/>
      <c r="JDT110" s="74"/>
      <c r="JDU110" s="62"/>
      <c r="JDV110" s="75"/>
      <c r="JDW110" s="76"/>
      <c r="JDX110" s="216"/>
      <c r="JDY110" s="75"/>
      <c r="JDZ110" s="75"/>
      <c r="JEA110" s="204"/>
      <c r="JEB110" s="205"/>
      <c r="JEC110" s="72"/>
      <c r="JED110" s="70"/>
      <c r="JEE110" s="73"/>
      <c r="JEF110" s="74"/>
      <c r="JEG110" s="74"/>
      <c r="JEH110" s="62"/>
      <c r="JEI110" s="75"/>
      <c r="JEJ110" s="76"/>
      <c r="JEK110" s="216"/>
      <c r="JEL110" s="75"/>
      <c r="JEM110" s="75"/>
      <c r="JEN110" s="204"/>
      <c r="JEO110" s="205"/>
      <c r="JEP110" s="72"/>
      <c r="JEQ110" s="70"/>
      <c r="JER110" s="73"/>
      <c r="JES110" s="74"/>
      <c r="JET110" s="74"/>
      <c r="JEU110" s="62"/>
      <c r="JEV110" s="75"/>
      <c r="JEW110" s="76"/>
      <c r="JEX110" s="216"/>
      <c r="JEY110" s="75"/>
      <c r="JEZ110" s="75"/>
      <c r="JFA110" s="204"/>
      <c r="JFB110" s="205"/>
      <c r="JFC110" s="72"/>
      <c r="JFD110" s="70"/>
      <c r="JFE110" s="73"/>
      <c r="JFF110" s="74"/>
      <c r="JFG110" s="74"/>
      <c r="JFH110" s="62"/>
      <c r="JFI110" s="75"/>
      <c r="JFJ110" s="76"/>
      <c r="JFK110" s="216"/>
      <c r="JFL110" s="75"/>
      <c r="JFM110" s="75"/>
      <c r="JFN110" s="204"/>
      <c r="JFO110" s="205"/>
      <c r="JFP110" s="72"/>
      <c r="JFQ110" s="70"/>
      <c r="JFR110" s="73"/>
      <c r="JFS110" s="74"/>
      <c r="JFT110" s="74"/>
      <c r="JFU110" s="62"/>
      <c r="JFV110" s="75"/>
      <c r="JFW110" s="76"/>
      <c r="JFX110" s="216"/>
      <c r="JFY110" s="75"/>
      <c r="JFZ110" s="75"/>
      <c r="JGA110" s="204"/>
      <c r="JGB110" s="205"/>
      <c r="JGC110" s="72"/>
      <c r="JGD110" s="70"/>
      <c r="JGE110" s="73"/>
      <c r="JGF110" s="74"/>
      <c r="JGG110" s="74"/>
      <c r="JGH110" s="62"/>
      <c r="JGI110" s="75"/>
      <c r="JGJ110" s="76"/>
      <c r="JGK110" s="216"/>
      <c r="JGL110" s="75"/>
      <c r="JGM110" s="75"/>
      <c r="JGN110" s="204"/>
      <c r="JGO110" s="205"/>
      <c r="JGP110" s="72"/>
      <c r="JGQ110" s="70"/>
      <c r="JGR110" s="73"/>
      <c r="JGS110" s="74"/>
      <c r="JGT110" s="74"/>
      <c r="JGU110" s="62"/>
      <c r="JGV110" s="75"/>
      <c r="JGW110" s="76"/>
      <c r="JGX110" s="216"/>
      <c r="JGY110" s="75"/>
      <c r="JGZ110" s="75"/>
      <c r="JHA110" s="204"/>
      <c r="JHB110" s="205"/>
      <c r="JHC110" s="72"/>
      <c r="JHD110" s="70"/>
      <c r="JHE110" s="73"/>
      <c r="JHF110" s="74"/>
      <c r="JHG110" s="74"/>
      <c r="JHH110" s="62"/>
      <c r="JHI110" s="75"/>
      <c r="JHJ110" s="76"/>
      <c r="JHK110" s="216"/>
      <c r="JHL110" s="75"/>
      <c r="JHM110" s="75"/>
      <c r="JHN110" s="204"/>
      <c r="JHO110" s="205"/>
      <c r="JHP110" s="72"/>
      <c r="JHQ110" s="70"/>
      <c r="JHR110" s="73"/>
      <c r="JHS110" s="74"/>
      <c r="JHT110" s="74"/>
      <c r="JHU110" s="62"/>
      <c r="JHV110" s="75"/>
      <c r="JHW110" s="76"/>
      <c r="JHX110" s="216"/>
      <c r="JHY110" s="75"/>
      <c r="JHZ110" s="75"/>
      <c r="JIA110" s="204"/>
      <c r="JIB110" s="205"/>
      <c r="JIC110" s="72"/>
      <c r="JID110" s="70"/>
      <c r="JIE110" s="73"/>
      <c r="JIF110" s="74"/>
      <c r="JIG110" s="74"/>
      <c r="JIH110" s="62"/>
      <c r="JII110" s="75"/>
      <c r="JIJ110" s="76"/>
      <c r="JIK110" s="216"/>
      <c r="JIL110" s="75"/>
      <c r="JIM110" s="75"/>
      <c r="JIN110" s="204"/>
      <c r="JIO110" s="205"/>
      <c r="JIP110" s="72"/>
      <c r="JIQ110" s="70"/>
      <c r="JIR110" s="73"/>
      <c r="JIS110" s="74"/>
      <c r="JIT110" s="74"/>
      <c r="JIU110" s="62"/>
      <c r="JIV110" s="75"/>
      <c r="JIW110" s="76"/>
      <c r="JIX110" s="216"/>
      <c r="JIY110" s="75"/>
      <c r="JIZ110" s="75"/>
      <c r="JJA110" s="204"/>
      <c r="JJB110" s="205"/>
      <c r="JJC110" s="72"/>
      <c r="JJD110" s="70"/>
      <c r="JJE110" s="73"/>
      <c r="JJF110" s="74"/>
      <c r="JJG110" s="74"/>
      <c r="JJH110" s="62"/>
      <c r="JJI110" s="75"/>
      <c r="JJJ110" s="76"/>
      <c r="JJK110" s="216"/>
      <c r="JJL110" s="75"/>
      <c r="JJM110" s="75"/>
      <c r="JJN110" s="204"/>
      <c r="JJO110" s="205"/>
      <c r="JJP110" s="72"/>
      <c r="JJQ110" s="70"/>
      <c r="JJR110" s="73"/>
      <c r="JJS110" s="74"/>
      <c r="JJT110" s="74"/>
      <c r="JJU110" s="62"/>
      <c r="JJV110" s="75"/>
      <c r="JJW110" s="76"/>
      <c r="JJX110" s="216"/>
      <c r="JJY110" s="75"/>
      <c r="JJZ110" s="75"/>
      <c r="JKA110" s="204"/>
      <c r="JKB110" s="205"/>
      <c r="JKC110" s="72"/>
      <c r="JKD110" s="70"/>
      <c r="JKE110" s="73"/>
      <c r="JKF110" s="74"/>
      <c r="JKG110" s="74"/>
      <c r="JKH110" s="62"/>
      <c r="JKI110" s="75"/>
      <c r="JKJ110" s="76"/>
      <c r="JKK110" s="216"/>
      <c r="JKL110" s="75"/>
      <c r="JKM110" s="75"/>
      <c r="JKN110" s="204"/>
      <c r="JKO110" s="205"/>
      <c r="JKP110" s="72"/>
      <c r="JKQ110" s="70"/>
      <c r="JKR110" s="73"/>
      <c r="JKS110" s="74"/>
      <c r="JKT110" s="74"/>
      <c r="JKU110" s="62"/>
      <c r="JKV110" s="75"/>
      <c r="JKW110" s="76"/>
      <c r="JKX110" s="216"/>
      <c r="JKY110" s="75"/>
      <c r="JKZ110" s="75"/>
      <c r="JLA110" s="204"/>
      <c r="JLB110" s="205"/>
      <c r="JLC110" s="72"/>
      <c r="JLD110" s="70"/>
      <c r="JLE110" s="73"/>
      <c r="JLF110" s="74"/>
      <c r="JLG110" s="74"/>
      <c r="JLH110" s="62"/>
      <c r="JLI110" s="75"/>
      <c r="JLJ110" s="76"/>
      <c r="JLK110" s="216"/>
      <c r="JLL110" s="75"/>
      <c r="JLM110" s="75"/>
      <c r="JLN110" s="204"/>
      <c r="JLO110" s="205"/>
      <c r="JLP110" s="72"/>
      <c r="JLQ110" s="70"/>
      <c r="JLR110" s="73"/>
      <c r="JLS110" s="74"/>
      <c r="JLT110" s="74"/>
      <c r="JLU110" s="62"/>
      <c r="JLV110" s="75"/>
      <c r="JLW110" s="76"/>
      <c r="JLX110" s="216"/>
      <c r="JLY110" s="75"/>
      <c r="JLZ110" s="75"/>
      <c r="JMA110" s="204"/>
      <c r="JMB110" s="205"/>
      <c r="JMC110" s="72"/>
      <c r="JMD110" s="70"/>
      <c r="JME110" s="73"/>
      <c r="JMF110" s="74"/>
      <c r="JMG110" s="74"/>
      <c r="JMH110" s="62"/>
      <c r="JMI110" s="75"/>
      <c r="JMJ110" s="76"/>
      <c r="JMK110" s="216"/>
      <c r="JML110" s="75"/>
      <c r="JMM110" s="75"/>
      <c r="JMN110" s="204"/>
      <c r="JMO110" s="205"/>
      <c r="JMP110" s="72"/>
      <c r="JMQ110" s="70"/>
      <c r="JMR110" s="73"/>
      <c r="JMS110" s="74"/>
      <c r="JMT110" s="74"/>
      <c r="JMU110" s="62"/>
      <c r="JMV110" s="75"/>
      <c r="JMW110" s="76"/>
      <c r="JMX110" s="216"/>
      <c r="JMY110" s="75"/>
      <c r="JMZ110" s="75"/>
      <c r="JNA110" s="204"/>
      <c r="JNB110" s="205"/>
      <c r="JNC110" s="72"/>
      <c r="JND110" s="70"/>
      <c r="JNE110" s="73"/>
      <c r="JNF110" s="74"/>
      <c r="JNG110" s="74"/>
      <c r="JNH110" s="62"/>
      <c r="JNI110" s="75"/>
      <c r="JNJ110" s="76"/>
      <c r="JNK110" s="216"/>
      <c r="JNL110" s="75"/>
      <c r="JNM110" s="75"/>
      <c r="JNN110" s="204"/>
      <c r="JNO110" s="205"/>
      <c r="JNP110" s="72"/>
      <c r="JNQ110" s="70"/>
      <c r="JNR110" s="73"/>
      <c r="JNS110" s="74"/>
      <c r="JNT110" s="74"/>
      <c r="JNU110" s="62"/>
      <c r="JNV110" s="75"/>
      <c r="JNW110" s="76"/>
      <c r="JNX110" s="216"/>
      <c r="JNY110" s="75"/>
      <c r="JNZ110" s="75"/>
      <c r="JOA110" s="204"/>
      <c r="JOB110" s="205"/>
      <c r="JOC110" s="72"/>
      <c r="JOD110" s="70"/>
      <c r="JOE110" s="73"/>
      <c r="JOF110" s="74"/>
      <c r="JOG110" s="74"/>
      <c r="JOH110" s="62"/>
      <c r="JOI110" s="75"/>
      <c r="JOJ110" s="76"/>
      <c r="JOK110" s="216"/>
      <c r="JOL110" s="75"/>
      <c r="JOM110" s="75"/>
      <c r="JON110" s="204"/>
      <c r="JOO110" s="205"/>
      <c r="JOP110" s="72"/>
      <c r="JOQ110" s="70"/>
      <c r="JOR110" s="73"/>
      <c r="JOS110" s="74"/>
      <c r="JOT110" s="74"/>
      <c r="JOU110" s="62"/>
      <c r="JOV110" s="75"/>
      <c r="JOW110" s="76"/>
      <c r="JOX110" s="216"/>
      <c r="JOY110" s="75"/>
      <c r="JOZ110" s="75"/>
      <c r="JPA110" s="204"/>
      <c r="JPB110" s="205"/>
      <c r="JPC110" s="72"/>
      <c r="JPD110" s="70"/>
      <c r="JPE110" s="73"/>
      <c r="JPF110" s="74"/>
      <c r="JPG110" s="74"/>
      <c r="JPH110" s="62"/>
      <c r="JPI110" s="75"/>
      <c r="JPJ110" s="76"/>
      <c r="JPK110" s="216"/>
      <c r="JPL110" s="75"/>
      <c r="JPM110" s="75"/>
      <c r="JPN110" s="204"/>
      <c r="JPO110" s="205"/>
      <c r="JPP110" s="72"/>
      <c r="JPQ110" s="70"/>
      <c r="JPR110" s="73"/>
      <c r="JPS110" s="74"/>
      <c r="JPT110" s="74"/>
      <c r="JPU110" s="62"/>
      <c r="JPV110" s="75"/>
      <c r="JPW110" s="76"/>
      <c r="JPX110" s="216"/>
      <c r="JPY110" s="75"/>
      <c r="JPZ110" s="75"/>
      <c r="JQA110" s="204"/>
      <c r="JQB110" s="205"/>
      <c r="JQC110" s="72"/>
      <c r="JQD110" s="70"/>
      <c r="JQE110" s="73"/>
      <c r="JQF110" s="74"/>
      <c r="JQG110" s="74"/>
      <c r="JQH110" s="62"/>
      <c r="JQI110" s="75"/>
      <c r="JQJ110" s="76"/>
      <c r="JQK110" s="216"/>
      <c r="JQL110" s="75"/>
      <c r="JQM110" s="75"/>
      <c r="JQN110" s="204"/>
      <c r="JQO110" s="205"/>
      <c r="JQP110" s="72"/>
      <c r="JQQ110" s="70"/>
      <c r="JQR110" s="73"/>
      <c r="JQS110" s="74"/>
      <c r="JQT110" s="74"/>
      <c r="JQU110" s="62"/>
      <c r="JQV110" s="75"/>
      <c r="JQW110" s="76"/>
      <c r="JQX110" s="216"/>
      <c r="JQY110" s="75"/>
      <c r="JQZ110" s="75"/>
      <c r="JRA110" s="204"/>
      <c r="JRB110" s="205"/>
      <c r="JRC110" s="72"/>
      <c r="JRD110" s="70"/>
      <c r="JRE110" s="73"/>
      <c r="JRF110" s="74"/>
      <c r="JRG110" s="74"/>
      <c r="JRH110" s="62"/>
      <c r="JRI110" s="75"/>
      <c r="JRJ110" s="76"/>
      <c r="JRK110" s="216"/>
      <c r="JRL110" s="75"/>
      <c r="JRM110" s="75"/>
      <c r="JRN110" s="204"/>
      <c r="JRO110" s="205"/>
      <c r="JRP110" s="72"/>
      <c r="JRQ110" s="70"/>
      <c r="JRR110" s="73"/>
      <c r="JRS110" s="74"/>
      <c r="JRT110" s="74"/>
      <c r="JRU110" s="62"/>
      <c r="JRV110" s="75"/>
      <c r="JRW110" s="76"/>
      <c r="JRX110" s="216"/>
      <c r="JRY110" s="75"/>
      <c r="JRZ110" s="75"/>
      <c r="JSA110" s="204"/>
      <c r="JSB110" s="205"/>
      <c r="JSC110" s="72"/>
      <c r="JSD110" s="70"/>
      <c r="JSE110" s="73"/>
      <c r="JSF110" s="74"/>
      <c r="JSG110" s="74"/>
      <c r="JSH110" s="62"/>
      <c r="JSI110" s="75"/>
      <c r="JSJ110" s="76"/>
      <c r="JSK110" s="216"/>
      <c r="JSL110" s="75"/>
      <c r="JSM110" s="75"/>
      <c r="JSN110" s="204"/>
      <c r="JSO110" s="205"/>
      <c r="JSP110" s="72"/>
      <c r="JSQ110" s="70"/>
      <c r="JSR110" s="73"/>
      <c r="JSS110" s="74"/>
      <c r="JST110" s="74"/>
      <c r="JSU110" s="62"/>
      <c r="JSV110" s="75"/>
      <c r="JSW110" s="76"/>
      <c r="JSX110" s="216"/>
      <c r="JSY110" s="75"/>
      <c r="JSZ110" s="75"/>
      <c r="JTA110" s="204"/>
      <c r="JTB110" s="205"/>
      <c r="JTC110" s="72"/>
      <c r="JTD110" s="70"/>
      <c r="JTE110" s="73"/>
      <c r="JTF110" s="74"/>
      <c r="JTG110" s="74"/>
      <c r="JTH110" s="62"/>
      <c r="JTI110" s="75"/>
      <c r="JTJ110" s="76"/>
      <c r="JTK110" s="216"/>
      <c r="JTL110" s="75"/>
      <c r="JTM110" s="75"/>
      <c r="JTN110" s="204"/>
      <c r="JTO110" s="205"/>
      <c r="JTP110" s="72"/>
      <c r="JTQ110" s="70"/>
      <c r="JTR110" s="73"/>
      <c r="JTS110" s="74"/>
      <c r="JTT110" s="74"/>
      <c r="JTU110" s="62"/>
      <c r="JTV110" s="75"/>
      <c r="JTW110" s="76"/>
      <c r="JTX110" s="216"/>
      <c r="JTY110" s="75"/>
      <c r="JTZ110" s="75"/>
      <c r="JUA110" s="204"/>
      <c r="JUB110" s="205"/>
      <c r="JUC110" s="72"/>
      <c r="JUD110" s="70"/>
      <c r="JUE110" s="73"/>
      <c r="JUF110" s="74"/>
      <c r="JUG110" s="74"/>
      <c r="JUH110" s="62"/>
      <c r="JUI110" s="75"/>
      <c r="JUJ110" s="76"/>
      <c r="JUK110" s="216"/>
      <c r="JUL110" s="75"/>
      <c r="JUM110" s="75"/>
      <c r="JUN110" s="204"/>
      <c r="JUO110" s="205"/>
      <c r="JUP110" s="72"/>
      <c r="JUQ110" s="70"/>
      <c r="JUR110" s="73"/>
      <c r="JUS110" s="74"/>
      <c r="JUT110" s="74"/>
      <c r="JUU110" s="62"/>
      <c r="JUV110" s="75"/>
      <c r="JUW110" s="76"/>
      <c r="JUX110" s="216"/>
      <c r="JUY110" s="75"/>
      <c r="JUZ110" s="75"/>
      <c r="JVA110" s="204"/>
      <c r="JVB110" s="205"/>
      <c r="JVC110" s="72"/>
      <c r="JVD110" s="70"/>
      <c r="JVE110" s="73"/>
      <c r="JVF110" s="74"/>
      <c r="JVG110" s="74"/>
      <c r="JVH110" s="62"/>
      <c r="JVI110" s="75"/>
      <c r="JVJ110" s="76"/>
      <c r="JVK110" s="216"/>
      <c r="JVL110" s="75"/>
      <c r="JVM110" s="75"/>
      <c r="JVN110" s="204"/>
      <c r="JVO110" s="205"/>
      <c r="JVP110" s="72"/>
      <c r="JVQ110" s="70"/>
      <c r="JVR110" s="73"/>
      <c r="JVS110" s="74"/>
      <c r="JVT110" s="74"/>
      <c r="JVU110" s="62"/>
      <c r="JVV110" s="75"/>
      <c r="JVW110" s="76"/>
      <c r="JVX110" s="216"/>
      <c r="JVY110" s="75"/>
      <c r="JVZ110" s="75"/>
      <c r="JWA110" s="204"/>
      <c r="JWB110" s="205"/>
      <c r="JWC110" s="72"/>
      <c r="JWD110" s="70"/>
      <c r="JWE110" s="73"/>
      <c r="JWF110" s="74"/>
      <c r="JWG110" s="74"/>
      <c r="JWH110" s="62"/>
      <c r="JWI110" s="75"/>
      <c r="JWJ110" s="76"/>
      <c r="JWK110" s="216"/>
      <c r="JWL110" s="75"/>
      <c r="JWM110" s="75"/>
      <c r="JWN110" s="204"/>
      <c r="JWO110" s="205"/>
      <c r="JWP110" s="72"/>
      <c r="JWQ110" s="70"/>
      <c r="JWR110" s="73"/>
      <c r="JWS110" s="74"/>
      <c r="JWT110" s="74"/>
      <c r="JWU110" s="62"/>
      <c r="JWV110" s="75"/>
      <c r="JWW110" s="76"/>
      <c r="JWX110" s="216"/>
      <c r="JWY110" s="75"/>
      <c r="JWZ110" s="75"/>
      <c r="JXA110" s="204"/>
      <c r="JXB110" s="205"/>
      <c r="JXC110" s="72"/>
      <c r="JXD110" s="70"/>
      <c r="JXE110" s="73"/>
      <c r="JXF110" s="74"/>
      <c r="JXG110" s="74"/>
      <c r="JXH110" s="62"/>
      <c r="JXI110" s="75"/>
      <c r="JXJ110" s="76"/>
      <c r="JXK110" s="216"/>
      <c r="JXL110" s="75"/>
      <c r="JXM110" s="75"/>
      <c r="JXN110" s="204"/>
      <c r="JXO110" s="205"/>
      <c r="JXP110" s="72"/>
      <c r="JXQ110" s="70"/>
      <c r="JXR110" s="73"/>
      <c r="JXS110" s="74"/>
      <c r="JXT110" s="74"/>
      <c r="JXU110" s="62"/>
      <c r="JXV110" s="75"/>
      <c r="JXW110" s="76"/>
      <c r="JXX110" s="216"/>
      <c r="JXY110" s="75"/>
      <c r="JXZ110" s="75"/>
      <c r="JYA110" s="204"/>
      <c r="JYB110" s="205"/>
      <c r="JYC110" s="72"/>
      <c r="JYD110" s="70"/>
      <c r="JYE110" s="73"/>
      <c r="JYF110" s="74"/>
      <c r="JYG110" s="74"/>
      <c r="JYH110" s="62"/>
      <c r="JYI110" s="75"/>
      <c r="JYJ110" s="76"/>
      <c r="JYK110" s="216"/>
      <c r="JYL110" s="75"/>
      <c r="JYM110" s="75"/>
      <c r="JYN110" s="204"/>
      <c r="JYO110" s="205"/>
      <c r="JYP110" s="72"/>
      <c r="JYQ110" s="70"/>
      <c r="JYR110" s="73"/>
      <c r="JYS110" s="74"/>
      <c r="JYT110" s="74"/>
      <c r="JYU110" s="62"/>
      <c r="JYV110" s="75"/>
      <c r="JYW110" s="76"/>
      <c r="JYX110" s="216"/>
      <c r="JYY110" s="75"/>
      <c r="JYZ110" s="75"/>
      <c r="JZA110" s="204"/>
      <c r="JZB110" s="205"/>
      <c r="JZC110" s="72"/>
      <c r="JZD110" s="70"/>
      <c r="JZE110" s="73"/>
      <c r="JZF110" s="74"/>
      <c r="JZG110" s="74"/>
      <c r="JZH110" s="62"/>
      <c r="JZI110" s="75"/>
      <c r="JZJ110" s="76"/>
      <c r="JZK110" s="216"/>
      <c r="JZL110" s="75"/>
      <c r="JZM110" s="75"/>
      <c r="JZN110" s="204"/>
      <c r="JZO110" s="205"/>
      <c r="JZP110" s="72"/>
      <c r="JZQ110" s="70"/>
      <c r="JZR110" s="73"/>
      <c r="JZS110" s="74"/>
      <c r="JZT110" s="74"/>
      <c r="JZU110" s="62"/>
      <c r="JZV110" s="75"/>
      <c r="JZW110" s="76"/>
      <c r="JZX110" s="216"/>
      <c r="JZY110" s="75"/>
      <c r="JZZ110" s="75"/>
      <c r="KAA110" s="204"/>
      <c r="KAB110" s="205"/>
      <c r="KAC110" s="72"/>
      <c r="KAD110" s="70"/>
      <c r="KAE110" s="73"/>
      <c r="KAF110" s="74"/>
      <c r="KAG110" s="74"/>
      <c r="KAH110" s="62"/>
      <c r="KAI110" s="75"/>
      <c r="KAJ110" s="76"/>
      <c r="KAK110" s="216"/>
      <c r="KAL110" s="75"/>
      <c r="KAM110" s="75"/>
      <c r="KAN110" s="204"/>
      <c r="KAO110" s="205"/>
      <c r="KAP110" s="72"/>
      <c r="KAQ110" s="70"/>
      <c r="KAR110" s="73"/>
      <c r="KAS110" s="74"/>
      <c r="KAT110" s="74"/>
      <c r="KAU110" s="62"/>
      <c r="KAV110" s="75"/>
      <c r="KAW110" s="76"/>
      <c r="KAX110" s="216"/>
      <c r="KAY110" s="75"/>
      <c r="KAZ110" s="75"/>
      <c r="KBA110" s="204"/>
      <c r="KBB110" s="205"/>
      <c r="KBC110" s="72"/>
      <c r="KBD110" s="70"/>
      <c r="KBE110" s="73"/>
      <c r="KBF110" s="74"/>
      <c r="KBG110" s="74"/>
      <c r="KBH110" s="62"/>
      <c r="KBI110" s="75"/>
      <c r="KBJ110" s="76"/>
      <c r="KBK110" s="216"/>
      <c r="KBL110" s="75"/>
      <c r="KBM110" s="75"/>
      <c r="KBN110" s="204"/>
      <c r="KBO110" s="205"/>
      <c r="KBP110" s="72"/>
      <c r="KBQ110" s="70"/>
      <c r="KBR110" s="73"/>
      <c r="KBS110" s="74"/>
      <c r="KBT110" s="74"/>
      <c r="KBU110" s="62"/>
      <c r="KBV110" s="75"/>
      <c r="KBW110" s="76"/>
      <c r="KBX110" s="216"/>
      <c r="KBY110" s="75"/>
      <c r="KBZ110" s="75"/>
      <c r="KCA110" s="204"/>
      <c r="KCB110" s="205"/>
      <c r="KCC110" s="72"/>
      <c r="KCD110" s="70"/>
      <c r="KCE110" s="73"/>
      <c r="KCF110" s="74"/>
      <c r="KCG110" s="74"/>
      <c r="KCH110" s="62"/>
      <c r="KCI110" s="75"/>
      <c r="KCJ110" s="76"/>
      <c r="KCK110" s="216"/>
      <c r="KCL110" s="75"/>
      <c r="KCM110" s="75"/>
      <c r="KCN110" s="204"/>
      <c r="KCO110" s="205"/>
      <c r="KCP110" s="72"/>
      <c r="KCQ110" s="70"/>
      <c r="KCR110" s="73"/>
      <c r="KCS110" s="74"/>
      <c r="KCT110" s="74"/>
      <c r="KCU110" s="62"/>
      <c r="KCV110" s="75"/>
      <c r="KCW110" s="76"/>
      <c r="KCX110" s="216"/>
      <c r="KCY110" s="75"/>
      <c r="KCZ110" s="75"/>
      <c r="KDA110" s="204"/>
      <c r="KDB110" s="205"/>
      <c r="KDC110" s="72"/>
      <c r="KDD110" s="70"/>
      <c r="KDE110" s="73"/>
      <c r="KDF110" s="74"/>
      <c r="KDG110" s="74"/>
      <c r="KDH110" s="62"/>
      <c r="KDI110" s="75"/>
      <c r="KDJ110" s="76"/>
      <c r="KDK110" s="216"/>
      <c r="KDL110" s="75"/>
      <c r="KDM110" s="75"/>
      <c r="KDN110" s="204"/>
      <c r="KDO110" s="205"/>
      <c r="KDP110" s="72"/>
      <c r="KDQ110" s="70"/>
      <c r="KDR110" s="73"/>
      <c r="KDS110" s="74"/>
      <c r="KDT110" s="74"/>
      <c r="KDU110" s="62"/>
      <c r="KDV110" s="75"/>
      <c r="KDW110" s="76"/>
      <c r="KDX110" s="216"/>
      <c r="KDY110" s="75"/>
      <c r="KDZ110" s="75"/>
      <c r="KEA110" s="204"/>
      <c r="KEB110" s="205"/>
      <c r="KEC110" s="72"/>
      <c r="KED110" s="70"/>
      <c r="KEE110" s="73"/>
      <c r="KEF110" s="74"/>
      <c r="KEG110" s="74"/>
      <c r="KEH110" s="62"/>
      <c r="KEI110" s="75"/>
      <c r="KEJ110" s="76"/>
      <c r="KEK110" s="216"/>
      <c r="KEL110" s="75"/>
      <c r="KEM110" s="75"/>
      <c r="KEN110" s="204"/>
      <c r="KEO110" s="205"/>
      <c r="KEP110" s="72"/>
      <c r="KEQ110" s="70"/>
      <c r="KER110" s="73"/>
      <c r="KES110" s="74"/>
      <c r="KET110" s="74"/>
      <c r="KEU110" s="62"/>
      <c r="KEV110" s="75"/>
      <c r="KEW110" s="76"/>
      <c r="KEX110" s="216"/>
      <c r="KEY110" s="75"/>
      <c r="KEZ110" s="75"/>
      <c r="KFA110" s="204"/>
      <c r="KFB110" s="205"/>
      <c r="KFC110" s="72"/>
      <c r="KFD110" s="70"/>
      <c r="KFE110" s="73"/>
      <c r="KFF110" s="74"/>
      <c r="KFG110" s="74"/>
      <c r="KFH110" s="62"/>
      <c r="KFI110" s="75"/>
      <c r="KFJ110" s="76"/>
      <c r="KFK110" s="216"/>
      <c r="KFL110" s="75"/>
      <c r="KFM110" s="75"/>
      <c r="KFN110" s="204"/>
      <c r="KFO110" s="205"/>
      <c r="KFP110" s="72"/>
      <c r="KFQ110" s="70"/>
      <c r="KFR110" s="73"/>
      <c r="KFS110" s="74"/>
      <c r="KFT110" s="74"/>
      <c r="KFU110" s="62"/>
      <c r="KFV110" s="75"/>
      <c r="KFW110" s="76"/>
      <c r="KFX110" s="216"/>
      <c r="KFY110" s="75"/>
      <c r="KFZ110" s="75"/>
      <c r="KGA110" s="204"/>
      <c r="KGB110" s="205"/>
      <c r="KGC110" s="72"/>
      <c r="KGD110" s="70"/>
      <c r="KGE110" s="73"/>
      <c r="KGF110" s="74"/>
      <c r="KGG110" s="74"/>
      <c r="KGH110" s="62"/>
      <c r="KGI110" s="75"/>
      <c r="KGJ110" s="76"/>
      <c r="KGK110" s="216"/>
      <c r="KGL110" s="75"/>
      <c r="KGM110" s="75"/>
      <c r="KGN110" s="204"/>
      <c r="KGO110" s="205"/>
      <c r="KGP110" s="72"/>
      <c r="KGQ110" s="70"/>
      <c r="KGR110" s="73"/>
      <c r="KGS110" s="74"/>
      <c r="KGT110" s="74"/>
      <c r="KGU110" s="62"/>
      <c r="KGV110" s="75"/>
      <c r="KGW110" s="76"/>
      <c r="KGX110" s="216"/>
      <c r="KGY110" s="75"/>
      <c r="KGZ110" s="75"/>
      <c r="KHA110" s="204"/>
      <c r="KHB110" s="205"/>
      <c r="KHC110" s="72"/>
      <c r="KHD110" s="70"/>
      <c r="KHE110" s="73"/>
      <c r="KHF110" s="74"/>
      <c r="KHG110" s="74"/>
      <c r="KHH110" s="62"/>
      <c r="KHI110" s="75"/>
      <c r="KHJ110" s="76"/>
      <c r="KHK110" s="216"/>
      <c r="KHL110" s="75"/>
      <c r="KHM110" s="75"/>
      <c r="KHN110" s="204"/>
      <c r="KHO110" s="205"/>
      <c r="KHP110" s="72"/>
      <c r="KHQ110" s="70"/>
      <c r="KHR110" s="73"/>
      <c r="KHS110" s="74"/>
      <c r="KHT110" s="74"/>
      <c r="KHU110" s="62"/>
      <c r="KHV110" s="75"/>
      <c r="KHW110" s="76"/>
      <c r="KHX110" s="216"/>
      <c r="KHY110" s="75"/>
      <c r="KHZ110" s="75"/>
      <c r="KIA110" s="204"/>
      <c r="KIB110" s="205"/>
      <c r="KIC110" s="72"/>
      <c r="KID110" s="70"/>
      <c r="KIE110" s="73"/>
      <c r="KIF110" s="74"/>
      <c r="KIG110" s="74"/>
      <c r="KIH110" s="62"/>
      <c r="KII110" s="75"/>
      <c r="KIJ110" s="76"/>
      <c r="KIK110" s="216"/>
      <c r="KIL110" s="75"/>
      <c r="KIM110" s="75"/>
      <c r="KIN110" s="204"/>
      <c r="KIO110" s="205"/>
      <c r="KIP110" s="72"/>
      <c r="KIQ110" s="70"/>
      <c r="KIR110" s="73"/>
      <c r="KIS110" s="74"/>
      <c r="KIT110" s="74"/>
      <c r="KIU110" s="62"/>
      <c r="KIV110" s="75"/>
      <c r="KIW110" s="76"/>
      <c r="KIX110" s="216"/>
      <c r="KIY110" s="75"/>
      <c r="KIZ110" s="75"/>
      <c r="KJA110" s="204"/>
      <c r="KJB110" s="205"/>
      <c r="KJC110" s="72"/>
      <c r="KJD110" s="70"/>
      <c r="KJE110" s="73"/>
      <c r="KJF110" s="74"/>
      <c r="KJG110" s="74"/>
      <c r="KJH110" s="62"/>
      <c r="KJI110" s="75"/>
      <c r="KJJ110" s="76"/>
      <c r="KJK110" s="216"/>
      <c r="KJL110" s="75"/>
      <c r="KJM110" s="75"/>
      <c r="KJN110" s="204"/>
      <c r="KJO110" s="205"/>
      <c r="KJP110" s="72"/>
      <c r="KJQ110" s="70"/>
      <c r="KJR110" s="73"/>
      <c r="KJS110" s="74"/>
      <c r="KJT110" s="74"/>
      <c r="KJU110" s="62"/>
      <c r="KJV110" s="75"/>
      <c r="KJW110" s="76"/>
      <c r="KJX110" s="216"/>
      <c r="KJY110" s="75"/>
      <c r="KJZ110" s="75"/>
      <c r="KKA110" s="204"/>
      <c r="KKB110" s="205"/>
      <c r="KKC110" s="72"/>
      <c r="KKD110" s="70"/>
      <c r="KKE110" s="73"/>
      <c r="KKF110" s="74"/>
      <c r="KKG110" s="74"/>
      <c r="KKH110" s="62"/>
      <c r="KKI110" s="75"/>
      <c r="KKJ110" s="76"/>
      <c r="KKK110" s="216"/>
      <c r="KKL110" s="75"/>
      <c r="KKM110" s="75"/>
      <c r="KKN110" s="204"/>
      <c r="KKO110" s="205"/>
      <c r="KKP110" s="72"/>
      <c r="KKQ110" s="70"/>
      <c r="KKR110" s="73"/>
      <c r="KKS110" s="74"/>
      <c r="KKT110" s="74"/>
      <c r="KKU110" s="62"/>
      <c r="KKV110" s="75"/>
      <c r="KKW110" s="76"/>
      <c r="KKX110" s="216"/>
      <c r="KKY110" s="75"/>
      <c r="KKZ110" s="75"/>
      <c r="KLA110" s="204"/>
      <c r="KLB110" s="205"/>
      <c r="KLC110" s="72"/>
      <c r="KLD110" s="70"/>
      <c r="KLE110" s="73"/>
      <c r="KLF110" s="74"/>
      <c r="KLG110" s="74"/>
      <c r="KLH110" s="62"/>
      <c r="KLI110" s="75"/>
      <c r="KLJ110" s="76"/>
      <c r="KLK110" s="216"/>
      <c r="KLL110" s="75"/>
      <c r="KLM110" s="75"/>
      <c r="KLN110" s="204"/>
      <c r="KLO110" s="205"/>
      <c r="KLP110" s="72"/>
      <c r="KLQ110" s="70"/>
      <c r="KLR110" s="73"/>
      <c r="KLS110" s="74"/>
      <c r="KLT110" s="74"/>
      <c r="KLU110" s="62"/>
      <c r="KLV110" s="75"/>
      <c r="KLW110" s="76"/>
      <c r="KLX110" s="216"/>
      <c r="KLY110" s="75"/>
      <c r="KLZ110" s="75"/>
      <c r="KMA110" s="204"/>
      <c r="KMB110" s="205"/>
      <c r="KMC110" s="72"/>
      <c r="KMD110" s="70"/>
      <c r="KME110" s="73"/>
      <c r="KMF110" s="74"/>
      <c r="KMG110" s="74"/>
      <c r="KMH110" s="62"/>
      <c r="KMI110" s="75"/>
      <c r="KMJ110" s="76"/>
      <c r="KMK110" s="216"/>
      <c r="KML110" s="75"/>
      <c r="KMM110" s="75"/>
      <c r="KMN110" s="204"/>
      <c r="KMO110" s="205"/>
      <c r="KMP110" s="72"/>
      <c r="KMQ110" s="70"/>
      <c r="KMR110" s="73"/>
      <c r="KMS110" s="74"/>
      <c r="KMT110" s="74"/>
      <c r="KMU110" s="62"/>
      <c r="KMV110" s="75"/>
      <c r="KMW110" s="76"/>
      <c r="KMX110" s="216"/>
      <c r="KMY110" s="75"/>
      <c r="KMZ110" s="75"/>
      <c r="KNA110" s="204"/>
      <c r="KNB110" s="205"/>
      <c r="KNC110" s="72"/>
      <c r="KND110" s="70"/>
      <c r="KNE110" s="73"/>
      <c r="KNF110" s="74"/>
      <c r="KNG110" s="74"/>
      <c r="KNH110" s="62"/>
      <c r="KNI110" s="75"/>
      <c r="KNJ110" s="76"/>
      <c r="KNK110" s="216"/>
      <c r="KNL110" s="75"/>
      <c r="KNM110" s="75"/>
      <c r="KNN110" s="204"/>
      <c r="KNO110" s="205"/>
      <c r="KNP110" s="72"/>
      <c r="KNQ110" s="70"/>
      <c r="KNR110" s="73"/>
      <c r="KNS110" s="74"/>
      <c r="KNT110" s="74"/>
      <c r="KNU110" s="62"/>
      <c r="KNV110" s="75"/>
      <c r="KNW110" s="76"/>
      <c r="KNX110" s="216"/>
      <c r="KNY110" s="75"/>
      <c r="KNZ110" s="75"/>
      <c r="KOA110" s="204"/>
      <c r="KOB110" s="205"/>
      <c r="KOC110" s="72"/>
      <c r="KOD110" s="70"/>
      <c r="KOE110" s="73"/>
      <c r="KOF110" s="74"/>
      <c r="KOG110" s="74"/>
      <c r="KOH110" s="62"/>
      <c r="KOI110" s="75"/>
      <c r="KOJ110" s="76"/>
      <c r="KOK110" s="216"/>
      <c r="KOL110" s="75"/>
      <c r="KOM110" s="75"/>
      <c r="KON110" s="204"/>
      <c r="KOO110" s="205"/>
      <c r="KOP110" s="72"/>
      <c r="KOQ110" s="70"/>
      <c r="KOR110" s="73"/>
      <c r="KOS110" s="74"/>
      <c r="KOT110" s="74"/>
      <c r="KOU110" s="62"/>
      <c r="KOV110" s="75"/>
      <c r="KOW110" s="76"/>
      <c r="KOX110" s="216"/>
      <c r="KOY110" s="75"/>
      <c r="KOZ110" s="75"/>
      <c r="KPA110" s="204"/>
      <c r="KPB110" s="205"/>
      <c r="KPC110" s="72"/>
      <c r="KPD110" s="70"/>
      <c r="KPE110" s="73"/>
      <c r="KPF110" s="74"/>
      <c r="KPG110" s="74"/>
      <c r="KPH110" s="62"/>
      <c r="KPI110" s="75"/>
      <c r="KPJ110" s="76"/>
      <c r="KPK110" s="216"/>
      <c r="KPL110" s="75"/>
      <c r="KPM110" s="75"/>
      <c r="KPN110" s="204"/>
      <c r="KPO110" s="205"/>
      <c r="KPP110" s="72"/>
      <c r="KPQ110" s="70"/>
      <c r="KPR110" s="73"/>
      <c r="KPS110" s="74"/>
      <c r="KPT110" s="74"/>
      <c r="KPU110" s="62"/>
      <c r="KPV110" s="75"/>
      <c r="KPW110" s="76"/>
      <c r="KPX110" s="216"/>
      <c r="KPY110" s="75"/>
      <c r="KPZ110" s="75"/>
      <c r="KQA110" s="204"/>
      <c r="KQB110" s="205"/>
      <c r="KQC110" s="72"/>
      <c r="KQD110" s="70"/>
      <c r="KQE110" s="73"/>
      <c r="KQF110" s="74"/>
      <c r="KQG110" s="74"/>
      <c r="KQH110" s="62"/>
      <c r="KQI110" s="75"/>
      <c r="KQJ110" s="76"/>
      <c r="KQK110" s="216"/>
      <c r="KQL110" s="75"/>
      <c r="KQM110" s="75"/>
      <c r="KQN110" s="204"/>
      <c r="KQO110" s="205"/>
      <c r="KQP110" s="72"/>
      <c r="KQQ110" s="70"/>
      <c r="KQR110" s="73"/>
      <c r="KQS110" s="74"/>
      <c r="KQT110" s="74"/>
      <c r="KQU110" s="62"/>
      <c r="KQV110" s="75"/>
      <c r="KQW110" s="76"/>
      <c r="KQX110" s="216"/>
      <c r="KQY110" s="75"/>
      <c r="KQZ110" s="75"/>
      <c r="KRA110" s="204"/>
      <c r="KRB110" s="205"/>
      <c r="KRC110" s="72"/>
      <c r="KRD110" s="70"/>
      <c r="KRE110" s="73"/>
      <c r="KRF110" s="74"/>
      <c r="KRG110" s="74"/>
      <c r="KRH110" s="62"/>
      <c r="KRI110" s="75"/>
      <c r="KRJ110" s="76"/>
      <c r="KRK110" s="216"/>
      <c r="KRL110" s="75"/>
      <c r="KRM110" s="75"/>
      <c r="KRN110" s="204"/>
      <c r="KRO110" s="205"/>
      <c r="KRP110" s="72"/>
      <c r="KRQ110" s="70"/>
      <c r="KRR110" s="73"/>
      <c r="KRS110" s="74"/>
      <c r="KRT110" s="74"/>
      <c r="KRU110" s="62"/>
      <c r="KRV110" s="75"/>
      <c r="KRW110" s="76"/>
      <c r="KRX110" s="216"/>
      <c r="KRY110" s="75"/>
      <c r="KRZ110" s="75"/>
      <c r="KSA110" s="204"/>
      <c r="KSB110" s="205"/>
      <c r="KSC110" s="72"/>
      <c r="KSD110" s="70"/>
      <c r="KSE110" s="73"/>
      <c r="KSF110" s="74"/>
      <c r="KSG110" s="74"/>
      <c r="KSH110" s="62"/>
      <c r="KSI110" s="75"/>
      <c r="KSJ110" s="76"/>
      <c r="KSK110" s="216"/>
      <c r="KSL110" s="75"/>
      <c r="KSM110" s="75"/>
      <c r="KSN110" s="204"/>
      <c r="KSO110" s="205"/>
      <c r="KSP110" s="72"/>
      <c r="KSQ110" s="70"/>
      <c r="KSR110" s="73"/>
      <c r="KSS110" s="74"/>
      <c r="KST110" s="74"/>
      <c r="KSU110" s="62"/>
      <c r="KSV110" s="75"/>
      <c r="KSW110" s="76"/>
      <c r="KSX110" s="216"/>
      <c r="KSY110" s="75"/>
      <c r="KSZ110" s="75"/>
      <c r="KTA110" s="204"/>
      <c r="KTB110" s="205"/>
      <c r="KTC110" s="72"/>
      <c r="KTD110" s="70"/>
      <c r="KTE110" s="73"/>
      <c r="KTF110" s="74"/>
      <c r="KTG110" s="74"/>
      <c r="KTH110" s="62"/>
      <c r="KTI110" s="75"/>
      <c r="KTJ110" s="76"/>
      <c r="KTK110" s="216"/>
      <c r="KTL110" s="75"/>
      <c r="KTM110" s="75"/>
      <c r="KTN110" s="204"/>
      <c r="KTO110" s="205"/>
      <c r="KTP110" s="72"/>
      <c r="KTQ110" s="70"/>
      <c r="KTR110" s="73"/>
      <c r="KTS110" s="74"/>
      <c r="KTT110" s="74"/>
      <c r="KTU110" s="62"/>
      <c r="KTV110" s="75"/>
      <c r="KTW110" s="76"/>
      <c r="KTX110" s="216"/>
      <c r="KTY110" s="75"/>
      <c r="KTZ110" s="75"/>
      <c r="KUA110" s="204"/>
      <c r="KUB110" s="205"/>
      <c r="KUC110" s="72"/>
      <c r="KUD110" s="70"/>
      <c r="KUE110" s="73"/>
      <c r="KUF110" s="74"/>
      <c r="KUG110" s="74"/>
      <c r="KUH110" s="62"/>
      <c r="KUI110" s="75"/>
      <c r="KUJ110" s="76"/>
      <c r="KUK110" s="216"/>
      <c r="KUL110" s="75"/>
      <c r="KUM110" s="75"/>
      <c r="KUN110" s="204"/>
      <c r="KUO110" s="205"/>
      <c r="KUP110" s="72"/>
      <c r="KUQ110" s="70"/>
      <c r="KUR110" s="73"/>
      <c r="KUS110" s="74"/>
      <c r="KUT110" s="74"/>
      <c r="KUU110" s="62"/>
      <c r="KUV110" s="75"/>
      <c r="KUW110" s="76"/>
      <c r="KUX110" s="216"/>
      <c r="KUY110" s="75"/>
      <c r="KUZ110" s="75"/>
      <c r="KVA110" s="204"/>
      <c r="KVB110" s="205"/>
      <c r="KVC110" s="72"/>
      <c r="KVD110" s="70"/>
      <c r="KVE110" s="73"/>
      <c r="KVF110" s="74"/>
      <c r="KVG110" s="74"/>
      <c r="KVH110" s="62"/>
      <c r="KVI110" s="75"/>
      <c r="KVJ110" s="76"/>
      <c r="KVK110" s="216"/>
      <c r="KVL110" s="75"/>
      <c r="KVM110" s="75"/>
      <c r="KVN110" s="204"/>
      <c r="KVO110" s="205"/>
      <c r="KVP110" s="72"/>
      <c r="KVQ110" s="70"/>
      <c r="KVR110" s="73"/>
      <c r="KVS110" s="74"/>
      <c r="KVT110" s="74"/>
      <c r="KVU110" s="62"/>
      <c r="KVV110" s="75"/>
      <c r="KVW110" s="76"/>
      <c r="KVX110" s="216"/>
      <c r="KVY110" s="75"/>
      <c r="KVZ110" s="75"/>
      <c r="KWA110" s="204"/>
      <c r="KWB110" s="205"/>
      <c r="KWC110" s="72"/>
      <c r="KWD110" s="70"/>
      <c r="KWE110" s="73"/>
      <c r="KWF110" s="74"/>
      <c r="KWG110" s="74"/>
      <c r="KWH110" s="62"/>
      <c r="KWI110" s="75"/>
      <c r="KWJ110" s="76"/>
      <c r="KWK110" s="216"/>
      <c r="KWL110" s="75"/>
      <c r="KWM110" s="75"/>
      <c r="KWN110" s="204"/>
      <c r="KWO110" s="205"/>
      <c r="KWP110" s="72"/>
      <c r="KWQ110" s="70"/>
      <c r="KWR110" s="73"/>
      <c r="KWS110" s="74"/>
      <c r="KWT110" s="74"/>
      <c r="KWU110" s="62"/>
      <c r="KWV110" s="75"/>
      <c r="KWW110" s="76"/>
      <c r="KWX110" s="216"/>
      <c r="KWY110" s="75"/>
      <c r="KWZ110" s="75"/>
      <c r="KXA110" s="204"/>
      <c r="KXB110" s="205"/>
      <c r="KXC110" s="72"/>
      <c r="KXD110" s="70"/>
      <c r="KXE110" s="73"/>
      <c r="KXF110" s="74"/>
      <c r="KXG110" s="74"/>
      <c r="KXH110" s="62"/>
      <c r="KXI110" s="75"/>
      <c r="KXJ110" s="76"/>
      <c r="KXK110" s="216"/>
      <c r="KXL110" s="75"/>
      <c r="KXM110" s="75"/>
      <c r="KXN110" s="204"/>
      <c r="KXO110" s="205"/>
      <c r="KXP110" s="72"/>
      <c r="KXQ110" s="70"/>
      <c r="KXR110" s="73"/>
      <c r="KXS110" s="74"/>
      <c r="KXT110" s="74"/>
      <c r="KXU110" s="62"/>
      <c r="KXV110" s="75"/>
      <c r="KXW110" s="76"/>
      <c r="KXX110" s="216"/>
      <c r="KXY110" s="75"/>
      <c r="KXZ110" s="75"/>
      <c r="KYA110" s="204"/>
      <c r="KYB110" s="205"/>
      <c r="KYC110" s="72"/>
      <c r="KYD110" s="70"/>
      <c r="KYE110" s="73"/>
      <c r="KYF110" s="74"/>
      <c r="KYG110" s="74"/>
      <c r="KYH110" s="62"/>
      <c r="KYI110" s="75"/>
      <c r="KYJ110" s="76"/>
      <c r="KYK110" s="216"/>
      <c r="KYL110" s="75"/>
      <c r="KYM110" s="75"/>
      <c r="KYN110" s="204"/>
      <c r="KYO110" s="205"/>
      <c r="KYP110" s="72"/>
      <c r="KYQ110" s="70"/>
      <c r="KYR110" s="73"/>
      <c r="KYS110" s="74"/>
      <c r="KYT110" s="74"/>
      <c r="KYU110" s="62"/>
      <c r="KYV110" s="75"/>
      <c r="KYW110" s="76"/>
      <c r="KYX110" s="216"/>
      <c r="KYY110" s="75"/>
      <c r="KYZ110" s="75"/>
      <c r="KZA110" s="204"/>
      <c r="KZB110" s="205"/>
      <c r="KZC110" s="72"/>
      <c r="KZD110" s="70"/>
      <c r="KZE110" s="73"/>
      <c r="KZF110" s="74"/>
      <c r="KZG110" s="74"/>
      <c r="KZH110" s="62"/>
      <c r="KZI110" s="75"/>
      <c r="KZJ110" s="76"/>
      <c r="KZK110" s="216"/>
      <c r="KZL110" s="75"/>
      <c r="KZM110" s="75"/>
      <c r="KZN110" s="204"/>
      <c r="KZO110" s="205"/>
      <c r="KZP110" s="72"/>
      <c r="KZQ110" s="70"/>
      <c r="KZR110" s="73"/>
      <c r="KZS110" s="74"/>
      <c r="KZT110" s="74"/>
      <c r="KZU110" s="62"/>
      <c r="KZV110" s="75"/>
      <c r="KZW110" s="76"/>
      <c r="KZX110" s="216"/>
      <c r="KZY110" s="75"/>
      <c r="KZZ110" s="75"/>
      <c r="LAA110" s="204"/>
      <c r="LAB110" s="205"/>
      <c r="LAC110" s="72"/>
      <c r="LAD110" s="70"/>
      <c r="LAE110" s="73"/>
      <c r="LAF110" s="74"/>
      <c r="LAG110" s="74"/>
      <c r="LAH110" s="62"/>
      <c r="LAI110" s="75"/>
      <c r="LAJ110" s="76"/>
      <c r="LAK110" s="216"/>
      <c r="LAL110" s="75"/>
      <c r="LAM110" s="75"/>
      <c r="LAN110" s="204"/>
      <c r="LAO110" s="205"/>
      <c r="LAP110" s="72"/>
      <c r="LAQ110" s="70"/>
      <c r="LAR110" s="73"/>
      <c r="LAS110" s="74"/>
      <c r="LAT110" s="74"/>
      <c r="LAU110" s="62"/>
      <c r="LAV110" s="75"/>
      <c r="LAW110" s="76"/>
      <c r="LAX110" s="216"/>
      <c r="LAY110" s="75"/>
      <c r="LAZ110" s="75"/>
      <c r="LBA110" s="204"/>
      <c r="LBB110" s="205"/>
      <c r="LBC110" s="72"/>
      <c r="LBD110" s="70"/>
      <c r="LBE110" s="73"/>
      <c r="LBF110" s="74"/>
      <c r="LBG110" s="74"/>
      <c r="LBH110" s="62"/>
      <c r="LBI110" s="75"/>
      <c r="LBJ110" s="76"/>
      <c r="LBK110" s="216"/>
      <c r="LBL110" s="75"/>
      <c r="LBM110" s="75"/>
      <c r="LBN110" s="204"/>
      <c r="LBO110" s="205"/>
      <c r="LBP110" s="72"/>
      <c r="LBQ110" s="70"/>
      <c r="LBR110" s="73"/>
      <c r="LBS110" s="74"/>
      <c r="LBT110" s="74"/>
      <c r="LBU110" s="62"/>
      <c r="LBV110" s="75"/>
      <c r="LBW110" s="76"/>
      <c r="LBX110" s="216"/>
      <c r="LBY110" s="75"/>
      <c r="LBZ110" s="75"/>
      <c r="LCA110" s="204"/>
      <c r="LCB110" s="205"/>
      <c r="LCC110" s="72"/>
      <c r="LCD110" s="70"/>
      <c r="LCE110" s="73"/>
      <c r="LCF110" s="74"/>
      <c r="LCG110" s="74"/>
      <c r="LCH110" s="62"/>
      <c r="LCI110" s="75"/>
      <c r="LCJ110" s="76"/>
      <c r="LCK110" s="216"/>
      <c r="LCL110" s="75"/>
      <c r="LCM110" s="75"/>
      <c r="LCN110" s="204"/>
      <c r="LCO110" s="205"/>
      <c r="LCP110" s="72"/>
      <c r="LCQ110" s="70"/>
      <c r="LCR110" s="73"/>
      <c r="LCS110" s="74"/>
      <c r="LCT110" s="74"/>
      <c r="LCU110" s="62"/>
      <c r="LCV110" s="75"/>
      <c r="LCW110" s="76"/>
      <c r="LCX110" s="216"/>
      <c r="LCY110" s="75"/>
      <c r="LCZ110" s="75"/>
      <c r="LDA110" s="204"/>
      <c r="LDB110" s="205"/>
      <c r="LDC110" s="72"/>
      <c r="LDD110" s="70"/>
      <c r="LDE110" s="73"/>
      <c r="LDF110" s="74"/>
      <c r="LDG110" s="74"/>
      <c r="LDH110" s="62"/>
      <c r="LDI110" s="75"/>
      <c r="LDJ110" s="76"/>
      <c r="LDK110" s="216"/>
      <c r="LDL110" s="75"/>
      <c r="LDM110" s="75"/>
      <c r="LDN110" s="204"/>
      <c r="LDO110" s="205"/>
      <c r="LDP110" s="72"/>
      <c r="LDQ110" s="70"/>
      <c r="LDR110" s="73"/>
      <c r="LDS110" s="74"/>
      <c r="LDT110" s="74"/>
      <c r="LDU110" s="62"/>
      <c r="LDV110" s="75"/>
      <c r="LDW110" s="76"/>
      <c r="LDX110" s="216"/>
      <c r="LDY110" s="75"/>
      <c r="LDZ110" s="75"/>
      <c r="LEA110" s="204"/>
      <c r="LEB110" s="205"/>
      <c r="LEC110" s="72"/>
      <c r="LED110" s="70"/>
      <c r="LEE110" s="73"/>
      <c r="LEF110" s="74"/>
      <c r="LEG110" s="74"/>
      <c r="LEH110" s="62"/>
      <c r="LEI110" s="75"/>
      <c r="LEJ110" s="76"/>
      <c r="LEK110" s="216"/>
      <c r="LEL110" s="75"/>
      <c r="LEM110" s="75"/>
      <c r="LEN110" s="204"/>
      <c r="LEO110" s="205"/>
      <c r="LEP110" s="72"/>
      <c r="LEQ110" s="70"/>
      <c r="LER110" s="73"/>
      <c r="LES110" s="74"/>
      <c r="LET110" s="74"/>
      <c r="LEU110" s="62"/>
      <c r="LEV110" s="75"/>
      <c r="LEW110" s="76"/>
      <c r="LEX110" s="216"/>
      <c r="LEY110" s="75"/>
      <c r="LEZ110" s="75"/>
      <c r="LFA110" s="204"/>
      <c r="LFB110" s="205"/>
      <c r="LFC110" s="72"/>
      <c r="LFD110" s="70"/>
      <c r="LFE110" s="73"/>
      <c r="LFF110" s="74"/>
      <c r="LFG110" s="74"/>
      <c r="LFH110" s="62"/>
      <c r="LFI110" s="75"/>
      <c r="LFJ110" s="76"/>
      <c r="LFK110" s="216"/>
      <c r="LFL110" s="75"/>
      <c r="LFM110" s="75"/>
      <c r="LFN110" s="204"/>
      <c r="LFO110" s="205"/>
      <c r="LFP110" s="72"/>
      <c r="LFQ110" s="70"/>
      <c r="LFR110" s="73"/>
      <c r="LFS110" s="74"/>
      <c r="LFT110" s="74"/>
      <c r="LFU110" s="62"/>
      <c r="LFV110" s="75"/>
      <c r="LFW110" s="76"/>
      <c r="LFX110" s="216"/>
      <c r="LFY110" s="75"/>
      <c r="LFZ110" s="75"/>
      <c r="LGA110" s="204"/>
      <c r="LGB110" s="205"/>
      <c r="LGC110" s="72"/>
      <c r="LGD110" s="70"/>
      <c r="LGE110" s="73"/>
      <c r="LGF110" s="74"/>
      <c r="LGG110" s="74"/>
      <c r="LGH110" s="62"/>
      <c r="LGI110" s="75"/>
      <c r="LGJ110" s="76"/>
      <c r="LGK110" s="216"/>
      <c r="LGL110" s="75"/>
      <c r="LGM110" s="75"/>
      <c r="LGN110" s="204"/>
      <c r="LGO110" s="205"/>
      <c r="LGP110" s="72"/>
      <c r="LGQ110" s="70"/>
      <c r="LGR110" s="73"/>
      <c r="LGS110" s="74"/>
      <c r="LGT110" s="74"/>
      <c r="LGU110" s="62"/>
      <c r="LGV110" s="75"/>
      <c r="LGW110" s="76"/>
      <c r="LGX110" s="216"/>
      <c r="LGY110" s="75"/>
      <c r="LGZ110" s="75"/>
      <c r="LHA110" s="204"/>
      <c r="LHB110" s="205"/>
      <c r="LHC110" s="72"/>
      <c r="LHD110" s="70"/>
      <c r="LHE110" s="73"/>
      <c r="LHF110" s="74"/>
      <c r="LHG110" s="74"/>
      <c r="LHH110" s="62"/>
      <c r="LHI110" s="75"/>
      <c r="LHJ110" s="76"/>
      <c r="LHK110" s="216"/>
      <c r="LHL110" s="75"/>
      <c r="LHM110" s="75"/>
      <c r="LHN110" s="204"/>
      <c r="LHO110" s="205"/>
      <c r="LHP110" s="72"/>
      <c r="LHQ110" s="70"/>
      <c r="LHR110" s="73"/>
      <c r="LHS110" s="74"/>
      <c r="LHT110" s="74"/>
      <c r="LHU110" s="62"/>
      <c r="LHV110" s="75"/>
      <c r="LHW110" s="76"/>
      <c r="LHX110" s="216"/>
      <c r="LHY110" s="75"/>
      <c r="LHZ110" s="75"/>
      <c r="LIA110" s="204"/>
      <c r="LIB110" s="205"/>
      <c r="LIC110" s="72"/>
      <c r="LID110" s="70"/>
      <c r="LIE110" s="73"/>
      <c r="LIF110" s="74"/>
      <c r="LIG110" s="74"/>
      <c r="LIH110" s="62"/>
      <c r="LII110" s="75"/>
      <c r="LIJ110" s="76"/>
      <c r="LIK110" s="216"/>
      <c r="LIL110" s="75"/>
      <c r="LIM110" s="75"/>
      <c r="LIN110" s="204"/>
      <c r="LIO110" s="205"/>
      <c r="LIP110" s="72"/>
      <c r="LIQ110" s="70"/>
      <c r="LIR110" s="73"/>
      <c r="LIS110" s="74"/>
      <c r="LIT110" s="74"/>
      <c r="LIU110" s="62"/>
      <c r="LIV110" s="75"/>
      <c r="LIW110" s="76"/>
      <c r="LIX110" s="216"/>
      <c r="LIY110" s="75"/>
      <c r="LIZ110" s="75"/>
      <c r="LJA110" s="204"/>
      <c r="LJB110" s="205"/>
      <c r="LJC110" s="72"/>
      <c r="LJD110" s="70"/>
      <c r="LJE110" s="73"/>
      <c r="LJF110" s="74"/>
      <c r="LJG110" s="74"/>
      <c r="LJH110" s="62"/>
      <c r="LJI110" s="75"/>
      <c r="LJJ110" s="76"/>
      <c r="LJK110" s="216"/>
      <c r="LJL110" s="75"/>
      <c r="LJM110" s="75"/>
      <c r="LJN110" s="204"/>
      <c r="LJO110" s="205"/>
      <c r="LJP110" s="72"/>
      <c r="LJQ110" s="70"/>
      <c r="LJR110" s="73"/>
      <c r="LJS110" s="74"/>
      <c r="LJT110" s="74"/>
      <c r="LJU110" s="62"/>
      <c r="LJV110" s="75"/>
      <c r="LJW110" s="76"/>
      <c r="LJX110" s="216"/>
      <c r="LJY110" s="75"/>
      <c r="LJZ110" s="75"/>
      <c r="LKA110" s="204"/>
      <c r="LKB110" s="205"/>
      <c r="LKC110" s="72"/>
      <c r="LKD110" s="70"/>
      <c r="LKE110" s="73"/>
      <c r="LKF110" s="74"/>
      <c r="LKG110" s="74"/>
      <c r="LKH110" s="62"/>
      <c r="LKI110" s="75"/>
      <c r="LKJ110" s="76"/>
      <c r="LKK110" s="216"/>
      <c r="LKL110" s="75"/>
      <c r="LKM110" s="75"/>
      <c r="LKN110" s="204"/>
      <c r="LKO110" s="205"/>
      <c r="LKP110" s="72"/>
      <c r="LKQ110" s="70"/>
      <c r="LKR110" s="73"/>
      <c r="LKS110" s="74"/>
      <c r="LKT110" s="74"/>
      <c r="LKU110" s="62"/>
      <c r="LKV110" s="75"/>
      <c r="LKW110" s="76"/>
      <c r="LKX110" s="216"/>
      <c r="LKY110" s="75"/>
      <c r="LKZ110" s="75"/>
      <c r="LLA110" s="204"/>
      <c r="LLB110" s="205"/>
      <c r="LLC110" s="72"/>
      <c r="LLD110" s="70"/>
      <c r="LLE110" s="73"/>
      <c r="LLF110" s="74"/>
      <c r="LLG110" s="74"/>
      <c r="LLH110" s="62"/>
      <c r="LLI110" s="75"/>
      <c r="LLJ110" s="76"/>
      <c r="LLK110" s="216"/>
      <c r="LLL110" s="75"/>
      <c r="LLM110" s="75"/>
      <c r="LLN110" s="204"/>
      <c r="LLO110" s="205"/>
      <c r="LLP110" s="72"/>
      <c r="LLQ110" s="70"/>
      <c r="LLR110" s="73"/>
      <c r="LLS110" s="74"/>
      <c r="LLT110" s="74"/>
      <c r="LLU110" s="62"/>
      <c r="LLV110" s="75"/>
      <c r="LLW110" s="76"/>
      <c r="LLX110" s="216"/>
      <c r="LLY110" s="75"/>
      <c r="LLZ110" s="75"/>
      <c r="LMA110" s="204"/>
      <c r="LMB110" s="205"/>
      <c r="LMC110" s="72"/>
      <c r="LMD110" s="70"/>
      <c r="LME110" s="73"/>
      <c r="LMF110" s="74"/>
      <c r="LMG110" s="74"/>
      <c r="LMH110" s="62"/>
      <c r="LMI110" s="75"/>
      <c r="LMJ110" s="76"/>
      <c r="LMK110" s="216"/>
      <c r="LML110" s="75"/>
      <c r="LMM110" s="75"/>
      <c r="LMN110" s="204"/>
      <c r="LMO110" s="205"/>
      <c r="LMP110" s="72"/>
      <c r="LMQ110" s="70"/>
      <c r="LMR110" s="73"/>
      <c r="LMS110" s="74"/>
      <c r="LMT110" s="74"/>
      <c r="LMU110" s="62"/>
      <c r="LMV110" s="75"/>
      <c r="LMW110" s="76"/>
      <c r="LMX110" s="216"/>
      <c r="LMY110" s="75"/>
      <c r="LMZ110" s="75"/>
      <c r="LNA110" s="204"/>
      <c r="LNB110" s="205"/>
      <c r="LNC110" s="72"/>
      <c r="LND110" s="70"/>
      <c r="LNE110" s="73"/>
      <c r="LNF110" s="74"/>
      <c r="LNG110" s="74"/>
      <c r="LNH110" s="62"/>
      <c r="LNI110" s="75"/>
      <c r="LNJ110" s="76"/>
      <c r="LNK110" s="216"/>
      <c r="LNL110" s="75"/>
      <c r="LNM110" s="75"/>
      <c r="LNN110" s="204"/>
      <c r="LNO110" s="205"/>
      <c r="LNP110" s="72"/>
      <c r="LNQ110" s="70"/>
      <c r="LNR110" s="73"/>
      <c r="LNS110" s="74"/>
      <c r="LNT110" s="74"/>
      <c r="LNU110" s="62"/>
      <c r="LNV110" s="75"/>
      <c r="LNW110" s="76"/>
      <c r="LNX110" s="216"/>
      <c r="LNY110" s="75"/>
      <c r="LNZ110" s="75"/>
      <c r="LOA110" s="204"/>
      <c r="LOB110" s="205"/>
      <c r="LOC110" s="72"/>
      <c r="LOD110" s="70"/>
      <c r="LOE110" s="73"/>
      <c r="LOF110" s="74"/>
      <c r="LOG110" s="74"/>
      <c r="LOH110" s="62"/>
      <c r="LOI110" s="75"/>
      <c r="LOJ110" s="76"/>
      <c r="LOK110" s="216"/>
      <c r="LOL110" s="75"/>
      <c r="LOM110" s="75"/>
      <c r="LON110" s="204"/>
      <c r="LOO110" s="205"/>
      <c r="LOP110" s="72"/>
      <c r="LOQ110" s="70"/>
      <c r="LOR110" s="73"/>
      <c r="LOS110" s="74"/>
      <c r="LOT110" s="74"/>
      <c r="LOU110" s="62"/>
      <c r="LOV110" s="75"/>
      <c r="LOW110" s="76"/>
      <c r="LOX110" s="216"/>
      <c r="LOY110" s="75"/>
      <c r="LOZ110" s="75"/>
      <c r="LPA110" s="204"/>
      <c r="LPB110" s="205"/>
      <c r="LPC110" s="72"/>
      <c r="LPD110" s="70"/>
      <c r="LPE110" s="73"/>
      <c r="LPF110" s="74"/>
      <c r="LPG110" s="74"/>
      <c r="LPH110" s="62"/>
      <c r="LPI110" s="75"/>
      <c r="LPJ110" s="76"/>
      <c r="LPK110" s="216"/>
      <c r="LPL110" s="75"/>
      <c r="LPM110" s="75"/>
      <c r="LPN110" s="204"/>
      <c r="LPO110" s="205"/>
      <c r="LPP110" s="72"/>
      <c r="LPQ110" s="70"/>
      <c r="LPR110" s="73"/>
      <c r="LPS110" s="74"/>
      <c r="LPT110" s="74"/>
      <c r="LPU110" s="62"/>
      <c r="LPV110" s="75"/>
      <c r="LPW110" s="76"/>
      <c r="LPX110" s="216"/>
      <c r="LPY110" s="75"/>
      <c r="LPZ110" s="75"/>
      <c r="LQA110" s="204"/>
      <c r="LQB110" s="205"/>
      <c r="LQC110" s="72"/>
      <c r="LQD110" s="70"/>
      <c r="LQE110" s="73"/>
      <c r="LQF110" s="74"/>
      <c r="LQG110" s="74"/>
      <c r="LQH110" s="62"/>
      <c r="LQI110" s="75"/>
      <c r="LQJ110" s="76"/>
      <c r="LQK110" s="216"/>
      <c r="LQL110" s="75"/>
      <c r="LQM110" s="75"/>
      <c r="LQN110" s="204"/>
      <c r="LQO110" s="205"/>
      <c r="LQP110" s="72"/>
      <c r="LQQ110" s="70"/>
      <c r="LQR110" s="73"/>
      <c r="LQS110" s="74"/>
      <c r="LQT110" s="74"/>
      <c r="LQU110" s="62"/>
      <c r="LQV110" s="75"/>
      <c r="LQW110" s="76"/>
      <c r="LQX110" s="216"/>
      <c r="LQY110" s="75"/>
      <c r="LQZ110" s="75"/>
      <c r="LRA110" s="204"/>
      <c r="LRB110" s="205"/>
      <c r="LRC110" s="72"/>
      <c r="LRD110" s="70"/>
      <c r="LRE110" s="73"/>
      <c r="LRF110" s="74"/>
      <c r="LRG110" s="74"/>
      <c r="LRH110" s="62"/>
      <c r="LRI110" s="75"/>
      <c r="LRJ110" s="76"/>
      <c r="LRK110" s="216"/>
      <c r="LRL110" s="75"/>
      <c r="LRM110" s="75"/>
      <c r="LRN110" s="204"/>
      <c r="LRO110" s="205"/>
      <c r="LRP110" s="72"/>
      <c r="LRQ110" s="70"/>
      <c r="LRR110" s="73"/>
      <c r="LRS110" s="74"/>
      <c r="LRT110" s="74"/>
      <c r="LRU110" s="62"/>
      <c r="LRV110" s="75"/>
      <c r="LRW110" s="76"/>
      <c r="LRX110" s="216"/>
      <c r="LRY110" s="75"/>
      <c r="LRZ110" s="75"/>
      <c r="LSA110" s="204"/>
      <c r="LSB110" s="205"/>
      <c r="LSC110" s="72"/>
      <c r="LSD110" s="70"/>
      <c r="LSE110" s="73"/>
      <c r="LSF110" s="74"/>
      <c r="LSG110" s="74"/>
      <c r="LSH110" s="62"/>
      <c r="LSI110" s="75"/>
      <c r="LSJ110" s="76"/>
      <c r="LSK110" s="216"/>
      <c r="LSL110" s="75"/>
      <c r="LSM110" s="75"/>
      <c r="LSN110" s="204"/>
      <c r="LSO110" s="205"/>
      <c r="LSP110" s="72"/>
      <c r="LSQ110" s="70"/>
      <c r="LSR110" s="73"/>
      <c r="LSS110" s="74"/>
      <c r="LST110" s="74"/>
      <c r="LSU110" s="62"/>
      <c r="LSV110" s="75"/>
      <c r="LSW110" s="76"/>
      <c r="LSX110" s="216"/>
      <c r="LSY110" s="75"/>
      <c r="LSZ110" s="75"/>
      <c r="LTA110" s="204"/>
      <c r="LTB110" s="205"/>
      <c r="LTC110" s="72"/>
      <c r="LTD110" s="70"/>
      <c r="LTE110" s="73"/>
      <c r="LTF110" s="74"/>
      <c r="LTG110" s="74"/>
      <c r="LTH110" s="62"/>
      <c r="LTI110" s="75"/>
      <c r="LTJ110" s="76"/>
      <c r="LTK110" s="216"/>
      <c r="LTL110" s="75"/>
      <c r="LTM110" s="75"/>
      <c r="LTN110" s="204"/>
      <c r="LTO110" s="205"/>
      <c r="LTP110" s="72"/>
      <c r="LTQ110" s="70"/>
      <c r="LTR110" s="73"/>
      <c r="LTS110" s="74"/>
      <c r="LTT110" s="74"/>
      <c r="LTU110" s="62"/>
      <c r="LTV110" s="75"/>
      <c r="LTW110" s="76"/>
      <c r="LTX110" s="216"/>
      <c r="LTY110" s="75"/>
      <c r="LTZ110" s="75"/>
      <c r="LUA110" s="204"/>
      <c r="LUB110" s="205"/>
      <c r="LUC110" s="72"/>
      <c r="LUD110" s="70"/>
      <c r="LUE110" s="73"/>
      <c r="LUF110" s="74"/>
      <c r="LUG110" s="74"/>
      <c r="LUH110" s="62"/>
      <c r="LUI110" s="75"/>
      <c r="LUJ110" s="76"/>
      <c r="LUK110" s="216"/>
      <c r="LUL110" s="75"/>
      <c r="LUM110" s="75"/>
      <c r="LUN110" s="204"/>
      <c r="LUO110" s="205"/>
      <c r="LUP110" s="72"/>
      <c r="LUQ110" s="70"/>
      <c r="LUR110" s="73"/>
      <c r="LUS110" s="74"/>
      <c r="LUT110" s="74"/>
      <c r="LUU110" s="62"/>
      <c r="LUV110" s="75"/>
      <c r="LUW110" s="76"/>
      <c r="LUX110" s="216"/>
      <c r="LUY110" s="75"/>
      <c r="LUZ110" s="75"/>
      <c r="LVA110" s="204"/>
      <c r="LVB110" s="205"/>
      <c r="LVC110" s="72"/>
      <c r="LVD110" s="70"/>
      <c r="LVE110" s="73"/>
      <c r="LVF110" s="74"/>
      <c r="LVG110" s="74"/>
      <c r="LVH110" s="62"/>
      <c r="LVI110" s="75"/>
      <c r="LVJ110" s="76"/>
      <c r="LVK110" s="216"/>
      <c r="LVL110" s="75"/>
      <c r="LVM110" s="75"/>
      <c r="LVN110" s="204"/>
      <c r="LVO110" s="205"/>
      <c r="LVP110" s="72"/>
      <c r="LVQ110" s="70"/>
      <c r="LVR110" s="73"/>
      <c r="LVS110" s="74"/>
      <c r="LVT110" s="74"/>
      <c r="LVU110" s="62"/>
      <c r="LVV110" s="75"/>
      <c r="LVW110" s="76"/>
      <c r="LVX110" s="216"/>
      <c r="LVY110" s="75"/>
      <c r="LVZ110" s="75"/>
      <c r="LWA110" s="204"/>
      <c r="LWB110" s="205"/>
      <c r="LWC110" s="72"/>
      <c r="LWD110" s="70"/>
      <c r="LWE110" s="73"/>
      <c r="LWF110" s="74"/>
      <c r="LWG110" s="74"/>
      <c r="LWH110" s="62"/>
      <c r="LWI110" s="75"/>
      <c r="LWJ110" s="76"/>
      <c r="LWK110" s="216"/>
      <c r="LWL110" s="75"/>
      <c r="LWM110" s="75"/>
      <c r="LWN110" s="204"/>
      <c r="LWO110" s="205"/>
      <c r="LWP110" s="72"/>
      <c r="LWQ110" s="70"/>
      <c r="LWR110" s="73"/>
      <c r="LWS110" s="74"/>
      <c r="LWT110" s="74"/>
      <c r="LWU110" s="62"/>
      <c r="LWV110" s="75"/>
      <c r="LWW110" s="76"/>
      <c r="LWX110" s="216"/>
      <c r="LWY110" s="75"/>
      <c r="LWZ110" s="75"/>
      <c r="LXA110" s="204"/>
      <c r="LXB110" s="205"/>
      <c r="LXC110" s="72"/>
      <c r="LXD110" s="70"/>
      <c r="LXE110" s="73"/>
      <c r="LXF110" s="74"/>
      <c r="LXG110" s="74"/>
      <c r="LXH110" s="62"/>
      <c r="LXI110" s="75"/>
      <c r="LXJ110" s="76"/>
      <c r="LXK110" s="216"/>
      <c r="LXL110" s="75"/>
      <c r="LXM110" s="75"/>
      <c r="LXN110" s="204"/>
      <c r="LXO110" s="205"/>
      <c r="LXP110" s="72"/>
      <c r="LXQ110" s="70"/>
      <c r="LXR110" s="73"/>
      <c r="LXS110" s="74"/>
      <c r="LXT110" s="74"/>
      <c r="LXU110" s="62"/>
      <c r="LXV110" s="75"/>
      <c r="LXW110" s="76"/>
      <c r="LXX110" s="216"/>
      <c r="LXY110" s="75"/>
      <c r="LXZ110" s="75"/>
      <c r="LYA110" s="204"/>
      <c r="LYB110" s="205"/>
      <c r="LYC110" s="72"/>
      <c r="LYD110" s="70"/>
      <c r="LYE110" s="73"/>
      <c r="LYF110" s="74"/>
      <c r="LYG110" s="74"/>
      <c r="LYH110" s="62"/>
      <c r="LYI110" s="75"/>
      <c r="LYJ110" s="76"/>
      <c r="LYK110" s="216"/>
      <c r="LYL110" s="75"/>
      <c r="LYM110" s="75"/>
      <c r="LYN110" s="204"/>
      <c r="LYO110" s="205"/>
      <c r="LYP110" s="72"/>
      <c r="LYQ110" s="70"/>
      <c r="LYR110" s="73"/>
      <c r="LYS110" s="74"/>
      <c r="LYT110" s="74"/>
      <c r="LYU110" s="62"/>
      <c r="LYV110" s="75"/>
      <c r="LYW110" s="76"/>
      <c r="LYX110" s="216"/>
      <c r="LYY110" s="75"/>
      <c r="LYZ110" s="75"/>
      <c r="LZA110" s="204"/>
      <c r="LZB110" s="205"/>
      <c r="LZC110" s="72"/>
      <c r="LZD110" s="70"/>
      <c r="LZE110" s="73"/>
      <c r="LZF110" s="74"/>
      <c r="LZG110" s="74"/>
      <c r="LZH110" s="62"/>
      <c r="LZI110" s="75"/>
      <c r="LZJ110" s="76"/>
      <c r="LZK110" s="216"/>
      <c r="LZL110" s="75"/>
      <c r="LZM110" s="75"/>
      <c r="LZN110" s="204"/>
      <c r="LZO110" s="205"/>
      <c r="LZP110" s="72"/>
      <c r="LZQ110" s="70"/>
      <c r="LZR110" s="73"/>
      <c r="LZS110" s="74"/>
      <c r="LZT110" s="74"/>
      <c r="LZU110" s="62"/>
      <c r="LZV110" s="75"/>
      <c r="LZW110" s="76"/>
      <c r="LZX110" s="216"/>
      <c r="LZY110" s="75"/>
      <c r="LZZ110" s="75"/>
      <c r="MAA110" s="204"/>
      <c r="MAB110" s="205"/>
      <c r="MAC110" s="72"/>
      <c r="MAD110" s="70"/>
      <c r="MAE110" s="73"/>
      <c r="MAF110" s="74"/>
      <c r="MAG110" s="74"/>
      <c r="MAH110" s="62"/>
      <c r="MAI110" s="75"/>
      <c r="MAJ110" s="76"/>
      <c r="MAK110" s="216"/>
      <c r="MAL110" s="75"/>
      <c r="MAM110" s="75"/>
      <c r="MAN110" s="204"/>
      <c r="MAO110" s="205"/>
      <c r="MAP110" s="72"/>
      <c r="MAQ110" s="70"/>
      <c r="MAR110" s="73"/>
      <c r="MAS110" s="74"/>
      <c r="MAT110" s="74"/>
      <c r="MAU110" s="62"/>
      <c r="MAV110" s="75"/>
      <c r="MAW110" s="76"/>
      <c r="MAX110" s="216"/>
      <c r="MAY110" s="75"/>
      <c r="MAZ110" s="75"/>
      <c r="MBA110" s="204"/>
      <c r="MBB110" s="205"/>
      <c r="MBC110" s="72"/>
      <c r="MBD110" s="70"/>
      <c r="MBE110" s="73"/>
      <c r="MBF110" s="74"/>
      <c r="MBG110" s="74"/>
      <c r="MBH110" s="62"/>
      <c r="MBI110" s="75"/>
      <c r="MBJ110" s="76"/>
      <c r="MBK110" s="216"/>
      <c r="MBL110" s="75"/>
      <c r="MBM110" s="75"/>
      <c r="MBN110" s="204"/>
      <c r="MBO110" s="205"/>
      <c r="MBP110" s="72"/>
      <c r="MBQ110" s="70"/>
      <c r="MBR110" s="73"/>
      <c r="MBS110" s="74"/>
      <c r="MBT110" s="74"/>
      <c r="MBU110" s="62"/>
      <c r="MBV110" s="75"/>
      <c r="MBW110" s="76"/>
      <c r="MBX110" s="216"/>
      <c r="MBY110" s="75"/>
      <c r="MBZ110" s="75"/>
      <c r="MCA110" s="204"/>
      <c r="MCB110" s="205"/>
      <c r="MCC110" s="72"/>
      <c r="MCD110" s="70"/>
      <c r="MCE110" s="73"/>
      <c r="MCF110" s="74"/>
      <c r="MCG110" s="74"/>
      <c r="MCH110" s="62"/>
      <c r="MCI110" s="75"/>
      <c r="MCJ110" s="76"/>
      <c r="MCK110" s="216"/>
      <c r="MCL110" s="75"/>
      <c r="MCM110" s="75"/>
      <c r="MCN110" s="204"/>
      <c r="MCO110" s="205"/>
      <c r="MCP110" s="72"/>
      <c r="MCQ110" s="70"/>
      <c r="MCR110" s="73"/>
      <c r="MCS110" s="74"/>
      <c r="MCT110" s="74"/>
      <c r="MCU110" s="62"/>
      <c r="MCV110" s="75"/>
      <c r="MCW110" s="76"/>
      <c r="MCX110" s="216"/>
      <c r="MCY110" s="75"/>
      <c r="MCZ110" s="75"/>
      <c r="MDA110" s="204"/>
      <c r="MDB110" s="205"/>
      <c r="MDC110" s="72"/>
      <c r="MDD110" s="70"/>
      <c r="MDE110" s="73"/>
      <c r="MDF110" s="74"/>
      <c r="MDG110" s="74"/>
      <c r="MDH110" s="62"/>
      <c r="MDI110" s="75"/>
      <c r="MDJ110" s="76"/>
      <c r="MDK110" s="216"/>
      <c r="MDL110" s="75"/>
      <c r="MDM110" s="75"/>
      <c r="MDN110" s="204"/>
      <c r="MDO110" s="205"/>
      <c r="MDP110" s="72"/>
      <c r="MDQ110" s="70"/>
      <c r="MDR110" s="73"/>
      <c r="MDS110" s="74"/>
      <c r="MDT110" s="74"/>
      <c r="MDU110" s="62"/>
      <c r="MDV110" s="75"/>
      <c r="MDW110" s="76"/>
      <c r="MDX110" s="216"/>
      <c r="MDY110" s="75"/>
      <c r="MDZ110" s="75"/>
      <c r="MEA110" s="204"/>
      <c r="MEB110" s="205"/>
      <c r="MEC110" s="72"/>
      <c r="MED110" s="70"/>
      <c r="MEE110" s="73"/>
      <c r="MEF110" s="74"/>
      <c r="MEG110" s="74"/>
      <c r="MEH110" s="62"/>
      <c r="MEI110" s="75"/>
      <c r="MEJ110" s="76"/>
      <c r="MEK110" s="216"/>
      <c r="MEL110" s="75"/>
      <c r="MEM110" s="75"/>
      <c r="MEN110" s="204"/>
      <c r="MEO110" s="205"/>
      <c r="MEP110" s="72"/>
      <c r="MEQ110" s="70"/>
      <c r="MER110" s="73"/>
      <c r="MES110" s="74"/>
      <c r="MET110" s="74"/>
      <c r="MEU110" s="62"/>
      <c r="MEV110" s="75"/>
      <c r="MEW110" s="76"/>
      <c r="MEX110" s="216"/>
      <c r="MEY110" s="75"/>
      <c r="MEZ110" s="75"/>
      <c r="MFA110" s="204"/>
      <c r="MFB110" s="205"/>
      <c r="MFC110" s="72"/>
      <c r="MFD110" s="70"/>
      <c r="MFE110" s="73"/>
      <c r="MFF110" s="74"/>
      <c r="MFG110" s="74"/>
      <c r="MFH110" s="62"/>
      <c r="MFI110" s="75"/>
      <c r="MFJ110" s="76"/>
      <c r="MFK110" s="216"/>
      <c r="MFL110" s="75"/>
      <c r="MFM110" s="75"/>
      <c r="MFN110" s="204"/>
      <c r="MFO110" s="205"/>
      <c r="MFP110" s="72"/>
      <c r="MFQ110" s="70"/>
      <c r="MFR110" s="73"/>
      <c r="MFS110" s="74"/>
      <c r="MFT110" s="74"/>
      <c r="MFU110" s="62"/>
      <c r="MFV110" s="75"/>
      <c r="MFW110" s="76"/>
      <c r="MFX110" s="216"/>
      <c r="MFY110" s="75"/>
      <c r="MFZ110" s="75"/>
      <c r="MGA110" s="204"/>
      <c r="MGB110" s="205"/>
      <c r="MGC110" s="72"/>
      <c r="MGD110" s="70"/>
      <c r="MGE110" s="73"/>
      <c r="MGF110" s="74"/>
      <c r="MGG110" s="74"/>
      <c r="MGH110" s="62"/>
      <c r="MGI110" s="75"/>
      <c r="MGJ110" s="76"/>
      <c r="MGK110" s="216"/>
      <c r="MGL110" s="75"/>
      <c r="MGM110" s="75"/>
      <c r="MGN110" s="204"/>
      <c r="MGO110" s="205"/>
      <c r="MGP110" s="72"/>
      <c r="MGQ110" s="70"/>
      <c r="MGR110" s="73"/>
      <c r="MGS110" s="74"/>
      <c r="MGT110" s="74"/>
      <c r="MGU110" s="62"/>
      <c r="MGV110" s="75"/>
      <c r="MGW110" s="76"/>
      <c r="MGX110" s="216"/>
      <c r="MGY110" s="75"/>
      <c r="MGZ110" s="75"/>
      <c r="MHA110" s="204"/>
      <c r="MHB110" s="205"/>
      <c r="MHC110" s="72"/>
      <c r="MHD110" s="70"/>
      <c r="MHE110" s="73"/>
      <c r="MHF110" s="74"/>
      <c r="MHG110" s="74"/>
      <c r="MHH110" s="62"/>
      <c r="MHI110" s="75"/>
      <c r="MHJ110" s="76"/>
      <c r="MHK110" s="216"/>
      <c r="MHL110" s="75"/>
      <c r="MHM110" s="75"/>
      <c r="MHN110" s="204"/>
      <c r="MHO110" s="205"/>
      <c r="MHP110" s="72"/>
      <c r="MHQ110" s="70"/>
      <c r="MHR110" s="73"/>
      <c r="MHS110" s="74"/>
      <c r="MHT110" s="74"/>
      <c r="MHU110" s="62"/>
      <c r="MHV110" s="75"/>
      <c r="MHW110" s="76"/>
      <c r="MHX110" s="216"/>
      <c r="MHY110" s="75"/>
      <c r="MHZ110" s="75"/>
      <c r="MIA110" s="204"/>
      <c r="MIB110" s="205"/>
      <c r="MIC110" s="72"/>
      <c r="MID110" s="70"/>
      <c r="MIE110" s="73"/>
      <c r="MIF110" s="74"/>
      <c r="MIG110" s="74"/>
      <c r="MIH110" s="62"/>
      <c r="MII110" s="75"/>
      <c r="MIJ110" s="76"/>
      <c r="MIK110" s="216"/>
      <c r="MIL110" s="75"/>
      <c r="MIM110" s="75"/>
      <c r="MIN110" s="204"/>
      <c r="MIO110" s="205"/>
      <c r="MIP110" s="72"/>
      <c r="MIQ110" s="70"/>
      <c r="MIR110" s="73"/>
      <c r="MIS110" s="74"/>
      <c r="MIT110" s="74"/>
      <c r="MIU110" s="62"/>
      <c r="MIV110" s="75"/>
      <c r="MIW110" s="76"/>
      <c r="MIX110" s="216"/>
      <c r="MIY110" s="75"/>
      <c r="MIZ110" s="75"/>
      <c r="MJA110" s="204"/>
      <c r="MJB110" s="205"/>
      <c r="MJC110" s="72"/>
      <c r="MJD110" s="70"/>
      <c r="MJE110" s="73"/>
      <c r="MJF110" s="74"/>
      <c r="MJG110" s="74"/>
      <c r="MJH110" s="62"/>
      <c r="MJI110" s="75"/>
      <c r="MJJ110" s="76"/>
      <c r="MJK110" s="216"/>
      <c r="MJL110" s="75"/>
      <c r="MJM110" s="75"/>
      <c r="MJN110" s="204"/>
      <c r="MJO110" s="205"/>
      <c r="MJP110" s="72"/>
      <c r="MJQ110" s="70"/>
      <c r="MJR110" s="73"/>
      <c r="MJS110" s="74"/>
      <c r="MJT110" s="74"/>
      <c r="MJU110" s="62"/>
      <c r="MJV110" s="75"/>
      <c r="MJW110" s="76"/>
      <c r="MJX110" s="216"/>
      <c r="MJY110" s="75"/>
      <c r="MJZ110" s="75"/>
      <c r="MKA110" s="204"/>
      <c r="MKB110" s="205"/>
      <c r="MKC110" s="72"/>
      <c r="MKD110" s="70"/>
      <c r="MKE110" s="73"/>
      <c r="MKF110" s="74"/>
      <c r="MKG110" s="74"/>
      <c r="MKH110" s="62"/>
      <c r="MKI110" s="75"/>
      <c r="MKJ110" s="76"/>
      <c r="MKK110" s="216"/>
      <c r="MKL110" s="75"/>
      <c r="MKM110" s="75"/>
      <c r="MKN110" s="204"/>
      <c r="MKO110" s="205"/>
      <c r="MKP110" s="72"/>
      <c r="MKQ110" s="70"/>
      <c r="MKR110" s="73"/>
      <c r="MKS110" s="74"/>
      <c r="MKT110" s="74"/>
      <c r="MKU110" s="62"/>
      <c r="MKV110" s="75"/>
      <c r="MKW110" s="76"/>
      <c r="MKX110" s="216"/>
      <c r="MKY110" s="75"/>
      <c r="MKZ110" s="75"/>
      <c r="MLA110" s="204"/>
      <c r="MLB110" s="205"/>
      <c r="MLC110" s="72"/>
      <c r="MLD110" s="70"/>
      <c r="MLE110" s="73"/>
      <c r="MLF110" s="74"/>
      <c r="MLG110" s="74"/>
      <c r="MLH110" s="62"/>
      <c r="MLI110" s="75"/>
      <c r="MLJ110" s="76"/>
      <c r="MLK110" s="216"/>
      <c r="MLL110" s="75"/>
      <c r="MLM110" s="75"/>
      <c r="MLN110" s="204"/>
      <c r="MLO110" s="205"/>
      <c r="MLP110" s="72"/>
      <c r="MLQ110" s="70"/>
      <c r="MLR110" s="73"/>
      <c r="MLS110" s="74"/>
      <c r="MLT110" s="74"/>
      <c r="MLU110" s="62"/>
      <c r="MLV110" s="75"/>
      <c r="MLW110" s="76"/>
      <c r="MLX110" s="216"/>
      <c r="MLY110" s="75"/>
      <c r="MLZ110" s="75"/>
      <c r="MMA110" s="204"/>
      <c r="MMB110" s="205"/>
      <c r="MMC110" s="72"/>
      <c r="MMD110" s="70"/>
      <c r="MME110" s="73"/>
      <c r="MMF110" s="74"/>
      <c r="MMG110" s="74"/>
      <c r="MMH110" s="62"/>
      <c r="MMI110" s="75"/>
      <c r="MMJ110" s="76"/>
      <c r="MMK110" s="216"/>
      <c r="MML110" s="75"/>
      <c r="MMM110" s="75"/>
      <c r="MMN110" s="204"/>
      <c r="MMO110" s="205"/>
      <c r="MMP110" s="72"/>
      <c r="MMQ110" s="70"/>
      <c r="MMR110" s="73"/>
      <c r="MMS110" s="74"/>
      <c r="MMT110" s="74"/>
      <c r="MMU110" s="62"/>
      <c r="MMV110" s="75"/>
      <c r="MMW110" s="76"/>
      <c r="MMX110" s="216"/>
      <c r="MMY110" s="75"/>
      <c r="MMZ110" s="75"/>
      <c r="MNA110" s="204"/>
      <c r="MNB110" s="205"/>
      <c r="MNC110" s="72"/>
      <c r="MND110" s="70"/>
      <c r="MNE110" s="73"/>
      <c r="MNF110" s="74"/>
      <c r="MNG110" s="74"/>
      <c r="MNH110" s="62"/>
      <c r="MNI110" s="75"/>
      <c r="MNJ110" s="76"/>
      <c r="MNK110" s="216"/>
      <c r="MNL110" s="75"/>
      <c r="MNM110" s="75"/>
      <c r="MNN110" s="204"/>
      <c r="MNO110" s="205"/>
      <c r="MNP110" s="72"/>
      <c r="MNQ110" s="70"/>
      <c r="MNR110" s="73"/>
      <c r="MNS110" s="74"/>
      <c r="MNT110" s="74"/>
      <c r="MNU110" s="62"/>
      <c r="MNV110" s="75"/>
      <c r="MNW110" s="76"/>
      <c r="MNX110" s="216"/>
      <c r="MNY110" s="75"/>
      <c r="MNZ110" s="75"/>
      <c r="MOA110" s="204"/>
      <c r="MOB110" s="205"/>
      <c r="MOC110" s="72"/>
      <c r="MOD110" s="70"/>
      <c r="MOE110" s="73"/>
      <c r="MOF110" s="74"/>
      <c r="MOG110" s="74"/>
      <c r="MOH110" s="62"/>
      <c r="MOI110" s="75"/>
      <c r="MOJ110" s="76"/>
      <c r="MOK110" s="216"/>
      <c r="MOL110" s="75"/>
      <c r="MOM110" s="75"/>
      <c r="MON110" s="204"/>
      <c r="MOO110" s="205"/>
      <c r="MOP110" s="72"/>
      <c r="MOQ110" s="70"/>
      <c r="MOR110" s="73"/>
      <c r="MOS110" s="74"/>
      <c r="MOT110" s="74"/>
      <c r="MOU110" s="62"/>
      <c r="MOV110" s="75"/>
      <c r="MOW110" s="76"/>
      <c r="MOX110" s="216"/>
      <c r="MOY110" s="75"/>
      <c r="MOZ110" s="75"/>
      <c r="MPA110" s="204"/>
      <c r="MPB110" s="205"/>
      <c r="MPC110" s="72"/>
      <c r="MPD110" s="70"/>
      <c r="MPE110" s="73"/>
      <c r="MPF110" s="74"/>
      <c r="MPG110" s="74"/>
      <c r="MPH110" s="62"/>
      <c r="MPI110" s="75"/>
      <c r="MPJ110" s="76"/>
      <c r="MPK110" s="216"/>
      <c r="MPL110" s="75"/>
      <c r="MPM110" s="75"/>
      <c r="MPN110" s="204"/>
      <c r="MPO110" s="205"/>
      <c r="MPP110" s="72"/>
      <c r="MPQ110" s="70"/>
      <c r="MPR110" s="73"/>
      <c r="MPS110" s="74"/>
      <c r="MPT110" s="74"/>
      <c r="MPU110" s="62"/>
      <c r="MPV110" s="75"/>
      <c r="MPW110" s="76"/>
      <c r="MPX110" s="216"/>
      <c r="MPY110" s="75"/>
      <c r="MPZ110" s="75"/>
      <c r="MQA110" s="204"/>
      <c r="MQB110" s="205"/>
      <c r="MQC110" s="72"/>
      <c r="MQD110" s="70"/>
      <c r="MQE110" s="73"/>
      <c r="MQF110" s="74"/>
      <c r="MQG110" s="74"/>
      <c r="MQH110" s="62"/>
      <c r="MQI110" s="75"/>
      <c r="MQJ110" s="76"/>
      <c r="MQK110" s="216"/>
      <c r="MQL110" s="75"/>
      <c r="MQM110" s="75"/>
      <c r="MQN110" s="204"/>
      <c r="MQO110" s="205"/>
      <c r="MQP110" s="72"/>
      <c r="MQQ110" s="70"/>
      <c r="MQR110" s="73"/>
      <c r="MQS110" s="74"/>
      <c r="MQT110" s="74"/>
      <c r="MQU110" s="62"/>
      <c r="MQV110" s="75"/>
      <c r="MQW110" s="76"/>
      <c r="MQX110" s="216"/>
      <c r="MQY110" s="75"/>
      <c r="MQZ110" s="75"/>
      <c r="MRA110" s="204"/>
      <c r="MRB110" s="205"/>
      <c r="MRC110" s="72"/>
      <c r="MRD110" s="70"/>
      <c r="MRE110" s="73"/>
      <c r="MRF110" s="74"/>
      <c r="MRG110" s="74"/>
      <c r="MRH110" s="62"/>
      <c r="MRI110" s="75"/>
      <c r="MRJ110" s="76"/>
      <c r="MRK110" s="216"/>
      <c r="MRL110" s="75"/>
      <c r="MRM110" s="75"/>
      <c r="MRN110" s="204"/>
      <c r="MRO110" s="205"/>
      <c r="MRP110" s="72"/>
      <c r="MRQ110" s="70"/>
      <c r="MRR110" s="73"/>
      <c r="MRS110" s="74"/>
      <c r="MRT110" s="74"/>
      <c r="MRU110" s="62"/>
      <c r="MRV110" s="75"/>
      <c r="MRW110" s="76"/>
      <c r="MRX110" s="216"/>
      <c r="MRY110" s="75"/>
      <c r="MRZ110" s="75"/>
      <c r="MSA110" s="204"/>
      <c r="MSB110" s="205"/>
      <c r="MSC110" s="72"/>
      <c r="MSD110" s="70"/>
      <c r="MSE110" s="73"/>
      <c r="MSF110" s="74"/>
      <c r="MSG110" s="74"/>
      <c r="MSH110" s="62"/>
      <c r="MSI110" s="75"/>
      <c r="MSJ110" s="76"/>
      <c r="MSK110" s="216"/>
      <c r="MSL110" s="75"/>
      <c r="MSM110" s="75"/>
      <c r="MSN110" s="204"/>
      <c r="MSO110" s="205"/>
      <c r="MSP110" s="72"/>
      <c r="MSQ110" s="70"/>
      <c r="MSR110" s="73"/>
      <c r="MSS110" s="74"/>
      <c r="MST110" s="74"/>
      <c r="MSU110" s="62"/>
      <c r="MSV110" s="75"/>
      <c r="MSW110" s="76"/>
      <c r="MSX110" s="216"/>
      <c r="MSY110" s="75"/>
      <c r="MSZ110" s="75"/>
      <c r="MTA110" s="204"/>
      <c r="MTB110" s="205"/>
      <c r="MTC110" s="72"/>
      <c r="MTD110" s="70"/>
      <c r="MTE110" s="73"/>
      <c r="MTF110" s="74"/>
      <c r="MTG110" s="74"/>
      <c r="MTH110" s="62"/>
      <c r="MTI110" s="75"/>
      <c r="MTJ110" s="76"/>
      <c r="MTK110" s="216"/>
      <c r="MTL110" s="75"/>
      <c r="MTM110" s="75"/>
      <c r="MTN110" s="204"/>
      <c r="MTO110" s="205"/>
      <c r="MTP110" s="72"/>
      <c r="MTQ110" s="70"/>
      <c r="MTR110" s="73"/>
      <c r="MTS110" s="74"/>
      <c r="MTT110" s="74"/>
      <c r="MTU110" s="62"/>
      <c r="MTV110" s="75"/>
      <c r="MTW110" s="76"/>
      <c r="MTX110" s="216"/>
      <c r="MTY110" s="75"/>
      <c r="MTZ110" s="75"/>
      <c r="MUA110" s="204"/>
      <c r="MUB110" s="205"/>
      <c r="MUC110" s="72"/>
      <c r="MUD110" s="70"/>
      <c r="MUE110" s="73"/>
      <c r="MUF110" s="74"/>
      <c r="MUG110" s="74"/>
      <c r="MUH110" s="62"/>
      <c r="MUI110" s="75"/>
      <c r="MUJ110" s="76"/>
      <c r="MUK110" s="216"/>
      <c r="MUL110" s="75"/>
      <c r="MUM110" s="75"/>
      <c r="MUN110" s="204"/>
      <c r="MUO110" s="205"/>
      <c r="MUP110" s="72"/>
      <c r="MUQ110" s="70"/>
      <c r="MUR110" s="73"/>
      <c r="MUS110" s="74"/>
      <c r="MUT110" s="74"/>
      <c r="MUU110" s="62"/>
      <c r="MUV110" s="75"/>
      <c r="MUW110" s="76"/>
      <c r="MUX110" s="216"/>
      <c r="MUY110" s="75"/>
      <c r="MUZ110" s="75"/>
      <c r="MVA110" s="204"/>
      <c r="MVB110" s="205"/>
      <c r="MVC110" s="72"/>
      <c r="MVD110" s="70"/>
      <c r="MVE110" s="73"/>
      <c r="MVF110" s="74"/>
      <c r="MVG110" s="74"/>
      <c r="MVH110" s="62"/>
      <c r="MVI110" s="75"/>
      <c r="MVJ110" s="76"/>
      <c r="MVK110" s="216"/>
      <c r="MVL110" s="75"/>
      <c r="MVM110" s="75"/>
      <c r="MVN110" s="204"/>
      <c r="MVO110" s="205"/>
      <c r="MVP110" s="72"/>
      <c r="MVQ110" s="70"/>
      <c r="MVR110" s="73"/>
      <c r="MVS110" s="74"/>
      <c r="MVT110" s="74"/>
      <c r="MVU110" s="62"/>
      <c r="MVV110" s="75"/>
      <c r="MVW110" s="76"/>
      <c r="MVX110" s="216"/>
      <c r="MVY110" s="75"/>
      <c r="MVZ110" s="75"/>
      <c r="MWA110" s="204"/>
      <c r="MWB110" s="205"/>
      <c r="MWC110" s="72"/>
      <c r="MWD110" s="70"/>
      <c r="MWE110" s="73"/>
      <c r="MWF110" s="74"/>
      <c r="MWG110" s="74"/>
      <c r="MWH110" s="62"/>
      <c r="MWI110" s="75"/>
      <c r="MWJ110" s="76"/>
      <c r="MWK110" s="216"/>
      <c r="MWL110" s="75"/>
      <c r="MWM110" s="75"/>
      <c r="MWN110" s="204"/>
      <c r="MWO110" s="205"/>
      <c r="MWP110" s="72"/>
      <c r="MWQ110" s="70"/>
      <c r="MWR110" s="73"/>
      <c r="MWS110" s="74"/>
      <c r="MWT110" s="74"/>
      <c r="MWU110" s="62"/>
      <c r="MWV110" s="75"/>
      <c r="MWW110" s="76"/>
      <c r="MWX110" s="216"/>
      <c r="MWY110" s="75"/>
      <c r="MWZ110" s="75"/>
      <c r="MXA110" s="204"/>
      <c r="MXB110" s="205"/>
      <c r="MXC110" s="72"/>
      <c r="MXD110" s="70"/>
      <c r="MXE110" s="73"/>
      <c r="MXF110" s="74"/>
      <c r="MXG110" s="74"/>
      <c r="MXH110" s="62"/>
      <c r="MXI110" s="75"/>
      <c r="MXJ110" s="76"/>
      <c r="MXK110" s="216"/>
      <c r="MXL110" s="75"/>
      <c r="MXM110" s="75"/>
      <c r="MXN110" s="204"/>
      <c r="MXO110" s="205"/>
      <c r="MXP110" s="72"/>
      <c r="MXQ110" s="70"/>
      <c r="MXR110" s="73"/>
      <c r="MXS110" s="74"/>
      <c r="MXT110" s="74"/>
      <c r="MXU110" s="62"/>
      <c r="MXV110" s="75"/>
      <c r="MXW110" s="76"/>
      <c r="MXX110" s="216"/>
      <c r="MXY110" s="75"/>
      <c r="MXZ110" s="75"/>
      <c r="MYA110" s="204"/>
      <c r="MYB110" s="205"/>
      <c r="MYC110" s="72"/>
      <c r="MYD110" s="70"/>
      <c r="MYE110" s="73"/>
      <c r="MYF110" s="74"/>
      <c r="MYG110" s="74"/>
      <c r="MYH110" s="62"/>
      <c r="MYI110" s="75"/>
      <c r="MYJ110" s="76"/>
      <c r="MYK110" s="216"/>
      <c r="MYL110" s="75"/>
      <c r="MYM110" s="75"/>
      <c r="MYN110" s="204"/>
      <c r="MYO110" s="205"/>
      <c r="MYP110" s="72"/>
      <c r="MYQ110" s="70"/>
      <c r="MYR110" s="73"/>
      <c r="MYS110" s="74"/>
      <c r="MYT110" s="74"/>
      <c r="MYU110" s="62"/>
      <c r="MYV110" s="75"/>
      <c r="MYW110" s="76"/>
      <c r="MYX110" s="216"/>
      <c r="MYY110" s="75"/>
      <c r="MYZ110" s="75"/>
      <c r="MZA110" s="204"/>
      <c r="MZB110" s="205"/>
      <c r="MZC110" s="72"/>
      <c r="MZD110" s="70"/>
      <c r="MZE110" s="73"/>
      <c r="MZF110" s="74"/>
      <c r="MZG110" s="74"/>
      <c r="MZH110" s="62"/>
      <c r="MZI110" s="75"/>
      <c r="MZJ110" s="76"/>
      <c r="MZK110" s="216"/>
      <c r="MZL110" s="75"/>
      <c r="MZM110" s="75"/>
      <c r="MZN110" s="204"/>
      <c r="MZO110" s="205"/>
      <c r="MZP110" s="72"/>
      <c r="MZQ110" s="70"/>
      <c r="MZR110" s="73"/>
      <c r="MZS110" s="74"/>
      <c r="MZT110" s="74"/>
      <c r="MZU110" s="62"/>
      <c r="MZV110" s="75"/>
      <c r="MZW110" s="76"/>
      <c r="MZX110" s="216"/>
      <c r="MZY110" s="75"/>
      <c r="MZZ110" s="75"/>
      <c r="NAA110" s="204"/>
      <c r="NAB110" s="205"/>
      <c r="NAC110" s="72"/>
      <c r="NAD110" s="70"/>
      <c r="NAE110" s="73"/>
      <c r="NAF110" s="74"/>
      <c r="NAG110" s="74"/>
      <c r="NAH110" s="62"/>
      <c r="NAI110" s="75"/>
      <c r="NAJ110" s="76"/>
      <c r="NAK110" s="216"/>
      <c r="NAL110" s="75"/>
      <c r="NAM110" s="75"/>
      <c r="NAN110" s="204"/>
      <c r="NAO110" s="205"/>
      <c r="NAP110" s="72"/>
      <c r="NAQ110" s="70"/>
      <c r="NAR110" s="73"/>
      <c r="NAS110" s="74"/>
      <c r="NAT110" s="74"/>
      <c r="NAU110" s="62"/>
      <c r="NAV110" s="75"/>
      <c r="NAW110" s="76"/>
      <c r="NAX110" s="216"/>
      <c r="NAY110" s="75"/>
      <c r="NAZ110" s="75"/>
      <c r="NBA110" s="204"/>
      <c r="NBB110" s="205"/>
      <c r="NBC110" s="72"/>
      <c r="NBD110" s="70"/>
      <c r="NBE110" s="73"/>
      <c r="NBF110" s="74"/>
      <c r="NBG110" s="74"/>
      <c r="NBH110" s="62"/>
      <c r="NBI110" s="75"/>
      <c r="NBJ110" s="76"/>
      <c r="NBK110" s="216"/>
      <c r="NBL110" s="75"/>
      <c r="NBM110" s="75"/>
      <c r="NBN110" s="204"/>
      <c r="NBO110" s="205"/>
      <c r="NBP110" s="72"/>
      <c r="NBQ110" s="70"/>
      <c r="NBR110" s="73"/>
      <c r="NBS110" s="74"/>
      <c r="NBT110" s="74"/>
      <c r="NBU110" s="62"/>
      <c r="NBV110" s="75"/>
      <c r="NBW110" s="76"/>
      <c r="NBX110" s="216"/>
      <c r="NBY110" s="75"/>
      <c r="NBZ110" s="75"/>
      <c r="NCA110" s="204"/>
      <c r="NCB110" s="205"/>
      <c r="NCC110" s="72"/>
      <c r="NCD110" s="70"/>
      <c r="NCE110" s="73"/>
      <c r="NCF110" s="74"/>
      <c r="NCG110" s="74"/>
      <c r="NCH110" s="62"/>
      <c r="NCI110" s="75"/>
      <c r="NCJ110" s="76"/>
      <c r="NCK110" s="216"/>
      <c r="NCL110" s="75"/>
      <c r="NCM110" s="75"/>
      <c r="NCN110" s="204"/>
      <c r="NCO110" s="205"/>
      <c r="NCP110" s="72"/>
      <c r="NCQ110" s="70"/>
      <c r="NCR110" s="73"/>
      <c r="NCS110" s="74"/>
      <c r="NCT110" s="74"/>
      <c r="NCU110" s="62"/>
      <c r="NCV110" s="75"/>
      <c r="NCW110" s="76"/>
      <c r="NCX110" s="216"/>
      <c r="NCY110" s="75"/>
      <c r="NCZ110" s="75"/>
      <c r="NDA110" s="204"/>
      <c r="NDB110" s="205"/>
      <c r="NDC110" s="72"/>
      <c r="NDD110" s="70"/>
      <c r="NDE110" s="73"/>
      <c r="NDF110" s="74"/>
      <c r="NDG110" s="74"/>
      <c r="NDH110" s="62"/>
      <c r="NDI110" s="75"/>
      <c r="NDJ110" s="76"/>
      <c r="NDK110" s="216"/>
      <c r="NDL110" s="75"/>
      <c r="NDM110" s="75"/>
      <c r="NDN110" s="204"/>
      <c r="NDO110" s="205"/>
      <c r="NDP110" s="72"/>
      <c r="NDQ110" s="70"/>
      <c r="NDR110" s="73"/>
      <c r="NDS110" s="74"/>
      <c r="NDT110" s="74"/>
      <c r="NDU110" s="62"/>
      <c r="NDV110" s="75"/>
      <c r="NDW110" s="76"/>
      <c r="NDX110" s="216"/>
      <c r="NDY110" s="75"/>
      <c r="NDZ110" s="75"/>
      <c r="NEA110" s="204"/>
      <c r="NEB110" s="205"/>
      <c r="NEC110" s="72"/>
      <c r="NED110" s="70"/>
      <c r="NEE110" s="73"/>
      <c r="NEF110" s="74"/>
      <c r="NEG110" s="74"/>
      <c r="NEH110" s="62"/>
      <c r="NEI110" s="75"/>
      <c r="NEJ110" s="76"/>
      <c r="NEK110" s="216"/>
      <c r="NEL110" s="75"/>
      <c r="NEM110" s="75"/>
      <c r="NEN110" s="204"/>
      <c r="NEO110" s="205"/>
      <c r="NEP110" s="72"/>
      <c r="NEQ110" s="70"/>
      <c r="NER110" s="73"/>
      <c r="NES110" s="74"/>
      <c r="NET110" s="74"/>
      <c r="NEU110" s="62"/>
      <c r="NEV110" s="75"/>
      <c r="NEW110" s="76"/>
      <c r="NEX110" s="216"/>
      <c r="NEY110" s="75"/>
      <c r="NEZ110" s="75"/>
      <c r="NFA110" s="204"/>
      <c r="NFB110" s="205"/>
      <c r="NFC110" s="72"/>
      <c r="NFD110" s="70"/>
      <c r="NFE110" s="73"/>
      <c r="NFF110" s="74"/>
      <c r="NFG110" s="74"/>
      <c r="NFH110" s="62"/>
      <c r="NFI110" s="75"/>
      <c r="NFJ110" s="76"/>
      <c r="NFK110" s="216"/>
      <c r="NFL110" s="75"/>
      <c r="NFM110" s="75"/>
      <c r="NFN110" s="204"/>
      <c r="NFO110" s="205"/>
      <c r="NFP110" s="72"/>
      <c r="NFQ110" s="70"/>
      <c r="NFR110" s="73"/>
      <c r="NFS110" s="74"/>
      <c r="NFT110" s="74"/>
      <c r="NFU110" s="62"/>
      <c r="NFV110" s="75"/>
      <c r="NFW110" s="76"/>
      <c r="NFX110" s="216"/>
      <c r="NFY110" s="75"/>
      <c r="NFZ110" s="75"/>
      <c r="NGA110" s="204"/>
      <c r="NGB110" s="205"/>
      <c r="NGC110" s="72"/>
      <c r="NGD110" s="70"/>
      <c r="NGE110" s="73"/>
      <c r="NGF110" s="74"/>
      <c r="NGG110" s="74"/>
      <c r="NGH110" s="62"/>
      <c r="NGI110" s="75"/>
      <c r="NGJ110" s="76"/>
      <c r="NGK110" s="216"/>
      <c r="NGL110" s="75"/>
      <c r="NGM110" s="75"/>
      <c r="NGN110" s="204"/>
      <c r="NGO110" s="205"/>
      <c r="NGP110" s="72"/>
      <c r="NGQ110" s="70"/>
      <c r="NGR110" s="73"/>
      <c r="NGS110" s="74"/>
      <c r="NGT110" s="74"/>
      <c r="NGU110" s="62"/>
      <c r="NGV110" s="75"/>
      <c r="NGW110" s="76"/>
      <c r="NGX110" s="216"/>
      <c r="NGY110" s="75"/>
      <c r="NGZ110" s="75"/>
      <c r="NHA110" s="204"/>
      <c r="NHB110" s="205"/>
      <c r="NHC110" s="72"/>
      <c r="NHD110" s="70"/>
      <c r="NHE110" s="73"/>
      <c r="NHF110" s="74"/>
      <c r="NHG110" s="74"/>
      <c r="NHH110" s="62"/>
      <c r="NHI110" s="75"/>
      <c r="NHJ110" s="76"/>
      <c r="NHK110" s="216"/>
      <c r="NHL110" s="75"/>
      <c r="NHM110" s="75"/>
      <c r="NHN110" s="204"/>
      <c r="NHO110" s="205"/>
      <c r="NHP110" s="72"/>
      <c r="NHQ110" s="70"/>
      <c r="NHR110" s="73"/>
      <c r="NHS110" s="74"/>
      <c r="NHT110" s="74"/>
      <c r="NHU110" s="62"/>
      <c r="NHV110" s="75"/>
      <c r="NHW110" s="76"/>
      <c r="NHX110" s="216"/>
      <c r="NHY110" s="75"/>
      <c r="NHZ110" s="75"/>
      <c r="NIA110" s="204"/>
      <c r="NIB110" s="205"/>
      <c r="NIC110" s="72"/>
      <c r="NID110" s="70"/>
      <c r="NIE110" s="73"/>
      <c r="NIF110" s="74"/>
      <c r="NIG110" s="74"/>
      <c r="NIH110" s="62"/>
      <c r="NII110" s="75"/>
      <c r="NIJ110" s="76"/>
      <c r="NIK110" s="216"/>
      <c r="NIL110" s="75"/>
      <c r="NIM110" s="75"/>
      <c r="NIN110" s="204"/>
      <c r="NIO110" s="205"/>
      <c r="NIP110" s="72"/>
      <c r="NIQ110" s="70"/>
      <c r="NIR110" s="73"/>
      <c r="NIS110" s="74"/>
      <c r="NIT110" s="74"/>
      <c r="NIU110" s="62"/>
      <c r="NIV110" s="75"/>
      <c r="NIW110" s="76"/>
      <c r="NIX110" s="216"/>
      <c r="NIY110" s="75"/>
      <c r="NIZ110" s="75"/>
      <c r="NJA110" s="204"/>
      <c r="NJB110" s="205"/>
      <c r="NJC110" s="72"/>
      <c r="NJD110" s="70"/>
      <c r="NJE110" s="73"/>
      <c r="NJF110" s="74"/>
      <c r="NJG110" s="74"/>
      <c r="NJH110" s="62"/>
      <c r="NJI110" s="75"/>
      <c r="NJJ110" s="76"/>
      <c r="NJK110" s="216"/>
      <c r="NJL110" s="75"/>
      <c r="NJM110" s="75"/>
      <c r="NJN110" s="204"/>
      <c r="NJO110" s="205"/>
      <c r="NJP110" s="72"/>
      <c r="NJQ110" s="70"/>
      <c r="NJR110" s="73"/>
      <c r="NJS110" s="74"/>
      <c r="NJT110" s="74"/>
      <c r="NJU110" s="62"/>
      <c r="NJV110" s="75"/>
      <c r="NJW110" s="76"/>
      <c r="NJX110" s="216"/>
      <c r="NJY110" s="75"/>
      <c r="NJZ110" s="75"/>
      <c r="NKA110" s="204"/>
      <c r="NKB110" s="205"/>
      <c r="NKC110" s="72"/>
      <c r="NKD110" s="70"/>
      <c r="NKE110" s="73"/>
      <c r="NKF110" s="74"/>
      <c r="NKG110" s="74"/>
      <c r="NKH110" s="62"/>
      <c r="NKI110" s="75"/>
      <c r="NKJ110" s="76"/>
      <c r="NKK110" s="216"/>
      <c r="NKL110" s="75"/>
      <c r="NKM110" s="75"/>
      <c r="NKN110" s="204"/>
      <c r="NKO110" s="205"/>
      <c r="NKP110" s="72"/>
      <c r="NKQ110" s="70"/>
      <c r="NKR110" s="73"/>
      <c r="NKS110" s="74"/>
      <c r="NKT110" s="74"/>
      <c r="NKU110" s="62"/>
      <c r="NKV110" s="75"/>
      <c r="NKW110" s="76"/>
      <c r="NKX110" s="216"/>
      <c r="NKY110" s="75"/>
      <c r="NKZ110" s="75"/>
      <c r="NLA110" s="204"/>
      <c r="NLB110" s="205"/>
      <c r="NLC110" s="72"/>
      <c r="NLD110" s="70"/>
      <c r="NLE110" s="73"/>
      <c r="NLF110" s="74"/>
      <c r="NLG110" s="74"/>
      <c r="NLH110" s="62"/>
      <c r="NLI110" s="75"/>
      <c r="NLJ110" s="76"/>
      <c r="NLK110" s="216"/>
      <c r="NLL110" s="75"/>
      <c r="NLM110" s="75"/>
      <c r="NLN110" s="204"/>
      <c r="NLO110" s="205"/>
      <c r="NLP110" s="72"/>
      <c r="NLQ110" s="70"/>
      <c r="NLR110" s="73"/>
      <c r="NLS110" s="74"/>
      <c r="NLT110" s="74"/>
      <c r="NLU110" s="62"/>
      <c r="NLV110" s="75"/>
      <c r="NLW110" s="76"/>
      <c r="NLX110" s="216"/>
      <c r="NLY110" s="75"/>
      <c r="NLZ110" s="75"/>
      <c r="NMA110" s="204"/>
      <c r="NMB110" s="205"/>
      <c r="NMC110" s="72"/>
      <c r="NMD110" s="70"/>
      <c r="NME110" s="73"/>
      <c r="NMF110" s="74"/>
      <c r="NMG110" s="74"/>
      <c r="NMH110" s="62"/>
      <c r="NMI110" s="75"/>
      <c r="NMJ110" s="76"/>
      <c r="NMK110" s="216"/>
      <c r="NML110" s="75"/>
      <c r="NMM110" s="75"/>
      <c r="NMN110" s="204"/>
      <c r="NMO110" s="205"/>
      <c r="NMP110" s="72"/>
      <c r="NMQ110" s="70"/>
      <c r="NMR110" s="73"/>
      <c r="NMS110" s="74"/>
      <c r="NMT110" s="74"/>
      <c r="NMU110" s="62"/>
      <c r="NMV110" s="75"/>
      <c r="NMW110" s="76"/>
      <c r="NMX110" s="216"/>
      <c r="NMY110" s="75"/>
      <c r="NMZ110" s="75"/>
      <c r="NNA110" s="204"/>
      <c r="NNB110" s="205"/>
      <c r="NNC110" s="72"/>
      <c r="NND110" s="70"/>
      <c r="NNE110" s="73"/>
      <c r="NNF110" s="74"/>
      <c r="NNG110" s="74"/>
      <c r="NNH110" s="62"/>
      <c r="NNI110" s="75"/>
      <c r="NNJ110" s="76"/>
      <c r="NNK110" s="216"/>
      <c r="NNL110" s="75"/>
      <c r="NNM110" s="75"/>
      <c r="NNN110" s="204"/>
      <c r="NNO110" s="205"/>
      <c r="NNP110" s="72"/>
      <c r="NNQ110" s="70"/>
      <c r="NNR110" s="73"/>
      <c r="NNS110" s="74"/>
      <c r="NNT110" s="74"/>
      <c r="NNU110" s="62"/>
      <c r="NNV110" s="75"/>
      <c r="NNW110" s="76"/>
      <c r="NNX110" s="216"/>
      <c r="NNY110" s="75"/>
      <c r="NNZ110" s="75"/>
      <c r="NOA110" s="204"/>
      <c r="NOB110" s="205"/>
      <c r="NOC110" s="72"/>
      <c r="NOD110" s="70"/>
      <c r="NOE110" s="73"/>
      <c r="NOF110" s="74"/>
      <c r="NOG110" s="74"/>
      <c r="NOH110" s="62"/>
      <c r="NOI110" s="75"/>
      <c r="NOJ110" s="76"/>
      <c r="NOK110" s="216"/>
      <c r="NOL110" s="75"/>
      <c r="NOM110" s="75"/>
      <c r="NON110" s="204"/>
      <c r="NOO110" s="205"/>
      <c r="NOP110" s="72"/>
      <c r="NOQ110" s="70"/>
      <c r="NOR110" s="73"/>
      <c r="NOS110" s="74"/>
      <c r="NOT110" s="74"/>
      <c r="NOU110" s="62"/>
      <c r="NOV110" s="75"/>
      <c r="NOW110" s="76"/>
      <c r="NOX110" s="216"/>
      <c r="NOY110" s="75"/>
      <c r="NOZ110" s="75"/>
      <c r="NPA110" s="204"/>
      <c r="NPB110" s="205"/>
      <c r="NPC110" s="72"/>
      <c r="NPD110" s="70"/>
      <c r="NPE110" s="73"/>
      <c r="NPF110" s="74"/>
      <c r="NPG110" s="74"/>
      <c r="NPH110" s="62"/>
      <c r="NPI110" s="75"/>
      <c r="NPJ110" s="76"/>
      <c r="NPK110" s="216"/>
      <c r="NPL110" s="75"/>
      <c r="NPM110" s="75"/>
      <c r="NPN110" s="204"/>
      <c r="NPO110" s="205"/>
      <c r="NPP110" s="72"/>
      <c r="NPQ110" s="70"/>
      <c r="NPR110" s="73"/>
      <c r="NPS110" s="74"/>
      <c r="NPT110" s="74"/>
      <c r="NPU110" s="62"/>
      <c r="NPV110" s="75"/>
      <c r="NPW110" s="76"/>
      <c r="NPX110" s="216"/>
      <c r="NPY110" s="75"/>
      <c r="NPZ110" s="75"/>
      <c r="NQA110" s="204"/>
      <c r="NQB110" s="205"/>
      <c r="NQC110" s="72"/>
      <c r="NQD110" s="70"/>
      <c r="NQE110" s="73"/>
      <c r="NQF110" s="74"/>
      <c r="NQG110" s="74"/>
      <c r="NQH110" s="62"/>
      <c r="NQI110" s="75"/>
      <c r="NQJ110" s="76"/>
      <c r="NQK110" s="216"/>
      <c r="NQL110" s="75"/>
      <c r="NQM110" s="75"/>
      <c r="NQN110" s="204"/>
      <c r="NQO110" s="205"/>
      <c r="NQP110" s="72"/>
      <c r="NQQ110" s="70"/>
      <c r="NQR110" s="73"/>
      <c r="NQS110" s="74"/>
      <c r="NQT110" s="74"/>
      <c r="NQU110" s="62"/>
      <c r="NQV110" s="75"/>
      <c r="NQW110" s="76"/>
      <c r="NQX110" s="216"/>
      <c r="NQY110" s="75"/>
      <c r="NQZ110" s="75"/>
      <c r="NRA110" s="204"/>
      <c r="NRB110" s="205"/>
      <c r="NRC110" s="72"/>
      <c r="NRD110" s="70"/>
      <c r="NRE110" s="73"/>
      <c r="NRF110" s="74"/>
      <c r="NRG110" s="74"/>
      <c r="NRH110" s="62"/>
      <c r="NRI110" s="75"/>
      <c r="NRJ110" s="76"/>
      <c r="NRK110" s="216"/>
      <c r="NRL110" s="75"/>
      <c r="NRM110" s="75"/>
      <c r="NRN110" s="204"/>
      <c r="NRO110" s="205"/>
      <c r="NRP110" s="72"/>
      <c r="NRQ110" s="70"/>
      <c r="NRR110" s="73"/>
      <c r="NRS110" s="74"/>
      <c r="NRT110" s="74"/>
      <c r="NRU110" s="62"/>
      <c r="NRV110" s="75"/>
      <c r="NRW110" s="76"/>
      <c r="NRX110" s="216"/>
      <c r="NRY110" s="75"/>
      <c r="NRZ110" s="75"/>
      <c r="NSA110" s="204"/>
      <c r="NSB110" s="205"/>
      <c r="NSC110" s="72"/>
      <c r="NSD110" s="70"/>
      <c r="NSE110" s="73"/>
      <c r="NSF110" s="74"/>
      <c r="NSG110" s="74"/>
      <c r="NSH110" s="62"/>
      <c r="NSI110" s="75"/>
      <c r="NSJ110" s="76"/>
      <c r="NSK110" s="216"/>
      <c r="NSL110" s="75"/>
      <c r="NSM110" s="75"/>
      <c r="NSN110" s="204"/>
      <c r="NSO110" s="205"/>
      <c r="NSP110" s="72"/>
      <c r="NSQ110" s="70"/>
      <c r="NSR110" s="73"/>
      <c r="NSS110" s="74"/>
      <c r="NST110" s="74"/>
      <c r="NSU110" s="62"/>
      <c r="NSV110" s="75"/>
      <c r="NSW110" s="76"/>
      <c r="NSX110" s="216"/>
      <c r="NSY110" s="75"/>
      <c r="NSZ110" s="75"/>
      <c r="NTA110" s="204"/>
      <c r="NTB110" s="205"/>
      <c r="NTC110" s="72"/>
      <c r="NTD110" s="70"/>
      <c r="NTE110" s="73"/>
      <c r="NTF110" s="74"/>
      <c r="NTG110" s="74"/>
      <c r="NTH110" s="62"/>
      <c r="NTI110" s="75"/>
      <c r="NTJ110" s="76"/>
      <c r="NTK110" s="216"/>
      <c r="NTL110" s="75"/>
      <c r="NTM110" s="75"/>
      <c r="NTN110" s="204"/>
      <c r="NTO110" s="205"/>
      <c r="NTP110" s="72"/>
      <c r="NTQ110" s="70"/>
      <c r="NTR110" s="73"/>
      <c r="NTS110" s="74"/>
      <c r="NTT110" s="74"/>
      <c r="NTU110" s="62"/>
      <c r="NTV110" s="75"/>
      <c r="NTW110" s="76"/>
      <c r="NTX110" s="216"/>
      <c r="NTY110" s="75"/>
      <c r="NTZ110" s="75"/>
      <c r="NUA110" s="204"/>
      <c r="NUB110" s="205"/>
      <c r="NUC110" s="72"/>
      <c r="NUD110" s="70"/>
      <c r="NUE110" s="73"/>
      <c r="NUF110" s="74"/>
      <c r="NUG110" s="74"/>
      <c r="NUH110" s="62"/>
      <c r="NUI110" s="75"/>
      <c r="NUJ110" s="76"/>
      <c r="NUK110" s="216"/>
      <c r="NUL110" s="75"/>
      <c r="NUM110" s="75"/>
      <c r="NUN110" s="204"/>
      <c r="NUO110" s="205"/>
      <c r="NUP110" s="72"/>
      <c r="NUQ110" s="70"/>
      <c r="NUR110" s="73"/>
      <c r="NUS110" s="74"/>
      <c r="NUT110" s="74"/>
      <c r="NUU110" s="62"/>
      <c r="NUV110" s="75"/>
      <c r="NUW110" s="76"/>
      <c r="NUX110" s="216"/>
      <c r="NUY110" s="75"/>
      <c r="NUZ110" s="75"/>
      <c r="NVA110" s="204"/>
      <c r="NVB110" s="205"/>
      <c r="NVC110" s="72"/>
      <c r="NVD110" s="70"/>
      <c r="NVE110" s="73"/>
      <c r="NVF110" s="74"/>
      <c r="NVG110" s="74"/>
      <c r="NVH110" s="62"/>
      <c r="NVI110" s="75"/>
      <c r="NVJ110" s="76"/>
      <c r="NVK110" s="216"/>
      <c r="NVL110" s="75"/>
      <c r="NVM110" s="75"/>
      <c r="NVN110" s="204"/>
      <c r="NVO110" s="205"/>
      <c r="NVP110" s="72"/>
      <c r="NVQ110" s="70"/>
      <c r="NVR110" s="73"/>
      <c r="NVS110" s="74"/>
      <c r="NVT110" s="74"/>
      <c r="NVU110" s="62"/>
      <c r="NVV110" s="75"/>
      <c r="NVW110" s="76"/>
      <c r="NVX110" s="216"/>
      <c r="NVY110" s="75"/>
      <c r="NVZ110" s="75"/>
      <c r="NWA110" s="204"/>
      <c r="NWB110" s="205"/>
      <c r="NWC110" s="72"/>
      <c r="NWD110" s="70"/>
      <c r="NWE110" s="73"/>
      <c r="NWF110" s="74"/>
      <c r="NWG110" s="74"/>
      <c r="NWH110" s="62"/>
      <c r="NWI110" s="75"/>
      <c r="NWJ110" s="76"/>
      <c r="NWK110" s="216"/>
      <c r="NWL110" s="75"/>
      <c r="NWM110" s="75"/>
      <c r="NWN110" s="204"/>
      <c r="NWO110" s="205"/>
      <c r="NWP110" s="72"/>
      <c r="NWQ110" s="70"/>
      <c r="NWR110" s="73"/>
      <c r="NWS110" s="74"/>
      <c r="NWT110" s="74"/>
      <c r="NWU110" s="62"/>
      <c r="NWV110" s="75"/>
      <c r="NWW110" s="76"/>
      <c r="NWX110" s="216"/>
      <c r="NWY110" s="75"/>
      <c r="NWZ110" s="75"/>
      <c r="NXA110" s="204"/>
      <c r="NXB110" s="205"/>
      <c r="NXC110" s="72"/>
      <c r="NXD110" s="70"/>
      <c r="NXE110" s="73"/>
      <c r="NXF110" s="74"/>
      <c r="NXG110" s="74"/>
      <c r="NXH110" s="62"/>
      <c r="NXI110" s="75"/>
      <c r="NXJ110" s="76"/>
      <c r="NXK110" s="216"/>
      <c r="NXL110" s="75"/>
      <c r="NXM110" s="75"/>
      <c r="NXN110" s="204"/>
      <c r="NXO110" s="205"/>
      <c r="NXP110" s="72"/>
      <c r="NXQ110" s="70"/>
      <c r="NXR110" s="73"/>
      <c r="NXS110" s="74"/>
      <c r="NXT110" s="74"/>
      <c r="NXU110" s="62"/>
      <c r="NXV110" s="75"/>
      <c r="NXW110" s="76"/>
      <c r="NXX110" s="216"/>
      <c r="NXY110" s="75"/>
      <c r="NXZ110" s="75"/>
      <c r="NYA110" s="204"/>
      <c r="NYB110" s="205"/>
      <c r="NYC110" s="72"/>
      <c r="NYD110" s="70"/>
      <c r="NYE110" s="73"/>
      <c r="NYF110" s="74"/>
      <c r="NYG110" s="74"/>
      <c r="NYH110" s="62"/>
      <c r="NYI110" s="75"/>
      <c r="NYJ110" s="76"/>
      <c r="NYK110" s="216"/>
      <c r="NYL110" s="75"/>
      <c r="NYM110" s="75"/>
      <c r="NYN110" s="204"/>
      <c r="NYO110" s="205"/>
      <c r="NYP110" s="72"/>
      <c r="NYQ110" s="70"/>
      <c r="NYR110" s="73"/>
      <c r="NYS110" s="74"/>
      <c r="NYT110" s="74"/>
      <c r="NYU110" s="62"/>
      <c r="NYV110" s="75"/>
      <c r="NYW110" s="76"/>
      <c r="NYX110" s="216"/>
      <c r="NYY110" s="75"/>
      <c r="NYZ110" s="75"/>
      <c r="NZA110" s="204"/>
      <c r="NZB110" s="205"/>
      <c r="NZC110" s="72"/>
      <c r="NZD110" s="70"/>
      <c r="NZE110" s="73"/>
      <c r="NZF110" s="74"/>
      <c r="NZG110" s="74"/>
      <c r="NZH110" s="62"/>
      <c r="NZI110" s="75"/>
      <c r="NZJ110" s="76"/>
      <c r="NZK110" s="216"/>
      <c r="NZL110" s="75"/>
      <c r="NZM110" s="75"/>
      <c r="NZN110" s="204"/>
      <c r="NZO110" s="205"/>
      <c r="NZP110" s="72"/>
      <c r="NZQ110" s="70"/>
      <c r="NZR110" s="73"/>
      <c r="NZS110" s="74"/>
      <c r="NZT110" s="74"/>
      <c r="NZU110" s="62"/>
      <c r="NZV110" s="75"/>
      <c r="NZW110" s="76"/>
      <c r="NZX110" s="216"/>
      <c r="NZY110" s="75"/>
      <c r="NZZ110" s="75"/>
      <c r="OAA110" s="204"/>
      <c r="OAB110" s="205"/>
      <c r="OAC110" s="72"/>
      <c r="OAD110" s="70"/>
      <c r="OAE110" s="73"/>
      <c r="OAF110" s="74"/>
      <c r="OAG110" s="74"/>
      <c r="OAH110" s="62"/>
      <c r="OAI110" s="75"/>
      <c r="OAJ110" s="76"/>
      <c r="OAK110" s="216"/>
      <c r="OAL110" s="75"/>
      <c r="OAM110" s="75"/>
      <c r="OAN110" s="204"/>
      <c r="OAO110" s="205"/>
      <c r="OAP110" s="72"/>
      <c r="OAQ110" s="70"/>
      <c r="OAR110" s="73"/>
      <c r="OAS110" s="74"/>
      <c r="OAT110" s="74"/>
      <c r="OAU110" s="62"/>
      <c r="OAV110" s="75"/>
      <c r="OAW110" s="76"/>
      <c r="OAX110" s="216"/>
      <c r="OAY110" s="75"/>
      <c r="OAZ110" s="75"/>
      <c r="OBA110" s="204"/>
      <c r="OBB110" s="205"/>
      <c r="OBC110" s="72"/>
      <c r="OBD110" s="70"/>
      <c r="OBE110" s="73"/>
      <c r="OBF110" s="74"/>
      <c r="OBG110" s="74"/>
      <c r="OBH110" s="62"/>
      <c r="OBI110" s="75"/>
      <c r="OBJ110" s="76"/>
      <c r="OBK110" s="216"/>
      <c r="OBL110" s="75"/>
      <c r="OBM110" s="75"/>
      <c r="OBN110" s="204"/>
      <c r="OBO110" s="205"/>
      <c r="OBP110" s="72"/>
      <c r="OBQ110" s="70"/>
      <c r="OBR110" s="73"/>
      <c r="OBS110" s="74"/>
      <c r="OBT110" s="74"/>
      <c r="OBU110" s="62"/>
      <c r="OBV110" s="75"/>
      <c r="OBW110" s="76"/>
      <c r="OBX110" s="216"/>
      <c r="OBY110" s="75"/>
      <c r="OBZ110" s="75"/>
      <c r="OCA110" s="204"/>
      <c r="OCB110" s="205"/>
      <c r="OCC110" s="72"/>
      <c r="OCD110" s="70"/>
      <c r="OCE110" s="73"/>
      <c r="OCF110" s="74"/>
      <c r="OCG110" s="74"/>
      <c r="OCH110" s="62"/>
      <c r="OCI110" s="75"/>
      <c r="OCJ110" s="76"/>
      <c r="OCK110" s="216"/>
      <c r="OCL110" s="75"/>
      <c r="OCM110" s="75"/>
      <c r="OCN110" s="204"/>
      <c r="OCO110" s="205"/>
      <c r="OCP110" s="72"/>
      <c r="OCQ110" s="70"/>
      <c r="OCR110" s="73"/>
      <c r="OCS110" s="74"/>
      <c r="OCT110" s="74"/>
      <c r="OCU110" s="62"/>
      <c r="OCV110" s="75"/>
      <c r="OCW110" s="76"/>
      <c r="OCX110" s="216"/>
      <c r="OCY110" s="75"/>
      <c r="OCZ110" s="75"/>
      <c r="ODA110" s="204"/>
      <c r="ODB110" s="205"/>
      <c r="ODC110" s="72"/>
      <c r="ODD110" s="70"/>
      <c r="ODE110" s="73"/>
      <c r="ODF110" s="74"/>
      <c r="ODG110" s="74"/>
      <c r="ODH110" s="62"/>
      <c r="ODI110" s="75"/>
      <c r="ODJ110" s="76"/>
      <c r="ODK110" s="216"/>
      <c r="ODL110" s="75"/>
      <c r="ODM110" s="75"/>
      <c r="ODN110" s="204"/>
      <c r="ODO110" s="205"/>
      <c r="ODP110" s="72"/>
      <c r="ODQ110" s="70"/>
      <c r="ODR110" s="73"/>
      <c r="ODS110" s="74"/>
      <c r="ODT110" s="74"/>
      <c r="ODU110" s="62"/>
      <c r="ODV110" s="75"/>
      <c r="ODW110" s="76"/>
      <c r="ODX110" s="216"/>
      <c r="ODY110" s="75"/>
      <c r="ODZ110" s="75"/>
      <c r="OEA110" s="204"/>
      <c r="OEB110" s="205"/>
      <c r="OEC110" s="72"/>
      <c r="OED110" s="70"/>
      <c r="OEE110" s="73"/>
      <c r="OEF110" s="74"/>
      <c r="OEG110" s="74"/>
      <c r="OEH110" s="62"/>
      <c r="OEI110" s="75"/>
      <c r="OEJ110" s="76"/>
      <c r="OEK110" s="216"/>
      <c r="OEL110" s="75"/>
      <c r="OEM110" s="75"/>
      <c r="OEN110" s="204"/>
      <c r="OEO110" s="205"/>
      <c r="OEP110" s="72"/>
      <c r="OEQ110" s="70"/>
      <c r="OER110" s="73"/>
      <c r="OES110" s="74"/>
      <c r="OET110" s="74"/>
      <c r="OEU110" s="62"/>
      <c r="OEV110" s="75"/>
      <c r="OEW110" s="76"/>
      <c r="OEX110" s="216"/>
      <c r="OEY110" s="75"/>
      <c r="OEZ110" s="75"/>
      <c r="OFA110" s="204"/>
      <c r="OFB110" s="205"/>
      <c r="OFC110" s="72"/>
      <c r="OFD110" s="70"/>
      <c r="OFE110" s="73"/>
      <c r="OFF110" s="74"/>
      <c r="OFG110" s="74"/>
      <c r="OFH110" s="62"/>
      <c r="OFI110" s="75"/>
      <c r="OFJ110" s="76"/>
      <c r="OFK110" s="216"/>
      <c r="OFL110" s="75"/>
      <c r="OFM110" s="75"/>
      <c r="OFN110" s="204"/>
      <c r="OFO110" s="205"/>
      <c r="OFP110" s="72"/>
      <c r="OFQ110" s="70"/>
      <c r="OFR110" s="73"/>
      <c r="OFS110" s="74"/>
      <c r="OFT110" s="74"/>
      <c r="OFU110" s="62"/>
      <c r="OFV110" s="75"/>
      <c r="OFW110" s="76"/>
      <c r="OFX110" s="216"/>
      <c r="OFY110" s="75"/>
      <c r="OFZ110" s="75"/>
      <c r="OGA110" s="204"/>
      <c r="OGB110" s="205"/>
      <c r="OGC110" s="72"/>
      <c r="OGD110" s="70"/>
      <c r="OGE110" s="73"/>
      <c r="OGF110" s="74"/>
      <c r="OGG110" s="74"/>
      <c r="OGH110" s="62"/>
      <c r="OGI110" s="75"/>
      <c r="OGJ110" s="76"/>
      <c r="OGK110" s="216"/>
      <c r="OGL110" s="75"/>
      <c r="OGM110" s="75"/>
      <c r="OGN110" s="204"/>
      <c r="OGO110" s="205"/>
      <c r="OGP110" s="72"/>
      <c r="OGQ110" s="70"/>
      <c r="OGR110" s="73"/>
      <c r="OGS110" s="74"/>
      <c r="OGT110" s="74"/>
      <c r="OGU110" s="62"/>
      <c r="OGV110" s="75"/>
      <c r="OGW110" s="76"/>
      <c r="OGX110" s="216"/>
      <c r="OGY110" s="75"/>
      <c r="OGZ110" s="75"/>
      <c r="OHA110" s="204"/>
      <c r="OHB110" s="205"/>
      <c r="OHC110" s="72"/>
      <c r="OHD110" s="70"/>
      <c r="OHE110" s="73"/>
      <c r="OHF110" s="74"/>
      <c r="OHG110" s="74"/>
      <c r="OHH110" s="62"/>
      <c r="OHI110" s="75"/>
      <c r="OHJ110" s="76"/>
      <c r="OHK110" s="216"/>
      <c r="OHL110" s="75"/>
      <c r="OHM110" s="75"/>
      <c r="OHN110" s="204"/>
      <c r="OHO110" s="205"/>
      <c r="OHP110" s="72"/>
      <c r="OHQ110" s="70"/>
      <c r="OHR110" s="73"/>
      <c r="OHS110" s="74"/>
      <c r="OHT110" s="74"/>
      <c r="OHU110" s="62"/>
      <c r="OHV110" s="75"/>
      <c r="OHW110" s="76"/>
      <c r="OHX110" s="216"/>
      <c r="OHY110" s="75"/>
      <c r="OHZ110" s="75"/>
      <c r="OIA110" s="204"/>
      <c r="OIB110" s="205"/>
      <c r="OIC110" s="72"/>
      <c r="OID110" s="70"/>
      <c r="OIE110" s="73"/>
      <c r="OIF110" s="74"/>
      <c r="OIG110" s="74"/>
      <c r="OIH110" s="62"/>
      <c r="OII110" s="75"/>
      <c r="OIJ110" s="76"/>
      <c r="OIK110" s="216"/>
      <c r="OIL110" s="75"/>
      <c r="OIM110" s="75"/>
      <c r="OIN110" s="204"/>
      <c r="OIO110" s="205"/>
      <c r="OIP110" s="72"/>
      <c r="OIQ110" s="70"/>
      <c r="OIR110" s="73"/>
      <c r="OIS110" s="74"/>
      <c r="OIT110" s="74"/>
      <c r="OIU110" s="62"/>
      <c r="OIV110" s="75"/>
      <c r="OIW110" s="76"/>
      <c r="OIX110" s="216"/>
      <c r="OIY110" s="75"/>
      <c r="OIZ110" s="75"/>
      <c r="OJA110" s="204"/>
      <c r="OJB110" s="205"/>
      <c r="OJC110" s="72"/>
      <c r="OJD110" s="70"/>
      <c r="OJE110" s="73"/>
      <c r="OJF110" s="74"/>
      <c r="OJG110" s="74"/>
      <c r="OJH110" s="62"/>
      <c r="OJI110" s="75"/>
      <c r="OJJ110" s="76"/>
      <c r="OJK110" s="216"/>
      <c r="OJL110" s="75"/>
      <c r="OJM110" s="75"/>
      <c r="OJN110" s="204"/>
      <c r="OJO110" s="205"/>
      <c r="OJP110" s="72"/>
      <c r="OJQ110" s="70"/>
      <c r="OJR110" s="73"/>
      <c r="OJS110" s="74"/>
      <c r="OJT110" s="74"/>
      <c r="OJU110" s="62"/>
      <c r="OJV110" s="75"/>
      <c r="OJW110" s="76"/>
      <c r="OJX110" s="216"/>
      <c r="OJY110" s="75"/>
      <c r="OJZ110" s="75"/>
      <c r="OKA110" s="204"/>
      <c r="OKB110" s="205"/>
      <c r="OKC110" s="72"/>
      <c r="OKD110" s="70"/>
      <c r="OKE110" s="73"/>
      <c r="OKF110" s="74"/>
      <c r="OKG110" s="74"/>
      <c r="OKH110" s="62"/>
      <c r="OKI110" s="75"/>
      <c r="OKJ110" s="76"/>
      <c r="OKK110" s="216"/>
      <c r="OKL110" s="75"/>
      <c r="OKM110" s="75"/>
      <c r="OKN110" s="204"/>
      <c r="OKO110" s="205"/>
      <c r="OKP110" s="72"/>
      <c r="OKQ110" s="70"/>
      <c r="OKR110" s="73"/>
      <c r="OKS110" s="74"/>
      <c r="OKT110" s="74"/>
      <c r="OKU110" s="62"/>
      <c r="OKV110" s="75"/>
      <c r="OKW110" s="76"/>
      <c r="OKX110" s="216"/>
      <c r="OKY110" s="75"/>
      <c r="OKZ110" s="75"/>
      <c r="OLA110" s="204"/>
      <c r="OLB110" s="205"/>
      <c r="OLC110" s="72"/>
      <c r="OLD110" s="70"/>
      <c r="OLE110" s="73"/>
      <c r="OLF110" s="74"/>
      <c r="OLG110" s="74"/>
      <c r="OLH110" s="62"/>
      <c r="OLI110" s="75"/>
      <c r="OLJ110" s="76"/>
      <c r="OLK110" s="216"/>
      <c r="OLL110" s="75"/>
      <c r="OLM110" s="75"/>
      <c r="OLN110" s="204"/>
      <c r="OLO110" s="205"/>
      <c r="OLP110" s="72"/>
      <c r="OLQ110" s="70"/>
      <c r="OLR110" s="73"/>
      <c r="OLS110" s="74"/>
      <c r="OLT110" s="74"/>
      <c r="OLU110" s="62"/>
      <c r="OLV110" s="75"/>
      <c r="OLW110" s="76"/>
      <c r="OLX110" s="216"/>
      <c r="OLY110" s="75"/>
      <c r="OLZ110" s="75"/>
      <c r="OMA110" s="204"/>
      <c r="OMB110" s="205"/>
      <c r="OMC110" s="72"/>
      <c r="OMD110" s="70"/>
      <c r="OME110" s="73"/>
      <c r="OMF110" s="74"/>
      <c r="OMG110" s="74"/>
      <c r="OMH110" s="62"/>
      <c r="OMI110" s="75"/>
      <c r="OMJ110" s="76"/>
      <c r="OMK110" s="216"/>
      <c r="OML110" s="75"/>
      <c r="OMM110" s="75"/>
      <c r="OMN110" s="204"/>
      <c r="OMO110" s="205"/>
      <c r="OMP110" s="72"/>
      <c r="OMQ110" s="70"/>
      <c r="OMR110" s="73"/>
      <c r="OMS110" s="74"/>
      <c r="OMT110" s="74"/>
      <c r="OMU110" s="62"/>
      <c r="OMV110" s="75"/>
      <c r="OMW110" s="76"/>
      <c r="OMX110" s="216"/>
      <c r="OMY110" s="75"/>
      <c r="OMZ110" s="75"/>
      <c r="ONA110" s="204"/>
      <c r="ONB110" s="205"/>
      <c r="ONC110" s="72"/>
      <c r="OND110" s="70"/>
      <c r="ONE110" s="73"/>
      <c r="ONF110" s="74"/>
      <c r="ONG110" s="74"/>
      <c r="ONH110" s="62"/>
      <c r="ONI110" s="75"/>
      <c r="ONJ110" s="76"/>
      <c r="ONK110" s="216"/>
      <c r="ONL110" s="75"/>
      <c r="ONM110" s="75"/>
      <c r="ONN110" s="204"/>
      <c r="ONO110" s="205"/>
      <c r="ONP110" s="72"/>
      <c r="ONQ110" s="70"/>
      <c r="ONR110" s="73"/>
      <c r="ONS110" s="74"/>
      <c r="ONT110" s="74"/>
      <c r="ONU110" s="62"/>
      <c r="ONV110" s="75"/>
      <c r="ONW110" s="76"/>
      <c r="ONX110" s="216"/>
      <c r="ONY110" s="75"/>
      <c r="ONZ110" s="75"/>
      <c r="OOA110" s="204"/>
      <c r="OOB110" s="205"/>
      <c r="OOC110" s="72"/>
      <c r="OOD110" s="70"/>
      <c r="OOE110" s="73"/>
      <c r="OOF110" s="74"/>
      <c r="OOG110" s="74"/>
      <c r="OOH110" s="62"/>
      <c r="OOI110" s="75"/>
      <c r="OOJ110" s="76"/>
      <c r="OOK110" s="216"/>
      <c r="OOL110" s="75"/>
      <c r="OOM110" s="75"/>
      <c r="OON110" s="204"/>
      <c r="OOO110" s="205"/>
      <c r="OOP110" s="72"/>
      <c r="OOQ110" s="70"/>
      <c r="OOR110" s="73"/>
      <c r="OOS110" s="74"/>
      <c r="OOT110" s="74"/>
      <c r="OOU110" s="62"/>
      <c r="OOV110" s="75"/>
      <c r="OOW110" s="76"/>
      <c r="OOX110" s="216"/>
      <c r="OOY110" s="75"/>
      <c r="OOZ110" s="75"/>
      <c r="OPA110" s="204"/>
      <c r="OPB110" s="205"/>
      <c r="OPC110" s="72"/>
      <c r="OPD110" s="70"/>
      <c r="OPE110" s="73"/>
      <c r="OPF110" s="74"/>
      <c r="OPG110" s="74"/>
      <c r="OPH110" s="62"/>
      <c r="OPI110" s="75"/>
      <c r="OPJ110" s="76"/>
      <c r="OPK110" s="216"/>
      <c r="OPL110" s="75"/>
      <c r="OPM110" s="75"/>
      <c r="OPN110" s="204"/>
      <c r="OPO110" s="205"/>
      <c r="OPP110" s="72"/>
      <c r="OPQ110" s="70"/>
      <c r="OPR110" s="73"/>
      <c r="OPS110" s="74"/>
      <c r="OPT110" s="74"/>
      <c r="OPU110" s="62"/>
      <c r="OPV110" s="75"/>
      <c r="OPW110" s="76"/>
      <c r="OPX110" s="216"/>
      <c r="OPY110" s="75"/>
      <c r="OPZ110" s="75"/>
      <c r="OQA110" s="204"/>
      <c r="OQB110" s="205"/>
      <c r="OQC110" s="72"/>
      <c r="OQD110" s="70"/>
      <c r="OQE110" s="73"/>
      <c r="OQF110" s="74"/>
      <c r="OQG110" s="74"/>
      <c r="OQH110" s="62"/>
      <c r="OQI110" s="75"/>
      <c r="OQJ110" s="76"/>
      <c r="OQK110" s="216"/>
      <c r="OQL110" s="75"/>
      <c r="OQM110" s="75"/>
      <c r="OQN110" s="204"/>
      <c r="OQO110" s="205"/>
      <c r="OQP110" s="72"/>
      <c r="OQQ110" s="70"/>
      <c r="OQR110" s="73"/>
      <c r="OQS110" s="74"/>
      <c r="OQT110" s="74"/>
      <c r="OQU110" s="62"/>
      <c r="OQV110" s="75"/>
      <c r="OQW110" s="76"/>
      <c r="OQX110" s="216"/>
      <c r="OQY110" s="75"/>
      <c r="OQZ110" s="75"/>
      <c r="ORA110" s="204"/>
      <c r="ORB110" s="205"/>
      <c r="ORC110" s="72"/>
      <c r="ORD110" s="70"/>
      <c r="ORE110" s="73"/>
      <c r="ORF110" s="74"/>
      <c r="ORG110" s="74"/>
      <c r="ORH110" s="62"/>
      <c r="ORI110" s="75"/>
      <c r="ORJ110" s="76"/>
      <c r="ORK110" s="216"/>
      <c r="ORL110" s="75"/>
      <c r="ORM110" s="75"/>
      <c r="ORN110" s="204"/>
      <c r="ORO110" s="205"/>
      <c r="ORP110" s="72"/>
      <c r="ORQ110" s="70"/>
      <c r="ORR110" s="73"/>
      <c r="ORS110" s="74"/>
      <c r="ORT110" s="74"/>
      <c r="ORU110" s="62"/>
      <c r="ORV110" s="75"/>
      <c r="ORW110" s="76"/>
      <c r="ORX110" s="216"/>
      <c r="ORY110" s="75"/>
      <c r="ORZ110" s="75"/>
      <c r="OSA110" s="204"/>
      <c r="OSB110" s="205"/>
      <c r="OSC110" s="72"/>
      <c r="OSD110" s="70"/>
      <c r="OSE110" s="73"/>
      <c r="OSF110" s="74"/>
      <c r="OSG110" s="74"/>
      <c r="OSH110" s="62"/>
      <c r="OSI110" s="75"/>
      <c r="OSJ110" s="76"/>
      <c r="OSK110" s="216"/>
      <c r="OSL110" s="75"/>
      <c r="OSM110" s="75"/>
      <c r="OSN110" s="204"/>
      <c r="OSO110" s="205"/>
      <c r="OSP110" s="72"/>
      <c r="OSQ110" s="70"/>
      <c r="OSR110" s="73"/>
      <c r="OSS110" s="74"/>
      <c r="OST110" s="74"/>
      <c r="OSU110" s="62"/>
      <c r="OSV110" s="75"/>
      <c r="OSW110" s="76"/>
      <c r="OSX110" s="216"/>
      <c r="OSY110" s="75"/>
      <c r="OSZ110" s="75"/>
      <c r="OTA110" s="204"/>
      <c r="OTB110" s="205"/>
      <c r="OTC110" s="72"/>
      <c r="OTD110" s="70"/>
      <c r="OTE110" s="73"/>
      <c r="OTF110" s="74"/>
      <c r="OTG110" s="74"/>
      <c r="OTH110" s="62"/>
      <c r="OTI110" s="75"/>
      <c r="OTJ110" s="76"/>
      <c r="OTK110" s="216"/>
      <c r="OTL110" s="75"/>
      <c r="OTM110" s="75"/>
      <c r="OTN110" s="204"/>
      <c r="OTO110" s="205"/>
      <c r="OTP110" s="72"/>
      <c r="OTQ110" s="70"/>
      <c r="OTR110" s="73"/>
      <c r="OTS110" s="74"/>
      <c r="OTT110" s="74"/>
      <c r="OTU110" s="62"/>
      <c r="OTV110" s="75"/>
      <c r="OTW110" s="76"/>
      <c r="OTX110" s="216"/>
      <c r="OTY110" s="75"/>
      <c r="OTZ110" s="75"/>
      <c r="OUA110" s="204"/>
      <c r="OUB110" s="205"/>
      <c r="OUC110" s="72"/>
      <c r="OUD110" s="70"/>
      <c r="OUE110" s="73"/>
      <c r="OUF110" s="74"/>
      <c r="OUG110" s="74"/>
      <c r="OUH110" s="62"/>
      <c r="OUI110" s="75"/>
      <c r="OUJ110" s="76"/>
      <c r="OUK110" s="216"/>
      <c r="OUL110" s="75"/>
      <c r="OUM110" s="75"/>
      <c r="OUN110" s="204"/>
      <c r="OUO110" s="205"/>
      <c r="OUP110" s="72"/>
      <c r="OUQ110" s="70"/>
      <c r="OUR110" s="73"/>
      <c r="OUS110" s="74"/>
      <c r="OUT110" s="74"/>
      <c r="OUU110" s="62"/>
      <c r="OUV110" s="75"/>
      <c r="OUW110" s="76"/>
      <c r="OUX110" s="216"/>
      <c r="OUY110" s="75"/>
      <c r="OUZ110" s="75"/>
      <c r="OVA110" s="204"/>
      <c r="OVB110" s="205"/>
      <c r="OVC110" s="72"/>
      <c r="OVD110" s="70"/>
      <c r="OVE110" s="73"/>
      <c r="OVF110" s="74"/>
      <c r="OVG110" s="74"/>
      <c r="OVH110" s="62"/>
      <c r="OVI110" s="75"/>
      <c r="OVJ110" s="76"/>
      <c r="OVK110" s="216"/>
      <c r="OVL110" s="75"/>
      <c r="OVM110" s="75"/>
      <c r="OVN110" s="204"/>
      <c r="OVO110" s="205"/>
      <c r="OVP110" s="72"/>
      <c r="OVQ110" s="70"/>
      <c r="OVR110" s="73"/>
      <c r="OVS110" s="74"/>
      <c r="OVT110" s="74"/>
      <c r="OVU110" s="62"/>
      <c r="OVV110" s="75"/>
      <c r="OVW110" s="76"/>
      <c r="OVX110" s="216"/>
      <c r="OVY110" s="75"/>
      <c r="OVZ110" s="75"/>
      <c r="OWA110" s="204"/>
      <c r="OWB110" s="205"/>
      <c r="OWC110" s="72"/>
      <c r="OWD110" s="70"/>
      <c r="OWE110" s="73"/>
      <c r="OWF110" s="74"/>
      <c r="OWG110" s="74"/>
      <c r="OWH110" s="62"/>
      <c r="OWI110" s="75"/>
      <c r="OWJ110" s="76"/>
      <c r="OWK110" s="216"/>
      <c r="OWL110" s="75"/>
      <c r="OWM110" s="75"/>
      <c r="OWN110" s="204"/>
      <c r="OWO110" s="205"/>
      <c r="OWP110" s="72"/>
      <c r="OWQ110" s="70"/>
      <c r="OWR110" s="73"/>
      <c r="OWS110" s="74"/>
      <c r="OWT110" s="74"/>
      <c r="OWU110" s="62"/>
      <c r="OWV110" s="75"/>
      <c r="OWW110" s="76"/>
      <c r="OWX110" s="216"/>
      <c r="OWY110" s="75"/>
      <c r="OWZ110" s="75"/>
      <c r="OXA110" s="204"/>
      <c r="OXB110" s="205"/>
      <c r="OXC110" s="72"/>
      <c r="OXD110" s="70"/>
      <c r="OXE110" s="73"/>
      <c r="OXF110" s="74"/>
      <c r="OXG110" s="74"/>
      <c r="OXH110" s="62"/>
      <c r="OXI110" s="75"/>
      <c r="OXJ110" s="76"/>
      <c r="OXK110" s="216"/>
      <c r="OXL110" s="75"/>
      <c r="OXM110" s="75"/>
      <c r="OXN110" s="204"/>
      <c r="OXO110" s="205"/>
      <c r="OXP110" s="72"/>
      <c r="OXQ110" s="70"/>
      <c r="OXR110" s="73"/>
      <c r="OXS110" s="74"/>
      <c r="OXT110" s="74"/>
      <c r="OXU110" s="62"/>
      <c r="OXV110" s="75"/>
      <c r="OXW110" s="76"/>
      <c r="OXX110" s="216"/>
      <c r="OXY110" s="75"/>
      <c r="OXZ110" s="75"/>
      <c r="OYA110" s="204"/>
      <c r="OYB110" s="205"/>
      <c r="OYC110" s="72"/>
      <c r="OYD110" s="70"/>
      <c r="OYE110" s="73"/>
      <c r="OYF110" s="74"/>
      <c r="OYG110" s="74"/>
      <c r="OYH110" s="62"/>
      <c r="OYI110" s="75"/>
      <c r="OYJ110" s="76"/>
      <c r="OYK110" s="216"/>
      <c r="OYL110" s="75"/>
      <c r="OYM110" s="75"/>
      <c r="OYN110" s="204"/>
      <c r="OYO110" s="205"/>
      <c r="OYP110" s="72"/>
      <c r="OYQ110" s="70"/>
      <c r="OYR110" s="73"/>
      <c r="OYS110" s="74"/>
      <c r="OYT110" s="74"/>
      <c r="OYU110" s="62"/>
      <c r="OYV110" s="75"/>
      <c r="OYW110" s="76"/>
      <c r="OYX110" s="216"/>
      <c r="OYY110" s="75"/>
      <c r="OYZ110" s="75"/>
      <c r="OZA110" s="204"/>
      <c r="OZB110" s="205"/>
      <c r="OZC110" s="72"/>
      <c r="OZD110" s="70"/>
      <c r="OZE110" s="73"/>
      <c r="OZF110" s="74"/>
      <c r="OZG110" s="74"/>
      <c r="OZH110" s="62"/>
      <c r="OZI110" s="75"/>
      <c r="OZJ110" s="76"/>
      <c r="OZK110" s="216"/>
      <c r="OZL110" s="75"/>
      <c r="OZM110" s="75"/>
      <c r="OZN110" s="204"/>
      <c r="OZO110" s="205"/>
      <c r="OZP110" s="72"/>
      <c r="OZQ110" s="70"/>
      <c r="OZR110" s="73"/>
      <c r="OZS110" s="74"/>
      <c r="OZT110" s="74"/>
      <c r="OZU110" s="62"/>
      <c r="OZV110" s="75"/>
      <c r="OZW110" s="76"/>
      <c r="OZX110" s="216"/>
      <c r="OZY110" s="75"/>
      <c r="OZZ110" s="75"/>
      <c r="PAA110" s="204"/>
      <c r="PAB110" s="205"/>
      <c r="PAC110" s="72"/>
      <c r="PAD110" s="70"/>
      <c r="PAE110" s="73"/>
      <c r="PAF110" s="74"/>
      <c r="PAG110" s="74"/>
      <c r="PAH110" s="62"/>
      <c r="PAI110" s="75"/>
      <c r="PAJ110" s="76"/>
      <c r="PAK110" s="216"/>
      <c r="PAL110" s="75"/>
      <c r="PAM110" s="75"/>
      <c r="PAN110" s="204"/>
      <c r="PAO110" s="205"/>
      <c r="PAP110" s="72"/>
      <c r="PAQ110" s="70"/>
      <c r="PAR110" s="73"/>
      <c r="PAS110" s="74"/>
      <c r="PAT110" s="74"/>
      <c r="PAU110" s="62"/>
      <c r="PAV110" s="75"/>
      <c r="PAW110" s="76"/>
      <c r="PAX110" s="216"/>
      <c r="PAY110" s="75"/>
      <c r="PAZ110" s="75"/>
      <c r="PBA110" s="204"/>
      <c r="PBB110" s="205"/>
      <c r="PBC110" s="72"/>
      <c r="PBD110" s="70"/>
      <c r="PBE110" s="73"/>
      <c r="PBF110" s="74"/>
      <c r="PBG110" s="74"/>
      <c r="PBH110" s="62"/>
      <c r="PBI110" s="75"/>
      <c r="PBJ110" s="76"/>
      <c r="PBK110" s="216"/>
      <c r="PBL110" s="75"/>
      <c r="PBM110" s="75"/>
      <c r="PBN110" s="204"/>
      <c r="PBO110" s="205"/>
      <c r="PBP110" s="72"/>
      <c r="PBQ110" s="70"/>
      <c r="PBR110" s="73"/>
      <c r="PBS110" s="74"/>
      <c r="PBT110" s="74"/>
      <c r="PBU110" s="62"/>
      <c r="PBV110" s="75"/>
      <c r="PBW110" s="76"/>
      <c r="PBX110" s="216"/>
      <c r="PBY110" s="75"/>
      <c r="PBZ110" s="75"/>
      <c r="PCA110" s="204"/>
      <c r="PCB110" s="205"/>
      <c r="PCC110" s="72"/>
      <c r="PCD110" s="70"/>
      <c r="PCE110" s="73"/>
      <c r="PCF110" s="74"/>
      <c r="PCG110" s="74"/>
      <c r="PCH110" s="62"/>
      <c r="PCI110" s="75"/>
      <c r="PCJ110" s="76"/>
      <c r="PCK110" s="216"/>
      <c r="PCL110" s="75"/>
      <c r="PCM110" s="75"/>
      <c r="PCN110" s="204"/>
      <c r="PCO110" s="205"/>
      <c r="PCP110" s="72"/>
      <c r="PCQ110" s="70"/>
      <c r="PCR110" s="73"/>
      <c r="PCS110" s="74"/>
      <c r="PCT110" s="74"/>
      <c r="PCU110" s="62"/>
      <c r="PCV110" s="75"/>
      <c r="PCW110" s="76"/>
      <c r="PCX110" s="216"/>
      <c r="PCY110" s="75"/>
      <c r="PCZ110" s="75"/>
      <c r="PDA110" s="204"/>
      <c r="PDB110" s="205"/>
      <c r="PDC110" s="72"/>
      <c r="PDD110" s="70"/>
      <c r="PDE110" s="73"/>
      <c r="PDF110" s="74"/>
      <c r="PDG110" s="74"/>
      <c r="PDH110" s="62"/>
      <c r="PDI110" s="75"/>
      <c r="PDJ110" s="76"/>
      <c r="PDK110" s="216"/>
      <c r="PDL110" s="75"/>
      <c r="PDM110" s="75"/>
      <c r="PDN110" s="204"/>
      <c r="PDO110" s="205"/>
      <c r="PDP110" s="72"/>
      <c r="PDQ110" s="70"/>
      <c r="PDR110" s="73"/>
      <c r="PDS110" s="74"/>
      <c r="PDT110" s="74"/>
      <c r="PDU110" s="62"/>
      <c r="PDV110" s="75"/>
      <c r="PDW110" s="76"/>
      <c r="PDX110" s="216"/>
      <c r="PDY110" s="75"/>
      <c r="PDZ110" s="75"/>
      <c r="PEA110" s="204"/>
      <c r="PEB110" s="205"/>
      <c r="PEC110" s="72"/>
      <c r="PED110" s="70"/>
      <c r="PEE110" s="73"/>
      <c r="PEF110" s="74"/>
      <c r="PEG110" s="74"/>
      <c r="PEH110" s="62"/>
      <c r="PEI110" s="75"/>
      <c r="PEJ110" s="76"/>
      <c r="PEK110" s="216"/>
      <c r="PEL110" s="75"/>
      <c r="PEM110" s="75"/>
      <c r="PEN110" s="204"/>
      <c r="PEO110" s="205"/>
      <c r="PEP110" s="72"/>
      <c r="PEQ110" s="70"/>
      <c r="PER110" s="73"/>
      <c r="PES110" s="74"/>
      <c r="PET110" s="74"/>
      <c r="PEU110" s="62"/>
      <c r="PEV110" s="75"/>
      <c r="PEW110" s="76"/>
      <c r="PEX110" s="216"/>
      <c r="PEY110" s="75"/>
      <c r="PEZ110" s="75"/>
      <c r="PFA110" s="204"/>
      <c r="PFB110" s="205"/>
      <c r="PFC110" s="72"/>
      <c r="PFD110" s="70"/>
      <c r="PFE110" s="73"/>
      <c r="PFF110" s="74"/>
      <c r="PFG110" s="74"/>
      <c r="PFH110" s="62"/>
      <c r="PFI110" s="75"/>
      <c r="PFJ110" s="76"/>
      <c r="PFK110" s="216"/>
      <c r="PFL110" s="75"/>
      <c r="PFM110" s="75"/>
      <c r="PFN110" s="204"/>
      <c r="PFO110" s="205"/>
      <c r="PFP110" s="72"/>
      <c r="PFQ110" s="70"/>
      <c r="PFR110" s="73"/>
      <c r="PFS110" s="74"/>
      <c r="PFT110" s="74"/>
      <c r="PFU110" s="62"/>
      <c r="PFV110" s="75"/>
      <c r="PFW110" s="76"/>
      <c r="PFX110" s="216"/>
      <c r="PFY110" s="75"/>
      <c r="PFZ110" s="75"/>
      <c r="PGA110" s="204"/>
      <c r="PGB110" s="205"/>
      <c r="PGC110" s="72"/>
      <c r="PGD110" s="70"/>
      <c r="PGE110" s="73"/>
      <c r="PGF110" s="74"/>
      <c r="PGG110" s="74"/>
      <c r="PGH110" s="62"/>
      <c r="PGI110" s="75"/>
      <c r="PGJ110" s="76"/>
      <c r="PGK110" s="216"/>
      <c r="PGL110" s="75"/>
      <c r="PGM110" s="75"/>
      <c r="PGN110" s="204"/>
      <c r="PGO110" s="205"/>
      <c r="PGP110" s="72"/>
      <c r="PGQ110" s="70"/>
      <c r="PGR110" s="73"/>
      <c r="PGS110" s="74"/>
      <c r="PGT110" s="74"/>
      <c r="PGU110" s="62"/>
      <c r="PGV110" s="75"/>
      <c r="PGW110" s="76"/>
      <c r="PGX110" s="216"/>
      <c r="PGY110" s="75"/>
      <c r="PGZ110" s="75"/>
      <c r="PHA110" s="204"/>
      <c r="PHB110" s="205"/>
      <c r="PHC110" s="72"/>
      <c r="PHD110" s="70"/>
      <c r="PHE110" s="73"/>
      <c r="PHF110" s="74"/>
      <c r="PHG110" s="74"/>
      <c r="PHH110" s="62"/>
      <c r="PHI110" s="75"/>
      <c r="PHJ110" s="76"/>
      <c r="PHK110" s="216"/>
      <c r="PHL110" s="75"/>
      <c r="PHM110" s="75"/>
      <c r="PHN110" s="204"/>
      <c r="PHO110" s="205"/>
      <c r="PHP110" s="72"/>
      <c r="PHQ110" s="70"/>
      <c r="PHR110" s="73"/>
      <c r="PHS110" s="74"/>
      <c r="PHT110" s="74"/>
      <c r="PHU110" s="62"/>
      <c r="PHV110" s="75"/>
      <c r="PHW110" s="76"/>
      <c r="PHX110" s="216"/>
      <c r="PHY110" s="75"/>
      <c r="PHZ110" s="75"/>
      <c r="PIA110" s="204"/>
      <c r="PIB110" s="205"/>
      <c r="PIC110" s="72"/>
      <c r="PID110" s="70"/>
      <c r="PIE110" s="73"/>
      <c r="PIF110" s="74"/>
      <c r="PIG110" s="74"/>
      <c r="PIH110" s="62"/>
      <c r="PII110" s="75"/>
      <c r="PIJ110" s="76"/>
      <c r="PIK110" s="216"/>
      <c r="PIL110" s="75"/>
      <c r="PIM110" s="75"/>
      <c r="PIN110" s="204"/>
      <c r="PIO110" s="205"/>
      <c r="PIP110" s="72"/>
      <c r="PIQ110" s="70"/>
      <c r="PIR110" s="73"/>
      <c r="PIS110" s="74"/>
      <c r="PIT110" s="74"/>
      <c r="PIU110" s="62"/>
      <c r="PIV110" s="75"/>
      <c r="PIW110" s="76"/>
      <c r="PIX110" s="216"/>
      <c r="PIY110" s="75"/>
      <c r="PIZ110" s="75"/>
      <c r="PJA110" s="204"/>
      <c r="PJB110" s="205"/>
      <c r="PJC110" s="72"/>
      <c r="PJD110" s="70"/>
      <c r="PJE110" s="73"/>
      <c r="PJF110" s="74"/>
      <c r="PJG110" s="74"/>
      <c r="PJH110" s="62"/>
      <c r="PJI110" s="75"/>
      <c r="PJJ110" s="76"/>
      <c r="PJK110" s="216"/>
      <c r="PJL110" s="75"/>
      <c r="PJM110" s="75"/>
      <c r="PJN110" s="204"/>
      <c r="PJO110" s="205"/>
      <c r="PJP110" s="72"/>
      <c r="PJQ110" s="70"/>
      <c r="PJR110" s="73"/>
      <c r="PJS110" s="74"/>
      <c r="PJT110" s="74"/>
      <c r="PJU110" s="62"/>
      <c r="PJV110" s="75"/>
      <c r="PJW110" s="76"/>
      <c r="PJX110" s="216"/>
      <c r="PJY110" s="75"/>
      <c r="PJZ110" s="75"/>
      <c r="PKA110" s="204"/>
      <c r="PKB110" s="205"/>
      <c r="PKC110" s="72"/>
      <c r="PKD110" s="70"/>
      <c r="PKE110" s="73"/>
      <c r="PKF110" s="74"/>
      <c r="PKG110" s="74"/>
      <c r="PKH110" s="62"/>
      <c r="PKI110" s="75"/>
      <c r="PKJ110" s="76"/>
      <c r="PKK110" s="216"/>
      <c r="PKL110" s="75"/>
      <c r="PKM110" s="75"/>
      <c r="PKN110" s="204"/>
      <c r="PKO110" s="205"/>
      <c r="PKP110" s="72"/>
      <c r="PKQ110" s="70"/>
      <c r="PKR110" s="73"/>
      <c r="PKS110" s="74"/>
      <c r="PKT110" s="74"/>
      <c r="PKU110" s="62"/>
      <c r="PKV110" s="75"/>
      <c r="PKW110" s="76"/>
      <c r="PKX110" s="216"/>
      <c r="PKY110" s="75"/>
      <c r="PKZ110" s="75"/>
      <c r="PLA110" s="204"/>
      <c r="PLB110" s="205"/>
      <c r="PLC110" s="72"/>
      <c r="PLD110" s="70"/>
      <c r="PLE110" s="73"/>
      <c r="PLF110" s="74"/>
      <c r="PLG110" s="74"/>
      <c r="PLH110" s="62"/>
      <c r="PLI110" s="75"/>
      <c r="PLJ110" s="76"/>
      <c r="PLK110" s="216"/>
      <c r="PLL110" s="75"/>
      <c r="PLM110" s="75"/>
      <c r="PLN110" s="204"/>
      <c r="PLO110" s="205"/>
      <c r="PLP110" s="72"/>
      <c r="PLQ110" s="70"/>
      <c r="PLR110" s="73"/>
      <c r="PLS110" s="74"/>
      <c r="PLT110" s="74"/>
      <c r="PLU110" s="62"/>
      <c r="PLV110" s="75"/>
      <c r="PLW110" s="76"/>
      <c r="PLX110" s="216"/>
      <c r="PLY110" s="75"/>
      <c r="PLZ110" s="75"/>
      <c r="PMA110" s="204"/>
      <c r="PMB110" s="205"/>
      <c r="PMC110" s="72"/>
      <c r="PMD110" s="70"/>
      <c r="PME110" s="73"/>
      <c r="PMF110" s="74"/>
      <c r="PMG110" s="74"/>
      <c r="PMH110" s="62"/>
      <c r="PMI110" s="75"/>
      <c r="PMJ110" s="76"/>
      <c r="PMK110" s="216"/>
      <c r="PML110" s="75"/>
      <c r="PMM110" s="75"/>
      <c r="PMN110" s="204"/>
      <c r="PMO110" s="205"/>
      <c r="PMP110" s="72"/>
      <c r="PMQ110" s="70"/>
      <c r="PMR110" s="73"/>
      <c r="PMS110" s="74"/>
      <c r="PMT110" s="74"/>
      <c r="PMU110" s="62"/>
      <c r="PMV110" s="75"/>
      <c r="PMW110" s="76"/>
      <c r="PMX110" s="216"/>
      <c r="PMY110" s="75"/>
      <c r="PMZ110" s="75"/>
      <c r="PNA110" s="204"/>
      <c r="PNB110" s="205"/>
      <c r="PNC110" s="72"/>
      <c r="PND110" s="70"/>
      <c r="PNE110" s="73"/>
      <c r="PNF110" s="74"/>
      <c r="PNG110" s="74"/>
      <c r="PNH110" s="62"/>
      <c r="PNI110" s="75"/>
      <c r="PNJ110" s="76"/>
      <c r="PNK110" s="216"/>
      <c r="PNL110" s="75"/>
      <c r="PNM110" s="75"/>
      <c r="PNN110" s="204"/>
      <c r="PNO110" s="205"/>
      <c r="PNP110" s="72"/>
      <c r="PNQ110" s="70"/>
      <c r="PNR110" s="73"/>
      <c r="PNS110" s="74"/>
      <c r="PNT110" s="74"/>
      <c r="PNU110" s="62"/>
      <c r="PNV110" s="75"/>
      <c r="PNW110" s="76"/>
      <c r="PNX110" s="216"/>
      <c r="PNY110" s="75"/>
      <c r="PNZ110" s="75"/>
      <c r="POA110" s="204"/>
      <c r="POB110" s="205"/>
      <c r="POC110" s="72"/>
      <c r="POD110" s="70"/>
      <c r="POE110" s="73"/>
      <c r="POF110" s="74"/>
      <c r="POG110" s="74"/>
      <c r="POH110" s="62"/>
      <c r="POI110" s="75"/>
      <c r="POJ110" s="76"/>
      <c r="POK110" s="216"/>
      <c r="POL110" s="75"/>
      <c r="POM110" s="75"/>
      <c r="PON110" s="204"/>
      <c r="POO110" s="205"/>
      <c r="POP110" s="72"/>
      <c r="POQ110" s="70"/>
      <c r="POR110" s="73"/>
      <c r="POS110" s="74"/>
      <c r="POT110" s="74"/>
      <c r="POU110" s="62"/>
      <c r="POV110" s="75"/>
      <c r="POW110" s="76"/>
      <c r="POX110" s="216"/>
      <c r="POY110" s="75"/>
      <c r="POZ110" s="75"/>
      <c r="PPA110" s="204"/>
      <c r="PPB110" s="205"/>
      <c r="PPC110" s="72"/>
      <c r="PPD110" s="70"/>
      <c r="PPE110" s="73"/>
      <c r="PPF110" s="74"/>
      <c r="PPG110" s="74"/>
      <c r="PPH110" s="62"/>
      <c r="PPI110" s="75"/>
      <c r="PPJ110" s="76"/>
      <c r="PPK110" s="216"/>
      <c r="PPL110" s="75"/>
      <c r="PPM110" s="75"/>
      <c r="PPN110" s="204"/>
      <c r="PPO110" s="205"/>
      <c r="PPP110" s="72"/>
      <c r="PPQ110" s="70"/>
      <c r="PPR110" s="73"/>
      <c r="PPS110" s="74"/>
      <c r="PPT110" s="74"/>
      <c r="PPU110" s="62"/>
      <c r="PPV110" s="75"/>
      <c r="PPW110" s="76"/>
      <c r="PPX110" s="216"/>
      <c r="PPY110" s="75"/>
      <c r="PPZ110" s="75"/>
      <c r="PQA110" s="204"/>
      <c r="PQB110" s="205"/>
      <c r="PQC110" s="72"/>
      <c r="PQD110" s="70"/>
      <c r="PQE110" s="73"/>
      <c r="PQF110" s="74"/>
      <c r="PQG110" s="74"/>
      <c r="PQH110" s="62"/>
      <c r="PQI110" s="75"/>
      <c r="PQJ110" s="76"/>
      <c r="PQK110" s="216"/>
      <c r="PQL110" s="75"/>
      <c r="PQM110" s="75"/>
      <c r="PQN110" s="204"/>
      <c r="PQO110" s="205"/>
      <c r="PQP110" s="72"/>
      <c r="PQQ110" s="70"/>
      <c r="PQR110" s="73"/>
      <c r="PQS110" s="74"/>
      <c r="PQT110" s="74"/>
      <c r="PQU110" s="62"/>
      <c r="PQV110" s="75"/>
      <c r="PQW110" s="76"/>
      <c r="PQX110" s="216"/>
      <c r="PQY110" s="75"/>
      <c r="PQZ110" s="75"/>
      <c r="PRA110" s="204"/>
      <c r="PRB110" s="205"/>
      <c r="PRC110" s="72"/>
      <c r="PRD110" s="70"/>
      <c r="PRE110" s="73"/>
      <c r="PRF110" s="74"/>
      <c r="PRG110" s="74"/>
      <c r="PRH110" s="62"/>
      <c r="PRI110" s="75"/>
      <c r="PRJ110" s="76"/>
      <c r="PRK110" s="216"/>
      <c r="PRL110" s="75"/>
      <c r="PRM110" s="75"/>
      <c r="PRN110" s="204"/>
      <c r="PRO110" s="205"/>
      <c r="PRP110" s="72"/>
      <c r="PRQ110" s="70"/>
      <c r="PRR110" s="73"/>
      <c r="PRS110" s="74"/>
      <c r="PRT110" s="74"/>
      <c r="PRU110" s="62"/>
      <c r="PRV110" s="75"/>
      <c r="PRW110" s="76"/>
      <c r="PRX110" s="216"/>
      <c r="PRY110" s="75"/>
      <c r="PRZ110" s="75"/>
      <c r="PSA110" s="204"/>
      <c r="PSB110" s="205"/>
      <c r="PSC110" s="72"/>
      <c r="PSD110" s="70"/>
      <c r="PSE110" s="73"/>
      <c r="PSF110" s="74"/>
      <c r="PSG110" s="74"/>
      <c r="PSH110" s="62"/>
      <c r="PSI110" s="75"/>
      <c r="PSJ110" s="76"/>
      <c r="PSK110" s="216"/>
      <c r="PSL110" s="75"/>
      <c r="PSM110" s="75"/>
      <c r="PSN110" s="204"/>
      <c r="PSO110" s="205"/>
      <c r="PSP110" s="72"/>
      <c r="PSQ110" s="70"/>
      <c r="PSR110" s="73"/>
      <c r="PSS110" s="74"/>
      <c r="PST110" s="74"/>
      <c r="PSU110" s="62"/>
      <c r="PSV110" s="75"/>
      <c r="PSW110" s="76"/>
      <c r="PSX110" s="216"/>
      <c r="PSY110" s="75"/>
      <c r="PSZ110" s="75"/>
      <c r="PTA110" s="204"/>
      <c r="PTB110" s="205"/>
      <c r="PTC110" s="72"/>
      <c r="PTD110" s="70"/>
      <c r="PTE110" s="73"/>
      <c r="PTF110" s="74"/>
      <c r="PTG110" s="74"/>
      <c r="PTH110" s="62"/>
      <c r="PTI110" s="75"/>
      <c r="PTJ110" s="76"/>
      <c r="PTK110" s="216"/>
      <c r="PTL110" s="75"/>
      <c r="PTM110" s="75"/>
      <c r="PTN110" s="204"/>
      <c r="PTO110" s="205"/>
      <c r="PTP110" s="72"/>
      <c r="PTQ110" s="70"/>
      <c r="PTR110" s="73"/>
      <c r="PTS110" s="74"/>
      <c r="PTT110" s="74"/>
      <c r="PTU110" s="62"/>
      <c r="PTV110" s="75"/>
      <c r="PTW110" s="76"/>
      <c r="PTX110" s="216"/>
      <c r="PTY110" s="75"/>
      <c r="PTZ110" s="75"/>
      <c r="PUA110" s="204"/>
      <c r="PUB110" s="205"/>
      <c r="PUC110" s="72"/>
      <c r="PUD110" s="70"/>
      <c r="PUE110" s="73"/>
      <c r="PUF110" s="74"/>
      <c r="PUG110" s="74"/>
      <c r="PUH110" s="62"/>
      <c r="PUI110" s="75"/>
      <c r="PUJ110" s="76"/>
      <c r="PUK110" s="216"/>
      <c r="PUL110" s="75"/>
      <c r="PUM110" s="75"/>
      <c r="PUN110" s="204"/>
      <c r="PUO110" s="205"/>
      <c r="PUP110" s="72"/>
      <c r="PUQ110" s="70"/>
      <c r="PUR110" s="73"/>
      <c r="PUS110" s="74"/>
      <c r="PUT110" s="74"/>
      <c r="PUU110" s="62"/>
      <c r="PUV110" s="75"/>
      <c r="PUW110" s="76"/>
      <c r="PUX110" s="216"/>
      <c r="PUY110" s="75"/>
      <c r="PUZ110" s="75"/>
      <c r="PVA110" s="204"/>
      <c r="PVB110" s="205"/>
      <c r="PVC110" s="72"/>
      <c r="PVD110" s="70"/>
      <c r="PVE110" s="73"/>
      <c r="PVF110" s="74"/>
      <c r="PVG110" s="74"/>
      <c r="PVH110" s="62"/>
      <c r="PVI110" s="75"/>
      <c r="PVJ110" s="76"/>
      <c r="PVK110" s="216"/>
      <c r="PVL110" s="75"/>
      <c r="PVM110" s="75"/>
      <c r="PVN110" s="204"/>
      <c r="PVO110" s="205"/>
      <c r="PVP110" s="72"/>
      <c r="PVQ110" s="70"/>
      <c r="PVR110" s="73"/>
      <c r="PVS110" s="74"/>
      <c r="PVT110" s="74"/>
      <c r="PVU110" s="62"/>
      <c r="PVV110" s="75"/>
      <c r="PVW110" s="76"/>
      <c r="PVX110" s="216"/>
      <c r="PVY110" s="75"/>
      <c r="PVZ110" s="75"/>
      <c r="PWA110" s="204"/>
      <c r="PWB110" s="205"/>
      <c r="PWC110" s="72"/>
      <c r="PWD110" s="70"/>
      <c r="PWE110" s="73"/>
      <c r="PWF110" s="74"/>
      <c r="PWG110" s="74"/>
      <c r="PWH110" s="62"/>
      <c r="PWI110" s="75"/>
      <c r="PWJ110" s="76"/>
      <c r="PWK110" s="216"/>
      <c r="PWL110" s="75"/>
      <c r="PWM110" s="75"/>
      <c r="PWN110" s="204"/>
      <c r="PWO110" s="205"/>
      <c r="PWP110" s="72"/>
      <c r="PWQ110" s="70"/>
      <c r="PWR110" s="73"/>
      <c r="PWS110" s="74"/>
      <c r="PWT110" s="74"/>
      <c r="PWU110" s="62"/>
      <c r="PWV110" s="75"/>
      <c r="PWW110" s="76"/>
      <c r="PWX110" s="216"/>
      <c r="PWY110" s="75"/>
      <c r="PWZ110" s="75"/>
      <c r="PXA110" s="204"/>
      <c r="PXB110" s="205"/>
      <c r="PXC110" s="72"/>
      <c r="PXD110" s="70"/>
      <c r="PXE110" s="73"/>
      <c r="PXF110" s="74"/>
      <c r="PXG110" s="74"/>
      <c r="PXH110" s="62"/>
      <c r="PXI110" s="75"/>
      <c r="PXJ110" s="76"/>
      <c r="PXK110" s="216"/>
      <c r="PXL110" s="75"/>
      <c r="PXM110" s="75"/>
      <c r="PXN110" s="204"/>
      <c r="PXO110" s="205"/>
      <c r="PXP110" s="72"/>
      <c r="PXQ110" s="70"/>
      <c r="PXR110" s="73"/>
      <c r="PXS110" s="74"/>
      <c r="PXT110" s="74"/>
      <c r="PXU110" s="62"/>
      <c r="PXV110" s="75"/>
      <c r="PXW110" s="76"/>
      <c r="PXX110" s="216"/>
      <c r="PXY110" s="75"/>
      <c r="PXZ110" s="75"/>
      <c r="PYA110" s="204"/>
      <c r="PYB110" s="205"/>
      <c r="PYC110" s="72"/>
      <c r="PYD110" s="70"/>
      <c r="PYE110" s="73"/>
      <c r="PYF110" s="74"/>
      <c r="PYG110" s="74"/>
      <c r="PYH110" s="62"/>
      <c r="PYI110" s="75"/>
      <c r="PYJ110" s="76"/>
      <c r="PYK110" s="216"/>
      <c r="PYL110" s="75"/>
      <c r="PYM110" s="75"/>
      <c r="PYN110" s="204"/>
      <c r="PYO110" s="205"/>
      <c r="PYP110" s="72"/>
      <c r="PYQ110" s="70"/>
      <c r="PYR110" s="73"/>
      <c r="PYS110" s="74"/>
      <c r="PYT110" s="74"/>
      <c r="PYU110" s="62"/>
      <c r="PYV110" s="75"/>
      <c r="PYW110" s="76"/>
      <c r="PYX110" s="216"/>
      <c r="PYY110" s="75"/>
      <c r="PYZ110" s="75"/>
      <c r="PZA110" s="204"/>
      <c r="PZB110" s="205"/>
      <c r="PZC110" s="72"/>
      <c r="PZD110" s="70"/>
      <c r="PZE110" s="73"/>
      <c r="PZF110" s="74"/>
      <c r="PZG110" s="74"/>
      <c r="PZH110" s="62"/>
      <c r="PZI110" s="75"/>
      <c r="PZJ110" s="76"/>
      <c r="PZK110" s="216"/>
      <c r="PZL110" s="75"/>
      <c r="PZM110" s="75"/>
      <c r="PZN110" s="204"/>
      <c r="PZO110" s="205"/>
      <c r="PZP110" s="72"/>
      <c r="PZQ110" s="70"/>
      <c r="PZR110" s="73"/>
      <c r="PZS110" s="74"/>
      <c r="PZT110" s="74"/>
      <c r="PZU110" s="62"/>
      <c r="PZV110" s="75"/>
      <c r="PZW110" s="76"/>
      <c r="PZX110" s="216"/>
      <c r="PZY110" s="75"/>
      <c r="PZZ110" s="75"/>
      <c r="QAA110" s="204"/>
      <c r="QAB110" s="205"/>
      <c r="QAC110" s="72"/>
      <c r="QAD110" s="70"/>
      <c r="QAE110" s="73"/>
      <c r="QAF110" s="74"/>
      <c r="QAG110" s="74"/>
      <c r="QAH110" s="62"/>
      <c r="QAI110" s="75"/>
      <c r="QAJ110" s="76"/>
      <c r="QAK110" s="216"/>
      <c r="QAL110" s="75"/>
      <c r="QAM110" s="75"/>
      <c r="QAN110" s="204"/>
      <c r="QAO110" s="205"/>
      <c r="QAP110" s="72"/>
      <c r="QAQ110" s="70"/>
      <c r="QAR110" s="73"/>
      <c r="QAS110" s="74"/>
      <c r="QAT110" s="74"/>
      <c r="QAU110" s="62"/>
      <c r="QAV110" s="75"/>
      <c r="QAW110" s="76"/>
      <c r="QAX110" s="216"/>
      <c r="QAY110" s="75"/>
      <c r="QAZ110" s="75"/>
      <c r="QBA110" s="204"/>
      <c r="QBB110" s="205"/>
      <c r="QBC110" s="72"/>
      <c r="QBD110" s="70"/>
      <c r="QBE110" s="73"/>
      <c r="QBF110" s="74"/>
      <c r="QBG110" s="74"/>
      <c r="QBH110" s="62"/>
      <c r="QBI110" s="75"/>
      <c r="QBJ110" s="76"/>
      <c r="QBK110" s="216"/>
      <c r="QBL110" s="75"/>
      <c r="QBM110" s="75"/>
      <c r="QBN110" s="204"/>
      <c r="QBO110" s="205"/>
      <c r="QBP110" s="72"/>
      <c r="QBQ110" s="70"/>
      <c r="QBR110" s="73"/>
      <c r="QBS110" s="74"/>
      <c r="QBT110" s="74"/>
      <c r="QBU110" s="62"/>
      <c r="QBV110" s="75"/>
      <c r="QBW110" s="76"/>
      <c r="QBX110" s="216"/>
      <c r="QBY110" s="75"/>
      <c r="QBZ110" s="75"/>
      <c r="QCA110" s="204"/>
      <c r="QCB110" s="205"/>
      <c r="QCC110" s="72"/>
      <c r="QCD110" s="70"/>
      <c r="QCE110" s="73"/>
      <c r="QCF110" s="74"/>
      <c r="QCG110" s="74"/>
      <c r="QCH110" s="62"/>
      <c r="QCI110" s="75"/>
      <c r="QCJ110" s="76"/>
      <c r="QCK110" s="216"/>
      <c r="QCL110" s="75"/>
      <c r="QCM110" s="75"/>
      <c r="QCN110" s="204"/>
      <c r="QCO110" s="205"/>
      <c r="QCP110" s="72"/>
      <c r="QCQ110" s="70"/>
      <c r="QCR110" s="73"/>
      <c r="QCS110" s="74"/>
      <c r="QCT110" s="74"/>
      <c r="QCU110" s="62"/>
      <c r="QCV110" s="75"/>
      <c r="QCW110" s="76"/>
      <c r="QCX110" s="216"/>
      <c r="QCY110" s="75"/>
      <c r="QCZ110" s="75"/>
      <c r="QDA110" s="204"/>
      <c r="QDB110" s="205"/>
      <c r="QDC110" s="72"/>
      <c r="QDD110" s="70"/>
      <c r="QDE110" s="73"/>
      <c r="QDF110" s="74"/>
      <c r="QDG110" s="74"/>
      <c r="QDH110" s="62"/>
      <c r="QDI110" s="75"/>
      <c r="QDJ110" s="76"/>
      <c r="QDK110" s="216"/>
      <c r="QDL110" s="75"/>
      <c r="QDM110" s="75"/>
      <c r="QDN110" s="204"/>
      <c r="QDO110" s="205"/>
      <c r="QDP110" s="72"/>
      <c r="QDQ110" s="70"/>
      <c r="QDR110" s="73"/>
      <c r="QDS110" s="74"/>
      <c r="QDT110" s="74"/>
      <c r="QDU110" s="62"/>
      <c r="QDV110" s="75"/>
      <c r="QDW110" s="76"/>
      <c r="QDX110" s="216"/>
      <c r="QDY110" s="75"/>
      <c r="QDZ110" s="75"/>
      <c r="QEA110" s="204"/>
      <c r="QEB110" s="205"/>
      <c r="QEC110" s="72"/>
      <c r="QED110" s="70"/>
      <c r="QEE110" s="73"/>
      <c r="QEF110" s="74"/>
      <c r="QEG110" s="74"/>
      <c r="QEH110" s="62"/>
      <c r="QEI110" s="75"/>
      <c r="QEJ110" s="76"/>
      <c r="QEK110" s="216"/>
      <c r="QEL110" s="75"/>
      <c r="QEM110" s="75"/>
      <c r="QEN110" s="204"/>
      <c r="QEO110" s="205"/>
      <c r="QEP110" s="72"/>
      <c r="QEQ110" s="70"/>
      <c r="QER110" s="73"/>
      <c r="QES110" s="74"/>
      <c r="QET110" s="74"/>
      <c r="QEU110" s="62"/>
      <c r="QEV110" s="75"/>
      <c r="QEW110" s="76"/>
      <c r="QEX110" s="216"/>
      <c r="QEY110" s="75"/>
      <c r="QEZ110" s="75"/>
      <c r="QFA110" s="204"/>
      <c r="QFB110" s="205"/>
      <c r="QFC110" s="72"/>
      <c r="QFD110" s="70"/>
      <c r="QFE110" s="73"/>
      <c r="QFF110" s="74"/>
      <c r="QFG110" s="74"/>
      <c r="QFH110" s="62"/>
      <c r="QFI110" s="75"/>
      <c r="QFJ110" s="76"/>
      <c r="QFK110" s="216"/>
      <c r="QFL110" s="75"/>
      <c r="QFM110" s="75"/>
      <c r="QFN110" s="204"/>
      <c r="QFO110" s="205"/>
      <c r="QFP110" s="72"/>
      <c r="QFQ110" s="70"/>
      <c r="QFR110" s="73"/>
      <c r="QFS110" s="74"/>
      <c r="QFT110" s="74"/>
      <c r="QFU110" s="62"/>
      <c r="QFV110" s="75"/>
      <c r="QFW110" s="76"/>
      <c r="QFX110" s="216"/>
      <c r="QFY110" s="75"/>
      <c r="QFZ110" s="75"/>
      <c r="QGA110" s="204"/>
      <c r="QGB110" s="205"/>
      <c r="QGC110" s="72"/>
      <c r="QGD110" s="70"/>
      <c r="QGE110" s="73"/>
      <c r="QGF110" s="74"/>
      <c r="QGG110" s="74"/>
      <c r="QGH110" s="62"/>
      <c r="QGI110" s="75"/>
      <c r="QGJ110" s="76"/>
      <c r="QGK110" s="216"/>
      <c r="QGL110" s="75"/>
      <c r="QGM110" s="75"/>
      <c r="QGN110" s="204"/>
      <c r="QGO110" s="205"/>
      <c r="QGP110" s="72"/>
      <c r="QGQ110" s="70"/>
      <c r="QGR110" s="73"/>
      <c r="QGS110" s="74"/>
      <c r="QGT110" s="74"/>
      <c r="QGU110" s="62"/>
      <c r="QGV110" s="75"/>
      <c r="QGW110" s="76"/>
      <c r="QGX110" s="216"/>
      <c r="QGY110" s="75"/>
      <c r="QGZ110" s="75"/>
      <c r="QHA110" s="204"/>
      <c r="QHB110" s="205"/>
      <c r="QHC110" s="72"/>
      <c r="QHD110" s="70"/>
      <c r="QHE110" s="73"/>
      <c r="QHF110" s="74"/>
      <c r="QHG110" s="74"/>
      <c r="QHH110" s="62"/>
      <c r="QHI110" s="75"/>
      <c r="QHJ110" s="76"/>
      <c r="QHK110" s="216"/>
      <c r="QHL110" s="75"/>
      <c r="QHM110" s="75"/>
      <c r="QHN110" s="204"/>
      <c r="QHO110" s="205"/>
      <c r="QHP110" s="72"/>
      <c r="QHQ110" s="70"/>
      <c r="QHR110" s="73"/>
      <c r="QHS110" s="74"/>
      <c r="QHT110" s="74"/>
      <c r="QHU110" s="62"/>
      <c r="QHV110" s="75"/>
      <c r="QHW110" s="76"/>
      <c r="QHX110" s="216"/>
      <c r="QHY110" s="75"/>
      <c r="QHZ110" s="75"/>
      <c r="QIA110" s="204"/>
      <c r="QIB110" s="205"/>
      <c r="QIC110" s="72"/>
      <c r="QID110" s="70"/>
      <c r="QIE110" s="73"/>
      <c r="QIF110" s="74"/>
      <c r="QIG110" s="74"/>
      <c r="QIH110" s="62"/>
      <c r="QII110" s="75"/>
      <c r="QIJ110" s="76"/>
      <c r="QIK110" s="216"/>
      <c r="QIL110" s="75"/>
      <c r="QIM110" s="75"/>
      <c r="QIN110" s="204"/>
      <c r="QIO110" s="205"/>
      <c r="QIP110" s="72"/>
      <c r="QIQ110" s="70"/>
      <c r="QIR110" s="73"/>
      <c r="QIS110" s="74"/>
      <c r="QIT110" s="74"/>
      <c r="QIU110" s="62"/>
      <c r="QIV110" s="75"/>
      <c r="QIW110" s="76"/>
      <c r="QIX110" s="216"/>
      <c r="QIY110" s="75"/>
      <c r="QIZ110" s="75"/>
      <c r="QJA110" s="204"/>
      <c r="QJB110" s="205"/>
      <c r="QJC110" s="72"/>
      <c r="QJD110" s="70"/>
      <c r="QJE110" s="73"/>
      <c r="QJF110" s="74"/>
      <c r="QJG110" s="74"/>
      <c r="QJH110" s="62"/>
      <c r="QJI110" s="75"/>
      <c r="QJJ110" s="76"/>
      <c r="QJK110" s="216"/>
      <c r="QJL110" s="75"/>
      <c r="QJM110" s="75"/>
      <c r="QJN110" s="204"/>
      <c r="QJO110" s="205"/>
      <c r="QJP110" s="72"/>
      <c r="QJQ110" s="70"/>
      <c r="QJR110" s="73"/>
      <c r="QJS110" s="74"/>
      <c r="QJT110" s="74"/>
      <c r="QJU110" s="62"/>
      <c r="QJV110" s="75"/>
      <c r="QJW110" s="76"/>
      <c r="QJX110" s="216"/>
      <c r="QJY110" s="75"/>
      <c r="QJZ110" s="75"/>
      <c r="QKA110" s="204"/>
      <c r="QKB110" s="205"/>
      <c r="QKC110" s="72"/>
      <c r="QKD110" s="70"/>
      <c r="QKE110" s="73"/>
      <c r="QKF110" s="74"/>
      <c r="QKG110" s="74"/>
      <c r="QKH110" s="62"/>
      <c r="QKI110" s="75"/>
      <c r="QKJ110" s="76"/>
      <c r="QKK110" s="216"/>
      <c r="QKL110" s="75"/>
      <c r="QKM110" s="75"/>
      <c r="QKN110" s="204"/>
      <c r="QKO110" s="205"/>
      <c r="QKP110" s="72"/>
      <c r="QKQ110" s="70"/>
      <c r="QKR110" s="73"/>
      <c r="QKS110" s="74"/>
      <c r="QKT110" s="74"/>
      <c r="QKU110" s="62"/>
      <c r="QKV110" s="75"/>
      <c r="QKW110" s="76"/>
      <c r="QKX110" s="216"/>
      <c r="QKY110" s="75"/>
      <c r="QKZ110" s="75"/>
      <c r="QLA110" s="204"/>
      <c r="QLB110" s="205"/>
      <c r="QLC110" s="72"/>
      <c r="QLD110" s="70"/>
      <c r="QLE110" s="73"/>
      <c r="QLF110" s="74"/>
      <c r="QLG110" s="74"/>
      <c r="QLH110" s="62"/>
      <c r="QLI110" s="75"/>
      <c r="QLJ110" s="76"/>
      <c r="QLK110" s="216"/>
      <c r="QLL110" s="75"/>
      <c r="QLM110" s="75"/>
      <c r="QLN110" s="204"/>
      <c r="QLO110" s="205"/>
      <c r="QLP110" s="72"/>
      <c r="QLQ110" s="70"/>
      <c r="QLR110" s="73"/>
      <c r="QLS110" s="74"/>
      <c r="QLT110" s="74"/>
      <c r="QLU110" s="62"/>
      <c r="QLV110" s="75"/>
      <c r="QLW110" s="76"/>
      <c r="QLX110" s="216"/>
      <c r="QLY110" s="75"/>
      <c r="QLZ110" s="75"/>
      <c r="QMA110" s="204"/>
      <c r="QMB110" s="205"/>
      <c r="QMC110" s="72"/>
      <c r="QMD110" s="70"/>
      <c r="QME110" s="73"/>
      <c r="QMF110" s="74"/>
      <c r="QMG110" s="74"/>
      <c r="QMH110" s="62"/>
      <c r="QMI110" s="75"/>
      <c r="QMJ110" s="76"/>
      <c r="QMK110" s="216"/>
      <c r="QML110" s="75"/>
      <c r="QMM110" s="75"/>
      <c r="QMN110" s="204"/>
      <c r="QMO110" s="205"/>
      <c r="QMP110" s="72"/>
      <c r="QMQ110" s="70"/>
      <c r="QMR110" s="73"/>
      <c r="QMS110" s="74"/>
      <c r="QMT110" s="74"/>
      <c r="QMU110" s="62"/>
      <c r="QMV110" s="75"/>
      <c r="QMW110" s="76"/>
      <c r="QMX110" s="216"/>
      <c r="QMY110" s="75"/>
      <c r="QMZ110" s="75"/>
      <c r="QNA110" s="204"/>
      <c r="QNB110" s="205"/>
      <c r="QNC110" s="72"/>
      <c r="QND110" s="70"/>
      <c r="QNE110" s="73"/>
      <c r="QNF110" s="74"/>
      <c r="QNG110" s="74"/>
      <c r="QNH110" s="62"/>
      <c r="QNI110" s="75"/>
      <c r="QNJ110" s="76"/>
      <c r="QNK110" s="216"/>
      <c r="QNL110" s="75"/>
      <c r="QNM110" s="75"/>
      <c r="QNN110" s="204"/>
      <c r="QNO110" s="205"/>
      <c r="QNP110" s="72"/>
      <c r="QNQ110" s="70"/>
      <c r="QNR110" s="73"/>
      <c r="QNS110" s="74"/>
      <c r="QNT110" s="74"/>
      <c r="QNU110" s="62"/>
      <c r="QNV110" s="75"/>
      <c r="QNW110" s="76"/>
      <c r="QNX110" s="216"/>
      <c r="QNY110" s="75"/>
      <c r="QNZ110" s="75"/>
      <c r="QOA110" s="204"/>
      <c r="QOB110" s="205"/>
      <c r="QOC110" s="72"/>
      <c r="QOD110" s="70"/>
      <c r="QOE110" s="73"/>
      <c r="QOF110" s="74"/>
      <c r="QOG110" s="74"/>
      <c r="QOH110" s="62"/>
      <c r="QOI110" s="75"/>
      <c r="QOJ110" s="76"/>
      <c r="QOK110" s="216"/>
      <c r="QOL110" s="75"/>
      <c r="QOM110" s="75"/>
      <c r="QON110" s="204"/>
      <c r="QOO110" s="205"/>
      <c r="QOP110" s="72"/>
      <c r="QOQ110" s="70"/>
      <c r="QOR110" s="73"/>
      <c r="QOS110" s="74"/>
      <c r="QOT110" s="74"/>
      <c r="QOU110" s="62"/>
      <c r="QOV110" s="75"/>
      <c r="QOW110" s="76"/>
      <c r="QOX110" s="216"/>
      <c r="QOY110" s="75"/>
      <c r="QOZ110" s="75"/>
      <c r="QPA110" s="204"/>
      <c r="QPB110" s="205"/>
      <c r="QPC110" s="72"/>
      <c r="QPD110" s="70"/>
      <c r="QPE110" s="73"/>
      <c r="QPF110" s="74"/>
      <c r="QPG110" s="74"/>
      <c r="QPH110" s="62"/>
      <c r="QPI110" s="75"/>
      <c r="QPJ110" s="76"/>
      <c r="QPK110" s="216"/>
      <c r="QPL110" s="75"/>
      <c r="QPM110" s="75"/>
      <c r="QPN110" s="204"/>
      <c r="QPO110" s="205"/>
      <c r="QPP110" s="72"/>
      <c r="QPQ110" s="70"/>
      <c r="QPR110" s="73"/>
      <c r="QPS110" s="74"/>
      <c r="QPT110" s="74"/>
      <c r="QPU110" s="62"/>
      <c r="QPV110" s="75"/>
      <c r="QPW110" s="76"/>
      <c r="QPX110" s="216"/>
      <c r="QPY110" s="75"/>
      <c r="QPZ110" s="75"/>
      <c r="QQA110" s="204"/>
      <c r="QQB110" s="205"/>
      <c r="QQC110" s="72"/>
      <c r="QQD110" s="70"/>
      <c r="QQE110" s="73"/>
      <c r="QQF110" s="74"/>
      <c r="QQG110" s="74"/>
      <c r="QQH110" s="62"/>
      <c r="QQI110" s="75"/>
      <c r="QQJ110" s="76"/>
      <c r="QQK110" s="216"/>
      <c r="QQL110" s="75"/>
      <c r="QQM110" s="75"/>
      <c r="QQN110" s="204"/>
      <c r="QQO110" s="205"/>
      <c r="QQP110" s="72"/>
      <c r="QQQ110" s="70"/>
      <c r="QQR110" s="73"/>
      <c r="QQS110" s="74"/>
      <c r="QQT110" s="74"/>
      <c r="QQU110" s="62"/>
      <c r="QQV110" s="75"/>
      <c r="QQW110" s="76"/>
      <c r="QQX110" s="216"/>
      <c r="QQY110" s="75"/>
      <c r="QQZ110" s="75"/>
      <c r="QRA110" s="204"/>
      <c r="QRB110" s="205"/>
      <c r="QRC110" s="72"/>
      <c r="QRD110" s="70"/>
      <c r="QRE110" s="73"/>
      <c r="QRF110" s="74"/>
      <c r="QRG110" s="74"/>
      <c r="QRH110" s="62"/>
      <c r="QRI110" s="75"/>
      <c r="QRJ110" s="76"/>
      <c r="QRK110" s="216"/>
      <c r="QRL110" s="75"/>
      <c r="QRM110" s="75"/>
      <c r="QRN110" s="204"/>
      <c r="QRO110" s="205"/>
      <c r="QRP110" s="72"/>
      <c r="QRQ110" s="70"/>
      <c r="QRR110" s="73"/>
      <c r="QRS110" s="74"/>
      <c r="QRT110" s="74"/>
      <c r="QRU110" s="62"/>
      <c r="QRV110" s="75"/>
      <c r="QRW110" s="76"/>
      <c r="QRX110" s="216"/>
      <c r="QRY110" s="75"/>
      <c r="QRZ110" s="75"/>
      <c r="QSA110" s="204"/>
      <c r="QSB110" s="205"/>
      <c r="QSC110" s="72"/>
      <c r="QSD110" s="70"/>
      <c r="QSE110" s="73"/>
      <c r="QSF110" s="74"/>
      <c r="QSG110" s="74"/>
      <c r="QSH110" s="62"/>
      <c r="QSI110" s="75"/>
      <c r="QSJ110" s="76"/>
      <c r="QSK110" s="216"/>
      <c r="QSL110" s="75"/>
      <c r="QSM110" s="75"/>
      <c r="QSN110" s="204"/>
      <c r="QSO110" s="205"/>
      <c r="QSP110" s="72"/>
      <c r="QSQ110" s="70"/>
      <c r="QSR110" s="73"/>
      <c r="QSS110" s="74"/>
      <c r="QST110" s="74"/>
      <c r="QSU110" s="62"/>
      <c r="QSV110" s="75"/>
      <c r="QSW110" s="76"/>
      <c r="QSX110" s="216"/>
      <c r="QSY110" s="75"/>
      <c r="QSZ110" s="75"/>
      <c r="QTA110" s="204"/>
      <c r="QTB110" s="205"/>
      <c r="QTC110" s="72"/>
      <c r="QTD110" s="70"/>
      <c r="QTE110" s="73"/>
      <c r="QTF110" s="74"/>
      <c r="QTG110" s="74"/>
      <c r="QTH110" s="62"/>
      <c r="QTI110" s="75"/>
      <c r="QTJ110" s="76"/>
      <c r="QTK110" s="216"/>
      <c r="QTL110" s="75"/>
      <c r="QTM110" s="75"/>
      <c r="QTN110" s="204"/>
      <c r="QTO110" s="205"/>
      <c r="QTP110" s="72"/>
      <c r="QTQ110" s="70"/>
      <c r="QTR110" s="73"/>
      <c r="QTS110" s="74"/>
      <c r="QTT110" s="74"/>
      <c r="QTU110" s="62"/>
      <c r="QTV110" s="75"/>
      <c r="QTW110" s="76"/>
      <c r="QTX110" s="216"/>
      <c r="QTY110" s="75"/>
      <c r="QTZ110" s="75"/>
      <c r="QUA110" s="204"/>
      <c r="QUB110" s="205"/>
      <c r="QUC110" s="72"/>
      <c r="QUD110" s="70"/>
      <c r="QUE110" s="73"/>
      <c r="QUF110" s="74"/>
      <c r="QUG110" s="74"/>
      <c r="QUH110" s="62"/>
      <c r="QUI110" s="75"/>
      <c r="QUJ110" s="76"/>
      <c r="QUK110" s="216"/>
      <c r="QUL110" s="75"/>
      <c r="QUM110" s="75"/>
      <c r="QUN110" s="204"/>
      <c r="QUO110" s="205"/>
      <c r="QUP110" s="72"/>
      <c r="QUQ110" s="70"/>
      <c r="QUR110" s="73"/>
      <c r="QUS110" s="74"/>
      <c r="QUT110" s="74"/>
      <c r="QUU110" s="62"/>
      <c r="QUV110" s="75"/>
      <c r="QUW110" s="76"/>
      <c r="QUX110" s="216"/>
      <c r="QUY110" s="75"/>
      <c r="QUZ110" s="75"/>
      <c r="QVA110" s="204"/>
      <c r="QVB110" s="205"/>
      <c r="QVC110" s="72"/>
      <c r="QVD110" s="70"/>
      <c r="QVE110" s="73"/>
      <c r="QVF110" s="74"/>
      <c r="QVG110" s="74"/>
      <c r="QVH110" s="62"/>
      <c r="QVI110" s="75"/>
      <c r="QVJ110" s="76"/>
      <c r="QVK110" s="216"/>
      <c r="QVL110" s="75"/>
      <c r="QVM110" s="75"/>
      <c r="QVN110" s="204"/>
      <c r="QVO110" s="205"/>
      <c r="QVP110" s="72"/>
      <c r="QVQ110" s="70"/>
      <c r="QVR110" s="73"/>
      <c r="QVS110" s="74"/>
      <c r="QVT110" s="74"/>
      <c r="QVU110" s="62"/>
      <c r="QVV110" s="75"/>
      <c r="QVW110" s="76"/>
      <c r="QVX110" s="216"/>
      <c r="QVY110" s="75"/>
      <c r="QVZ110" s="75"/>
      <c r="QWA110" s="204"/>
      <c r="QWB110" s="205"/>
      <c r="QWC110" s="72"/>
      <c r="QWD110" s="70"/>
      <c r="QWE110" s="73"/>
      <c r="QWF110" s="74"/>
      <c r="QWG110" s="74"/>
      <c r="QWH110" s="62"/>
      <c r="QWI110" s="75"/>
      <c r="QWJ110" s="76"/>
      <c r="QWK110" s="216"/>
      <c r="QWL110" s="75"/>
      <c r="QWM110" s="75"/>
      <c r="QWN110" s="204"/>
      <c r="QWO110" s="205"/>
      <c r="QWP110" s="72"/>
      <c r="QWQ110" s="70"/>
      <c r="QWR110" s="73"/>
      <c r="QWS110" s="74"/>
      <c r="QWT110" s="74"/>
      <c r="QWU110" s="62"/>
      <c r="QWV110" s="75"/>
      <c r="QWW110" s="76"/>
      <c r="QWX110" s="216"/>
      <c r="QWY110" s="75"/>
      <c r="QWZ110" s="75"/>
      <c r="QXA110" s="204"/>
      <c r="QXB110" s="205"/>
      <c r="QXC110" s="72"/>
      <c r="QXD110" s="70"/>
      <c r="QXE110" s="73"/>
      <c r="QXF110" s="74"/>
      <c r="QXG110" s="74"/>
      <c r="QXH110" s="62"/>
      <c r="QXI110" s="75"/>
      <c r="QXJ110" s="76"/>
      <c r="QXK110" s="216"/>
      <c r="QXL110" s="75"/>
      <c r="QXM110" s="75"/>
      <c r="QXN110" s="204"/>
      <c r="QXO110" s="205"/>
      <c r="QXP110" s="72"/>
      <c r="QXQ110" s="70"/>
      <c r="QXR110" s="73"/>
      <c r="QXS110" s="74"/>
      <c r="QXT110" s="74"/>
      <c r="QXU110" s="62"/>
      <c r="QXV110" s="75"/>
      <c r="QXW110" s="76"/>
      <c r="QXX110" s="216"/>
      <c r="QXY110" s="75"/>
      <c r="QXZ110" s="75"/>
      <c r="QYA110" s="204"/>
      <c r="QYB110" s="205"/>
      <c r="QYC110" s="72"/>
      <c r="QYD110" s="70"/>
      <c r="QYE110" s="73"/>
      <c r="QYF110" s="74"/>
      <c r="QYG110" s="74"/>
      <c r="QYH110" s="62"/>
      <c r="QYI110" s="75"/>
      <c r="QYJ110" s="76"/>
      <c r="QYK110" s="216"/>
      <c r="QYL110" s="75"/>
      <c r="QYM110" s="75"/>
      <c r="QYN110" s="204"/>
      <c r="QYO110" s="205"/>
      <c r="QYP110" s="72"/>
      <c r="QYQ110" s="70"/>
      <c r="QYR110" s="73"/>
      <c r="QYS110" s="74"/>
      <c r="QYT110" s="74"/>
      <c r="QYU110" s="62"/>
      <c r="QYV110" s="75"/>
      <c r="QYW110" s="76"/>
      <c r="QYX110" s="216"/>
      <c r="QYY110" s="75"/>
      <c r="QYZ110" s="75"/>
      <c r="QZA110" s="204"/>
      <c r="QZB110" s="205"/>
      <c r="QZC110" s="72"/>
      <c r="QZD110" s="70"/>
      <c r="QZE110" s="73"/>
      <c r="QZF110" s="74"/>
      <c r="QZG110" s="74"/>
      <c r="QZH110" s="62"/>
      <c r="QZI110" s="75"/>
      <c r="QZJ110" s="76"/>
      <c r="QZK110" s="216"/>
      <c r="QZL110" s="75"/>
      <c r="QZM110" s="75"/>
      <c r="QZN110" s="204"/>
      <c r="QZO110" s="205"/>
      <c r="QZP110" s="72"/>
      <c r="QZQ110" s="70"/>
      <c r="QZR110" s="73"/>
      <c r="QZS110" s="74"/>
      <c r="QZT110" s="74"/>
      <c r="QZU110" s="62"/>
      <c r="QZV110" s="75"/>
      <c r="QZW110" s="76"/>
      <c r="QZX110" s="216"/>
      <c r="QZY110" s="75"/>
      <c r="QZZ110" s="75"/>
      <c r="RAA110" s="204"/>
      <c r="RAB110" s="205"/>
      <c r="RAC110" s="72"/>
      <c r="RAD110" s="70"/>
      <c r="RAE110" s="73"/>
      <c r="RAF110" s="74"/>
      <c r="RAG110" s="74"/>
      <c r="RAH110" s="62"/>
      <c r="RAI110" s="75"/>
      <c r="RAJ110" s="76"/>
      <c r="RAK110" s="216"/>
      <c r="RAL110" s="75"/>
      <c r="RAM110" s="75"/>
      <c r="RAN110" s="204"/>
      <c r="RAO110" s="205"/>
      <c r="RAP110" s="72"/>
      <c r="RAQ110" s="70"/>
      <c r="RAR110" s="73"/>
      <c r="RAS110" s="74"/>
      <c r="RAT110" s="74"/>
      <c r="RAU110" s="62"/>
      <c r="RAV110" s="75"/>
      <c r="RAW110" s="76"/>
      <c r="RAX110" s="216"/>
      <c r="RAY110" s="75"/>
      <c r="RAZ110" s="75"/>
      <c r="RBA110" s="204"/>
      <c r="RBB110" s="205"/>
      <c r="RBC110" s="72"/>
      <c r="RBD110" s="70"/>
      <c r="RBE110" s="73"/>
      <c r="RBF110" s="74"/>
      <c r="RBG110" s="74"/>
      <c r="RBH110" s="62"/>
      <c r="RBI110" s="75"/>
      <c r="RBJ110" s="76"/>
      <c r="RBK110" s="216"/>
      <c r="RBL110" s="75"/>
      <c r="RBM110" s="75"/>
      <c r="RBN110" s="204"/>
      <c r="RBO110" s="205"/>
      <c r="RBP110" s="72"/>
      <c r="RBQ110" s="70"/>
      <c r="RBR110" s="73"/>
      <c r="RBS110" s="74"/>
      <c r="RBT110" s="74"/>
      <c r="RBU110" s="62"/>
      <c r="RBV110" s="75"/>
      <c r="RBW110" s="76"/>
      <c r="RBX110" s="216"/>
      <c r="RBY110" s="75"/>
      <c r="RBZ110" s="75"/>
      <c r="RCA110" s="204"/>
      <c r="RCB110" s="205"/>
      <c r="RCC110" s="72"/>
      <c r="RCD110" s="70"/>
      <c r="RCE110" s="73"/>
      <c r="RCF110" s="74"/>
      <c r="RCG110" s="74"/>
      <c r="RCH110" s="62"/>
      <c r="RCI110" s="75"/>
      <c r="RCJ110" s="76"/>
      <c r="RCK110" s="216"/>
      <c r="RCL110" s="75"/>
      <c r="RCM110" s="75"/>
      <c r="RCN110" s="204"/>
      <c r="RCO110" s="205"/>
      <c r="RCP110" s="72"/>
      <c r="RCQ110" s="70"/>
      <c r="RCR110" s="73"/>
      <c r="RCS110" s="74"/>
      <c r="RCT110" s="74"/>
      <c r="RCU110" s="62"/>
      <c r="RCV110" s="75"/>
      <c r="RCW110" s="76"/>
      <c r="RCX110" s="216"/>
      <c r="RCY110" s="75"/>
      <c r="RCZ110" s="75"/>
      <c r="RDA110" s="204"/>
      <c r="RDB110" s="205"/>
      <c r="RDC110" s="72"/>
      <c r="RDD110" s="70"/>
      <c r="RDE110" s="73"/>
      <c r="RDF110" s="74"/>
      <c r="RDG110" s="74"/>
      <c r="RDH110" s="62"/>
      <c r="RDI110" s="75"/>
      <c r="RDJ110" s="76"/>
      <c r="RDK110" s="216"/>
      <c r="RDL110" s="75"/>
      <c r="RDM110" s="75"/>
      <c r="RDN110" s="204"/>
      <c r="RDO110" s="205"/>
      <c r="RDP110" s="72"/>
      <c r="RDQ110" s="70"/>
      <c r="RDR110" s="73"/>
      <c r="RDS110" s="74"/>
      <c r="RDT110" s="74"/>
      <c r="RDU110" s="62"/>
      <c r="RDV110" s="75"/>
      <c r="RDW110" s="76"/>
      <c r="RDX110" s="216"/>
      <c r="RDY110" s="75"/>
      <c r="RDZ110" s="75"/>
      <c r="REA110" s="204"/>
      <c r="REB110" s="205"/>
      <c r="REC110" s="72"/>
      <c r="RED110" s="70"/>
      <c r="REE110" s="73"/>
      <c r="REF110" s="74"/>
      <c r="REG110" s="74"/>
      <c r="REH110" s="62"/>
      <c r="REI110" s="75"/>
      <c r="REJ110" s="76"/>
      <c r="REK110" s="216"/>
      <c r="REL110" s="75"/>
      <c r="REM110" s="75"/>
      <c r="REN110" s="204"/>
      <c r="REO110" s="205"/>
      <c r="REP110" s="72"/>
      <c r="REQ110" s="70"/>
      <c r="RER110" s="73"/>
      <c r="RES110" s="74"/>
      <c r="RET110" s="74"/>
      <c r="REU110" s="62"/>
      <c r="REV110" s="75"/>
      <c r="REW110" s="76"/>
      <c r="REX110" s="216"/>
      <c r="REY110" s="75"/>
      <c r="REZ110" s="75"/>
      <c r="RFA110" s="204"/>
      <c r="RFB110" s="205"/>
      <c r="RFC110" s="72"/>
      <c r="RFD110" s="70"/>
      <c r="RFE110" s="73"/>
      <c r="RFF110" s="74"/>
      <c r="RFG110" s="74"/>
      <c r="RFH110" s="62"/>
      <c r="RFI110" s="75"/>
      <c r="RFJ110" s="76"/>
      <c r="RFK110" s="216"/>
      <c r="RFL110" s="75"/>
      <c r="RFM110" s="75"/>
      <c r="RFN110" s="204"/>
      <c r="RFO110" s="205"/>
      <c r="RFP110" s="72"/>
      <c r="RFQ110" s="70"/>
      <c r="RFR110" s="73"/>
      <c r="RFS110" s="74"/>
      <c r="RFT110" s="74"/>
      <c r="RFU110" s="62"/>
      <c r="RFV110" s="75"/>
      <c r="RFW110" s="76"/>
      <c r="RFX110" s="216"/>
      <c r="RFY110" s="75"/>
      <c r="RFZ110" s="75"/>
      <c r="RGA110" s="204"/>
      <c r="RGB110" s="205"/>
      <c r="RGC110" s="72"/>
      <c r="RGD110" s="70"/>
      <c r="RGE110" s="73"/>
      <c r="RGF110" s="74"/>
      <c r="RGG110" s="74"/>
      <c r="RGH110" s="62"/>
      <c r="RGI110" s="75"/>
      <c r="RGJ110" s="76"/>
      <c r="RGK110" s="216"/>
      <c r="RGL110" s="75"/>
      <c r="RGM110" s="75"/>
      <c r="RGN110" s="204"/>
      <c r="RGO110" s="205"/>
      <c r="RGP110" s="72"/>
      <c r="RGQ110" s="70"/>
      <c r="RGR110" s="73"/>
      <c r="RGS110" s="74"/>
      <c r="RGT110" s="74"/>
      <c r="RGU110" s="62"/>
      <c r="RGV110" s="75"/>
      <c r="RGW110" s="76"/>
      <c r="RGX110" s="216"/>
      <c r="RGY110" s="75"/>
      <c r="RGZ110" s="75"/>
      <c r="RHA110" s="204"/>
      <c r="RHB110" s="205"/>
      <c r="RHC110" s="72"/>
      <c r="RHD110" s="70"/>
      <c r="RHE110" s="73"/>
      <c r="RHF110" s="74"/>
      <c r="RHG110" s="74"/>
      <c r="RHH110" s="62"/>
      <c r="RHI110" s="75"/>
      <c r="RHJ110" s="76"/>
      <c r="RHK110" s="216"/>
      <c r="RHL110" s="75"/>
      <c r="RHM110" s="75"/>
      <c r="RHN110" s="204"/>
      <c r="RHO110" s="205"/>
      <c r="RHP110" s="72"/>
      <c r="RHQ110" s="70"/>
      <c r="RHR110" s="73"/>
      <c r="RHS110" s="74"/>
      <c r="RHT110" s="74"/>
      <c r="RHU110" s="62"/>
      <c r="RHV110" s="75"/>
      <c r="RHW110" s="76"/>
      <c r="RHX110" s="216"/>
      <c r="RHY110" s="75"/>
      <c r="RHZ110" s="75"/>
      <c r="RIA110" s="204"/>
      <c r="RIB110" s="205"/>
      <c r="RIC110" s="72"/>
      <c r="RID110" s="70"/>
      <c r="RIE110" s="73"/>
      <c r="RIF110" s="74"/>
      <c r="RIG110" s="74"/>
      <c r="RIH110" s="62"/>
      <c r="RII110" s="75"/>
      <c r="RIJ110" s="76"/>
      <c r="RIK110" s="216"/>
      <c r="RIL110" s="75"/>
      <c r="RIM110" s="75"/>
      <c r="RIN110" s="204"/>
      <c r="RIO110" s="205"/>
      <c r="RIP110" s="72"/>
      <c r="RIQ110" s="70"/>
      <c r="RIR110" s="73"/>
      <c r="RIS110" s="74"/>
      <c r="RIT110" s="74"/>
      <c r="RIU110" s="62"/>
      <c r="RIV110" s="75"/>
      <c r="RIW110" s="76"/>
      <c r="RIX110" s="216"/>
      <c r="RIY110" s="75"/>
      <c r="RIZ110" s="75"/>
      <c r="RJA110" s="204"/>
      <c r="RJB110" s="205"/>
      <c r="RJC110" s="72"/>
      <c r="RJD110" s="70"/>
      <c r="RJE110" s="73"/>
      <c r="RJF110" s="74"/>
      <c r="RJG110" s="74"/>
      <c r="RJH110" s="62"/>
      <c r="RJI110" s="75"/>
      <c r="RJJ110" s="76"/>
      <c r="RJK110" s="216"/>
      <c r="RJL110" s="75"/>
      <c r="RJM110" s="75"/>
      <c r="RJN110" s="204"/>
      <c r="RJO110" s="205"/>
      <c r="RJP110" s="72"/>
      <c r="RJQ110" s="70"/>
      <c r="RJR110" s="73"/>
      <c r="RJS110" s="74"/>
      <c r="RJT110" s="74"/>
      <c r="RJU110" s="62"/>
      <c r="RJV110" s="75"/>
      <c r="RJW110" s="76"/>
      <c r="RJX110" s="216"/>
      <c r="RJY110" s="75"/>
      <c r="RJZ110" s="75"/>
      <c r="RKA110" s="204"/>
      <c r="RKB110" s="205"/>
      <c r="RKC110" s="72"/>
      <c r="RKD110" s="70"/>
      <c r="RKE110" s="73"/>
      <c r="RKF110" s="74"/>
      <c r="RKG110" s="74"/>
      <c r="RKH110" s="62"/>
      <c r="RKI110" s="75"/>
      <c r="RKJ110" s="76"/>
      <c r="RKK110" s="216"/>
      <c r="RKL110" s="75"/>
      <c r="RKM110" s="75"/>
      <c r="RKN110" s="204"/>
      <c r="RKO110" s="205"/>
      <c r="RKP110" s="72"/>
      <c r="RKQ110" s="70"/>
      <c r="RKR110" s="73"/>
      <c r="RKS110" s="74"/>
      <c r="RKT110" s="74"/>
      <c r="RKU110" s="62"/>
      <c r="RKV110" s="75"/>
      <c r="RKW110" s="76"/>
      <c r="RKX110" s="216"/>
      <c r="RKY110" s="75"/>
      <c r="RKZ110" s="75"/>
      <c r="RLA110" s="204"/>
      <c r="RLB110" s="205"/>
      <c r="RLC110" s="72"/>
      <c r="RLD110" s="70"/>
      <c r="RLE110" s="73"/>
      <c r="RLF110" s="74"/>
      <c r="RLG110" s="74"/>
      <c r="RLH110" s="62"/>
      <c r="RLI110" s="75"/>
      <c r="RLJ110" s="76"/>
      <c r="RLK110" s="216"/>
      <c r="RLL110" s="75"/>
      <c r="RLM110" s="75"/>
      <c r="RLN110" s="204"/>
      <c r="RLO110" s="205"/>
      <c r="RLP110" s="72"/>
      <c r="RLQ110" s="70"/>
      <c r="RLR110" s="73"/>
      <c r="RLS110" s="74"/>
      <c r="RLT110" s="74"/>
      <c r="RLU110" s="62"/>
      <c r="RLV110" s="75"/>
      <c r="RLW110" s="76"/>
      <c r="RLX110" s="216"/>
      <c r="RLY110" s="75"/>
      <c r="RLZ110" s="75"/>
      <c r="RMA110" s="204"/>
      <c r="RMB110" s="205"/>
      <c r="RMC110" s="72"/>
      <c r="RMD110" s="70"/>
      <c r="RME110" s="73"/>
      <c r="RMF110" s="74"/>
      <c r="RMG110" s="74"/>
      <c r="RMH110" s="62"/>
      <c r="RMI110" s="75"/>
      <c r="RMJ110" s="76"/>
      <c r="RMK110" s="216"/>
      <c r="RML110" s="75"/>
      <c r="RMM110" s="75"/>
      <c r="RMN110" s="204"/>
      <c r="RMO110" s="205"/>
      <c r="RMP110" s="72"/>
      <c r="RMQ110" s="70"/>
      <c r="RMR110" s="73"/>
      <c r="RMS110" s="74"/>
      <c r="RMT110" s="74"/>
      <c r="RMU110" s="62"/>
      <c r="RMV110" s="75"/>
      <c r="RMW110" s="76"/>
      <c r="RMX110" s="216"/>
      <c r="RMY110" s="75"/>
      <c r="RMZ110" s="75"/>
      <c r="RNA110" s="204"/>
      <c r="RNB110" s="205"/>
      <c r="RNC110" s="72"/>
      <c r="RND110" s="70"/>
      <c r="RNE110" s="73"/>
      <c r="RNF110" s="74"/>
      <c r="RNG110" s="74"/>
      <c r="RNH110" s="62"/>
      <c r="RNI110" s="75"/>
      <c r="RNJ110" s="76"/>
      <c r="RNK110" s="216"/>
      <c r="RNL110" s="75"/>
      <c r="RNM110" s="75"/>
      <c r="RNN110" s="204"/>
      <c r="RNO110" s="205"/>
      <c r="RNP110" s="72"/>
      <c r="RNQ110" s="70"/>
      <c r="RNR110" s="73"/>
      <c r="RNS110" s="74"/>
      <c r="RNT110" s="74"/>
      <c r="RNU110" s="62"/>
      <c r="RNV110" s="75"/>
      <c r="RNW110" s="76"/>
      <c r="RNX110" s="216"/>
      <c r="RNY110" s="75"/>
      <c r="RNZ110" s="75"/>
      <c r="ROA110" s="204"/>
      <c r="ROB110" s="205"/>
      <c r="ROC110" s="72"/>
      <c r="ROD110" s="70"/>
      <c r="ROE110" s="73"/>
      <c r="ROF110" s="74"/>
      <c r="ROG110" s="74"/>
      <c r="ROH110" s="62"/>
      <c r="ROI110" s="75"/>
      <c r="ROJ110" s="76"/>
      <c r="ROK110" s="216"/>
      <c r="ROL110" s="75"/>
      <c r="ROM110" s="75"/>
      <c r="RON110" s="204"/>
      <c r="ROO110" s="205"/>
      <c r="ROP110" s="72"/>
      <c r="ROQ110" s="70"/>
      <c r="ROR110" s="73"/>
      <c r="ROS110" s="74"/>
      <c r="ROT110" s="74"/>
      <c r="ROU110" s="62"/>
      <c r="ROV110" s="75"/>
      <c r="ROW110" s="76"/>
      <c r="ROX110" s="216"/>
      <c r="ROY110" s="75"/>
      <c r="ROZ110" s="75"/>
      <c r="RPA110" s="204"/>
      <c r="RPB110" s="205"/>
      <c r="RPC110" s="72"/>
      <c r="RPD110" s="70"/>
      <c r="RPE110" s="73"/>
      <c r="RPF110" s="74"/>
      <c r="RPG110" s="74"/>
      <c r="RPH110" s="62"/>
      <c r="RPI110" s="75"/>
      <c r="RPJ110" s="76"/>
      <c r="RPK110" s="216"/>
      <c r="RPL110" s="75"/>
      <c r="RPM110" s="75"/>
      <c r="RPN110" s="204"/>
      <c r="RPO110" s="205"/>
      <c r="RPP110" s="72"/>
      <c r="RPQ110" s="70"/>
      <c r="RPR110" s="73"/>
      <c r="RPS110" s="74"/>
      <c r="RPT110" s="74"/>
      <c r="RPU110" s="62"/>
      <c r="RPV110" s="75"/>
      <c r="RPW110" s="76"/>
      <c r="RPX110" s="216"/>
      <c r="RPY110" s="75"/>
      <c r="RPZ110" s="75"/>
      <c r="RQA110" s="204"/>
      <c r="RQB110" s="205"/>
      <c r="RQC110" s="72"/>
      <c r="RQD110" s="70"/>
      <c r="RQE110" s="73"/>
      <c r="RQF110" s="74"/>
      <c r="RQG110" s="74"/>
      <c r="RQH110" s="62"/>
      <c r="RQI110" s="75"/>
      <c r="RQJ110" s="76"/>
      <c r="RQK110" s="216"/>
      <c r="RQL110" s="75"/>
      <c r="RQM110" s="75"/>
      <c r="RQN110" s="204"/>
      <c r="RQO110" s="205"/>
      <c r="RQP110" s="72"/>
      <c r="RQQ110" s="70"/>
      <c r="RQR110" s="73"/>
      <c r="RQS110" s="74"/>
      <c r="RQT110" s="74"/>
      <c r="RQU110" s="62"/>
      <c r="RQV110" s="75"/>
      <c r="RQW110" s="76"/>
      <c r="RQX110" s="216"/>
      <c r="RQY110" s="75"/>
      <c r="RQZ110" s="75"/>
      <c r="RRA110" s="204"/>
      <c r="RRB110" s="205"/>
      <c r="RRC110" s="72"/>
      <c r="RRD110" s="70"/>
      <c r="RRE110" s="73"/>
      <c r="RRF110" s="74"/>
      <c r="RRG110" s="74"/>
      <c r="RRH110" s="62"/>
      <c r="RRI110" s="75"/>
      <c r="RRJ110" s="76"/>
      <c r="RRK110" s="216"/>
      <c r="RRL110" s="75"/>
      <c r="RRM110" s="75"/>
      <c r="RRN110" s="204"/>
      <c r="RRO110" s="205"/>
      <c r="RRP110" s="72"/>
      <c r="RRQ110" s="70"/>
      <c r="RRR110" s="73"/>
      <c r="RRS110" s="74"/>
      <c r="RRT110" s="74"/>
      <c r="RRU110" s="62"/>
      <c r="RRV110" s="75"/>
      <c r="RRW110" s="76"/>
      <c r="RRX110" s="216"/>
      <c r="RRY110" s="75"/>
      <c r="RRZ110" s="75"/>
      <c r="RSA110" s="204"/>
      <c r="RSB110" s="205"/>
      <c r="RSC110" s="72"/>
      <c r="RSD110" s="70"/>
      <c r="RSE110" s="73"/>
      <c r="RSF110" s="74"/>
      <c r="RSG110" s="74"/>
      <c r="RSH110" s="62"/>
      <c r="RSI110" s="75"/>
      <c r="RSJ110" s="76"/>
      <c r="RSK110" s="216"/>
      <c r="RSL110" s="75"/>
      <c r="RSM110" s="75"/>
      <c r="RSN110" s="204"/>
      <c r="RSO110" s="205"/>
      <c r="RSP110" s="72"/>
      <c r="RSQ110" s="70"/>
      <c r="RSR110" s="73"/>
      <c r="RSS110" s="74"/>
      <c r="RST110" s="74"/>
      <c r="RSU110" s="62"/>
      <c r="RSV110" s="75"/>
      <c r="RSW110" s="76"/>
      <c r="RSX110" s="216"/>
      <c r="RSY110" s="75"/>
      <c r="RSZ110" s="75"/>
      <c r="RTA110" s="204"/>
      <c r="RTB110" s="205"/>
      <c r="RTC110" s="72"/>
      <c r="RTD110" s="70"/>
      <c r="RTE110" s="73"/>
      <c r="RTF110" s="74"/>
      <c r="RTG110" s="74"/>
      <c r="RTH110" s="62"/>
      <c r="RTI110" s="75"/>
      <c r="RTJ110" s="76"/>
      <c r="RTK110" s="216"/>
      <c r="RTL110" s="75"/>
      <c r="RTM110" s="75"/>
      <c r="RTN110" s="204"/>
      <c r="RTO110" s="205"/>
      <c r="RTP110" s="72"/>
      <c r="RTQ110" s="70"/>
      <c r="RTR110" s="73"/>
      <c r="RTS110" s="74"/>
      <c r="RTT110" s="74"/>
      <c r="RTU110" s="62"/>
      <c r="RTV110" s="75"/>
      <c r="RTW110" s="76"/>
      <c r="RTX110" s="216"/>
      <c r="RTY110" s="75"/>
      <c r="RTZ110" s="75"/>
      <c r="RUA110" s="204"/>
      <c r="RUB110" s="205"/>
      <c r="RUC110" s="72"/>
      <c r="RUD110" s="70"/>
      <c r="RUE110" s="73"/>
      <c r="RUF110" s="74"/>
      <c r="RUG110" s="74"/>
      <c r="RUH110" s="62"/>
      <c r="RUI110" s="75"/>
      <c r="RUJ110" s="76"/>
      <c r="RUK110" s="216"/>
      <c r="RUL110" s="75"/>
      <c r="RUM110" s="75"/>
      <c r="RUN110" s="204"/>
      <c r="RUO110" s="205"/>
      <c r="RUP110" s="72"/>
      <c r="RUQ110" s="70"/>
      <c r="RUR110" s="73"/>
      <c r="RUS110" s="74"/>
      <c r="RUT110" s="74"/>
      <c r="RUU110" s="62"/>
      <c r="RUV110" s="75"/>
      <c r="RUW110" s="76"/>
      <c r="RUX110" s="216"/>
      <c r="RUY110" s="75"/>
      <c r="RUZ110" s="75"/>
      <c r="RVA110" s="204"/>
      <c r="RVB110" s="205"/>
      <c r="RVC110" s="72"/>
      <c r="RVD110" s="70"/>
      <c r="RVE110" s="73"/>
      <c r="RVF110" s="74"/>
      <c r="RVG110" s="74"/>
      <c r="RVH110" s="62"/>
      <c r="RVI110" s="75"/>
      <c r="RVJ110" s="76"/>
      <c r="RVK110" s="216"/>
      <c r="RVL110" s="75"/>
      <c r="RVM110" s="75"/>
      <c r="RVN110" s="204"/>
      <c r="RVO110" s="205"/>
      <c r="RVP110" s="72"/>
      <c r="RVQ110" s="70"/>
      <c r="RVR110" s="73"/>
      <c r="RVS110" s="74"/>
      <c r="RVT110" s="74"/>
      <c r="RVU110" s="62"/>
      <c r="RVV110" s="75"/>
      <c r="RVW110" s="76"/>
      <c r="RVX110" s="216"/>
      <c r="RVY110" s="75"/>
      <c r="RVZ110" s="75"/>
      <c r="RWA110" s="204"/>
      <c r="RWB110" s="205"/>
      <c r="RWC110" s="72"/>
      <c r="RWD110" s="70"/>
      <c r="RWE110" s="73"/>
      <c r="RWF110" s="74"/>
      <c r="RWG110" s="74"/>
      <c r="RWH110" s="62"/>
      <c r="RWI110" s="75"/>
      <c r="RWJ110" s="76"/>
      <c r="RWK110" s="216"/>
      <c r="RWL110" s="75"/>
      <c r="RWM110" s="75"/>
      <c r="RWN110" s="204"/>
      <c r="RWO110" s="205"/>
      <c r="RWP110" s="72"/>
      <c r="RWQ110" s="70"/>
      <c r="RWR110" s="73"/>
      <c r="RWS110" s="74"/>
      <c r="RWT110" s="74"/>
      <c r="RWU110" s="62"/>
      <c r="RWV110" s="75"/>
      <c r="RWW110" s="76"/>
      <c r="RWX110" s="216"/>
      <c r="RWY110" s="75"/>
      <c r="RWZ110" s="75"/>
      <c r="RXA110" s="204"/>
      <c r="RXB110" s="205"/>
      <c r="RXC110" s="72"/>
      <c r="RXD110" s="70"/>
      <c r="RXE110" s="73"/>
      <c r="RXF110" s="74"/>
      <c r="RXG110" s="74"/>
      <c r="RXH110" s="62"/>
      <c r="RXI110" s="75"/>
      <c r="RXJ110" s="76"/>
      <c r="RXK110" s="216"/>
      <c r="RXL110" s="75"/>
      <c r="RXM110" s="75"/>
      <c r="RXN110" s="204"/>
      <c r="RXO110" s="205"/>
      <c r="RXP110" s="72"/>
      <c r="RXQ110" s="70"/>
      <c r="RXR110" s="73"/>
      <c r="RXS110" s="74"/>
      <c r="RXT110" s="74"/>
      <c r="RXU110" s="62"/>
      <c r="RXV110" s="75"/>
      <c r="RXW110" s="76"/>
      <c r="RXX110" s="216"/>
      <c r="RXY110" s="75"/>
      <c r="RXZ110" s="75"/>
      <c r="RYA110" s="204"/>
      <c r="RYB110" s="205"/>
      <c r="RYC110" s="72"/>
      <c r="RYD110" s="70"/>
      <c r="RYE110" s="73"/>
      <c r="RYF110" s="74"/>
      <c r="RYG110" s="74"/>
      <c r="RYH110" s="62"/>
      <c r="RYI110" s="75"/>
      <c r="RYJ110" s="76"/>
      <c r="RYK110" s="216"/>
      <c r="RYL110" s="75"/>
      <c r="RYM110" s="75"/>
      <c r="RYN110" s="204"/>
      <c r="RYO110" s="205"/>
      <c r="RYP110" s="72"/>
      <c r="RYQ110" s="70"/>
      <c r="RYR110" s="73"/>
      <c r="RYS110" s="74"/>
      <c r="RYT110" s="74"/>
      <c r="RYU110" s="62"/>
      <c r="RYV110" s="75"/>
      <c r="RYW110" s="76"/>
      <c r="RYX110" s="216"/>
      <c r="RYY110" s="75"/>
      <c r="RYZ110" s="75"/>
      <c r="RZA110" s="204"/>
      <c r="RZB110" s="205"/>
      <c r="RZC110" s="72"/>
      <c r="RZD110" s="70"/>
      <c r="RZE110" s="73"/>
      <c r="RZF110" s="74"/>
      <c r="RZG110" s="74"/>
      <c r="RZH110" s="62"/>
      <c r="RZI110" s="75"/>
      <c r="RZJ110" s="76"/>
      <c r="RZK110" s="216"/>
      <c r="RZL110" s="75"/>
      <c r="RZM110" s="75"/>
      <c r="RZN110" s="204"/>
      <c r="RZO110" s="205"/>
      <c r="RZP110" s="72"/>
      <c r="RZQ110" s="70"/>
      <c r="RZR110" s="73"/>
      <c r="RZS110" s="74"/>
      <c r="RZT110" s="74"/>
      <c r="RZU110" s="62"/>
      <c r="RZV110" s="75"/>
      <c r="RZW110" s="76"/>
      <c r="RZX110" s="216"/>
      <c r="RZY110" s="75"/>
      <c r="RZZ110" s="75"/>
      <c r="SAA110" s="204"/>
      <c r="SAB110" s="205"/>
      <c r="SAC110" s="72"/>
      <c r="SAD110" s="70"/>
      <c r="SAE110" s="73"/>
      <c r="SAF110" s="74"/>
      <c r="SAG110" s="74"/>
      <c r="SAH110" s="62"/>
      <c r="SAI110" s="75"/>
      <c r="SAJ110" s="76"/>
      <c r="SAK110" s="216"/>
      <c r="SAL110" s="75"/>
      <c r="SAM110" s="75"/>
      <c r="SAN110" s="204"/>
      <c r="SAO110" s="205"/>
      <c r="SAP110" s="72"/>
      <c r="SAQ110" s="70"/>
      <c r="SAR110" s="73"/>
      <c r="SAS110" s="74"/>
      <c r="SAT110" s="74"/>
      <c r="SAU110" s="62"/>
      <c r="SAV110" s="75"/>
      <c r="SAW110" s="76"/>
      <c r="SAX110" s="216"/>
      <c r="SAY110" s="75"/>
      <c r="SAZ110" s="75"/>
      <c r="SBA110" s="204"/>
      <c r="SBB110" s="205"/>
      <c r="SBC110" s="72"/>
      <c r="SBD110" s="70"/>
      <c r="SBE110" s="73"/>
      <c r="SBF110" s="74"/>
      <c r="SBG110" s="74"/>
      <c r="SBH110" s="62"/>
      <c r="SBI110" s="75"/>
      <c r="SBJ110" s="76"/>
      <c r="SBK110" s="216"/>
      <c r="SBL110" s="75"/>
      <c r="SBM110" s="75"/>
      <c r="SBN110" s="204"/>
      <c r="SBO110" s="205"/>
      <c r="SBP110" s="72"/>
      <c r="SBQ110" s="70"/>
      <c r="SBR110" s="73"/>
      <c r="SBS110" s="74"/>
      <c r="SBT110" s="74"/>
      <c r="SBU110" s="62"/>
      <c r="SBV110" s="75"/>
      <c r="SBW110" s="76"/>
      <c r="SBX110" s="216"/>
      <c r="SBY110" s="75"/>
      <c r="SBZ110" s="75"/>
      <c r="SCA110" s="204"/>
      <c r="SCB110" s="205"/>
      <c r="SCC110" s="72"/>
      <c r="SCD110" s="70"/>
      <c r="SCE110" s="73"/>
      <c r="SCF110" s="74"/>
      <c r="SCG110" s="74"/>
      <c r="SCH110" s="62"/>
      <c r="SCI110" s="75"/>
      <c r="SCJ110" s="76"/>
      <c r="SCK110" s="216"/>
      <c r="SCL110" s="75"/>
      <c r="SCM110" s="75"/>
      <c r="SCN110" s="204"/>
      <c r="SCO110" s="205"/>
      <c r="SCP110" s="72"/>
      <c r="SCQ110" s="70"/>
      <c r="SCR110" s="73"/>
      <c r="SCS110" s="74"/>
      <c r="SCT110" s="74"/>
      <c r="SCU110" s="62"/>
      <c r="SCV110" s="75"/>
      <c r="SCW110" s="76"/>
      <c r="SCX110" s="216"/>
      <c r="SCY110" s="75"/>
      <c r="SCZ110" s="75"/>
      <c r="SDA110" s="204"/>
      <c r="SDB110" s="205"/>
      <c r="SDC110" s="72"/>
      <c r="SDD110" s="70"/>
      <c r="SDE110" s="73"/>
      <c r="SDF110" s="74"/>
      <c r="SDG110" s="74"/>
      <c r="SDH110" s="62"/>
      <c r="SDI110" s="75"/>
      <c r="SDJ110" s="76"/>
      <c r="SDK110" s="216"/>
      <c r="SDL110" s="75"/>
      <c r="SDM110" s="75"/>
      <c r="SDN110" s="204"/>
      <c r="SDO110" s="205"/>
      <c r="SDP110" s="72"/>
      <c r="SDQ110" s="70"/>
      <c r="SDR110" s="73"/>
      <c r="SDS110" s="74"/>
      <c r="SDT110" s="74"/>
      <c r="SDU110" s="62"/>
      <c r="SDV110" s="75"/>
      <c r="SDW110" s="76"/>
      <c r="SDX110" s="216"/>
      <c r="SDY110" s="75"/>
      <c r="SDZ110" s="75"/>
      <c r="SEA110" s="204"/>
      <c r="SEB110" s="205"/>
      <c r="SEC110" s="72"/>
      <c r="SED110" s="70"/>
      <c r="SEE110" s="73"/>
      <c r="SEF110" s="74"/>
      <c r="SEG110" s="74"/>
      <c r="SEH110" s="62"/>
      <c r="SEI110" s="75"/>
      <c r="SEJ110" s="76"/>
      <c r="SEK110" s="216"/>
      <c r="SEL110" s="75"/>
      <c r="SEM110" s="75"/>
      <c r="SEN110" s="204"/>
      <c r="SEO110" s="205"/>
      <c r="SEP110" s="72"/>
      <c r="SEQ110" s="70"/>
      <c r="SER110" s="73"/>
      <c r="SES110" s="74"/>
      <c r="SET110" s="74"/>
      <c r="SEU110" s="62"/>
      <c r="SEV110" s="75"/>
      <c r="SEW110" s="76"/>
      <c r="SEX110" s="216"/>
      <c r="SEY110" s="75"/>
      <c r="SEZ110" s="75"/>
      <c r="SFA110" s="204"/>
      <c r="SFB110" s="205"/>
      <c r="SFC110" s="72"/>
      <c r="SFD110" s="70"/>
      <c r="SFE110" s="73"/>
      <c r="SFF110" s="74"/>
      <c r="SFG110" s="74"/>
      <c r="SFH110" s="62"/>
      <c r="SFI110" s="75"/>
      <c r="SFJ110" s="76"/>
      <c r="SFK110" s="216"/>
      <c r="SFL110" s="75"/>
      <c r="SFM110" s="75"/>
      <c r="SFN110" s="204"/>
      <c r="SFO110" s="205"/>
      <c r="SFP110" s="72"/>
      <c r="SFQ110" s="70"/>
      <c r="SFR110" s="73"/>
      <c r="SFS110" s="74"/>
      <c r="SFT110" s="74"/>
      <c r="SFU110" s="62"/>
      <c r="SFV110" s="75"/>
      <c r="SFW110" s="76"/>
      <c r="SFX110" s="216"/>
      <c r="SFY110" s="75"/>
      <c r="SFZ110" s="75"/>
      <c r="SGA110" s="204"/>
      <c r="SGB110" s="205"/>
      <c r="SGC110" s="72"/>
      <c r="SGD110" s="70"/>
      <c r="SGE110" s="73"/>
      <c r="SGF110" s="74"/>
      <c r="SGG110" s="74"/>
      <c r="SGH110" s="62"/>
      <c r="SGI110" s="75"/>
      <c r="SGJ110" s="76"/>
      <c r="SGK110" s="216"/>
      <c r="SGL110" s="75"/>
      <c r="SGM110" s="75"/>
      <c r="SGN110" s="204"/>
      <c r="SGO110" s="205"/>
      <c r="SGP110" s="72"/>
      <c r="SGQ110" s="70"/>
      <c r="SGR110" s="73"/>
      <c r="SGS110" s="74"/>
      <c r="SGT110" s="74"/>
      <c r="SGU110" s="62"/>
      <c r="SGV110" s="75"/>
      <c r="SGW110" s="76"/>
      <c r="SGX110" s="216"/>
      <c r="SGY110" s="75"/>
      <c r="SGZ110" s="75"/>
      <c r="SHA110" s="204"/>
      <c r="SHB110" s="205"/>
      <c r="SHC110" s="72"/>
      <c r="SHD110" s="70"/>
      <c r="SHE110" s="73"/>
      <c r="SHF110" s="74"/>
      <c r="SHG110" s="74"/>
      <c r="SHH110" s="62"/>
      <c r="SHI110" s="75"/>
      <c r="SHJ110" s="76"/>
      <c r="SHK110" s="216"/>
      <c r="SHL110" s="75"/>
      <c r="SHM110" s="75"/>
      <c r="SHN110" s="204"/>
      <c r="SHO110" s="205"/>
      <c r="SHP110" s="72"/>
      <c r="SHQ110" s="70"/>
      <c r="SHR110" s="73"/>
      <c r="SHS110" s="74"/>
      <c r="SHT110" s="74"/>
      <c r="SHU110" s="62"/>
      <c r="SHV110" s="75"/>
      <c r="SHW110" s="76"/>
      <c r="SHX110" s="216"/>
      <c r="SHY110" s="75"/>
      <c r="SHZ110" s="75"/>
      <c r="SIA110" s="204"/>
      <c r="SIB110" s="205"/>
      <c r="SIC110" s="72"/>
      <c r="SID110" s="70"/>
      <c r="SIE110" s="73"/>
      <c r="SIF110" s="74"/>
      <c r="SIG110" s="74"/>
      <c r="SIH110" s="62"/>
      <c r="SII110" s="75"/>
      <c r="SIJ110" s="76"/>
      <c r="SIK110" s="216"/>
      <c r="SIL110" s="75"/>
      <c r="SIM110" s="75"/>
      <c r="SIN110" s="204"/>
      <c r="SIO110" s="205"/>
      <c r="SIP110" s="72"/>
      <c r="SIQ110" s="70"/>
      <c r="SIR110" s="73"/>
      <c r="SIS110" s="74"/>
      <c r="SIT110" s="74"/>
      <c r="SIU110" s="62"/>
      <c r="SIV110" s="75"/>
      <c r="SIW110" s="76"/>
      <c r="SIX110" s="216"/>
      <c r="SIY110" s="75"/>
      <c r="SIZ110" s="75"/>
      <c r="SJA110" s="204"/>
      <c r="SJB110" s="205"/>
      <c r="SJC110" s="72"/>
      <c r="SJD110" s="70"/>
      <c r="SJE110" s="73"/>
      <c r="SJF110" s="74"/>
      <c r="SJG110" s="74"/>
      <c r="SJH110" s="62"/>
      <c r="SJI110" s="75"/>
      <c r="SJJ110" s="76"/>
      <c r="SJK110" s="216"/>
      <c r="SJL110" s="75"/>
      <c r="SJM110" s="75"/>
      <c r="SJN110" s="204"/>
      <c r="SJO110" s="205"/>
      <c r="SJP110" s="72"/>
      <c r="SJQ110" s="70"/>
      <c r="SJR110" s="73"/>
      <c r="SJS110" s="74"/>
      <c r="SJT110" s="74"/>
      <c r="SJU110" s="62"/>
      <c r="SJV110" s="75"/>
      <c r="SJW110" s="76"/>
      <c r="SJX110" s="216"/>
      <c r="SJY110" s="75"/>
      <c r="SJZ110" s="75"/>
      <c r="SKA110" s="204"/>
      <c r="SKB110" s="205"/>
      <c r="SKC110" s="72"/>
      <c r="SKD110" s="70"/>
      <c r="SKE110" s="73"/>
      <c r="SKF110" s="74"/>
      <c r="SKG110" s="74"/>
      <c r="SKH110" s="62"/>
      <c r="SKI110" s="75"/>
      <c r="SKJ110" s="76"/>
      <c r="SKK110" s="216"/>
      <c r="SKL110" s="75"/>
      <c r="SKM110" s="75"/>
      <c r="SKN110" s="204"/>
      <c r="SKO110" s="205"/>
      <c r="SKP110" s="72"/>
      <c r="SKQ110" s="70"/>
      <c r="SKR110" s="73"/>
      <c r="SKS110" s="74"/>
      <c r="SKT110" s="74"/>
      <c r="SKU110" s="62"/>
      <c r="SKV110" s="75"/>
      <c r="SKW110" s="76"/>
      <c r="SKX110" s="216"/>
      <c r="SKY110" s="75"/>
      <c r="SKZ110" s="75"/>
      <c r="SLA110" s="204"/>
      <c r="SLB110" s="205"/>
      <c r="SLC110" s="72"/>
      <c r="SLD110" s="70"/>
      <c r="SLE110" s="73"/>
      <c r="SLF110" s="74"/>
      <c r="SLG110" s="74"/>
      <c r="SLH110" s="62"/>
      <c r="SLI110" s="75"/>
      <c r="SLJ110" s="76"/>
      <c r="SLK110" s="216"/>
      <c r="SLL110" s="75"/>
      <c r="SLM110" s="75"/>
      <c r="SLN110" s="204"/>
      <c r="SLO110" s="205"/>
      <c r="SLP110" s="72"/>
      <c r="SLQ110" s="70"/>
      <c r="SLR110" s="73"/>
      <c r="SLS110" s="74"/>
      <c r="SLT110" s="74"/>
      <c r="SLU110" s="62"/>
      <c r="SLV110" s="75"/>
      <c r="SLW110" s="76"/>
      <c r="SLX110" s="216"/>
      <c r="SLY110" s="75"/>
      <c r="SLZ110" s="75"/>
      <c r="SMA110" s="204"/>
      <c r="SMB110" s="205"/>
      <c r="SMC110" s="72"/>
      <c r="SMD110" s="70"/>
      <c r="SME110" s="73"/>
      <c r="SMF110" s="74"/>
      <c r="SMG110" s="74"/>
      <c r="SMH110" s="62"/>
      <c r="SMI110" s="75"/>
      <c r="SMJ110" s="76"/>
      <c r="SMK110" s="216"/>
      <c r="SML110" s="75"/>
      <c r="SMM110" s="75"/>
      <c r="SMN110" s="204"/>
      <c r="SMO110" s="205"/>
      <c r="SMP110" s="72"/>
      <c r="SMQ110" s="70"/>
      <c r="SMR110" s="73"/>
      <c r="SMS110" s="74"/>
      <c r="SMT110" s="74"/>
      <c r="SMU110" s="62"/>
      <c r="SMV110" s="75"/>
      <c r="SMW110" s="76"/>
      <c r="SMX110" s="216"/>
      <c r="SMY110" s="75"/>
      <c r="SMZ110" s="75"/>
      <c r="SNA110" s="204"/>
      <c r="SNB110" s="205"/>
      <c r="SNC110" s="72"/>
      <c r="SND110" s="70"/>
      <c r="SNE110" s="73"/>
      <c r="SNF110" s="74"/>
      <c r="SNG110" s="74"/>
      <c r="SNH110" s="62"/>
      <c r="SNI110" s="75"/>
      <c r="SNJ110" s="76"/>
      <c r="SNK110" s="216"/>
      <c r="SNL110" s="75"/>
      <c r="SNM110" s="75"/>
      <c r="SNN110" s="204"/>
      <c r="SNO110" s="205"/>
      <c r="SNP110" s="72"/>
      <c r="SNQ110" s="70"/>
      <c r="SNR110" s="73"/>
      <c r="SNS110" s="74"/>
      <c r="SNT110" s="74"/>
      <c r="SNU110" s="62"/>
      <c r="SNV110" s="75"/>
      <c r="SNW110" s="76"/>
      <c r="SNX110" s="216"/>
      <c r="SNY110" s="75"/>
      <c r="SNZ110" s="75"/>
      <c r="SOA110" s="204"/>
      <c r="SOB110" s="205"/>
      <c r="SOC110" s="72"/>
      <c r="SOD110" s="70"/>
      <c r="SOE110" s="73"/>
      <c r="SOF110" s="74"/>
      <c r="SOG110" s="74"/>
      <c r="SOH110" s="62"/>
      <c r="SOI110" s="75"/>
      <c r="SOJ110" s="76"/>
      <c r="SOK110" s="216"/>
      <c r="SOL110" s="75"/>
      <c r="SOM110" s="75"/>
      <c r="SON110" s="204"/>
      <c r="SOO110" s="205"/>
      <c r="SOP110" s="72"/>
      <c r="SOQ110" s="70"/>
      <c r="SOR110" s="73"/>
      <c r="SOS110" s="74"/>
      <c r="SOT110" s="74"/>
      <c r="SOU110" s="62"/>
      <c r="SOV110" s="75"/>
      <c r="SOW110" s="76"/>
      <c r="SOX110" s="216"/>
      <c r="SOY110" s="75"/>
      <c r="SOZ110" s="75"/>
      <c r="SPA110" s="204"/>
      <c r="SPB110" s="205"/>
      <c r="SPC110" s="72"/>
      <c r="SPD110" s="70"/>
      <c r="SPE110" s="73"/>
      <c r="SPF110" s="74"/>
      <c r="SPG110" s="74"/>
      <c r="SPH110" s="62"/>
      <c r="SPI110" s="75"/>
      <c r="SPJ110" s="76"/>
      <c r="SPK110" s="216"/>
      <c r="SPL110" s="75"/>
      <c r="SPM110" s="75"/>
      <c r="SPN110" s="204"/>
      <c r="SPO110" s="205"/>
      <c r="SPP110" s="72"/>
      <c r="SPQ110" s="70"/>
      <c r="SPR110" s="73"/>
      <c r="SPS110" s="74"/>
      <c r="SPT110" s="74"/>
      <c r="SPU110" s="62"/>
      <c r="SPV110" s="75"/>
      <c r="SPW110" s="76"/>
      <c r="SPX110" s="216"/>
      <c r="SPY110" s="75"/>
      <c r="SPZ110" s="75"/>
      <c r="SQA110" s="204"/>
      <c r="SQB110" s="205"/>
      <c r="SQC110" s="72"/>
      <c r="SQD110" s="70"/>
      <c r="SQE110" s="73"/>
      <c r="SQF110" s="74"/>
      <c r="SQG110" s="74"/>
      <c r="SQH110" s="62"/>
      <c r="SQI110" s="75"/>
      <c r="SQJ110" s="76"/>
      <c r="SQK110" s="216"/>
      <c r="SQL110" s="75"/>
      <c r="SQM110" s="75"/>
      <c r="SQN110" s="204"/>
      <c r="SQO110" s="205"/>
      <c r="SQP110" s="72"/>
      <c r="SQQ110" s="70"/>
      <c r="SQR110" s="73"/>
      <c r="SQS110" s="74"/>
      <c r="SQT110" s="74"/>
      <c r="SQU110" s="62"/>
      <c r="SQV110" s="75"/>
      <c r="SQW110" s="76"/>
      <c r="SQX110" s="216"/>
      <c r="SQY110" s="75"/>
      <c r="SQZ110" s="75"/>
      <c r="SRA110" s="204"/>
      <c r="SRB110" s="205"/>
      <c r="SRC110" s="72"/>
      <c r="SRD110" s="70"/>
      <c r="SRE110" s="73"/>
      <c r="SRF110" s="74"/>
      <c r="SRG110" s="74"/>
      <c r="SRH110" s="62"/>
      <c r="SRI110" s="75"/>
      <c r="SRJ110" s="76"/>
      <c r="SRK110" s="216"/>
      <c r="SRL110" s="75"/>
      <c r="SRM110" s="75"/>
      <c r="SRN110" s="204"/>
      <c r="SRO110" s="205"/>
      <c r="SRP110" s="72"/>
      <c r="SRQ110" s="70"/>
      <c r="SRR110" s="73"/>
      <c r="SRS110" s="74"/>
      <c r="SRT110" s="74"/>
      <c r="SRU110" s="62"/>
      <c r="SRV110" s="75"/>
      <c r="SRW110" s="76"/>
      <c r="SRX110" s="216"/>
      <c r="SRY110" s="75"/>
      <c r="SRZ110" s="75"/>
      <c r="SSA110" s="204"/>
      <c r="SSB110" s="205"/>
      <c r="SSC110" s="72"/>
      <c r="SSD110" s="70"/>
      <c r="SSE110" s="73"/>
      <c r="SSF110" s="74"/>
      <c r="SSG110" s="74"/>
      <c r="SSH110" s="62"/>
      <c r="SSI110" s="75"/>
      <c r="SSJ110" s="76"/>
      <c r="SSK110" s="216"/>
      <c r="SSL110" s="75"/>
      <c r="SSM110" s="75"/>
      <c r="SSN110" s="204"/>
      <c r="SSO110" s="205"/>
      <c r="SSP110" s="72"/>
      <c r="SSQ110" s="70"/>
      <c r="SSR110" s="73"/>
      <c r="SSS110" s="74"/>
      <c r="SST110" s="74"/>
      <c r="SSU110" s="62"/>
      <c r="SSV110" s="75"/>
      <c r="SSW110" s="76"/>
      <c r="SSX110" s="216"/>
      <c r="SSY110" s="75"/>
      <c r="SSZ110" s="75"/>
      <c r="STA110" s="204"/>
      <c r="STB110" s="205"/>
      <c r="STC110" s="72"/>
      <c r="STD110" s="70"/>
      <c r="STE110" s="73"/>
      <c r="STF110" s="74"/>
      <c r="STG110" s="74"/>
      <c r="STH110" s="62"/>
      <c r="STI110" s="75"/>
      <c r="STJ110" s="76"/>
      <c r="STK110" s="216"/>
      <c r="STL110" s="75"/>
      <c r="STM110" s="75"/>
      <c r="STN110" s="204"/>
      <c r="STO110" s="205"/>
      <c r="STP110" s="72"/>
      <c r="STQ110" s="70"/>
      <c r="STR110" s="73"/>
      <c r="STS110" s="74"/>
      <c r="STT110" s="74"/>
      <c r="STU110" s="62"/>
      <c r="STV110" s="75"/>
      <c r="STW110" s="76"/>
      <c r="STX110" s="216"/>
      <c r="STY110" s="75"/>
      <c r="STZ110" s="75"/>
      <c r="SUA110" s="204"/>
      <c r="SUB110" s="205"/>
      <c r="SUC110" s="72"/>
      <c r="SUD110" s="70"/>
      <c r="SUE110" s="73"/>
      <c r="SUF110" s="74"/>
      <c r="SUG110" s="74"/>
      <c r="SUH110" s="62"/>
      <c r="SUI110" s="75"/>
      <c r="SUJ110" s="76"/>
      <c r="SUK110" s="216"/>
      <c r="SUL110" s="75"/>
      <c r="SUM110" s="75"/>
      <c r="SUN110" s="204"/>
      <c r="SUO110" s="205"/>
      <c r="SUP110" s="72"/>
      <c r="SUQ110" s="70"/>
      <c r="SUR110" s="73"/>
      <c r="SUS110" s="74"/>
      <c r="SUT110" s="74"/>
      <c r="SUU110" s="62"/>
      <c r="SUV110" s="75"/>
      <c r="SUW110" s="76"/>
      <c r="SUX110" s="216"/>
      <c r="SUY110" s="75"/>
      <c r="SUZ110" s="75"/>
      <c r="SVA110" s="204"/>
      <c r="SVB110" s="205"/>
      <c r="SVC110" s="72"/>
      <c r="SVD110" s="70"/>
      <c r="SVE110" s="73"/>
      <c r="SVF110" s="74"/>
      <c r="SVG110" s="74"/>
      <c r="SVH110" s="62"/>
      <c r="SVI110" s="75"/>
      <c r="SVJ110" s="76"/>
      <c r="SVK110" s="216"/>
      <c r="SVL110" s="75"/>
      <c r="SVM110" s="75"/>
      <c r="SVN110" s="204"/>
      <c r="SVO110" s="205"/>
      <c r="SVP110" s="72"/>
      <c r="SVQ110" s="70"/>
      <c r="SVR110" s="73"/>
      <c r="SVS110" s="74"/>
      <c r="SVT110" s="74"/>
      <c r="SVU110" s="62"/>
      <c r="SVV110" s="75"/>
      <c r="SVW110" s="76"/>
      <c r="SVX110" s="216"/>
      <c r="SVY110" s="75"/>
      <c r="SVZ110" s="75"/>
      <c r="SWA110" s="204"/>
      <c r="SWB110" s="205"/>
      <c r="SWC110" s="72"/>
      <c r="SWD110" s="70"/>
      <c r="SWE110" s="73"/>
      <c r="SWF110" s="74"/>
      <c r="SWG110" s="74"/>
      <c r="SWH110" s="62"/>
      <c r="SWI110" s="75"/>
      <c r="SWJ110" s="76"/>
      <c r="SWK110" s="216"/>
      <c r="SWL110" s="75"/>
      <c r="SWM110" s="75"/>
      <c r="SWN110" s="204"/>
      <c r="SWO110" s="205"/>
      <c r="SWP110" s="72"/>
      <c r="SWQ110" s="70"/>
      <c r="SWR110" s="73"/>
      <c r="SWS110" s="74"/>
      <c r="SWT110" s="74"/>
      <c r="SWU110" s="62"/>
      <c r="SWV110" s="75"/>
      <c r="SWW110" s="76"/>
      <c r="SWX110" s="216"/>
      <c r="SWY110" s="75"/>
      <c r="SWZ110" s="75"/>
      <c r="SXA110" s="204"/>
      <c r="SXB110" s="205"/>
      <c r="SXC110" s="72"/>
      <c r="SXD110" s="70"/>
      <c r="SXE110" s="73"/>
      <c r="SXF110" s="74"/>
      <c r="SXG110" s="74"/>
      <c r="SXH110" s="62"/>
      <c r="SXI110" s="75"/>
      <c r="SXJ110" s="76"/>
      <c r="SXK110" s="216"/>
      <c r="SXL110" s="75"/>
      <c r="SXM110" s="75"/>
      <c r="SXN110" s="204"/>
      <c r="SXO110" s="205"/>
      <c r="SXP110" s="72"/>
      <c r="SXQ110" s="70"/>
      <c r="SXR110" s="73"/>
      <c r="SXS110" s="74"/>
      <c r="SXT110" s="74"/>
      <c r="SXU110" s="62"/>
      <c r="SXV110" s="75"/>
      <c r="SXW110" s="76"/>
      <c r="SXX110" s="216"/>
      <c r="SXY110" s="75"/>
      <c r="SXZ110" s="75"/>
      <c r="SYA110" s="204"/>
      <c r="SYB110" s="205"/>
      <c r="SYC110" s="72"/>
      <c r="SYD110" s="70"/>
      <c r="SYE110" s="73"/>
      <c r="SYF110" s="74"/>
      <c r="SYG110" s="74"/>
      <c r="SYH110" s="62"/>
      <c r="SYI110" s="75"/>
      <c r="SYJ110" s="76"/>
      <c r="SYK110" s="216"/>
      <c r="SYL110" s="75"/>
      <c r="SYM110" s="75"/>
      <c r="SYN110" s="204"/>
      <c r="SYO110" s="205"/>
      <c r="SYP110" s="72"/>
      <c r="SYQ110" s="70"/>
      <c r="SYR110" s="73"/>
      <c r="SYS110" s="74"/>
      <c r="SYT110" s="74"/>
      <c r="SYU110" s="62"/>
      <c r="SYV110" s="75"/>
      <c r="SYW110" s="76"/>
      <c r="SYX110" s="216"/>
      <c r="SYY110" s="75"/>
      <c r="SYZ110" s="75"/>
      <c r="SZA110" s="204"/>
      <c r="SZB110" s="205"/>
      <c r="SZC110" s="72"/>
      <c r="SZD110" s="70"/>
      <c r="SZE110" s="73"/>
      <c r="SZF110" s="74"/>
      <c r="SZG110" s="74"/>
      <c r="SZH110" s="62"/>
      <c r="SZI110" s="75"/>
      <c r="SZJ110" s="76"/>
      <c r="SZK110" s="216"/>
      <c r="SZL110" s="75"/>
      <c r="SZM110" s="75"/>
      <c r="SZN110" s="204"/>
      <c r="SZO110" s="205"/>
      <c r="SZP110" s="72"/>
      <c r="SZQ110" s="70"/>
      <c r="SZR110" s="73"/>
      <c r="SZS110" s="74"/>
      <c r="SZT110" s="74"/>
      <c r="SZU110" s="62"/>
      <c r="SZV110" s="75"/>
      <c r="SZW110" s="76"/>
      <c r="SZX110" s="216"/>
      <c r="SZY110" s="75"/>
      <c r="SZZ110" s="75"/>
      <c r="TAA110" s="204"/>
      <c r="TAB110" s="205"/>
      <c r="TAC110" s="72"/>
      <c r="TAD110" s="70"/>
      <c r="TAE110" s="73"/>
      <c r="TAF110" s="74"/>
      <c r="TAG110" s="74"/>
      <c r="TAH110" s="62"/>
      <c r="TAI110" s="75"/>
      <c r="TAJ110" s="76"/>
      <c r="TAK110" s="216"/>
      <c r="TAL110" s="75"/>
      <c r="TAM110" s="75"/>
      <c r="TAN110" s="204"/>
      <c r="TAO110" s="205"/>
      <c r="TAP110" s="72"/>
      <c r="TAQ110" s="70"/>
      <c r="TAR110" s="73"/>
      <c r="TAS110" s="74"/>
      <c r="TAT110" s="74"/>
      <c r="TAU110" s="62"/>
      <c r="TAV110" s="75"/>
      <c r="TAW110" s="76"/>
      <c r="TAX110" s="216"/>
      <c r="TAY110" s="75"/>
      <c r="TAZ110" s="75"/>
      <c r="TBA110" s="204"/>
      <c r="TBB110" s="205"/>
      <c r="TBC110" s="72"/>
      <c r="TBD110" s="70"/>
      <c r="TBE110" s="73"/>
      <c r="TBF110" s="74"/>
      <c r="TBG110" s="74"/>
      <c r="TBH110" s="62"/>
      <c r="TBI110" s="75"/>
      <c r="TBJ110" s="76"/>
      <c r="TBK110" s="216"/>
      <c r="TBL110" s="75"/>
      <c r="TBM110" s="75"/>
      <c r="TBN110" s="204"/>
      <c r="TBO110" s="205"/>
      <c r="TBP110" s="72"/>
      <c r="TBQ110" s="70"/>
      <c r="TBR110" s="73"/>
      <c r="TBS110" s="74"/>
      <c r="TBT110" s="74"/>
      <c r="TBU110" s="62"/>
      <c r="TBV110" s="75"/>
      <c r="TBW110" s="76"/>
      <c r="TBX110" s="216"/>
      <c r="TBY110" s="75"/>
      <c r="TBZ110" s="75"/>
      <c r="TCA110" s="204"/>
      <c r="TCB110" s="205"/>
      <c r="TCC110" s="72"/>
      <c r="TCD110" s="70"/>
      <c r="TCE110" s="73"/>
      <c r="TCF110" s="74"/>
      <c r="TCG110" s="74"/>
      <c r="TCH110" s="62"/>
      <c r="TCI110" s="75"/>
      <c r="TCJ110" s="76"/>
      <c r="TCK110" s="216"/>
      <c r="TCL110" s="75"/>
      <c r="TCM110" s="75"/>
      <c r="TCN110" s="204"/>
      <c r="TCO110" s="205"/>
      <c r="TCP110" s="72"/>
      <c r="TCQ110" s="70"/>
      <c r="TCR110" s="73"/>
      <c r="TCS110" s="74"/>
      <c r="TCT110" s="74"/>
      <c r="TCU110" s="62"/>
      <c r="TCV110" s="75"/>
      <c r="TCW110" s="76"/>
      <c r="TCX110" s="216"/>
      <c r="TCY110" s="75"/>
      <c r="TCZ110" s="75"/>
      <c r="TDA110" s="204"/>
      <c r="TDB110" s="205"/>
      <c r="TDC110" s="72"/>
      <c r="TDD110" s="70"/>
      <c r="TDE110" s="73"/>
      <c r="TDF110" s="74"/>
      <c r="TDG110" s="74"/>
      <c r="TDH110" s="62"/>
      <c r="TDI110" s="75"/>
      <c r="TDJ110" s="76"/>
      <c r="TDK110" s="216"/>
      <c r="TDL110" s="75"/>
      <c r="TDM110" s="75"/>
      <c r="TDN110" s="204"/>
      <c r="TDO110" s="205"/>
      <c r="TDP110" s="72"/>
      <c r="TDQ110" s="70"/>
      <c r="TDR110" s="73"/>
      <c r="TDS110" s="74"/>
      <c r="TDT110" s="74"/>
      <c r="TDU110" s="62"/>
      <c r="TDV110" s="75"/>
      <c r="TDW110" s="76"/>
      <c r="TDX110" s="216"/>
      <c r="TDY110" s="75"/>
      <c r="TDZ110" s="75"/>
      <c r="TEA110" s="204"/>
      <c r="TEB110" s="205"/>
      <c r="TEC110" s="72"/>
      <c r="TED110" s="70"/>
      <c r="TEE110" s="73"/>
      <c r="TEF110" s="74"/>
      <c r="TEG110" s="74"/>
      <c r="TEH110" s="62"/>
      <c r="TEI110" s="75"/>
      <c r="TEJ110" s="76"/>
      <c r="TEK110" s="216"/>
      <c r="TEL110" s="75"/>
      <c r="TEM110" s="75"/>
      <c r="TEN110" s="204"/>
      <c r="TEO110" s="205"/>
      <c r="TEP110" s="72"/>
      <c r="TEQ110" s="70"/>
      <c r="TER110" s="73"/>
      <c r="TES110" s="74"/>
      <c r="TET110" s="74"/>
      <c r="TEU110" s="62"/>
      <c r="TEV110" s="75"/>
      <c r="TEW110" s="76"/>
      <c r="TEX110" s="216"/>
      <c r="TEY110" s="75"/>
      <c r="TEZ110" s="75"/>
      <c r="TFA110" s="204"/>
      <c r="TFB110" s="205"/>
      <c r="TFC110" s="72"/>
      <c r="TFD110" s="70"/>
      <c r="TFE110" s="73"/>
      <c r="TFF110" s="74"/>
      <c r="TFG110" s="74"/>
      <c r="TFH110" s="62"/>
      <c r="TFI110" s="75"/>
      <c r="TFJ110" s="76"/>
      <c r="TFK110" s="216"/>
      <c r="TFL110" s="75"/>
      <c r="TFM110" s="75"/>
      <c r="TFN110" s="204"/>
      <c r="TFO110" s="205"/>
      <c r="TFP110" s="72"/>
      <c r="TFQ110" s="70"/>
      <c r="TFR110" s="73"/>
      <c r="TFS110" s="74"/>
      <c r="TFT110" s="74"/>
      <c r="TFU110" s="62"/>
      <c r="TFV110" s="75"/>
      <c r="TFW110" s="76"/>
      <c r="TFX110" s="216"/>
      <c r="TFY110" s="75"/>
      <c r="TFZ110" s="75"/>
      <c r="TGA110" s="204"/>
      <c r="TGB110" s="205"/>
      <c r="TGC110" s="72"/>
      <c r="TGD110" s="70"/>
      <c r="TGE110" s="73"/>
      <c r="TGF110" s="74"/>
      <c r="TGG110" s="74"/>
      <c r="TGH110" s="62"/>
      <c r="TGI110" s="75"/>
      <c r="TGJ110" s="76"/>
      <c r="TGK110" s="216"/>
      <c r="TGL110" s="75"/>
      <c r="TGM110" s="75"/>
      <c r="TGN110" s="204"/>
      <c r="TGO110" s="205"/>
      <c r="TGP110" s="72"/>
      <c r="TGQ110" s="70"/>
      <c r="TGR110" s="73"/>
      <c r="TGS110" s="74"/>
      <c r="TGT110" s="74"/>
      <c r="TGU110" s="62"/>
      <c r="TGV110" s="75"/>
      <c r="TGW110" s="76"/>
      <c r="TGX110" s="216"/>
      <c r="TGY110" s="75"/>
      <c r="TGZ110" s="75"/>
      <c r="THA110" s="204"/>
      <c r="THB110" s="205"/>
      <c r="THC110" s="72"/>
      <c r="THD110" s="70"/>
      <c r="THE110" s="73"/>
      <c r="THF110" s="74"/>
      <c r="THG110" s="74"/>
      <c r="THH110" s="62"/>
      <c r="THI110" s="75"/>
      <c r="THJ110" s="76"/>
      <c r="THK110" s="216"/>
      <c r="THL110" s="75"/>
      <c r="THM110" s="75"/>
      <c r="THN110" s="204"/>
      <c r="THO110" s="205"/>
      <c r="THP110" s="72"/>
      <c r="THQ110" s="70"/>
      <c r="THR110" s="73"/>
      <c r="THS110" s="74"/>
      <c r="THT110" s="74"/>
      <c r="THU110" s="62"/>
      <c r="THV110" s="75"/>
      <c r="THW110" s="76"/>
      <c r="THX110" s="216"/>
      <c r="THY110" s="75"/>
      <c r="THZ110" s="75"/>
      <c r="TIA110" s="204"/>
      <c r="TIB110" s="205"/>
      <c r="TIC110" s="72"/>
      <c r="TID110" s="70"/>
      <c r="TIE110" s="73"/>
      <c r="TIF110" s="74"/>
      <c r="TIG110" s="74"/>
      <c r="TIH110" s="62"/>
      <c r="TII110" s="75"/>
      <c r="TIJ110" s="76"/>
      <c r="TIK110" s="216"/>
      <c r="TIL110" s="75"/>
      <c r="TIM110" s="75"/>
      <c r="TIN110" s="204"/>
      <c r="TIO110" s="205"/>
      <c r="TIP110" s="72"/>
      <c r="TIQ110" s="70"/>
      <c r="TIR110" s="73"/>
      <c r="TIS110" s="74"/>
      <c r="TIT110" s="74"/>
      <c r="TIU110" s="62"/>
      <c r="TIV110" s="75"/>
      <c r="TIW110" s="76"/>
      <c r="TIX110" s="216"/>
      <c r="TIY110" s="75"/>
      <c r="TIZ110" s="75"/>
      <c r="TJA110" s="204"/>
      <c r="TJB110" s="205"/>
      <c r="TJC110" s="72"/>
      <c r="TJD110" s="70"/>
      <c r="TJE110" s="73"/>
      <c r="TJF110" s="74"/>
      <c r="TJG110" s="74"/>
      <c r="TJH110" s="62"/>
      <c r="TJI110" s="75"/>
      <c r="TJJ110" s="76"/>
      <c r="TJK110" s="216"/>
      <c r="TJL110" s="75"/>
      <c r="TJM110" s="75"/>
      <c r="TJN110" s="204"/>
      <c r="TJO110" s="205"/>
      <c r="TJP110" s="72"/>
      <c r="TJQ110" s="70"/>
      <c r="TJR110" s="73"/>
      <c r="TJS110" s="74"/>
      <c r="TJT110" s="74"/>
      <c r="TJU110" s="62"/>
      <c r="TJV110" s="75"/>
      <c r="TJW110" s="76"/>
      <c r="TJX110" s="216"/>
      <c r="TJY110" s="75"/>
      <c r="TJZ110" s="75"/>
      <c r="TKA110" s="204"/>
      <c r="TKB110" s="205"/>
      <c r="TKC110" s="72"/>
      <c r="TKD110" s="70"/>
      <c r="TKE110" s="73"/>
      <c r="TKF110" s="74"/>
      <c r="TKG110" s="74"/>
      <c r="TKH110" s="62"/>
      <c r="TKI110" s="75"/>
      <c r="TKJ110" s="76"/>
      <c r="TKK110" s="216"/>
      <c r="TKL110" s="75"/>
      <c r="TKM110" s="75"/>
      <c r="TKN110" s="204"/>
      <c r="TKO110" s="205"/>
      <c r="TKP110" s="72"/>
      <c r="TKQ110" s="70"/>
      <c r="TKR110" s="73"/>
      <c r="TKS110" s="74"/>
      <c r="TKT110" s="74"/>
      <c r="TKU110" s="62"/>
      <c r="TKV110" s="75"/>
      <c r="TKW110" s="76"/>
      <c r="TKX110" s="216"/>
      <c r="TKY110" s="75"/>
      <c r="TKZ110" s="75"/>
      <c r="TLA110" s="204"/>
      <c r="TLB110" s="205"/>
      <c r="TLC110" s="72"/>
      <c r="TLD110" s="70"/>
      <c r="TLE110" s="73"/>
      <c r="TLF110" s="74"/>
      <c r="TLG110" s="74"/>
      <c r="TLH110" s="62"/>
      <c r="TLI110" s="75"/>
      <c r="TLJ110" s="76"/>
      <c r="TLK110" s="216"/>
      <c r="TLL110" s="75"/>
      <c r="TLM110" s="75"/>
      <c r="TLN110" s="204"/>
      <c r="TLO110" s="205"/>
      <c r="TLP110" s="72"/>
      <c r="TLQ110" s="70"/>
      <c r="TLR110" s="73"/>
      <c r="TLS110" s="74"/>
      <c r="TLT110" s="74"/>
      <c r="TLU110" s="62"/>
      <c r="TLV110" s="75"/>
      <c r="TLW110" s="76"/>
      <c r="TLX110" s="216"/>
      <c r="TLY110" s="75"/>
      <c r="TLZ110" s="75"/>
      <c r="TMA110" s="204"/>
      <c r="TMB110" s="205"/>
      <c r="TMC110" s="72"/>
      <c r="TMD110" s="70"/>
      <c r="TME110" s="73"/>
      <c r="TMF110" s="74"/>
      <c r="TMG110" s="74"/>
      <c r="TMH110" s="62"/>
      <c r="TMI110" s="75"/>
      <c r="TMJ110" s="76"/>
      <c r="TMK110" s="216"/>
      <c r="TML110" s="75"/>
      <c r="TMM110" s="75"/>
      <c r="TMN110" s="204"/>
      <c r="TMO110" s="205"/>
      <c r="TMP110" s="72"/>
      <c r="TMQ110" s="70"/>
      <c r="TMR110" s="73"/>
      <c r="TMS110" s="74"/>
      <c r="TMT110" s="74"/>
      <c r="TMU110" s="62"/>
      <c r="TMV110" s="75"/>
      <c r="TMW110" s="76"/>
      <c r="TMX110" s="216"/>
      <c r="TMY110" s="75"/>
      <c r="TMZ110" s="75"/>
      <c r="TNA110" s="204"/>
      <c r="TNB110" s="205"/>
      <c r="TNC110" s="72"/>
      <c r="TND110" s="70"/>
      <c r="TNE110" s="73"/>
      <c r="TNF110" s="74"/>
      <c r="TNG110" s="74"/>
      <c r="TNH110" s="62"/>
      <c r="TNI110" s="75"/>
      <c r="TNJ110" s="76"/>
      <c r="TNK110" s="216"/>
      <c r="TNL110" s="75"/>
      <c r="TNM110" s="75"/>
      <c r="TNN110" s="204"/>
      <c r="TNO110" s="205"/>
      <c r="TNP110" s="72"/>
      <c r="TNQ110" s="70"/>
      <c r="TNR110" s="73"/>
      <c r="TNS110" s="74"/>
      <c r="TNT110" s="74"/>
      <c r="TNU110" s="62"/>
      <c r="TNV110" s="75"/>
      <c r="TNW110" s="76"/>
      <c r="TNX110" s="216"/>
      <c r="TNY110" s="75"/>
      <c r="TNZ110" s="75"/>
      <c r="TOA110" s="204"/>
      <c r="TOB110" s="205"/>
      <c r="TOC110" s="72"/>
      <c r="TOD110" s="70"/>
      <c r="TOE110" s="73"/>
      <c r="TOF110" s="74"/>
      <c r="TOG110" s="74"/>
      <c r="TOH110" s="62"/>
      <c r="TOI110" s="75"/>
      <c r="TOJ110" s="76"/>
      <c r="TOK110" s="216"/>
      <c r="TOL110" s="75"/>
      <c r="TOM110" s="75"/>
      <c r="TON110" s="204"/>
      <c r="TOO110" s="205"/>
      <c r="TOP110" s="72"/>
      <c r="TOQ110" s="70"/>
      <c r="TOR110" s="73"/>
      <c r="TOS110" s="74"/>
      <c r="TOT110" s="74"/>
      <c r="TOU110" s="62"/>
      <c r="TOV110" s="75"/>
      <c r="TOW110" s="76"/>
      <c r="TOX110" s="216"/>
      <c r="TOY110" s="75"/>
      <c r="TOZ110" s="75"/>
      <c r="TPA110" s="204"/>
      <c r="TPB110" s="205"/>
      <c r="TPC110" s="72"/>
      <c r="TPD110" s="70"/>
      <c r="TPE110" s="73"/>
      <c r="TPF110" s="74"/>
      <c r="TPG110" s="74"/>
      <c r="TPH110" s="62"/>
      <c r="TPI110" s="75"/>
      <c r="TPJ110" s="76"/>
      <c r="TPK110" s="216"/>
      <c r="TPL110" s="75"/>
      <c r="TPM110" s="75"/>
      <c r="TPN110" s="204"/>
      <c r="TPO110" s="205"/>
      <c r="TPP110" s="72"/>
      <c r="TPQ110" s="70"/>
      <c r="TPR110" s="73"/>
      <c r="TPS110" s="74"/>
      <c r="TPT110" s="74"/>
      <c r="TPU110" s="62"/>
      <c r="TPV110" s="75"/>
      <c r="TPW110" s="76"/>
      <c r="TPX110" s="216"/>
      <c r="TPY110" s="75"/>
      <c r="TPZ110" s="75"/>
      <c r="TQA110" s="204"/>
      <c r="TQB110" s="205"/>
      <c r="TQC110" s="72"/>
      <c r="TQD110" s="70"/>
      <c r="TQE110" s="73"/>
      <c r="TQF110" s="74"/>
      <c r="TQG110" s="74"/>
      <c r="TQH110" s="62"/>
      <c r="TQI110" s="75"/>
      <c r="TQJ110" s="76"/>
      <c r="TQK110" s="216"/>
      <c r="TQL110" s="75"/>
      <c r="TQM110" s="75"/>
      <c r="TQN110" s="204"/>
      <c r="TQO110" s="205"/>
      <c r="TQP110" s="72"/>
      <c r="TQQ110" s="70"/>
      <c r="TQR110" s="73"/>
      <c r="TQS110" s="74"/>
      <c r="TQT110" s="74"/>
      <c r="TQU110" s="62"/>
      <c r="TQV110" s="75"/>
      <c r="TQW110" s="76"/>
      <c r="TQX110" s="216"/>
      <c r="TQY110" s="75"/>
      <c r="TQZ110" s="75"/>
      <c r="TRA110" s="204"/>
      <c r="TRB110" s="205"/>
      <c r="TRC110" s="72"/>
      <c r="TRD110" s="70"/>
      <c r="TRE110" s="73"/>
      <c r="TRF110" s="74"/>
      <c r="TRG110" s="74"/>
      <c r="TRH110" s="62"/>
      <c r="TRI110" s="75"/>
      <c r="TRJ110" s="76"/>
      <c r="TRK110" s="216"/>
      <c r="TRL110" s="75"/>
      <c r="TRM110" s="75"/>
      <c r="TRN110" s="204"/>
      <c r="TRO110" s="205"/>
      <c r="TRP110" s="72"/>
      <c r="TRQ110" s="70"/>
      <c r="TRR110" s="73"/>
      <c r="TRS110" s="74"/>
      <c r="TRT110" s="74"/>
      <c r="TRU110" s="62"/>
      <c r="TRV110" s="75"/>
      <c r="TRW110" s="76"/>
      <c r="TRX110" s="216"/>
      <c r="TRY110" s="75"/>
      <c r="TRZ110" s="75"/>
      <c r="TSA110" s="204"/>
      <c r="TSB110" s="205"/>
      <c r="TSC110" s="72"/>
      <c r="TSD110" s="70"/>
      <c r="TSE110" s="73"/>
      <c r="TSF110" s="74"/>
      <c r="TSG110" s="74"/>
      <c r="TSH110" s="62"/>
      <c r="TSI110" s="75"/>
      <c r="TSJ110" s="76"/>
      <c r="TSK110" s="216"/>
      <c r="TSL110" s="75"/>
      <c r="TSM110" s="75"/>
      <c r="TSN110" s="204"/>
      <c r="TSO110" s="205"/>
      <c r="TSP110" s="72"/>
      <c r="TSQ110" s="70"/>
      <c r="TSR110" s="73"/>
      <c r="TSS110" s="74"/>
      <c r="TST110" s="74"/>
      <c r="TSU110" s="62"/>
      <c r="TSV110" s="75"/>
      <c r="TSW110" s="76"/>
      <c r="TSX110" s="216"/>
      <c r="TSY110" s="75"/>
      <c r="TSZ110" s="75"/>
      <c r="TTA110" s="204"/>
      <c r="TTB110" s="205"/>
      <c r="TTC110" s="72"/>
      <c r="TTD110" s="70"/>
      <c r="TTE110" s="73"/>
      <c r="TTF110" s="74"/>
      <c r="TTG110" s="74"/>
      <c r="TTH110" s="62"/>
      <c r="TTI110" s="75"/>
      <c r="TTJ110" s="76"/>
      <c r="TTK110" s="216"/>
      <c r="TTL110" s="75"/>
      <c r="TTM110" s="75"/>
      <c r="TTN110" s="204"/>
      <c r="TTO110" s="205"/>
      <c r="TTP110" s="72"/>
      <c r="TTQ110" s="70"/>
      <c r="TTR110" s="73"/>
      <c r="TTS110" s="74"/>
      <c r="TTT110" s="74"/>
      <c r="TTU110" s="62"/>
      <c r="TTV110" s="75"/>
      <c r="TTW110" s="76"/>
      <c r="TTX110" s="216"/>
      <c r="TTY110" s="75"/>
      <c r="TTZ110" s="75"/>
      <c r="TUA110" s="204"/>
      <c r="TUB110" s="205"/>
      <c r="TUC110" s="72"/>
      <c r="TUD110" s="70"/>
      <c r="TUE110" s="73"/>
      <c r="TUF110" s="74"/>
      <c r="TUG110" s="74"/>
      <c r="TUH110" s="62"/>
      <c r="TUI110" s="75"/>
      <c r="TUJ110" s="76"/>
      <c r="TUK110" s="216"/>
      <c r="TUL110" s="75"/>
      <c r="TUM110" s="75"/>
      <c r="TUN110" s="204"/>
      <c r="TUO110" s="205"/>
      <c r="TUP110" s="72"/>
      <c r="TUQ110" s="70"/>
      <c r="TUR110" s="73"/>
      <c r="TUS110" s="74"/>
      <c r="TUT110" s="74"/>
      <c r="TUU110" s="62"/>
      <c r="TUV110" s="75"/>
      <c r="TUW110" s="76"/>
      <c r="TUX110" s="216"/>
      <c r="TUY110" s="75"/>
      <c r="TUZ110" s="75"/>
      <c r="TVA110" s="204"/>
      <c r="TVB110" s="205"/>
      <c r="TVC110" s="72"/>
      <c r="TVD110" s="70"/>
      <c r="TVE110" s="73"/>
      <c r="TVF110" s="74"/>
      <c r="TVG110" s="74"/>
      <c r="TVH110" s="62"/>
      <c r="TVI110" s="75"/>
      <c r="TVJ110" s="76"/>
      <c r="TVK110" s="216"/>
      <c r="TVL110" s="75"/>
      <c r="TVM110" s="75"/>
      <c r="TVN110" s="204"/>
      <c r="TVO110" s="205"/>
      <c r="TVP110" s="72"/>
      <c r="TVQ110" s="70"/>
      <c r="TVR110" s="73"/>
      <c r="TVS110" s="74"/>
      <c r="TVT110" s="74"/>
      <c r="TVU110" s="62"/>
      <c r="TVV110" s="75"/>
      <c r="TVW110" s="76"/>
      <c r="TVX110" s="216"/>
      <c r="TVY110" s="75"/>
      <c r="TVZ110" s="75"/>
      <c r="TWA110" s="204"/>
      <c r="TWB110" s="205"/>
      <c r="TWC110" s="72"/>
      <c r="TWD110" s="70"/>
      <c r="TWE110" s="73"/>
      <c r="TWF110" s="74"/>
      <c r="TWG110" s="74"/>
      <c r="TWH110" s="62"/>
      <c r="TWI110" s="75"/>
      <c r="TWJ110" s="76"/>
      <c r="TWK110" s="216"/>
      <c r="TWL110" s="75"/>
      <c r="TWM110" s="75"/>
      <c r="TWN110" s="204"/>
      <c r="TWO110" s="205"/>
      <c r="TWP110" s="72"/>
      <c r="TWQ110" s="70"/>
      <c r="TWR110" s="73"/>
      <c r="TWS110" s="74"/>
      <c r="TWT110" s="74"/>
      <c r="TWU110" s="62"/>
      <c r="TWV110" s="75"/>
      <c r="TWW110" s="76"/>
      <c r="TWX110" s="216"/>
      <c r="TWY110" s="75"/>
      <c r="TWZ110" s="75"/>
      <c r="TXA110" s="204"/>
      <c r="TXB110" s="205"/>
      <c r="TXC110" s="72"/>
      <c r="TXD110" s="70"/>
      <c r="TXE110" s="73"/>
      <c r="TXF110" s="74"/>
      <c r="TXG110" s="74"/>
      <c r="TXH110" s="62"/>
      <c r="TXI110" s="75"/>
      <c r="TXJ110" s="76"/>
      <c r="TXK110" s="216"/>
      <c r="TXL110" s="75"/>
      <c r="TXM110" s="75"/>
      <c r="TXN110" s="204"/>
      <c r="TXO110" s="205"/>
      <c r="TXP110" s="72"/>
      <c r="TXQ110" s="70"/>
      <c r="TXR110" s="73"/>
      <c r="TXS110" s="74"/>
      <c r="TXT110" s="74"/>
      <c r="TXU110" s="62"/>
      <c r="TXV110" s="75"/>
      <c r="TXW110" s="76"/>
      <c r="TXX110" s="216"/>
      <c r="TXY110" s="75"/>
      <c r="TXZ110" s="75"/>
      <c r="TYA110" s="204"/>
      <c r="TYB110" s="205"/>
      <c r="TYC110" s="72"/>
      <c r="TYD110" s="70"/>
      <c r="TYE110" s="73"/>
      <c r="TYF110" s="74"/>
      <c r="TYG110" s="74"/>
      <c r="TYH110" s="62"/>
      <c r="TYI110" s="75"/>
      <c r="TYJ110" s="76"/>
      <c r="TYK110" s="216"/>
      <c r="TYL110" s="75"/>
      <c r="TYM110" s="75"/>
      <c r="TYN110" s="204"/>
      <c r="TYO110" s="205"/>
      <c r="TYP110" s="72"/>
      <c r="TYQ110" s="70"/>
      <c r="TYR110" s="73"/>
      <c r="TYS110" s="74"/>
      <c r="TYT110" s="74"/>
      <c r="TYU110" s="62"/>
      <c r="TYV110" s="75"/>
      <c r="TYW110" s="76"/>
      <c r="TYX110" s="216"/>
      <c r="TYY110" s="75"/>
      <c r="TYZ110" s="75"/>
      <c r="TZA110" s="204"/>
      <c r="TZB110" s="205"/>
      <c r="TZC110" s="72"/>
      <c r="TZD110" s="70"/>
      <c r="TZE110" s="73"/>
      <c r="TZF110" s="74"/>
      <c r="TZG110" s="74"/>
      <c r="TZH110" s="62"/>
      <c r="TZI110" s="75"/>
      <c r="TZJ110" s="76"/>
      <c r="TZK110" s="216"/>
      <c r="TZL110" s="75"/>
      <c r="TZM110" s="75"/>
      <c r="TZN110" s="204"/>
      <c r="TZO110" s="205"/>
      <c r="TZP110" s="72"/>
      <c r="TZQ110" s="70"/>
      <c r="TZR110" s="73"/>
      <c r="TZS110" s="74"/>
      <c r="TZT110" s="74"/>
      <c r="TZU110" s="62"/>
      <c r="TZV110" s="75"/>
      <c r="TZW110" s="76"/>
      <c r="TZX110" s="216"/>
      <c r="TZY110" s="75"/>
      <c r="TZZ110" s="75"/>
      <c r="UAA110" s="204"/>
      <c r="UAB110" s="205"/>
      <c r="UAC110" s="72"/>
      <c r="UAD110" s="70"/>
      <c r="UAE110" s="73"/>
      <c r="UAF110" s="74"/>
      <c r="UAG110" s="74"/>
      <c r="UAH110" s="62"/>
      <c r="UAI110" s="75"/>
      <c r="UAJ110" s="76"/>
      <c r="UAK110" s="216"/>
      <c r="UAL110" s="75"/>
      <c r="UAM110" s="75"/>
      <c r="UAN110" s="204"/>
      <c r="UAO110" s="205"/>
      <c r="UAP110" s="72"/>
      <c r="UAQ110" s="70"/>
      <c r="UAR110" s="73"/>
      <c r="UAS110" s="74"/>
      <c r="UAT110" s="74"/>
      <c r="UAU110" s="62"/>
      <c r="UAV110" s="75"/>
      <c r="UAW110" s="76"/>
      <c r="UAX110" s="216"/>
      <c r="UAY110" s="75"/>
      <c r="UAZ110" s="75"/>
      <c r="UBA110" s="204"/>
      <c r="UBB110" s="205"/>
      <c r="UBC110" s="72"/>
      <c r="UBD110" s="70"/>
      <c r="UBE110" s="73"/>
      <c r="UBF110" s="74"/>
      <c r="UBG110" s="74"/>
      <c r="UBH110" s="62"/>
      <c r="UBI110" s="75"/>
      <c r="UBJ110" s="76"/>
      <c r="UBK110" s="216"/>
      <c r="UBL110" s="75"/>
      <c r="UBM110" s="75"/>
      <c r="UBN110" s="204"/>
      <c r="UBO110" s="205"/>
      <c r="UBP110" s="72"/>
      <c r="UBQ110" s="70"/>
      <c r="UBR110" s="73"/>
      <c r="UBS110" s="74"/>
      <c r="UBT110" s="74"/>
      <c r="UBU110" s="62"/>
      <c r="UBV110" s="75"/>
      <c r="UBW110" s="76"/>
      <c r="UBX110" s="216"/>
      <c r="UBY110" s="75"/>
      <c r="UBZ110" s="75"/>
      <c r="UCA110" s="204"/>
      <c r="UCB110" s="205"/>
      <c r="UCC110" s="72"/>
      <c r="UCD110" s="70"/>
      <c r="UCE110" s="73"/>
      <c r="UCF110" s="74"/>
      <c r="UCG110" s="74"/>
      <c r="UCH110" s="62"/>
      <c r="UCI110" s="75"/>
      <c r="UCJ110" s="76"/>
      <c r="UCK110" s="216"/>
      <c r="UCL110" s="75"/>
      <c r="UCM110" s="75"/>
      <c r="UCN110" s="204"/>
      <c r="UCO110" s="205"/>
      <c r="UCP110" s="72"/>
      <c r="UCQ110" s="70"/>
      <c r="UCR110" s="73"/>
      <c r="UCS110" s="74"/>
      <c r="UCT110" s="74"/>
      <c r="UCU110" s="62"/>
      <c r="UCV110" s="75"/>
      <c r="UCW110" s="76"/>
      <c r="UCX110" s="216"/>
      <c r="UCY110" s="75"/>
      <c r="UCZ110" s="75"/>
      <c r="UDA110" s="204"/>
      <c r="UDB110" s="205"/>
      <c r="UDC110" s="72"/>
      <c r="UDD110" s="70"/>
      <c r="UDE110" s="73"/>
      <c r="UDF110" s="74"/>
      <c r="UDG110" s="74"/>
      <c r="UDH110" s="62"/>
      <c r="UDI110" s="75"/>
      <c r="UDJ110" s="76"/>
      <c r="UDK110" s="216"/>
      <c r="UDL110" s="75"/>
      <c r="UDM110" s="75"/>
      <c r="UDN110" s="204"/>
      <c r="UDO110" s="205"/>
      <c r="UDP110" s="72"/>
      <c r="UDQ110" s="70"/>
      <c r="UDR110" s="73"/>
      <c r="UDS110" s="74"/>
      <c r="UDT110" s="74"/>
      <c r="UDU110" s="62"/>
      <c r="UDV110" s="75"/>
      <c r="UDW110" s="76"/>
      <c r="UDX110" s="216"/>
      <c r="UDY110" s="75"/>
      <c r="UDZ110" s="75"/>
      <c r="UEA110" s="204"/>
      <c r="UEB110" s="205"/>
      <c r="UEC110" s="72"/>
      <c r="UED110" s="70"/>
      <c r="UEE110" s="73"/>
      <c r="UEF110" s="74"/>
      <c r="UEG110" s="74"/>
      <c r="UEH110" s="62"/>
      <c r="UEI110" s="75"/>
      <c r="UEJ110" s="76"/>
      <c r="UEK110" s="216"/>
      <c r="UEL110" s="75"/>
      <c r="UEM110" s="75"/>
      <c r="UEN110" s="204"/>
      <c r="UEO110" s="205"/>
      <c r="UEP110" s="72"/>
      <c r="UEQ110" s="70"/>
      <c r="UER110" s="73"/>
      <c r="UES110" s="74"/>
      <c r="UET110" s="74"/>
      <c r="UEU110" s="62"/>
      <c r="UEV110" s="75"/>
      <c r="UEW110" s="76"/>
      <c r="UEX110" s="216"/>
      <c r="UEY110" s="75"/>
      <c r="UEZ110" s="75"/>
      <c r="UFA110" s="204"/>
      <c r="UFB110" s="205"/>
      <c r="UFC110" s="72"/>
      <c r="UFD110" s="70"/>
      <c r="UFE110" s="73"/>
      <c r="UFF110" s="74"/>
      <c r="UFG110" s="74"/>
      <c r="UFH110" s="62"/>
      <c r="UFI110" s="75"/>
      <c r="UFJ110" s="76"/>
      <c r="UFK110" s="216"/>
      <c r="UFL110" s="75"/>
      <c r="UFM110" s="75"/>
      <c r="UFN110" s="204"/>
      <c r="UFO110" s="205"/>
      <c r="UFP110" s="72"/>
      <c r="UFQ110" s="70"/>
      <c r="UFR110" s="73"/>
      <c r="UFS110" s="74"/>
      <c r="UFT110" s="74"/>
      <c r="UFU110" s="62"/>
      <c r="UFV110" s="75"/>
      <c r="UFW110" s="76"/>
      <c r="UFX110" s="216"/>
      <c r="UFY110" s="75"/>
      <c r="UFZ110" s="75"/>
      <c r="UGA110" s="204"/>
      <c r="UGB110" s="205"/>
      <c r="UGC110" s="72"/>
      <c r="UGD110" s="70"/>
      <c r="UGE110" s="73"/>
      <c r="UGF110" s="74"/>
      <c r="UGG110" s="74"/>
      <c r="UGH110" s="62"/>
      <c r="UGI110" s="75"/>
      <c r="UGJ110" s="76"/>
      <c r="UGK110" s="216"/>
      <c r="UGL110" s="75"/>
      <c r="UGM110" s="75"/>
      <c r="UGN110" s="204"/>
      <c r="UGO110" s="205"/>
      <c r="UGP110" s="72"/>
      <c r="UGQ110" s="70"/>
      <c r="UGR110" s="73"/>
      <c r="UGS110" s="74"/>
      <c r="UGT110" s="74"/>
      <c r="UGU110" s="62"/>
      <c r="UGV110" s="75"/>
      <c r="UGW110" s="76"/>
      <c r="UGX110" s="216"/>
      <c r="UGY110" s="75"/>
      <c r="UGZ110" s="75"/>
      <c r="UHA110" s="204"/>
      <c r="UHB110" s="205"/>
      <c r="UHC110" s="72"/>
      <c r="UHD110" s="70"/>
      <c r="UHE110" s="73"/>
      <c r="UHF110" s="74"/>
      <c r="UHG110" s="74"/>
      <c r="UHH110" s="62"/>
      <c r="UHI110" s="75"/>
      <c r="UHJ110" s="76"/>
      <c r="UHK110" s="216"/>
      <c r="UHL110" s="75"/>
      <c r="UHM110" s="75"/>
      <c r="UHN110" s="204"/>
      <c r="UHO110" s="205"/>
      <c r="UHP110" s="72"/>
      <c r="UHQ110" s="70"/>
      <c r="UHR110" s="73"/>
      <c r="UHS110" s="74"/>
      <c r="UHT110" s="74"/>
      <c r="UHU110" s="62"/>
      <c r="UHV110" s="75"/>
      <c r="UHW110" s="76"/>
      <c r="UHX110" s="216"/>
      <c r="UHY110" s="75"/>
      <c r="UHZ110" s="75"/>
      <c r="UIA110" s="204"/>
      <c r="UIB110" s="205"/>
      <c r="UIC110" s="72"/>
      <c r="UID110" s="70"/>
      <c r="UIE110" s="73"/>
      <c r="UIF110" s="74"/>
      <c r="UIG110" s="74"/>
      <c r="UIH110" s="62"/>
      <c r="UII110" s="75"/>
      <c r="UIJ110" s="76"/>
      <c r="UIK110" s="216"/>
      <c r="UIL110" s="75"/>
      <c r="UIM110" s="75"/>
      <c r="UIN110" s="204"/>
      <c r="UIO110" s="205"/>
      <c r="UIP110" s="72"/>
      <c r="UIQ110" s="70"/>
      <c r="UIR110" s="73"/>
      <c r="UIS110" s="74"/>
      <c r="UIT110" s="74"/>
      <c r="UIU110" s="62"/>
      <c r="UIV110" s="75"/>
      <c r="UIW110" s="76"/>
      <c r="UIX110" s="216"/>
      <c r="UIY110" s="75"/>
      <c r="UIZ110" s="75"/>
      <c r="UJA110" s="204"/>
      <c r="UJB110" s="205"/>
      <c r="UJC110" s="72"/>
      <c r="UJD110" s="70"/>
      <c r="UJE110" s="73"/>
      <c r="UJF110" s="74"/>
      <c r="UJG110" s="74"/>
      <c r="UJH110" s="62"/>
      <c r="UJI110" s="75"/>
      <c r="UJJ110" s="76"/>
      <c r="UJK110" s="216"/>
      <c r="UJL110" s="75"/>
      <c r="UJM110" s="75"/>
      <c r="UJN110" s="204"/>
      <c r="UJO110" s="205"/>
      <c r="UJP110" s="72"/>
      <c r="UJQ110" s="70"/>
      <c r="UJR110" s="73"/>
      <c r="UJS110" s="74"/>
      <c r="UJT110" s="74"/>
      <c r="UJU110" s="62"/>
      <c r="UJV110" s="75"/>
      <c r="UJW110" s="76"/>
      <c r="UJX110" s="216"/>
      <c r="UJY110" s="75"/>
      <c r="UJZ110" s="75"/>
      <c r="UKA110" s="204"/>
      <c r="UKB110" s="205"/>
      <c r="UKC110" s="72"/>
      <c r="UKD110" s="70"/>
      <c r="UKE110" s="73"/>
      <c r="UKF110" s="74"/>
      <c r="UKG110" s="74"/>
      <c r="UKH110" s="62"/>
      <c r="UKI110" s="75"/>
      <c r="UKJ110" s="76"/>
      <c r="UKK110" s="216"/>
      <c r="UKL110" s="75"/>
      <c r="UKM110" s="75"/>
      <c r="UKN110" s="204"/>
      <c r="UKO110" s="205"/>
      <c r="UKP110" s="72"/>
      <c r="UKQ110" s="70"/>
      <c r="UKR110" s="73"/>
      <c r="UKS110" s="74"/>
      <c r="UKT110" s="74"/>
      <c r="UKU110" s="62"/>
      <c r="UKV110" s="75"/>
      <c r="UKW110" s="76"/>
      <c r="UKX110" s="216"/>
      <c r="UKY110" s="75"/>
      <c r="UKZ110" s="75"/>
      <c r="ULA110" s="204"/>
      <c r="ULB110" s="205"/>
      <c r="ULC110" s="72"/>
      <c r="ULD110" s="70"/>
      <c r="ULE110" s="73"/>
      <c r="ULF110" s="74"/>
      <c r="ULG110" s="74"/>
      <c r="ULH110" s="62"/>
      <c r="ULI110" s="75"/>
      <c r="ULJ110" s="76"/>
      <c r="ULK110" s="216"/>
      <c r="ULL110" s="75"/>
      <c r="ULM110" s="75"/>
      <c r="ULN110" s="204"/>
      <c r="ULO110" s="205"/>
      <c r="ULP110" s="72"/>
      <c r="ULQ110" s="70"/>
      <c r="ULR110" s="73"/>
      <c r="ULS110" s="74"/>
      <c r="ULT110" s="74"/>
      <c r="ULU110" s="62"/>
      <c r="ULV110" s="75"/>
      <c r="ULW110" s="76"/>
      <c r="ULX110" s="216"/>
      <c r="ULY110" s="75"/>
      <c r="ULZ110" s="75"/>
      <c r="UMA110" s="204"/>
      <c r="UMB110" s="205"/>
      <c r="UMC110" s="72"/>
      <c r="UMD110" s="70"/>
      <c r="UME110" s="73"/>
      <c r="UMF110" s="74"/>
      <c r="UMG110" s="74"/>
      <c r="UMH110" s="62"/>
      <c r="UMI110" s="75"/>
      <c r="UMJ110" s="76"/>
      <c r="UMK110" s="216"/>
      <c r="UML110" s="75"/>
      <c r="UMM110" s="75"/>
      <c r="UMN110" s="204"/>
      <c r="UMO110" s="205"/>
      <c r="UMP110" s="72"/>
      <c r="UMQ110" s="70"/>
      <c r="UMR110" s="73"/>
      <c r="UMS110" s="74"/>
      <c r="UMT110" s="74"/>
      <c r="UMU110" s="62"/>
      <c r="UMV110" s="75"/>
      <c r="UMW110" s="76"/>
      <c r="UMX110" s="216"/>
      <c r="UMY110" s="75"/>
      <c r="UMZ110" s="75"/>
      <c r="UNA110" s="204"/>
      <c r="UNB110" s="205"/>
      <c r="UNC110" s="72"/>
      <c r="UND110" s="70"/>
      <c r="UNE110" s="73"/>
      <c r="UNF110" s="74"/>
      <c r="UNG110" s="74"/>
      <c r="UNH110" s="62"/>
      <c r="UNI110" s="75"/>
      <c r="UNJ110" s="76"/>
      <c r="UNK110" s="216"/>
      <c r="UNL110" s="75"/>
      <c r="UNM110" s="75"/>
      <c r="UNN110" s="204"/>
      <c r="UNO110" s="205"/>
      <c r="UNP110" s="72"/>
      <c r="UNQ110" s="70"/>
      <c r="UNR110" s="73"/>
      <c r="UNS110" s="74"/>
      <c r="UNT110" s="74"/>
      <c r="UNU110" s="62"/>
      <c r="UNV110" s="75"/>
      <c r="UNW110" s="76"/>
      <c r="UNX110" s="216"/>
      <c r="UNY110" s="75"/>
      <c r="UNZ110" s="75"/>
      <c r="UOA110" s="204"/>
      <c r="UOB110" s="205"/>
      <c r="UOC110" s="72"/>
      <c r="UOD110" s="70"/>
      <c r="UOE110" s="73"/>
      <c r="UOF110" s="74"/>
      <c r="UOG110" s="74"/>
      <c r="UOH110" s="62"/>
      <c r="UOI110" s="75"/>
      <c r="UOJ110" s="76"/>
      <c r="UOK110" s="216"/>
      <c r="UOL110" s="75"/>
      <c r="UOM110" s="75"/>
      <c r="UON110" s="204"/>
      <c r="UOO110" s="205"/>
      <c r="UOP110" s="72"/>
      <c r="UOQ110" s="70"/>
      <c r="UOR110" s="73"/>
      <c r="UOS110" s="74"/>
      <c r="UOT110" s="74"/>
      <c r="UOU110" s="62"/>
      <c r="UOV110" s="75"/>
      <c r="UOW110" s="76"/>
      <c r="UOX110" s="216"/>
      <c r="UOY110" s="75"/>
      <c r="UOZ110" s="75"/>
      <c r="UPA110" s="204"/>
      <c r="UPB110" s="205"/>
      <c r="UPC110" s="72"/>
      <c r="UPD110" s="70"/>
      <c r="UPE110" s="73"/>
      <c r="UPF110" s="74"/>
      <c r="UPG110" s="74"/>
      <c r="UPH110" s="62"/>
      <c r="UPI110" s="75"/>
      <c r="UPJ110" s="76"/>
      <c r="UPK110" s="216"/>
      <c r="UPL110" s="75"/>
      <c r="UPM110" s="75"/>
      <c r="UPN110" s="204"/>
      <c r="UPO110" s="205"/>
      <c r="UPP110" s="72"/>
      <c r="UPQ110" s="70"/>
      <c r="UPR110" s="73"/>
      <c r="UPS110" s="74"/>
      <c r="UPT110" s="74"/>
      <c r="UPU110" s="62"/>
      <c r="UPV110" s="75"/>
      <c r="UPW110" s="76"/>
      <c r="UPX110" s="216"/>
      <c r="UPY110" s="75"/>
      <c r="UPZ110" s="75"/>
      <c r="UQA110" s="204"/>
      <c r="UQB110" s="205"/>
      <c r="UQC110" s="72"/>
      <c r="UQD110" s="70"/>
      <c r="UQE110" s="73"/>
      <c r="UQF110" s="74"/>
      <c r="UQG110" s="74"/>
      <c r="UQH110" s="62"/>
      <c r="UQI110" s="75"/>
      <c r="UQJ110" s="76"/>
      <c r="UQK110" s="216"/>
      <c r="UQL110" s="75"/>
      <c r="UQM110" s="75"/>
      <c r="UQN110" s="204"/>
      <c r="UQO110" s="205"/>
      <c r="UQP110" s="72"/>
      <c r="UQQ110" s="70"/>
      <c r="UQR110" s="73"/>
      <c r="UQS110" s="74"/>
      <c r="UQT110" s="74"/>
      <c r="UQU110" s="62"/>
      <c r="UQV110" s="75"/>
      <c r="UQW110" s="76"/>
      <c r="UQX110" s="216"/>
      <c r="UQY110" s="75"/>
      <c r="UQZ110" s="75"/>
      <c r="URA110" s="204"/>
      <c r="URB110" s="205"/>
      <c r="URC110" s="72"/>
      <c r="URD110" s="70"/>
      <c r="URE110" s="73"/>
      <c r="URF110" s="74"/>
      <c r="URG110" s="74"/>
      <c r="URH110" s="62"/>
      <c r="URI110" s="75"/>
      <c r="URJ110" s="76"/>
      <c r="URK110" s="216"/>
      <c r="URL110" s="75"/>
      <c r="URM110" s="75"/>
      <c r="URN110" s="204"/>
      <c r="URO110" s="205"/>
      <c r="URP110" s="72"/>
      <c r="URQ110" s="70"/>
      <c r="URR110" s="73"/>
      <c r="URS110" s="74"/>
      <c r="URT110" s="74"/>
      <c r="URU110" s="62"/>
      <c r="URV110" s="75"/>
      <c r="URW110" s="76"/>
      <c r="URX110" s="216"/>
      <c r="URY110" s="75"/>
      <c r="URZ110" s="75"/>
      <c r="USA110" s="204"/>
      <c r="USB110" s="205"/>
      <c r="USC110" s="72"/>
      <c r="USD110" s="70"/>
      <c r="USE110" s="73"/>
      <c r="USF110" s="74"/>
      <c r="USG110" s="74"/>
      <c r="USH110" s="62"/>
      <c r="USI110" s="75"/>
      <c r="USJ110" s="76"/>
      <c r="USK110" s="216"/>
      <c r="USL110" s="75"/>
      <c r="USM110" s="75"/>
      <c r="USN110" s="204"/>
      <c r="USO110" s="205"/>
      <c r="USP110" s="72"/>
      <c r="USQ110" s="70"/>
      <c r="USR110" s="73"/>
      <c r="USS110" s="74"/>
      <c r="UST110" s="74"/>
      <c r="USU110" s="62"/>
      <c r="USV110" s="75"/>
      <c r="USW110" s="76"/>
      <c r="USX110" s="216"/>
      <c r="USY110" s="75"/>
      <c r="USZ110" s="75"/>
      <c r="UTA110" s="204"/>
      <c r="UTB110" s="205"/>
      <c r="UTC110" s="72"/>
      <c r="UTD110" s="70"/>
      <c r="UTE110" s="73"/>
      <c r="UTF110" s="74"/>
      <c r="UTG110" s="74"/>
      <c r="UTH110" s="62"/>
      <c r="UTI110" s="75"/>
      <c r="UTJ110" s="76"/>
      <c r="UTK110" s="216"/>
      <c r="UTL110" s="75"/>
      <c r="UTM110" s="75"/>
      <c r="UTN110" s="204"/>
      <c r="UTO110" s="205"/>
      <c r="UTP110" s="72"/>
      <c r="UTQ110" s="70"/>
      <c r="UTR110" s="73"/>
      <c r="UTS110" s="74"/>
      <c r="UTT110" s="74"/>
      <c r="UTU110" s="62"/>
      <c r="UTV110" s="75"/>
      <c r="UTW110" s="76"/>
      <c r="UTX110" s="216"/>
      <c r="UTY110" s="75"/>
      <c r="UTZ110" s="75"/>
      <c r="UUA110" s="204"/>
      <c r="UUB110" s="205"/>
      <c r="UUC110" s="72"/>
      <c r="UUD110" s="70"/>
      <c r="UUE110" s="73"/>
      <c r="UUF110" s="74"/>
      <c r="UUG110" s="74"/>
      <c r="UUH110" s="62"/>
      <c r="UUI110" s="75"/>
      <c r="UUJ110" s="76"/>
      <c r="UUK110" s="216"/>
      <c r="UUL110" s="75"/>
      <c r="UUM110" s="75"/>
      <c r="UUN110" s="204"/>
      <c r="UUO110" s="205"/>
      <c r="UUP110" s="72"/>
      <c r="UUQ110" s="70"/>
      <c r="UUR110" s="73"/>
      <c r="UUS110" s="74"/>
      <c r="UUT110" s="74"/>
      <c r="UUU110" s="62"/>
      <c r="UUV110" s="75"/>
      <c r="UUW110" s="76"/>
      <c r="UUX110" s="216"/>
      <c r="UUY110" s="75"/>
      <c r="UUZ110" s="75"/>
      <c r="UVA110" s="204"/>
      <c r="UVB110" s="205"/>
      <c r="UVC110" s="72"/>
      <c r="UVD110" s="70"/>
      <c r="UVE110" s="73"/>
      <c r="UVF110" s="74"/>
      <c r="UVG110" s="74"/>
      <c r="UVH110" s="62"/>
      <c r="UVI110" s="75"/>
      <c r="UVJ110" s="76"/>
      <c r="UVK110" s="216"/>
      <c r="UVL110" s="75"/>
      <c r="UVM110" s="75"/>
      <c r="UVN110" s="204"/>
      <c r="UVO110" s="205"/>
      <c r="UVP110" s="72"/>
      <c r="UVQ110" s="70"/>
      <c r="UVR110" s="73"/>
      <c r="UVS110" s="74"/>
      <c r="UVT110" s="74"/>
      <c r="UVU110" s="62"/>
      <c r="UVV110" s="75"/>
      <c r="UVW110" s="76"/>
      <c r="UVX110" s="216"/>
      <c r="UVY110" s="75"/>
      <c r="UVZ110" s="75"/>
      <c r="UWA110" s="204"/>
      <c r="UWB110" s="205"/>
      <c r="UWC110" s="72"/>
      <c r="UWD110" s="70"/>
      <c r="UWE110" s="73"/>
      <c r="UWF110" s="74"/>
      <c r="UWG110" s="74"/>
      <c r="UWH110" s="62"/>
      <c r="UWI110" s="75"/>
      <c r="UWJ110" s="76"/>
      <c r="UWK110" s="216"/>
      <c r="UWL110" s="75"/>
      <c r="UWM110" s="75"/>
      <c r="UWN110" s="204"/>
      <c r="UWO110" s="205"/>
      <c r="UWP110" s="72"/>
      <c r="UWQ110" s="70"/>
      <c r="UWR110" s="73"/>
      <c r="UWS110" s="74"/>
      <c r="UWT110" s="74"/>
      <c r="UWU110" s="62"/>
      <c r="UWV110" s="75"/>
      <c r="UWW110" s="76"/>
      <c r="UWX110" s="216"/>
      <c r="UWY110" s="75"/>
      <c r="UWZ110" s="75"/>
      <c r="UXA110" s="204"/>
      <c r="UXB110" s="205"/>
      <c r="UXC110" s="72"/>
      <c r="UXD110" s="70"/>
      <c r="UXE110" s="73"/>
      <c r="UXF110" s="74"/>
      <c r="UXG110" s="74"/>
      <c r="UXH110" s="62"/>
      <c r="UXI110" s="75"/>
      <c r="UXJ110" s="76"/>
      <c r="UXK110" s="216"/>
      <c r="UXL110" s="75"/>
      <c r="UXM110" s="75"/>
      <c r="UXN110" s="204"/>
      <c r="UXO110" s="205"/>
      <c r="UXP110" s="72"/>
      <c r="UXQ110" s="70"/>
      <c r="UXR110" s="73"/>
      <c r="UXS110" s="74"/>
      <c r="UXT110" s="74"/>
      <c r="UXU110" s="62"/>
      <c r="UXV110" s="75"/>
      <c r="UXW110" s="76"/>
      <c r="UXX110" s="216"/>
      <c r="UXY110" s="75"/>
      <c r="UXZ110" s="75"/>
      <c r="UYA110" s="204"/>
      <c r="UYB110" s="205"/>
      <c r="UYC110" s="72"/>
      <c r="UYD110" s="70"/>
      <c r="UYE110" s="73"/>
      <c r="UYF110" s="74"/>
      <c r="UYG110" s="74"/>
      <c r="UYH110" s="62"/>
      <c r="UYI110" s="75"/>
      <c r="UYJ110" s="76"/>
      <c r="UYK110" s="216"/>
      <c r="UYL110" s="75"/>
      <c r="UYM110" s="75"/>
      <c r="UYN110" s="204"/>
      <c r="UYO110" s="205"/>
      <c r="UYP110" s="72"/>
      <c r="UYQ110" s="70"/>
      <c r="UYR110" s="73"/>
      <c r="UYS110" s="74"/>
      <c r="UYT110" s="74"/>
      <c r="UYU110" s="62"/>
      <c r="UYV110" s="75"/>
      <c r="UYW110" s="76"/>
      <c r="UYX110" s="216"/>
      <c r="UYY110" s="75"/>
      <c r="UYZ110" s="75"/>
      <c r="UZA110" s="204"/>
      <c r="UZB110" s="205"/>
      <c r="UZC110" s="72"/>
      <c r="UZD110" s="70"/>
      <c r="UZE110" s="73"/>
      <c r="UZF110" s="74"/>
      <c r="UZG110" s="74"/>
      <c r="UZH110" s="62"/>
      <c r="UZI110" s="75"/>
      <c r="UZJ110" s="76"/>
      <c r="UZK110" s="216"/>
      <c r="UZL110" s="75"/>
      <c r="UZM110" s="75"/>
      <c r="UZN110" s="204"/>
      <c r="UZO110" s="205"/>
      <c r="UZP110" s="72"/>
      <c r="UZQ110" s="70"/>
      <c r="UZR110" s="73"/>
      <c r="UZS110" s="74"/>
      <c r="UZT110" s="74"/>
      <c r="UZU110" s="62"/>
      <c r="UZV110" s="75"/>
      <c r="UZW110" s="76"/>
      <c r="UZX110" s="216"/>
      <c r="UZY110" s="75"/>
      <c r="UZZ110" s="75"/>
      <c r="VAA110" s="204"/>
      <c r="VAB110" s="205"/>
      <c r="VAC110" s="72"/>
      <c r="VAD110" s="70"/>
      <c r="VAE110" s="73"/>
      <c r="VAF110" s="74"/>
      <c r="VAG110" s="74"/>
      <c r="VAH110" s="62"/>
      <c r="VAI110" s="75"/>
      <c r="VAJ110" s="76"/>
      <c r="VAK110" s="216"/>
      <c r="VAL110" s="75"/>
      <c r="VAM110" s="75"/>
      <c r="VAN110" s="204"/>
      <c r="VAO110" s="205"/>
      <c r="VAP110" s="72"/>
      <c r="VAQ110" s="70"/>
      <c r="VAR110" s="73"/>
      <c r="VAS110" s="74"/>
      <c r="VAT110" s="74"/>
      <c r="VAU110" s="62"/>
      <c r="VAV110" s="75"/>
      <c r="VAW110" s="76"/>
      <c r="VAX110" s="216"/>
      <c r="VAY110" s="75"/>
      <c r="VAZ110" s="75"/>
      <c r="VBA110" s="204"/>
      <c r="VBB110" s="205"/>
      <c r="VBC110" s="72"/>
      <c r="VBD110" s="70"/>
      <c r="VBE110" s="73"/>
      <c r="VBF110" s="74"/>
      <c r="VBG110" s="74"/>
      <c r="VBH110" s="62"/>
      <c r="VBI110" s="75"/>
      <c r="VBJ110" s="76"/>
      <c r="VBK110" s="216"/>
      <c r="VBL110" s="75"/>
      <c r="VBM110" s="75"/>
      <c r="VBN110" s="204"/>
      <c r="VBO110" s="205"/>
      <c r="VBP110" s="72"/>
      <c r="VBQ110" s="70"/>
      <c r="VBR110" s="73"/>
      <c r="VBS110" s="74"/>
      <c r="VBT110" s="74"/>
      <c r="VBU110" s="62"/>
      <c r="VBV110" s="75"/>
      <c r="VBW110" s="76"/>
      <c r="VBX110" s="216"/>
      <c r="VBY110" s="75"/>
      <c r="VBZ110" s="75"/>
      <c r="VCA110" s="204"/>
      <c r="VCB110" s="205"/>
      <c r="VCC110" s="72"/>
      <c r="VCD110" s="70"/>
      <c r="VCE110" s="73"/>
      <c r="VCF110" s="74"/>
      <c r="VCG110" s="74"/>
      <c r="VCH110" s="62"/>
      <c r="VCI110" s="75"/>
      <c r="VCJ110" s="76"/>
      <c r="VCK110" s="216"/>
      <c r="VCL110" s="75"/>
      <c r="VCM110" s="75"/>
      <c r="VCN110" s="204"/>
      <c r="VCO110" s="205"/>
      <c r="VCP110" s="72"/>
      <c r="VCQ110" s="70"/>
      <c r="VCR110" s="73"/>
      <c r="VCS110" s="74"/>
      <c r="VCT110" s="74"/>
      <c r="VCU110" s="62"/>
      <c r="VCV110" s="75"/>
      <c r="VCW110" s="76"/>
      <c r="VCX110" s="216"/>
      <c r="VCY110" s="75"/>
      <c r="VCZ110" s="75"/>
      <c r="VDA110" s="204"/>
      <c r="VDB110" s="205"/>
      <c r="VDC110" s="72"/>
      <c r="VDD110" s="70"/>
      <c r="VDE110" s="73"/>
      <c r="VDF110" s="74"/>
      <c r="VDG110" s="74"/>
      <c r="VDH110" s="62"/>
      <c r="VDI110" s="75"/>
      <c r="VDJ110" s="76"/>
      <c r="VDK110" s="216"/>
      <c r="VDL110" s="75"/>
      <c r="VDM110" s="75"/>
      <c r="VDN110" s="204"/>
      <c r="VDO110" s="205"/>
      <c r="VDP110" s="72"/>
      <c r="VDQ110" s="70"/>
      <c r="VDR110" s="73"/>
      <c r="VDS110" s="74"/>
      <c r="VDT110" s="74"/>
      <c r="VDU110" s="62"/>
      <c r="VDV110" s="75"/>
      <c r="VDW110" s="76"/>
      <c r="VDX110" s="216"/>
      <c r="VDY110" s="75"/>
      <c r="VDZ110" s="75"/>
      <c r="VEA110" s="204"/>
      <c r="VEB110" s="205"/>
      <c r="VEC110" s="72"/>
      <c r="VED110" s="70"/>
      <c r="VEE110" s="73"/>
      <c r="VEF110" s="74"/>
      <c r="VEG110" s="74"/>
      <c r="VEH110" s="62"/>
      <c r="VEI110" s="75"/>
      <c r="VEJ110" s="76"/>
      <c r="VEK110" s="216"/>
      <c r="VEL110" s="75"/>
      <c r="VEM110" s="75"/>
      <c r="VEN110" s="204"/>
      <c r="VEO110" s="205"/>
      <c r="VEP110" s="72"/>
      <c r="VEQ110" s="70"/>
      <c r="VER110" s="73"/>
      <c r="VES110" s="74"/>
      <c r="VET110" s="74"/>
      <c r="VEU110" s="62"/>
      <c r="VEV110" s="75"/>
      <c r="VEW110" s="76"/>
      <c r="VEX110" s="216"/>
      <c r="VEY110" s="75"/>
      <c r="VEZ110" s="75"/>
      <c r="VFA110" s="204"/>
      <c r="VFB110" s="205"/>
      <c r="VFC110" s="72"/>
      <c r="VFD110" s="70"/>
      <c r="VFE110" s="73"/>
      <c r="VFF110" s="74"/>
      <c r="VFG110" s="74"/>
      <c r="VFH110" s="62"/>
      <c r="VFI110" s="75"/>
      <c r="VFJ110" s="76"/>
      <c r="VFK110" s="216"/>
      <c r="VFL110" s="75"/>
      <c r="VFM110" s="75"/>
      <c r="VFN110" s="204"/>
      <c r="VFO110" s="205"/>
      <c r="VFP110" s="72"/>
      <c r="VFQ110" s="70"/>
      <c r="VFR110" s="73"/>
      <c r="VFS110" s="74"/>
      <c r="VFT110" s="74"/>
      <c r="VFU110" s="62"/>
      <c r="VFV110" s="75"/>
      <c r="VFW110" s="76"/>
      <c r="VFX110" s="216"/>
      <c r="VFY110" s="75"/>
      <c r="VFZ110" s="75"/>
      <c r="VGA110" s="204"/>
      <c r="VGB110" s="205"/>
      <c r="VGC110" s="72"/>
      <c r="VGD110" s="70"/>
      <c r="VGE110" s="73"/>
      <c r="VGF110" s="74"/>
      <c r="VGG110" s="74"/>
      <c r="VGH110" s="62"/>
      <c r="VGI110" s="75"/>
      <c r="VGJ110" s="76"/>
      <c r="VGK110" s="216"/>
      <c r="VGL110" s="75"/>
      <c r="VGM110" s="75"/>
      <c r="VGN110" s="204"/>
      <c r="VGO110" s="205"/>
      <c r="VGP110" s="72"/>
      <c r="VGQ110" s="70"/>
      <c r="VGR110" s="73"/>
      <c r="VGS110" s="74"/>
      <c r="VGT110" s="74"/>
      <c r="VGU110" s="62"/>
      <c r="VGV110" s="75"/>
      <c r="VGW110" s="76"/>
      <c r="VGX110" s="216"/>
      <c r="VGY110" s="75"/>
      <c r="VGZ110" s="75"/>
      <c r="VHA110" s="204"/>
      <c r="VHB110" s="205"/>
      <c r="VHC110" s="72"/>
      <c r="VHD110" s="70"/>
      <c r="VHE110" s="73"/>
      <c r="VHF110" s="74"/>
      <c r="VHG110" s="74"/>
      <c r="VHH110" s="62"/>
      <c r="VHI110" s="75"/>
      <c r="VHJ110" s="76"/>
      <c r="VHK110" s="216"/>
      <c r="VHL110" s="75"/>
      <c r="VHM110" s="75"/>
      <c r="VHN110" s="204"/>
      <c r="VHO110" s="205"/>
      <c r="VHP110" s="72"/>
      <c r="VHQ110" s="70"/>
      <c r="VHR110" s="73"/>
      <c r="VHS110" s="74"/>
      <c r="VHT110" s="74"/>
      <c r="VHU110" s="62"/>
      <c r="VHV110" s="75"/>
      <c r="VHW110" s="76"/>
      <c r="VHX110" s="216"/>
      <c r="VHY110" s="75"/>
      <c r="VHZ110" s="75"/>
      <c r="VIA110" s="204"/>
      <c r="VIB110" s="205"/>
      <c r="VIC110" s="72"/>
      <c r="VID110" s="70"/>
      <c r="VIE110" s="73"/>
      <c r="VIF110" s="74"/>
      <c r="VIG110" s="74"/>
      <c r="VIH110" s="62"/>
      <c r="VII110" s="75"/>
      <c r="VIJ110" s="76"/>
      <c r="VIK110" s="216"/>
      <c r="VIL110" s="75"/>
      <c r="VIM110" s="75"/>
      <c r="VIN110" s="204"/>
      <c r="VIO110" s="205"/>
      <c r="VIP110" s="72"/>
      <c r="VIQ110" s="70"/>
      <c r="VIR110" s="73"/>
      <c r="VIS110" s="74"/>
      <c r="VIT110" s="74"/>
      <c r="VIU110" s="62"/>
      <c r="VIV110" s="75"/>
      <c r="VIW110" s="76"/>
      <c r="VIX110" s="216"/>
      <c r="VIY110" s="75"/>
      <c r="VIZ110" s="75"/>
      <c r="VJA110" s="204"/>
      <c r="VJB110" s="205"/>
      <c r="VJC110" s="72"/>
      <c r="VJD110" s="70"/>
      <c r="VJE110" s="73"/>
      <c r="VJF110" s="74"/>
      <c r="VJG110" s="74"/>
      <c r="VJH110" s="62"/>
      <c r="VJI110" s="75"/>
      <c r="VJJ110" s="76"/>
      <c r="VJK110" s="216"/>
      <c r="VJL110" s="75"/>
      <c r="VJM110" s="75"/>
      <c r="VJN110" s="204"/>
      <c r="VJO110" s="205"/>
      <c r="VJP110" s="72"/>
      <c r="VJQ110" s="70"/>
      <c r="VJR110" s="73"/>
      <c r="VJS110" s="74"/>
      <c r="VJT110" s="74"/>
      <c r="VJU110" s="62"/>
      <c r="VJV110" s="75"/>
      <c r="VJW110" s="76"/>
      <c r="VJX110" s="216"/>
      <c r="VJY110" s="75"/>
      <c r="VJZ110" s="75"/>
      <c r="VKA110" s="204"/>
      <c r="VKB110" s="205"/>
      <c r="VKC110" s="72"/>
      <c r="VKD110" s="70"/>
      <c r="VKE110" s="73"/>
      <c r="VKF110" s="74"/>
      <c r="VKG110" s="74"/>
      <c r="VKH110" s="62"/>
      <c r="VKI110" s="75"/>
      <c r="VKJ110" s="76"/>
      <c r="VKK110" s="216"/>
      <c r="VKL110" s="75"/>
      <c r="VKM110" s="75"/>
      <c r="VKN110" s="204"/>
      <c r="VKO110" s="205"/>
      <c r="VKP110" s="72"/>
      <c r="VKQ110" s="70"/>
      <c r="VKR110" s="73"/>
      <c r="VKS110" s="74"/>
      <c r="VKT110" s="74"/>
      <c r="VKU110" s="62"/>
      <c r="VKV110" s="75"/>
      <c r="VKW110" s="76"/>
      <c r="VKX110" s="216"/>
      <c r="VKY110" s="75"/>
      <c r="VKZ110" s="75"/>
      <c r="VLA110" s="204"/>
      <c r="VLB110" s="205"/>
      <c r="VLC110" s="72"/>
      <c r="VLD110" s="70"/>
      <c r="VLE110" s="73"/>
      <c r="VLF110" s="74"/>
      <c r="VLG110" s="74"/>
      <c r="VLH110" s="62"/>
      <c r="VLI110" s="75"/>
      <c r="VLJ110" s="76"/>
      <c r="VLK110" s="216"/>
      <c r="VLL110" s="75"/>
      <c r="VLM110" s="75"/>
      <c r="VLN110" s="204"/>
      <c r="VLO110" s="205"/>
      <c r="VLP110" s="72"/>
      <c r="VLQ110" s="70"/>
      <c r="VLR110" s="73"/>
      <c r="VLS110" s="74"/>
      <c r="VLT110" s="74"/>
      <c r="VLU110" s="62"/>
      <c r="VLV110" s="75"/>
      <c r="VLW110" s="76"/>
      <c r="VLX110" s="216"/>
      <c r="VLY110" s="75"/>
      <c r="VLZ110" s="75"/>
      <c r="VMA110" s="204"/>
      <c r="VMB110" s="205"/>
      <c r="VMC110" s="72"/>
      <c r="VMD110" s="70"/>
      <c r="VME110" s="73"/>
      <c r="VMF110" s="74"/>
      <c r="VMG110" s="74"/>
      <c r="VMH110" s="62"/>
      <c r="VMI110" s="75"/>
      <c r="VMJ110" s="76"/>
      <c r="VMK110" s="216"/>
      <c r="VML110" s="75"/>
      <c r="VMM110" s="75"/>
      <c r="VMN110" s="204"/>
      <c r="VMO110" s="205"/>
      <c r="VMP110" s="72"/>
      <c r="VMQ110" s="70"/>
      <c r="VMR110" s="73"/>
      <c r="VMS110" s="74"/>
      <c r="VMT110" s="74"/>
      <c r="VMU110" s="62"/>
      <c r="VMV110" s="75"/>
      <c r="VMW110" s="76"/>
      <c r="VMX110" s="216"/>
      <c r="VMY110" s="75"/>
      <c r="VMZ110" s="75"/>
      <c r="VNA110" s="204"/>
      <c r="VNB110" s="205"/>
      <c r="VNC110" s="72"/>
      <c r="VND110" s="70"/>
      <c r="VNE110" s="73"/>
      <c r="VNF110" s="74"/>
      <c r="VNG110" s="74"/>
      <c r="VNH110" s="62"/>
      <c r="VNI110" s="75"/>
      <c r="VNJ110" s="76"/>
      <c r="VNK110" s="216"/>
      <c r="VNL110" s="75"/>
      <c r="VNM110" s="75"/>
      <c r="VNN110" s="204"/>
      <c r="VNO110" s="205"/>
      <c r="VNP110" s="72"/>
      <c r="VNQ110" s="70"/>
      <c r="VNR110" s="73"/>
      <c r="VNS110" s="74"/>
      <c r="VNT110" s="74"/>
      <c r="VNU110" s="62"/>
      <c r="VNV110" s="75"/>
      <c r="VNW110" s="76"/>
      <c r="VNX110" s="216"/>
      <c r="VNY110" s="75"/>
      <c r="VNZ110" s="75"/>
      <c r="VOA110" s="204"/>
      <c r="VOB110" s="205"/>
      <c r="VOC110" s="72"/>
      <c r="VOD110" s="70"/>
      <c r="VOE110" s="73"/>
      <c r="VOF110" s="74"/>
      <c r="VOG110" s="74"/>
      <c r="VOH110" s="62"/>
      <c r="VOI110" s="75"/>
      <c r="VOJ110" s="76"/>
      <c r="VOK110" s="216"/>
      <c r="VOL110" s="75"/>
      <c r="VOM110" s="75"/>
      <c r="VON110" s="204"/>
      <c r="VOO110" s="205"/>
      <c r="VOP110" s="72"/>
      <c r="VOQ110" s="70"/>
      <c r="VOR110" s="73"/>
      <c r="VOS110" s="74"/>
      <c r="VOT110" s="74"/>
      <c r="VOU110" s="62"/>
      <c r="VOV110" s="75"/>
      <c r="VOW110" s="76"/>
      <c r="VOX110" s="216"/>
      <c r="VOY110" s="75"/>
      <c r="VOZ110" s="75"/>
      <c r="VPA110" s="204"/>
      <c r="VPB110" s="205"/>
      <c r="VPC110" s="72"/>
      <c r="VPD110" s="70"/>
      <c r="VPE110" s="73"/>
      <c r="VPF110" s="74"/>
      <c r="VPG110" s="74"/>
      <c r="VPH110" s="62"/>
      <c r="VPI110" s="75"/>
      <c r="VPJ110" s="76"/>
      <c r="VPK110" s="216"/>
      <c r="VPL110" s="75"/>
      <c r="VPM110" s="75"/>
      <c r="VPN110" s="204"/>
      <c r="VPO110" s="205"/>
      <c r="VPP110" s="72"/>
      <c r="VPQ110" s="70"/>
      <c r="VPR110" s="73"/>
      <c r="VPS110" s="74"/>
      <c r="VPT110" s="74"/>
      <c r="VPU110" s="62"/>
      <c r="VPV110" s="75"/>
      <c r="VPW110" s="76"/>
      <c r="VPX110" s="216"/>
      <c r="VPY110" s="75"/>
      <c r="VPZ110" s="75"/>
      <c r="VQA110" s="204"/>
      <c r="VQB110" s="205"/>
      <c r="VQC110" s="72"/>
      <c r="VQD110" s="70"/>
      <c r="VQE110" s="73"/>
      <c r="VQF110" s="74"/>
      <c r="VQG110" s="74"/>
      <c r="VQH110" s="62"/>
      <c r="VQI110" s="75"/>
      <c r="VQJ110" s="76"/>
      <c r="VQK110" s="216"/>
      <c r="VQL110" s="75"/>
      <c r="VQM110" s="75"/>
      <c r="VQN110" s="204"/>
      <c r="VQO110" s="205"/>
      <c r="VQP110" s="72"/>
      <c r="VQQ110" s="70"/>
      <c r="VQR110" s="73"/>
      <c r="VQS110" s="74"/>
      <c r="VQT110" s="74"/>
      <c r="VQU110" s="62"/>
      <c r="VQV110" s="75"/>
      <c r="VQW110" s="76"/>
      <c r="VQX110" s="216"/>
      <c r="VQY110" s="75"/>
      <c r="VQZ110" s="75"/>
      <c r="VRA110" s="204"/>
      <c r="VRB110" s="205"/>
      <c r="VRC110" s="72"/>
      <c r="VRD110" s="70"/>
      <c r="VRE110" s="73"/>
      <c r="VRF110" s="74"/>
      <c r="VRG110" s="74"/>
      <c r="VRH110" s="62"/>
      <c r="VRI110" s="75"/>
      <c r="VRJ110" s="76"/>
      <c r="VRK110" s="216"/>
      <c r="VRL110" s="75"/>
      <c r="VRM110" s="75"/>
      <c r="VRN110" s="204"/>
      <c r="VRO110" s="205"/>
      <c r="VRP110" s="72"/>
      <c r="VRQ110" s="70"/>
      <c r="VRR110" s="73"/>
      <c r="VRS110" s="74"/>
      <c r="VRT110" s="74"/>
      <c r="VRU110" s="62"/>
      <c r="VRV110" s="75"/>
      <c r="VRW110" s="76"/>
      <c r="VRX110" s="216"/>
      <c r="VRY110" s="75"/>
      <c r="VRZ110" s="75"/>
      <c r="VSA110" s="204"/>
      <c r="VSB110" s="205"/>
      <c r="VSC110" s="72"/>
      <c r="VSD110" s="70"/>
      <c r="VSE110" s="73"/>
      <c r="VSF110" s="74"/>
      <c r="VSG110" s="74"/>
      <c r="VSH110" s="62"/>
      <c r="VSI110" s="75"/>
      <c r="VSJ110" s="76"/>
      <c r="VSK110" s="216"/>
      <c r="VSL110" s="75"/>
      <c r="VSM110" s="75"/>
      <c r="VSN110" s="204"/>
      <c r="VSO110" s="205"/>
      <c r="VSP110" s="72"/>
      <c r="VSQ110" s="70"/>
      <c r="VSR110" s="73"/>
      <c r="VSS110" s="74"/>
      <c r="VST110" s="74"/>
      <c r="VSU110" s="62"/>
      <c r="VSV110" s="75"/>
      <c r="VSW110" s="76"/>
      <c r="VSX110" s="216"/>
      <c r="VSY110" s="75"/>
      <c r="VSZ110" s="75"/>
      <c r="VTA110" s="204"/>
      <c r="VTB110" s="205"/>
      <c r="VTC110" s="72"/>
      <c r="VTD110" s="70"/>
      <c r="VTE110" s="73"/>
      <c r="VTF110" s="74"/>
      <c r="VTG110" s="74"/>
      <c r="VTH110" s="62"/>
      <c r="VTI110" s="75"/>
      <c r="VTJ110" s="76"/>
      <c r="VTK110" s="216"/>
      <c r="VTL110" s="75"/>
      <c r="VTM110" s="75"/>
      <c r="VTN110" s="204"/>
      <c r="VTO110" s="205"/>
      <c r="VTP110" s="72"/>
      <c r="VTQ110" s="70"/>
      <c r="VTR110" s="73"/>
      <c r="VTS110" s="74"/>
      <c r="VTT110" s="74"/>
      <c r="VTU110" s="62"/>
      <c r="VTV110" s="75"/>
      <c r="VTW110" s="76"/>
      <c r="VTX110" s="216"/>
      <c r="VTY110" s="75"/>
      <c r="VTZ110" s="75"/>
      <c r="VUA110" s="204"/>
      <c r="VUB110" s="205"/>
      <c r="VUC110" s="72"/>
      <c r="VUD110" s="70"/>
      <c r="VUE110" s="73"/>
      <c r="VUF110" s="74"/>
      <c r="VUG110" s="74"/>
      <c r="VUH110" s="62"/>
      <c r="VUI110" s="75"/>
      <c r="VUJ110" s="76"/>
      <c r="VUK110" s="216"/>
      <c r="VUL110" s="75"/>
      <c r="VUM110" s="75"/>
      <c r="VUN110" s="204"/>
      <c r="VUO110" s="205"/>
      <c r="VUP110" s="72"/>
      <c r="VUQ110" s="70"/>
      <c r="VUR110" s="73"/>
      <c r="VUS110" s="74"/>
      <c r="VUT110" s="74"/>
      <c r="VUU110" s="62"/>
      <c r="VUV110" s="75"/>
      <c r="VUW110" s="76"/>
      <c r="VUX110" s="216"/>
      <c r="VUY110" s="75"/>
      <c r="VUZ110" s="75"/>
      <c r="VVA110" s="204"/>
      <c r="VVB110" s="205"/>
      <c r="VVC110" s="72"/>
      <c r="VVD110" s="70"/>
      <c r="VVE110" s="73"/>
      <c r="VVF110" s="74"/>
      <c r="VVG110" s="74"/>
      <c r="VVH110" s="62"/>
      <c r="VVI110" s="75"/>
      <c r="VVJ110" s="76"/>
      <c r="VVK110" s="216"/>
      <c r="VVL110" s="75"/>
      <c r="VVM110" s="75"/>
      <c r="VVN110" s="204"/>
      <c r="VVO110" s="205"/>
      <c r="VVP110" s="72"/>
      <c r="VVQ110" s="70"/>
      <c r="VVR110" s="73"/>
      <c r="VVS110" s="74"/>
      <c r="VVT110" s="74"/>
      <c r="VVU110" s="62"/>
      <c r="VVV110" s="75"/>
      <c r="VVW110" s="76"/>
      <c r="VVX110" s="216"/>
      <c r="VVY110" s="75"/>
      <c r="VVZ110" s="75"/>
      <c r="VWA110" s="204"/>
      <c r="VWB110" s="205"/>
      <c r="VWC110" s="72"/>
      <c r="VWD110" s="70"/>
      <c r="VWE110" s="73"/>
      <c r="VWF110" s="74"/>
      <c r="VWG110" s="74"/>
      <c r="VWH110" s="62"/>
      <c r="VWI110" s="75"/>
      <c r="VWJ110" s="76"/>
      <c r="VWK110" s="216"/>
      <c r="VWL110" s="75"/>
      <c r="VWM110" s="75"/>
      <c r="VWN110" s="204"/>
      <c r="VWO110" s="205"/>
      <c r="VWP110" s="72"/>
      <c r="VWQ110" s="70"/>
      <c r="VWR110" s="73"/>
      <c r="VWS110" s="74"/>
      <c r="VWT110" s="74"/>
      <c r="VWU110" s="62"/>
      <c r="VWV110" s="75"/>
      <c r="VWW110" s="76"/>
      <c r="VWX110" s="216"/>
      <c r="VWY110" s="75"/>
      <c r="VWZ110" s="75"/>
      <c r="VXA110" s="204"/>
      <c r="VXB110" s="205"/>
      <c r="VXC110" s="72"/>
      <c r="VXD110" s="70"/>
      <c r="VXE110" s="73"/>
      <c r="VXF110" s="74"/>
      <c r="VXG110" s="74"/>
      <c r="VXH110" s="62"/>
      <c r="VXI110" s="75"/>
      <c r="VXJ110" s="76"/>
      <c r="VXK110" s="216"/>
      <c r="VXL110" s="75"/>
      <c r="VXM110" s="75"/>
      <c r="VXN110" s="204"/>
      <c r="VXO110" s="205"/>
      <c r="VXP110" s="72"/>
      <c r="VXQ110" s="70"/>
      <c r="VXR110" s="73"/>
      <c r="VXS110" s="74"/>
      <c r="VXT110" s="74"/>
      <c r="VXU110" s="62"/>
      <c r="VXV110" s="75"/>
      <c r="VXW110" s="76"/>
      <c r="VXX110" s="216"/>
      <c r="VXY110" s="75"/>
      <c r="VXZ110" s="75"/>
      <c r="VYA110" s="204"/>
      <c r="VYB110" s="205"/>
      <c r="VYC110" s="72"/>
      <c r="VYD110" s="70"/>
      <c r="VYE110" s="73"/>
      <c r="VYF110" s="74"/>
      <c r="VYG110" s="74"/>
      <c r="VYH110" s="62"/>
      <c r="VYI110" s="75"/>
      <c r="VYJ110" s="76"/>
      <c r="VYK110" s="216"/>
      <c r="VYL110" s="75"/>
      <c r="VYM110" s="75"/>
      <c r="VYN110" s="204"/>
      <c r="VYO110" s="205"/>
      <c r="VYP110" s="72"/>
      <c r="VYQ110" s="70"/>
      <c r="VYR110" s="73"/>
      <c r="VYS110" s="74"/>
      <c r="VYT110" s="74"/>
      <c r="VYU110" s="62"/>
      <c r="VYV110" s="75"/>
      <c r="VYW110" s="76"/>
      <c r="VYX110" s="216"/>
      <c r="VYY110" s="75"/>
      <c r="VYZ110" s="75"/>
      <c r="VZA110" s="204"/>
      <c r="VZB110" s="205"/>
      <c r="VZC110" s="72"/>
      <c r="VZD110" s="70"/>
      <c r="VZE110" s="73"/>
      <c r="VZF110" s="74"/>
      <c r="VZG110" s="74"/>
      <c r="VZH110" s="62"/>
      <c r="VZI110" s="75"/>
      <c r="VZJ110" s="76"/>
      <c r="VZK110" s="216"/>
      <c r="VZL110" s="75"/>
      <c r="VZM110" s="75"/>
      <c r="VZN110" s="204"/>
      <c r="VZO110" s="205"/>
      <c r="VZP110" s="72"/>
      <c r="VZQ110" s="70"/>
      <c r="VZR110" s="73"/>
      <c r="VZS110" s="74"/>
      <c r="VZT110" s="74"/>
      <c r="VZU110" s="62"/>
      <c r="VZV110" s="75"/>
      <c r="VZW110" s="76"/>
      <c r="VZX110" s="216"/>
      <c r="VZY110" s="75"/>
      <c r="VZZ110" s="75"/>
      <c r="WAA110" s="204"/>
      <c r="WAB110" s="205"/>
      <c r="WAC110" s="72"/>
      <c r="WAD110" s="70"/>
      <c r="WAE110" s="73"/>
      <c r="WAF110" s="74"/>
      <c r="WAG110" s="74"/>
      <c r="WAH110" s="62"/>
      <c r="WAI110" s="75"/>
      <c r="WAJ110" s="76"/>
      <c r="WAK110" s="216"/>
      <c r="WAL110" s="75"/>
      <c r="WAM110" s="75"/>
      <c r="WAN110" s="204"/>
      <c r="WAO110" s="205"/>
      <c r="WAP110" s="72"/>
      <c r="WAQ110" s="70"/>
      <c r="WAR110" s="73"/>
      <c r="WAS110" s="74"/>
      <c r="WAT110" s="74"/>
      <c r="WAU110" s="62"/>
      <c r="WAV110" s="75"/>
      <c r="WAW110" s="76"/>
      <c r="WAX110" s="216"/>
      <c r="WAY110" s="75"/>
      <c r="WAZ110" s="75"/>
      <c r="WBA110" s="204"/>
      <c r="WBB110" s="205"/>
      <c r="WBC110" s="72"/>
      <c r="WBD110" s="70"/>
      <c r="WBE110" s="73"/>
      <c r="WBF110" s="74"/>
      <c r="WBG110" s="74"/>
      <c r="WBH110" s="62"/>
      <c r="WBI110" s="75"/>
      <c r="WBJ110" s="76"/>
      <c r="WBK110" s="216"/>
      <c r="WBL110" s="75"/>
      <c r="WBM110" s="75"/>
      <c r="WBN110" s="204"/>
      <c r="WBO110" s="205"/>
      <c r="WBP110" s="72"/>
      <c r="WBQ110" s="70"/>
      <c r="WBR110" s="73"/>
      <c r="WBS110" s="74"/>
      <c r="WBT110" s="74"/>
      <c r="WBU110" s="62"/>
      <c r="WBV110" s="75"/>
      <c r="WBW110" s="76"/>
      <c r="WBX110" s="216"/>
      <c r="WBY110" s="75"/>
      <c r="WBZ110" s="75"/>
      <c r="WCA110" s="204"/>
      <c r="WCB110" s="205"/>
      <c r="WCC110" s="72"/>
      <c r="WCD110" s="70"/>
      <c r="WCE110" s="73"/>
      <c r="WCF110" s="74"/>
      <c r="WCG110" s="74"/>
      <c r="WCH110" s="62"/>
      <c r="WCI110" s="75"/>
      <c r="WCJ110" s="76"/>
      <c r="WCK110" s="216"/>
      <c r="WCL110" s="75"/>
      <c r="WCM110" s="75"/>
      <c r="WCN110" s="204"/>
      <c r="WCO110" s="205"/>
      <c r="WCP110" s="72"/>
      <c r="WCQ110" s="70"/>
      <c r="WCR110" s="73"/>
      <c r="WCS110" s="74"/>
      <c r="WCT110" s="74"/>
      <c r="WCU110" s="62"/>
      <c r="WCV110" s="75"/>
      <c r="WCW110" s="76"/>
      <c r="WCX110" s="216"/>
      <c r="WCY110" s="75"/>
      <c r="WCZ110" s="75"/>
      <c r="WDA110" s="204"/>
      <c r="WDB110" s="205"/>
      <c r="WDC110" s="72"/>
      <c r="WDD110" s="70"/>
      <c r="WDE110" s="73"/>
      <c r="WDF110" s="74"/>
      <c r="WDG110" s="74"/>
      <c r="WDH110" s="62"/>
      <c r="WDI110" s="75"/>
      <c r="WDJ110" s="76"/>
      <c r="WDK110" s="216"/>
      <c r="WDL110" s="75"/>
      <c r="WDM110" s="75"/>
      <c r="WDN110" s="204"/>
      <c r="WDO110" s="205"/>
      <c r="WDP110" s="72"/>
      <c r="WDQ110" s="70"/>
      <c r="WDR110" s="73"/>
      <c r="WDS110" s="74"/>
      <c r="WDT110" s="74"/>
      <c r="WDU110" s="62"/>
      <c r="WDV110" s="75"/>
      <c r="WDW110" s="76"/>
      <c r="WDX110" s="216"/>
      <c r="WDY110" s="75"/>
      <c r="WDZ110" s="75"/>
      <c r="WEA110" s="204"/>
      <c r="WEB110" s="205"/>
      <c r="WEC110" s="72"/>
      <c r="WED110" s="70"/>
      <c r="WEE110" s="73"/>
      <c r="WEF110" s="74"/>
      <c r="WEG110" s="74"/>
      <c r="WEH110" s="62"/>
      <c r="WEI110" s="75"/>
      <c r="WEJ110" s="76"/>
      <c r="WEK110" s="216"/>
      <c r="WEL110" s="75"/>
      <c r="WEM110" s="75"/>
      <c r="WEN110" s="204"/>
      <c r="WEO110" s="205"/>
      <c r="WEP110" s="72"/>
      <c r="WEQ110" s="70"/>
      <c r="WER110" s="73"/>
      <c r="WES110" s="74"/>
      <c r="WET110" s="74"/>
      <c r="WEU110" s="62"/>
      <c r="WEV110" s="75"/>
      <c r="WEW110" s="76"/>
      <c r="WEX110" s="216"/>
      <c r="WEY110" s="75"/>
      <c r="WEZ110" s="75"/>
      <c r="WFA110" s="204"/>
      <c r="WFB110" s="205"/>
      <c r="WFC110" s="72"/>
      <c r="WFD110" s="70"/>
      <c r="WFE110" s="73"/>
      <c r="WFF110" s="74"/>
      <c r="WFG110" s="74"/>
      <c r="WFH110" s="62"/>
      <c r="WFI110" s="75"/>
      <c r="WFJ110" s="76"/>
      <c r="WFK110" s="216"/>
      <c r="WFL110" s="75"/>
      <c r="WFM110" s="75"/>
      <c r="WFN110" s="204"/>
      <c r="WFO110" s="205"/>
      <c r="WFP110" s="72"/>
      <c r="WFQ110" s="70"/>
      <c r="WFR110" s="73"/>
      <c r="WFS110" s="74"/>
      <c r="WFT110" s="74"/>
      <c r="WFU110" s="62"/>
      <c r="WFV110" s="75"/>
      <c r="WFW110" s="76"/>
      <c r="WFX110" s="216"/>
      <c r="WFY110" s="75"/>
      <c r="WFZ110" s="75"/>
      <c r="WGA110" s="204"/>
      <c r="WGB110" s="205"/>
      <c r="WGC110" s="72"/>
      <c r="WGD110" s="70"/>
      <c r="WGE110" s="73"/>
      <c r="WGF110" s="74"/>
      <c r="WGG110" s="74"/>
      <c r="WGH110" s="62"/>
      <c r="WGI110" s="75"/>
      <c r="WGJ110" s="76"/>
      <c r="WGK110" s="216"/>
      <c r="WGL110" s="75"/>
      <c r="WGM110" s="75"/>
      <c r="WGN110" s="204"/>
      <c r="WGO110" s="205"/>
      <c r="WGP110" s="72"/>
      <c r="WGQ110" s="70"/>
      <c r="WGR110" s="73"/>
      <c r="WGS110" s="74"/>
      <c r="WGT110" s="74"/>
      <c r="WGU110" s="62"/>
      <c r="WGV110" s="75"/>
      <c r="WGW110" s="76"/>
      <c r="WGX110" s="216"/>
      <c r="WGY110" s="75"/>
      <c r="WGZ110" s="75"/>
      <c r="WHA110" s="204"/>
      <c r="WHB110" s="205"/>
      <c r="WHC110" s="72"/>
      <c r="WHD110" s="70"/>
      <c r="WHE110" s="73"/>
      <c r="WHF110" s="74"/>
      <c r="WHG110" s="74"/>
      <c r="WHH110" s="62"/>
      <c r="WHI110" s="75"/>
      <c r="WHJ110" s="76"/>
      <c r="WHK110" s="216"/>
      <c r="WHL110" s="75"/>
      <c r="WHM110" s="75"/>
      <c r="WHN110" s="204"/>
      <c r="WHO110" s="205"/>
      <c r="WHP110" s="72"/>
      <c r="WHQ110" s="70"/>
      <c r="WHR110" s="73"/>
      <c r="WHS110" s="74"/>
      <c r="WHT110" s="74"/>
      <c r="WHU110" s="62"/>
      <c r="WHV110" s="75"/>
      <c r="WHW110" s="76"/>
      <c r="WHX110" s="216"/>
      <c r="WHY110" s="75"/>
      <c r="WHZ110" s="75"/>
      <c r="WIA110" s="204"/>
      <c r="WIB110" s="205"/>
      <c r="WIC110" s="72"/>
      <c r="WID110" s="70"/>
      <c r="WIE110" s="73"/>
      <c r="WIF110" s="74"/>
      <c r="WIG110" s="74"/>
      <c r="WIH110" s="62"/>
      <c r="WII110" s="75"/>
      <c r="WIJ110" s="76"/>
      <c r="WIK110" s="216"/>
      <c r="WIL110" s="75"/>
      <c r="WIM110" s="75"/>
      <c r="WIN110" s="204"/>
      <c r="WIO110" s="205"/>
      <c r="WIP110" s="72"/>
      <c r="WIQ110" s="70"/>
      <c r="WIR110" s="73"/>
      <c r="WIS110" s="74"/>
      <c r="WIT110" s="74"/>
      <c r="WIU110" s="62"/>
      <c r="WIV110" s="75"/>
      <c r="WIW110" s="76"/>
      <c r="WIX110" s="216"/>
      <c r="WIY110" s="75"/>
      <c r="WIZ110" s="75"/>
      <c r="WJA110" s="204"/>
      <c r="WJB110" s="205"/>
      <c r="WJC110" s="72"/>
      <c r="WJD110" s="70"/>
      <c r="WJE110" s="73"/>
      <c r="WJF110" s="74"/>
      <c r="WJG110" s="74"/>
      <c r="WJH110" s="62"/>
      <c r="WJI110" s="75"/>
      <c r="WJJ110" s="76"/>
      <c r="WJK110" s="216"/>
      <c r="WJL110" s="75"/>
      <c r="WJM110" s="75"/>
      <c r="WJN110" s="204"/>
      <c r="WJO110" s="205"/>
      <c r="WJP110" s="72"/>
      <c r="WJQ110" s="70"/>
      <c r="WJR110" s="73"/>
      <c r="WJS110" s="74"/>
      <c r="WJT110" s="74"/>
      <c r="WJU110" s="62"/>
      <c r="WJV110" s="75"/>
      <c r="WJW110" s="76"/>
      <c r="WJX110" s="216"/>
      <c r="WJY110" s="75"/>
      <c r="WJZ110" s="75"/>
      <c r="WKA110" s="204"/>
      <c r="WKB110" s="205"/>
      <c r="WKC110" s="72"/>
      <c r="WKD110" s="70"/>
      <c r="WKE110" s="73"/>
      <c r="WKF110" s="74"/>
      <c r="WKG110" s="74"/>
      <c r="WKH110" s="62"/>
      <c r="WKI110" s="75"/>
      <c r="WKJ110" s="76"/>
      <c r="WKK110" s="216"/>
      <c r="WKL110" s="75"/>
      <c r="WKM110" s="75"/>
      <c r="WKN110" s="204"/>
      <c r="WKO110" s="205"/>
      <c r="WKP110" s="72"/>
      <c r="WKQ110" s="70"/>
      <c r="WKR110" s="73"/>
      <c r="WKS110" s="74"/>
      <c r="WKT110" s="74"/>
      <c r="WKU110" s="62"/>
      <c r="WKV110" s="75"/>
      <c r="WKW110" s="76"/>
      <c r="WKX110" s="216"/>
      <c r="WKY110" s="75"/>
      <c r="WKZ110" s="75"/>
      <c r="WLA110" s="204"/>
      <c r="WLB110" s="205"/>
      <c r="WLC110" s="72"/>
      <c r="WLD110" s="70"/>
      <c r="WLE110" s="73"/>
      <c r="WLF110" s="74"/>
      <c r="WLG110" s="74"/>
      <c r="WLH110" s="62"/>
      <c r="WLI110" s="75"/>
      <c r="WLJ110" s="76"/>
      <c r="WLK110" s="216"/>
      <c r="WLL110" s="75"/>
      <c r="WLM110" s="75"/>
      <c r="WLN110" s="204"/>
      <c r="WLO110" s="205"/>
      <c r="WLP110" s="72"/>
      <c r="WLQ110" s="70"/>
      <c r="WLR110" s="73"/>
      <c r="WLS110" s="74"/>
      <c r="WLT110" s="74"/>
      <c r="WLU110" s="62"/>
      <c r="WLV110" s="75"/>
      <c r="WLW110" s="76"/>
      <c r="WLX110" s="216"/>
      <c r="WLY110" s="75"/>
      <c r="WLZ110" s="75"/>
      <c r="WMA110" s="204"/>
      <c r="WMB110" s="205"/>
      <c r="WMC110" s="72"/>
      <c r="WMD110" s="70"/>
      <c r="WME110" s="73"/>
      <c r="WMF110" s="74"/>
      <c r="WMG110" s="74"/>
      <c r="WMH110" s="62"/>
      <c r="WMI110" s="75"/>
      <c r="WMJ110" s="76"/>
      <c r="WMK110" s="216"/>
      <c r="WML110" s="75"/>
      <c r="WMM110" s="75"/>
      <c r="WMN110" s="204"/>
      <c r="WMO110" s="205"/>
      <c r="WMP110" s="72"/>
      <c r="WMQ110" s="70"/>
      <c r="WMR110" s="73"/>
      <c r="WMS110" s="74"/>
      <c r="WMT110" s="74"/>
      <c r="WMU110" s="62"/>
      <c r="WMV110" s="75"/>
      <c r="WMW110" s="76"/>
      <c r="WMX110" s="216"/>
      <c r="WMY110" s="75"/>
      <c r="WMZ110" s="75"/>
      <c r="WNA110" s="204"/>
      <c r="WNB110" s="205"/>
      <c r="WNC110" s="72"/>
      <c r="WND110" s="70"/>
      <c r="WNE110" s="73"/>
      <c r="WNF110" s="74"/>
      <c r="WNG110" s="74"/>
      <c r="WNH110" s="62"/>
      <c r="WNI110" s="75"/>
      <c r="WNJ110" s="76"/>
      <c r="WNK110" s="216"/>
      <c r="WNL110" s="75"/>
      <c r="WNM110" s="75"/>
      <c r="WNN110" s="204"/>
      <c r="WNO110" s="205"/>
      <c r="WNP110" s="72"/>
      <c r="WNQ110" s="70"/>
      <c r="WNR110" s="73"/>
      <c r="WNS110" s="74"/>
      <c r="WNT110" s="74"/>
      <c r="WNU110" s="62"/>
      <c r="WNV110" s="75"/>
      <c r="WNW110" s="76"/>
      <c r="WNX110" s="216"/>
      <c r="WNY110" s="75"/>
      <c r="WNZ110" s="75"/>
      <c r="WOA110" s="204"/>
      <c r="WOB110" s="205"/>
      <c r="WOC110" s="72"/>
      <c r="WOD110" s="70"/>
      <c r="WOE110" s="73"/>
      <c r="WOF110" s="74"/>
      <c r="WOG110" s="74"/>
      <c r="WOH110" s="62"/>
      <c r="WOI110" s="75"/>
      <c r="WOJ110" s="76"/>
      <c r="WOK110" s="216"/>
      <c r="WOL110" s="75"/>
      <c r="WOM110" s="75"/>
      <c r="WON110" s="204"/>
      <c r="WOO110" s="205"/>
      <c r="WOP110" s="72"/>
      <c r="WOQ110" s="70"/>
      <c r="WOR110" s="73"/>
      <c r="WOS110" s="74"/>
      <c r="WOT110" s="74"/>
      <c r="WOU110" s="62"/>
      <c r="WOV110" s="75"/>
      <c r="WOW110" s="76"/>
      <c r="WOX110" s="216"/>
      <c r="WOY110" s="75"/>
      <c r="WOZ110" s="75"/>
      <c r="WPA110" s="204"/>
      <c r="WPB110" s="205"/>
      <c r="WPC110" s="72"/>
      <c r="WPD110" s="70"/>
      <c r="WPE110" s="73"/>
      <c r="WPF110" s="74"/>
      <c r="WPG110" s="74"/>
      <c r="WPH110" s="62"/>
      <c r="WPI110" s="75"/>
      <c r="WPJ110" s="76"/>
      <c r="WPK110" s="216"/>
      <c r="WPL110" s="75"/>
      <c r="WPM110" s="75"/>
      <c r="WPN110" s="204"/>
      <c r="WPO110" s="205"/>
      <c r="WPP110" s="72"/>
      <c r="WPQ110" s="70"/>
      <c r="WPR110" s="73"/>
      <c r="WPS110" s="74"/>
      <c r="WPT110" s="74"/>
      <c r="WPU110" s="62"/>
      <c r="WPV110" s="75"/>
      <c r="WPW110" s="76"/>
      <c r="WPX110" s="216"/>
      <c r="WPY110" s="75"/>
      <c r="WPZ110" s="75"/>
      <c r="WQA110" s="204"/>
      <c r="WQB110" s="205"/>
      <c r="WQC110" s="72"/>
      <c r="WQD110" s="70"/>
      <c r="WQE110" s="73"/>
      <c r="WQF110" s="74"/>
      <c r="WQG110" s="74"/>
      <c r="WQH110" s="62"/>
      <c r="WQI110" s="75"/>
      <c r="WQJ110" s="76"/>
      <c r="WQK110" s="216"/>
      <c r="WQL110" s="75"/>
      <c r="WQM110" s="75"/>
      <c r="WQN110" s="204"/>
      <c r="WQO110" s="205"/>
      <c r="WQP110" s="72"/>
      <c r="WQQ110" s="70"/>
      <c r="WQR110" s="73"/>
      <c r="WQS110" s="74"/>
      <c r="WQT110" s="74"/>
      <c r="WQU110" s="62"/>
      <c r="WQV110" s="75"/>
      <c r="WQW110" s="76"/>
      <c r="WQX110" s="216"/>
      <c r="WQY110" s="75"/>
      <c r="WQZ110" s="75"/>
      <c r="WRA110" s="204"/>
      <c r="WRB110" s="205"/>
      <c r="WRC110" s="72"/>
      <c r="WRD110" s="70"/>
      <c r="WRE110" s="73"/>
      <c r="WRF110" s="74"/>
      <c r="WRG110" s="74"/>
      <c r="WRH110" s="62"/>
      <c r="WRI110" s="75"/>
      <c r="WRJ110" s="76"/>
      <c r="WRK110" s="216"/>
      <c r="WRL110" s="75"/>
      <c r="WRM110" s="75"/>
      <c r="WRN110" s="204"/>
      <c r="WRO110" s="205"/>
      <c r="WRP110" s="72"/>
      <c r="WRQ110" s="70"/>
      <c r="WRR110" s="73"/>
      <c r="WRS110" s="74"/>
      <c r="WRT110" s="74"/>
      <c r="WRU110" s="62"/>
      <c r="WRV110" s="75"/>
      <c r="WRW110" s="76"/>
      <c r="WRX110" s="216"/>
      <c r="WRY110" s="75"/>
      <c r="WRZ110" s="75"/>
      <c r="WSA110" s="204"/>
      <c r="WSB110" s="205"/>
      <c r="WSC110" s="72"/>
      <c r="WSD110" s="70"/>
      <c r="WSE110" s="73"/>
      <c r="WSF110" s="74"/>
      <c r="WSG110" s="74"/>
      <c r="WSH110" s="62"/>
      <c r="WSI110" s="75"/>
      <c r="WSJ110" s="76"/>
      <c r="WSK110" s="216"/>
      <c r="WSL110" s="75"/>
      <c r="WSM110" s="75"/>
      <c r="WSN110" s="204"/>
      <c r="WSO110" s="205"/>
      <c r="WSP110" s="72"/>
      <c r="WSQ110" s="70"/>
      <c r="WSR110" s="73"/>
      <c r="WSS110" s="74"/>
      <c r="WST110" s="74"/>
      <c r="WSU110" s="62"/>
      <c r="WSV110" s="75"/>
      <c r="WSW110" s="76"/>
      <c r="WSX110" s="216"/>
      <c r="WSY110" s="75"/>
      <c r="WSZ110" s="75"/>
      <c r="WTA110" s="204"/>
      <c r="WTB110" s="205"/>
      <c r="WTC110" s="72"/>
      <c r="WTD110" s="70"/>
      <c r="WTE110" s="73"/>
      <c r="WTF110" s="74"/>
      <c r="WTG110" s="74"/>
      <c r="WTH110" s="62"/>
      <c r="WTI110" s="75"/>
      <c r="WTJ110" s="76"/>
      <c r="WTK110" s="216"/>
      <c r="WTL110" s="75"/>
      <c r="WTM110" s="75"/>
      <c r="WTN110" s="204"/>
      <c r="WTO110" s="205"/>
      <c r="WTP110" s="72"/>
      <c r="WTQ110" s="70"/>
      <c r="WTR110" s="73"/>
      <c r="WTS110" s="74"/>
      <c r="WTT110" s="74"/>
      <c r="WTU110" s="62"/>
      <c r="WTV110" s="75"/>
      <c r="WTW110" s="76"/>
      <c r="WTX110" s="216"/>
      <c r="WTY110" s="75"/>
      <c r="WTZ110" s="75"/>
      <c r="WUA110" s="204"/>
      <c r="WUB110" s="205"/>
      <c r="WUC110" s="72"/>
      <c r="WUD110" s="70"/>
      <c r="WUE110" s="73"/>
      <c r="WUF110" s="74"/>
      <c r="WUG110" s="74"/>
      <c r="WUH110" s="62"/>
      <c r="WUI110" s="75"/>
      <c r="WUJ110" s="76"/>
      <c r="WUK110" s="216"/>
      <c r="WUL110" s="75"/>
      <c r="WUM110" s="75"/>
      <c r="WUN110" s="204"/>
      <c r="WUO110" s="205"/>
      <c r="WUP110" s="72"/>
      <c r="WUQ110" s="70"/>
      <c r="WUR110" s="73"/>
      <c r="WUS110" s="74"/>
      <c r="WUT110" s="74"/>
      <c r="WUU110" s="62"/>
      <c r="WUV110" s="75"/>
      <c r="WUW110" s="76"/>
      <c r="WUX110" s="216"/>
      <c r="WUY110" s="75"/>
      <c r="WUZ110" s="75"/>
      <c r="WVA110" s="204"/>
      <c r="WVB110" s="205"/>
      <c r="WVC110" s="72"/>
      <c r="WVD110" s="70"/>
      <c r="WVE110" s="73"/>
      <c r="WVF110" s="74"/>
      <c r="WVG110" s="74"/>
      <c r="WVH110" s="62"/>
      <c r="WVI110" s="75"/>
      <c r="WVJ110" s="76"/>
      <c r="WVK110" s="216"/>
      <c r="WVL110" s="75"/>
      <c r="WVM110" s="75"/>
      <c r="WVN110" s="204"/>
      <c r="WVO110" s="205"/>
      <c r="WVP110" s="72"/>
      <c r="WVQ110" s="70"/>
      <c r="WVR110" s="73"/>
      <c r="WVS110" s="74"/>
      <c r="WVT110" s="74"/>
      <c r="WVU110" s="62"/>
      <c r="WVV110" s="75"/>
      <c r="WVW110" s="76"/>
      <c r="WVX110" s="216"/>
      <c r="WVY110" s="75"/>
      <c r="WVZ110" s="75"/>
      <c r="WWA110" s="204"/>
      <c r="WWB110" s="205"/>
      <c r="WWC110" s="72"/>
      <c r="WWD110" s="70"/>
      <c r="WWE110" s="73"/>
      <c r="WWF110" s="74"/>
      <c r="WWG110" s="74"/>
      <c r="WWH110" s="62"/>
      <c r="WWI110" s="75"/>
      <c r="WWJ110" s="76"/>
      <c r="WWK110" s="216"/>
      <c r="WWL110" s="75"/>
      <c r="WWM110" s="75"/>
      <c r="WWN110" s="204"/>
      <c r="WWO110" s="205"/>
      <c r="WWP110" s="72"/>
      <c r="WWQ110" s="70"/>
      <c r="WWR110" s="73"/>
      <c r="WWS110" s="74"/>
      <c r="WWT110" s="74"/>
      <c r="WWU110" s="62"/>
      <c r="WWV110" s="75"/>
      <c r="WWW110" s="76"/>
      <c r="WWX110" s="216"/>
      <c r="WWY110" s="75"/>
      <c r="WWZ110" s="75"/>
      <c r="WXA110" s="204"/>
      <c r="WXB110" s="205"/>
      <c r="WXC110" s="72"/>
      <c r="WXD110" s="70"/>
      <c r="WXE110" s="73"/>
      <c r="WXF110" s="74"/>
      <c r="WXG110" s="74"/>
      <c r="WXH110" s="62"/>
      <c r="WXI110" s="75"/>
      <c r="WXJ110" s="76"/>
      <c r="WXK110" s="216"/>
      <c r="WXL110" s="75"/>
      <c r="WXM110" s="75"/>
      <c r="WXN110" s="204"/>
      <c r="WXO110" s="205"/>
      <c r="WXP110" s="72"/>
      <c r="WXQ110" s="70"/>
      <c r="WXR110" s="73"/>
      <c r="WXS110" s="74"/>
      <c r="WXT110" s="74"/>
      <c r="WXU110" s="62"/>
      <c r="WXV110" s="75"/>
      <c r="WXW110" s="76"/>
      <c r="WXX110" s="216"/>
      <c r="WXY110" s="75"/>
      <c r="WXZ110" s="75"/>
      <c r="WYA110" s="204"/>
      <c r="WYB110" s="205"/>
      <c r="WYC110" s="72"/>
      <c r="WYD110" s="70"/>
      <c r="WYE110" s="73"/>
      <c r="WYF110" s="74"/>
      <c r="WYG110" s="74"/>
      <c r="WYH110" s="62"/>
      <c r="WYI110" s="75"/>
      <c r="WYJ110" s="76"/>
      <c r="WYK110" s="216"/>
      <c r="WYL110" s="75"/>
      <c r="WYM110" s="75"/>
      <c r="WYN110" s="204"/>
      <c r="WYO110" s="205"/>
      <c r="WYP110" s="72"/>
      <c r="WYQ110" s="70"/>
      <c r="WYR110" s="73"/>
      <c r="WYS110" s="74"/>
      <c r="WYT110" s="74"/>
      <c r="WYU110" s="62"/>
      <c r="WYV110" s="75"/>
      <c r="WYW110" s="76"/>
      <c r="WYX110" s="216"/>
      <c r="WYY110" s="75"/>
      <c r="WYZ110" s="75"/>
      <c r="WZA110" s="204"/>
      <c r="WZB110" s="205"/>
      <c r="WZC110" s="72"/>
      <c r="WZD110" s="70"/>
      <c r="WZE110" s="73"/>
      <c r="WZF110" s="74"/>
      <c r="WZG110" s="74"/>
      <c r="WZH110" s="62"/>
      <c r="WZI110" s="75"/>
      <c r="WZJ110" s="76"/>
      <c r="WZK110" s="216"/>
      <c r="WZL110" s="75"/>
      <c r="WZM110" s="75"/>
      <c r="WZN110" s="204"/>
      <c r="WZO110" s="205"/>
      <c r="WZP110" s="72"/>
      <c r="WZQ110" s="70"/>
      <c r="WZR110" s="73"/>
      <c r="WZS110" s="74"/>
      <c r="WZT110" s="74"/>
      <c r="WZU110" s="62"/>
      <c r="WZV110" s="75"/>
      <c r="WZW110" s="76"/>
      <c r="WZX110" s="216"/>
      <c r="WZY110" s="75"/>
      <c r="WZZ110" s="75"/>
      <c r="XAA110" s="204"/>
      <c r="XAB110" s="205"/>
      <c r="XAC110" s="72"/>
      <c r="XAD110" s="70"/>
      <c r="XAE110" s="73"/>
      <c r="XAF110" s="74"/>
      <c r="XAG110" s="74"/>
      <c r="XAH110" s="62"/>
      <c r="XAI110" s="75"/>
      <c r="XAJ110" s="76"/>
      <c r="XAK110" s="216"/>
      <c r="XAL110" s="75"/>
      <c r="XAM110" s="75"/>
      <c r="XAN110" s="204"/>
      <c r="XAO110" s="205"/>
      <c r="XAP110" s="72"/>
      <c r="XAQ110" s="70"/>
      <c r="XAR110" s="73"/>
      <c r="XAS110" s="74"/>
      <c r="XAT110" s="74"/>
      <c r="XAU110" s="62"/>
      <c r="XAV110" s="75"/>
      <c r="XAW110" s="76"/>
      <c r="XAX110" s="216"/>
      <c r="XAY110" s="75"/>
      <c r="XAZ110" s="75"/>
      <c r="XBA110" s="204"/>
      <c r="XBB110" s="205"/>
      <c r="XBC110" s="72"/>
      <c r="XBD110" s="70"/>
      <c r="XBE110" s="73"/>
      <c r="XBF110" s="74"/>
      <c r="XBG110" s="74"/>
      <c r="XBH110" s="62"/>
      <c r="XBI110" s="75"/>
      <c r="XBJ110" s="76"/>
      <c r="XBK110" s="216"/>
      <c r="XBL110" s="75"/>
      <c r="XBM110" s="75"/>
      <c r="XBN110" s="204"/>
      <c r="XBO110" s="205"/>
      <c r="XBP110" s="72"/>
      <c r="XBQ110" s="70"/>
      <c r="XBR110" s="73"/>
      <c r="XBS110" s="74"/>
      <c r="XBT110" s="74"/>
      <c r="XBU110" s="62"/>
      <c r="XBV110" s="75"/>
      <c r="XBW110" s="76"/>
      <c r="XBX110" s="216"/>
      <c r="XBY110" s="75"/>
      <c r="XBZ110" s="75"/>
      <c r="XCA110" s="204"/>
      <c r="XCB110" s="205"/>
      <c r="XCC110" s="72"/>
      <c r="XCD110" s="70"/>
      <c r="XCE110" s="73"/>
      <c r="XCF110" s="74"/>
      <c r="XCG110" s="74"/>
      <c r="XCH110" s="62"/>
      <c r="XCI110" s="75"/>
      <c r="XCJ110" s="76"/>
      <c r="XCK110" s="216"/>
      <c r="XCL110" s="75"/>
      <c r="XCM110" s="75"/>
      <c r="XCN110" s="204"/>
      <c r="XCO110" s="205"/>
      <c r="XCP110" s="72"/>
      <c r="XCQ110" s="70"/>
      <c r="XCR110" s="73"/>
      <c r="XCS110" s="74"/>
      <c r="XCT110" s="74"/>
      <c r="XCU110" s="62"/>
      <c r="XCV110" s="75"/>
      <c r="XCW110" s="76"/>
      <c r="XCX110" s="216"/>
      <c r="XCY110" s="75"/>
      <c r="XCZ110" s="75"/>
      <c r="XDA110" s="204"/>
      <c r="XDB110" s="205"/>
      <c r="XDC110" s="72"/>
      <c r="XDD110" s="70"/>
      <c r="XDE110" s="73"/>
      <c r="XDF110" s="74"/>
      <c r="XDG110" s="74"/>
      <c r="XDH110" s="62"/>
      <c r="XDI110" s="75"/>
      <c r="XDJ110" s="76"/>
      <c r="XDK110" s="216"/>
      <c r="XDL110" s="75"/>
      <c r="XDM110" s="75"/>
      <c r="XDN110" s="204"/>
      <c r="XDO110" s="205"/>
      <c r="XDP110" s="72"/>
      <c r="XDQ110" s="70"/>
      <c r="XDR110" s="73"/>
      <c r="XDS110" s="74"/>
      <c r="XDT110" s="74"/>
      <c r="XDU110" s="62"/>
      <c r="XDV110" s="75"/>
      <c r="XDW110" s="76"/>
      <c r="XDX110" s="216"/>
      <c r="XDY110" s="75"/>
      <c r="XDZ110" s="75"/>
      <c r="XEA110" s="204"/>
      <c r="XEB110" s="205"/>
      <c r="XEC110" s="72"/>
      <c r="XED110" s="70"/>
      <c r="XEE110" s="73"/>
      <c r="XEF110" s="74"/>
      <c r="XEG110" s="74"/>
      <c r="XEH110" s="62"/>
      <c r="XEI110" s="75"/>
      <c r="XEJ110" s="76"/>
      <c r="XEK110" s="216"/>
      <c r="XEL110" s="75"/>
      <c r="XEM110" s="75"/>
      <c r="XEN110" s="204"/>
      <c r="XEO110" s="205"/>
      <c r="XEP110" s="72"/>
      <c r="XEQ110" s="70"/>
      <c r="XER110" s="73"/>
      <c r="XES110" s="74"/>
      <c r="XET110" s="74"/>
      <c r="XEU110" s="62"/>
      <c r="XEV110" s="75"/>
      <c r="XEW110" s="76"/>
      <c r="XEX110" s="216"/>
      <c r="XEY110" s="75"/>
      <c r="XEZ110" s="75"/>
      <c r="XFA110" s="204"/>
      <c r="XFB110" s="205"/>
      <c r="XFC110" s="72"/>
      <c r="XFD110" s="70"/>
    </row>
    <row r="111" spans="1:16384" s="1" customFormat="1" ht="15" hidden="1" customHeight="1" x14ac:dyDescent="0.35">
      <c r="A111" s="52">
        <f t="shared" si="41"/>
        <v>260.86711679999996</v>
      </c>
      <c r="B111" s="28">
        <v>6130321</v>
      </c>
      <c r="C111" s="90" t="s">
        <v>106</v>
      </c>
      <c r="D111" s="69"/>
      <c r="E111" s="203"/>
      <c r="F111" s="92">
        <f t="shared" si="42"/>
        <v>46142.557731374065</v>
      </c>
      <c r="G111" s="92">
        <f t="shared" si="43"/>
        <v>46142.557731374065</v>
      </c>
      <c r="H111" s="93">
        <f t="shared" ref="H111:H116" si="56">$G$69*O111</f>
        <v>16.126799999999999</v>
      </c>
      <c r="I111" s="52">
        <f t="shared" si="37"/>
        <v>0</v>
      </c>
      <c r="J111" s="94">
        <f t="shared" si="52"/>
        <v>0.67400000000000004</v>
      </c>
      <c r="K111" s="210"/>
      <c r="L111" s="171">
        <f t="shared" si="38"/>
        <v>0</v>
      </c>
      <c r="M111" s="171">
        <f t="shared" si="39"/>
        <v>0</v>
      </c>
      <c r="N111" s="53">
        <f t="shared" si="40"/>
        <v>260.86711679999996</v>
      </c>
      <c r="O111" s="54">
        <v>1</v>
      </c>
      <c r="P111" s="202"/>
      <c r="Q111" s="99">
        <v>0</v>
      </c>
      <c r="R111" s="99">
        <f t="shared" si="54"/>
        <v>0</v>
      </c>
      <c r="S111" s="18">
        <v>0</v>
      </c>
      <c r="T111" s="99"/>
      <c r="Z111" s="69"/>
    </row>
    <row r="112" spans="1:16384" s="1" customFormat="1" ht="16.5" hidden="1" customHeight="1" x14ac:dyDescent="0.35">
      <c r="A112" s="52">
        <f>H112*24*J112</f>
        <v>260.86711679999996</v>
      </c>
      <c r="B112" s="28">
        <v>6099564</v>
      </c>
      <c r="C112" s="90" t="s">
        <v>103</v>
      </c>
      <c r="D112" s="69"/>
      <c r="E112" s="203"/>
      <c r="F112" s="92">
        <f t="shared" si="42"/>
        <v>46142.557731374065</v>
      </c>
      <c r="G112" s="92">
        <f t="shared" si="43"/>
        <v>46142.557731374065</v>
      </c>
      <c r="H112" s="93">
        <f>$G$69*O112</f>
        <v>16.126799999999999</v>
      </c>
      <c r="I112" s="52">
        <f>IFERROR(D112/H112,0)</f>
        <v>0</v>
      </c>
      <c r="J112" s="94">
        <f t="shared" si="52"/>
        <v>0.67400000000000004</v>
      </c>
      <c r="K112" s="210"/>
      <c r="L112" s="171">
        <f>I112/J112-I112</f>
        <v>0</v>
      </c>
      <c r="M112" s="171">
        <f>(I112+L112)/24</f>
        <v>0</v>
      </c>
      <c r="N112" s="53">
        <f>A112-P112</f>
        <v>260.86711679999996</v>
      </c>
      <c r="O112" s="54">
        <f t="shared" si="44"/>
        <v>1</v>
      </c>
      <c r="P112" s="53"/>
      <c r="Q112" s="99"/>
      <c r="R112" s="99"/>
      <c r="S112" s="18"/>
      <c r="T112" s="99"/>
      <c r="AX112"/>
    </row>
    <row r="113" spans="1:50" s="1" customFormat="1" ht="16.5" hidden="1" customHeight="1" x14ac:dyDescent="0.35">
      <c r="A113" s="52">
        <f t="shared" ref="A113:A117" si="57">H113*24*J113</f>
        <v>260.86711679999996</v>
      </c>
      <c r="B113" s="28">
        <v>6098050</v>
      </c>
      <c r="C113" s="90" t="s">
        <v>104</v>
      </c>
      <c r="D113" s="69"/>
      <c r="E113" s="203"/>
      <c r="F113" s="92">
        <f t="shared" si="42"/>
        <v>46142.557731374065</v>
      </c>
      <c r="G113" s="92">
        <f t="shared" si="43"/>
        <v>46142.557731374065</v>
      </c>
      <c r="H113" s="93">
        <f t="shared" si="56"/>
        <v>16.126799999999999</v>
      </c>
      <c r="I113" s="52">
        <f t="shared" ref="I113:I116" si="58">IFERROR(D113/H113,0)</f>
        <v>0</v>
      </c>
      <c r="J113" s="94">
        <f t="shared" si="52"/>
        <v>0.67400000000000004</v>
      </c>
      <c r="K113" s="210"/>
      <c r="L113" s="171">
        <f t="shared" ref="L113:L117" si="59">I113/J113-I113</f>
        <v>0</v>
      </c>
      <c r="M113" s="171">
        <f t="shared" ref="M113:M117" si="60">(I113+L113)/24</f>
        <v>0</v>
      </c>
      <c r="N113" s="53">
        <f t="shared" ref="N113:N117" si="61">A113-P113</f>
        <v>260.86711679999996</v>
      </c>
      <c r="O113" s="54">
        <f t="shared" si="44"/>
        <v>1</v>
      </c>
      <c r="P113" s="53"/>
      <c r="Q113" s="99"/>
      <c r="R113" s="99"/>
      <c r="S113" s="18"/>
      <c r="T113" s="99"/>
      <c r="AX113"/>
    </row>
    <row r="114" spans="1:50" s="1" customFormat="1" ht="16.5" hidden="1" customHeight="1" x14ac:dyDescent="0.35">
      <c r="A114" s="52">
        <f t="shared" si="57"/>
        <v>260.86711679999996</v>
      </c>
      <c r="B114" s="28">
        <v>6098049</v>
      </c>
      <c r="C114" s="90" t="s">
        <v>105</v>
      </c>
      <c r="D114" s="69"/>
      <c r="E114" s="203"/>
      <c r="F114" s="92">
        <f t="shared" si="42"/>
        <v>46142.557731374065</v>
      </c>
      <c r="G114" s="92">
        <f t="shared" si="43"/>
        <v>46142.557731374065</v>
      </c>
      <c r="H114" s="93">
        <f t="shared" si="56"/>
        <v>16.126799999999999</v>
      </c>
      <c r="I114" s="52">
        <f t="shared" si="58"/>
        <v>0</v>
      </c>
      <c r="J114" s="94">
        <f t="shared" si="52"/>
        <v>0.67400000000000004</v>
      </c>
      <c r="K114" s="210"/>
      <c r="L114" s="171">
        <f t="shared" si="59"/>
        <v>0</v>
      </c>
      <c r="M114" s="171">
        <f t="shared" si="60"/>
        <v>0</v>
      </c>
      <c r="N114" s="53">
        <f t="shared" si="61"/>
        <v>260.86711679999996</v>
      </c>
      <c r="O114" s="54">
        <f t="shared" si="44"/>
        <v>1</v>
      </c>
      <c r="P114" s="53"/>
      <c r="Q114" s="99"/>
      <c r="R114" s="99"/>
      <c r="S114" s="18"/>
      <c r="T114" s="99"/>
      <c r="AX114"/>
    </row>
    <row r="115" spans="1:50" s="1" customFormat="1" ht="16.5" hidden="1" customHeight="1" x14ac:dyDescent="0.35">
      <c r="A115" s="52">
        <f t="shared" si="57"/>
        <v>260.86711679999996</v>
      </c>
      <c r="B115" s="28">
        <v>6130321</v>
      </c>
      <c r="C115" s="90" t="s">
        <v>106</v>
      </c>
      <c r="D115" s="69"/>
      <c r="E115" s="203"/>
      <c r="F115" s="92">
        <f t="shared" si="42"/>
        <v>46142.557731374065</v>
      </c>
      <c r="G115" s="92">
        <f t="shared" si="43"/>
        <v>46142.557731374065</v>
      </c>
      <c r="H115" s="93">
        <f t="shared" si="56"/>
        <v>16.126799999999999</v>
      </c>
      <c r="I115" s="52">
        <f t="shared" si="58"/>
        <v>0</v>
      </c>
      <c r="J115" s="94">
        <f t="shared" si="52"/>
        <v>0.67400000000000004</v>
      </c>
      <c r="K115" s="210"/>
      <c r="L115" s="171">
        <f t="shared" si="59"/>
        <v>0</v>
      </c>
      <c r="M115" s="171">
        <f t="shared" si="60"/>
        <v>0</v>
      </c>
      <c r="N115" s="53">
        <f t="shared" si="61"/>
        <v>260.86711679999996</v>
      </c>
      <c r="O115" s="54">
        <f t="shared" si="44"/>
        <v>1</v>
      </c>
      <c r="P115" s="53"/>
      <c r="Q115" s="99"/>
      <c r="R115" s="99"/>
      <c r="S115" s="18"/>
      <c r="T115" s="99"/>
      <c r="AX115"/>
    </row>
    <row r="116" spans="1:50" s="1" customFormat="1" ht="16.5" hidden="1" customHeight="1" x14ac:dyDescent="0.35">
      <c r="A116" s="52">
        <f t="shared" si="57"/>
        <v>260.86711679999996</v>
      </c>
      <c r="B116" s="28">
        <v>6099563</v>
      </c>
      <c r="C116" s="90" t="s">
        <v>107</v>
      </c>
      <c r="D116" s="69"/>
      <c r="E116" s="203"/>
      <c r="F116" s="92">
        <f t="shared" si="42"/>
        <v>46142.557731374065</v>
      </c>
      <c r="G116" s="92">
        <f t="shared" si="43"/>
        <v>46142.557731374065</v>
      </c>
      <c r="H116" s="93">
        <f t="shared" si="56"/>
        <v>16.126799999999999</v>
      </c>
      <c r="I116" s="52">
        <f t="shared" si="58"/>
        <v>0</v>
      </c>
      <c r="J116" s="94">
        <f t="shared" si="52"/>
        <v>0.67400000000000004</v>
      </c>
      <c r="K116" s="210"/>
      <c r="L116" s="171">
        <f t="shared" si="59"/>
        <v>0</v>
      </c>
      <c r="M116" s="171">
        <f t="shared" si="60"/>
        <v>0</v>
      </c>
      <c r="N116" s="53">
        <f t="shared" si="61"/>
        <v>260.86711679999996</v>
      </c>
      <c r="O116" s="54">
        <f t="shared" si="44"/>
        <v>1</v>
      </c>
      <c r="P116" s="53"/>
      <c r="Q116" s="99"/>
      <c r="R116" s="99"/>
      <c r="S116" s="18"/>
      <c r="T116" s="99"/>
      <c r="AX116"/>
    </row>
    <row r="117" spans="1:50" s="1" customFormat="1" ht="16.5" hidden="1" customHeight="1" x14ac:dyDescent="0.35">
      <c r="A117" s="210">
        <f t="shared" si="57"/>
        <v>100.98000000000002</v>
      </c>
      <c r="B117" s="28">
        <v>6098044</v>
      </c>
      <c r="C117" s="90" t="s">
        <v>113</v>
      </c>
      <c r="D117" s="69"/>
      <c r="E117" s="203"/>
      <c r="F117" s="92">
        <f t="shared" si="42"/>
        <v>46142.557731374065</v>
      </c>
      <c r="G117" s="92">
        <f t="shared" si="43"/>
        <v>46142.557731374065</v>
      </c>
      <c r="H117" s="93">
        <f>$E$69*O117</f>
        <v>8.4150000000000009</v>
      </c>
      <c r="I117" s="52">
        <f t="shared" si="37"/>
        <v>0</v>
      </c>
      <c r="J117" s="94">
        <f>$E$70</f>
        <v>0.5</v>
      </c>
      <c r="K117" s="217"/>
      <c r="L117" s="171">
        <f t="shared" si="59"/>
        <v>0</v>
      </c>
      <c r="M117" s="171">
        <f t="shared" si="60"/>
        <v>0</v>
      </c>
      <c r="N117" s="53">
        <f t="shared" si="61"/>
        <v>-158.21999999999997</v>
      </c>
      <c r="O117" s="54">
        <f t="shared" si="44"/>
        <v>1</v>
      </c>
      <c r="P117" s="53">
        <v>259.2</v>
      </c>
      <c r="Q117" s="218"/>
      <c r="R117" s="114">
        <f>+Q117-D117</f>
        <v>0</v>
      </c>
      <c r="S117" s="18" t="e">
        <f>+Q117/D117</f>
        <v>#DIV/0!</v>
      </c>
    </row>
    <row r="118" spans="1:50" ht="15.75" customHeight="1" x14ac:dyDescent="0.35">
      <c r="A118" s="219"/>
      <c r="B118" s="219"/>
      <c r="C118" s="219" t="s">
        <v>68</v>
      </c>
      <c r="D118" s="220">
        <f>SUM(D77:D117)</f>
        <v>6700.0959999999995</v>
      </c>
      <c r="E118" s="220">
        <f>SUM(E77:E117)</f>
        <v>16</v>
      </c>
      <c r="F118" s="153"/>
      <c r="G118" s="153"/>
      <c r="H118" s="220">
        <f t="shared" ref="H118:Q118" si="62">SUM(H77:H117)</f>
        <v>676.23791999999969</v>
      </c>
      <c r="I118" s="220">
        <f t="shared" si="62"/>
        <v>414.8313285837902</v>
      </c>
      <c r="J118" s="220">
        <f t="shared" si="62"/>
        <v>26.114999999999995</v>
      </c>
      <c r="K118" s="220">
        <f t="shared" si="62"/>
        <v>64</v>
      </c>
      <c r="L118" s="220">
        <f t="shared" si="62"/>
        <v>223.55422439427267</v>
      </c>
      <c r="M118" s="220">
        <f t="shared" si="62"/>
        <v>26.599398040752618</v>
      </c>
      <c r="N118" s="220">
        <f t="shared" si="62"/>
        <v>6418.8762192000004</v>
      </c>
      <c r="O118" s="220">
        <f t="shared" si="62"/>
        <v>41</v>
      </c>
      <c r="P118" s="220">
        <f t="shared" si="62"/>
        <v>3916.7999999999988</v>
      </c>
      <c r="Q118" s="220">
        <f t="shared" si="62"/>
        <v>4500</v>
      </c>
      <c r="R118" s="220">
        <f>SUM(R89:R111)</f>
        <v>-389.78939062834377</v>
      </c>
      <c r="S118" s="220"/>
      <c r="T118" s="220"/>
    </row>
    <row r="119" spans="1:50" x14ac:dyDescent="0.35">
      <c r="D119" s="221"/>
      <c r="F119">
        <v>60</v>
      </c>
      <c r="G119" s="22"/>
      <c r="I119" s="221"/>
      <c r="J119" s="221"/>
    </row>
    <row r="120" spans="1:50" x14ac:dyDescent="0.35">
      <c r="B120" s="222"/>
      <c r="C120" s="87"/>
      <c r="D120" s="223">
        <v>6700</v>
      </c>
      <c r="F120" s="87"/>
      <c r="G120" s="224"/>
      <c r="J120" s="225"/>
      <c r="K120" s="2"/>
      <c r="L120" s="2"/>
      <c r="M120" s="2"/>
      <c r="N120" s="2"/>
    </row>
    <row r="121" spans="1:50" x14ac:dyDescent="0.35">
      <c r="D121" s="226">
        <f>D120-D118</f>
        <v>-9.5999999999548891E-2</v>
      </c>
      <c r="E121" s="113"/>
      <c r="F121" s="113"/>
      <c r="G121" s="113"/>
    </row>
    <row r="125" spans="1:50" x14ac:dyDescent="0.35">
      <c r="D125" s="227"/>
      <c r="G125" s="228"/>
    </row>
    <row r="126" spans="1:50" x14ac:dyDescent="0.35">
      <c r="G126" s="228"/>
      <c r="J126" s="229"/>
      <c r="K126" s="230"/>
    </row>
    <row r="127" spans="1:50" x14ac:dyDescent="0.35">
      <c r="F127" s="228"/>
      <c r="G127" s="228"/>
      <c r="J127" s="231"/>
      <c r="K127" s="227"/>
    </row>
    <row r="128" spans="1:50" x14ac:dyDescent="0.35">
      <c r="J128" s="231"/>
      <c r="K128" s="227"/>
    </row>
    <row r="129" spans="4:11" x14ac:dyDescent="0.35">
      <c r="D129" s="113"/>
      <c r="E129" s="113"/>
      <c r="F129" s="113"/>
      <c r="G129" s="232"/>
      <c r="H129" s="113"/>
      <c r="J129" s="231"/>
      <c r="K129" s="227"/>
    </row>
    <row r="130" spans="4:11" x14ac:dyDescent="0.35">
      <c r="E130" s="233"/>
      <c r="G130" s="55"/>
      <c r="J130" s="231"/>
      <c r="K130" s="227"/>
    </row>
    <row r="131" spans="4:11" x14ac:dyDescent="0.35">
      <c r="J131" s="231"/>
      <c r="K131" s="227"/>
    </row>
    <row r="132" spans="4:11" x14ac:dyDescent="0.35">
      <c r="D132" s="234"/>
      <c r="E132" s="234"/>
      <c r="F132" s="234"/>
      <c r="G132" s="55"/>
      <c r="J132" s="231"/>
      <c r="K132" s="227"/>
    </row>
    <row r="133" spans="4:11" x14ac:dyDescent="0.35">
      <c r="D133" s="234"/>
      <c r="E133" s="234"/>
      <c r="F133" s="234"/>
      <c r="G133" s="55"/>
      <c r="J133" s="231"/>
      <c r="K133" s="227"/>
    </row>
    <row r="134" spans="4:11" x14ac:dyDescent="0.35">
      <c r="G134" s="55"/>
      <c r="J134" s="231"/>
      <c r="K134" s="227"/>
    </row>
    <row r="135" spans="4:11" x14ac:dyDescent="0.35">
      <c r="G135" s="55"/>
      <c r="J135" s="232"/>
      <c r="K135" s="226"/>
    </row>
  </sheetData>
  <mergeCells count="2">
    <mergeCell ref="D132:F132"/>
    <mergeCell ref="D133:F1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ENERO</vt:lpstr>
      <vt:lpstr>FEBRERO</vt:lpstr>
      <vt:lpstr>MARZO</vt:lpstr>
      <vt:lpstr>ABRIL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Lorena Patino Botia</dc:creator>
  <cp:lastModifiedBy>Karen Lorena Patino Botia</cp:lastModifiedBy>
  <dcterms:created xsi:type="dcterms:W3CDTF">2026-04-30T18:56:03Z</dcterms:created>
  <dcterms:modified xsi:type="dcterms:W3CDTF">2026-04-30T18:58:51Z</dcterms:modified>
</cp:coreProperties>
</file>